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435" tabRatio="600" firstSheet="7" activeTab="7" autoFilterDateGrouping="1"/>
  </bookViews>
  <sheets>
    <sheet xmlns:r="http://schemas.openxmlformats.org/officeDocument/2006/relationships" name="2013" sheetId="1" state="hidden" r:id="rId1"/>
    <sheet xmlns:r="http://schemas.openxmlformats.org/officeDocument/2006/relationships" name="2014" sheetId="2" state="hidden" r:id="rId2"/>
    <sheet xmlns:r="http://schemas.openxmlformats.org/officeDocument/2006/relationships" name="2015" sheetId="3" state="hidden" r:id="rId3"/>
    <sheet xmlns:r="http://schemas.openxmlformats.org/officeDocument/2006/relationships" name="2016" sheetId="4" state="hidden" r:id="rId4"/>
    <sheet xmlns:r="http://schemas.openxmlformats.org/officeDocument/2006/relationships" name="Hoja5" sheetId="5" state="visible" r:id="rId5"/>
    <sheet xmlns:r="http://schemas.openxmlformats.org/officeDocument/2006/relationships" name="Din2026" sheetId="6" state="visible" r:id="rId6"/>
    <sheet xmlns:r="http://schemas.openxmlformats.org/officeDocument/2006/relationships" name="Hoja1" sheetId="7" state="visible" r:id="rId7"/>
    <sheet xmlns:r="http://schemas.openxmlformats.org/officeDocument/2006/relationships" name="2026" sheetId="8" state="visible" r:id="rId8"/>
  </sheets>
  <definedNames>
    <definedName name="Tipo_de_via_principal">'2013'!$X$8:$X$1048576</definedName>
    <definedName name="_xlnm._FilterDatabase" localSheetId="0" hidden="1">'2013'!$A$3:$BI$1156</definedName>
    <definedName name="ARTICULO_2353" localSheetId="1">'2014'!$AU$25</definedName>
    <definedName name="ARTICULO_2354" localSheetId="1">'2014'!$AU$38</definedName>
    <definedName name="_xlnm._FilterDatabase" localSheetId="1" hidden="1">'2014'!$A$1:$CI$1568</definedName>
    <definedName name="_xlnm._FilterDatabase" localSheetId="2" hidden="1">'2015'!$B$3:$AV$701</definedName>
    <definedName name="_xlnm._FilterDatabase" localSheetId="3" hidden="1">'2016'!$A$1:$CH$1144</definedName>
    <definedName name="_xlnm._FilterDatabase" localSheetId="7" hidden="1">'2026'!$A$1:$BB$946</definedName>
  </definedNames>
  <calcPr calcId="191028" fullCalcOnLoad="1" iterate="1" calcCompleted="0"/>
  <pivotCaches>
    <pivotCache xmlns:r="http://schemas.openxmlformats.org/officeDocument/2006/relationships" cacheId="64" r:id="rId9"/>
  </pivotCaches>
</workbook>
</file>

<file path=xl/styles.xml><?xml version="1.0" encoding="utf-8"?>
<styleSheet xmlns="http://schemas.openxmlformats.org/spreadsheetml/2006/main">
  <numFmts count="1">
    <numFmt numFmtId="164" formatCode="dd/mm/yyyy;@"/>
  </numFmts>
  <fonts count="30">
    <font>
      <name val="Calibri"/>
      <family val="2"/>
      <color theme="1"/>
      <sz val="11"/>
      <scheme val="minor"/>
    </font>
    <font>
      <name val="Calibri"/>
      <family val="2"/>
      <sz val="11"/>
    </font>
    <font>
      <name val="Calibri"/>
      <family val="2"/>
      <b val="1"/>
      <color theme="1"/>
      <sz val="11"/>
      <scheme val="minor"/>
    </font>
    <font>
      <name val="Calibri"/>
      <family val="2"/>
      <color rgb="FFFF0000"/>
      <sz val="11"/>
      <scheme val="minor"/>
    </font>
    <font>
      <name val="Calibri"/>
      <family val="2"/>
      <sz val="11"/>
      <scheme val="minor"/>
    </font>
    <font>
      <name val="Tahoma"/>
      <family val="2"/>
      <color indexed="81"/>
      <sz val="9"/>
    </font>
    <font>
      <name val="Tahoma"/>
      <family val="2"/>
      <b val="1"/>
      <color indexed="81"/>
      <sz val="9"/>
    </font>
    <font>
      <name val="Arial"/>
      <family val="2"/>
      <color theme="1"/>
      <sz val="12"/>
    </font>
    <font>
      <name val="Calibri"/>
      <family val="2"/>
      <color theme="1"/>
      <sz val="11"/>
    </font>
    <font>
      <name val="Calibri"/>
      <family val="2"/>
      <b val="1"/>
      <color rgb="FF000000"/>
      <sz val="11"/>
    </font>
    <font>
      <name val="Calibri"/>
      <family val="2"/>
      <color theme="10"/>
      <sz val="11"/>
      <u val="single"/>
      <scheme val="minor"/>
    </font>
    <font>
      <name val="Calibri"/>
      <family val="2"/>
      <color rgb="FFFF0000"/>
      <sz val="11"/>
    </font>
    <font>
      <name val="Calibri"/>
      <family val="2"/>
      <b val="1"/>
      <color theme="1"/>
      <sz val="11"/>
    </font>
    <font>
      <name val="Calibri"/>
      <family val="2"/>
      <color rgb="FF000000"/>
      <sz val="11"/>
    </font>
    <font>
      <name val="Calibri"/>
      <family val="2"/>
      <b val="1"/>
      <color rgb="FFFF0000"/>
      <sz val="12"/>
    </font>
    <font>
      <name val="Calibri"/>
      <family val="2"/>
      <b val="1"/>
      <color rgb="FFFF0000"/>
      <sz val="11"/>
    </font>
    <font>
      <name val="Arial"/>
      <family val="2"/>
      <color theme="1"/>
      <sz val="11"/>
    </font>
    <font>
      <name val="Calibri"/>
      <family val="2"/>
      <b val="1"/>
      <sz val="11"/>
    </font>
    <font>
      <name val="Calibri"/>
      <family val="2"/>
      <color rgb="FF000000"/>
      <sz val="11"/>
      <scheme val="minor"/>
    </font>
    <font>
      <name val="Aptos Narrow"/>
      <charset val="1"/>
      <color rgb="FF242424"/>
      <sz val="11"/>
    </font>
    <font>
      <name val="Arial"/>
      <charset val="1"/>
      <family val="2"/>
      <color theme="1"/>
      <sz val="12"/>
    </font>
    <font>
      <name val="Consolas"/>
      <family val="3"/>
      <color rgb="FF242424"/>
      <sz val="11"/>
    </font>
    <font>
      <name val="Arial"/>
      <charset val="1"/>
      <family val="2"/>
      <color rgb="FF474747"/>
      <sz val="11"/>
    </font>
    <font>
      <name val="Calibri"/>
      <color rgb="FF000000"/>
      <sz val="11"/>
    </font>
    <font>
      <name val="Calibri"/>
      <sz val="11"/>
    </font>
    <font>
      <name val="Calibri"/>
      <color theme="1"/>
      <sz val="11"/>
    </font>
    <font>
      <name val="Calibri"/>
      <charset val="1"/>
      <color rgb="FF000000"/>
      <sz val="11"/>
    </font>
    <font>
      <name val="Calibri"/>
      <family val="2"/>
      <b val="1"/>
      <color theme="1"/>
      <sz val="14"/>
      <scheme val="minor"/>
    </font>
    <font>
      <name val="Calibri"/>
      <family val="2"/>
      <b val="1"/>
      <color rgb="FF000000"/>
      <sz val="11"/>
      <scheme val="minor"/>
    </font>
    <font>
      <name val="Calibri"/>
      <color rgb="FF3F3F76"/>
      <sz val="11"/>
      <scheme val="minor"/>
    </font>
  </fonts>
  <fills count="20">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00B0F0"/>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rgb="FFFFFFFF"/>
        <bgColor indexed="64"/>
      </patternFill>
    </fill>
    <fill>
      <patternFill patternType="solid">
        <fgColor rgb="FFE7E6E6"/>
        <bgColor indexed="64"/>
      </patternFill>
    </fill>
    <fill>
      <patternFill patternType="solid">
        <fgColor theme="0"/>
        <bgColor rgb="FF000000"/>
      </patternFill>
    </fill>
    <fill>
      <patternFill patternType="solid">
        <fgColor theme="6" tint="0.7999816888943144"/>
        <bgColor indexed="64"/>
      </patternFill>
    </fill>
    <fill>
      <patternFill patternType="solid">
        <fgColor rgb="FFFFFFFF"/>
        <bgColor rgb="FF000000"/>
      </patternFill>
    </fill>
    <fill>
      <patternFill patternType="solid">
        <fgColor rgb="FFEBF1DE"/>
        <bgColor rgb="FF000000"/>
      </patternFill>
    </fill>
    <fill>
      <patternFill patternType="solid">
        <fgColor theme="3" tint="0.5999938962981048"/>
        <bgColor indexed="64"/>
      </patternFill>
    </fill>
    <fill>
      <patternFill patternType="solid">
        <fgColor rgb="FFD9D9D9"/>
        <bgColor rgb="FF000000"/>
      </patternFill>
    </fill>
    <fill>
      <patternFill patternType="solid">
        <fgColor rgb="FFFFCC99"/>
      </patternFill>
    </fill>
    <fill>
      <patternFill patternType="solid">
        <fgColor rgb="FFD9D9D9"/>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top style="thin">
        <color indexed="64"/>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style="thin">
        <color rgb="FF000000"/>
      </bottom>
      <diagonal/>
    </border>
    <border>
      <left/>
      <right style="thin">
        <color rgb="FF000000"/>
      </right>
      <top/>
      <bottom/>
      <diagonal/>
    </border>
    <border>
      <left/>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0" fillId="0" borderId="0"/>
    <xf numFmtId="0" fontId="10" fillId="0" borderId="0"/>
    <xf numFmtId="0" fontId="29" fillId="18" borderId="39"/>
  </cellStyleXfs>
  <cellXfs count="350">
    <xf numFmtId="0" fontId="0" fillId="0" borderId="0" pivotButton="0" quotePrefix="0" xfId="0"/>
    <xf numFmtId="49" fontId="0" fillId="0" borderId="0" pivotButton="0" quotePrefix="0" xfId="0"/>
    <xf numFmtId="0" fontId="2" fillId="0" borderId="1" applyAlignment="1" pivotButton="0" quotePrefix="0" xfId="0">
      <alignment wrapText="1"/>
    </xf>
    <xf numFmtId="0" fontId="2" fillId="0" borderId="2" applyAlignment="1" pivotButton="0" quotePrefix="0" xfId="0">
      <alignment wrapText="1"/>
    </xf>
    <xf numFmtId="164" fontId="0" fillId="0" borderId="0" pivotButton="0" quotePrefix="0" xfId="0"/>
    <xf numFmtId="1" fontId="0" fillId="0" borderId="0" pivotButton="0" quotePrefix="0" xfId="0"/>
    <xf numFmtId="0" fontId="2" fillId="0" borderId="3" applyAlignment="1" pivotButton="0" quotePrefix="0" xfId="0">
      <alignment wrapText="1"/>
    </xf>
    <xf numFmtId="0" fontId="0" fillId="0" borderId="0" applyAlignment="1" pivotButton="0" quotePrefix="0" xfId="0">
      <alignment wrapText="1"/>
    </xf>
    <xf numFmtId="0" fontId="2" fillId="0" borderId="4" pivotButton="0" quotePrefix="0" xfId="0"/>
    <xf numFmtId="0" fontId="0" fillId="0" borderId="5" pivotButton="0" quotePrefix="0" xfId="0"/>
    <xf numFmtId="14" fontId="0" fillId="0" borderId="5" pivotButton="0" quotePrefix="0" xfId="0"/>
    <xf numFmtId="0" fontId="0" fillId="0" borderId="5" applyAlignment="1" pivotButton="0" quotePrefix="0" xfId="0">
      <alignment wrapText="1"/>
    </xf>
    <xf numFmtId="16" fontId="0" fillId="0" borderId="5" pivotButton="0" quotePrefix="0" xfId="0"/>
    <xf numFmtId="0" fontId="2" fillId="0" borderId="5" applyAlignment="1" pivotButton="0" quotePrefix="0" xfId="0">
      <alignment horizontal="center" wrapText="1"/>
    </xf>
    <xf numFmtId="0" fontId="2" fillId="0" borderId="6" applyAlignment="1" pivotButton="0" quotePrefix="0" xfId="0">
      <alignment wrapText="1"/>
    </xf>
    <xf numFmtId="0" fontId="3" fillId="0" borderId="0" pivotButton="0" quotePrefix="0" xfId="0"/>
    <xf numFmtId="0" fontId="4" fillId="0" borderId="0" pivotButton="0" quotePrefix="0" xfId="0"/>
    <xf numFmtId="14" fontId="0" fillId="0" borderId="0" pivotButton="0" quotePrefix="0" xfId="0"/>
    <xf numFmtId="0" fontId="0" fillId="2" borderId="0" pivotButton="0" quotePrefix="0" xfId="0"/>
    <xf numFmtId="0" fontId="7" fillId="0" borderId="0" pivotButton="0" quotePrefix="0" xfId="0"/>
    <xf numFmtId="14" fontId="4" fillId="0" borderId="5" pivotButton="0" quotePrefix="0" xfId="0"/>
    <xf numFmtId="0" fontId="0" fillId="0" borderId="0" applyAlignment="1" pivotButton="0" quotePrefix="0" xfId="0">
      <alignment horizontal="left"/>
    </xf>
    <xf numFmtId="0" fontId="0" fillId="0" borderId="0" applyProtection="1" pivotButton="0" quotePrefix="0" xfId="0">
      <protection locked="0" hidden="0"/>
    </xf>
    <xf numFmtId="0" fontId="0" fillId="0" borderId="0" applyAlignment="1" pivotButton="0" quotePrefix="0" xfId="0">
      <alignment horizontal="center"/>
    </xf>
    <xf numFmtId="0" fontId="2" fillId="0" borderId="0" applyAlignment="1" pivotButton="0" quotePrefix="0" xfId="0">
      <alignment horizontal="center"/>
    </xf>
    <xf numFmtId="0" fontId="8" fillId="0" borderId="0" pivotButton="0" quotePrefix="0" xfId="0"/>
    <xf numFmtId="0" fontId="9" fillId="0" borderId="4" pivotButton="0" quotePrefix="0" xfId="0"/>
    <xf numFmtId="0" fontId="9" fillId="0" borderId="1" applyAlignment="1" pivotButton="0" quotePrefix="0" xfId="0">
      <alignment wrapText="1"/>
    </xf>
    <xf numFmtId="0" fontId="9" fillId="0" borderId="2" applyAlignment="1" pivotButton="0" quotePrefix="0" xfId="0">
      <alignment wrapText="1"/>
    </xf>
    <xf numFmtId="0" fontId="9" fillId="0" borderId="3" applyAlignment="1" pivotButton="0" quotePrefix="0" xfId="0">
      <alignment wrapText="1"/>
    </xf>
    <xf numFmtId="0" fontId="9" fillId="0" borderId="6" applyAlignment="1" pivotButton="0" quotePrefix="0" xfId="0">
      <alignment wrapText="1"/>
    </xf>
    <xf numFmtId="0" fontId="9" fillId="0" borderId="5" applyAlignment="1" pivotButton="0" quotePrefix="0" xfId="0">
      <alignment horizontal="center" wrapText="1"/>
    </xf>
    <xf numFmtId="0" fontId="8" fillId="0" borderId="0" applyAlignment="1" pivotButton="0" quotePrefix="0" xfId="0">
      <alignment wrapText="1"/>
    </xf>
    <xf numFmtId="49" fontId="8" fillId="0" borderId="0" pivotButton="0" quotePrefix="0" xfId="0"/>
    <xf numFmtId="14" fontId="8" fillId="0" borderId="0" pivotButton="0" quotePrefix="0" xfId="0"/>
    <xf numFmtId="164" fontId="8" fillId="0" borderId="0" pivotButton="0" quotePrefix="0" xfId="0"/>
    <xf numFmtId="1" fontId="8" fillId="0" borderId="0" pivotButton="0" quotePrefix="0" xfId="0"/>
    <xf numFmtId="0" fontId="8" fillId="0" borderId="5" pivotButton="0" quotePrefix="0" xfId="0"/>
    <xf numFmtId="14" fontId="8" fillId="0" borderId="5" pivotButton="0" quotePrefix="0" xfId="0"/>
    <xf numFmtId="14" fontId="8" fillId="3" borderId="5" pivotButton="0" quotePrefix="0" xfId="0"/>
    <xf numFmtId="14" fontId="0" fillId="3" borderId="5" pivotButton="0" quotePrefix="0" xfId="0"/>
    <xf numFmtId="0" fontId="10" fillId="0" borderId="0" pivotButton="0" quotePrefix="0" xfId="1"/>
    <xf numFmtId="0" fontId="11" fillId="0" borderId="0" pivotButton="0" quotePrefix="0" xfId="0"/>
    <xf numFmtId="0" fontId="8" fillId="0" borderId="0" applyAlignment="1" pivotButton="0" quotePrefix="0" xfId="0">
      <alignment horizontal="right"/>
    </xf>
    <xf numFmtId="0" fontId="8" fillId="0" borderId="0" applyAlignment="1" pivotButton="0" quotePrefix="0" xfId="0">
      <alignment horizontal="center"/>
    </xf>
    <xf numFmtId="0" fontId="12" fillId="0" borderId="0" pivotButton="0" quotePrefix="0" xfId="0"/>
    <xf numFmtId="3" fontId="8" fillId="0" borderId="0" pivotButton="0" quotePrefix="0" xfId="0"/>
    <xf numFmtId="3" fontId="7" fillId="0" borderId="0" pivotButton="0" quotePrefix="0" xfId="0"/>
    <xf numFmtId="0" fontId="13" fillId="0" borderId="0" pivotButton="0" quotePrefix="0" xfId="0"/>
    <xf numFmtId="0" fontId="13" fillId="0" borderId="0" applyAlignment="1" pivotButton="0" quotePrefix="0" xfId="0">
      <alignment wrapText="1"/>
    </xf>
    <xf numFmtId="0" fontId="13" fillId="0" borderId="5" applyAlignment="1" pivotButton="0" quotePrefix="0" xfId="0">
      <alignment horizontal="center" wrapText="1"/>
    </xf>
    <xf numFmtId="0" fontId="13" fillId="0" borderId="0" applyAlignment="1" pivotButton="0" quotePrefix="0" xfId="0">
      <alignment horizontal="left"/>
    </xf>
    <xf numFmtId="0" fontId="8" fillId="2" borderId="0" pivotButton="0" quotePrefix="0" xfId="0"/>
    <xf numFmtId="0" fontId="8" fillId="2" borderId="5" pivotButton="0" quotePrefix="0" xfId="0"/>
    <xf numFmtId="0" fontId="8" fillId="3" borderId="0" pivotButton="0" quotePrefix="0" xfId="0"/>
    <xf numFmtId="0" fontId="8" fillId="0" borderId="0" applyAlignment="1" pivotButton="0" quotePrefix="0" xfId="0">
      <alignment horizontal="left"/>
    </xf>
    <xf numFmtId="0" fontId="16" fillId="0" borderId="0" applyAlignment="1" pivotButton="0" quotePrefix="0" xfId="0">
      <alignment vertical="center"/>
    </xf>
    <xf numFmtId="0" fontId="16" fillId="0" borderId="0" pivotButton="0" quotePrefix="0" xfId="0"/>
    <xf numFmtId="0" fontId="8" fillId="0" borderId="0" applyAlignment="1" pivotButton="0" quotePrefix="0" xfId="0">
      <alignment horizontal="left" vertical="center"/>
    </xf>
    <xf numFmtId="3" fontId="0" fillId="0" borderId="0" pivotButton="0" quotePrefix="0" xfId="0"/>
    <xf numFmtId="0" fontId="2" fillId="0" borderId="0" pivotButton="0" quotePrefix="0" xfId="0"/>
    <xf numFmtId="14" fontId="8" fillId="0" borderId="0" applyAlignment="1" pivotButton="0" quotePrefix="0" xfId="0">
      <alignment horizontal="right"/>
    </xf>
    <xf numFmtId="0" fontId="8" fillId="4" borderId="0" pivotButton="0" quotePrefix="0" xfId="0"/>
    <xf numFmtId="0" fontId="3" fillId="4" borderId="0" pivotButton="0" quotePrefix="0" xfId="0"/>
    <xf numFmtId="0" fontId="3" fillId="4" borderId="0" applyAlignment="1" pivotButton="0" quotePrefix="0" xfId="0">
      <alignment wrapText="1"/>
    </xf>
    <xf numFmtId="49" fontId="3" fillId="4" borderId="0" pivotButton="0" quotePrefix="0" xfId="0"/>
    <xf numFmtId="164" fontId="3" fillId="4" borderId="0" pivotButton="0" quotePrefix="0" xfId="0"/>
    <xf numFmtId="1" fontId="3" fillId="4" borderId="0" pivotButton="0" quotePrefix="0" xfId="0"/>
    <xf numFmtId="14" fontId="3" fillId="4" borderId="5" pivotButton="0" quotePrefix="0" xfId="0"/>
    <xf numFmtId="0" fontId="3" fillId="4" borderId="5" pivotButton="0" quotePrefix="0" xfId="0"/>
    <xf numFmtId="0" fontId="0" fillId="4" borderId="0" pivotButton="0" quotePrefix="0" xfId="0"/>
    <xf numFmtId="0" fontId="0" fillId="4" borderId="0" applyAlignment="1" pivotButton="0" quotePrefix="0" xfId="0">
      <alignment wrapText="1"/>
    </xf>
    <xf numFmtId="49" fontId="0" fillId="4" borderId="0" pivotButton="0" quotePrefix="0" xfId="0"/>
    <xf numFmtId="164" fontId="0" fillId="4" borderId="0" pivotButton="0" quotePrefix="0" xfId="0"/>
    <xf numFmtId="1" fontId="0" fillId="4" borderId="0" pivotButton="0" quotePrefix="0" xfId="0"/>
    <xf numFmtId="14" fontId="0" fillId="4" borderId="5" pivotButton="0" quotePrefix="0" xfId="0"/>
    <xf numFmtId="0" fontId="0" fillId="4" borderId="5" pivotButton="0" quotePrefix="0" xfId="0"/>
    <xf numFmtId="14" fontId="0" fillId="4" borderId="0" pivotButton="0" quotePrefix="0" xfId="0"/>
    <xf numFmtId="0" fontId="0" fillId="0" borderId="0" applyAlignment="1" pivotButton="0" quotePrefix="0" xfId="0">
      <alignment horizontal="right"/>
    </xf>
    <xf numFmtId="0" fontId="8" fillId="5" borderId="0" pivotButton="0" quotePrefix="0" xfId="0"/>
    <xf numFmtId="14" fontId="8" fillId="5" borderId="0" pivotButton="0" quotePrefix="0" xfId="0"/>
    <xf numFmtId="0" fontId="8" fillId="5" borderId="5" pivotButton="0" quotePrefix="0" xfId="0"/>
    <xf numFmtId="0" fontId="8" fillId="4" borderId="5" pivotButton="0" quotePrefix="0" xfId="0"/>
    <xf numFmtId="14" fontId="8" fillId="4" borderId="0" pivotButton="0" quotePrefix="0" xfId="0"/>
    <xf numFmtId="0" fontId="8" fillId="0" borderId="9" pivotButton="0" quotePrefix="0" xfId="0"/>
    <xf numFmtId="14" fontId="8" fillId="2" borderId="0" pivotButton="0" quotePrefix="0" xfId="0"/>
    <xf numFmtId="0" fontId="8" fillId="6" borderId="0" pivotButton="0" quotePrefix="0" xfId="0"/>
    <xf numFmtId="0" fontId="8" fillId="6" borderId="5" pivotButton="0" quotePrefix="0" xfId="0"/>
    <xf numFmtId="0" fontId="8" fillId="4" borderId="0" applyAlignment="1" pivotButton="0" quotePrefix="0" xfId="0">
      <alignment horizontal="left"/>
    </xf>
    <xf numFmtId="0" fontId="8" fillId="7" borderId="0" pivotButton="0" quotePrefix="0" xfId="0"/>
    <xf numFmtId="14" fontId="8" fillId="7" borderId="0" pivotButton="0" quotePrefix="0" xfId="0"/>
    <xf numFmtId="0" fontId="8" fillId="7" borderId="5" pivotButton="0" quotePrefix="0" xfId="0"/>
    <xf numFmtId="14" fontId="8" fillId="4" borderId="5" pivotButton="0" quotePrefix="0" xfId="0"/>
    <xf numFmtId="1" fontId="8" fillId="7" borderId="0" pivotButton="0" quotePrefix="0" xfId="0"/>
    <xf numFmtId="0" fontId="8" fillId="4" borderId="5" applyAlignment="1" pivotButton="0" quotePrefix="0" xfId="0">
      <alignment wrapText="1"/>
    </xf>
    <xf numFmtId="0" fontId="8" fillId="4" borderId="10" pivotButton="0" quotePrefix="0" xfId="0"/>
    <xf numFmtId="0" fontId="8" fillId="4" borderId="6" pivotButton="0" quotePrefix="0" xfId="0"/>
    <xf numFmtId="14" fontId="8" fillId="4" borderId="6" pivotButton="0" quotePrefix="0" xfId="0"/>
    <xf numFmtId="0" fontId="0" fillId="4" borderId="5" applyAlignment="1" pivotButton="0" quotePrefix="0" xfId="0">
      <alignment wrapText="1"/>
    </xf>
    <xf numFmtId="0" fontId="8" fillId="4" borderId="11" pivotButton="0" quotePrefix="0" xfId="0"/>
    <xf numFmtId="14" fontId="8" fillId="4" borderId="11" pivotButton="0" quotePrefix="0" xfId="0"/>
    <xf numFmtId="1" fontId="8" fillId="4" borderId="11" pivotButton="0" quotePrefix="0" xfId="0"/>
    <xf numFmtId="0" fontId="8" fillId="4" borderId="15" pivotButton="0" quotePrefix="0" xfId="0"/>
    <xf numFmtId="0" fontId="0" fillId="4" borderId="6" pivotButton="0" quotePrefix="0" xfId="0"/>
    <xf numFmtId="0" fontId="8" fillId="4" borderId="13" pivotButton="0" quotePrefix="0" xfId="0"/>
    <xf numFmtId="0" fontId="8" fillId="4" borderId="12" pivotButton="0" quotePrefix="0" xfId="0"/>
    <xf numFmtId="0" fontId="1" fillId="4" borderId="5" pivotButton="0" quotePrefix="0" xfId="0"/>
    <xf numFmtId="0" fontId="1" fillId="0" borderId="0" pivotButton="0" quotePrefix="0" xfId="0"/>
    <xf numFmtId="0" fontId="2" fillId="9" borderId="0" applyAlignment="1" pivotButton="0" quotePrefix="0" xfId="0">
      <alignment horizontal="center"/>
    </xf>
    <xf numFmtId="0" fontId="0" fillId="9" borderId="0" pivotButton="0" quotePrefix="0" xfId="0"/>
    <xf numFmtId="14" fontId="1" fillId="4" borderId="5" pivotButton="0" quotePrefix="0" xfId="0"/>
    <xf numFmtId="0" fontId="1" fillId="4" borderId="5" applyAlignment="1" pivotButton="0" quotePrefix="0" xfId="0">
      <alignment wrapText="1"/>
    </xf>
    <xf numFmtId="0" fontId="1" fillId="4" borderId="6" pivotButton="0" quotePrefix="0" xfId="0"/>
    <xf numFmtId="0" fontId="0" fillId="0" borderId="20" pivotButton="0" quotePrefix="0" xfId="0"/>
    <xf numFmtId="0" fontId="8" fillId="4" borderId="20" pivotButton="0" quotePrefix="0" xfId="0"/>
    <xf numFmtId="14" fontId="0" fillId="0" borderId="20" pivotButton="0" quotePrefix="0" xfId="0"/>
    <xf numFmtId="0" fontId="0" fillId="0" borderId="7" pivotButton="0" quotePrefix="0" xfId="0"/>
    <xf numFmtId="0" fontId="0" fillId="4" borderId="7" pivotButton="0" quotePrefix="0" xfId="0"/>
    <xf numFmtId="0" fontId="0" fillId="0" borderId="22" pivotButton="0" quotePrefix="0" xfId="0"/>
    <xf numFmtId="1" fontId="8" fillId="4" borderId="20" pivotButton="0" quotePrefix="0" xfId="0"/>
    <xf numFmtId="0" fontId="8" fillId="4" borderId="21" pivotButton="0" quotePrefix="0" xfId="0"/>
    <xf numFmtId="0" fontId="0" fillId="11" borderId="0" pivotButton="0" quotePrefix="0" xfId="0"/>
    <xf numFmtId="1" fontId="8" fillId="4" borderId="13" pivotButton="0" quotePrefix="0" xfId="0"/>
    <xf numFmtId="0" fontId="0" fillId="8" borderId="0" pivotButton="0" quotePrefix="0" xfId="0"/>
    <xf numFmtId="0" fontId="8" fillId="4" borderId="7" pivotButton="0" quotePrefix="0" xfId="0"/>
    <xf numFmtId="1" fontId="8" fillId="4" borderId="23" pivotButton="0" quotePrefix="0" xfId="0"/>
    <xf numFmtId="0" fontId="13" fillId="4" borderId="11" pivotButton="0" quotePrefix="0" xfId="0"/>
    <xf numFmtId="0" fontId="13" fillId="4" borderId="12" pivotButton="0" quotePrefix="0" xfId="0"/>
    <xf numFmtId="0" fontId="1" fillId="4" borderId="12" pivotButton="0" quotePrefix="0" xfId="0"/>
    <xf numFmtId="14" fontId="1" fillId="4" borderId="6" pivotButton="0" quotePrefix="0" xfId="0"/>
    <xf numFmtId="0" fontId="0" fillId="4" borderId="24" pivotButton="0" quotePrefix="0" xfId="0"/>
    <xf numFmtId="0" fontId="0" fillId="4" borderId="20" pivotButton="0" quotePrefix="0" xfId="0"/>
    <xf numFmtId="0" fontId="8" fillId="4" borderId="5" applyAlignment="1" pivotButton="0" quotePrefix="0" xfId="0">
      <alignment horizontal="left"/>
    </xf>
    <xf numFmtId="3" fontId="8" fillId="4" borderId="5" pivotButton="0" quotePrefix="0" xfId="0"/>
    <xf numFmtId="0" fontId="13" fillId="12" borderId="12" pivotButton="0" quotePrefix="0" xfId="0"/>
    <xf numFmtId="14" fontId="0" fillId="4" borderId="20" pivotButton="0" quotePrefix="0" xfId="0"/>
    <xf numFmtId="1" fontId="8" fillId="4" borderId="12" pivotButton="0" quotePrefix="0" xfId="0"/>
    <xf numFmtId="3" fontId="0" fillId="4" borderId="5" pivotButton="0" quotePrefix="0" xfId="0"/>
    <xf numFmtId="14" fontId="8" fillId="4" borderId="15" pivotButton="0" quotePrefix="0" xfId="0"/>
    <xf numFmtId="0" fontId="13" fillId="4" borderId="14" pivotButton="0" quotePrefix="0" xfId="0"/>
    <xf numFmtId="0" fontId="13" fillId="4" borderId="20" pivotButton="0" quotePrefix="0" xfId="0"/>
    <xf numFmtId="0" fontId="0" fillId="4" borderId="10" pivotButton="0" quotePrefix="0" xfId="0"/>
    <xf numFmtId="0" fontId="0" fillId="4" borderId="11" pivotButton="0" quotePrefix="0" xfId="0"/>
    <xf numFmtId="0" fontId="0" fillId="4" borderId="22" pivotButton="0" quotePrefix="0" xfId="0"/>
    <xf numFmtId="0" fontId="0" fillId="4" borderId="21" pivotButton="0" quotePrefix="0" xfId="0"/>
    <xf numFmtId="0" fontId="0" fillId="4" borderId="23" pivotButton="0" quotePrefix="0" xfId="0"/>
    <xf numFmtId="0" fontId="0" fillId="4" borderId="26" pivotButton="0" quotePrefix="0" xfId="0"/>
    <xf numFmtId="0" fontId="0" fillId="4" borderId="25" pivotButton="0" quotePrefix="0" xfId="0"/>
    <xf numFmtId="14" fontId="0" fillId="4" borderId="23" pivotButton="0" quotePrefix="0" xfId="0"/>
    <xf numFmtId="3" fontId="0" fillId="4" borderId="20" pivotButton="0" quotePrefix="0" xfId="0"/>
    <xf numFmtId="0" fontId="13" fillId="4" borderId="0" pivotButton="0" quotePrefix="0" xfId="0"/>
    <xf numFmtId="0" fontId="13" fillId="4" borderId="9" pivotButton="0" quotePrefix="0" xfId="0"/>
    <xf numFmtId="0" fontId="12" fillId="4" borderId="5" pivotButton="0" quotePrefix="0" xfId="0"/>
    <xf numFmtId="0" fontId="8" fillId="4" borderId="11" applyAlignment="1" pivotButton="0" quotePrefix="0" xfId="0">
      <alignment wrapText="1"/>
    </xf>
    <xf numFmtId="1" fontId="8" fillId="4" borderId="11" applyAlignment="1" pivotButton="0" quotePrefix="0" xfId="0">
      <alignment wrapText="1"/>
    </xf>
    <xf numFmtId="0" fontId="8" fillId="4" borderId="10" applyAlignment="1" pivotButton="0" quotePrefix="0" xfId="0">
      <alignment wrapText="1"/>
    </xf>
    <xf numFmtId="0" fontId="8" fillId="4" borderId="20" applyAlignment="1" pivotButton="0" quotePrefix="0" xfId="0">
      <alignment wrapText="1"/>
    </xf>
    <xf numFmtId="0" fontId="8" fillId="4" borderId="23" applyAlignment="1" pivotButton="0" quotePrefix="0" xfId="0">
      <alignment wrapText="1"/>
    </xf>
    <xf numFmtId="0" fontId="0" fillId="0" borderId="20" applyAlignment="1" pivotButton="0" quotePrefix="0" xfId="0">
      <alignment wrapText="1"/>
    </xf>
    <xf numFmtId="0" fontId="0" fillId="4" borderId="20" applyAlignment="1" pivotButton="0" quotePrefix="0" xfId="0">
      <alignment wrapText="1"/>
    </xf>
    <xf numFmtId="14" fontId="8" fillId="4" borderId="7" pivotButton="0" quotePrefix="0" xfId="0"/>
    <xf numFmtId="0" fontId="8" fillId="4" borderId="18" pivotButton="0" quotePrefix="0" xfId="0"/>
    <xf numFmtId="14" fontId="0" fillId="4" borderId="7" pivotButton="0" quotePrefix="0" xfId="0"/>
    <xf numFmtId="14" fontId="0" fillId="4" borderId="22" pivotButton="0" quotePrefix="0" xfId="0"/>
    <xf numFmtId="0" fontId="19" fillId="4" borderId="0" pivotButton="0" quotePrefix="0" xfId="0"/>
    <xf numFmtId="0" fontId="13" fillId="4" borderId="28" pivotButton="0" quotePrefix="0" xfId="0"/>
    <xf numFmtId="0" fontId="1" fillId="4" borderId="28" pivotButton="0" quotePrefix="0" xfId="0"/>
    <xf numFmtId="0" fontId="17" fillId="4" borderId="5" pivotButton="0" quotePrefix="0" xfId="0"/>
    <xf numFmtId="14" fontId="8" fillId="4" borderId="13" pivotButton="0" quotePrefix="0" xfId="0"/>
    <xf numFmtId="0" fontId="13" fillId="4" borderId="12" applyAlignment="1" pivotButton="0" quotePrefix="0" xfId="0">
      <alignment wrapText="1"/>
    </xf>
    <xf numFmtId="0" fontId="1" fillId="4" borderId="18" pivotButton="0" quotePrefix="0" xfId="0"/>
    <xf numFmtId="0" fontId="1" fillId="4" borderId="21" pivotButton="0" quotePrefix="0" xfId="0"/>
    <xf numFmtId="0" fontId="1" fillId="4" borderId="15" pivotButton="0" quotePrefix="0" xfId="0"/>
    <xf numFmtId="0" fontId="21" fillId="0" borderId="5" pivotButton="0" quotePrefix="0" xfId="0"/>
    <xf numFmtId="0" fontId="10" fillId="4" borderId="5" pivotButton="0" quotePrefix="0" xfId="2"/>
    <xf numFmtId="0" fontId="1" fillId="4" borderId="12" applyAlignment="1" pivotButton="0" quotePrefix="0" xfId="0">
      <alignment wrapText="1"/>
    </xf>
    <xf numFmtId="0" fontId="8" fillId="4" borderId="7" applyAlignment="1" pivotButton="0" quotePrefix="0" xfId="0">
      <alignment wrapText="1"/>
    </xf>
    <xf numFmtId="0" fontId="13" fillId="4" borderId="9" applyAlignment="1" pivotButton="0" quotePrefix="0" xfId="0">
      <alignment wrapText="1"/>
    </xf>
    <xf numFmtId="14" fontId="8" fillId="4" borderId="10" pivotButton="0" quotePrefix="0" xfId="0"/>
    <xf numFmtId="0" fontId="18" fillId="4" borderId="11" applyAlignment="1" pivotButton="0" quotePrefix="0" xfId="0">
      <alignment wrapText="1"/>
    </xf>
    <xf numFmtId="1" fontId="8" fillId="4" borderId="22" pivotButton="0" quotePrefix="0" xfId="0"/>
    <xf numFmtId="0" fontId="8" fillId="8" borderId="5" pivotButton="0" quotePrefix="0" xfId="0"/>
    <xf numFmtId="0" fontId="1" fillId="4" borderId="11" pivotButton="0" quotePrefix="0" xfId="0"/>
    <xf numFmtId="0" fontId="8" fillId="4" borderId="22" pivotButton="0" quotePrefix="0" xfId="0"/>
    <xf numFmtId="0" fontId="8" fillId="4" borderId="19" pivotButton="0" quotePrefix="0" xfId="0"/>
    <xf numFmtId="0" fontId="8" fillId="4" borderId="29" pivotButton="0" quotePrefix="0" xfId="0"/>
    <xf numFmtId="0" fontId="19" fillId="4" borderId="30" pivotButton="0" quotePrefix="0" xfId="0"/>
    <xf numFmtId="0" fontId="8" fillId="4" borderId="31" pivotButton="0" quotePrefix="0" xfId="0"/>
    <xf numFmtId="0" fontId="0" fillId="4" borderId="30" pivotButton="0" quotePrefix="0" xfId="0"/>
    <xf numFmtId="0" fontId="8" fillId="4" borderId="27" pivotButton="0" quotePrefix="0" xfId="0"/>
    <xf numFmtId="0" fontId="0" fillId="4" borderId="27" pivotButton="0" quotePrefix="0" xfId="0"/>
    <xf numFmtId="0" fontId="8" fillId="4" borderId="30" pivotButton="0" quotePrefix="0" xfId="0"/>
    <xf numFmtId="0" fontId="0" fillId="4" borderId="32" pivotButton="0" quotePrefix="0" xfId="0"/>
    <xf numFmtId="0" fontId="0" fillId="0" borderId="30" pivotButton="0" quotePrefix="0" xfId="0"/>
    <xf numFmtId="0" fontId="0" fillId="0" borderId="13" pivotButton="0" quotePrefix="0" xfId="0"/>
    <xf numFmtId="0" fontId="9" fillId="4" borderId="4" applyAlignment="1" pivotButton="0" quotePrefix="0" xfId="0">
      <alignment wrapText="1"/>
    </xf>
    <xf numFmtId="0" fontId="9" fillId="12" borderId="4" applyAlignment="1" pivotButton="0" quotePrefix="0" xfId="0">
      <alignment wrapText="1"/>
    </xf>
    <xf numFmtId="0" fontId="9" fillId="12" borderId="16" applyAlignment="1" pivotButton="0" quotePrefix="0" xfId="0">
      <alignment wrapText="1"/>
    </xf>
    <xf numFmtId="0" fontId="9" fillId="4" borderId="4" applyAlignment="1" pivotButton="0" quotePrefix="0" xfId="0">
      <alignment horizontal="center" wrapText="1"/>
    </xf>
    <xf numFmtId="14" fontId="9" fillId="4" borderId="4" applyAlignment="1" pivotButton="0" quotePrefix="0" xfId="0">
      <alignment wrapText="1"/>
    </xf>
    <xf numFmtId="0" fontId="21" fillId="4" borderId="11" pivotButton="0" quotePrefix="0" xfId="0"/>
    <xf numFmtId="0" fontId="21" fillId="4" borderId="5" pivotButton="0" quotePrefix="0" xfId="0"/>
    <xf numFmtId="0" fontId="8" fillId="4" borderId="11" applyAlignment="1" pivotButton="0" quotePrefix="0" xfId="0">
      <alignment horizontal="right"/>
    </xf>
    <xf numFmtId="0" fontId="21" fillId="4" borderId="10" pivotButton="0" quotePrefix="0" xfId="0"/>
    <xf numFmtId="14" fontId="1" fillId="4" borderId="10" pivotButton="0" quotePrefix="0" xfId="0"/>
    <xf numFmtId="0" fontId="1" fillId="4" borderId="9" pivotButton="0" quotePrefix="0" xfId="0"/>
    <xf numFmtId="0" fontId="21" fillId="4" borderId="20" pivotButton="0" quotePrefix="0" xfId="0"/>
    <xf numFmtId="0" fontId="19" fillId="4" borderId="13" pivotButton="0" quotePrefix="0" xfId="0"/>
    <xf numFmtId="0" fontId="13" fillId="4" borderId="13" pivotButton="0" quotePrefix="0" xfId="0"/>
    <xf numFmtId="0" fontId="8" fillId="4" borderId="8" pivotButton="0" quotePrefix="0" xfId="0"/>
    <xf numFmtId="0" fontId="13" fillId="4" borderId="14" applyAlignment="1" pivotButton="0" quotePrefix="0" xfId="0">
      <alignment wrapText="1"/>
    </xf>
    <xf numFmtId="0" fontId="0" fillId="4" borderId="22" applyAlignment="1" pivotButton="0" quotePrefix="0" xfId="0">
      <alignment wrapText="1"/>
    </xf>
    <xf numFmtId="0" fontId="8" fillId="4" borderId="22" applyAlignment="1" pivotButton="0" quotePrefix="0" xfId="0">
      <alignment wrapText="1"/>
    </xf>
    <xf numFmtId="1" fontId="8" fillId="4" borderId="15" pivotButton="0" quotePrefix="0" xfId="0"/>
    <xf numFmtId="1" fontId="13" fillId="4" borderId="11" pivotButton="0" quotePrefix="0" xfId="0"/>
    <xf numFmtId="0" fontId="20" fillId="4" borderId="0" pivotButton="0" quotePrefix="0" xfId="0"/>
    <xf numFmtId="0" fontId="10" fillId="4" borderId="0" pivotButton="0" quotePrefix="0" xfId="2"/>
    <xf numFmtId="0" fontId="22" fillId="4" borderId="0" applyAlignment="1" pivotButton="0" quotePrefix="0" xfId="0">
      <alignment wrapText="1"/>
    </xf>
    <xf numFmtId="0" fontId="20" fillId="4" borderId="20" applyAlignment="1" pivotButton="0" quotePrefix="0" xfId="0">
      <alignment wrapText="1"/>
    </xf>
    <xf numFmtId="0" fontId="4" fillId="4" borderId="5" pivotButton="0" quotePrefix="0" xfId="0"/>
    <xf numFmtId="14" fontId="8" fillId="4" borderId="20" pivotButton="0" quotePrefix="0" xfId="0"/>
    <xf numFmtId="1" fontId="8" fillId="4" borderId="17" pivotButton="0" quotePrefix="0" xfId="0"/>
    <xf numFmtId="0" fontId="1" fillId="4" borderId="0" pivotButton="0" quotePrefix="0" xfId="0"/>
    <xf numFmtId="0" fontId="9" fillId="4" borderId="1" applyAlignment="1" pivotButton="0" quotePrefix="0" xfId="0">
      <alignment wrapText="1"/>
    </xf>
    <xf numFmtId="0" fontId="8" fillId="4" borderId="11" applyAlignment="1" pivotButton="0" quotePrefix="0" xfId="0">
      <alignment horizontal="center" wrapText="1"/>
    </xf>
    <xf numFmtId="0" fontId="1" fillId="4" borderId="33" pivotButton="0" quotePrefix="0" xfId="0"/>
    <xf numFmtId="0" fontId="0" fillId="4" borderId="34" pivotButton="0" quotePrefix="0" xfId="0"/>
    <xf numFmtId="1" fontId="8" fillId="4" borderId="21" pivotButton="0" quotePrefix="0" xfId="0"/>
    <xf numFmtId="0" fontId="8" fillId="4" borderId="11" applyAlignment="1" pivotButton="0" quotePrefix="0" xfId="0">
      <alignment horizontal="center"/>
    </xf>
    <xf numFmtId="0" fontId="10" fillId="4" borderId="5" applyAlignment="1" pivotButton="0" quotePrefix="0" xfId="2">
      <alignment wrapText="1"/>
    </xf>
    <xf numFmtId="0" fontId="0" fillId="4" borderId="35" pivotButton="0" quotePrefix="0" xfId="0"/>
    <xf numFmtId="0" fontId="13" fillId="13" borderId="11" pivotButton="0" quotePrefix="0" xfId="0"/>
    <xf numFmtId="0" fontId="13" fillId="13" borderId="12" pivotButton="0" quotePrefix="0" xfId="0"/>
    <xf numFmtId="0" fontId="0" fillId="0" borderId="0" pivotButton="1" quotePrefix="0" xfId="0"/>
    <xf numFmtId="2" fontId="8" fillId="4" borderId="6" pivotButton="0" quotePrefix="0" xfId="0"/>
    <xf numFmtId="0" fontId="0" fillId="0" borderId="6" pivotButton="0" quotePrefix="0" xfId="0"/>
    <xf numFmtId="0" fontId="9" fillId="13" borderId="4" applyAlignment="1" pivotButton="0" quotePrefix="0" xfId="0">
      <alignment wrapText="1"/>
    </xf>
    <xf numFmtId="0" fontId="8" fillId="13" borderId="5" pivotButton="0" quotePrefix="0" xfId="0"/>
    <xf numFmtId="0" fontId="0" fillId="13" borderId="5" pivotButton="0" quotePrefix="0" xfId="0"/>
    <xf numFmtId="0" fontId="8" fillId="13" borderId="11" pivotButton="0" quotePrefix="0" xfId="0"/>
    <xf numFmtId="0" fontId="9" fillId="13" borderId="1" applyAlignment="1" pivotButton="0" quotePrefix="0" xfId="0">
      <alignment wrapText="1"/>
    </xf>
    <xf numFmtId="0" fontId="8" fillId="13" borderId="15" pivotButton="0" quotePrefix="0" xfId="0"/>
    <xf numFmtId="0" fontId="8" fillId="13" borderId="6" pivotButton="0" quotePrefix="0" xfId="0"/>
    <xf numFmtId="0" fontId="0" fillId="13" borderId="6" pivotButton="0" quotePrefix="0" xfId="0"/>
    <xf numFmtId="0" fontId="9" fillId="9" borderId="4" applyAlignment="1" pivotButton="0" quotePrefix="0" xfId="0">
      <alignment wrapText="1"/>
    </xf>
    <xf numFmtId="0" fontId="8" fillId="9" borderId="36" pivotButton="0" quotePrefix="0" xfId="0"/>
    <xf numFmtId="0" fontId="8" fillId="9" borderId="11" pivotButton="0" quotePrefix="0" xfId="0"/>
    <xf numFmtId="0" fontId="8" fillId="9" borderId="5" pivotButton="0" quotePrefix="0" xfId="0"/>
    <xf numFmtId="0" fontId="0" fillId="9" borderId="37" pivotButton="0" quotePrefix="0" xfId="0"/>
    <xf numFmtId="0" fontId="0" fillId="9" borderId="5" pivotButton="0" quotePrefix="0" xfId="0"/>
    <xf numFmtId="1" fontId="8" fillId="8" borderId="20" pivotButton="0" quotePrefix="0" xfId="0"/>
    <xf numFmtId="0" fontId="13" fillId="4" borderId="22" pivotButton="0" quotePrefix="0" xfId="0"/>
    <xf numFmtId="14" fontId="13" fillId="4" borderId="0" pivotButton="0" quotePrefix="0" xfId="0"/>
    <xf numFmtId="0" fontId="13" fillId="4" borderId="27" pivotButton="0" quotePrefix="0" xfId="0"/>
    <xf numFmtId="0" fontId="13" fillId="4" borderId="0" applyAlignment="1" pivotButton="0" quotePrefix="0" xfId="0">
      <alignment wrapText="1"/>
    </xf>
    <xf numFmtId="0" fontId="1" fillId="4" borderId="7" pivotButton="0" quotePrefix="0" xfId="0"/>
    <xf numFmtId="14" fontId="8" fillId="4" borderId="5" applyAlignment="1" pivotButton="0" quotePrefix="0" xfId="0">
      <alignment wrapText="1"/>
    </xf>
    <xf numFmtId="0" fontId="8" fillId="4" borderId="23" pivotButton="0" quotePrefix="0" xfId="0"/>
    <xf numFmtId="0" fontId="13" fillId="4" borderId="0" pivotButton="0" quotePrefix="1" xfId="0"/>
    <xf numFmtId="0" fontId="13" fillId="4" borderId="25" pivotButton="0" quotePrefix="0" xfId="0"/>
    <xf numFmtId="0" fontId="13" fillId="4" borderId="23" pivotButton="0" quotePrefix="0" xfId="0"/>
    <xf numFmtId="0" fontId="13" fillId="0" borderId="20" pivotButton="0" quotePrefix="0" xfId="0"/>
    <xf numFmtId="0" fontId="13" fillId="10" borderId="20" pivotButton="0" quotePrefix="0" xfId="0"/>
    <xf numFmtId="0" fontId="8" fillId="0" borderId="11" pivotButton="0" quotePrefix="0" xfId="0"/>
    <xf numFmtId="0" fontId="13" fillId="14" borderId="0" pivotButton="0" quotePrefix="0" xfId="0"/>
    <xf numFmtId="14" fontId="13" fillId="14" borderId="0" pivotButton="0" quotePrefix="0" xfId="0"/>
    <xf numFmtId="0" fontId="13" fillId="15" borderId="0" pivotButton="0" quotePrefix="0" xfId="0"/>
    <xf numFmtId="14" fontId="13" fillId="14" borderId="20" pivotButton="0" quotePrefix="0" xfId="0"/>
    <xf numFmtId="0" fontId="13" fillId="15" borderId="20" pivotButton="0" quotePrefix="0" xfId="0"/>
    <xf numFmtId="14" fontId="23" fillId="14" borderId="5" pivotButton="0" quotePrefix="0" xfId="0"/>
    <xf numFmtId="0" fontId="23" fillId="15" borderId="20" pivotButton="0" quotePrefix="0" xfId="0"/>
    <xf numFmtId="14" fontId="13" fillId="14" borderId="5" pivotButton="0" quotePrefix="0" xfId="0"/>
    <xf numFmtId="0" fontId="24" fillId="4" borderId="5" pivotButton="0" quotePrefix="0" xfId="0"/>
    <xf numFmtId="0" fontId="25" fillId="4" borderId="5" pivotButton="0" quotePrefix="0" xfId="0"/>
    <xf numFmtId="0" fontId="26" fillId="0" borderId="0" pivotButton="0" quotePrefix="0" xfId="0"/>
    <xf numFmtId="0" fontId="25" fillId="4" borderId="7" pivotButton="0" quotePrefix="0" xfId="0"/>
    <xf numFmtId="1" fontId="25" fillId="4" borderId="11" pivotButton="0" quotePrefix="0" xfId="0"/>
    <xf numFmtId="0" fontId="9" fillId="4" borderId="20" applyAlignment="1" pivotButton="0" quotePrefix="0" xfId="0">
      <alignment wrapText="1"/>
    </xf>
    <xf numFmtId="1" fontId="8" fillId="8" borderId="21" pivotButton="0" quotePrefix="0" xfId="0"/>
    <xf numFmtId="1" fontId="8" fillId="4" borderId="35" pivotButton="0" quotePrefix="0" xfId="0"/>
    <xf numFmtId="0" fontId="13" fillId="15" borderId="21" pivotButton="0" quotePrefix="0" xfId="0"/>
    <xf numFmtId="0" fontId="23" fillId="15" borderId="21" pivotButton="0" quotePrefix="0" xfId="0"/>
    <xf numFmtId="1" fontId="8" fillId="4" borderId="26" pivotButton="0" quotePrefix="0" xfId="0"/>
    <xf numFmtId="1" fontId="8" fillId="4" borderId="38" pivotButton="0" quotePrefix="0" xfId="0"/>
    <xf numFmtId="0" fontId="9" fillId="4" borderId="16" applyAlignment="1" pivotButton="0" quotePrefix="0" xfId="0">
      <alignment wrapText="1"/>
    </xf>
    <xf numFmtId="0" fontId="8" fillId="8" borderId="7" pivotButton="0" quotePrefix="0" xfId="0"/>
    <xf numFmtId="0" fontId="13" fillId="14" borderId="7" pivotButton="0" quotePrefix="0" xfId="0"/>
    <xf numFmtId="0" fontId="23" fillId="14" borderId="7" pivotButton="0" quotePrefix="0" xfId="0"/>
    <xf numFmtId="0" fontId="13" fillId="14" borderId="22" pivotButton="0" quotePrefix="0" xfId="0"/>
    <xf numFmtId="0" fontId="27" fillId="0" borderId="20" pivotButton="0" quotePrefix="0" xfId="0"/>
    <xf numFmtId="0" fontId="2" fillId="0" borderId="20" pivotButton="0" quotePrefix="0" xfId="0"/>
    <xf numFmtId="0" fontId="0" fillId="0" borderId="20" applyAlignment="1" pivotButton="0" quotePrefix="0" xfId="0">
      <alignment horizontal="center"/>
    </xf>
    <xf numFmtId="0" fontId="0" fillId="4" borderId="20" applyAlignment="1" pivotButton="0" quotePrefix="0" xfId="0">
      <alignment horizontal="center"/>
    </xf>
    <xf numFmtId="0" fontId="28" fillId="0" borderId="20" pivotButton="0" quotePrefix="0" xfId="0"/>
    <xf numFmtId="0" fontId="28" fillId="0" borderId="20" applyAlignment="1" pivotButton="0" quotePrefix="0" xfId="0">
      <alignment horizontal="right"/>
    </xf>
    <xf numFmtId="14" fontId="25" fillId="4" borderId="11" pivotButton="0" quotePrefix="0" xfId="0"/>
    <xf numFmtId="14" fontId="24" fillId="4" borderId="5" pivotButton="0" quotePrefix="0" xfId="0"/>
    <xf numFmtId="14" fontId="25" fillId="4" borderId="5" pivotButton="0" quotePrefix="0" xfId="0"/>
    <xf numFmtId="0" fontId="19" fillId="0" borderId="0" pivotButton="0" quotePrefix="0" xfId="0"/>
    <xf numFmtId="0" fontId="13" fillId="15" borderId="5" pivotButton="0" quotePrefix="0" xfId="0"/>
    <xf numFmtId="0" fontId="23" fillId="15" borderId="11" pivotButton="0" quotePrefix="0" xfId="0"/>
    <xf numFmtId="0" fontId="13" fillId="15" borderId="12" pivotButton="0" quotePrefix="0" xfId="0"/>
    <xf numFmtId="0" fontId="23" fillId="15" borderId="12" pivotButton="0" quotePrefix="0" xfId="0"/>
    <xf numFmtId="0" fontId="8" fillId="16" borderId="5" pivotButton="0" quotePrefix="0" xfId="0"/>
    <xf numFmtId="0" fontId="8" fillId="16" borderId="11" pivotButton="0" quotePrefix="0" xfId="0"/>
    <xf numFmtId="0" fontId="8" fillId="16" borderId="7" pivotButton="0" quotePrefix="0" xfId="0"/>
    <xf numFmtId="0" fontId="0" fillId="16" borderId="5" applyAlignment="1" pivotButton="0" quotePrefix="0" xfId="0">
      <alignment wrapText="1"/>
    </xf>
    <xf numFmtId="0" fontId="0" fillId="16" borderId="5" pivotButton="0" quotePrefix="0" xfId="0"/>
    <xf numFmtId="0" fontId="13" fillId="16" borderId="11" pivotButton="0" quotePrefix="0" xfId="0"/>
    <xf numFmtId="0" fontId="13" fillId="16" borderId="12" pivotButton="0" quotePrefix="0" xfId="0"/>
    <xf numFmtId="0" fontId="13" fillId="16" borderId="12" applyAlignment="1" pivotButton="0" quotePrefix="0" xfId="0">
      <alignment wrapText="1"/>
    </xf>
    <xf numFmtId="0" fontId="8" fillId="16" borderId="5" applyAlignment="1" pivotButton="0" quotePrefix="0" xfId="0">
      <alignment wrapText="1"/>
    </xf>
    <xf numFmtId="0" fontId="8" fillId="16" borderId="6" pivotButton="0" quotePrefix="0" xfId="0"/>
    <xf numFmtId="0" fontId="21" fillId="16" borderId="5" pivotButton="0" quotePrefix="0" xfId="0"/>
    <xf numFmtId="14" fontId="1" fillId="16" borderId="5" pivotButton="0" quotePrefix="0" xfId="0"/>
    <xf numFmtId="14" fontId="1" fillId="16" borderId="6" pivotButton="0" quotePrefix="0" xfId="0"/>
    <xf numFmtId="1" fontId="8" fillId="16" borderId="11" pivotButton="0" quotePrefix="0" xfId="0"/>
    <xf numFmtId="14" fontId="8" fillId="16" borderId="11" pivotButton="0" quotePrefix="0" xfId="0"/>
    <xf numFmtId="1" fontId="8" fillId="16" borderId="21" pivotButton="0" quotePrefix="0" xfId="0"/>
    <xf numFmtId="1" fontId="8" fillId="16" borderId="20" pivotButton="0" quotePrefix="0" xfId="0"/>
    <xf numFmtId="0" fontId="8" fillId="16" borderId="15" pivotButton="0" quotePrefix="0" xfId="0"/>
    <xf numFmtId="0" fontId="8" fillId="16" borderId="36" pivotButton="0" quotePrefix="0" xfId="0"/>
    <xf numFmtId="0" fontId="0" fillId="16" borderId="0" pivotButton="0" quotePrefix="0" xfId="0"/>
    <xf numFmtId="0" fontId="23" fillId="4" borderId="12" pivotButton="0" quotePrefix="0" xfId="0"/>
    <xf numFmtId="17" fontId="8" fillId="4" borderId="5" pivotButton="0" quotePrefix="0" xfId="0"/>
    <xf numFmtId="0" fontId="13" fillId="14" borderId="5" pivotButton="0" quotePrefix="0" xfId="0"/>
    <xf numFmtId="0" fontId="13" fillId="14" borderId="11" pivotButton="0" quotePrefix="0" xfId="0"/>
    <xf numFmtId="0" fontId="13" fillId="14" borderId="6" pivotButton="0" quotePrefix="0" xfId="0"/>
    <xf numFmtId="0" fontId="13" fillId="14" borderId="12" pivotButton="0" quotePrefix="0" xfId="0"/>
    <xf numFmtId="0" fontId="13" fillId="0" borderId="5" pivotButton="0" quotePrefix="0" xfId="0"/>
    <xf numFmtId="0" fontId="13" fillId="17" borderId="5" pivotButton="0" quotePrefix="0" xfId="0"/>
    <xf numFmtId="0" fontId="13" fillId="17" borderId="11" pivotButton="0" quotePrefix="0" xfId="0"/>
    <xf numFmtId="0" fontId="13" fillId="17" borderId="6" pivotButton="0" quotePrefix="0" xfId="0"/>
    <xf numFmtId="0" fontId="13" fillId="17" borderId="12" pivotButton="0" quotePrefix="0" xfId="0"/>
    <xf numFmtId="0" fontId="0" fillId="19" borderId="5" pivotButton="0" quotePrefix="0" xfId="0"/>
    <xf numFmtId="0" fontId="8" fillId="19" borderId="5" pivotButton="0" quotePrefix="0" xfId="0"/>
    <xf numFmtId="0" fontId="8" fillId="19" borderId="11" pivotButton="0" quotePrefix="0" xfId="0"/>
    <xf numFmtId="0" fontId="8" fillId="19" borderId="6" pivotButton="0" quotePrefix="0" xfId="0"/>
    <xf numFmtId="0" fontId="8" fillId="19" borderId="12" pivotButton="0" quotePrefix="0" xfId="0"/>
    <xf numFmtId="0" fontId="29" fillId="0" borderId="39" pivotButton="0" quotePrefix="0" xfId="3"/>
    <xf numFmtId="0" fontId="2" fillId="0" borderId="5" applyAlignment="1" pivotButton="0" quotePrefix="0" xfId="0">
      <alignment horizontal="center"/>
    </xf>
    <xf numFmtId="0" fontId="2" fillId="0" borderId="5" applyAlignment="1" pivotButton="0" quotePrefix="0" xfId="0">
      <alignment horizontal="center" wrapText="1"/>
    </xf>
    <xf numFmtId="0" fontId="9" fillId="0" borderId="5" applyAlignment="1" pivotButton="0" quotePrefix="0" xfId="0">
      <alignment horizontal="center"/>
    </xf>
    <xf numFmtId="0" fontId="9" fillId="0" borderId="5" applyAlignment="1" pivotButton="0" quotePrefix="0" xfId="0">
      <alignment horizontal="center" wrapText="1"/>
    </xf>
    <xf numFmtId="0" fontId="9" fillId="0" borderId="6" applyAlignment="1" pivotButton="0" quotePrefix="0" xfId="0">
      <alignment horizontal="center" wrapText="1"/>
    </xf>
    <xf numFmtId="0" fontId="9" fillId="0" borderId="8" applyAlignment="1" pivotButton="0" quotePrefix="0" xfId="0">
      <alignment horizontal="center" wrapText="1"/>
    </xf>
    <xf numFmtId="0" fontId="9" fillId="0" borderId="7" applyAlignment="1" pivotButton="0" quotePrefix="0" xfId="0">
      <alignment horizontal="center" wrapText="1"/>
    </xf>
    <xf numFmtId="0" fontId="9" fillId="0" borderId="6" applyAlignment="1" pivotButton="0" quotePrefix="0" xfId="0">
      <alignment horizontal="center"/>
    </xf>
    <xf numFmtId="0" fontId="9" fillId="0" borderId="7" applyAlignment="1" pivotButton="0" quotePrefix="0" xfId="0">
      <alignment horizontal="center"/>
    </xf>
    <xf numFmtId="0" fontId="0" fillId="0" borderId="8" pivotButton="0" quotePrefix="0" xfId="0"/>
  </cellXfs>
  <cellStyles count="4">
    <cellStyle name="Normal" xfId="0" builtinId="0"/>
    <cellStyle name="Hipervínculo" xfId="1" builtinId="8"/>
    <cellStyle name="Hyperlink" xfId="2"/>
    <cellStyle name="Entrada" xfId="3" builtinId="2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pivotCacheDefinition" Target="/xl/pivotCache/pivotCacheDefinition1.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Admin</author>
  </authors>
  <commentList>
    <comment ref="A227" authorId="0" shapeId="0">
      <text>
        <t xml:space="preserve">Admin: valoracion geologo estudios
</t>
      </text>
    </comment>
    <comment ref="BK439" authorId="0" shapeId="0">
      <text>
        <t xml:space="preserve">Admin:
solicitud prorroga
</t>
      </text>
    </comment>
    <comment ref="AU532" authorId="0" shapeId="0">
      <text>
        <t>Admin:
se remite estudio a luis uribe 12/08/2013</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1.70207037037" createdVersion="8" refreshedVersion="8" minRefreshableVersion="3" recordCount="946" r:id="rId1">
  <cacheSource type="worksheet">
    <worksheetSource ref="A1:AW1048576" sheet="2026"/>
  </cacheSource>
  <cacheFields count="49">
    <cacheField name="Consecutivo" uniqueList="1" numFmtId="0" sqlType="0" hierarchy="0" level="0" databaseField="1">
      <sharedItems count="0" containsBlank="1"/>
    </cacheField>
    <cacheField name="Radicado" uniqueList="1" numFmtId="0" sqlType="0" hierarchy="0" level="0" databaseField="1">
      <sharedItems count="0" containsBlank="1" containsInteger="1" containsMixedTypes="1" containsNumber="1" minValue="74" maxValue="17312012"/>
    </cacheField>
    <cacheField name="Solicitante" uniqueList="1" numFmtId="0" sqlType="0" hierarchy="0" level="0" databaseField="1">
      <sharedItems count="0" containsBlank="1"/>
    </cacheField>
    <cacheField name="Vía principal" uniqueList="1" numFmtId="0" sqlType="0" hierarchy="0" level="0" databaseField="1">
      <sharedItems count="0" containsBlank="1"/>
    </cacheField>
    <cacheField name="N° vía principal" uniqueList="1" numFmtId="0" sqlType="0" hierarchy="0" level="0" databaseField="1">
      <sharedItems count="0" containsBlank="1" containsInteger="1" containsMixedTypes="1" containsNumber="1" minValue="1" maxValue="76"/>
    </cacheField>
    <cacheField name="letra" uniqueList="1" numFmtId="0" sqlType="0" hierarchy="0" level="0" databaseField="1">
      <sharedItems count="0" containsBlank="1"/>
    </cacheField>
    <cacheField name="Cuadrante" uniqueList="1" numFmtId="0" sqlType="0" hierarchy="0" level="0" databaseField="1">
      <sharedItems count="0" containsBlank="1"/>
    </cacheField>
    <cacheField name="Generadora" uniqueList="1" numFmtId="0" sqlType="0" hierarchy="0" level="0" databaseField="1">
      <sharedItems count="0" containsBlank="1" containsInteger="1" containsMixedTypes="1" containsNumber="1" minValue="1" maxValue="51"/>
    </cacheField>
    <cacheField name="Letra2" uniqueList="1" numFmtId="0" sqlType="0" hierarchy="0" level="0" databaseField="1">
      <sharedItems count="0" containsBlank="1"/>
    </cacheField>
    <cacheField name="Cuadrante2" uniqueList="1" numFmtId="0" sqlType="0" hierarchy="0" level="0" databaseField="1">
      <sharedItems count="0" containsBlank="1"/>
    </cacheField>
    <cacheField name="Placa" uniqueList="1" numFmtId="0" sqlType="0" hierarchy="0" level="0" databaseField="1">
      <sharedItems count="0" containsBlank="1" containsInteger="1" containsMixedTypes="1" containsNumber="1" minValue="1" maxValue="2028"/>
    </cacheField>
    <cacheField name="Bloque" uniqueList="1" numFmtId="0" sqlType="0" hierarchy="0" level="0" databaseField="1">
      <sharedItems count="0" containsBlank="1" containsInteger="1" containsMixedTypes="1" containsNumber="1" minValue="2" maxValue="750"/>
    </cacheField>
    <cacheField name="Interior" uniqueList="1" numFmtId="0" sqlType="0" hierarchy="0" level="0" databaseField="1">
      <sharedItems count="0" containsBlank="1" containsInteger="1" containsMixedTypes="1" containsNumber="1" minValue="64" maxValue="1002"/>
    </cacheField>
    <cacheField name="Dirección" uniqueList="1" numFmtId="0" sqlType="0" hierarchy="0" level="0" databaseField="1">
      <sharedItems count="0" containsBlank="1"/>
    </cacheField>
    <cacheField name="Cedula quejoso" uniqueList="1" numFmtId="0" sqlType="0" hierarchy="0" level="0" databaseField="1">
      <sharedItems count="0" containsBlank="1" containsInteger="1" containsMixedTypes="1" containsNumber="1" minValue="900" maxValue="10375772846"/>
    </cacheField>
    <cacheField name="Teléfono quejoso" uniqueList="1" numFmtId="0" sqlType="0" hierarchy="0" level="0" databaseField="1">
      <sharedItems count="0" containsBlank="1" containsInteger="1" containsMixedTypes="1" containsNumber="1" minValue="2029426" maxValue="31149983523"/>
    </cacheField>
    <cacheField name="Correo electrónico" uniqueList="1" numFmtId="0" sqlType="0" hierarchy="0" level="0" databaseField="1">
      <sharedItems count="0" containsBlank="1"/>
    </cacheField>
    <cacheField name="Infractor" uniqueList="1" numFmtId="0" sqlType="0" hierarchy="0" level="0" databaseField="1">
      <sharedItems count="0" containsBlank="1"/>
    </cacheField>
    <cacheField name="Vía principal2" uniqueList="1" numFmtId="0" sqlType="0" hierarchy="0" level="0" databaseField="1">
      <sharedItems count="0" containsBlank="1"/>
    </cacheField>
    <cacheField name="N° vía principal2" uniqueList="1" numFmtId="0" sqlType="0" hierarchy="0" level="0" databaseField="1">
      <sharedItems count="0" containsBlank="1" containsInteger="1" containsMixedTypes="1" containsNumber="1" minValue="1" maxValue="65"/>
    </cacheField>
    <cacheField name="letra3" uniqueList="1" numFmtId="0" sqlType="0" hierarchy="0" level="0" databaseField="1">
      <sharedItems count="0" containsBlank="1"/>
    </cacheField>
    <cacheField name="Cuadrante3" uniqueList="1" numFmtId="0" sqlType="0" hierarchy="0" level="0" databaseField="1">
      <sharedItems count="0" containsBlank="1"/>
    </cacheField>
    <cacheField name="Generadora2" uniqueList="1" numFmtId="0" sqlType="0" hierarchy="0" level="0" databaseField="1">
      <sharedItems count="0" containsBlank="1" containsInteger="1" containsMixedTypes="1" containsNumber="1" minValue="1" maxValue="55"/>
    </cacheField>
    <cacheField name="Letra4" uniqueList="1" numFmtId="0" sqlType="0" hierarchy="0" level="0" databaseField="1">
      <sharedItems count="0" containsBlank="1"/>
    </cacheField>
    <cacheField name="Cuadrante4" uniqueList="1" numFmtId="0" sqlType="0" hierarchy="0" level="0" databaseField="1">
      <sharedItems count="0" containsBlank="1"/>
    </cacheField>
    <cacheField name="Placa2" uniqueList="1" numFmtId="0" sqlType="0" hierarchy="0" level="0" databaseField="1">
      <sharedItems count="0" containsBlank="1" containsDate="1" containsMixedTypes="1" minDate="1899-12-31T00:00:00" maxDate="1900-01-08T01:55:04"/>
    </cacheField>
    <cacheField name="Bloque2" uniqueList="1" numFmtId="0" sqlType="0" hierarchy="0" level="0" databaseField="1">
      <sharedItems count="0" containsBlank="1" containsMixedTypes="1" containsNumber="1" minValue="1" maxValue="240"/>
    </cacheField>
    <cacheField name="Interior2" uniqueList="1" numFmtId="0" sqlType="0" hierarchy="0" level="0" databaseField="1">
      <sharedItems count="0" containsBlank="1" containsInteger="1" containsMixedTypes="1" containsNumber="1" minValue="80" maxValue="9828"/>
    </cacheField>
    <cacheField name="Direccion" uniqueList="1" numFmtId="0" sqlType="0" hierarchy="0" level="0" databaseField="1">
      <sharedItems count="0" containsBlank="1" containsInteger="1" containsMixedTypes="1" containsNumber="1" minValue="101" maxValue="134"/>
    </cacheField>
    <cacheField name="Cedula Infractor" uniqueList="1" numFmtId="0" sqlType="0" hierarchy="0" level="0" databaseField="1">
      <sharedItems count="0" containsBlank="1" containsInteger="1" containsMixedTypes="1" containsNumber="1" minValue="231966" maxValue="8110021586"/>
    </cacheField>
    <cacheField name="Teléfono Infractor" uniqueList="1" numFmtId="0" sqlType="0" hierarchy="0" level="0" databaseField="1">
      <sharedItems count="0" containsBlank="1" containsInteger="1" containsMixedTypes="1" containsNumber="1" minValue="2702442" maxValue="6044444115"/>
    </cacheField>
    <cacheField name="Correo electrónico2" uniqueList="1" numFmtId="0" sqlType="0" hierarchy="0" level="0" databaseField="1">
      <sharedItems count="0" containsBlank="1" containsInteger="1" containsMixedTypes="1" containsNumber="1" minValue="2915" maxValue="3104433267"/>
    </cacheField>
    <cacheField name="Predio" uniqueList="1" numFmtId="0" sqlType="0" hierarchy="0" level="0" databaseField="1">
      <sharedItems count="0" containsBlank="1" containsInteger="1" containsNumber="1" containsString="0" minValue="241" maxValue="241"/>
    </cacheField>
    <cacheField name="Recurso - Tema" uniqueList="1" numFmtId="0" sqlType="0" hierarchy="0" level="0" databaseField="1">
      <sharedItems count="0" containsBlank="1"/>
    </cacheField>
    <cacheField name=" Asunto" uniqueList="1" numFmtId="0" sqlType="0" hierarchy="0" level="0" databaseField="1">
      <sharedItems count="0" containsBlank="1" containsInteger="1" containsMixedTypes="1" containsNumber="1" minValue="4437730" maxValue="4437730"/>
    </cacheField>
    <cacheField name="Barrio" uniqueList="1" numFmtId="0" sqlType="0" hierarchy="0" level="0" databaseField="1">
      <sharedItems count="0" containsBlank="1"/>
    </cacheField>
    <cacheField name="Zona" uniqueList="1" numFmtId="0" sqlType="0" hierarchy="0" level="0" databaseField="1">
      <sharedItems count="0" containsBlank="1" containsInteger="1" containsMixedTypes="1" containsNumber="1" minValue="1" maxValue="13"/>
    </cacheField>
    <cacheField name="Fecha de ingreso (dd/mm/aaaa)" uniqueList="1" numFmtId="0" sqlType="0" hierarchy="0" level="0" databaseField="1">
      <sharedItems count="109" containsBlank="1" containsDate="1" containsNonDate="0" containsString="0" minDate="2025-04-11T00:00:00" maxDate="2026-05-30T00:00:00">
        <d v="2026-01-02T00:00:00"/>
        <d v="2026-01-03T00:00:00"/>
        <d v="2026-01-05T00:00:00"/>
        <d v="2026-01-06T00:00:00"/>
        <d v="2026-01-07T00:00:00"/>
        <d v="2026-01-08T00:00:00"/>
        <d v="2026-01-13T00:00:00"/>
        <d v="2026-01-14T00:00:00"/>
        <d v="2026-01-15T00:00:00"/>
        <d v="2026-01-16T00:00:00"/>
        <d v="2025-12-01T00:00:00"/>
        <d v="2026-01-19T00:00:00"/>
        <d v="2026-01-20T00:00:00"/>
        <d v="2026-01-21T00:00:00"/>
        <d v="2025-07-30T00:00:00"/>
        <d v="2025-12-09T00:00:00"/>
        <d v="2026-01-22T00:00:00"/>
        <d v="2026-01-23T00:00:00"/>
        <d v="2026-01-26T00:00:00"/>
        <d v="2026-01-27T00:00:00"/>
        <d v="2025-11-26T00:00:00"/>
        <d v="2026-01-28T00:00:00"/>
        <d v="2026-02-03T00:00:00"/>
        <d v="2026-01-29T00:00:00"/>
        <d v="2026-01-09T00:00:00"/>
        <d v="2026-02-02T00:00:00"/>
        <d v="2026-01-30T00:00:00"/>
        <d v="2026-02-05T00:00:00"/>
        <d v="2026-02-04T00:00:00"/>
        <d v="2026-02-06T00:00:00"/>
        <d v="2026-02-09T00:00:00"/>
        <d v="2026-02-11T00:00:00"/>
        <d v="2026-02-10T00:00:00"/>
        <d v="2026-02-12T00:00:00"/>
        <d v="2026-02-13T00:00:00"/>
        <d v="2026-02-17T00:00:00"/>
        <d v="2026-02-16T00:00:00"/>
        <d v="2026-02-18T00:00:00"/>
        <d v="2026-02-19T00:00:00"/>
        <d v="2026-02-23T00:00:00"/>
        <d v="2026-02-20T00:00:00"/>
        <d v="2025-11-13T00:00:00"/>
        <d v="2026-02-25T00:00:00"/>
        <d v="2026-02-24T00:00:00"/>
        <d v="2025-12-16T00:00:00"/>
        <d v="2026-03-02T00:00:00"/>
        <d v="2026-02-08T00:00:00"/>
        <d v="2026-02-27T00:00:00"/>
        <d v="2026-03-04T00:00:00"/>
        <d v="2026-03-26T00:00:00"/>
        <d v="2026-02-26T00:00:00"/>
        <d v="2026-03-03T00:00:00"/>
        <d v="2026-03-06T00:00:00"/>
        <d v="2026-03-09T00:00:00"/>
        <d v="2026-03-05T00:00:00"/>
        <d v="2026-03-10T00:00:00"/>
        <d v="2025-04-11T00:00:00"/>
        <d v="2026-03-11T00:00:00"/>
        <d v="2026-03-12T00:00:00"/>
        <d v="2026-03-16T00:00:00"/>
        <d v="2026-03-13T00:00:00"/>
        <d v="2026-03-17T00:00:00"/>
        <d v="2026-03-18T00:00:00"/>
        <d v="2026-03-19T00:00:00"/>
        <d v="2026-03-24T00:00:00"/>
        <d v="2026-03-20T00:00:00"/>
        <d v="2026-03-25T00:00:00"/>
        <d v="2026-04-06T00:00:00"/>
        <d v="2026-03-27T00:00:00"/>
        <d v="2026-04-07T00:00:00"/>
        <d v="2026-04-08T00:00:00"/>
        <d v="2026-04-13T00:00:00"/>
        <d v="2026-04-09T00:00:00"/>
        <d v="2026-04-10T00:00:00"/>
        <d v="2026-04-15T00:00:00"/>
        <d v="2026-04-04T00:00:00"/>
        <d v="2026-04-14T00:00:00"/>
        <d v="2026-04-16T00:00:00"/>
        <d v="2026-04-17T00:00:00"/>
        <d v="2026-04-03T00:00:00"/>
        <d v="2026-04-22T00:00:00"/>
        <d v="2026-04-21T00:00:00"/>
        <d v="2026-04-20T00:00:00"/>
        <d v="2026-04-23T00:00:00"/>
        <d v="2026-04-24T00:00:00"/>
        <d v="2026-04-27T00:00:00"/>
        <d v="2026-04-29T00:00:00"/>
        <d v="2026-04-28T00:00:00"/>
        <d v="2026-05-04T00:00:00"/>
        <d v="2026-04-30T00:00:00"/>
        <d v="2026-05-05T00:00:00"/>
        <d v="2026-05-06T00:00:00"/>
        <d v="2026-05-07T00:00:00"/>
        <d v="2025-11-25T00:00:00"/>
        <d v="2026-05-08T00:00:00"/>
        <d v="2026-05-11T00:00:00"/>
        <d v="2026-05-12T00:00:00"/>
        <d v="2026-05-14T00:00:00"/>
        <d v="2026-05-13T00:00:00"/>
        <d v="2026-05-19T00:00:00"/>
        <d v="2026-05-21T00:00:00"/>
        <d v="2026-05-22T00:00:00"/>
        <d v="2026-05-25T00:00:00"/>
        <d v="2026-05-26T00:00:00"/>
        <d v="2026-05-27T00:00:00"/>
        <d v="2026-05-01T00:00:00"/>
        <d v="2026-05-28T00:00:00"/>
        <d v="2026-05-29T00:00:00"/>
        <m/>
      </sharedItems>
    </cacheField>
    <cacheField name="Fecha de actuación inicial (ddmm/aaaa)" uniqueList="1" numFmtId="0" sqlType="0" hierarchy="0" level="0" databaseField="1">
      <sharedItems count="0" containsBlank="1" containsDate="1" containsNonDate="0" containsString="0" minDate="2025-04-21T00:00:00" maxDate="2026-05-29T00:00:00"/>
    </cacheField>
    <cacheField name="Dias de atencion" uniqueList="1" numFmtId="0" sqlType="0" hierarchy="0" level="0" databaseField="1">
      <sharedItems count="0" containsBlank="1" containsInteger="1" containsNumber="1" containsString="0" minValue="-46170" maxValue="170"/>
    </cacheField>
    <cacheField name="fecha de ultima actuación" uniqueList="1" numFmtId="14" sqlType="0" hierarchy="0" level="0" databaseField="1">
      <sharedItems count="0" containsBlank="1" containsDate="1" containsNonDate="0" containsString="0" minDate="1900-01-23T00:00:00" maxDate="2026-05-30T00:00:00"/>
    </cacheField>
    <cacheField name="Ultima actuación" uniqueList="1" numFmtId="0" sqlType="0" hierarchy="0" level="0" databaseField="1">
      <sharedItems count="0" containsBlank="1"/>
    </cacheField>
    <cacheField name="Resp ultima actuación" uniqueList="1" numFmtId="0" sqlType="0" hierarchy="0" level="0" databaseField="1">
      <sharedItems count="0" containsBlank="1"/>
    </cacheField>
    <cacheField name="Periodo atención" uniqueList="1" numFmtId="0" sqlType="0" hierarchy="0" level="0" databaseField="1">
      <sharedItems count="0" containsBlank="1" containsInteger="1" containsNumber="1" containsString="0" minValue="219" maxValue="895"/>
    </cacheField>
    <cacheField name="Inspector responsable" uniqueList="1" numFmtId="0" sqlType="0" hierarchy="0" level="0" databaseField="1">
      <sharedItems count="0" containsBlank="1"/>
    </cacheField>
    <cacheField name="Próxima actuación" uniqueList="1" numFmtId="0" sqlType="0" hierarchy="0" level="0" databaseField="1">
      <sharedItems count="0" containsBlank="1"/>
    </cacheField>
    <cacheField name="Resp próxima actuación" uniqueList="1" numFmtId="0" sqlType="0" hierarchy="0" level="0" databaseField="1">
      <sharedItems count="17" containsBlank="1">
        <s v="Alexandra Uribe Alzate"/>
        <s v="Jenifer Zapata Castro"/>
        <s v="Julian Guzman Agudelo"/>
        <s v="Juan  Muñoz Guerra"/>
        <s v="Mauricio Gomez Herrera"/>
        <s v="Adriana Florez Buriticá"/>
        <s v="Olver Puerta Garcia"/>
        <s v="Laura Bautista Barroso"/>
        <s v="Juan Carlos Sánchez Vargas"/>
        <s v="Juan Fernando Florez Lema"/>
        <s v="Yudi Betancur Rios"/>
        <s v="Sebastian Rodas Lopez"/>
        <s v="Juanita Aristizabal Chavarriaga"/>
        <m/>
        <s v="Daniela Palacio Londoño"/>
        <s v="Laura Gallo Carvajal"/>
        <s v="Carlos Mario Gonzalez"/>
      </sharedItems>
    </cacheField>
    <cacheField name="PQRS o Cobro" uniqueList="1" numFmtId="0" sqlType="0" hierarchy="0" level="0" databaseField="1">
      <sharedItems count="0" containsBlank="1"/>
    </cacheField>
    <cacheField name="Alerta / PQRS o Cobro" uniqueList="1" numFmtId="0" sqlType="0" hierarchy="0" level="0" databaseField="1">
      <sharedItems count="0" containsBlank="1" containsInteger="1" containsMixedTypes="1" containsNumber="1" minValue="3" maxValue="3"/>
    </cacheField>
  </cacheFields>
</pivotCacheDefinition>
</file>

<file path=xl/pivotCache/pivotCacheRecords1.xml><?xml version="1.0" encoding="utf-8"?>
<pivotCacheRecords xmlns="http://schemas.openxmlformats.org/spreadsheetml/2006/main" count="946">
  <r>
    <s v="0001-2026"/>
    <s v="64 - 156"/>
    <s v="De oficio"/>
    <m/>
    <m/>
    <m/>
    <m/>
    <m/>
    <m/>
    <m/>
    <m/>
    <m/>
    <m/>
    <s v="        "/>
    <s v="No reporta"/>
    <n v="6043394000"/>
    <m/>
    <s v="Leonel Jaramillo"/>
    <s v="CL"/>
    <n v="36"/>
    <s v="D"/>
    <s v="SUR"/>
    <n v="22"/>
    <m/>
    <m/>
    <n v="200"/>
    <m/>
    <m/>
    <s v="CL 36D SUR 22   200  "/>
    <n v="1023748351"/>
    <n v="3137736321"/>
    <m/>
    <m/>
    <s v="LOTE-PREDIO"/>
    <s v="Disposición inadecuada de residuos sólidos en horas, dias y lugares no autorizados"/>
    <s v="El Escobero"/>
    <n v="10"/>
    <x v="0"/>
    <d v="2025-12-19T00:00:00"/>
    <n v="-14"/>
    <m/>
    <s v="Informe técnico"/>
    <s v="Julian Guzman Agudelo"/>
    <m/>
    <s v="Alexandra Uribe Alzate"/>
    <s v="Auto de inicio "/>
    <x v="0"/>
    <m/>
    <s v=""/>
  </r>
  <r>
    <s v="0002-2026"/>
    <s v="65 - 2901"/>
    <s v="De oficio"/>
    <m/>
    <m/>
    <m/>
    <m/>
    <m/>
    <m/>
    <m/>
    <m/>
    <m/>
    <m/>
    <s v="        "/>
    <s v="No reporta"/>
    <n v="6043394001"/>
    <m/>
    <s v="Cesar Agudelo Monsalve"/>
    <s v="CL"/>
    <n v="36"/>
    <s v="D"/>
    <s v="SUR"/>
    <n v="22"/>
    <m/>
    <m/>
    <m/>
    <m/>
    <m/>
    <s v="CL 36D SUR 22     "/>
    <n v="3587909"/>
    <n v="3126420910"/>
    <m/>
    <m/>
    <s v="LOTE-PREDIO"/>
    <s v="Disposición inadecuada de residuos sólidos en horas, dias y lugares no autorizados"/>
    <s v="El Escobero"/>
    <n v="10"/>
    <x v="0"/>
    <d v="2025-12-19T00:00:00"/>
    <n v="-14"/>
    <m/>
    <s v="Informe técnico"/>
    <s v="Julian Guzman Agudelo"/>
    <m/>
    <s v="Alexandra Uribe Alzate"/>
    <s v="Auto de inicio "/>
    <x v="0"/>
    <m/>
    <s v=""/>
  </r>
  <r>
    <s v="0003-2026"/>
    <n v="91"/>
    <s v="Carlos Alberto Rios Hincapie"/>
    <s v="KR"/>
    <n v="3"/>
    <m/>
    <m/>
    <n v="20"/>
    <s v="B"/>
    <s v="SUR"/>
    <n v="36"/>
    <m/>
    <m/>
    <s v="KR 3  20 B SUR 36  "/>
    <s v="No reporta"/>
    <n v="3113664699"/>
    <m/>
    <s v="La Tienda de Ninfa"/>
    <m/>
    <m/>
    <m/>
    <m/>
    <m/>
    <m/>
    <m/>
    <m/>
    <m/>
    <m/>
    <s v="No reporta"/>
    <s v="No reporta"/>
    <s v="No reporta"/>
    <m/>
    <m/>
    <s v="SUELO"/>
    <s v="Descarga inadecuada de aguas residuales o sin cumplimiento de requisitos"/>
    <s v="Perico"/>
    <n v="13"/>
    <x v="1"/>
    <d v="2026-01-06T00:00:00"/>
    <n v="3"/>
    <d v="2026-04-20T00:00:00"/>
    <s v="Auto de archivo"/>
    <s v="Juan Carlos Sánchez Vargas"/>
    <m/>
    <m/>
    <s v="Archivado"/>
    <x v="1"/>
    <m/>
    <s v=""/>
  </r>
  <r>
    <s v="0004-2026"/>
    <s v="31 - 980"/>
    <s v="Cesar Augusto Acosta Restrepo"/>
    <s v="DG"/>
    <n v="31"/>
    <s v="C"/>
    <m/>
    <n v="33"/>
    <s v="A"/>
    <s v="SUR"/>
    <n v="130"/>
    <n v="9"/>
    <n v="414"/>
    <s v="DG 31C  33 A SUR 130 9 414"/>
    <n v="70556750"/>
    <n v="3206813468"/>
    <s v="cesaracosta210@gmail.com"/>
    <s v="Por deteminar"/>
    <s v="KR"/>
    <n v="43"/>
    <s v="A"/>
    <m/>
    <n v="32"/>
    <s v="B"/>
    <s v="SUR"/>
    <n v="70"/>
    <m/>
    <m/>
    <s v="KR 43A  32 B SUR 70  "/>
    <s v="No reporta"/>
    <s v="No reporta"/>
    <s v="No reporta"/>
    <m/>
    <s v="FLORA"/>
    <s v="Afectación a individuos arboreos"/>
    <s v="San Marcos"/>
    <n v="2"/>
    <x v="1"/>
    <d v="2026-01-06T00:00:00"/>
    <n v="3"/>
    <d v="2026-01-15T00:00:00"/>
    <s v="Respuesta DP u Oficio"/>
    <s v="Julian Guzman Agudelo"/>
    <m/>
    <m/>
    <s v="Respuesta DP u Oficio"/>
    <x v="2"/>
    <m/>
    <s v=""/>
  </r>
  <r>
    <s v="0005-2026"/>
    <s v="000184 - 0003121"/>
    <s v="Albeiro Rivera"/>
    <m/>
    <m/>
    <m/>
    <m/>
    <m/>
    <m/>
    <m/>
    <m/>
    <m/>
    <m/>
    <s v="        "/>
    <m/>
    <n v="3044628311"/>
    <m/>
    <s v="Proyecto Green Hills"/>
    <s v="CL"/>
    <n v="36"/>
    <m/>
    <s v="SUR"/>
    <n v="21"/>
    <m/>
    <m/>
    <n v="4"/>
    <m/>
    <n v="185"/>
    <s v="CL 36 SUR 21   4  185"/>
    <s v="No reporta"/>
    <s v="No reporta"/>
    <s v="No reporta"/>
    <m/>
    <s v="FLORA"/>
    <s v="Aprovechamiento forestal sin permisos "/>
    <s v="Santa Catalina"/>
    <n v="10"/>
    <x v="2"/>
    <d v="2026-02-03T00:00:00"/>
    <n v="29"/>
    <d v="2026-02-24T00:00:00"/>
    <s v="Informe técnico"/>
    <s v="Mauricio Gomez Herrera"/>
    <m/>
    <m/>
    <s v="Remisión"/>
    <x v="2"/>
    <m/>
    <s v=""/>
  </r>
  <r>
    <s v="0006-2026"/>
    <n v="328"/>
    <s v="De oficio/ Inspeccion las Palmas"/>
    <m/>
    <m/>
    <m/>
    <m/>
    <m/>
    <m/>
    <m/>
    <m/>
    <m/>
    <m/>
    <s v="        "/>
    <m/>
    <m/>
    <m/>
    <s v="Arturo Botero"/>
    <s v="KR"/>
    <n v="7"/>
    <m/>
    <m/>
    <n v="22"/>
    <s v="A"/>
    <s v="SUR"/>
    <n v="72"/>
    <m/>
    <m/>
    <s v="KR 7  22 A SUR 72  "/>
    <s v="No reporta"/>
    <n v="3107270166"/>
    <s v="No reporta"/>
    <m/>
    <s v="FAUNA DOMÉSTICA"/>
    <s v="Ataque de animales de compañía a otros animales o personas"/>
    <s v="Las Palmas"/>
    <n v="12"/>
    <x v="3"/>
    <m/>
    <n v="-46028"/>
    <m/>
    <m/>
    <s v="Juan  Muñoz Guerra"/>
    <m/>
    <s v="Juan  Muñoz Guerra"/>
    <s v="Auto de inicio "/>
    <x v="3"/>
    <m/>
    <s v=""/>
  </r>
  <r>
    <s v="0007-2026"/>
    <n v="389"/>
    <s v="Anonimo"/>
    <m/>
    <m/>
    <m/>
    <m/>
    <m/>
    <m/>
    <m/>
    <m/>
    <m/>
    <m/>
    <s v="        "/>
    <m/>
    <m/>
    <m/>
    <s v="Por deteminar"/>
    <s v="CL"/>
    <n v="44"/>
    <s v="A"/>
    <s v="SUR"/>
    <m/>
    <m/>
    <m/>
    <m/>
    <m/>
    <m/>
    <s v="CL 44A SUR      "/>
    <s v="No reporta"/>
    <s v="No reporta"/>
    <s v="No reporta"/>
    <m/>
    <s v="SUELO"/>
    <s v="Afectación a suelos de protección "/>
    <s v="El Dorado"/>
    <n v="7"/>
    <x v="4"/>
    <d v="2026-01-16T00:00:00"/>
    <n v="9"/>
    <d v="2026-02-09T00:00:00"/>
    <s v="Auto de archivo"/>
    <s v="Juan Carlos Sánchez Vargas"/>
    <m/>
    <m/>
    <s v="Archivado"/>
    <x v="1"/>
    <m/>
    <s v=""/>
  </r>
  <r>
    <s v="0008-2026"/>
    <n v="478"/>
    <s v="Pedro Luis Taborda"/>
    <s v="KR"/>
    <n v="39"/>
    <s v="A"/>
    <m/>
    <n v="48"/>
    <s v="C"/>
    <s v="SUR"/>
    <n v="32"/>
    <m/>
    <n v="102"/>
    <s v="KR 39A  48 C SUR 32  102"/>
    <n v="98661761"/>
    <n v="3136246765"/>
    <s v="pitterino@gmail.com"/>
    <s v="Urbanizacion Magdalena de la Cuenca"/>
    <s v="KR"/>
    <n v="39"/>
    <s v="E"/>
    <m/>
    <n v="48"/>
    <s v="C"/>
    <s v="SUR"/>
    <n v="3"/>
    <m/>
    <m/>
    <s v="KR 39E  48 C SUR 3  "/>
    <s v="No reporta"/>
    <n v="30231047"/>
    <s v="No reporta"/>
    <m/>
    <s v="FLORA"/>
    <s v="Afectaciones a la propiedad por arboles o vegetación"/>
    <s v="Loma del Barro"/>
    <n v="7"/>
    <x v="4"/>
    <d v="2026-01-19T00:00:00"/>
    <n v="12"/>
    <d v="2026-02-11T00:00:00"/>
    <s v="Auto de archivo"/>
    <s v="Juan Carlos Sánchez Vargas"/>
    <m/>
    <m/>
    <s v="Archivado"/>
    <x v="1"/>
    <m/>
    <s v=""/>
  </r>
  <r>
    <s v="0009-2026"/>
    <n v="440"/>
    <s v="Samuel Gomez"/>
    <m/>
    <m/>
    <m/>
    <m/>
    <m/>
    <m/>
    <m/>
    <m/>
    <m/>
    <m/>
    <s v="        "/>
    <s v="No reporta"/>
    <n v="206151288"/>
    <m/>
    <s v="Por deteminar"/>
    <m/>
    <m/>
    <m/>
    <m/>
    <m/>
    <m/>
    <m/>
    <m/>
    <m/>
    <m/>
    <s v="        "/>
    <s v="No reporta"/>
    <s v="No reporta"/>
    <s v="No reporta"/>
    <m/>
    <s v="HÍDRICO"/>
    <s v="Control socioambiental de obra"/>
    <s v="Loma del Barro"/>
    <n v="7"/>
    <x v="4"/>
    <d v="2026-01-13T00:00:00"/>
    <n v="6"/>
    <d v="2026-01-13T00:00:00"/>
    <s v="Visitas técnicos"/>
    <s v="Adriana Florez Buriticá"/>
    <m/>
    <m/>
    <s v="Visitas técnicos"/>
    <x v="4"/>
    <m/>
    <s v=""/>
  </r>
  <r>
    <s v="0010-2026"/>
    <n v="314"/>
    <s v="Mario Alberto Marin Zapata / Urbanización Saobento"/>
    <s v="CL"/>
    <n v="27"/>
    <m/>
    <s v="SUR"/>
    <n v="27"/>
    <s v="B"/>
    <m/>
    <n v="34"/>
    <m/>
    <m/>
    <s v="CL 27 SUR 27 B  34  "/>
    <n v="70221258"/>
    <n v="3122940237"/>
    <s v="jessica@administracionam.co"/>
    <s v="Por deteminar"/>
    <m/>
    <m/>
    <m/>
    <m/>
    <m/>
    <m/>
    <m/>
    <m/>
    <m/>
    <m/>
    <s v="        "/>
    <s v="No reporta"/>
    <s v="No reporta"/>
    <s v="No reporta"/>
    <m/>
    <s v="SUELO"/>
    <s v="Afectaciones por movimientos en masa o erosión"/>
    <s v="El Esmeraldal"/>
    <n v="4"/>
    <x v="3"/>
    <d v="2026-01-08T00:00:00"/>
    <n v="2"/>
    <d v="2026-01-08T00:00:00"/>
    <s v="Respuesta DP u Oficio"/>
    <s v="Mauricio Gomez Herrera"/>
    <m/>
    <m/>
    <s v="Visitas técnicos"/>
    <x v="4"/>
    <m/>
    <s v=""/>
  </r>
  <r>
    <s v="0011-2026"/>
    <n v="617"/>
    <s v="De oficio/Bienestar animal"/>
    <m/>
    <m/>
    <m/>
    <m/>
    <m/>
    <m/>
    <m/>
    <m/>
    <m/>
    <m/>
    <s v="        "/>
    <m/>
    <m/>
    <m/>
    <s v="Martha Elena Grajales"/>
    <s v="CL"/>
    <n v="20"/>
    <s v="C"/>
    <s v="SUR"/>
    <n v="3"/>
    <m/>
    <m/>
    <n v="191"/>
    <m/>
    <n v="153"/>
    <s v="CL 20C SUR 3   191  153"/>
    <s v="No reporta"/>
    <n v="3122017992"/>
    <s v="No reporta"/>
    <m/>
    <s v="FAUNA DOMÉSTICA"/>
    <s v="Presunto maltrato animal"/>
    <s v="Perico"/>
    <n v="13"/>
    <x v="4"/>
    <d v="2026-02-11T00:00:00"/>
    <n v="35"/>
    <d v="2026-02-11T00:00:00"/>
    <s v="Auto de archivo"/>
    <s v="Juan Carlos Sánchez Vargas"/>
    <m/>
    <m/>
    <s v="Archivado"/>
    <x v="1"/>
    <m/>
    <m/>
  </r>
  <r>
    <s v="0012-2026"/>
    <n v="74"/>
    <s v="Hernan Hernandez Patiño"/>
    <s v="KR"/>
    <n v="23"/>
    <m/>
    <m/>
    <n v="36"/>
    <s v="C"/>
    <s v="SUR"/>
    <n v="225"/>
    <m/>
    <m/>
    <s v="KR 23   36 C SUR 225  "/>
    <n v="15507784"/>
    <n v="3005400156"/>
    <m/>
    <s v="Club Canino"/>
    <s v="CL"/>
    <n v="36"/>
    <s v="D"/>
    <m/>
    <n v="23"/>
    <m/>
    <m/>
    <n v="7"/>
    <m/>
    <n v="102"/>
    <s v="CL 36D  23   7  102"/>
    <s v="No reporta"/>
    <s v="No reporta"/>
    <s v="No reporta"/>
    <m/>
    <s v="AIRE"/>
    <s v="Afectaciones por ruido"/>
    <s v="El Escobero"/>
    <n v="10"/>
    <x v="0"/>
    <d v="2026-01-15T00:00:00"/>
    <n v="13"/>
    <d v="2026-01-15T00:00:00"/>
    <s v="Respuesta DP u Oficio"/>
    <s v="Daniela Palacio Londoño"/>
    <m/>
    <m/>
    <s v="Archivado"/>
    <x v="1"/>
    <m/>
    <m/>
  </r>
  <r>
    <s v="0013-2026"/>
    <n v="721"/>
    <s v="Acueducto Reserva Carriqui"/>
    <m/>
    <m/>
    <m/>
    <m/>
    <m/>
    <m/>
    <m/>
    <m/>
    <m/>
    <m/>
    <s v="         "/>
    <m/>
    <m/>
    <m/>
    <s v="Por deteminar"/>
    <m/>
    <m/>
    <m/>
    <m/>
    <m/>
    <m/>
    <m/>
    <m/>
    <m/>
    <m/>
    <s v="        "/>
    <s v="No reporta"/>
    <s v="No reporta"/>
    <s v="No reporta"/>
    <m/>
    <s v="HÍDRICO"/>
    <s v="Descarga inadecuada de aguas residuales o sin cumplimiento de requisitos"/>
    <s v="El Vallano"/>
    <n v="11"/>
    <x v="5"/>
    <d v="2026-02-03T00:00:00"/>
    <n v="26"/>
    <d v="2026-03-09T00:00:00"/>
    <s v="Visitas técnicos"/>
    <s v="Adriana Florez Buriticá"/>
    <m/>
    <m/>
    <s v="Verificación"/>
    <x v="5"/>
    <m/>
    <s v=""/>
  </r>
  <r>
    <s v="0014-2026"/>
    <n v="807"/>
    <s v="Comunidad"/>
    <m/>
    <m/>
    <m/>
    <m/>
    <m/>
    <m/>
    <m/>
    <m/>
    <m/>
    <m/>
    <s v="         "/>
    <m/>
    <m/>
    <m/>
    <s v="Por deteminar"/>
    <s v="CL"/>
    <n v="40"/>
    <s v="G"/>
    <s v="SUR"/>
    <n v="30"/>
    <m/>
    <m/>
    <n v="32"/>
    <m/>
    <m/>
    <s v="CL 40G SUR 30   32  "/>
    <s v="No reporta"/>
    <s v="No reporta"/>
    <s v="No reporta"/>
    <m/>
    <s v="ESPACIO PUBLICOS VERDES"/>
    <s v="Acumulación de escombros en el espacio publico "/>
    <s v="El Dorado"/>
    <n v="7"/>
    <x v="5"/>
    <d v="2026-01-15T00:00:00"/>
    <n v="7"/>
    <d v="2026-01-28T00:00:00"/>
    <s v="Auto de archivo"/>
    <s v="Juan Carlos Sánchez Vargas"/>
    <m/>
    <m/>
    <s v="Archivado"/>
    <x v="1"/>
    <m/>
    <s v=""/>
  </r>
  <r>
    <s v="0015-2026"/>
    <s v="706 - 2593 - 1837 - 002291- 0001432"/>
    <s v="AMVA / Viviana Arboleda"/>
    <m/>
    <m/>
    <m/>
    <m/>
    <m/>
    <m/>
    <m/>
    <m/>
    <m/>
    <m/>
    <s v="         "/>
    <m/>
    <m/>
    <s v="viviarboleda32@gmail.com"/>
    <s v="Por deteminar"/>
    <s v="CL"/>
    <n v="39"/>
    <s v="D"/>
    <s v="SUR"/>
    <n v="25"/>
    <m/>
    <m/>
    <n v="79"/>
    <m/>
    <m/>
    <s v="CL 39D SUR 25   79  "/>
    <s v="No reporta"/>
    <s v="No reporta"/>
    <s v="No reporta"/>
    <m/>
    <s v="RESIDUOS SOLIDOS"/>
    <s v="Disposición inadecuada de residuos sólidos en horas, dias y lugares no autorizados"/>
    <s v="El Chingui"/>
    <n v="6"/>
    <x v="5"/>
    <d v="2026-01-13T00:00:00"/>
    <n v="5"/>
    <d v="2026-01-13T00:00:00"/>
    <s v="Respuesta DP u Oficio"/>
    <s v="Julian Guzman Agudelo"/>
    <m/>
    <m/>
    <s v="Verificación"/>
    <x v="6"/>
    <s v="PQRS"/>
    <n v="3"/>
  </r>
  <r>
    <s v="0016-2026"/>
    <n v="847"/>
    <s v="Anonimo"/>
    <m/>
    <m/>
    <m/>
    <m/>
    <m/>
    <m/>
    <m/>
    <m/>
    <m/>
    <m/>
    <s v="         "/>
    <s v="No reporta"/>
    <s v="No reporta"/>
    <m/>
    <s v="Clinica Veterinaria Animal Life"/>
    <s v="KR"/>
    <n v="27"/>
    <m/>
    <m/>
    <n v="23"/>
    <m/>
    <s v="SUR"/>
    <n v="135"/>
    <m/>
    <m/>
    <s v="KR 27  23  SUR 135  "/>
    <s v="No reporta"/>
    <n v="3505610402"/>
    <s v="No reporta"/>
    <m/>
    <s v="FLORA"/>
    <s v="Aprovechamiento forestal sin permisos "/>
    <s v="El Esmeraldal"/>
    <n v="4"/>
    <x v="5"/>
    <d v="2026-01-13T00:00:00"/>
    <n v="5"/>
    <d v="2026-01-28T00:00:00"/>
    <s v="Auto de archivo"/>
    <s v="Juan Carlos Sánchez Vargas"/>
    <m/>
    <m/>
    <s v="Archivado"/>
    <x v="1"/>
    <m/>
    <s v=""/>
  </r>
  <r>
    <s v="0017-2026"/>
    <n v="1119"/>
    <s v="Maria Eugenia"/>
    <s v="CL"/>
    <n v="46"/>
    <s v="E"/>
    <s v="SUR"/>
    <n v="39"/>
    <s v="C"/>
    <m/>
    <n v="4"/>
    <m/>
    <m/>
    <s v="CL 46 E SUR 39 C  4  "/>
    <s v="No reporta"/>
    <s v="No reporta"/>
    <m/>
    <s v="Elkin-Jader"/>
    <m/>
    <m/>
    <m/>
    <m/>
    <m/>
    <m/>
    <m/>
    <m/>
    <m/>
    <m/>
    <s v="        "/>
    <s v="No reporta"/>
    <s v="No reporta"/>
    <s v="No reporta"/>
    <m/>
    <s v="FLORA"/>
    <s v="Aprovechamiento forestal sin permisos "/>
    <s v="El Trianón"/>
    <n v="7"/>
    <x v="6"/>
    <d v="2026-01-21T00:00:00"/>
    <n v="8"/>
    <d v="2026-01-23T00:00:00"/>
    <s v="Auto de archivo"/>
    <s v="Juan Carlos Sánchez Vargas"/>
    <m/>
    <m/>
    <s v="Archivado"/>
    <x v="1"/>
    <m/>
    <s v=""/>
  </r>
  <r>
    <s v="0018-2026"/>
    <n v="376"/>
    <s v="De oficio"/>
    <m/>
    <m/>
    <m/>
    <m/>
    <m/>
    <m/>
    <m/>
    <m/>
    <m/>
    <m/>
    <s v="         "/>
    <m/>
    <m/>
    <m/>
    <s v="Carmelinda Villegas Márquez"/>
    <s v="CL"/>
    <n v="23"/>
    <m/>
    <s v="SUR"/>
    <n v="1"/>
    <s v="C"/>
    <m/>
    <m/>
    <m/>
    <s v="Lote C"/>
    <s v="cl 23 SUR 1 c    Lote C"/>
    <n v="32244839"/>
    <n v="3148465101"/>
    <s v="No reporta"/>
    <m/>
    <s v="SUELO"/>
    <s v="Afectación a suelos de protección "/>
    <s v="Pantanillo"/>
    <n v="13"/>
    <x v="0"/>
    <d v="2026-01-02T00:00:00"/>
    <n v="0"/>
    <d v="2026-01-22T00:00:00"/>
    <s v="Auto de archivo"/>
    <s v="Juan Carlos Sánchez Vargas"/>
    <m/>
    <m/>
    <s v="Archivado"/>
    <x v="1"/>
    <m/>
    <s v=""/>
  </r>
  <r>
    <s v="0019-2026"/>
    <n v="1443"/>
    <s v="Comunidad"/>
    <m/>
    <m/>
    <m/>
    <m/>
    <m/>
    <m/>
    <m/>
    <m/>
    <m/>
    <m/>
    <s v="         "/>
    <s v="No reporta"/>
    <s v="No reporta"/>
    <m/>
    <s v="Conjunto residencial San Antonio"/>
    <s v="CL"/>
    <n v="39"/>
    <s v="B"/>
    <s v="SUR"/>
    <n v="28"/>
    <m/>
    <m/>
    <n v="115"/>
    <m/>
    <m/>
    <s v="CL 39B SUR 28   115  "/>
    <n v="811043027"/>
    <n v="3137504979"/>
    <s v="No reporta"/>
    <m/>
    <s v="FLORA"/>
    <s v="Afectación al ornato"/>
    <s v="San José"/>
    <n v="6"/>
    <x v="7"/>
    <d v="2025-12-19T00:00:00"/>
    <n v="-26"/>
    <d v="2026-02-09T00:00:00"/>
    <s v="Auto de archivo"/>
    <s v="Juan Carlos Sánchez Vargas"/>
    <m/>
    <m/>
    <s v="Archivado"/>
    <x v="1"/>
    <m/>
    <s v=""/>
  </r>
  <r>
    <s v="0020-2026"/>
    <n v="1444"/>
    <s v="Conjunto residencial Guadalcanal"/>
    <s v="CL"/>
    <n v="36"/>
    <s v="C"/>
    <s v="SUR"/>
    <n v="27"/>
    <s v="D"/>
    <m/>
    <n v="39"/>
    <m/>
    <m/>
    <s v="CL 36 C SUR 27 D  39  "/>
    <n v="811010753"/>
    <n v="2029426"/>
    <m/>
    <s v="Por deteminar"/>
    <m/>
    <m/>
    <m/>
    <m/>
    <m/>
    <m/>
    <m/>
    <m/>
    <m/>
    <m/>
    <s v="        "/>
    <s v="No reporta"/>
    <s v="No reporta"/>
    <s v="No reporta"/>
    <m/>
    <s v="HÍDRICO"/>
    <s v="Descarga inadecuada de aguas residuales o sin cumplimiento de requisitos"/>
    <s v="El Escobero"/>
    <n v="10"/>
    <x v="7"/>
    <d v="2026-01-20T00:00:00"/>
    <n v="6"/>
    <d v="2026-02-03T00:00:00"/>
    <s v="Auto de archivo"/>
    <s v="Juan Carlos Sánchez Vargas"/>
    <m/>
    <m/>
    <s v="Archivado"/>
    <x v="1"/>
    <m/>
    <s v=""/>
  </r>
  <r>
    <s v="0021-2026"/>
    <n v="1633"/>
    <s v="Anonimo"/>
    <m/>
    <m/>
    <m/>
    <m/>
    <m/>
    <m/>
    <m/>
    <m/>
    <m/>
    <m/>
    <s v="         "/>
    <m/>
    <m/>
    <m/>
    <s v="Conrado"/>
    <s v="CL"/>
    <n v="40"/>
    <m/>
    <s v="SUR"/>
    <n v="47"/>
    <m/>
    <m/>
    <m/>
    <n v="5"/>
    <n v="501"/>
    <s v="CL 40 SUR 47    5 501"/>
    <s v="No reporta"/>
    <s v="No reporta"/>
    <s v="No reporta"/>
    <m/>
    <s v="SUELO"/>
    <s v="Disposición inadecuada de residuos sólidos en horas, dias y lugares no autorizados"/>
    <s v="Alcalá"/>
    <n v="8"/>
    <x v="8"/>
    <d v="2026-01-17T00:00:00"/>
    <n v="2"/>
    <d v="2026-02-03T00:00:00"/>
    <s v="Auto de archivo"/>
    <s v="Juan Carlos Sánchez Vargas"/>
    <m/>
    <m/>
    <s v="Archivado"/>
    <x v="1"/>
    <m/>
    <s v=""/>
  </r>
  <r>
    <s v="0022-2026"/>
    <n v="1538"/>
    <s v="De oficio"/>
    <m/>
    <m/>
    <m/>
    <m/>
    <m/>
    <m/>
    <m/>
    <m/>
    <m/>
    <m/>
    <s v="         "/>
    <s v="No reporta"/>
    <s v="No reporta"/>
    <m/>
    <s v="Restaurante el Miry"/>
    <s v="KR"/>
    <n v="39"/>
    <m/>
    <m/>
    <n v="38"/>
    <s v="A"/>
    <s v="SUR"/>
    <m/>
    <m/>
    <m/>
    <s v="KR 39  38 A SUR   "/>
    <m/>
    <m/>
    <m/>
    <m/>
    <s v="RESIDUOS SOLIDOS"/>
    <s v="Disposición inadecuada de residuos sólidos en horas, dias y lugares no autorizados"/>
    <s v="Mesa"/>
    <n v="9"/>
    <x v="7"/>
    <d v="2026-01-15T00:00:00"/>
    <n v="1"/>
    <d v="2026-02-03T00:00:00"/>
    <s v="Auto de archivo"/>
    <s v="Juan Carlos Sánchez Vargas"/>
    <m/>
    <m/>
    <s v="Archivado"/>
    <x v="1"/>
    <m/>
    <s v=""/>
  </r>
  <r>
    <s v="0023-2026"/>
    <n v="837"/>
    <s v="De oficio"/>
    <m/>
    <m/>
    <m/>
    <m/>
    <m/>
    <m/>
    <m/>
    <m/>
    <m/>
    <m/>
    <s v="         "/>
    <s v="No reporta"/>
    <s v="No reporta"/>
    <m/>
    <s v="Proyecto Promenade"/>
    <m/>
    <m/>
    <m/>
    <m/>
    <m/>
    <m/>
    <m/>
    <m/>
    <m/>
    <m/>
    <s v="Tv de la Montaña"/>
    <m/>
    <s v="323 3923150"/>
    <m/>
    <m/>
    <s v="FLORA"/>
    <s v="Afectación a individuos arboreos"/>
    <s v="Santa Catalina"/>
    <n v="10"/>
    <x v="5"/>
    <d v="2026-01-08T00:00:00"/>
    <n v="0"/>
    <d v="2026-01-15T00:00:00"/>
    <s v="Auto de archivo"/>
    <s v="Juan Carlos Sánchez Vargas"/>
    <m/>
    <m/>
    <s v="Archivado"/>
    <x v="1"/>
    <m/>
    <s v=""/>
  </r>
  <r>
    <s v="0024-2026"/>
    <n v="1124"/>
    <s v="De oficio"/>
    <m/>
    <m/>
    <m/>
    <m/>
    <m/>
    <m/>
    <m/>
    <m/>
    <m/>
    <m/>
    <s v="         "/>
    <s v="No reporta"/>
    <s v="No reporta"/>
    <m/>
    <s v="Juan José Lopera Duque"/>
    <m/>
    <m/>
    <m/>
    <m/>
    <m/>
    <m/>
    <m/>
    <m/>
    <m/>
    <m/>
    <s v="Vereda Perico Lote 91"/>
    <n v="8358793"/>
    <n v="3116323580"/>
    <m/>
    <m/>
    <s v="AIRE"/>
    <s v="Afectación al ornato"/>
    <s v="Perico"/>
    <n v="13"/>
    <x v="6"/>
    <d v="2026-01-09T00:00:00"/>
    <n v="-4"/>
    <d v="2026-01-09T00:00:00"/>
    <s v="Auto de archivo"/>
    <s v="Juan Carlos Sánchez Vargas"/>
    <m/>
    <m/>
    <s v="Archivado"/>
    <x v="1"/>
    <m/>
    <s v=""/>
  </r>
  <r>
    <s v="0025-2026"/>
    <n v="1936"/>
    <s v="Comunidad"/>
    <m/>
    <m/>
    <m/>
    <m/>
    <m/>
    <m/>
    <m/>
    <m/>
    <m/>
    <m/>
    <s v="         "/>
    <s v="No reporta"/>
    <s v="No reporta"/>
    <m/>
    <s v="Carlos Arango"/>
    <s v="CL"/>
    <n v="40"/>
    <m/>
    <s v="SUR"/>
    <n v="23"/>
    <s v="A"/>
    <m/>
    <n v="10"/>
    <m/>
    <m/>
    <s v="CL 40 SUR 23 A  10  "/>
    <n v="70552230"/>
    <n v="3046576141"/>
    <s v="No reporta"/>
    <m/>
    <s v="FAUNA DOMÉSTICA"/>
    <s v="Tenencia inadecuada de animales de compañía"/>
    <s v="El Vallano"/>
    <n v="11"/>
    <x v="9"/>
    <d v="2026-01-16T00:00:00"/>
    <n v="0"/>
    <d v="2026-01-22T00:00:00"/>
    <s v="Auto de archivo"/>
    <s v="Juan Carlos Sánchez Vargas"/>
    <m/>
    <m/>
    <s v="Archivado"/>
    <x v="1"/>
    <m/>
    <s v=""/>
  </r>
  <r>
    <s v="0026-2026"/>
    <n v="1930"/>
    <s v="Comunidad"/>
    <m/>
    <m/>
    <m/>
    <m/>
    <m/>
    <m/>
    <m/>
    <m/>
    <m/>
    <m/>
    <s v="         "/>
    <s v="No reporta"/>
    <s v="No reporta"/>
    <m/>
    <s v="Arturo Pineda"/>
    <s v="CL"/>
    <n v="39"/>
    <m/>
    <s v="SUR"/>
    <n v="45"/>
    <s v="B"/>
    <m/>
    <n v="24"/>
    <m/>
    <m/>
    <s v="CL 39 SUR 45 B  24  "/>
    <s v="No reporta"/>
    <n v="3012020651"/>
    <s v="No reporta"/>
    <m/>
    <s v="SUELO"/>
    <s v="Acumulación de escombros en el espacio publico "/>
    <s v="Alcalá"/>
    <n v="8"/>
    <x v="9"/>
    <d v="2026-01-15T00:00:00"/>
    <n v="-1"/>
    <d v="2026-01-23T00:00:00"/>
    <s v="Auto de archivo"/>
    <s v="Juan Carlos Sánchez Vargas"/>
    <m/>
    <m/>
    <s v="Archivado"/>
    <x v="1"/>
    <m/>
    <s v=""/>
  </r>
  <r>
    <s v="0027-2026"/>
    <m/>
    <s v="Tonka"/>
    <m/>
    <m/>
    <m/>
    <m/>
    <m/>
    <m/>
    <m/>
    <m/>
    <m/>
    <m/>
    <s v="         "/>
    <s v="No reporta"/>
    <s v="No reporta"/>
    <m/>
    <s v="Tonka"/>
    <s v="KR"/>
    <n v="27"/>
    <m/>
    <m/>
    <n v="36"/>
    <m/>
    <s v="SUR"/>
    <n v="60"/>
    <m/>
    <m/>
    <s v="KR 27  36  SUR 60  "/>
    <s v="No reporta"/>
    <n v="3105726640"/>
    <s v="No reporta"/>
    <m/>
    <s v="AIRE"/>
    <s v="Afectaciones por ruido"/>
    <s v="El Chocho"/>
    <n v="5"/>
    <x v="10"/>
    <d v="2025-12-01T00:00:00"/>
    <n v="0"/>
    <d v="2026-01-23T00:00:00"/>
    <s v="Auto de archivo"/>
    <s v="Juan Carlos Sánchez Vargas"/>
    <m/>
    <m/>
    <s v="Archivado"/>
    <x v="1"/>
    <m/>
    <s v=""/>
  </r>
  <r>
    <s v="0028-2026"/>
    <n v="1928"/>
    <s v="De oficio"/>
    <m/>
    <m/>
    <m/>
    <m/>
    <m/>
    <m/>
    <m/>
    <m/>
    <m/>
    <m/>
    <s v="         "/>
    <s v="No reporta"/>
    <s v="No reporta"/>
    <m/>
    <s v="Club Canino"/>
    <s v="CL"/>
    <n v="36"/>
    <s v="D"/>
    <s v="SUR"/>
    <n v="23"/>
    <m/>
    <m/>
    <n v="7"/>
    <m/>
    <n v="102"/>
    <s v="CL 36D SUR 23   7  102"/>
    <s v="No reporta"/>
    <n v="3107479269"/>
    <s v="No reporta"/>
    <m/>
    <s v="HÍDRICO"/>
    <s v="Descarga inadecuada de aguas residuales o sin cumplimiento de requisitos"/>
    <s v="El Escobero"/>
    <n v="10"/>
    <x v="6"/>
    <d v="2026-01-13T00:00:00"/>
    <n v="0"/>
    <d v="2026-01-13T00:00:00"/>
    <s v="Visitas patrulleros"/>
    <s v="Sebastian Rodas Lopez"/>
    <m/>
    <m/>
    <s v="Verificación"/>
    <x v="7"/>
    <m/>
    <s v=""/>
  </r>
  <r>
    <s v="0029-2026"/>
    <n v="2111"/>
    <s v="Comunidad lemont 1"/>
    <m/>
    <m/>
    <m/>
    <m/>
    <m/>
    <m/>
    <m/>
    <m/>
    <m/>
    <m/>
    <s v="         "/>
    <s v="No reporta"/>
    <s v="No reporta"/>
    <m/>
    <s v="Por deteminar"/>
    <m/>
    <m/>
    <m/>
    <m/>
    <m/>
    <m/>
    <m/>
    <m/>
    <m/>
    <m/>
    <s v="Lemont 2"/>
    <s v="No reporta"/>
    <s v="No reporta"/>
    <s v="No reporta"/>
    <m/>
    <s v="FAUNA DOMÉSTICA"/>
    <s v="Tenencia inadecuada de animales de compañía"/>
    <s v="Las Palmas"/>
    <n v="12"/>
    <x v="11"/>
    <d v="2026-05-07T00:00:00"/>
    <n v="108"/>
    <d v="2026-05-07T00:00:00"/>
    <s v="Visitas patrulleros"/>
    <s v="Laura Bautista Barroso"/>
    <m/>
    <m/>
    <s v="Auto de archivo"/>
    <x v="8"/>
    <m/>
    <s v=""/>
  </r>
  <r>
    <s v="0030-2026"/>
    <s v="2268 -2345"/>
    <s v="Policia Nacional"/>
    <m/>
    <m/>
    <m/>
    <m/>
    <m/>
    <m/>
    <m/>
    <m/>
    <m/>
    <m/>
    <m/>
    <s v="No reporta"/>
    <s v="No reporta"/>
    <m/>
    <s v="Juan David Arango Castaño"/>
    <s v="KR"/>
    <n v="27"/>
    <m/>
    <m/>
    <n v="34"/>
    <s v="DD"/>
    <s v="SUR"/>
    <n v="52"/>
    <m/>
    <m/>
    <s v="KR 27  34 DD SUR 52  "/>
    <n v="1035862843"/>
    <n v="3023889718"/>
    <s v="No reporta"/>
    <m/>
    <s v="AIRE"/>
    <s v="Afectaciones por ruido"/>
    <s v="El Chocho"/>
    <n v="5"/>
    <x v="11"/>
    <m/>
    <n v="-46041"/>
    <m/>
    <m/>
    <m/>
    <m/>
    <s v="Alexandra Uribe Alzate"/>
    <s v="Auto de inicio "/>
    <x v="0"/>
    <m/>
    <s v=""/>
  </r>
  <r>
    <s v="0031-2026"/>
    <n v="2266"/>
    <s v="Comunidad"/>
    <m/>
    <m/>
    <m/>
    <m/>
    <m/>
    <m/>
    <m/>
    <m/>
    <m/>
    <m/>
    <s v="         "/>
    <s v="No reporta"/>
    <s v="No reporta"/>
    <m/>
    <s v="Leopoldo"/>
    <s v="KR"/>
    <n v="37"/>
    <m/>
    <m/>
    <n v="39"/>
    <m/>
    <s v="SUR"/>
    <n v="15"/>
    <m/>
    <m/>
    <s v="KR 37  39  SUR 15  "/>
    <s v="No reporta"/>
    <s v="No reporta"/>
    <s v="No reporta"/>
    <m/>
    <s v="FLORA"/>
    <s v="Afectación a individuos arboreos"/>
    <s v="Mesa"/>
    <n v="9"/>
    <x v="11"/>
    <d v="2026-01-19T00:00:00"/>
    <n v="0"/>
    <d v="2026-01-22T00:00:00"/>
    <s v="Auto de archivo"/>
    <s v="Juan Carlos Sánchez Vargas"/>
    <m/>
    <m/>
    <s v="Archivado"/>
    <x v="1"/>
    <m/>
    <s v=""/>
  </r>
  <r>
    <s v="0032-2026"/>
    <n v="2267"/>
    <s v="Comunidad"/>
    <m/>
    <m/>
    <m/>
    <m/>
    <m/>
    <m/>
    <m/>
    <m/>
    <m/>
    <m/>
    <s v="         "/>
    <s v="No reporta"/>
    <s v="No reporta"/>
    <m/>
    <s v="Lina Maria Tres Palacios Barrientos"/>
    <s v="CL"/>
    <n v="48"/>
    <m/>
    <s v="SUR"/>
    <n v="39"/>
    <s v="B"/>
    <m/>
    <n v="27"/>
    <m/>
    <m/>
    <s v="CL 48 SUR 39 B  27  "/>
    <s v="No reporta"/>
    <s v="No reporta"/>
    <s v="No reporta"/>
    <m/>
    <s v="FAUNA SILVESTRE"/>
    <s v="Disposición inadecuada de residuos sólidos en horas, dias y lugares no autorizados"/>
    <s v="El Trianón"/>
    <n v="7"/>
    <x v="11"/>
    <d v="2026-01-21T00:00:00"/>
    <n v="2"/>
    <d v="2026-02-12T00:00:00"/>
    <s v="Auto de archivo"/>
    <s v="Juan Carlos Sánchez Vargas"/>
    <m/>
    <m/>
    <s v="Archivado"/>
    <x v="1"/>
    <m/>
    <s v=""/>
  </r>
  <r>
    <s v="0033-2026"/>
    <n v="478"/>
    <s v="Pedro Luis Taborda Jaramillo"/>
    <s v="KR"/>
    <n v="39"/>
    <s v="A"/>
    <m/>
    <n v="48"/>
    <s v="C"/>
    <m/>
    <n v="32"/>
    <m/>
    <n v="102"/>
    <s v="KR 39 A  48 C  32  102"/>
    <n v="98661761"/>
    <n v="3136246765"/>
    <m/>
    <s v="Urbanización Magdalena de la Cuenca"/>
    <s v="KR"/>
    <n v="39"/>
    <s v="E"/>
    <s v="SUR"/>
    <n v="48"/>
    <s v="C"/>
    <m/>
    <n v="3"/>
    <m/>
    <m/>
    <s v="KR 39E SUR 48 C  3  "/>
    <m/>
    <n v="3023104701"/>
    <s v="No reporta"/>
    <m/>
    <s v="FLORA"/>
    <s v="Afectaciones a la propiedad por arboles o vegetación"/>
    <s v="El Trianón"/>
    <n v="7"/>
    <x v="4"/>
    <d v="2026-01-19T00:00:00"/>
    <n v="12"/>
    <d v="2026-02-11T00:00:00"/>
    <s v="Auto de archivo"/>
    <s v="Juan Carlos Sánchez Vargas"/>
    <m/>
    <m/>
    <s v="Archivado"/>
    <x v="1"/>
    <m/>
    <s v=""/>
  </r>
  <r>
    <s v="0034-2026"/>
    <n v="1927"/>
    <s v="Anonimo"/>
    <m/>
    <m/>
    <m/>
    <m/>
    <m/>
    <m/>
    <m/>
    <m/>
    <m/>
    <m/>
    <s v="         "/>
    <s v="No reporta"/>
    <s v="No reporta"/>
    <m/>
    <s v="Carlos Arturo Botero"/>
    <s v="TR"/>
    <n v="35"/>
    <m/>
    <s v="SUR"/>
    <n v="35"/>
    <s v="B"/>
    <m/>
    <n v="27"/>
    <m/>
    <m/>
    <s v="TR 35 SUR 35 B  27  "/>
    <m/>
    <n v="3013162635"/>
    <s v="No reporta"/>
    <m/>
    <s v="RESIDUOS SOLIDOS"/>
    <s v="Disposición inadecuada de residuos sólidos en horas, dias y lugares no autorizados"/>
    <s v="La Sebastiana"/>
    <n v="3"/>
    <x v="9"/>
    <d v="2026-01-20T00:00:00"/>
    <n v="4"/>
    <d v="2026-01-22T00:00:00"/>
    <s v="Auto de archivo"/>
    <s v="Juan Carlos Sánchez Vargas"/>
    <m/>
    <m/>
    <s v="Archivado"/>
    <x v="1"/>
    <m/>
    <s v=""/>
  </r>
  <r>
    <s v="0035-2026"/>
    <n v="1935"/>
    <s v="Alberto Ardila"/>
    <m/>
    <m/>
    <m/>
    <m/>
    <m/>
    <m/>
    <m/>
    <m/>
    <m/>
    <m/>
    <s v="         "/>
    <s v="No reporta"/>
    <s v="No reporta"/>
    <m/>
    <s v="Por deteminar"/>
    <s v="KR"/>
    <n v="46"/>
    <m/>
    <m/>
    <n v="39"/>
    <s v="A"/>
    <s v="SUR"/>
    <n v="3"/>
    <m/>
    <m/>
    <s v="KR 46  39 A SUR 3  "/>
    <s v="No reporta"/>
    <s v="No reporta"/>
    <s v="No reporta"/>
    <m/>
    <s v="RESIDUOS SOLIDOS"/>
    <s v="Disposición inadecuada de residuos sólidos en horas, dias y lugares no autorizados"/>
    <s v="Alcalá"/>
    <n v="8"/>
    <x v="9"/>
    <d v="2026-01-21T00:00:00"/>
    <n v="5"/>
    <d v="2026-01-26T00:00:00"/>
    <s v="Auto de archivo"/>
    <s v="Juan Carlos Sánchez Vargas"/>
    <m/>
    <m/>
    <s v="Archivado"/>
    <x v="1"/>
    <m/>
    <s v=""/>
  </r>
  <r>
    <s v="0036-2026"/>
    <n v="1314"/>
    <s v="De oficio/ Ecosistemas y biodiversidad"/>
    <m/>
    <m/>
    <m/>
    <m/>
    <m/>
    <m/>
    <m/>
    <m/>
    <m/>
    <m/>
    <m/>
    <s v="No reporta"/>
    <s v="No reporta"/>
    <s v="No reporta"/>
    <s v="Olivares de Camino Verde P.H"/>
    <m/>
    <m/>
    <m/>
    <m/>
    <m/>
    <m/>
    <m/>
    <m/>
    <m/>
    <m/>
    <s v="        "/>
    <s v="No reporta"/>
    <s v="No reporta"/>
    <s v="No reporta"/>
    <m/>
    <s v="SUELO"/>
    <s v="Ocupacion de cauce sin cumplimiento de requisitos"/>
    <s v="El Chingui"/>
    <n v="6"/>
    <x v="12"/>
    <m/>
    <n v="-46042"/>
    <m/>
    <m/>
    <m/>
    <m/>
    <m/>
    <s v="Remisión"/>
    <x v="2"/>
    <m/>
    <s v=""/>
  </r>
  <r>
    <s v="0037-2026"/>
    <n v="2265"/>
    <s v="Comunidad"/>
    <m/>
    <m/>
    <m/>
    <m/>
    <m/>
    <m/>
    <m/>
    <m/>
    <m/>
    <m/>
    <s v="         "/>
    <s v="No reporta"/>
    <s v="No reporta"/>
    <s v="No reporta"/>
    <s v="Por determinar"/>
    <m/>
    <m/>
    <m/>
    <m/>
    <m/>
    <m/>
    <m/>
    <m/>
    <m/>
    <m/>
    <s v="sector quillo"/>
    <s v="No reporta"/>
    <s v="No reporta"/>
    <s v="No reporta"/>
    <m/>
    <s v="LOTE-PREDIO"/>
    <s v="Tenencia inadecuada de lotes - falta de mantenimiento"/>
    <s v="El Vallano"/>
    <n v="11"/>
    <x v="11"/>
    <d v="2026-01-16T00:00:00"/>
    <n v="-3"/>
    <d v="2026-01-22T00:00:00"/>
    <s v="Auto de archivo"/>
    <s v="Juan Carlos Sánchez Vargas"/>
    <m/>
    <m/>
    <s v="Archivado"/>
    <x v="1"/>
    <m/>
    <s v=""/>
  </r>
  <r>
    <s v="0038-2026"/>
    <n v="2930"/>
    <s v="Rodolfo Palacio"/>
    <s v="CL"/>
    <n v="40"/>
    <s v="B"/>
    <s v="SUR"/>
    <n v="27"/>
    <s v="B"/>
    <m/>
    <n v="36"/>
    <m/>
    <m/>
    <s v="CL 40 B SUR 27 B  36  "/>
    <n v="15349350"/>
    <n v="3012717649"/>
    <m/>
    <s v="Por determinar"/>
    <m/>
    <m/>
    <m/>
    <m/>
    <m/>
    <m/>
    <m/>
    <m/>
    <m/>
    <m/>
    <s v="        "/>
    <m/>
    <m/>
    <m/>
    <m/>
    <s v="HÍDRICO"/>
    <s v="Descarga inadecuada de aguas residuales o sin cumplimiento de requisitos"/>
    <s v="La Mina "/>
    <n v="6"/>
    <x v="13"/>
    <d v="2026-01-26T00:00:00"/>
    <n v="5"/>
    <d v="2026-02-03T00:00:00"/>
    <s v="Auto de archivo"/>
    <s v="Juan Carlos Sánchez Vargas"/>
    <m/>
    <m/>
    <s v="Archivado"/>
    <x v="1"/>
    <m/>
    <s v=""/>
  </r>
  <r>
    <s v="0039-2026"/>
    <s v="00001997 - 00003012"/>
    <s v="De oficio"/>
    <m/>
    <m/>
    <m/>
    <m/>
    <m/>
    <m/>
    <m/>
    <m/>
    <m/>
    <m/>
    <s v="No reporta"/>
    <s v="No reporta"/>
    <s v="No reporta"/>
    <m/>
    <s v="EPM E.S.P"/>
    <s v="CL"/>
    <n v="39"/>
    <s v="D"/>
    <s v="SUR"/>
    <n v="24"/>
    <s v="EE"/>
    <m/>
    <n v="200"/>
    <m/>
    <m/>
    <s v="CL 39D SUR 24 EE  200  "/>
    <s v="No reporta"/>
    <n v="6044444115"/>
    <s v="epm@epm.com.co"/>
    <m/>
    <s v="HÍDRICO"/>
    <s v="Descarga inadecuada de aguas residuales o sin cumplimiento de requisitos"/>
    <s v="El Chingui"/>
    <n v="6"/>
    <x v="9"/>
    <d v="2026-01-17T00:00:00"/>
    <n v="1"/>
    <d v="2026-02-03T00:00:00"/>
    <s v="Auto de archivo"/>
    <s v="Juan Carlos Sánchez Vargas"/>
    <m/>
    <m/>
    <s v="Archivado"/>
    <x v="1"/>
    <m/>
    <s v=""/>
  </r>
  <r>
    <s v="0040-2026"/>
    <n v="2542"/>
    <s v="Comunidad "/>
    <m/>
    <m/>
    <m/>
    <m/>
    <m/>
    <m/>
    <m/>
    <m/>
    <m/>
    <m/>
    <m/>
    <m/>
    <m/>
    <m/>
    <s v="Osvaldo Gallego "/>
    <s v="KR"/>
    <n v="39"/>
    <s v="D"/>
    <m/>
    <n v="46"/>
    <s v="D"/>
    <s v="SUR"/>
    <m/>
    <m/>
    <m/>
    <s v="KR 39D  46 D SUR   "/>
    <m/>
    <m/>
    <m/>
    <m/>
    <s v="AIRE"/>
    <s v="Afectaciones por ruido"/>
    <s v="El Trianón"/>
    <n v="7"/>
    <x v="12"/>
    <d v="2026-01-22T00:00:00"/>
    <n v="2"/>
    <d v="2026-02-11T00:00:00"/>
    <s v="Auto de archivo"/>
    <s v="Juan Carlos Sánchez Vargas"/>
    <m/>
    <m/>
    <s v="Archivado"/>
    <x v="1"/>
    <m/>
    <s v=""/>
  </r>
  <r>
    <s v="0041-2026"/>
    <n v="2621"/>
    <s v="Nancy Ramirez "/>
    <s v="KR"/>
    <n v="44"/>
    <s v="A"/>
    <m/>
    <n v="35"/>
    <m/>
    <s v="SUR"/>
    <n v="8"/>
    <m/>
    <s v="piso 2"/>
    <s v="KR 44 A  35  SUR 8  piso 2"/>
    <n v="30284191"/>
    <n v="3136453459"/>
    <m/>
    <s v="Ninfa "/>
    <s v="KR"/>
    <n v="44"/>
    <s v="A"/>
    <m/>
    <n v="35"/>
    <m/>
    <s v="SUR"/>
    <n v="8"/>
    <m/>
    <s v="piso 1"/>
    <s v="KR 44A  35  SUR 8  piso 1"/>
    <m/>
    <m/>
    <m/>
    <m/>
    <s v="FLORA"/>
    <s v="Afectaciones a la propiedad por arboles o vegetación"/>
    <s v="San Marcos"/>
    <n v="2"/>
    <x v="12"/>
    <d v="2026-01-22T00:00:00"/>
    <n v="2"/>
    <d v="2026-04-09T00:00:00"/>
    <s v="Auto de archivo"/>
    <s v="Juan Carlos Sánchez Vargas"/>
    <m/>
    <m/>
    <s v="Archivado"/>
    <x v="1"/>
    <m/>
    <s v=""/>
  </r>
  <r>
    <s v="0042-2026"/>
    <n v="51905"/>
    <s v="Oficio"/>
    <m/>
    <m/>
    <m/>
    <m/>
    <m/>
    <m/>
    <m/>
    <m/>
    <m/>
    <m/>
    <s v="         "/>
    <m/>
    <m/>
    <m/>
    <s v="Por Determinar "/>
    <s v="CL"/>
    <n v="27"/>
    <m/>
    <s v="SUR"/>
    <n v="27"/>
    <s v="B"/>
    <m/>
    <n v="77"/>
    <m/>
    <m/>
    <s v="CL 27 SUR 27 B  77  "/>
    <m/>
    <m/>
    <m/>
    <m/>
    <s v="FLORA"/>
    <s v="Árbol en riesgo"/>
    <s v="El Esmeraldal"/>
    <n v="4"/>
    <x v="14"/>
    <d v="2026-01-16T00:00:00"/>
    <n v="170"/>
    <d v="2026-01-22T00:00:00"/>
    <s v="Auto de archivo"/>
    <s v="Juan Carlos Sánchez Vargas"/>
    <m/>
    <m/>
    <s v="Archivado"/>
    <x v="1"/>
    <m/>
    <s v=""/>
  </r>
  <r>
    <s v="0043-2026"/>
    <s v="0086140 - 0007189 - 0003219 - 0007190"/>
    <s v="Comunidad /Amigos del Barrio"/>
    <s v="KR"/>
    <n v="48"/>
    <m/>
    <m/>
    <n v="39"/>
    <m/>
    <s v="SUR"/>
    <n v="74"/>
    <m/>
    <m/>
    <s v="KR 48   39  SUR 74  "/>
    <n v="32557082"/>
    <n v="3117473457"/>
    <m/>
    <s v="Taller Mofles"/>
    <s v="KR"/>
    <n v="48"/>
    <m/>
    <m/>
    <n v="39"/>
    <m/>
    <s v="SUR"/>
    <n v="74"/>
    <m/>
    <m/>
    <s v="KR 48  39  SUR 74  "/>
    <m/>
    <m/>
    <m/>
    <m/>
    <s v="AIRE"/>
    <s v="Afectaciones por emisiones atmosféricas"/>
    <s v="Alcalá"/>
    <n v="8"/>
    <x v="15"/>
    <d v="2026-01-15T00:00:00"/>
    <n v="37"/>
    <d v="2026-01-22T00:00:00"/>
    <s v="Auto de archivo"/>
    <s v="Juan Carlos Sánchez Vargas"/>
    <m/>
    <m/>
    <s v="Archivado"/>
    <x v="1"/>
    <m/>
    <s v=""/>
  </r>
  <r>
    <s v="0044-2026"/>
    <n v="3063"/>
    <s v="Manuela Muñoz "/>
    <s v="TR"/>
    <n v="35"/>
    <m/>
    <s v="SUR"/>
    <n v="27"/>
    <s v="F"/>
    <m/>
    <n v="51"/>
    <m/>
    <m/>
    <s v="TR 35  SUR 27 F  51  "/>
    <n v="1001577896"/>
    <n v="3043223425"/>
    <m/>
    <s v="Julio"/>
    <s v="TR"/>
    <n v="33"/>
    <m/>
    <s v="SUR"/>
    <n v="30"/>
    <m/>
    <m/>
    <n v="8"/>
    <m/>
    <m/>
    <s v="TR 33 SUR 30   8  "/>
    <m/>
    <m/>
    <m/>
    <m/>
    <s v="FLORA"/>
    <s v="Afectaciones a la propiedad por arboles o vegetación"/>
    <s v="Uribe Angel"/>
    <n v="3"/>
    <x v="16"/>
    <d v="2026-02-05T00:00:00"/>
    <n v="14"/>
    <d v="2026-02-09T00:00:00"/>
    <s v="Auto de archivo"/>
    <s v="Juan Carlos Sánchez Vargas"/>
    <m/>
    <m/>
    <s v="Archivado"/>
    <x v="1"/>
    <m/>
    <s v=""/>
  </r>
  <r>
    <s v="0045-2026"/>
    <n v="3131"/>
    <s v="Unidad Residencial Palestina"/>
    <m/>
    <m/>
    <m/>
    <m/>
    <m/>
    <m/>
    <m/>
    <m/>
    <m/>
    <m/>
    <s v="         "/>
    <m/>
    <m/>
    <m/>
    <s v="Urbanizacion Kobalto"/>
    <s v="CL"/>
    <n v="45"/>
    <s v="A"/>
    <s v="SUR"/>
    <n v="39"/>
    <s v="B"/>
    <m/>
    <n v="226"/>
    <m/>
    <m/>
    <s v="CL 45A SUR 39 B  226  "/>
    <m/>
    <n v="3160252089"/>
    <m/>
    <m/>
    <s v="HÍDRICO"/>
    <s v="Descarga inadecuada de aguas residuales o sin cumplimiento de requisitos"/>
    <s v="La Paz"/>
    <n v="7"/>
    <x v="16"/>
    <m/>
    <n v="-46044"/>
    <m/>
    <m/>
    <m/>
    <m/>
    <m/>
    <s v="Archivado"/>
    <x v="1"/>
    <m/>
    <s v=""/>
  </r>
  <r>
    <s v="0046-2026"/>
    <n v="1542"/>
    <s v="Oficio-luz Marina Acosta Mesa"/>
    <s v="CL"/>
    <n v="49"/>
    <s v="D"/>
    <s v="SUR"/>
    <n v="40"/>
    <s v="A"/>
    <m/>
    <n v="145"/>
    <m/>
    <s v="int 125"/>
    <s v="CL 49 D SUR 40 A  145  int 125"/>
    <m/>
    <m/>
    <s v="carloscardonacac@gmail.com-fundacionmanosdeluz@@gmail.com"/>
    <m/>
    <m/>
    <m/>
    <m/>
    <m/>
    <m/>
    <m/>
    <m/>
    <m/>
    <m/>
    <m/>
    <s v="        "/>
    <m/>
    <m/>
    <m/>
    <m/>
    <s v="FLORA"/>
    <s v="Afectaciones a la propiedad por arboles o vegetación"/>
    <s v="Loma del Barro"/>
    <n v="7"/>
    <x v="16"/>
    <m/>
    <n v="-46044"/>
    <m/>
    <m/>
    <m/>
    <m/>
    <s v="Alexandra Uribe Alzate"/>
    <s v="Orden de policía"/>
    <x v="0"/>
    <m/>
    <s v=""/>
  </r>
  <r>
    <s v="0047-2026"/>
    <n v="2915"/>
    <s v="Alba Nury Alcaraz"/>
    <m/>
    <m/>
    <m/>
    <m/>
    <m/>
    <m/>
    <m/>
    <m/>
    <m/>
    <m/>
    <s v="         "/>
    <n v="23729556"/>
    <s v="No reporta"/>
    <m/>
    <s v="Por determinar"/>
    <s v="CL"/>
    <n v="39"/>
    <m/>
    <s v="SUR"/>
    <n v="45"/>
    <s v="B"/>
    <m/>
    <m/>
    <m/>
    <m/>
    <s v="CL 39 SUR 45 B    "/>
    <s v="No reporta"/>
    <s v="No reporta"/>
    <s v="No reporta"/>
    <m/>
    <s v="ESPACIO PUBLICOS VERDES"/>
    <s v="Cambio de zona verde a piso duro"/>
    <s v="Alcalá"/>
    <n v="8"/>
    <x v="13"/>
    <d v="2026-03-09T00:00:00"/>
    <n v="47"/>
    <d v="2026-03-09T00:00:00"/>
    <s v="Auto de archivo"/>
    <s v="Juan Carlos Sánchez Vargas"/>
    <m/>
    <m/>
    <s v="Archivado"/>
    <x v="1"/>
    <m/>
    <s v=""/>
  </r>
  <r>
    <s v="0048-2026"/>
    <n v="2914"/>
    <s v="Alba Nury Alcaraz"/>
    <m/>
    <m/>
    <m/>
    <m/>
    <m/>
    <m/>
    <m/>
    <m/>
    <m/>
    <m/>
    <s v="         "/>
    <n v="23729556"/>
    <s v="No reporta"/>
    <m/>
    <s v="Por determinar"/>
    <s v="CL"/>
    <n v="39"/>
    <m/>
    <s v="SUR"/>
    <n v="45"/>
    <s v="A"/>
    <m/>
    <n v="21"/>
    <m/>
    <m/>
    <s v="CL 39 SUR 45 A  21  "/>
    <s v="No reporta"/>
    <s v="No reporta"/>
    <s v="No reporta"/>
    <m/>
    <s v="ESPACIO PUBLICOS VERDES"/>
    <s v="Cambio de zona verde a piso duro"/>
    <s v="Alcalá"/>
    <n v="8"/>
    <x v="13"/>
    <d v="2026-01-21T00:00:00"/>
    <n v="0"/>
    <d v="2026-02-03T00:00:00"/>
    <s v="Auto de archivo"/>
    <s v="Juan Carlos Sánchez Vargas"/>
    <m/>
    <m/>
    <s v="Archivado"/>
    <x v="1"/>
    <m/>
    <s v=""/>
  </r>
  <r>
    <s v="0049-2026"/>
    <n v="1436"/>
    <s v="Oficio-Luis Felipe Villegas de Bedout "/>
    <m/>
    <s v="Km 17"/>
    <m/>
    <m/>
    <s v="via "/>
    <m/>
    <m/>
    <s v="las palmas "/>
    <s v="entrada"/>
    <s v="a la acuarela"/>
    <s v=" Km 17   via    las palmas  entrada a la acuarela"/>
    <m/>
    <m/>
    <m/>
    <m/>
    <m/>
    <m/>
    <m/>
    <m/>
    <m/>
    <m/>
    <m/>
    <m/>
    <m/>
    <m/>
    <s v="        "/>
    <m/>
    <m/>
    <m/>
    <m/>
    <s v="FLORA"/>
    <s v="Afectaciones a la propiedad por arboles o vegetación"/>
    <s v="Las Palmas"/>
    <n v="12"/>
    <x v="13"/>
    <m/>
    <n v="-46043"/>
    <m/>
    <m/>
    <m/>
    <m/>
    <s v="Juan  Muñoz Guerra"/>
    <s v="Archivado"/>
    <x v="1"/>
    <m/>
    <s v=""/>
  </r>
  <r>
    <s v="0050-2026"/>
    <n v="3240"/>
    <s v="Anonimo"/>
    <m/>
    <m/>
    <m/>
    <m/>
    <m/>
    <m/>
    <m/>
    <m/>
    <m/>
    <m/>
    <s v="         "/>
    <m/>
    <m/>
    <m/>
    <s v="Por Determinar "/>
    <s v="KR"/>
    <n v="43"/>
    <s v="B"/>
    <m/>
    <n v="32"/>
    <s v="C"/>
    <s v="SUR"/>
    <n v="8"/>
    <m/>
    <m/>
    <s v="KR 43B  32 C SUR 8  "/>
    <m/>
    <m/>
    <m/>
    <m/>
    <s v="RESIDUOS SOLIDOS"/>
    <s v="Disposición inadecuada de residuos sólidos en horas, dias y lugares no autorizados"/>
    <s v="San Marcos"/>
    <n v="2"/>
    <x v="17"/>
    <d v="2026-02-24T00:00:00"/>
    <n v="32"/>
    <d v="2026-02-24T00:00:00"/>
    <s v="Auto de archivo"/>
    <s v="Juan Carlos Sánchez Vargas"/>
    <m/>
    <m/>
    <s v="Archivado"/>
    <x v="1"/>
    <m/>
    <s v=""/>
  </r>
  <r>
    <s v="0051-2026"/>
    <n v="2510"/>
    <s v="Luz Marina Palacios"/>
    <m/>
    <m/>
    <m/>
    <m/>
    <m/>
    <m/>
    <m/>
    <m/>
    <m/>
    <m/>
    <s v="         "/>
    <n v="21394469"/>
    <n v="3311696"/>
    <m/>
    <s v="Por deteminar"/>
    <s v="KR"/>
    <n v="46"/>
    <m/>
    <s v="SUR"/>
    <n v="39"/>
    <s v="A"/>
    <m/>
    <n v="7"/>
    <m/>
    <m/>
    <s v="KR 46 SUR 39 A  7  "/>
    <s v="No reporta"/>
    <s v="No reporta"/>
    <s v="No reporta"/>
    <m/>
    <s v="RESIDUOS SOLIDOS"/>
    <s v="Disposición inadecuada de residuos sólidos en horas, dias y lugares no autorizados"/>
    <s v="Alcalá"/>
    <n v="8"/>
    <x v="12"/>
    <d v="2026-01-21T00:00:00"/>
    <n v="1"/>
    <d v="2026-01-26T00:00:00"/>
    <s v="Auto de archivo"/>
    <s v="Juan Carlos Sánchez Vargas"/>
    <m/>
    <m/>
    <s v="Archivado"/>
    <x v="1"/>
    <m/>
    <s v=""/>
  </r>
  <r>
    <s v="0052-2026"/>
    <n v="3368"/>
    <s v="William Colorado Villa "/>
    <s v="DG"/>
    <n v="33"/>
    <m/>
    <m/>
    <n v="34"/>
    <s v="DD"/>
    <s v="SUR"/>
    <n v="3"/>
    <m/>
    <m/>
    <s v="DG 33   34 DD SUR 3  "/>
    <n v="8465288"/>
    <n v="3053671705"/>
    <m/>
    <s v="Jaime alonso Moreno"/>
    <s v="DG"/>
    <n v="33"/>
    <m/>
    <m/>
    <n v="34"/>
    <s v="DD"/>
    <s v="SUR"/>
    <n v="7"/>
    <m/>
    <m/>
    <s v="DG 33  34 DD SUR 7  "/>
    <m/>
    <m/>
    <m/>
    <m/>
    <s v="FLORA"/>
    <s v="Afectación al ornato"/>
    <s v="Los Naranjos"/>
    <n v="9"/>
    <x v="17"/>
    <d v="2026-02-09T00:00:00"/>
    <n v="17"/>
    <d v="2026-02-09T00:00:00"/>
    <s v="Auto de archivo"/>
    <s v="Juan Carlos Sánchez Vargas"/>
    <m/>
    <m/>
    <s v="Archivado"/>
    <x v="1"/>
    <m/>
    <s v=""/>
  </r>
  <r>
    <s v="0053-2026"/>
    <n v="3476"/>
    <s v="Anonimo"/>
    <m/>
    <m/>
    <m/>
    <m/>
    <m/>
    <m/>
    <m/>
    <m/>
    <m/>
    <m/>
    <s v="         "/>
    <m/>
    <m/>
    <m/>
    <s v="Por Determinar "/>
    <s v="CL"/>
    <n v="38"/>
    <m/>
    <s v="SUR"/>
    <n v="34"/>
    <m/>
    <m/>
    <n v="45"/>
    <m/>
    <m/>
    <s v="CL 38 SUR 34   45  "/>
    <m/>
    <m/>
    <m/>
    <m/>
    <s v="RESIDUOS SOLIDOS"/>
    <s v="Disposición inadecuada de residuos sólidos en horas, dias y lugares no autorizados"/>
    <s v="Mesa"/>
    <n v="9"/>
    <x v="17"/>
    <d v="2026-01-29T00:00:00"/>
    <n v="6"/>
    <d v="2026-02-12T00:00:00"/>
    <s v="Auto de archivo"/>
    <s v="Juan Carlos Sánchez Vargas"/>
    <m/>
    <m/>
    <s v="Archivado"/>
    <x v="1"/>
    <m/>
    <s v=""/>
  </r>
  <r>
    <s v="0054-2026"/>
    <n v="1537"/>
    <s v="Raul Taborda"/>
    <m/>
    <m/>
    <m/>
    <m/>
    <m/>
    <m/>
    <m/>
    <m/>
    <m/>
    <m/>
    <s v="         "/>
    <m/>
    <m/>
    <m/>
    <s v="Por Determinar "/>
    <s v="CL"/>
    <n v="25"/>
    <s v="C"/>
    <s v="SUR"/>
    <n v="25"/>
    <s v="B"/>
    <m/>
    <n v="30"/>
    <m/>
    <m/>
    <s v="CL 25C SUR 25 B  30  "/>
    <s v="No reporta"/>
    <s v="No reporta"/>
    <s v="No reporta"/>
    <m/>
    <s v="FLORA"/>
    <s v="Afectación al ornato"/>
    <s v="Zuñiga"/>
    <n v="4"/>
    <x v="7"/>
    <d v="2026-01-20T00:00:00"/>
    <n v="6"/>
    <d v="2026-01-29T00:00:00"/>
    <s v="Auto de archivo"/>
    <s v="Juan Carlos Sánchez Vargas"/>
    <m/>
    <m/>
    <s v="Archivado"/>
    <x v="1"/>
    <m/>
    <s v=""/>
  </r>
  <r>
    <s v="0055-2026"/>
    <n v="1828"/>
    <s v="Comunidad"/>
    <m/>
    <m/>
    <m/>
    <m/>
    <m/>
    <m/>
    <m/>
    <m/>
    <m/>
    <m/>
    <s v="         "/>
    <m/>
    <m/>
    <m/>
    <s v="Jairo Londoño Castañeda"/>
    <s v="KR"/>
    <n v="27"/>
    <m/>
    <m/>
    <n v="23"/>
    <m/>
    <s v="SUR"/>
    <n v="126"/>
    <m/>
    <m/>
    <s v="KR 27  23  SUR 126  "/>
    <n v="8340740"/>
    <m/>
    <m/>
    <m/>
    <s v="FLORA"/>
    <s v="Árbol en riesgo"/>
    <s v="El Esmeraldal"/>
    <n v="4"/>
    <x v="18"/>
    <m/>
    <n v="-46048"/>
    <m/>
    <m/>
    <m/>
    <m/>
    <s v="Alexandra Uribe Alzate"/>
    <s v="Orden de policía"/>
    <x v="0"/>
    <m/>
    <s v=""/>
  </r>
  <r>
    <s v="0056-2026"/>
    <n v="3560"/>
    <s v="Liliana Muñoz y otros"/>
    <m/>
    <m/>
    <m/>
    <m/>
    <m/>
    <m/>
    <m/>
    <m/>
    <m/>
    <m/>
    <s v="         "/>
    <m/>
    <m/>
    <m/>
    <s v="Por Determinar "/>
    <s v="TR"/>
    <n v="33"/>
    <s v="A"/>
    <s v="SUR"/>
    <s v="x Dg 32"/>
    <s v="D"/>
    <m/>
    <m/>
    <m/>
    <m/>
    <s v="TR 33A SUR x Dg 32 D    "/>
    <m/>
    <m/>
    <m/>
    <m/>
    <s v="RESIDUOS SOLIDOS"/>
    <s v="Disposición inadecuada de residuos sólidos en horas, dias y lugares no autorizados"/>
    <s v="La Magnolia"/>
    <n v="9"/>
    <x v="18"/>
    <d v="2026-02-05T00:00:00"/>
    <n v="10"/>
    <d v="2026-02-16T00:00:00"/>
    <s v="Respuesta DP u Oficio"/>
    <s v="Julian Guzman Agudelo"/>
    <m/>
    <m/>
    <s v="Verificación"/>
    <x v="6"/>
    <s v="PQRS"/>
    <n v="3"/>
  </r>
  <r>
    <s v="0057-2026"/>
    <n v="3741"/>
    <s v="Cesar Marin"/>
    <s v="KR"/>
    <n v="27"/>
    <s v="C"/>
    <m/>
    <n v="27"/>
    <s v="D"/>
    <s v="SUR"/>
    <n v="179"/>
    <m/>
    <s v="Apto 402"/>
    <s v="KR 27 C  27 D SUR 179  Apto 402"/>
    <n v="1037573160"/>
    <n v="3215387628"/>
    <m/>
    <s v="Por Determinar "/>
    <m/>
    <m/>
    <m/>
    <m/>
    <m/>
    <m/>
    <m/>
    <m/>
    <m/>
    <m/>
    <s v="        "/>
    <m/>
    <m/>
    <m/>
    <m/>
    <s v="RESIDUOS SOLIDOS"/>
    <n v="4437730"/>
    <s v="Inmaculada"/>
    <n v="5"/>
    <x v="18"/>
    <m/>
    <n v="-46048"/>
    <m/>
    <m/>
    <m/>
    <m/>
    <m/>
    <s v="Respuesta DP u Oficio"/>
    <x v="2"/>
    <m/>
    <s v=""/>
  </r>
  <r>
    <s v="0058-2026"/>
    <n v="3877"/>
    <s v="Hernan Dario Gallego Alvarez"/>
    <s v="KR"/>
    <n v="41"/>
    <m/>
    <m/>
    <n v="37"/>
    <m/>
    <s v="SUR"/>
    <n v="6"/>
    <m/>
    <m/>
    <s v="KR 41   37  SUR 6  "/>
    <n v="70554532"/>
    <n v="3016818771"/>
    <m/>
    <s v="Elcy Muñoz Duzan"/>
    <s v="CL"/>
    <n v="39"/>
    <m/>
    <s v="SUR"/>
    <n v="43"/>
    <m/>
    <m/>
    <n v="54"/>
    <m/>
    <m/>
    <s v="CL 39 SUR 43   54  "/>
    <n v="20469028"/>
    <s v="3006929871-3003751926"/>
    <m/>
    <m/>
    <s v="FAUNA DOMÉSTICA"/>
    <s v="Presunto maltrato animal"/>
    <s v="Zona Centro"/>
    <n v="9"/>
    <x v="19"/>
    <d v="2026-01-29T00:00:00"/>
    <n v="2"/>
    <d v="2026-02-12T00:00:00"/>
    <s v="Auto de archivo"/>
    <s v="Juan Carlos Sánchez Vargas"/>
    <m/>
    <m/>
    <s v="Archivado"/>
    <x v="1"/>
    <m/>
    <s v=""/>
  </r>
  <r>
    <s v="0059-2026"/>
    <n v="3742"/>
    <s v="Anonimo"/>
    <m/>
    <m/>
    <m/>
    <m/>
    <m/>
    <m/>
    <m/>
    <m/>
    <m/>
    <m/>
    <s v="         "/>
    <s v="No reporta"/>
    <s v="No reporta"/>
    <s v="No reporta"/>
    <s v="Por Determinar "/>
    <m/>
    <s v="Casa "/>
    <m/>
    <m/>
    <s v="al lado"/>
    <m/>
    <m/>
    <s v="del "/>
    <s v="bloque 4.2"/>
    <s v="de Gualandayes"/>
    <s v=" Casa   al lado   del  bloque 4.2 de Gualandayes"/>
    <m/>
    <m/>
    <m/>
    <m/>
    <s v="RESIDUOS SOLIDOS"/>
    <s v="Disposición inadecuada de residuos sólidos en horas, dias y lugares no autorizados"/>
    <s v="El Dorado"/>
    <n v="7"/>
    <x v="18"/>
    <d v="2026-02-04T00:00:00"/>
    <n v="9"/>
    <d v="2026-02-24T00:00:00"/>
    <s v="Auto de archivo"/>
    <s v="Juan Carlos Sánchez Vargas"/>
    <m/>
    <m/>
    <s v="Archivado"/>
    <x v="1"/>
    <m/>
    <s v=""/>
  </r>
  <r>
    <s v="0060-2026"/>
    <n v="3743"/>
    <s v="Anonimo"/>
    <m/>
    <m/>
    <m/>
    <m/>
    <m/>
    <m/>
    <m/>
    <m/>
    <m/>
    <m/>
    <s v="         "/>
    <s v="No reporta"/>
    <s v="No reporta"/>
    <s v="No reporta"/>
    <s v="Por Determinar "/>
    <s v="CL"/>
    <n v="45"/>
    <s v="A"/>
    <s v="SUR"/>
    <n v="41"/>
    <m/>
    <m/>
    <n v="21"/>
    <m/>
    <m/>
    <s v="CL 45A SUR 41   21  "/>
    <m/>
    <m/>
    <m/>
    <m/>
    <s v="RESIDUOS SOLIDOS"/>
    <s v="Disposición inadecuada de residuos sólidos en horas, dias y lugares no autorizados"/>
    <s v="La Paz"/>
    <n v="7"/>
    <x v="18"/>
    <d v="2026-02-26T00:00:00"/>
    <n v="31"/>
    <d v="2026-02-26T00:00:00"/>
    <s v="Auto de archivo"/>
    <s v="Juan Carlos Sánchez Vargas"/>
    <m/>
    <m/>
    <s v="Archivado"/>
    <x v="1"/>
    <m/>
    <s v=""/>
  </r>
  <r>
    <s v="0061-2026"/>
    <n v="3552"/>
    <s v="Maria Elena Fernandez"/>
    <m/>
    <m/>
    <m/>
    <m/>
    <m/>
    <m/>
    <m/>
    <m/>
    <m/>
    <m/>
    <s v="         "/>
    <n v="3426683"/>
    <s v="No reporta"/>
    <s v="No reporta"/>
    <s v="Por Determinar "/>
    <s v="KR"/>
    <n v="46"/>
    <m/>
    <m/>
    <n v="25"/>
    <m/>
    <s v="SUR"/>
    <m/>
    <m/>
    <m/>
    <s v="KR 46  25  SUR   "/>
    <s v="No reporta"/>
    <s v="No reporta"/>
    <s v="No reporta"/>
    <m/>
    <s v="RESIDUOS SOLIDOS"/>
    <s v="Disposición inadecuada de residuos sólidos en horas, dias y lugares no autorizados"/>
    <s v="Villagrande"/>
    <n v="2"/>
    <x v="18"/>
    <d v="2026-02-26T00:00:00"/>
    <n v="31"/>
    <d v="2026-02-26T00:00:00"/>
    <s v="Auto de archivo"/>
    <s v="Juan Carlos Sánchez Vargas"/>
    <m/>
    <m/>
    <s v="Archivado"/>
    <x v="1"/>
    <m/>
    <s v=""/>
  </r>
  <r>
    <s v="0062-2026"/>
    <n v="3743"/>
    <s v="Anonimo"/>
    <m/>
    <m/>
    <m/>
    <m/>
    <m/>
    <m/>
    <m/>
    <m/>
    <m/>
    <m/>
    <s v="         "/>
    <m/>
    <m/>
    <m/>
    <s v="Por Determinar "/>
    <s v="CL"/>
    <n v="45"/>
    <s v="A"/>
    <s v="SUR"/>
    <n v="41"/>
    <m/>
    <m/>
    <n v="21"/>
    <m/>
    <m/>
    <s v="CL 45A SUR 41   21  "/>
    <m/>
    <m/>
    <m/>
    <m/>
    <s v="RESIDUOS SOLIDOS"/>
    <s v="Disposición inadecuada de residuos sólidos en horas, dias y lugares no autorizados"/>
    <s v="La Paz"/>
    <n v="7"/>
    <x v="18"/>
    <d v="2026-02-26T00:00:00"/>
    <n v="31"/>
    <d v="2026-02-26T00:00:00"/>
    <s v="Visitas patrulleros"/>
    <s v="Olver Puerta Garcia"/>
    <m/>
    <m/>
    <s v="Auto de archivo"/>
    <x v="8"/>
    <m/>
    <s v=""/>
  </r>
  <r>
    <s v="0063-2026"/>
    <n v="4116"/>
    <s v="Liliana Vanegas "/>
    <s v="CL"/>
    <n v="39"/>
    <m/>
    <s v="SUR"/>
    <n v="44"/>
    <s v="A"/>
    <m/>
    <n v="35"/>
    <m/>
    <m/>
    <s v="CL 39  SUR 44 A  35  "/>
    <n v="43560231"/>
    <n v="3052630719"/>
    <m/>
    <s v="Por Determinar "/>
    <m/>
    <m/>
    <m/>
    <m/>
    <m/>
    <m/>
    <m/>
    <m/>
    <m/>
    <m/>
    <s v="        "/>
    <m/>
    <m/>
    <m/>
    <m/>
    <s v="RESIDUOS SOLIDOS"/>
    <s v="Disposición inadecuada de residuos sólidos en horas, dias y lugares no autorizados"/>
    <s v="Alcalá"/>
    <n v="8"/>
    <x v="19"/>
    <d v="2026-01-30T00:00:00"/>
    <n v="3"/>
    <d v="2026-02-18T00:00:00"/>
    <s v="Auto de archivo"/>
    <s v="Juan Carlos Sánchez Vargas"/>
    <m/>
    <m/>
    <s v="Archivado"/>
    <x v="1"/>
    <m/>
    <s v=""/>
  </r>
  <r>
    <s v="0064-2026"/>
    <n v="665"/>
    <s v="Rosa Marin Marin"/>
    <m/>
    <m/>
    <m/>
    <m/>
    <m/>
    <m/>
    <m/>
    <m/>
    <m/>
    <m/>
    <s v="No reporta"/>
    <s v="No reporta"/>
    <s v="No reporta"/>
    <s v="islander0101@hotmail.com"/>
    <s v="Por Determinar "/>
    <s v="CL"/>
    <n v="39"/>
    <m/>
    <s v="SUR"/>
    <n v="45"/>
    <s v="B"/>
    <m/>
    <m/>
    <m/>
    <m/>
    <s v="CL 39 SUR 45 B    "/>
    <s v="No reporta"/>
    <s v="No reporta"/>
    <s v="No reporta"/>
    <m/>
    <s v="FLORA"/>
    <s v="Afectación al ornato"/>
    <s v="Las Vegas"/>
    <n v="1"/>
    <x v="13"/>
    <d v="2026-01-29T00:00:00"/>
    <n v="8"/>
    <d v="2026-02-04T00:00:00"/>
    <s v="Auto de archivo"/>
    <s v="Juan Carlos Sánchez Vargas"/>
    <m/>
    <m/>
    <s v="Archivado"/>
    <x v="1"/>
    <s v="PQRS"/>
    <n v="3"/>
  </r>
  <r>
    <s v="0065-2026"/>
    <s v="10-039711"/>
    <s v="Walter Leonardo Zapata Gonzalez"/>
    <s v="CL"/>
    <n v="27"/>
    <m/>
    <s v="SUR"/>
    <n v="27"/>
    <s v="B"/>
    <m/>
    <n v="63"/>
    <m/>
    <s v="casa 102"/>
    <s v="CL 27  SUR 27 B  63  casa 102"/>
    <m/>
    <n v="3006010838"/>
    <m/>
    <m/>
    <m/>
    <m/>
    <m/>
    <m/>
    <m/>
    <m/>
    <m/>
    <m/>
    <m/>
    <m/>
    <s v="        "/>
    <m/>
    <m/>
    <m/>
    <m/>
    <s v="FLORA"/>
    <s v="Árbol en riesgo"/>
    <s v="El Esmeraldal"/>
    <n v="4"/>
    <x v="20"/>
    <m/>
    <n v="-45987"/>
    <m/>
    <m/>
    <m/>
    <m/>
    <m/>
    <s v="Remisión"/>
    <x v="5"/>
    <m/>
    <s v=""/>
  </r>
  <r>
    <s v="0066-2026"/>
    <n v="2617"/>
    <s v="De oficio"/>
    <m/>
    <m/>
    <m/>
    <m/>
    <m/>
    <m/>
    <m/>
    <m/>
    <m/>
    <m/>
    <s v="No reporta"/>
    <s v="No reporta"/>
    <s v="No reporta"/>
    <s v="No reporta"/>
    <s v="D´Green"/>
    <s v="KR"/>
    <n v="27"/>
    <m/>
    <m/>
    <n v="23"/>
    <m/>
    <s v="SUR"/>
    <n v="120"/>
    <m/>
    <m/>
    <s v="KR 27  23  SUR 120  "/>
    <s v="No reporta"/>
    <s v="No reporta"/>
    <s v="No reporta"/>
    <m/>
    <s v="HÍDRICO"/>
    <s v="Descarga inadecuada de aguas residuales o sin cumplimiento de requisitos"/>
    <s v="Loma El Atravezado"/>
    <n v="4"/>
    <x v="12"/>
    <d v="2026-01-20T00:00:00"/>
    <n v="0"/>
    <d v="2026-01-20T00:00:00"/>
    <s v="Visitas patrulleros"/>
    <s v="Olver Puerta Garcia"/>
    <m/>
    <m/>
    <s v="Verificación"/>
    <x v="6"/>
    <m/>
    <s v=""/>
  </r>
  <r>
    <s v="0067-2026"/>
    <n v="2915"/>
    <s v="Alba Nury Alcaraz"/>
    <m/>
    <m/>
    <m/>
    <m/>
    <m/>
    <m/>
    <m/>
    <m/>
    <m/>
    <m/>
    <s v="         "/>
    <n v="23729556"/>
    <m/>
    <m/>
    <s v="Por Determinar "/>
    <s v="CL"/>
    <n v="39"/>
    <m/>
    <s v="SUR"/>
    <n v="45"/>
    <s v="B"/>
    <m/>
    <m/>
    <m/>
    <m/>
    <s v="CL 39 SUR 45 B    "/>
    <m/>
    <m/>
    <m/>
    <m/>
    <s v="SUELO"/>
    <s v="Cambio de zona verde a piso duro"/>
    <s v="Alcalá"/>
    <n v="8"/>
    <x v="13"/>
    <d v="2026-01-21T00:00:00"/>
    <n v="0"/>
    <d v="2026-01-27T00:00:00"/>
    <s v="Auto de archivo"/>
    <s v="Juan Carlos Sánchez Vargas"/>
    <m/>
    <m/>
    <s v="Archivado"/>
    <x v="1"/>
    <m/>
    <s v="calle 34 a sur  Nº27D-76"/>
  </r>
  <r>
    <s v="0068-2026"/>
    <n v="4327"/>
    <s v="De oficio"/>
    <m/>
    <m/>
    <m/>
    <m/>
    <m/>
    <m/>
    <m/>
    <m/>
    <m/>
    <m/>
    <s v="         "/>
    <m/>
    <m/>
    <m/>
    <s v="Proyecto Selvaggio"/>
    <m/>
    <m/>
    <m/>
    <m/>
    <m/>
    <m/>
    <m/>
    <m/>
    <m/>
    <m/>
    <s v="        "/>
    <m/>
    <m/>
    <m/>
    <m/>
    <s v="FLORA"/>
    <s v="Disposición inadecuada de residuos sólidos en horas, dias y lugares no autorizados"/>
    <s v="Las Palmas"/>
    <n v="12"/>
    <x v="21"/>
    <d v="2026-01-23T00:00:00"/>
    <n v="-5"/>
    <d v="2026-05-07T00:00:00"/>
    <s v="Verificación"/>
    <s v="Laura Bautista Barroso"/>
    <m/>
    <m/>
    <s v="Auto de archivo"/>
    <x v="8"/>
    <m/>
    <s v=""/>
  </r>
  <r>
    <s v="0069-2026"/>
    <n v="4309"/>
    <s v="Indira yancely duque Valencia"/>
    <s v="KR"/>
    <n v="45"/>
    <m/>
    <m/>
    <n v="39"/>
    <m/>
    <s v="SUR"/>
    <n v="29"/>
    <m/>
    <m/>
    <s v="KR 45   39  SUR 29  "/>
    <n v="103708502"/>
    <n v="3146919609"/>
    <m/>
    <s v="Daniela Otalvaro Alvarez-Aida Alvarez "/>
    <s v="CL"/>
    <n v="40"/>
    <s v="B"/>
    <s v="SUR"/>
    <n v="25"/>
    <s v="B"/>
    <m/>
    <n v="54"/>
    <m/>
    <s v="int 126"/>
    <s v="CL 40B SUR 25 B  54  int 126"/>
    <m/>
    <m/>
    <m/>
    <m/>
    <s v="FAUNA DOMÉSTICA"/>
    <s v="Tenencia inadecuada de animales de compañía"/>
    <s v="La Mina "/>
    <n v="6"/>
    <x v="21"/>
    <m/>
    <n v="-46050"/>
    <m/>
    <m/>
    <m/>
    <m/>
    <m/>
    <s v="Archivado"/>
    <x v="1"/>
    <m/>
    <s v=""/>
  </r>
  <r>
    <s v="0070-2026"/>
    <s v="0004468 - 0009722- 0008894"/>
    <s v="zoraida"/>
    <m/>
    <m/>
    <m/>
    <m/>
    <m/>
    <m/>
    <m/>
    <m/>
    <m/>
    <m/>
    <m/>
    <m/>
    <m/>
    <m/>
    <s v="Parcelacion Villas Candelaria"/>
    <m/>
    <s v="Km"/>
    <m/>
    <m/>
    <n v="14"/>
    <m/>
    <m/>
    <s v="via "/>
    <s v="las palmas"/>
    <m/>
    <s v=" Km  14   via  las palmas "/>
    <m/>
    <m/>
    <m/>
    <m/>
    <s v="HÍDRICO"/>
    <s v="Descarga inadecuada de aguas residuales o sin cumplimiento de requisitos"/>
    <s v="Santa Catalina"/>
    <n v="10"/>
    <x v="21"/>
    <d v="2026-01-28T00:00:00"/>
    <n v="0"/>
    <d v="2026-01-28T00:00:00"/>
    <s v="Verificación"/>
    <s v="Olver Puerta Garcia"/>
    <m/>
    <s v="Alexandra Uribe Alzate"/>
    <s v="Auto de inicio "/>
    <x v="0"/>
    <m/>
    <s v=""/>
  </r>
  <r>
    <s v="0071-2026"/>
    <n v="4469"/>
    <s v="por determinar"/>
    <m/>
    <m/>
    <m/>
    <m/>
    <m/>
    <m/>
    <m/>
    <m/>
    <m/>
    <m/>
    <s v="         "/>
    <m/>
    <m/>
    <m/>
    <s v="EPM "/>
    <s v="CL"/>
    <n v="46"/>
    <s v="B"/>
    <s v="SUR"/>
    <s v="x 38"/>
    <m/>
    <m/>
    <m/>
    <m/>
    <m/>
    <s v="CL 46B SUR x 38     "/>
    <m/>
    <m/>
    <m/>
    <m/>
    <s v="HÍDRICO"/>
    <s v="Manejo inadecuado de aguas lluvias o escorrentia"/>
    <s v="El Trianón"/>
    <n v="7"/>
    <x v="21"/>
    <d v="2026-01-28T00:00:00"/>
    <n v="0"/>
    <d v="2026-02-06T00:00:00"/>
    <s v="Auto de archivo"/>
    <s v="Juan Carlos Sánchez Vargas"/>
    <m/>
    <m/>
    <s v="Archivado"/>
    <x v="1"/>
    <m/>
    <s v=""/>
  </r>
  <r>
    <s v="0072-2026"/>
    <n v="4470"/>
    <s v="Jimena Cardona"/>
    <s v="KR"/>
    <n v="24"/>
    <m/>
    <m/>
    <n v="36"/>
    <s v="D"/>
    <s v="SUR"/>
    <n v="155"/>
    <m/>
    <s v="casa 38"/>
    <s v="KR 24   36 D SUR 155  casa 38"/>
    <m/>
    <n v="3178930733"/>
    <m/>
    <s v="Por Determinar "/>
    <s v="KR"/>
    <n v="24"/>
    <m/>
    <m/>
    <n v="36"/>
    <s v="D"/>
    <s v="SUR"/>
    <n v="155"/>
    <m/>
    <m/>
    <s v="KR 24  36 D SUR 155  "/>
    <m/>
    <m/>
    <m/>
    <m/>
    <s v="FLORA"/>
    <s v="Afectación a individuos arboreos"/>
    <s v="El Escobero"/>
    <n v="10"/>
    <x v="22"/>
    <d v="2026-01-28T00:00:00"/>
    <n v="-6"/>
    <d v="2026-02-03T00:00:00"/>
    <s v="Auto de archivo"/>
    <s v="Juan Carlos Sánchez Vargas"/>
    <m/>
    <m/>
    <s v="Archivado"/>
    <x v="1"/>
    <m/>
    <s v=""/>
  </r>
  <r>
    <s v="0073-2026"/>
    <n v="4600"/>
    <s v="Edgar Gomez"/>
    <s v="CL"/>
    <n v="27"/>
    <m/>
    <s v="SUR"/>
    <n v="27"/>
    <m/>
    <m/>
    <n v="21"/>
    <s v="torre 2"/>
    <s v="apto 806"/>
    <s v="CL 27  SUR 27   21 torre 2 apto 806"/>
    <n v="1039459620"/>
    <n v="3175646709"/>
    <m/>
    <s v="Paulina de Fatima Arboleda"/>
    <s v="CL"/>
    <n v="27"/>
    <m/>
    <s v="SUR"/>
    <n v="27"/>
    <m/>
    <m/>
    <n v="21"/>
    <s v="torre 3"/>
    <s v="apto1409"/>
    <s v="CL 27 SUR 27   21 torre 3 apto1409"/>
    <m/>
    <n v="3122411146"/>
    <m/>
    <m/>
    <s v="FAUNA DOMÉSTICA"/>
    <s v="Ataque de animales de compañía a otros animales o personas"/>
    <s v="El Esmeraldal"/>
    <n v="4"/>
    <x v="23"/>
    <m/>
    <n v="-46051"/>
    <m/>
    <m/>
    <s v="Juan  Muñoz Guerra"/>
    <m/>
    <s v="Juan  Muñoz Guerra"/>
    <s v="Auto de inicio "/>
    <x v="3"/>
    <m/>
    <s v=""/>
  </r>
  <r>
    <s v="0074-2026"/>
    <n v="1639"/>
    <s v="Leidi Johana Correa Hoyos"/>
    <s v="KR"/>
    <n v="24"/>
    <s v="F"/>
    <m/>
    <n v="40"/>
    <m/>
    <s v="SUR"/>
    <n v="141"/>
    <m/>
    <s v="int 109"/>
    <s v="KR 24 F  40  SUR 141  int 109"/>
    <n v="45562149"/>
    <s v="3042709232-3135305443"/>
    <s v="leidibella22@hotmail.com"/>
    <s v="Angela Zuñiga"/>
    <s v="KR"/>
    <n v="24"/>
    <s v="F"/>
    <m/>
    <n v="40"/>
    <m/>
    <s v="SUR"/>
    <n v="141"/>
    <m/>
    <s v="int 107"/>
    <s v="KR 24F  40  SUR 141  int 107"/>
    <m/>
    <m/>
    <m/>
    <m/>
    <s v="FAUNA SILVESTRE"/>
    <s v="Tenencia inadecuada de animales de compañía"/>
    <s v="El Salado"/>
    <n v="6"/>
    <x v="19"/>
    <m/>
    <n v="-46049"/>
    <m/>
    <s v="Remisión"/>
    <s v="Juan Carlos Sánchez Vargas"/>
    <m/>
    <m/>
    <s v="Remisión"/>
    <x v="5"/>
    <m/>
    <s v=""/>
  </r>
  <r>
    <s v="0075-2026"/>
    <n v="4380"/>
    <s v="Gladys Faviola Acevedo Duque"/>
    <m/>
    <m/>
    <m/>
    <m/>
    <m/>
    <m/>
    <m/>
    <m/>
    <m/>
    <m/>
    <s v="No reporta"/>
    <n v="27682203"/>
    <n v="3007472994"/>
    <s v="qladysaduque@qmail.com"/>
    <s v="Por Determinar "/>
    <s v="CL"/>
    <n v="32"/>
    <s v="A"/>
    <s v="SUR"/>
    <n v="28"/>
    <m/>
    <m/>
    <n v="95"/>
    <m/>
    <m/>
    <s v="CL 32A SUR 28   95  "/>
    <s v="No reporta"/>
    <s v="No reporta"/>
    <s v="No reporta"/>
    <m/>
    <s v="RESIDUOS SOLIDOS"/>
    <s v="Disposición inadecuada de residuos sólidos en horas, dias y lugares no autorizados"/>
    <s v="Alto de Misael"/>
    <n v="3"/>
    <x v="21"/>
    <d v="2026-02-10T00:00:00"/>
    <n v="13"/>
    <d v="2026-02-11T00:00:00"/>
    <s v="Verificación"/>
    <s v="Yudi Betancur Rios"/>
    <m/>
    <m/>
    <s v="Archivado"/>
    <x v="1"/>
    <s v="PQRS"/>
    <n v="3"/>
  </r>
  <r>
    <s v="0076-2026"/>
    <s v="1040-3966"/>
    <s v="Villas de la Candelaria P.H"/>
    <s v="KR"/>
    <n v="48"/>
    <m/>
    <m/>
    <n v="26"/>
    <m/>
    <s v="SUR"/>
    <n v="181"/>
    <m/>
    <n v="64"/>
    <s v="KR 48   26  SUR 181  64"/>
    <n v="900135058"/>
    <n v="3146181626"/>
    <s v="lidercomunicaciones@conpropiedad.com"/>
    <s v="Por Determinar "/>
    <m/>
    <m/>
    <m/>
    <m/>
    <m/>
    <m/>
    <m/>
    <m/>
    <m/>
    <m/>
    <s v="Villas de la Candelaria Lote 64"/>
    <m/>
    <m/>
    <m/>
    <m/>
    <s v="HÍDRICO"/>
    <s v="Manejo inadecuado de aguas lluvias o escorrentia"/>
    <s v="El Escobero"/>
    <n v="10"/>
    <x v="21"/>
    <d v="2026-02-10T00:00:00"/>
    <n v="13"/>
    <d v="2026-02-17T00:00:00"/>
    <s v="Auto de archivo"/>
    <s v="Juan Carlos Sánchez Vargas"/>
    <m/>
    <m/>
    <s v="Archivado"/>
    <x v="1"/>
    <s v="PQRS"/>
    <n v="3"/>
  </r>
  <r>
    <s v="0077-2026"/>
    <n v="4479"/>
    <s v="De oficio"/>
    <m/>
    <m/>
    <m/>
    <m/>
    <m/>
    <m/>
    <m/>
    <m/>
    <m/>
    <m/>
    <s v="No reporta"/>
    <s v="No reporta"/>
    <s v="No reporta"/>
    <s v="No reporta"/>
    <s v="Alcaldia de Envigado"/>
    <s v="KR"/>
    <n v="43"/>
    <s v="B"/>
    <m/>
    <n v="35"/>
    <m/>
    <s v="SUR"/>
    <n v="8"/>
    <m/>
    <m/>
    <s v="KR 43B  35  SUR 8  "/>
    <m/>
    <m/>
    <m/>
    <m/>
    <s v="FLORA"/>
    <s v="Árbol en riesgo"/>
    <s v="Zona Centro"/>
    <n v="9"/>
    <x v="21"/>
    <d v="2026-01-27T00:00:00"/>
    <n v="-1"/>
    <d v="2026-02-11T00:00:00"/>
    <s v="Auto de archivo"/>
    <s v="Juan Carlos Sánchez Vargas"/>
    <m/>
    <m/>
    <s v="Archivado"/>
    <x v="1"/>
    <m/>
    <s v=""/>
  </r>
  <r>
    <s v="0078-2026"/>
    <s v="4749 - 4483"/>
    <s v="Silvia Machado"/>
    <s v="CL"/>
    <n v="41"/>
    <s v="B"/>
    <s v="SUR"/>
    <n v="24"/>
    <s v="D"/>
    <m/>
    <n v="10"/>
    <m/>
    <m/>
    <s v="CL 41 B SUR 24 D  10  "/>
    <m/>
    <m/>
    <m/>
    <s v="Por Determinar"/>
    <m/>
    <m/>
    <m/>
    <m/>
    <m/>
    <m/>
    <m/>
    <m/>
    <m/>
    <m/>
    <s v="        "/>
    <m/>
    <m/>
    <m/>
    <m/>
    <s v="HÍDRICO"/>
    <s v="Descarga inadecuada de aguas residuales o sin cumplimiento de requisitos"/>
    <s v="San Rafael"/>
    <n v="6"/>
    <x v="23"/>
    <d v="2026-01-29T00:00:00"/>
    <n v="0"/>
    <d v="2026-02-09T00:00:00"/>
    <s v="Visitas técnicos"/>
    <s v="Juan Fernando Florez Lema"/>
    <m/>
    <s v="Alexandra Uribe Alzate"/>
    <s v="Auto de inicio "/>
    <x v="0"/>
    <m/>
    <s v=""/>
  </r>
  <r>
    <s v="0079-2026"/>
    <n v="4635"/>
    <s v="Fabiola Del Socorro Montaño"/>
    <s v="KR"/>
    <n v="24"/>
    <s v="D"/>
    <m/>
    <n v="41"/>
    <s v="B"/>
    <s v="SUR"/>
    <n v="102"/>
    <m/>
    <s v="int 106"/>
    <s v="KR 24 D  41 B SUR 102  int 106"/>
    <n v="32333426"/>
    <n v="3117300883"/>
    <m/>
    <s v="Urbanizacion Colors"/>
    <s v="KR"/>
    <n v="24"/>
    <s v="DD"/>
    <m/>
    <n v="41"/>
    <m/>
    <s v="SUR"/>
    <n v="190"/>
    <m/>
    <m/>
    <s v="KR 24DD  41  SUR 190  "/>
    <m/>
    <m/>
    <m/>
    <m/>
    <s v="FLORA"/>
    <s v="Afectaciones a la propiedad por arboles o vegetación"/>
    <s v="San Rafael"/>
    <n v="6"/>
    <x v="23"/>
    <d v="2026-04-13T00:00:00"/>
    <n v="74"/>
    <d v="2026-04-13T00:00:00"/>
    <s v="Visitas patrulleros"/>
    <s v="Laura Bautista Barroso"/>
    <m/>
    <m/>
    <s v="Verificación"/>
    <x v="7"/>
    <m/>
    <s v=""/>
  </r>
  <r>
    <s v="0080-2026"/>
    <n v="4776"/>
    <s v="De Oficio"/>
    <m/>
    <m/>
    <m/>
    <m/>
    <m/>
    <m/>
    <m/>
    <m/>
    <m/>
    <m/>
    <m/>
    <m/>
    <m/>
    <m/>
    <s v="MR Wash"/>
    <s v="CL"/>
    <n v="50"/>
    <m/>
    <s v="SUR"/>
    <n v="44"/>
    <m/>
    <m/>
    <n v="40"/>
    <m/>
    <m/>
    <s v="CL 50 SUR 44   40  "/>
    <m/>
    <m/>
    <m/>
    <m/>
    <s v="HÍDRICO"/>
    <s v="Descarga inadecuada de aguas residuales o sin cumplimiento de requisitos"/>
    <s v="Las Casitas"/>
    <n v="8"/>
    <x v="23"/>
    <d v="2026-02-12T00:00:00"/>
    <n v="14"/>
    <d v="2026-02-12T00:00:00"/>
    <s v="Visitas técnicos"/>
    <s v="Juan Fernando Florez Lema"/>
    <m/>
    <m/>
    <s v="Verificación"/>
    <x v="9"/>
    <m/>
    <s v=""/>
  </r>
  <r>
    <s v="0081-2026"/>
    <s v="0000909 - 0001575 - 0003769"/>
    <s v="Lina Janeth Bedoya - Lazaro Bedoya / Sec. Salud"/>
    <s v="KR"/>
    <n v="41"/>
    <m/>
    <m/>
    <n v="39"/>
    <m/>
    <s v="SUR"/>
    <n v="21"/>
    <m/>
    <m/>
    <s v="KR 41   39  SUR 21  "/>
    <m/>
    <s v="3217105226-3233773467"/>
    <m/>
    <s v="Por determinar"/>
    <s v="KR"/>
    <n v="41"/>
    <m/>
    <m/>
    <n v="39"/>
    <m/>
    <s v="SUR"/>
    <n v="19"/>
    <m/>
    <m/>
    <s v="KR 41  39  SUR 19  "/>
    <m/>
    <m/>
    <m/>
    <m/>
    <s v="HÍDRICO"/>
    <s v="Descarga inadecuada de aguas residuales o sin cumplimiento de requisitos"/>
    <s v="Zona Centro"/>
    <n v="9"/>
    <x v="24"/>
    <d v="2026-01-21T00:00:00"/>
    <n v="12"/>
    <d v="2026-05-21T00:00:00"/>
    <s v="Verificación"/>
    <s v="Yudi Betancur Rios"/>
    <m/>
    <m/>
    <s v="Verificación"/>
    <x v="10"/>
    <s v="PQRS"/>
    <n v="3"/>
  </r>
  <r>
    <s v="0082-2026"/>
    <n v="4393"/>
    <s v="Marilyn yulieth Arenas Castro"/>
    <m/>
    <s v="KM"/>
    <m/>
    <m/>
    <n v="15"/>
    <m/>
    <m/>
    <s v="via"/>
    <m/>
    <s v="el  escobero"/>
    <s v=" KM   15   via  el  escobero"/>
    <n v="1039450128"/>
    <n v="3226414396"/>
    <m/>
    <s v="Colegio Hontanares"/>
    <m/>
    <m/>
    <m/>
    <m/>
    <m/>
    <m/>
    <m/>
    <m/>
    <m/>
    <m/>
    <s v="        "/>
    <m/>
    <m/>
    <m/>
    <m/>
    <s v="FAUNA DOMÉSTICA"/>
    <s v="Tenencia inadecuada de animales de compañía"/>
    <s v="El Escobero"/>
    <n v="10"/>
    <x v="21"/>
    <d v="2026-02-11T00:00:00"/>
    <n v="14"/>
    <d v="2026-02-11T00:00:00"/>
    <s v="Respuesta DP u Oficio"/>
    <s v="Juan  Muñoz Guerra"/>
    <m/>
    <m/>
    <s v="Verificación"/>
    <x v="7"/>
    <m/>
    <s v=""/>
  </r>
  <r>
    <s v="0083-2026"/>
    <n v="850"/>
    <s v="Luis Zuluaga "/>
    <m/>
    <m/>
    <m/>
    <m/>
    <m/>
    <m/>
    <m/>
    <m/>
    <m/>
    <m/>
    <s v="         "/>
    <n v="71639990"/>
    <n v="3183905189"/>
    <m/>
    <s v="Terranova Escuela de Equitacion "/>
    <s v="CL"/>
    <n v="26"/>
    <m/>
    <s v="SUR"/>
    <n v="23"/>
    <m/>
    <m/>
    <n v="3"/>
    <m/>
    <m/>
    <s v="CL 26 SUR 23   3  "/>
    <m/>
    <m/>
    <m/>
    <m/>
    <s v="RESIDUOS SOLIDOS"/>
    <s v="Disposición inadecuada de residuos sólidos en horas, dias y lugares no autorizados"/>
    <s v="El Esmeraldal"/>
    <n v="4"/>
    <x v="5"/>
    <d v="2026-01-31T00:00:00"/>
    <n v="23"/>
    <d v="2026-01-31T00:00:00"/>
    <s v="Auto de archivo"/>
    <s v="Juan Carlos Sánchez Vargas"/>
    <m/>
    <m/>
    <s v="Archivado"/>
    <x v="1"/>
    <s v="PQRS"/>
    <n v="3"/>
  </r>
  <r>
    <s v="0084-2026"/>
    <n v="6014"/>
    <s v="De oficio"/>
    <m/>
    <m/>
    <m/>
    <m/>
    <m/>
    <m/>
    <m/>
    <m/>
    <m/>
    <m/>
    <s v="         "/>
    <m/>
    <m/>
    <m/>
    <s v="Mario Alberto Arango"/>
    <m/>
    <s v="predio "/>
    <m/>
    <m/>
    <n v="5"/>
    <m/>
    <m/>
    <s v="Trv "/>
    <s v="de la Montaña"/>
    <m/>
    <s v=" predio   5   Trv  de la Montaña "/>
    <m/>
    <m/>
    <m/>
    <m/>
    <s v="FLORA"/>
    <s v="Árbol en riesgo"/>
    <s v="Santa Catalina"/>
    <n v="10"/>
    <x v="22"/>
    <d v="2026-01-26T00:00:00"/>
    <n v="-8"/>
    <d v="2026-02-06T00:00:00"/>
    <s v="Auto de archivo"/>
    <s v="Juan Carlos Sánchez Vargas"/>
    <m/>
    <m/>
    <s v="Archivado"/>
    <x v="1"/>
    <m/>
    <s v=""/>
  </r>
  <r>
    <s v="0085-2026"/>
    <n v="342"/>
    <s v="Moises Arboleda Villa"/>
    <s v="CL"/>
    <n v="39"/>
    <s v="B"/>
    <s v="SUR"/>
    <n v="33"/>
    <m/>
    <m/>
    <n v="10"/>
    <m/>
    <m/>
    <s v="CL 39 B SUR 33   10  "/>
    <n v="1037639118"/>
    <n v="3044686837"/>
    <m/>
    <s v="Maria Arboleda "/>
    <s v="CL"/>
    <n v="40"/>
    <s v="E"/>
    <s v="SUR"/>
    <n v="25"/>
    <s v="B"/>
    <m/>
    <n v="97"/>
    <m/>
    <m/>
    <s v="CL 40E SUR 25 B  97  "/>
    <n v="43878525"/>
    <n v="3053265615"/>
    <m/>
    <m/>
    <s v="RESIDUOS SOLIDOS"/>
    <s v="Disposición inadecuada de residuos sólidos en horas, dias y lugares no autorizados"/>
    <s v="La Mina "/>
    <n v="6"/>
    <x v="6"/>
    <d v="2026-01-21T00:00:00"/>
    <n v="8"/>
    <d v="2026-02-03T00:00:00"/>
    <s v="Respuesta DP u Oficio"/>
    <s v="Sebastian Rodas Lopez"/>
    <m/>
    <m/>
    <s v="Verificación"/>
    <x v="2"/>
    <s v="PQRS"/>
    <n v="3"/>
  </r>
  <r>
    <s v="0086-2026"/>
    <n v="5564"/>
    <s v="Jenny Lopez Garzon "/>
    <s v="CL"/>
    <n v="26"/>
    <s v="B"/>
    <s v="SUR"/>
    <n v="42"/>
    <s v="B"/>
    <m/>
    <n v="52"/>
    <m/>
    <m/>
    <s v="CL 26 B SUR 42 B  52  "/>
    <n v="43536596"/>
    <n v="3193458700"/>
    <m/>
    <s v="Por Determinar"/>
    <s v="KR"/>
    <n v="42"/>
    <s v="B"/>
    <m/>
    <n v="26"/>
    <s v="B"/>
    <s v="SUR"/>
    <s v="63,73,81,45"/>
    <m/>
    <s v="ED Alicante"/>
    <s v="KR 42B  26 B SUR 63,73,81,45  ED Alicante"/>
    <m/>
    <m/>
    <m/>
    <m/>
    <s v="HÍDRICO"/>
    <s v="Manejo inadecuado de aguas lluvias o escorrentia"/>
    <s v="Las Orquideas"/>
    <n v="3"/>
    <x v="25"/>
    <d v="2026-02-05T00:00:00"/>
    <n v="3"/>
    <d v="2026-02-18T00:00:00"/>
    <s v="Auto de archivo"/>
    <s v="Juan Carlos Sánchez Vargas"/>
    <n v="895"/>
    <m/>
    <s v="Archivado"/>
    <x v="1"/>
    <m/>
    <s v=""/>
  </r>
  <r>
    <s v="0087-2026"/>
    <n v="847"/>
    <s v="Anonimo"/>
    <m/>
    <m/>
    <m/>
    <m/>
    <m/>
    <m/>
    <m/>
    <m/>
    <m/>
    <m/>
    <s v="         "/>
    <m/>
    <m/>
    <m/>
    <s v="Clinica Veterinaria Animal Life "/>
    <s v="KR"/>
    <n v="27"/>
    <m/>
    <m/>
    <n v="23"/>
    <m/>
    <s v="SUR"/>
    <n v="135"/>
    <m/>
    <m/>
    <s v="KR 27  23  SUR 135  "/>
    <m/>
    <n v="3505610402"/>
    <m/>
    <m/>
    <s v="RESIDUOS SOLIDOS"/>
    <s v="Disposición inadecuada de residuos sólidos en horas, dias y lugares no autorizados"/>
    <s v="El Esmeraldal"/>
    <n v="4"/>
    <x v="5"/>
    <d v="2026-01-13T00:00:00"/>
    <n v="5"/>
    <d v="2026-01-28T00:00:00"/>
    <s v="Auto de archivo"/>
    <s v="Juan Carlos Sánchez Vargas"/>
    <m/>
    <m/>
    <s v="Archivado"/>
    <x v="1"/>
    <m/>
    <s v=""/>
  </r>
  <r>
    <s v="0088-2026"/>
    <n v="1249"/>
    <s v="Oficio EPM"/>
    <m/>
    <m/>
    <m/>
    <m/>
    <m/>
    <m/>
    <m/>
    <m/>
    <m/>
    <m/>
    <s v="         "/>
    <m/>
    <m/>
    <m/>
    <s v="Acueducto palmas asopalmas"/>
    <s v="KR"/>
    <n v="6"/>
    <m/>
    <m/>
    <n v="25"/>
    <s v="A"/>
    <s v="SUR"/>
    <n v="35"/>
    <m/>
    <m/>
    <s v="KR 6  25 A SUR 35  "/>
    <n v="1010085164"/>
    <n v="3106005454"/>
    <m/>
    <m/>
    <s v="HÍDRICO"/>
    <s v="Descarga inadecuada de aguas residuales o sin cumplimiento de requisitos"/>
    <s v="Las Palmas"/>
    <n v="12"/>
    <x v="6"/>
    <d v="2026-01-26T00:00:00"/>
    <n v="13"/>
    <d v="2026-02-03T00:00:00"/>
    <s v="Auto de archivo"/>
    <s v="Juan Carlos Sánchez Vargas"/>
    <m/>
    <m/>
    <s v="Archivado"/>
    <x v="1"/>
    <m/>
    <s v=""/>
  </r>
  <r>
    <s v="0089-2026"/>
    <n v="4889"/>
    <s v="Comunidad"/>
    <m/>
    <m/>
    <m/>
    <m/>
    <m/>
    <m/>
    <m/>
    <m/>
    <m/>
    <m/>
    <s v="         "/>
    <m/>
    <m/>
    <m/>
    <s v="Cafeteria Actipan"/>
    <s v="CL"/>
    <n v="39"/>
    <m/>
    <s v="SUR"/>
    <n v="46"/>
    <m/>
    <m/>
    <m/>
    <m/>
    <m/>
    <s v="CL 39 SUR 46     "/>
    <m/>
    <m/>
    <m/>
    <m/>
    <s v="SUELO"/>
    <s v="Cambio de zona verde a piso duro"/>
    <s v="Alcalá"/>
    <n v="8"/>
    <x v="26"/>
    <d v="2026-01-31T00:00:00"/>
    <n v="1"/>
    <d v="2026-02-03T00:00:00"/>
    <s v="Auto de archivo"/>
    <s v="Juan Carlos Sánchez Vargas"/>
    <m/>
    <m/>
    <s v="Archivado"/>
    <x v="1"/>
    <m/>
    <s v=""/>
  </r>
  <r>
    <s v="0090-2026"/>
    <n v="4945"/>
    <s v="Comunidad"/>
    <m/>
    <m/>
    <m/>
    <m/>
    <m/>
    <m/>
    <m/>
    <m/>
    <m/>
    <m/>
    <s v="         "/>
    <m/>
    <m/>
    <m/>
    <s v="Gustavo antonio arango"/>
    <s v="CL"/>
    <n v="33"/>
    <s v="B"/>
    <s v="SUR"/>
    <n v="44"/>
    <m/>
    <m/>
    <n v="69"/>
    <m/>
    <m/>
    <s v="CL 33B SUR 44   69  "/>
    <n v="17199770"/>
    <n v="3005247601"/>
    <m/>
    <m/>
    <s v="FLORA"/>
    <s v="Afectación a individuos arboreos"/>
    <s v="San Marcos"/>
    <n v="2"/>
    <x v="26"/>
    <d v="2026-01-30T00:00:00"/>
    <n v="0"/>
    <d v="2026-02-04T00:00:00"/>
    <s v="Auto de archivo"/>
    <s v="Juan Carlos Sánchez Vargas"/>
    <m/>
    <m/>
    <s v="Archivado"/>
    <x v="1"/>
    <m/>
    <s v=""/>
  </r>
  <r>
    <s v="0091-2026"/>
    <n v="6060"/>
    <s v="Paula Andrea Jimenez Vasco"/>
    <s v="CL"/>
    <n v="53"/>
    <m/>
    <s v="SUR"/>
    <n v="40"/>
    <m/>
    <m/>
    <n v="84"/>
    <m/>
    <s v="Int 104"/>
    <s v="CL 53  SUR 40   84  Int 104"/>
    <n v="43877364"/>
    <n v="3008542649"/>
    <m/>
    <s v="Claudia cortines"/>
    <s v="CL"/>
    <n v="53"/>
    <m/>
    <m/>
    <n v="40"/>
    <m/>
    <m/>
    <n v="84"/>
    <m/>
    <m/>
    <s v="CL 53  40   84  "/>
    <m/>
    <n v="3147833552"/>
    <m/>
    <m/>
    <s v="LOTE-PREDIO"/>
    <s v="Tenencia inadecuada de lotes - falta de mantenimiento"/>
    <s v="Loma del Barro"/>
    <n v="7"/>
    <x v="22"/>
    <d v="2026-02-16T00:00:00"/>
    <n v="13"/>
    <d v="2026-04-20T00:00:00"/>
    <s v="Auto de archivo"/>
    <s v="Juan Carlos Sánchez Vargas"/>
    <m/>
    <m/>
    <s v="Archivado"/>
    <x v="1"/>
    <m/>
    <s v=""/>
  </r>
  <r>
    <s v="0092-2026"/>
    <n v="6059"/>
    <s v="Anonimo"/>
    <m/>
    <m/>
    <m/>
    <m/>
    <m/>
    <m/>
    <m/>
    <m/>
    <m/>
    <m/>
    <s v="         "/>
    <m/>
    <m/>
    <m/>
    <s v="meson de la 55"/>
    <s v="TR"/>
    <n v="33"/>
    <m/>
    <m/>
    <n v="23"/>
    <m/>
    <m/>
    <n v="35"/>
    <m/>
    <m/>
    <s v="TR 33  23   35  "/>
    <m/>
    <m/>
    <m/>
    <m/>
    <s v="RESIDUOS SOLIDOS"/>
    <s v="Disposición inadecuada de residuos sólidos en horas, dias y lugares no autorizados"/>
    <s v="Los Naranjos"/>
    <n v="9"/>
    <x v="22"/>
    <d v="2026-02-25T00:00:00"/>
    <n v="22"/>
    <d v="2026-02-25T00:00:00"/>
    <s v="Visitas patrulleros"/>
    <s v="Olver Puerta Garcia"/>
    <m/>
    <m/>
    <s v="Archivado"/>
    <x v="1"/>
    <m/>
    <s v=""/>
  </r>
  <r>
    <s v="0093-2026"/>
    <n v="6631"/>
    <s v="Anonimo"/>
    <m/>
    <m/>
    <m/>
    <m/>
    <m/>
    <m/>
    <m/>
    <m/>
    <m/>
    <m/>
    <s v="         "/>
    <m/>
    <m/>
    <m/>
    <s v="Por Determinar"/>
    <s v="KR"/>
    <n v="46"/>
    <s v="A"/>
    <m/>
    <n v="46"/>
    <m/>
    <s v="SUR"/>
    <n v="39"/>
    <m/>
    <m/>
    <s v="KR 46A  46  SUR 39  "/>
    <m/>
    <m/>
    <m/>
    <m/>
    <s v="AIRE"/>
    <s v="Afectaciones por ruido"/>
    <s v="Primavera"/>
    <n v="8"/>
    <x v="27"/>
    <d v="2026-02-12T00:00:00"/>
    <n v="7"/>
    <d v="2026-02-13T00:00:00"/>
    <s v="Auto de archivo"/>
    <s v="Juan Carlos Sánchez Vargas"/>
    <m/>
    <m/>
    <s v="Archivado"/>
    <x v="1"/>
    <m/>
    <s v=""/>
  </r>
  <r>
    <s v="0094-2026"/>
    <n v="6641"/>
    <s v="Anonimo"/>
    <m/>
    <m/>
    <m/>
    <m/>
    <m/>
    <m/>
    <m/>
    <m/>
    <m/>
    <m/>
    <s v="No reporta"/>
    <s v="No reporta"/>
    <s v="No reporta"/>
    <s v="No reporta"/>
    <s v="Por Determinar"/>
    <s v="CL"/>
    <n v="46"/>
    <s v="C"/>
    <m/>
    <n v="39"/>
    <m/>
    <m/>
    <m/>
    <m/>
    <m/>
    <s v="CL 46C  39     "/>
    <s v="No reporta"/>
    <s v="No reporta"/>
    <s v="No reporta"/>
    <m/>
    <s v="ESPACIO PUBLICOS VERDES"/>
    <s v="Afectación a suelos de protección "/>
    <s v="El Trianón"/>
    <n v="7"/>
    <x v="27"/>
    <d v="2026-02-09T00:00:00"/>
    <n v="4"/>
    <d v="2026-02-11T00:00:00"/>
    <s v="Auto de archivo"/>
    <s v="Juan Carlos Sánchez Vargas"/>
    <m/>
    <m/>
    <s v="Archivado"/>
    <x v="1"/>
    <m/>
    <s v=""/>
  </r>
  <r>
    <s v="0095-2026"/>
    <n v="6793"/>
    <s v="Fabián Duque Zuluaga"/>
    <s v="KR"/>
    <n v="27"/>
    <s v="D"/>
    <m/>
    <n v="39"/>
    <m/>
    <s v="SUR"/>
    <n v="15"/>
    <m/>
    <m/>
    <s v="KR 27 D  39  SUR 15  "/>
    <n v="15959768"/>
    <n v="3207078277"/>
    <m/>
    <s v="Por Determinar"/>
    <s v="KR"/>
    <n v="27"/>
    <s v="D"/>
    <m/>
    <n v="39"/>
    <m/>
    <s v="SUR"/>
    <n v="15"/>
    <m/>
    <m/>
    <s v="KR 27 D  39  SUR 15  "/>
    <m/>
    <m/>
    <m/>
    <m/>
    <s v="FAUNA SILVESTRE"/>
    <s v="Presunto maltrato animal"/>
    <s v="San José"/>
    <n v="6"/>
    <x v="27"/>
    <d v="2026-02-12T00:00:00"/>
    <n v="7"/>
    <d v="2026-05-28T00:00:00"/>
    <s v="Auto de archivo"/>
    <s v="Juan Carlos Sánchez Vargas"/>
    <m/>
    <m/>
    <s v="Archivado"/>
    <x v="1"/>
    <m/>
    <s v=""/>
  </r>
  <r>
    <s v="0096-2026"/>
    <n v="6641"/>
    <s v="Anonimo"/>
    <m/>
    <m/>
    <m/>
    <m/>
    <m/>
    <m/>
    <m/>
    <m/>
    <m/>
    <m/>
    <s v="         "/>
    <m/>
    <m/>
    <m/>
    <s v="Por Determinar"/>
    <s v="CL"/>
    <n v="46"/>
    <s v="C"/>
    <s v="SUR"/>
    <n v="39"/>
    <m/>
    <m/>
    <m/>
    <m/>
    <m/>
    <s v="CL 46C SUR 39     "/>
    <m/>
    <m/>
    <m/>
    <m/>
    <s v="SUELO"/>
    <s v="Cambio de zona verde a piso duro"/>
    <s v="El Trianón"/>
    <n v="7"/>
    <x v="27"/>
    <d v="2026-02-09T00:00:00"/>
    <n v="4"/>
    <d v="2026-02-12T00:00:00"/>
    <s v="Remisión"/>
    <s v="Juan Fernando Florez Lema"/>
    <m/>
    <m/>
    <s v="Archivado"/>
    <x v="1"/>
    <m/>
    <s v=""/>
  </r>
  <r>
    <s v="0097-2026"/>
    <n v="6850"/>
    <s v="Jorge Iván Ruiz Palacio"/>
    <s v="KR"/>
    <n v="35"/>
    <m/>
    <m/>
    <n v="35"/>
    <m/>
    <s v="SUR"/>
    <n v="55"/>
    <m/>
    <m/>
    <s v="KR 35   35  SUR 55  "/>
    <n v="8342423"/>
    <n v="300473973"/>
    <m/>
    <s v="Enriqueta"/>
    <s v="KR"/>
    <n v="35"/>
    <m/>
    <m/>
    <n v="35"/>
    <m/>
    <s v="SUR"/>
    <n v="72"/>
    <m/>
    <m/>
    <s v="KR 35   35  SUR 72  "/>
    <m/>
    <m/>
    <m/>
    <m/>
    <s v="FAUNA DOMÉSTICA"/>
    <s v="Tenencia inadecuada de animales de compañía"/>
    <s v="Mesa"/>
    <n v="9"/>
    <x v="27"/>
    <d v="2026-02-10T00:00:00"/>
    <n v="5"/>
    <d v="2026-02-10T00:00:00"/>
    <s v="Auto de archivo"/>
    <s v="Juan Carlos Sánchez Vargas"/>
    <m/>
    <m/>
    <s v="Archivado"/>
    <x v="1"/>
    <m/>
    <s v=""/>
  </r>
  <r>
    <s v="0098-2026"/>
    <n v="5496"/>
    <s v="Comunidad"/>
    <m/>
    <m/>
    <m/>
    <m/>
    <m/>
    <m/>
    <m/>
    <m/>
    <m/>
    <m/>
    <s v="No reporta"/>
    <s v="No reporta"/>
    <s v="No reporta"/>
    <s v="No reporta"/>
    <s v="Por determinar"/>
    <s v="CL"/>
    <n v="26"/>
    <m/>
    <s v="SUR"/>
    <n v="23"/>
    <s v="A"/>
    <m/>
    <n v="4"/>
    <m/>
    <m/>
    <s v="CL 26 SUR 23 A  4  "/>
    <s v="No reporta"/>
    <s v="No reporta"/>
    <s v="No reporta"/>
    <m/>
    <s v="FLORA"/>
    <s v="Aprovechamiento forestal sin permisos "/>
    <s v="Loma El Atravezado"/>
    <n v="4"/>
    <x v="25"/>
    <d v="2026-01-31T00:00:00"/>
    <n v="-2"/>
    <d v="2026-01-31T00:00:00"/>
    <s v="Visitas patrulleros"/>
    <s v="Yudi Betancur Rios"/>
    <m/>
    <m/>
    <s v="Archivado"/>
    <x v="1"/>
    <m/>
    <s v=""/>
  </r>
  <r>
    <s v="0099-2026"/>
    <n v="6285"/>
    <s v="Yesenia Guerra"/>
    <m/>
    <m/>
    <m/>
    <m/>
    <m/>
    <m/>
    <m/>
    <m/>
    <m/>
    <m/>
    <s v="No reporta"/>
    <s v="No reporta"/>
    <s v="No reporta"/>
    <s v="No reporta"/>
    <s v="Proyecto Bosque Libano"/>
    <s v="KR"/>
    <n v="24"/>
    <s v="B"/>
    <m/>
    <n v="40"/>
    <s v="A"/>
    <s v="SUR"/>
    <n v="96"/>
    <m/>
    <m/>
    <s v="KR 24B  40 A SUR 96  "/>
    <s v="No reporta"/>
    <s v="No reporta"/>
    <s v="No reporta"/>
    <m/>
    <s v="HÍDRICO"/>
    <s v="Manejo inadecuado de aguas lluvias o escorrentia"/>
    <s v="La Mina "/>
    <n v="6"/>
    <x v="28"/>
    <d v="2026-02-17T00:00:00"/>
    <n v="13"/>
    <d v="2026-02-18T00:00:00"/>
    <s v="Auto de archivo"/>
    <s v="Juan Carlos Sánchez Vargas"/>
    <n v="895"/>
    <m/>
    <s v="Archivado"/>
    <x v="1"/>
    <m/>
    <s v=""/>
  </r>
  <r>
    <s v="0100-2026"/>
    <n v="6792"/>
    <s v="Corantioquia"/>
    <m/>
    <m/>
    <m/>
    <m/>
    <m/>
    <m/>
    <m/>
    <m/>
    <m/>
    <m/>
    <s v="         "/>
    <m/>
    <m/>
    <m/>
    <s v="Juan Guillermo Gil Congote -Victoria Catalina Restrepo"/>
    <m/>
    <m/>
    <m/>
    <m/>
    <m/>
    <m/>
    <m/>
    <m/>
    <m/>
    <m/>
    <s v="        "/>
    <s v="71691409-43572700"/>
    <s v="3155751920-3155751920"/>
    <m/>
    <m/>
    <s v="FLORA"/>
    <s v="Afectación a suelos de protección "/>
    <s v="Pantanillo"/>
    <n v="13"/>
    <x v="27"/>
    <m/>
    <n v="-46058"/>
    <m/>
    <m/>
    <m/>
    <m/>
    <m/>
    <s v="Visitas técnicos"/>
    <x v="2"/>
    <m/>
    <s v=""/>
  </r>
  <r>
    <s v=" 0101-2026"/>
    <s v="007189 - 0086140 - 0003219 - 0007190"/>
    <s v="Manuela Patiño Parra"/>
    <s v="CL"/>
    <n v="39"/>
    <s v="A"/>
    <s v="SUR"/>
    <n v="47"/>
    <s v="A"/>
    <m/>
    <n v="40"/>
    <m/>
    <m/>
    <s v="CL 39 A SUR 47 A  40  "/>
    <n v="1037641351"/>
    <n v="3184048313"/>
    <m/>
    <s v="Duvan"/>
    <s v="KR"/>
    <n v="48"/>
    <m/>
    <m/>
    <n v="39"/>
    <m/>
    <s v="SUR"/>
    <s v="70 y 74"/>
    <m/>
    <m/>
    <s v="KR 48  39  SUR 70 y 74  "/>
    <m/>
    <m/>
    <m/>
    <m/>
    <s v="HÍDRICO"/>
    <s v="Manejo inadecuado de aguas lluvias o escorrentia"/>
    <s v="Alcalá"/>
    <n v="8"/>
    <x v="29"/>
    <d v="2026-02-11T00:00:00"/>
    <n v="5"/>
    <d v="2026-02-11T00:00:00"/>
    <s v="Visitas patrulleros"/>
    <s v="Sebastian Rodas Lopez"/>
    <m/>
    <s v="Alexandra Uribe Alzate"/>
    <s v="Archivado"/>
    <x v="1"/>
    <m/>
    <s v=""/>
  </r>
  <r>
    <s v="0102-2026"/>
    <n v="7149"/>
    <s v="Sonia Yinet Castrillon V"/>
    <s v="KR"/>
    <n v="25"/>
    <m/>
    <m/>
    <n v="38"/>
    <s v="D"/>
    <s v="SUR"/>
    <n v="36"/>
    <m/>
    <s v="int 121"/>
    <s v="KR 25   38 D SUR 36  int 121"/>
    <m/>
    <n v="3137145580"/>
    <m/>
    <s v="Por determinar"/>
    <m/>
    <m/>
    <m/>
    <m/>
    <m/>
    <m/>
    <m/>
    <m/>
    <m/>
    <m/>
    <s v="        "/>
    <m/>
    <m/>
    <m/>
    <m/>
    <s v="HÍDRICO"/>
    <s v="Descarga inadecuada de aguas residuales o sin cumplimiento de requisitos"/>
    <s v="El Chingui"/>
    <n v="6"/>
    <x v="29"/>
    <m/>
    <n v="-46059"/>
    <m/>
    <s v="Auto de archivo"/>
    <s v="Juan Carlos Sánchez Vargas"/>
    <m/>
    <m/>
    <s v="Archivado"/>
    <x v="1"/>
    <m/>
    <s v=""/>
  </r>
  <r>
    <s v="0103-2026"/>
    <n v="2249"/>
    <s v="Anonimo-Bienestar Animal"/>
    <m/>
    <m/>
    <m/>
    <m/>
    <m/>
    <m/>
    <m/>
    <m/>
    <m/>
    <m/>
    <s v="         "/>
    <m/>
    <n v="3152748643"/>
    <m/>
    <s v="Juan Mejia"/>
    <s v="KR"/>
    <n v="1"/>
    <m/>
    <m/>
    <n v="23"/>
    <m/>
    <m/>
    <m/>
    <s v="casa 19"/>
    <s v="Parcelacion Manga Bonita"/>
    <s v="KR 1  23    casa 19 Parcelacion Manga Bonita"/>
    <m/>
    <n v="3113765752"/>
    <m/>
    <m/>
    <s v="FAUNA DOMÉSTICA"/>
    <s v="Presunto maltrato animal"/>
    <s v="Pantanillo"/>
    <n v="13"/>
    <x v="7"/>
    <d v="2026-01-22T00:00:00"/>
    <n v="8"/>
    <d v="2026-01-22T00:00:00"/>
    <s v="Visitas técnicos"/>
    <s v="Juan  Muñoz Guerra"/>
    <m/>
    <s v="Juan  Muñoz Guerra"/>
    <s v="Auto de inicio "/>
    <x v="3"/>
    <m/>
    <s v=""/>
  </r>
  <r>
    <s v="0104-2026"/>
    <s v="0007544 - 00001078"/>
    <s v="Yang Trujillo"/>
    <m/>
    <s v="Finca san rafael "/>
    <m/>
    <m/>
    <m/>
    <m/>
    <m/>
    <m/>
    <m/>
    <m/>
    <s v=" Finca san rafael         "/>
    <n v="180004591"/>
    <n v="3104258979"/>
    <m/>
    <s v="Daniel Mesa"/>
    <m/>
    <s v="Finca san rafael"/>
    <m/>
    <m/>
    <m/>
    <m/>
    <m/>
    <m/>
    <m/>
    <m/>
    <s v=" Finca san rafael       "/>
    <m/>
    <m/>
    <m/>
    <m/>
    <s v="FLORA"/>
    <s v="Aprovechamiento forestal sin permisos "/>
    <s v="El Vallano"/>
    <n v="11"/>
    <x v="30"/>
    <d v="2026-02-11T00:00:00"/>
    <n v="2"/>
    <d v="2026-02-13T00:00:00"/>
    <s v="Informe técnico"/>
    <s v="Juan Fernando Florez Lema"/>
    <m/>
    <s v="Alexandra Uribe Alzate"/>
    <s v="Auto de inicio "/>
    <x v="0"/>
    <m/>
    <s v=""/>
  </r>
  <r>
    <s v="0105-2026"/>
    <n v="7488"/>
    <s v="Andres Fernandez"/>
    <s v="CL"/>
    <n v="27"/>
    <s v="D"/>
    <s v="SUR"/>
    <n v="27"/>
    <s v="B"/>
    <m/>
    <n v="101"/>
    <m/>
    <m/>
    <s v="CL 27 D SUR 27 B  101  "/>
    <n v="98670301"/>
    <n v="3014294118"/>
    <m/>
    <s v="Por determinar"/>
    <m/>
    <m/>
    <m/>
    <m/>
    <m/>
    <m/>
    <m/>
    <m/>
    <m/>
    <m/>
    <s v="        "/>
    <m/>
    <m/>
    <m/>
    <m/>
    <s v="HÍDRICO"/>
    <s v="Descarga inadecuada de aguas residuales o sin cumplimiento de requisitos"/>
    <s v="El Esmeraldal"/>
    <n v="4"/>
    <x v="30"/>
    <d v="2026-02-17T00:00:00"/>
    <n v="8"/>
    <d v="2026-02-18T00:00:00"/>
    <s v="Auto de archivo"/>
    <s v="Juan Carlos Sánchez Vargas"/>
    <n v="895"/>
    <m/>
    <s v="Archivado"/>
    <x v="1"/>
    <m/>
    <s v=""/>
  </r>
  <r>
    <s v="0106-2026"/>
    <n v="7501"/>
    <s v="Gerardo Gomez Arango"/>
    <s v="KR"/>
    <n v="27"/>
    <s v="AA"/>
    <m/>
    <n v="37"/>
    <m/>
    <s v="SUR"/>
    <n v="151"/>
    <m/>
    <n v="201"/>
    <s v="KR 27 AA  37  SUR 151  201"/>
    <n v="6786976"/>
    <n v="3113007602"/>
    <m/>
    <s v="Administrador"/>
    <s v="KR"/>
    <n v="27"/>
    <s v="AA"/>
    <m/>
    <n v="37"/>
    <m/>
    <s v="SUR"/>
    <n v="151"/>
    <m/>
    <n v="151"/>
    <s v="KR 27 AA  37  SUR 151  151"/>
    <n v="6786976"/>
    <n v="3113007602"/>
    <m/>
    <m/>
    <s v="RESIDUOS SOLIDOS"/>
    <s v="Disposición inadecuada de residuos sólidos en horas, dias y lugares no autorizados"/>
    <s v="Inmaculada"/>
    <n v="5"/>
    <x v="30"/>
    <d v="2026-02-16T00:00:00"/>
    <n v="7"/>
    <d v="2026-02-16T00:00:00"/>
    <s v="Auto de archivo"/>
    <s v="Juan Carlos Sánchez Vargas"/>
    <m/>
    <m/>
    <s v="Archivado"/>
    <x v="1"/>
    <m/>
    <s v=""/>
  </r>
  <r>
    <s v="0107-2026"/>
    <n v="7474"/>
    <s v="Vecinos del Sector"/>
    <m/>
    <m/>
    <m/>
    <m/>
    <m/>
    <m/>
    <m/>
    <m/>
    <m/>
    <m/>
    <s v="         "/>
    <m/>
    <m/>
    <m/>
    <s v="Maribel Mesa"/>
    <s v="KR"/>
    <n v="26"/>
    <m/>
    <m/>
    <n v="41"/>
    <s v="B"/>
    <s v="SUR"/>
    <n v="25"/>
    <m/>
    <n v="9828"/>
    <s v="KR 26  41 B SUR 25  9828"/>
    <m/>
    <m/>
    <m/>
    <m/>
    <s v="FAUNA DOMÉSTICA"/>
    <s v="Tenencia inadecuada de animales de compañía"/>
    <s v="San Rafael"/>
    <n v="6"/>
    <x v="30"/>
    <d v="2026-02-24T00:00:00"/>
    <n v="15"/>
    <d v="2026-02-24T00:00:00"/>
    <s v="Auto de archivo"/>
    <s v="Juan Carlos Sánchez Vargas"/>
    <m/>
    <m/>
    <s v="Archivado"/>
    <x v="1"/>
    <m/>
    <s v=""/>
  </r>
  <r>
    <s v="0108-2026"/>
    <n v="7473"/>
    <s v="Urbanización palo de rosa"/>
    <s v="KR"/>
    <n v="46"/>
    <s v="A"/>
    <m/>
    <n v="29"/>
    <m/>
    <s v="SUR"/>
    <n v="20"/>
    <m/>
    <m/>
    <s v="KR 46 A  29  SUR 20  "/>
    <n v="9002253188"/>
    <n v="315859626"/>
    <m/>
    <s v="Estadero Palo Grande"/>
    <s v="KR"/>
    <n v="46"/>
    <s v="A"/>
    <m/>
    <n v="29"/>
    <m/>
    <s v="SUR"/>
    <n v="24"/>
    <m/>
    <m/>
    <s v="KR 46 A  29  SUR 24  "/>
    <m/>
    <m/>
    <m/>
    <m/>
    <s v="RESIDUOS SOLIDOS"/>
    <s v="Disposición inadecuada de residuos sólidos en horas, dias y lugares no autorizados"/>
    <s v="Jardines"/>
    <n v="2"/>
    <x v="30"/>
    <d v="2026-02-16T00:00:00"/>
    <n v="7"/>
    <d v="2026-02-16T00:00:00"/>
    <s v="Verificación"/>
    <s v="Yudi Betancur Rios"/>
    <m/>
    <m/>
    <s v="Verificación"/>
    <x v="6"/>
    <m/>
    <s v=""/>
  </r>
  <r>
    <s v="0109-2026"/>
    <n v="7663"/>
    <s v="Isabella Higuita Calle "/>
    <m/>
    <m/>
    <m/>
    <m/>
    <m/>
    <m/>
    <m/>
    <m/>
    <m/>
    <m/>
    <s v="         "/>
    <m/>
    <n v="3128755820"/>
    <m/>
    <s v="Maria Fernanda"/>
    <m/>
    <m/>
    <m/>
    <m/>
    <m/>
    <m/>
    <m/>
    <m/>
    <s v="milan # 2"/>
    <m/>
    <s v="       milan # 2 "/>
    <m/>
    <m/>
    <m/>
    <m/>
    <s v="FAUNA DOMÉSTICA"/>
    <s v="Presunto maltrato animal"/>
    <s v="Milan- Vallejuelos"/>
    <n v="8"/>
    <x v="30"/>
    <d v="2026-02-19T00:00:00"/>
    <n v="10"/>
    <d v="2026-02-19T00:00:00"/>
    <s v="Auto de archivo"/>
    <s v="Juan Carlos Sánchez Vargas"/>
    <m/>
    <m/>
    <s v="Archivado"/>
    <x v="1"/>
    <m/>
    <s v=""/>
  </r>
  <r>
    <s v="0110-2026"/>
    <n v="7664"/>
    <s v="Nora Valderrama "/>
    <s v="KR"/>
    <n v="46"/>
    <s v="A"/>
    <m/>
    <n v="42"/>
    <m/>
    <s v="SUR"/>
    <n v="75"/>
    <s v="Milan #3"/>
    <s v="Apto 107 "/>
    <s v="KR 46 A  42  SUR 75 Milan #3 Apto 107 "/>
    <n v="43160652"/>
    <n v="3137740860"/>
    <m/>
    <m/>
    <m/>
    <m/>
    <m/>
    <m/>
    <m/>
    <m/>
    <m/>
    <m/>
    <m/>
    <m/>
    <s v="        "/>
    <m/>
    <m/>
    <m/>
    <m/>
    <s v="FLORA"/>
    <s v="Afectaciones a la propiedad por arboles o vegetación"/>
    <s v="Milan- Vallejuelos"/>
    <n v="8"/>
    <x v="30"/>
    <d v="2026-02-14T00:00:00"/>
    <n v="5"/>
    <d v="2026-02-19T00:00:00"/>
    <s v="Auto de archivo"/>
    <s v="Juan Carlos Sánchez Vargas"/>
    <m/>
    <m/>
    <s v="Archivado"/>
    <x v="1"/>
    <m/>
    <s v=""/>
  </r>
  <r>
    <s v="0111-2026"/>
    <s v="1141-3615"/>
    <s v="Alejandro Lopez Marin"/>
    <s v="KR"/>
    <n v="42"/>
    <s v="D"/>
    <m/>
    <n v="46"/>
    <m/>
    <s v="SUR"/>
    <n v="131"/>
    <m/>
    <m/>
    <s v="KR 42 D  46  SUR 131  "/>
    <n v="3383541"/>
    <n v="3155837800"/>
    <s v="ansaja2023@gmail.com"/>
    <s v="The Grillman Smoked"/>
    <s v="KR"/>
    <n v="42"/>
    <s v="D"/>
    <m/>
    <n v="46"/>
    <m/>
    <s v="SUR"/>
    <n v="131"/>
    <m/>
    <m/>
    <s v="KR 42D  46  SUR 131  "/>
    <s v="3383541-7"/>
    <n v="3155837800"/>
    <s v="ansaja2023@gmail.com"/>
    <m/>
    <s v="LOTE-PREDIO"/>
    <s v="Afectación a suelos de protección "/>
    <s v="La Paz"/>
    <n v="7"/>
    <x v="23"/>
    <d v="2026-02-03T00:00:00"/>
    <n v="5"/>
    <d v="2026-02-10T00:00:00"/>
    <s v="Respuesta DP u Oficio"/>
    <s v="Julian Guzman Agudelo"/>
    <m/>
    <m/>
    <s v="Verificación"/>
    <x v="6"/>
    <s v="PQRS"/>
    <n v="3"/>
  </r>
  <r>
    <s v="0112-2026"/>
    <n v="7571"/>
    <s v="Anonimo"/>
    <m/>
    <m/>
    <m/>
    <m/>
    <m/>
    <m/>
    <m/>
    <m/>
    <m/>
    <m/>
    <s v="No reporta"/>
    <s v="No reporta"/>
    <s v="No reporta"/>
    <s v="No reporta"/>
    <s v="Federico Londoño Arango"/>
    <s v="CL"/>
    <n v="40"/>
    <m/>
    <s v="SUR"/>
    <n v="25"/>
    <s v="B"/>
    <m/>
    <n v="60"/>
    <m/>
    <n v="124"/>
    <s v="CL 40 SUR 25 B  60  124"/>
    <s v="No reporta"/>
    <s v="No reporta"/>
    <s v="No reporta"/>
    <m/>
    <s v="RESIDUOS SOLIDOS"/>
    <s v="Disposición inadecuada de residuos sólidos en horas, dias y lugares no autorizados"/>
    <s v="San José"/>
    <n v="6"/>
    <x v="30"/>
    <d v="2026-02-16T00:00:00"/>
    <n v="7"/>
    <d v="2026-02-24T00:00:00"/>
    <s v="Auto de archivo"/>
    <s v="Juan Carlos Sánchez Vargas"/>
    <m/>
    <m/>
    <s v="Archivado"/>
    <x v="1"/>
    <s v="PQRS"/>
    <n v="3"/>
  </r>
  <r>
    <s v="0113-2026"/>
    <n v="2311"/>
    <s v="De oficio"/>
    <m/>
    <m/>
    <m/>
    <m/>
    <m/>
    <m/>
    <m/>
    <m/>
    <m/>
    <m/>
    <s v="No reporta"/>
    <s v="No reporta"/>
    <s v="No reporta"/>
    <s v="No reporta"/>
    <s v="Unidad Residencial Sepia"/>
    <s v="KR"/>
    <n v="27"/>
    <m/>
    <m/>
    <n v="28"/>
    <m/>
    <s v="SUR"/>
    <n v="23"/>
    <m/>
    <m/>
    <s v="KR 27  28  SUR 23  "/>
    <s v="No reporta"/>
    <s v="No reporta"/>
    <s v="No reporta"/>
    <m/>
    <s v="FLORA"/>
    <s v="Tenencia inadecuada de lotes - falta de mantenimiento"/>
    <s v="El Esmeraldal"/>
    <n v="4"/>
    <x v="30"/>
    <m/>
    <n v="-46062"/>
    <m/>
    <m/>
    <m/>
    <m/>
    <m/>
    <s v="Remisión"/>
    <x v="5"/>
    <m/>
    <s v=""/>
  </r>
  <r>
    <s v="0114-2026"/>
    <n v="2311"/>
    <s v="De oficio"/>
    <m/>
    <m/>
    <m/>
    <m/>
    <m/>
    <m/>
    <m/>
    <m/>
    <m/>
    <m/>
    <s v="No reporta"/>
    <s v="No reporta"/>
    <s v="No reporta"/>
    <s v="No reporta"/>
    <s v="Urbanización Iberica Vital"/>
    <s v="CL"/>
    <n v="27"/>
    <m/>
    <s v="SUR"/>
    <n v="27"/>
    <m/>
    <s v="SUR"/>
    <n v="55"/>
    <m/>
    <m/>
    <s v="CL 27 SUR 27  SUR 55  "/>
    <s v="No reporta"/>
    <s v="No reporta"/>
    <s v="No reporta"/>
    <m/>
    <s v="FLORA"/>
    <s v="Tenencia inadecuada de lotes - falta de mantenimiento"/>
    <s v="El Esmeraldal"/>
    <n v="4"/>
    <x v="30"/>
    <m/>
    <n v="-46062"/>
    <m/>
    <m/>
    <m/>
    <m/>
    <m/>
    <s v="Remisión"/>
    <x v="5"/>
    <m/>
    <s v=""/>
  </r>
  <r>
    <s v="0115-2026"/>
    <n v="8243"/>
    <s v="Esteban Alonso Muñoz Escobar"/>
    <s v="KR"/>
    <n v="46"/>
    <m/>
    <m/>
    <n v="19"/>
    <m/>
    <s v="SUR"/>
    <n v="37"/>
    <m/>
    <m/>
    <s v="KR 46   19  SUR 37  "/>
    <n v="8032864"/>
    <m/>
    <m/>
    <m/>
    <m/>
    <m/>
    <m/>
    <m/>
    <m/>
    <m/>
    <m/>
    <m/>
    <m/>
    <m/>
    <s v="        "/>
    <m/>
    <m/>
    <m/>
    <m/>
    <s v="FAUNA DOMÉSTICA"/>
    <s v="Permiso de tenencia de caninos de manejo especial "/>
    <s v="Bosques de Zuñiga"/>
    <n v="2"/>
    <x v="31"/>
    <d v="2026-02-11T00:00:00"/>
    <n v="0"/>
    <d v="2026-02-11T00:00:00"/>
    <s v="Auto de archivo"/>
    <s v="Juan Carlos Sánchez Vargas"/>
    <m/>
    <m/>
    <s v="Archivado"/>
    <x v="1"/>
    <m/>
    <s v=""/>
  </r>
  <r>
    <s v="0116-2026"/>
    <n v="8244"/>
    <s v="Benjamin Villarreal Cifuentes"/>
    <s v="KR"/>
    <n v="29"/>
    <s v="A"/>
    <m/>
    <n v="39"/>
    <m/>
    <s v="SUR"/>
    <n v="34"/>
    <m/>
    <s v="Apto 605"/>
    <s v="KR 29 A  39  SUR 34  Apto 605"/>
    <n v="72151149"/>
    <s v="3790520-3113847985"/>
    <s v="benjamin.villarreal@gmail.com"/>
    <m/>
    <m/>
    <m/>
    <m/>
    <m/>
    <m/>
    <m/>
    <m/>
    <m/>
    <m/>
    <m/>
    <s v="        "/>
    <m/>
    <m/>
    <m/>
    <m/>
    <s v="FAUNA DOMÉSTICA"/>
    <s v="Permiso de tenencia de caninos de manejo especial "/>
    <s v="San José"/>
    <n v="6"/>
    <x v="31"/>
    <d v="2026-02-13T00:00:00"/>
    <n v="2"/>
    <d v="2026-02-13T00:00:00"/>
    <s v="Auto de archivo"/>
    <s v="Juan Carlos Sánchez Vargas"/>
    <m/>
    <m/>
    <s v="Archivado"/>
    <x v="1"/>
    <m/>
    <s v=""/>
  </r>
  <r>
    <s v="0117-2026"/>
    <n v="8245"/>
    <s v="Alfonso Muñeton "/>
    <s v="KR"/>
    <n v="47"/>
    <s v="A"/>
    <m/>
    <n v="39"/>
    <m/>
    <s v="SUR"/>
    <n v="4"/>
    <m/>
    <m/>
    <s v="KR 47 A  39  SUR 4  "/>
    <n v="70978412"/>
    <n v="3104195431"/>
    <s v="alfonsomuñeton25@gmail.com"/>
    <m/>
    <m/>
    <m/>
    <m/>
    <m/>
    <m/>
    <m/>
    <m/>
    <m/>
    <m/>
    <m/>
    <s v="        "/>
    <m/>
    <m/>
    <m/>
    <m/>
    <s v="FAUNA DOMÉSTICA"/>
    <s v="Permiso de tenencia de caninos de manejo especial "/>
    <s v="Alcalá"/>
    <n v="8"/>
    <x v="31"/>
    <d v="2026-02-13T00:00:00"/>
    <n v="2"/>
    <d v="2026-02-13T00:00:00"/>
    <s v="Auto de archivo"/>
    <s v="Juan Carlos Sánchez Vargas"/>
    <m/>
    <m/>
    <s v="Archivado"/>
    <x v="1"/>
    <m/>
    <s v=""/>
  </r>
  <r>
    <s v="0118-2026"/>
    <n v="8366"/>
    <s v="Comunidad"/>
    <m/>
    <m/>
    <m/>
    <m/>
    <m/>
    <m/>
    <m/>
    <m/>
    <m/>
    <m/>
    <s v="         "/>
    <m/>
    <m/>
    <m/>
    <s v="Por Determinar"/>
    <s v="CL"/>
    <n v="37"/>
    <s v="B"/>
    <s v="SUR"/>
    <n v="27"/>
    <s v="D"/>
    <m/>
    <n v="56"/>
    <m/>
    <s v="Int 115 Ramal 3"/>
    <s v="CL 37B SUR 27 D  56  Int 115 Ramal 3"/>
    <m/>
    <m/>
    <m/>
    <m/>
    <s v="FLORA"/>
    <s v="Aprovechamiento forestal sin permisos "/>
    <s v="Loma de las Brujas"/>
    <n v="5"/>
    <x v="31"/>
    <d v="2026-02-11T00:00:00"/>
    <n v="0"/>
    <d v="2026-02-11T00:00:00"/>
    <s v="Visitas patrulleros"/>
    <s v="Olver Puerta Garcia"/>
    <m/>
    <m/>
    <s v="Informe técnico"/>
    <x v="6"/>
    <m/>
    <s v=""/>
  </r>
  <r>
    <s v="0119-2026"/>
    <n v="7991"/>
    <s v="Emilce Tirado Betancur"/>
    <s v="CL"/>
    <n v="39"/>
    <s v="B"/>
    <s v="SUR"/>
    <n v="37"/>
    <m/>
    <m/>
    <n v="44"/>
    <m/>
    <m/>
    <s v="CL 39 B SUR 37   44  "/>
    <n v="32336411"/>
    <n v="3053285788"/>
    <m/>
    <s v="Eunice Alvarez"/>
    <s v="CL"/>
    <n v="39"/>
    <s v="B"/>
    <s v="SUR"/>
    <n v="37"/>
    <m/>
    <m/>
    <n v="39"/>
    <m/>
    <m/>
    <s v="CL 39 B SUR 37   39  "/>
    <m/>
    <n v="3103876102"/>
    <m/>
    <m/>
    <s v="FLORA"/>
    <s v="Afectaciones a la propiedad por arboles o vegetación"/>
    <s v="Mesa"/>
    <n v="9"/>
    <x v="32"/>
    <d v="2026-02-12T00:00:00"/>
    <n v="2"/>
    <d v="2026-02-21T00:00:00"/>
    <s v="Auto de archivo"/>
    <s v="Juan Carlos Sánchez Vargas"/>
    <m/>
    <m/>
    <s v="Archivado"/>
    <x v="1"/>
    <m/>
    <s v=""/>
  </r>
  <r>
    <s v="0120-2026"/>
    <n v="1926"/>
    <s v="Comunidad"/>
    <m/>
    <m/>
    <m/>
    <m/>
    <m/>
    <m/>
    <m/>
    <m/>
    <m/>
    <m/>
    <s v="         "/>
    <m/>
    <m/>
    <m/>
    <s v="Maria Eugenia Arenas"/>
    <s v="KR"/>
    <n v="39"/>
    <m/>
    <m/>
    <n v="46"/>
    <s v="F"/>
    <s v="SUR"/>
    <n v="4"/>
    <m/>
    <m/>
    <s v="KR 39  46 F SUR 4  "/>
    <m/>
    <m/>
    <m/>
    <m/>
    <s v="FAUNA DOMÉSTICA"/>
    <s v="Tenencia inadecuada de animales de compañía"/>
    <s v="El Trianón"/>
    <n v="7"/>
    <x v="9"/>
    <d v="2026-01-23T00:00:00"/>
    <n v="7"/>
    <d v="2026-02-11T00:00:00"/>
    <s v="Auto de archivo"/>
    <s v="Juan Carlos Sánchez Vargas"/>
    <m/>
    <m/>
    <s v="Archivado"/>
    <x v="1"/>
    <m/>
    <s v=""/>
  </r>
  <r>
    <s v="0121-2026"/>
    <n v="7822"/>
    <s v="Anonimo"/>
    <m/>
    <m/>
    <m/>
    <m/>
    <m/>
    <m/>
    <m/>
    <m/>
    <m/>
    <m/>
    <s v="         "/>
    <m/>
    <m/>
    <m/>
    <s v="Vehiculo STE 251"/>
    <m/>
    <s v="Frente unidad PUebla"/>
    <m/>
    <m/>
    <m/>
    <m/>
    <m/>
    <m/>
    <m/>
    <m/>
    <s v=" Frente unidad PUebla       "/>
    <m/>
    <m/>
    <m/>
    <m/>
    <s v="RESIDUOS SOLIDOS"/>
    <s v="Acumulación de escombros en el espacio publico "/>
    <s v="El Esmeraldal"/>
    <n v="4"/>
    <x v="32"/>
    <d v="2026-02-10T00:00:00"/>
    <n v="0"/>
    <d v="2026-02-18T00:00:00"/>
    <s v="Auto de archivo"/>
    <s v="Juan Carlos Sánchez Vargas"/>
    <n v="895"/>
    <m/>
    <s v="Archivado"/>
    <x v="1"/>
    <m/>
    <s v=""/>
  </r>
  <r>
    <s v="0122-2026"/>
    <n v="7795"/>
    <s v="Liliana"/>
    <m/>
    <m/>
    <m/>
    <m/>
    <m/>
    <m/>
    <m/>
    <m/>
    <m/>
    <m/>
    <s v="         "/>
    <m/>
    <n v="3136183567"/>
    <m/>
    <s v="Por determinar"/>
    <m/>
    <m/>
    <m/>
    <m/>
    <m/>
    <m/>
    <m/>
    <m/>
    <m/>
    <m/>
    <s v="        "/>
    <m/>
    <m/>
    <m/>
    <m/>
    <s v="HÍDRICO"/>
    <s v="Descarga inadecuada de aguas residuales o sin cumplimiento de requisitos"/>
    <s v="El Vallano"/>
    <n v="11"/>
    <x v="32"/>
    <m/>
    <n v="-46063"/>
    <m/>
    <s v="Auto de archivo"/>
    <s v="Juan Carlos Sánchez Vargas"/>
    <m/>
    <m/>
    <s v="Archivado"/>
    <x v="1"/>
    <m/>
    <s v=""/>
  </r>
  <r>
    <s v="0123-2026"/>
    <n v="4625"/>
    <s v="Comunidad"/>
    <m/>
    <m/>
    <m/>
    <m/>
    <m/>
    <m/>
    <m/>
    <m/>
    <m/>
    <m/>
    <s v="         "/>
    <m/>
    <m/>
    <m/>
    <s v="Por determinar"/>
    <m/>
    <m/>
    <m/>
    <m/>
    <m/>
    <m/>
    <m/>
    <m/>
    <m/>
    <m/>
    <s v="        "/>
    <m/>
    <m/>
    <m/>
    <m/>
    <s v="HÍDRICO"/>
    <s v="Descarga inadecuada de aguas residuales o sin cumplimiento de requisitos"/>
    <s v="El Chingui"/>
    <n v="6"/>
    <x v="23"/>
    <d v="2026-01-28T00:00:00"/>
    <n v="-1"/>
    <d v="2026-02-11T00:00:00"/>
    <s v="Auto de archivo"/>
    <s v="Juan Carlos Sánchez Vargas"/>
    <m/>
    <m/>
    <s v="Archivado"/>
    <x v="1"/>
    <m/>
    <s v=""/>
  </r>
  <r>
    <s v="0124-2026"/>
    <n v="8607"/>
    <s v="Comunidad"/>
    <m/>
    <m/>
    <m/>
    <m/>
    <m/>
    <m/>
    <m/>
    <m/>
    <m/>
    <m/>
    <s v="         "/>
    <m/>
    <m/>
    <m/>
    <s v="Por Determinar"/>
    <m/>
    <m/>
    <m/>
    <m/>
    <m/>
    <m/>
    <m/>
    <m/>
    <s v="adelante  de las tapas por la via vieja,portada naranja"/>
    <m/>
    <s v="       adelante  de las tapas por la via vieja,portada naranja "/>
    <m/>
    <m/>
    <m/>
    <m/>
    <s v="RESIDUOS SOLIDOS"/>
    <s v="Disposición inadecuada de residuos sólidos en horas, dias y lugares no autorizados"/>
    <s v="El Vallano"/>
    <n v="11"/>
    <x v="33"/>
    <d v="2026-03-24T00:00:00"/>
    <n v="40"/>
    <d v="2026-04-08T00:00:00"/>
    <s v="Auto de archivo"/>
    <s v="Juan Carlos Sánchez Vargas"/>
    <m/>
    <m/>
    <s v="Archivado"/>
    <x v="1"/>
    <m/>
    <s v=""/>
  </r>
  <r>
    <s v="0125-2026"/>
    <n v="8877"/>
    <s v="Ruben Dario Garcia Alvarez "/>
    <s v="CL"/>
    <n v="48"/>
    <s v="C"/>
    <s v="SUR"/>
    <n v="42"/>
    <m/>
    <m/>
    <n v="17"/>
    <m/>
    <s v="int 204"/>
    <s v="CL 48 C SUR 42   17  int 204"/>
    <n v="70558998"/>
    <s v="3128435757-3146640495"/>
    <s v="rubencho416@hotmail.com"/>
    <m/>
    <m/>
    <m/>
    <m/>
    <m/>
    <m/>
    <m/>
    <m/>
    <m/>
    <m/>
    <m/>
    <s v="        "/>
    <m/>
    <m/>
    <m/>
    <m/>
    <s v="FAUNA DOMÉSTICA"/>
    <s v="Permiso de tenencia de caninos de manejo especial "/>
    <s v="Loma del Barro"/>
    <n v="7"/>
    <x v="34"/>
    <d v="2026-02-13T00:00:00"/>
    <n v="0"/>
    <d v="2026-02-13T00:00:00"/>
    <s v="Auto de archivo"/>
    <s v="Juan Carlos Sánchez Vargas"/>
    <m/>
    <m/>
    <s v="Archivado"/>
    <x v="1"/>
    <m/>
    <s v=""/>
  </r>
  <r>
    <s v="0126-2026"/>
    <n v="9189"/>
    <s v="Marta Cecilia Londoño"/>
    <s v="CL"/>
    <n v="35"/>
    <m/>
    <m/>
    <n v="37"/>
    <m/>
    <s v="SUR"/>
    <n v="27"/>
    <m/>
    <m/>
    <s v="CL 35   37  SUR 27  "/>
    <n v="43733928"/>
    <n v="3127808381"/>
    <m/>
    <m/>
    <m/>
    <m/>
    <m/>
    <m/>
    <m/>
    <m/>
    <m/>
    <m/>
    <m/>
    <m/>
    <s v="        "/>
    <m/>
    <m/>
    <m/>
    <m/>
    <s v="FAUNA DOMÉSTICA"/>
    <s v="Permiso de tenencia de caninos de manejo especial "/>
    <s v="Mesa"/>
    <n v="9"/>
    <x v="34"/>
    <m/>
    <n v="-46066"/>
    <m/>
    <m/>
    <m/>
    <m/>
    <s v="Juan  Muñoz Guerra"/>
    <s v="Archivado"/>
    <x v="1"/>
    <m/>
    <s v=""/>
  </r>
  <r>
    <s v="0127-2026"/>
    <n v="8943"/>
    <s v="Rommer Berrueta"/>
    <s v="CL"/>
    <n v="49"/>
    <s v="D"/>
    <s v="SUR"/>
    <n v="40"/>
    <s v="A"/>
    <m/>
    <n v="78"/>
    <m/>
    <m/>
    <s v="CL 49 D SUR 40 A  78  "/>
    <n v="974684"/>
    <n v="3042656644"/>
    <m/>
    <s v="Wilson Castaño"/>
    <m/>
    <s v="Baressi"/>
    <m/>
    <m/>
    <m/>
    <m/>
    <m/>
    <m/>
    <m/>
    <m/>
    <s v=" Baressi       "/>
    <m/>
    <n v="3043585207"/>
    <m/>
    <m/>
    <s v="FAUNA DOMÉSTICA"/>
    <s v="Tenencia inadecuada de animales de compañía"/>
    <s v="Loma del Barro"/>
    <n v="7"/>
    <x v="34"/>
    <m/>
    <n v="-46066"/>
    <m/>
    <m/>
    <m/>
    <m/>
    <m/>
    <s v="Visitas patrulleros"/>
    <x v="11"/>
    <m/>
    <s v=""/>
  </r>
  <r>
    <s v="0128-2026"/>
    <n v="8455"/>
    <s v="Mauricio Betancur"/>
    <s v="CL"/>
    <n v="40"/>
    <s v="C"/>
    <s v="SUR"/>
    <n v="30"/>
    <s v="A"/>
    <m/>
    <n v="19"/>
    <m/>
    <m/>
    <s v="CL 40 C SUR 30 A  19  "/>
    <n v="1037573787"/>
    <n v="3014955939"/>
    <m/>
    <s v="Por determinar"/>
    <m/>
    <m/>
    <m/>
    <m/>
    <m/>
    <m/>
    <m/>
    <m/>
    <m/>
    <m/>
    <s v="        "/>
    <m/>
    <m/>
    <m/>
    <m/>
    <s v="FAUNA DOMÉSTICA"/>
    <s v="Presunto maltrato animal"/>
    <s v="San José"/>
    <n v="6"/>
    <x v="33"/>
    <d v="2026-02-19T00:00:00"/>
    <n v="7"/>
    <d v="2026-02-19T00:00:00"/>
    <s v="Auto de archivo"/>
    <s v="Juan Carlos Sánchez Vargas"/>
    <m/>
    <m/>
    <s v="Archivado"/>
    <x v="1"/>
    <m/>
    <s v=""/>
  </r>
  <r>
    <s v="0129-2026"/>
    <n v="2601"/>
    <s v="De oficio"/>
    <m/>
    <m/>
    <m/>
    <m/>
    <m/>
    <m/>
    <m/>
    <m/>
    <m/>
    <m/>
    <s v="         "/>
    <m/>
    <m/>
    <m/>
    <s v="Celene silva"/>
    <s v="TR"/>
    <n v="34"/>
    <s v="C"/>
    <s v="SUR"/>
    <n v="33"/>
    <m/>
    <m/>
    <n v="7"/>
    <m/>
    <m/>
    <s v="TR 34C SUR 33   7  "/>
    <n v="1037123171"/>
    <n v="3127156842"/>
    <m/>
    <m/>
    <s v="FAUNA DOMÉSTICA"/>
    <s v="Presunto maltrato animal"/>
    <s v="Obrero"/>
    <n v="9"/>
    <x v="34"/>
    <m/>
    <n v="-46066"/>
    <m/>
    <m/>
    <s v="Juan  Muñoz Guerra"/>
    <m/>
    <s v="Juan  Muñoz Guerra"/>
    <s v="Auto de inicio "/>
    <x v="3"/>
    <m/>
    <s v=""/>
  </r>
  <r>
    <s v="0130-2026"/>
    <n v="2602"/>
    <s v="Anonimo"/>
    <m/>
    <m/>
    <m/>
    <m/>
    <m/>
    <m/>
    <m/>
    <m/>
    <m/>
    <m/>
    <s v="         "/>
    <m/>
    <m/>
    <m/>
    <s v="Andres Gomez"/>
    <s v="KR"/>
    <n v="27"/>
    <s v="AA"/>
    <m/>
    <n v="36"/>
    <m/>
    <s v="SUR"/>
    <n v="151"/>
    <m/>
    <m/>
    <s v="KR 27AA  36  SUR 151  "/>
    <m/>
    <m/>
    <m/>
    <m/>
    <s v="FAUNA DOMÉSTICA"/>
    <s v="Presunto maltrato animal"/>
    <s v="Inmaculada"/>
    <n v="5"/>
    <x v="34"/>
    <m/>
    <n v="-46066"/>
    <m/>
    <m/>
    <m/>
    <m/>
    <s v="Juan  Muñoz Guerra"/>
    <s v="Auto de inicio "/>
    <x v="3"/>
    <m/>
    <s v=""/>
  </r>
  <r>
    <s v="0131-2026"/>
    <s v="001084 - 0004328"/>
    <s v="Anonimo"/>
    <m/>
    <m/>
    <m/>
    <m/>
    <m/>
    <m/>
    <m/>
    <m/>
    <m/>
    <m/>
    <s v="         "/>
    <s v="No reporta"/>
    <s v="No reporta"/>
    <s v="No reporta"/>
    <s v="No reporta"/>
    <s v="CL"/>
    <n v="40"/>
    <s v="F"/>
    <s v="SUR"/>
    <n v="24"/>
    <s v="B"/>
    <m/>
    <n v="200"/>
    <m/>
    <m/>
    <s v="CL 40F SUR 24 B  200  "/>
    <m/>
    <m/>
    <m/>
    <m/>
    <s v="HÍDRICO"/>
    <s v="Descarga inadecuada de aguas residuales o sin cumplimiento de requisitos"/>
    <s v="La Mina "/>
    <n v="6"/>
    <x v="21"/>
    <d v="2026-02-03T00:00:00"/>
    <n v="6"/>
    <d v="2026-02-16T00:00:00"/>
    <s v="Auto de archivo"/>
    <s v="Juan Carlos Sánchez Vargas"/>
    <m/>
    <m/>
    <s v="Archivado"/>
    <x v="1"/>
    <s v="PQRS"/>
    <n v="3"/>
  </r>
  <r>
    <s v="0132-2026"/>
    <n v="2320"/>
    <s v="De oficio / Inspección Sexta de Policia"/>
    <m/>
    <m/>
    <m/>
    <m/>
    <m/>
    <m/>
    <m/>
    <m/>
    <m/>
    <m/>
    <s v="         "/>
    <s v="No reporta"/>
    <s v="No reporta"/>
    <s v="No reporta"/>
    <s v="Lavadero de Carros City Carr"/>
    <s v="KR"/>
    <n v="36"/>
    <s v="D"/>
    <m/>
    <n v="27"/>
    <s v="A"/>
    <s v="SUR"/>
    <n v="106"/>
    <m/>
    <m/>
    <s v="KR 36D  27 A SUR 106  "/>
    <s v="No reporta"/>
    <s v="No reporta"/>
    <s v="No reporta"/>
    <m/>
    <s v="LOTE-PREDIO"/>
    <s v="Manejo inadecuado de aguas lluvias o escorrentia"/>
    <s v="La Pradera"/>
    <n v="5"/>
    <x v="30"/>
    <d v="2026-02-16T00:00:00"/>
    <n v="7"/>
    <d v="2026-02-16T00:00:00"/>
    <s v="Visitas patrulleros"/>
    <s v="Laura Bautista Barroso"/>
    <m/>
    <m/>
    <s v="Archivado"/>
    <x v="1"/>
    <m/>
    <s v=""/>
  </r>
  <r>
    <s v="0133-2026"/>
    <n v="10062"/>
    <s v="Comunidad"/>
    <m/>
    <m/>
    <m/>
    <m/>
    <m/>
    <m/>
    <m/>
    <m/>
    <m/>
    <m/>
    <s v="         "/>
    <m/>
    <m/>
    <m/>
    <s v="Urbanización Casa de Patio"/>
    <s v="CL"/>
    <n v="25"/>
    <s v="C"/>
    <s v="SUR"/>
    <n v="20"/>
    <m/>
    <m/>
    <n v="17"/>
    <m/>
    <m/>
    <s v="CL 25C SUR 20   17  "/>
    <m/>
    <m/>
    <m/>
    <m/>
    <s v="FLORA"/>
    <s v="Aprovechamiento forestal sin permisos "/>
    <s v="Loma El Atravezado"/>
    <n v="4"/>
    <x v="35"/>
    <d v="2026-02-17T00:00:00"/>
    <n v="0"/>
    <d v="2026-02-18T00:00:00"/>
    <s v="Auto de archivo"/>
    <s v="Juan Carlos Sánchez Vargas"/>
    <n v="219"/>
    <m/>
    <s v="Archivado"/>
    <x v="1"/>
    <m/>
    <s v=""/>
  </r>
  <r>
    <s v="0134-2026"/>
    <n v="10085"/>
    <s v="Anonimo"/>
    <m/>
    <m/>
    <m/>
    <m/>
    <m/>
    <m/>
    <m/>
    <m/>
    <m/>
    <m/>
    <s v="         "/>
    <m/>
    <m/>
    <m/>
    <s v="Por determinar"/>
    <s v="KR"/>
    <n v="39"/>
    <s v="DD"/>
    <m/>
    <n v="45"/>
    <s v="A"/>
    <s v="SUR"/>
    <m/>
    <m/>
    <m/>
    <s v="KR 39DD  45 A SUR   "/>
    <m/>
    <n v="3146218118"/>
    <m/>
    <m/>
    <s v="FLORA"/>
    <s v="Afectación a individuos arboreos"/>
    <s v="La Paz"/>
    <n v="7"/>
    <x v="35"/>
    <d v="2026-02-17T00:00:00"/>
    <n v="0"/>
    <d v="2026-02-18T00:00:00"/>
    <s v="Auto de archivo"/>
    <s v="Juan Carlos Sánchez Vargas"/>
    <n v="219"/>
    <m/>
    <s v="Archivado"/>
    <x v="1"/>
    <m/>
    <s v=""/>
  </r>
  <r>
    <s v="0135-2026"/>
    <n v="9736"/>
    <s v="Comunidad"/>
    <m/>
    <m/>
    <m/>
    <m/>
    <m/>
    <m/>
    <m/>
    <m/>
    <m/>
    <m/>
    <s v="         "/>
    <m/>
    <m/>
    <m/>
    <s v="Torres De sol naciente"/>
    <s v="KR"/>
    <n v="46"/>
    <s v="C"/>
    <m/>
    <n v="38"/>
    <s v="B"/>
    <m/>
    <n v="10"/>
    <m/>
    <m/>
    <s v="KR 46C  38 B  10  "/>
    <m/>
    <m/>
    <m/>
    <m/>
    <s v="HÍDRICO"/>
    <s v="Manejo inadecuado de aguas lluvias o escorrentia"/>
    <s v="Alcalá"/>
    <n v="8"/>
    <x v="35"/>
    <d v="2026-02-17T00:00:00"/>
    <n v="0"/>
    <d v="2026-02-18T00:00:00"/>
    <s v="Auto de archivo"/>
    <s v="Juan Carlos Sánchez Vargas"/>
    <n v="219"/>
    <m/>
    <s v="Archivado"/>
    <x v="1"/>
    <m/>
    <s v=""/>
  </r>
  <r>
    <s v="0136-2026"/>
    <s v="0002486-0001818"/>
    <s v="De oficio planeación"/>
    <m/>
    <m/>
    <m/>
    <m/>
    <m/>
    <m/>
    <m/>
    <m/>
    <m/>
    <m/>
    <s v="         "/>
    <m/>
    <m/>
    <m/>
    <s v="Restaurante Donde Albeiro"/>
    <m/>
    <s v="001-0323108"/>
    <m/>
    <m/>
    <m/>
    <m/>
    <m/>
    <m/>
    <m/>
    <m/>
    <s v=" 001-0323108       "/>
    <m/>
    <m/>
    <m/>
    <m/>
    <s v="SUELO"/>
    <s v="Afectaciones por movimientos en masa o erosión"/>
    <s v="El Escobero"/>
    <n v="10"/>
    <x v="26"/>
    <d v="2026-01-30T00:00:00"/>
    <n v="0"/>
    <d v="2026-01-30T00:00:00"/>
    <s v="Remisión"/>
    <s v="Julian Guzman Agudelo"/>
    <m/>
    <m/>
    <s v="Informe técnico"/>
    <x v="4"/>
    <m/>
    <s v=""/>
  </r>
  <r>
    <s v="0137-2026"/>
    <n v="9637"/>
    <s v="Edward Alonso Salinas Barrera"/>
    <s v="KR"/>
    <n v="24"/>
    <s v="B"/>
    <m/>
    <n v="40"/>
    <s v="A"/>
    <s v="SUR"/>
    <n v="162"/>
    <n v="2"/>
    <n v="216"/>
    <s v="KR 24 B  40 A SUR 162 2 216"/>
    <n v="71752950"/>
    <n v="3006032977"/>
    <m/>
    <s v="Juan David Taborda"/>
    <s v="KR"/>
    <n v="24"/>
    <s v="B"/>
    <m/>
    <n v="40"/>
    <s v="A"/>
    <s v="SUR"/>
    <n v="162"/>
    <n v="1"/>
    <n v="428"/>
    <s v="KR 24 B  40 A SUR 162 1 428"/>
    <n v="1037596459"/>
    <n v="3045924234"/>
    <m/>
    <m/>
    <s v="FAUNA DOMÉSTICA"/>
    <s v="Ataque de animales de compañía a otros animales o personas"/>
    <s v="La Mina "/>
    <n v="6"/>
    <x v="36"/>
    <m/>
    <n v="-46069"/>
    <m/>
    <m/>
    <m/>
    <m/>
    <s v="Alexandra Uribe Alzate"/>
    <s v="Auto de inicio "/>
    <x v="0"/>
    <m/>
    <s v=""/>
  </r>
  <r>
    <s v="0138-2026"/>
    <s v="0009433 - 0016349"/>
    <s v="Soraida Ruiz- Palermo San josé"/>
    <s v="CL"/>
    <n v="36"/>
    <s v="D"/>
    <s v="SUR"/>
    <n v="16"/>
    <m/>
    <m/>
    <n v="86"/>
    <m/>
    <m/>
    <s v="CL 36 D SUR 16   86  "/>
    <n v="4328713"/>
    <n v="3122904236"/>
    <m/>
    <s v="Por determinar"/>
    <m/>
    <m/>
    <m/>
    <m/>
    <m/>
    <m/>
    <m/>
    <m/>
    <m/>
    <m/>
    <s v="        "/>
    <m/>
    <m/>
    <m/>
    <m/>
    <s v="FLORA"/>
    <s v="Árbol en riesgo"/>
    <s v="El Escobero"/>
    <n v="10"/>
    <x v="36"/>
    <d v="2026-02-23T00:00:00"/>
    <n v="7"/>
    <d v="2026-02-26T00:00:00"/>
    <s v="Verificación"/>
    <s v="Juan Fernando Florez Lema"/>
    <m/>
    <m/>
    <s v="Archivado"/>
    <x v="1"/>
    <m/>
    <s v=""/>
  </r>
  <r>
    <s v="0139-2026"/>
    <s v="0009653 - 0000699"/>
    <s v="Edificio O clock"/>
    <s v="CL"/>
    <n v="23"/>
    <m/>
    <s v="SUR"/>
    <n v="42"/>
    <s v="B"/>
    <m/>
    <n v="60"/>
    <m/>
    <m/>
    <s v="CL 23  SUR 42 B  60  "/>
    <n v="9004049873"/>
    <n v="3103983554"/>
    <m/>
    <s v="Por determinar"/>
    <m/>
    <m/>
    <m/>
    <m/>
    <m/>
    <m/>
    <m/>
    <m/>
    <m/>
    <m/>
    <s v="        "/>
    <m/>
    <m/>
    <m/>
    <m/>
    <s v="FLORA"/>
    <s v="Árbol en riesgo"/>
    <s v="Bosques de Zuñiga"/>
    <n v="2"/>
    <x v="36"/>
    <d v="2026-02-27T00:00:00"/>
    <n v="11"/>
    <d v="2026-03-04T00:00:00"/>
    <s v="Informe técnico"/>
    <s v="Julian Guzman Agudelo"/>
    <m/>
    <m/>
    <s v="Respuesta DP u Oficio"/>
    <x v="12"/>
    <m/>
    <s v=""/>
  </r>
  <r>
    <s v="0140-2026"/>
    <n v="3841"/>
    <s v="De oficio / Gestión del RIesgo"/>
    <m/>
    <m/>
    <m/>
    <m/>
    <m/>
    <m/>
    <m/>
    <m/>
    <m/>
    <m/>
    <s v="         "/>
    <m/>
    <m/>
    <m/>
    <s v="Sebastian Alvarez Santamaria"/>
    <m/>
    <s v="Predio santa catalina"/>
    <m/>
    <m/>
    <m/>
    <m/>
    <m/>
    <m/>
    <m/>
    <m/>
    <s v=" Predio santa catalina       "/>
    <m/>
    <m/>
    <m/>
    <m/>
    <s v="HÍDRICO"/>
    <s v="Manejo inadecuado de aguas lluvias o escorrentia"/>
    <s v="Santa Catalina"/>
    <n v="10"/>
    <x v="33"/>
    <d v="2026-05-11T00:00:00"/>
    <n v="88"/>
    <d v="2026-05-11T00:00:00"/>
    <s v="Visitas patrulleros"/>
    <s v="Olver Puerta Garcia"/>
    <m/>
    <m/>
    <s v="Auto de archivo"/>
    <x v="9"/>
    <m/>
    <s v=""/>
  </r>
  <r>
    <s v="0141-2026"/>
    <s v="9722/4468"/>
    <s v="De oficio Guardabosques"/>
    <m/>
    <m/>
    <m/>
    <m/>
    <m/>
    <m/>
    <m/>
    <m/>
    <m/>
    <m/>
    <s v="         "/>
    <m/>
    <m/>
    <m/>
    <s v="EPM"/>
    <m/>
    <s v="Tanques- transversal de la montaña"/>
    <m/>
    <m/>
    <m/>
    <m/>
    <m/>
    <m/>
    <m/>
    <m/>
    <s v=" Tanques- transversal de la montaña       "/>
    <m/>
    <m/>
    <m/>
    <m/>
    <s v="HÍDRICO"/>
    <s v="Descarga inadecuada de aguas residuales o sin cumplimiento de requisitos"/>
    <s v="El Escobero"/>
    <n v="10"/>
    <x v="35"/>
    <d v="2026-01-28T00:00:00"/>
    <n v="-20"/>
    <d v="2026-01-28T00:00:00"/>
    <s v="Verificación"/>
    <s v="Olver Puerta Garcia"/>
    <m/>
    <m/>
    <s v="Pendiente de trámite"/>
    <x v="6"/>
    <m/>
    <s v=""/>
  </r>
  <r>
    <s v="0142-2026"/>
    <n v="9721"/>
    <s v="De oficio Guardabosques"/>
    <m/>
    <m/>
    <m/>
    <m/>
    <m/>
    <m/>
    <m/>
    <m/>
    <m/>
    <m/>
    <s v="         "/>
    <m/>
    <m/>
    <m/>
    <s v="Por determinar"/>
    <s v="CL"/>
    <n v="20"/>
    <s v="A"/>
    <s v="SUR"/>
    <m/>
    <m/>
    <m/>
    <m/>
    <m/>
    <m/>
    <s v="CL 20A SUR      "/>
    <m/>
    <m/>
    <m/>
    <m/>
    <s v="HÍDRICO"/>
    <s v="Manejo inadecuado de aguas lluvias o escorrentia"/>
    <s v="Pantanillo"/>
    <n v="13"/>
    <x v="35"/>
    <d v="2026-04-14T00:00:00"/>
    <n v="56"/>
    <d v="2026-04-14T00:00:00"/>
    <s v="Visitas patrulleros"/>
    <s v="Laura Bautista Barroso"/>
    <m/>
    <m/>
    <s v="Verificación"/>
    <x v="7"/>
    <m/>
    <s v=""/>
  </r>
  <r>
    <s v="0143-2026"/>
    <n v="9879"/>
    <s v="jAC LA PAZ"/>
    <m/>
    <s v="BARRIO LA PAZ"/>
    <m/>
    <m/>
    <m/>
    <m/>
    <m/>
    <m/>
    <m/>
    <m/>
    <s v=" BARRIO LA PAZ        "/>
    <n v="43946689"/>
    <n v="301491463"/>
    <m/>
    <s v="Por determinar"/>
    <m/>
    <s v="Barrio la paz"/>
    <m/>
    <m/>
    <m/>
    <m/>
    <m/>
    <m/>
    <m/>
    <m/>
    <s v=" Barrio la paz       "/>
    <m/>
    <m/>
    <m/>
    <m/>
    <s v="FAUNA DOMÉSTICA"/>
    <s v="Tenencia inadecuada de animales de compañía"/>
    <s v="La Paz"/>
    <n v="7"/>
    <x v="35"/>
    <d v="2026-03-16T00:00:00"/>
    <n v="27"/>
    <d v="2026-03-16T00:00:00"/>
    <s v="Verificación"/>
    <s v="Laura Bautista Barroso"/>
    <m/>
    <m/>
    <s v="Verificación"/>
    <x v="5"/>
    <m/>
    <s v=""/>
  </r>
  <r>
    <s v="0144-2026"/>
    <n v="9735"/>
    <s v="Comunidad"/>
    <m/>
    <m/>
    <m/>
    <m/>
    <m/>
    <m/>
    <m/>
    <m/>
    <m/>
    <m/>
    <s v="         "/>
    <m/>
    <m/>
    <m/>
    <s v="Gustavo Romero"/>
    <s v="CL"/>
    <n v="41"/>
    <s v="A"/>
    <s v="SUR"/>
    <n v="32"/>
    <m/>
    <m/>
    <n v="46"/>
    <m/>
    <m/>
    <s v="CL 41A SUR 32   46  "/>
    <m/>
    <n v="3124219356"/>
    <m/>
    <m/>
    <s v="RESIDUOS SOLIDOS"/>
    <s v="Disposición inadecuada de residuos sólidos en horas, dias y lugares no autorizados"/>
    <s v="El Dorado"/>
    <n v="7"/>
    <x v="35"/>
    <d v="2026-02-18T00:00:00"/>
    <n v="1"/>
    <d v="2026-02-21T00:00:00"/>
    <s v="Auto de archivo"/>
    <s v="Juan Carlos Sánchez Vargas"/>
    <m/>
    <m/>
    <s v="Archivado"/>
    <x v="1"/>
    <m/>
    <s v=""/>
  </r>
  <r>
    <s v="0145-2026"/>
    <n v="9786"/>
    <s v="Enviaseo"/>
    <m/>
    <m/>
    <m/>
    <m/>
    <m/>
    <m/>
    <m/>
    <n v="2028"/>
    <m/>
    <m/>
    <s v="       2028  "/>
    <m/>
    <m/>
    <m/>
    <s v="Municipio de Envigado"/>
    <m/>
    <m/>
    <m/>
    <m/>
    <m/>
    <m/>
    <m/>
    <m/>
    <m/>
    <m/>
    <s v="        "/>
    <m/>
    <m/>
    <m/>
    <m/>
    <s v="FLORA"/>
    <s v="Afectaciones a la propiedad por arboles o vegetación"/>
    <s v="La Mina "/>
    <n v="6"/>
    <x v="35"/>
    <d v="2026-02-17T00:00:00"/>
    <n v="0"/>
    <d v="2026-02-18T00:00:00"/>
    <s v="Auto de archivo"/>
    <s v="Juan Carlos Sánchez Vargas"/>
    <m/>
    <m/>
    <s v="Archivado"/>
    <x v="1"/>
    <m/>
    <s v=""/>
  </r>
  <r>
    <s v="0146-2026"/>
    <n v="17312012"/>
    <s v="Jose Mario Rhenals"/>
    <s v="KR"/>
    <n v="27"/>
    <m/>
    <s v="SUR"/>
    <n v="51"/>
    <m/>
    <m/>
    <m/>
    <m/>
    <m/>
    <s v="KR 27  SUR 51     "/>
    <n v="1068665028"/>
    <m/>
    <m/>
    <s v="Unidad Loma del bosque"/>
    <s v="KR"/>
    <n v="27"/>
    <m/>
    <s v="SUR"/>
    <n v="51"/>
    <m/>
    <m/>
    <m/>
    <m/>
    <m/>
    <s v="KR 27  SUR 51     "/>
    <n v="1068665028"/>
    <m/>
    <m/>
    <m/>
    <s v="FLORA"/>
    <s v="Afectaciones a la propiedad por arboles o vegetación"/>
    <s v="Loma El Atravezado"/>
    <n v="4"/>
    <x v="35"/>
    <d v="2026-02-17T00:00:00"/>
    <n v="0"/>
    <d v="2026-02-17T00:00:00"/>
    <s v="Auto de archivo"/>
    <s v="Juan Carlos Sánchez Vargas"/>
    <m/>
    <m/>
    <s v="Archivado"/>
    <x v="1"/>
    <m/>
    <s v=""/>
  </r>
  <r>
    <s v="0147-2026"/>
    <n v="2606"/>
    <s v="Daniela Berrio FLorez"/>
    <s v="CL"/>
    <n v="41"/>
    <s v="B"/>
    <s v="SUR"/>
    <n v="29"/>
    <s v="A"/>
    <m/>
    <n v="15"/>
    <m/>
    <m/>
    <s v="CL 41 B SUR 29 A  15  "/>
    <n v="1036658639"/>
    <n v="31132227373"/>
    <m/>
    <s v="Elizabeth"/>
    <s v="CL"/>
    <n v="41"/>
    <s v="B"/>
    <s v="SUR"/>
    <n v="29"/>
    <s v="A"/>
    <m/>
    <n v="15"/>
    <m/>
    <m/>
    <s v="CL 41 B SUR 29 A  15  "/>
    <m/>
    <m/>
    <m/>
    <m/>
    <s v="FAUNA DOMÉSTICA"/>
    <s v="Tenencia inadecuada de animales de compañía"/>
    <s v="La Mina "/>
    <n v="6"/>
    <x v="34"/>
    <d v="2026-02-17T00:00:00"/>
    <n v="4"/>
    <d v="2026-02-17T00:00:00"/>
    <s v="Auto de archivo"/>
    <s v="Juan Carlos Sánchez Vargas"/>
    <m/>
    <m/>
    <s v="Archivado"/>
    <x v="1"/>
    <m/>
    <s v=""/>
  </r>
  <r>
    <s v="0148-2026"/>
    <s v="4451270 - 0001773 - 0002801 - 0006384"/>
    <s v="Guaduales de la Paz"/>
    <m/>
    <m/>
    <m/>
    <m/>
    <m/>
    <m/>
    <m/>
    <m/>
    <m/>
    <m/>
    <s v="         "/>
    <n v="900276733"/>
    <m/>
    <m/>
    <s v="Por determinar"/>
    <m/>
    <m/>
    <m/>
    <m/>
    <m/>
    <m/>
    <m/>
    <m/>
    <m/>
    <m/>
    <s v="        "/>
    <m/>
    <m/>
    <m/>
    <m/>
    <s v="RESIDUOS SOLIDOS"/>
    <s v="Disposición inadecuada de residuos sólidos en horas, dias y lugares no autorizados"/>
    <s v="La Paz"/>
    <n v="7"/>
    <x v="35"/>
    <d v="2026-02-19T00:00:00"/>
    <n v="2"/>
    <d v="2026-02-19T00:00:00"/>
    <s v="Auto de archivo"/>
    <s v="Juan Carlos Sánchez Vargas"/>
    <m/>
    <m/>
    <s v="Archivado"/>
    <x v="1"/>
    <m/>
    <s v=""/>
  </r>
  <r>
    <s v="0149-2026"/>
    <n v="2687"/>
    <s v="Oficio"/>
    <m/>
    <m/>
    <m/>
    <m/>
    <m/>
    <m/>
    <m/>
    <m/>
    <m/>
    <m/>
    <s v="         "/>
    <m/>
    <m/>
    <m/>
    <s v="EPM"/>
    <m/>
    <s v="QUebrada la ayurá"/>
    <m/>
    <m/>
    <m/>
    <m/>
    <m/>
    <m/>
    <m/>
    <m/>
    <s v=" QUebrada la ayurá       "/>
    <m/>
    <m/>
    <m/>
    <m/>
    <s v="HÍDRICO"/>
    <s v="Descarga inadecuada de aguas residuales o sin cumplimiento de requisitos"/>
    <s v="El Salado"/>
    <n v="6"/>
    <x v="35"/>
    <m/>
    <n v="-46070"/>
    <m/>
    <m/>
    <m/>
    <m/>
    <m/>
    <s v="Visitas técnicos"/>
    <x v="2"/>
    <m/>
    <s v=""/>
  </r>
  <r>
    <s v="0150-2026"/>
    <n v="9995"/>
    <s v="Ana Vasco"/>
    <m/>
    <m/>
    <m/>
    <m/>
    <m/>
    <m/>
    <m/>
    <m/>
    <m/>
    <m/>
    <s v="         "/>
    <n v="21729011"/>
    <n v="3361324"/>
    <m/>
    <s v="Unidad Saltamontes"/>
    <s v="KR"/>
    <n v="27"/>
    <s v="G"/>
    <m/>
    <n v="35"/>
    <m/>
    <s v="SUR"/>
    <n v="175"/>
    <m/>
    <m/>
    <s v="KR 27G  35  SUR 175  "/>
    <m/>
    <m/>
    <m/>
    <m/>
    <s v="HÍDRICO"/>
    <s v="Descarga inadecuada de aguas residuales o sin cumplimiento de requisitos"/>
    <s v="El Chocho"/>
    <n v="5"/>
    <x v="35"/>
    <d v="2026-02-24T00:00:00"/>
    <n v="7"/>
    <d v="2026-04-27T00:00:00"/>
    <s v="Visitas patrulleros"/>
    <s v="Laura Bautista Barroso"/>
    <m/>
    <m/>
    <s v="Verificación"/>
    <x v="7"/>
    <m/>
    <s v=""/>
  </r>
  <r>
    <s v="0151-2026"/>
    <n v="9994"/>
    <s v="Gladys Arias"/>
    <m/>
    <m/>
    <m/>
    <m/>
    <m/>
    <m/>
    <m/>
    <m/>
    <m/>
    <m/>
    <s v="         "/>
    <m/>
    <n v="3154363637"/>
    <m/>
    <s v="Por determinar"/>
    <s v="CL"/>
    <n v="36"/>
    <m/>
    <s v="SUR"/>
    <n v="22"/>
    <m/>
    <m/>
    <n v="5"/>
    <m/>
    <m/>
    <s v="CL 36 SUR 22   5  "/>
    <m/>
    <m/>
    <m/>
    <m/>
    <s v="FLORA"/>
    <s v="Afectación a individuos arboreos"/>
    <s v="El Chocho"/>
    <n v="5"/>
    <x v="35"/>
    <d v="2026-03-17T00:00:00"/>
    <n v="28"/>
    <d v="2026-03-17T00:00:00"/>
    <s v="Auto de archivo"/>
    <s v="Juan Carlos Sánchez Vargas"/>
    <m/>
    <m/>
    <s v="Archivado"/>
    <x v="1"/>
    <m/>
    <s v=""/>
  </r>
  <r>
    <s v="0152-2026"/>
    <n v="10068"/>
    <s v="Gloria Maria Vargas Cadavid"/>
    <s v="CL"/>
    <n v="47"/>
    <m/>
    <s v="SUR"/>
    <n v="39"/>
    <s v="B"/>
    <m/>
    <n v="11"/>
    <m/>
    <m/>
    <s v="CL 47  SUR 39 B  11  "/>
    <n v="43727042"/>
    <n v="3005435321"/>
    <m/>
    <s v="Juan SIerra Garcia"/>
    <s v="CL"/>
    <n v="47"/>
    <m/>
    <s v="SUR"/>
    <n v="39"/>
    <s v="B"/>
    <m/>
    <n v="7"/>
    <m/>
    <m/>
    <s v="CL 47  SUR 39 B  7  "/>
    <n v="71601363"/>
    <n v="3146218118"/>
    <m/>
    <m/>
    <s v="FAUNA DOMÉSTICA"/>
    <s v="Presunto maltrato animal"/>
    <s v="El Trianón"/>
    <n v="7"/>
    <x v="35"/>
    <m/>
    <n v="-46070"/>
    <m/>
    <m/>
    <s v="Juan  Muñoz Guerra"/>
    <m/>
    <s v="Juan  Muñoz Guerra"/>
    <s v="Auto de inicio "/>
    <x v="3"/>
    <m/>
    <s v=""/>
  </r>
  <r>
    <s v="0153-2026"/>
    <n v="2691"/>
    <s v="Julian Dario alzate echeverri"/>
    <s v="CL"/>
    <n v="48"/>
    <s v="F"/>
    <s v="SUR"/>
    <n v="40"/>
    <m/>
    <m/>
    <n v="55"/>
    <m/>
    <m/>
    <s v="CL 48 F SUR 40   55  "/>
    <n v="1037592005"/>
    <n v="3006526152"/>
    <m/>
    <s v="Por determinar"/>
    <m/>
    <m/>
    <m/>
    <m/>
    <m/>
    <m/>
    <m/>
    <m/>
    <m/>
    <m/>
    <s v="        "/>
    <m/>
    <m/>
    <m/>
    <m/>
    <s v="FAUNA DOMÉSTICA"/>
    <s v="Tenencia inadecuada de animales de compañía"/>
    <s v="Loma del Barro"/>
    <n v="7"/>
    <x v="36"/>
    <d v="2026-04-08T00:00:00"/>
    <n v="51"/>
    <d v="2026-04-08T00:00:00"/>
    <s v="Auto de archivo"/>
    <m/>
    <m/>
    <m/>
    <s v="Archivado"/>
    <x v="1"/>
    <m/>
    <s v=""/>
  </r>
  <r>
    <s v="0154-2026"/>
    <n v="2685"/>
    <s v="Anonimo"/>
    <m/>
    <m/>
    <m/>
    <m/>
    <m/>
    <m/>
    <m/>
    <m/>
    <m/>
    <m/>
    <s v="         "/>
    <m/>
    <m/>
    <m/>
    <s v="Samir"/>
    <s v="TR"/>
    <n v="33"/>
    <s v="B"/>
    <s v="SUR"/>
    <n v="39"/>
    <m/>
    <m/>
    <n v="35"/>
    <m/>
    <m/>
    <s v="TR 33B SUR 39   35  "/>
    <m/>
    <m/>
    <m/>
    <m/>
    <s v="FAUNA DOMÉSTICA"/>
    <s v="Tenencia inadecuada de animales de compañía"/>
    <s v="Obrero"/>
    <n v="9"/>
    <x v="35"/>
    <m/>
    <n v="-46070"/>
    <m/>
    <m/>
    <m/>
    <m/>
    <m/>
    <s v="Verificación"/>
    <x v="2"/>
    <m/>
    <s v=""/>
  </r>
  <r>
    <s v="0155-2026"/>
    <s v="10482-9454-7201"/>
    <s v="Natalia Guarin"/>
    <s v="KR"/>
    <n v="36"/>
    <s v="D"/>
    <m/>
    <n v="43"/>
    <m/>
    <s v="SUR"/>
    <n v="100"/>
    <m/>
    <m/>
    <s v="KR 36 D  43  SUR 100  "/>
    <m/>
    <n v="3105315786"/>
    <m/>
    <s v="Por determinar"/>
    <m/>
    <m/>
    <m/>
    <m/>
    <m/>
    <m/>
    <m/>
    <m/>
    <m/>
    <m/>
    <s v="        "/>
    <m/>
    <m/>
    <m/>
    <m/>
    <s v="AIRE"/>
    <s v="Afectaciones por ruido"/>
    <s v="Las Antillas"/>
    <n v="7"/>
    <x v="37"/>
    <d v="2026-02-24T00:00:00"/>
    <n v="6"/>
    <d v="2026-03-09T00:00:00"/>
    <s v="Respuesta DP u Oficio"/>
    <s v="Juanita Aristizabal Chavarriaga"/>
    <m/>
    <m/>
    <s v="Archivado"/>
    <x v="1"/>
    <m/>
    <s v=""/>
  </r>
  <r>
    <s v="0156-2026"/>
    <n v="10481"/>
    <s v="Martha Cecilia Medina"/>
    <s v="KR"/>
    <n v="5"/>
    <m/>
    <m/>
    <n v="28"/>
    <m/>
    <s v="SUR"/>
    <n v="707"/>
    <m/>
    <m/>
    <s v="KR 5   28  SUR 707  "/>
    <n v="42876463"/>
    <n v="31046634225"/>
    <m/>
    <s v="David"/>
    <s v="KR"/>
    <n v="5"/>
    <m/>
    <m/>
    <n v="28"/>
    <m/>
    <s v="SUR"/>
    <n v="707"/>
    <m/>
    <m/>
    <s v="KR 5   28  SUR 707  "/>
    <m/>
    <m/>
    <m/>
    <m/>
    <s v="FAUNA SILVESTRE"/>
    <s v="Presunto maltrato animal"/>
    <s v="Las Palmas"/>
    <n v="12"/>
    <x v="37"/>
    <d v="2026-05-06T00:00:00"/>
    <n v="77"/>
    <d v="2026-05-06T00:00:00"/>
    <s v="Visitas patrulleros"/>
    <s v="Laura Bautista Barroso"/>
    <m/>
    <m/>
    <s v="Auto de archivo"/>
    <x v="8"/>
    <m/>
    <s v=""/>
  </r>
  <r>
    <s v="0157-2026"/>
    <n v="10859"/>
    <s v="oficio policia"/>
    <m/>
    <m/>
    <m/>
    <m/>
    <m/>
    <m/>
    <m/>
    <m/>
    <m/>
    <m/>
    <m/>
    <m/>
    <m/>
    <m/>
    <s v="Alexander de Jesus Soto Sanchez"/>
    <s v="CL"/>
    <n v="40"/>
    <m/>
    <s v="SUR"/>
    <n v="29"/>
    <s v="A"/>
    <m/>
    <n v="20"/>
    <m/>
    <m/>
    <s v="CL 40 SUR 29 A  20  "/>
    <n v="98691608"/>
    <m/>
    <m/>
    <m/>
    <s v="AIRE"/>
    <s v="Afectaciones por ruido"/>
    <s v="San José"/>
    <n v="6"/>
    <x v="38"/>
    <m/>
    <n v="-46072"/>
    <m/>
    <m/>
    <m/>
    <m/>
    <s v="Alexandra Uribe Alzate"/>
    <s v="Auto de inicio "/>
    <x v="0"/>
    <m/>
    <s v=""/>
  </r>
  <r>
    <s v="0158-2026"/>
    <n v="9513"/>
    <s v="Sonia Lopez"/>
    <s v="KR"/>
    <n v="44"/>
    <m/>
    <s v="SUR"/>
    <n v="21"/>
    <m/>
    <s v="SUR"/>
    <n v="50"/>
    <m/>
    <m/>
    <s v="KR 44  SUR 21  SUR 50  "/>
    <m/>
    <n v="3154483106"/>
    <m/>
    <s v="Por determinar"/>
    <m/>
    <s v="Avila 2"/>
    <m/>
    <m/>
    <m/>
    <m/>
    <m/>
    <m/>
    <m/>
    <m/>
    <s v=" Avila 2       "/>
    <m/>
    <m/>
    <m/>
    <m/>
    <s v="FLORA"/>
    <s v="Árbol en riesgo"/>
    <s v="Zuñiga"/>
    <n v="4"/>
    <x v="36"/>
    <d v="2026-02-16T00:00:00"/>
    <n v="0"/>
    <d v="2026-03-09T00:00:00"/>
    <s v="Respuesta DP u Oficio"/>
    <s v="Juanita Aristizabal Chavarriaga"/>
    <m/>
    <m/>
    <s v="Remisión"/>
    <x v="2"/>
    <m/>
    <s v=""/>
  </r>
  <r>
    <s v="0159-2026"/>
    <s v="0010008 - 0000840"/>
    <s v="Luz S Arcila - Refugio del Esmeraldal"/>
    <s v="CL"/>
    <n v="27"/>
    <s v="C"/>
    <s v="SUR"/>
    <n v="27"/>
    <s v="B"/>
    <m/>
    <n v="1"/>
    <m/>
    <m/>
    <s v="CL 27 C SUR 27 B  1  "/>
    <n v="2942516"/>
    <n v="3122929909"/>
    <m/>
    <s v="Por determinar"/>
    <m/>
    <m/>
    <m/>
    <m/>
    <m/>
    <m/>
    <m/>
    <m/>
    <m/>
    <m/>
    <s v="        "/>
    <m/>
    <m/>
    <m/>
    <m/>
    <s v="FLORA"/>
    <s v="Árbol en riesgo"/>
    <s v="El Esmeraldal"/>
    <n v="4"/>
    <x v="35"/>
    <d v="2026-02-27T00:00:00"/>
    <n v="10"/>
    <d v="2026-03-25T00:00:00"/>
    <s v="Remisión"/>
    <s v="Julian Guzman Agudelo"/>
    <m/>
    <m/>
    <s v="Archivado"/>
    <x v="1"/>
    <m/>
    <s v=""/>
  </r>
  <r>
    <s v="0160-2026"/>
    <s v="0009500 - 0000700"/>
    <s v="Avila Ph"/>
    <s v="KR"/>
    <n v="20"/>
    <m/>
    <m/>
    <n v="23"/>
    <m/>
    <s v="SUR"/>
    <n v="140"/>
    <m/>
    <m/>
    <s v="KR 20   23  SUR 140  "/>
    <m/>
    <n v="3128761971"/>
    <m/>
    <s v="Por determinar "/>
    <m/>
    <s v="vecinos y continuos"/>
    <m/>
    <m/>
    <m/>
    <m/>
    <m/>
    <m/>
    <m/>
    <m/>
    <s v=" vecinos y continuos       "/>
    <m/>
    <m/>
    <m/>
    <m/>
    <s v="FLORA"/>
    <s v="Árbol en riesgo"/>
    <s v="El Esmeraldal"/>
    <n v="4"/>
    <x v="36"/>
    <d v="2026-03-04T00:00:00"/>
    <n v="16"/>
    <d v="2026-02-27T00:00:00"/>
    <s v="Informe técnico"/>
    <s v="Julian Guzman Agudelo"/>
    <m/>
    <m/>
    <s v="Respuesta DP u Oficio"/>
    <x v="12"/>
    <m/>
    <s v=""/>
  </r>
  <r>
    <s v="0161-2026"/>
    <n v="9814"/>
    <s v="Lucy Estela Osorio Pulgarin"/>
    <s v="CL"/>
    <n v="36"/>
    <m/>
    <s v="SUR"/>
    <n v="22"/>
    <m/>
    <m/>
    <n v="183"/>
    <m/>
    <m/>
    <s v="CL 36  SUR 22   183  "/>
    <n v="4313442"/>
    <m/>
    <m/>
    <s v="Por determinar"/>
    <m/>
    <m/>
    <m/>
    <m/>
    <m/>
    <m/>
    <m/>
    <m/>
    <m/>
    <m/>
    <s v="        "/>
    <m/>
    <m/>
    <m/>
    <m/>
    <s v="FLORA"/>
    <s v="Árbol en riesgo"/>
    <s v="El Chocho"/>
    <n v="5"/>
    <x v="35"/>
    <d v="2026-02-23T00:00:00"/>
    <n v="6"/>
    <d v="2026-02-23T00:00:00"/>
    <s v="Auto de archivo"/>
    <s v="Juan Carlos Sánchez Vargas"/>
    <m/>
    <m/>
    <s v="Archivado"/>
    <x v="1"/>
    <m/>
    <s v=""/>
  </r>
  <r>
    <s v="0162-2026"/>
    <s v="0009159 - 000597"/>
    <s v="Flores de la colina 1"/>
    <s v="KR"/>
    <n v="32"/>
    <s v="B"/>
    <m/>
    <n v="40"/>
    <s v="F"/>
    <s v="SUR"/>
    <n v="25"/>
    <m/>
    <m/>
    <s v="KR 32 B  40 F SUR 25  "/>
    <m/>
    <m/>
    <m/>
    <s v="Por determinar"/>
    <m/>
    <m/>
    <m/>
    <m/>
    <m/>
    <m/>
    <m/>
    <m/>
    <m/>
    <m/>
    <s v="        "/>
    <m/>
    <m/>
    <m/>
    <m/>
    <s v="FLORA"/>
    <s v="Árbol en riesgo"/>
    <s v="El Dorado"/>
    <n v="7"/>
    <x v="34"/>
    <d v="2026-02-18T00:00:00"/>
    <n v="5"/>
    <d v="2026-02-18T00:00:00"/>
    <s v="Auto de archivo"/>
    <s v="Juan Carlos Sánchez Vargas"/>
    <m/>
    <m/>
    <s v="Archivado"/>
    <x v="1"/>
    <s v="PQRS"/>
    <n v="3"/>
  </r>
  <r>
    <s v="0163-2026"/>
    <n v="11320"/>
    <s v="Nubia Rengifo"/>
    <s v="CL"/>
    <n v="40"/>
    <s v="F"/>
    <s v="SUR"/>
    <n v="24"/>
    <s v="B"/>
    <m/>
    <n v="200"/>
    <m/>
    <m/>
    <s v="CL 40 F SUR 24 B  200  "/>
    <n v="43723821"/>
    <n v="3174049683"/>
    <m/>
    <s v="Por determinar "/>
    <s v="CL"/>
    <n v="40"/>
    <s v="F"/>
    <s v="SUR"/>
    <n v="24"/>
    <s v="B"/>
    <m/>
    <n v="200"/>
    <m/>
    <m/>
    <s v="CL 40 F SUR 24 B  200  "/>
    <m/>
    <m/>
    <m/>
    <m/>
    <s v="FAUNA DOMÉSTICA"/>
    <s v="Ataque de animales de compañía a otros animales o personas"/>
    <s v="La Mina "/>
    <n v="6"/>
    <x v="39"/>
    <m/>
    <n v="-46076"/>
    <m/>
    <m/>
    <m/>
    <m/>
    <s v="Alexandra Uribe Alzate"/>
    <s v="Auto de inicio "/>
    <x v="0"/>
    <m/>
    <s v=""/>
  </r>
  <r>
    <s v="0164-2026"/>
    <n v="1831"/>
    <s v="Lorena Mejia Pelaez"/>
    <s v="KR"/>
    <n v="47"/>
    <m/>
    <m/>
    <n v="39"/>
    <s v="A"/>
    <s v="SUR"/>
    <n v="31"/>
    <m/>
    <m/>
    <s v="KR 47   39 A SUR 31  "/>
    <n v="32240838"/>
    <n v="3052280245"/>
    <m/>
    <s v="Por determinar"/>
    <m/>
    <m/>
    <m/>
    <m/>
    <m/>
    <m/>
    <m/>
    <m/>
    <m/>
    <m/>
    <s v="        "/>
    <m/>
    <m/>
    <m/>
    <m/>
    <s v="HÍDRICO"/>
    <s v="Descarga inadecuada de aguas residuales o sin cumplimiento de requisitos"/>
    <s v="Alcalá"/>
    <n v="8"/>
    <x v="35"/>
    <d v="2026-02-17T00:00:00"/>
    <n v="0"/>
    <d v="2026-02-17T00:00:00"/>
    <s v="Auto de archivo"/>
    <s v="Juan Carlos Sánchez Vargas"/>
    <m/>
    <m/>
    <s v="Archivado"/>
    <x v="1"/>
    <m/>
    <s v=""/>
  </r>
  <r>
    <s v="0165-2026"/>
    <n v="2028"/>
    <s v="Sierra Palma PH"/>
    <m/>
    <s v="Pantanillo"/>
    <m/>
    <m/>
    <m/>
    <m/>
    <m/>
    <m/>
    <m/>
    <m/>
    <s v=" Pantanillo        "/>
    <m/>
    <m/>
    <m/>
    <s v="Por determinar"/>
    <m/>
    <m/>
    <m/>
    <m/>
    <m/>
    <m/>
    <m/>
    <m/>
    <m/>
    <m/>
    <s v="        "/>
    <m/>
    <m/>
    <m/>
    <m/>
    <s v="FLORA"/>
    <s v="Afectaciones a la propiedad por arboles o vegetación"/>
    <s v="Pantanillo"/>
    <n v="13"/>
    <x v="35"/>
    <d v="2026-02-19T00:00:00"/>
    <n v="2"/>
    <d v="2026-03-09T00:00:00"/>
    <s v="Respuesta DP u Oficio"/>
    <s v="Julian Guzman Agudelo"/>
    <m/>
    <m/>
    <s v="Verificación"/>
    <x v="9"/>
    <m/>
    <s v=""/>
  </r>
  <r>
    <s v="0166-2026"/>
    <s v="0001880 - 0006407"/>
    <s v="Urbanización Brujas campestre"/>
    <s v="CL"/>
    <n v="37"/>
    <s v="B"/>
    <s v="SUR"/>
    <n v="27"/>
    <m/>
    <m/>
    <n v="21"/>
    <m/>
    <m/>
    <s v="CL 37 B SUR 27   21  "/>
    <n v="901016488"/>
    <n v="3127069414"/>
    <m/>
    <s v="Por determinar"/>
    <s v="CL"/>
    <n v="37"/>
    <s v="B"/>
    <s v="SUR"/>
    <n v="27"/>
    <m/>
    <m/>
    <n v="21"/>
    <m/>
    <m/>
    <s v="CL 37 B SUR 27   21  "/>
    <m/>
    <m/>
    <m/>
    <m/>
    <s v="FLORA"/>
    <s v="Aprovechamiento forestal sin permisos "/>
    <s v="Loma de las Brujas"/>
    <n v="5"/>
    <x v="33"/>
    <d v="2026-02-24T00:00:00"/>
    <n v="12"/>
    <d v="2026-03-03T00:00:00"/>
    <s v="Respuesta DP u Oficio"/>
    <s v="Julian Guzman Agudelo"/>
    <m/>
    <m/>
    <s v="Archivado"/>
    <x v="1"/>
    <m/>
    <s v=""/>
  </r>
  <r>
    <s v="0167-2026"/>
    <n v="10892"/>
    <s v="Maria Juliana Quintero Aranzazu"/>
    <s v="CL"/>
    <n v="27"/>
    <m/>
    <s v="SUR"/>
    <n v="27"/>
    <s v="D"/>
    <m/>
    <n v="79"/>
    <m/>
    <m/>
    <s v="CL 27  SUR 27 D  79  "/>
    <n v="43254712"/>
    <n v="3007762181"/>
    <m/>
    <s v="David"/>
    <s v="CL"/>
    <n v="27"/>
    <m/>
    <s v="SUR"/>
    <n v="27"/>
    <s v="D"/>
    <m/>
    <n v="79"/>
    <m/>
    <m/>
    <s v="CL 27  SUR 27 D  79  "/>
    <m/>
    <n v="3022763783"/>
    <m/>
    <m/>
    <s v="FAUNA DOMÉSTICA"/>
    <s v="Ataque de animales de compañía a otros animales o personas"/>
    <s v="El Esmeraldal"/>
    <n v="4"/>
    <x v="38"/>
    <m/>
    <n v="-46072"/>
    <m/>
    <m/>
    <s v="Juan  Muñoz Guerra"/>
    <m/>
    <s v="Juan  Muñoz Guerra"/>
    <s v="Auto de inicio "/>
    <x v="3"/>
    <m/>
    <s v=""/>
  </r>
  <r>
    <s v="0168-2026"/>
    <n v="11033"/>
    <s v="Juan Manuel Zuluaga -Mocca"/>
    <s v="TR"/>
    <n v="27"/>
    <s v="A"/>
    <s v="SUR"/>
    <n v="42"/>
    <m/>
    <m/>
    <n v="46"/>
    <m/>
    <m/>
    <s v="TR 27 A SUR 42   46  "/>
    <m/>
    <n v="3152882317"/>
    <m/>
    <m/>
    <s v="TR"/>
    <n v="27"/>
    <s v="A"/>
    <s v="SUR"/>
    <n v="42"/>
    <m/>
    <m/>
    <n v="46"/>
    <m/>
    <m/>
    <s v="TR 27 A SUR 42   46  "/>
    <m/>
    <m/>
    <m/>
    <m/>
    <s v="FAUNA DOMÉSTICA"/>
    <s v="Permiso de tenencia de caninos de manejo especial "/>
    <s v="Obrero"/>
    <n v="9"/>
    <x v="40"/>
    <d v="2026-03-05T00:00:00"/>
    <n v="13"/>
    <d v="2026-03-06T00:00:00"/>
    <s v="Orden de policía"/>
    <s v="Juan  Muñoz Guerra"/>
    <m/>
    <s v="Juan  Muñoz Guerra"/>
    <s v="Archivado"/>
    <x v="1"/>
    <m/>
    <s v=""/>
  </r>
  <r>
    <s v="0169-2026"/>
    <n v="11361"/>
    <s v="Anonimo"/>
    <m/>
    <m/>
    <m/>
    <m/>
    <m/>
    <m/>
    <m/>
    <m/>
    <m/>
    <m/>
    <s v="         "/>
    <m/>
    <m/>
    <m/>
    <s v="Por determinar"/>
    <m/>
    <s v="Barrio la magnolia"/>
    <m/>
    <m/>
    <m/>
    <m/>
    <m/>
    <m/>
    <m/>
    <m/>
    <s v=" Barrio la magnolia       "/>
    <m/>
    <m/>
    <m/>
    <m/>
    <s v="RESIDUOS SOLIDOS"/>
    <s v="Disposición inadecuada de residuos sólidos en horas, dias y lugares no autorizados"/>
    <s v="La Magnolia"/>
    <n v="9"/>
    <x v="39"/>
    <d v="2026-02-18T00:00:00"/>
    <n v="-5"/>
    <d v="2026-02-18T00:00:00"/>
    <s v="Auto de archivo"/>
    <s v="Juan Carlos Sánchez Vargas"/>
    <m/>
    <m/>
    <s v="Archivado"/>
    <x v="1"/>
    <m/>
    <s v=""/>
  </r>
  <r>
    <s v="0170-2026"/>
    <s v="79245-77984"/>
    <s v="Oficio-sara ochoa "/>
    <m/>
    <m/>
    <m/>
    <m/>
    <m/>
    <m/>
    <m/>
    <m/>
    <m/>
    <m/>
    <s v="         "/>
    <m/>
    <m/>
    <m/>
    <s v="Por determinar"/>
    <s v="KR"/>
    <n v="42"/>
    <m/>
    <m/>
    <n v="24"/>
    <m/>
    <m/>
    <n v="3"/>
    <m/>
    <m/>
    <s v="KR 42  24   3  "/>
    <m/>
    <m/>
    <m/>
    <m/>
    <s v="FAUNA DOMÉSTICA"/>
    <s v="Presunto maltrato animal"/>
    <s v="Villagrande"/>
    <n v="2"/>
    <x v="41"/>
    <d v="2025-12-18T00:00:00"/>
    <n v="35"/>
    <d v="2026-04-27T00:00:00"/>
    <s v="Auto de archivo"/>
    <s v="Juan Carlos Sánchez Vargas"/>
    <m/>
    <m/>
    <s v="Archivado"/>
    <x v="13"/>
    <m/>
    <s v=""/>
  </r>
  <r>
    <s v="0171-2026"/>
    <n v="12448"/>
    <s v="Anonimo"/>
    <m/>
    <m/>
    <m/>
    <m/>
    <m/>
    <m/>
    <m/>
    <m/>
    <m/>
    <m/>
    <s v="         "/>
    <m/>
    <m/>
    <m/>
    <s v="Por determinar"/>
    <s v="CL"/>
    <n v="40"/>
    <s v="F"/>
    <s v="SUR"/>
    <n v="32"/>
    <m/>
    <m/>
    <n v="6"/>
    <m/>
    <m/>
    <s v="CL 40F SUR 32   6  "/>
    <m/>
    <m/>
    <m/>
    <m/>
    <s v="RESIDUOS SOLIDOS"/>
    <s v="Disposición inadecuada de residuos sólidos en horas, dias y lugares no autorizados"/>
    <s v="El Dorado"/>
    <n v="7"/>
    <x v="42"/>
    <d v="2026-01-27T00:00:00"/>
    <n v="-29"/>
    <d v="2026-05-28T00:00:00"/>
    <s v="Auto de archivo"/>
    <s v="Juan Carlos Sánchez Vargas"/>
    <m/>
    <m/>
    <s v="Archivado"/>
    <x v="8"/>
    <m/>
    <s v=""/>
  </r>
  <r>
    <s v="0172-2026"/>
    <n v="12447"/>
    <s v="Enviaseo"/>
    <m/>
    <m/>
    <m/>
    <m/>
    <m/>
    <m/>
    <m/>
    <m/>
    <m/>
    <m/>
    <s v="         "/>
    <m/>
    <m/>
    <m/>
    <s v="Por determinar"/>
    <s v="DG"/>
    <n v="30"/>
    <s v="A"/>
    <m/>
    <n v="33"/>
    <s v="A"/>
    <s v="SUR"/>
    <n v="96"/>
    <m/>
    <m/>
    <s v="DG 30A  33 A SUR 96  "/>
    <m/>
    <m/>
    <m/>
    <m/>
    <s v="RESIDUOS SOLIDOS"/>
    <s v="Disposición inadecuada de residuos sólidos en horas, dias y lugares no autorizados"/>
    <s v="Las Flores"/>
    <n v="3"/>
    <x v="42"/>
    <d v="2026-02-28T00:00:00"/>
    <n v="3"/>
    <d v="2026-02-28T00:00:00"/>
    <s v="Visitas patrulleros"/>
    <s v="Yudi Betancur Rios"/>
    <m/>
    <m/>
    <s v="Archivado"/>
    <x v="1"/>
    <m/>
    <s v=""/>
  </r>
  <r>
    <s v="0173-2026"/>
    <n v="11643"/>
    <s v="Anonimo"/>
    <m/>
    <m/>
    <m/>
    <m/>
    <m/>
    <m/>
    <m/>
    <m/>
    <m/>
    <m/>
    <s v="         "/>
    <m/>
    <m/>
    <m/>
    <s v="Por determinar"/>
    <s v="KR"/>
    <n v="27"/>
    <s v="A"/>
    <m/>
    <n v="37"/>
    <s v="B"/>
    <s v="SUR"/>
    <n v="51"/>
    <m/>
    <m/>
    <s v="KR 27A  37 B SUR 51  "/>
    <m/>
    <m/>
    <m/>
    <m/>
    <s v="FLORA"/>
    <s v="Árbol en riesgo"/>
    <s v="Loma de las Brujas"/>
    <n v="5"/>
    <x v="39"/>
    <d v="2026-02-27T00:00:00"/>
    <n v="4"/>
    <d v="2026-02-27T00:00:00"/>
    <s v="Visitas patrulleros"/>
    <s v="Olver Puerta Garcia"/>
    <m/>
    <m/>
    <s v="Remisión"/>
    <x v="13"/>
    <m/>
    <s v=""/>
  </r>
  <r>
    <s v="0174-2026"/>
    <n v="9211"/>
    <s v="Wilmer Uribe Zapata "/>
    <m/>
    <m/>
    <m/>
    <m/>
    <m/>
    <m/>
    <m/>
    <m/>
    <m/>
    <m/>
    <s v="         "/>
    <m/>
    <m/>
    <m/>
    <s v="Por determinar"/>
    <s v="CL"/>
    <n v="23"/>
    <m/>
    <s v="SUR"/>
    <n v="27"/>
    <s v="B"/>
    <m/>
    <n v="64"/>
    <m/>
    <m/>
    <s v="CL 23 SUR 27 B  64  "/>
    <m/>
    <m/>
    <m/>
    <m/>
    <s v="FLORA"/>
    <s v="Árbol en riesgo"/>
    <s v="Zuñiga"/>
    <n v="4"/>
    <x v="34"/>
    <d v="2026-02-16T00:00:00"/>
    <n v="3"/>
    <d v="2026-02-20T00:00:00"/>
    <s v="Informe técnico"/>
    <s v="Julian Guzman Agudelo"/>
    <m/>
    <m/>
    <s v="Respuesta DP u Oficio"/>
    <x v="12"/>
    <m/>
    <s v=""/>
  </r>
  <r>
    <s v="0175-2026"/>
    <n v="11321"/>
    <s v="Marcela Arcila"/>
    <s v="KR"/>
    <n v="44"/>
    <m/>
    <m/>
    <n v="23"/>
    <m/>
    <s v="SUR"/>
    <n v="65"/>
    <m/>
    <n v="703"/>
    <s v="KR 44   23  SUR 65  703"/>
    <m/>
    <m/>
    <m/>
    <s v="Por determinar"/>
    <m/>
    <m/>
    <m/>
    <m/>
    <m/>
    <m/>
    <m/>
    <m/>
    <m/>
    <m/>
    <s v="        "/>
    <m/>
    <m/>
    <m/>
    <m/>
    <s v="RESIDUOS SOLIDOS"/>
    <s v="Disposición inadecuada de residuos sólidos en horas, dias y lugares no autorizados"/>
    <s v="Zuñiga"/>
    <n v="4"/>
    <x v="39"/>
    <d v="2026-03-02T00:00:00"/>
    <n v="7"/>
    <d v="2026-03-12T00:00:00"/>
    <s v="Auto de archivo"/>
    <s v="Juan Carlos Sánchez Vargas"/>
    <m/>
    <m/>
    <s v="Archivado"/>
    <x v="1"/>
    <m/>
    <s v=""/>
  </r>
  <r>
    <s v="176-2026"/>
    <n v="11998"/>
    <s v="Tomas Julian ochoa Garces"/>
    <s v="CL"/>
    <n v="35"/>
    <m/>
    <s v="SUR"/>
    <n v="43"/>
    <s v="B"/>
    <m/>
    <n v="33"/>
    <m/>
    <m/>
    <s v="CL 35  SUR 43 B  33  "/>
    <m/>
    <s v="3148079968-6043323405"/>
    <m/>
    <s v="Por determinar"/>
    <m/>
    <m/>
    <m/>
    <m/>
    <m/>
    <m/>
    <m/>
    <m/>
    <m/>
    <m/>
    <s v="        "/>
    <m/>
    <m/>
    <m/>
    <m/>
    <s v="FLORA"/>
    <s v="Árbol en riesgo"/>
    <s v="San Marcos"/>
    <n v="2"/>
    <x v="43"/>
    <d v="2026-01-22T00:00:00"/>
    <n v="-33"/>
    <d v="2026-03-25T00:00:00"/>
    <s v="Auto de archivo"/>
    <s v="Juan Carlos Sánchez Vargas"/>
    <m/>
    <m/>
    <s v="Archivado"/>
    <x v="1"/>
    <m/>
    <s v=""/>
  </r>
  <r>
    <s v="0177-2026"/>
    <n v="11324"/>
    <s v="Maria isabel Bravo"/>
    <s v="KR"/>
    <n v="25"/>
    <s v="B"/>
    <m/>
    <n v="27"/>
    <m/>
    <s v="SUR"/>
    <n v="39"/>
    <m/>
    <m/>
    <s v="KR 25 B  27  SUR 39  "/>
    <n v="51622934"/>
    <n v="3104939448"/>
    <m/>
    <s v="Por determinar"/>
    <m/>
    <m/>
    <m/>
    <m/>
    <m/>
    <m/>
    <m/>
    <m/>
    <m/>
    <m/>
    <s v="        "/>
    <m/>
    <m/>
    <m/>
    <m/>
    <s v="FLORA"/>
    <s v="Árbol en riesgo"/>
    <s v="Loma El Atravezado"/>
    <n v="4"/>
    <x v="39"/>
    <d v="2026-02-28T00:00:00"/>
    <n v="5"/>
    <d v="2026-02-28T00:00:00"/>
    <s v="Visitas patrulleros"/>
    <s v="Olver Puerta Garcia"/>
    <m/>
    <m/>
    <s v="Archivado"/>
    <x v="1"/>
    <m/>
    <s v=""/>
  </r>
  <r>
    <s v="0178-2026"/>
    <n v="11322"/>
    <s v="Anonimo"/>
    <m/>
    <m/>
    <m/>
    <m/>
    <m/>
    <m/>
    <m/>
    <m/>
    <m/>
    <m/>
    <s v="         "/>
    <m/>
    <m/>
    <m/>
    <s v="Por determinar"/>
    <s v="KR"/>
    <n v="40"/>
    <s v="B"/>
    <m/>
    <n v="52"/>
    <s v="D"/>
    <s v="SUR"/>
    <n v="105"/>
    <m/>
    <m/>
    <s v="KR 40B  52 D SUR 105  "/>
    <m/>
    <m/>
    <n v="2915"/>
    <m/>
    <s v="RESIDUOS SOLIDOS"/>
    <s v="Disposición inadecuada de residuos sólidos en horas, dias y lugares no autorizados"/>
    <s v="Loma del Barro"/>
    <n v="7"/>
    <x v="39"/>
    <d v="2026-02-23T00:00:00"/>
    <n v="0"/>
    <d v="2026-02-23T00:00:00"/>
    <s v="Auto de archivo"/>
    <s v="Juan Carlos Sánchez Vargas"/>
    <m/>
    <m/>
    <s v="Archivado"/>
    <x v="1"/>
    <m/>
    <s v=""/>
  </r>
  <r>
    <s v="0179-2026"/>
    <n v="11362"/>
    <s v="Comunidad"/>
    <m/>
    <m/>
    <m/>
    <m/>
    <m/>
    <m/>
    <m/>
    <m/>
    <m/>
    <m/>
    <s v="         "/>
    <m/>
    <m/>
    <m/>
    <s v="Yolanda Arredondo"/>
    <s v="KR"/>
    <n v="46"/>
    <s v="A"/>
    <m/>
    <n v="46"/>
    <m/>
    <s v="SUR"/>
    <n v="39"/>
    <m/>
    <m/>
    <s v="KR 46A  46  SUR 39  "/>
    <m/>
    <n v="3012617704"/>
    <m/>
    <m/>
    <s v="RESIDUOS SOLIDOS"/>
    <s v="Disposición inadecuada de residuos sólidos en horas, dias y lugares no autorizados"/>
    <s v="Primavera"/>
    <n v="8"/>
    <x v="39"/>
    <d v="2026-02-12T00:00:00"/>
    <n v="-11"/>
    <d v="2026-02-12T00:00:00"/>
    <s v="Auto de archivo"/>
    <s v="Juan Carlos Sánchez Vargas"/>
    <m/>
    <m/>
    <s v="Archivado"/>
    <x v="1"/>
    <m/>
    <s v=""/>
  </r>
  <r>
    <s v="0180-2026"/>
    <n v="11323"/>
    <s v="Anonimo"/>
    <m/>
    <m/>
    <m/>
    <m/>
    <m/>
    <m/>
    <m/>
    <m/>
    <m/>
    <m/>
    <s v="         "/>
    <m/>
    <m/>
    <m/>
    <s v="Juan Plantas"/>
    <s v="CL"/>
    <n v="36"/>
    <s v="D"/>
    <s v="SUR"/>
    <n v="25"/>
    <s v="B"/>
    <m/>
    <n v="6"/>
    <m/>
    <m/>
    <s v="CL 36D SUR 25 B  6  "/>
    <m/>
    <m/>
    <m/>
    <m/>
    <s v="HÍDRICO"/>
    <s v="Descarga inadecuada de aguas residuales o sin cumplimiento de requisitos"/>
    <s v="El Escobero"/>
    <n v="10"/>
    <x v="39"/>
    <d v="2026-02-28T00:00:00"/>
    <n v="5"/>
    <d v="2026-02-28T00:00:00"/>
    <s v="Visitas patrulleros"/>
    <s v="Olver Puerta Garcia"/>
    <m/>
    <m/>
    <s v="Archivado"/>
    <x v="1"/>
    <m/>
    <s v=""/>
  </r>
  <r>
    <s v="0181-2026"/>
    <n v="11644"/>
    <s v="Comunidad"/>
    <m/>
    <m/>
    <m/>
    <m/>
    <m/>
    <m/>
    <m/>
    <m/>
    <m/>
    <m/>
    <s v="         "/>
    <m/>
    <m/>
    <m/>
    <s v="Gloria Restrepo"/>
    <s v="KR"/>
    <n v="41"/>
    <s v="A"/>
    <s v="SUR"/>
    <n v="45"/>
    <s v="C"/>
    <m/>
    <n v="64"/>
    <m/>
    <m/>
    <s v="KR 41A SUR 45 C  64  "/>
    <m/>
    <m/>
    <m/>
    <m/>
    <s v="FLORA"/>
    <s v="Afectación a individuos arboreos"/>
    <s v="La Paz"/>
    <n v="7"/>
    <x v="39"/>
    <d v="2026-02-16T00:00:00"/>
    <n v="-7"/>
    <d v="2026-02-23T00:00:00"/>
    <s v="Auto de archivo"/>
    <s v="Juan Carlos Sánchez Vargas"/>
    <m/>
    <m/>
    <s v="Archivado"/>
    <x v="1"/>
    <m/>
    <s v=""/>
  </r>
  <r>
    <s v="0182-2026"/>
    <n v="12548"/>
    <s v="Adriana Montoya"/>
    <s v="CL"/>
    <n v="21"/>
    <m/>
    <s v="SUR"/>
    <n v="41"/>
    <m/>
    <m/>
    <n v="117"/>
    <m/>
    <m/>
    <s v="CL 21  SUR 41   117  "/>
    <n v="43037205"/>
    <n v="3003344461"/>
    <m/>
    <s v="Admon de la unidad"/>
    <s v="CL"/>
    <n v="21"/>
    <m/>
    <s v="SUR"/>
    <n v="41"/>
    <m/>
    <m/>
    <n v="117"/>
    <m/>
    <m/>
    <s v="CL 21 SUR 41   117  "/>
    <m/>
    <m/>
    <m/>
    <m/>
    <s v="FLORA"/>
    <s v="Aprovechamiento forestal sin permisos "/>
    <s v="Zuñiga"/>
    <n v="4"/>
    <x v="42"/>
    <d v="2026-03-16T00:00:00"/>
    <n v="19"/>
    <d v="2026-04-09T00:00:00"/>
    <s v="Informe técnico"/>
    <s v="Laura Bautista Barroso"/>
    <m/>
    <s v="Alexandra Uribe Alzate"/>
    <s v="Auto de inicio "/>
    <x v="0"/>
    <m/>
    <s v=""/>
  </r>
  <r>
    <s v="0183-2026"/>
    <n v="11034"/>
    <s v="Edison Jabier Beltran Rincon-tupac"/>
    <s v="CL"/>
    <n v="40"/>
    <s v="A"/>
    <s v="SUR"/>
    <n v="45"/>
    <s v="H"/>
    <m/>
    <n v="37"/>
    <m/>
    <m/>
    <s v="CL 40 A SUR 45 H  37  "/>
    <n v="1054120589"/>
    <n v="1054120589"/>
    <m/>
    <m/>
    <m/>
    <m/>
    <m/>
    <m/>
    <m/>
    <m/>
    <m/>
    <m/>
    <m/>
    <m/>
    <s v="        "/>
    <m/>
    <m/>
    <m/>
    <m/>
    <s v="FAUNA DOMÉSTICA"/>
    <s v="Permiso de tenencia de caninos de manejo especial "/>
    <s v="Uribe Angel"/>
    <n v="3"/>
    <x v="40"/>
    <d v="2026-03-05T00:00:00"/>
    <n v="13"/>
    <d v="2026-03-06T00:00:00"/>
    <s v="Orden de policía"/>
    <s v="Juan  Muñoz Guerra"/>
    <m/>
    <s v="Juan  Muñoz Guerra"/>
    <s v="Archivado"/>
    <x v="1"/>
    <m/>
    <s v=""/>
  </r>
  <r>
    <s v="0184-2026"/>
    <n v="11035"/>
    <s v="Edison Jabier Beltran Rincon-Dante"/>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5-2026"/>
    <n v="11038"/>
    <s v="Edison Jabier Beltran Rincon-Atila"/>
    <s v="CL"/>
    <n v="40"/>
    <s v="A"/>
    <s v="SUR"/>
    <n v="45"/>
    <s v="H"/>
    <m/>
    <n v="37"/>
    <m/>
    <m/>
    <s v="CL 40 A SUR 45 H  37  "/>
    <n v="1054120589"/>
    <n v="1054120589"/>
    <m/>
    <s v="Por determinar"/>
    <m/>
    <m/>
    <m/>
    <m/>
    <m/>
    <m/>
    <m/>
    <m/>
    <m/>
    <m/>
    <s v="        "/>
    <m/>
    <m/>
    <m/>
    <m/>
    <s v="FAUNA DOMÉSTICA"/>
    <s v="Permiso de tenencia de caninos de manejo especial "/>
    <s v="Uribe Angel"/>
    <n v="3"/>
    <x v="40"/>
    <d v="2026-03-05T00:00:00"/>
    <n v="13"/>
    <d v="2026-03-06T00:00:00"/>
    <s v="Orden de policía"/>
    <s v="Juan  Muñoz Guerra"/>
    <m/>
    <s v="Juan  Muñoz Guerra"/>
    <s v="Archivado"/>
    <x v="1"/>
    <m/>
    <s v=""/>
  </r>
  <r>
    <s v="0186-2026"/>
    <n v="10846"/>
    <s v="Juliana Osorno-Akira"/>
    <s v="KR"/>
    <n v="27"/>
    <s v="H"/>
    <m/>
    <n v="35"/>
    <m/>
    <s v="SUR"/>
    <n v="175"/>
    <m/>
    <m/>
    <s v="KR 27 H  35  SUR 175  "/>
    <n v="1037042359"/>
    <n v="3023550876"/>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7-2026"/>
    <n v="10845"/>
    <s v="Beatriz Agudelo-Alana"/>
    <s v="KR"/>
    <n v="27"/>
    <s v="H"/>
    <m/>
    <n v="35"/>
    <m/>
    <s v="SUR"/>
    <n v="175"/>
    <m/>
    <m/>
    <s v="KR 27 H  35  SUR 175  "/>
    <n v="43734599"/>
    <n v="3007829399"/>
    <m/>
    <s v="Por determinar"/>
    <m/>
    <m/>
    <m/>
    <m/>
    <m/>
    <m/>
    <m/>
    <m/>
    <m/>
    <m/>
    <s v="        "/>
    <m/>
    <m/>
    <m/>
    <m/>
    <s v="FAUNA DOMÉSTICA"/>
    <s v="Permiso de tenencia de caninos de manejo especial "/>
    <s v="El Esmeraldal"/>
    <n v="4"/>
    <x v="38"/>
    <d v="2026-03-05T00:00:00"/>
    <n v="14"/>
    <d v="2026-03-06T00:00:00"/>
    <s v="Orden de policía"/>
    <s v="Juan  Muñoz Guerra"/>
    <m/>
    <s v="Juan  Muñoz Guerra"/>
    <s v="Archivado"/>
    <x v="1"/>
    <m/>
    <s v=""/>
  </r>
  <r>
    <s v="0188-2026"/>
    <n v="11866"/>
    <s v="Mariana Bedoya-Enzo"/>
    <s v="CL"/>
    <n v="27"/>
    <s v="D"/>
    <s v="SUR"/>
    <n v="27"/>
    <s v="B"/>
    <m/>
    <n v="101"/>
    <m/>
    <m/>
    <s v="CL 27 D SUR 27 B  101  "/>
    <n v="1034986826"/>
    <n v="3116998039"/>
    <m/>
    <s v="Por determinar"/>
    <m/>
    <m/>
    <m/>
    <m/>
    <m/>
    <m/>
    <m/>
    <m/>
    <m/>
    <m/>
    <s v="        "/>
    <m/>
    <m/>
    <m/>
    <m/>
    <s v="FAUNA DOMÉSTICA"/>
    <s v="Permiso de tenencia de caninos de manejo especial "/>
    <s v="El Escobero"/>
    <n v="10"/>
    <x v="43"/>
    <d v="2026-03-05T00:00:00"/>
    <n v="9"/>
    <d v="2026-03-06T00:00:00"/>
    <s v="Orden de policía"/>
    <s v="Juan  Muñoz Guerra"/>
    <m/>
    <s v="Juan  Muñoz Guerra"/>
    <s v="Archivado"/>
    <x v="1"/>
    <m/>
    <s v=""/>
  </r>
  <r>
    <s v="0189-2026"/>
    <s v="0008853 - 000851"/>
    <s v="Anonimo"/>
    <m/>
    <m/>
    <m/>
    <m/>
    <m/>
    <m/>
    <m/>
    <m/>
    <m/>
    <m/>
    <s v="         "/>
    <m/>
    <m/>
    <m/>
    <s v="Por determinar"/>
    <s v="CL"/>
    <n v="41"/>
    <s v="B"/>
    <s v="SUR"/>
    <n v="25"/>
    <m/>
    <m/>
    <m/>
    <m/>
    <n v="128"/>
    <s v="CL 41B SUR 25     128"/>
    <m/>
    <m/>
    <m/>
    <m/>
    <s v="FAUNA DOMÉSTICA"/>
    <s v="Tenencia inadecuada de animales de compañía"/>
    <s v="La Mina "/>
    <n v="6"/>
    <x v="34"/>
    <m/>
    <n v="-46066"/>
    <m/>
    <m/>
    <m/>
    <m/>
    <m/>
    <s v="Auto de archivo"/>
    <x v="8"/>
    <m/>
    <s v=""/>
  </r>
  <r>
    <s v="0190-2026"/>
    <n v="2816"/>
    <s v="Esperanza Galvez Correa"/>
    <s v="KR"/>
    <n v="4"/>
    <m/>
    <m/>
    <n v="29"/>
    <m/>
    <s v="SUR"/>
    <n v="419"/>
    <m/>
    <n v="610"/>
    <s v="KR 4   29  SUR 419  610"/>
    <m/>
    <m/>
    <m/>
    <s v="Por determinar"/>
    <m/>
    <m/>
    <m/>
    <m/>
    <m/>
    <m/>
    <m/>
    <m/>
    <m/>
    <m/>
    <s v="        "/>
    <m/>
    <m/>
    <m/>
    <m/>
    <s v="SUELO"/>
    <s v="Afectaciones por movimientos en masa o erosión"/>
    <s v="Las Palmas"/>
    <n v="12"/>
    <x v="38"/>
    <m/>
    <n v="-46072"/>
    <m/>
    <m/>
    <m/>
    <m/>
    <m/>
    <s v="Visitas técnicos"/>
    <x v="2"/>
    <m/>
    <s v=""/>
  </r>
  <r>
    <s v="0191-2026"/>
    <n v="11655"/>
    <s v="Oficio"/>
    <m/>
    <m/>
    <m/>
    <m/>
    <m/>
    <m/>
    <m/>
    <m/>
    <m/>
    <m/>
    <s v="         "/>
    <m/>
    <m/>
    <m/>
    <s v="Por determinar"/>
    <s v="KR"/>
    <n v="45"/>
    <s v="B"/>
    <m/>
    <n v="37"/>
    <m/>
    <s v="SUR"/>
    <m/>
    <m/>
    <m/>
    <s v="KR 45B  37  SUR   "/>
    <m/>
    <m/>
    <m/>
    <m/>
    <s v="RESIDUOS SOLIDOS"/>
    <s v="Disposición inadecuada de residuos sólidos en horas, dias y lugares no autorizados"/>
    <s v="Alcalá"/>
    <n v="8"/>
    <x v="39"/>
    <d v="2026-02-23T00:00:00"/>
    <n v="0"/>
    <d v="2026-02-23T00:00:00"/>
    <s v="Auto de archivo"/>
    <s v="Juan Carlos Sánchez Vargas"/>
    <m/>
    <m/>
    <s v="Archivado"/>
    <x v="1"/>
    <m/>
    <s v=""/>
  </r>
  <r>
    <s v="0192-2026"/>
    <n v="89596"/>
    <s v="Anonimo"/>
    <m/>
    <m/>
    <m/>
    <m/>
    <m/>
    <m/>
    <m/>
    <m/>
    <m/>
    <m/>
    <s v="         "/>
    <m/>
    <m/>
    <m/>
    <s v="Por determinar"/>
    <m/>
    <s v="Mall la sebastiana y contiguos"/>
    <m/>
    <m/>
    <m/>
    <m/>
    <m/>
    <m/>
    <m/>
    <m/>
    <s v=" Mall la sebastiana y contiguos       "/>
    <m/>
    <m/>
    <m/>
    <m/>
    <s v="FAUNA DOMÉSTICA"/>
    <s v="Presunto maltrato animal"/>
    <s v="El Esmeraldal"/>
    <n v="4"/>
    <x v="44"/>
    <m/>
    <n v="-46007"/>
    <m/>
    <m/>
    <s v="Juan  Muñoz Guerra"/>
    <m/>
    <s v="Juan  Muñoz Guerra"/>
    <s v="Auto de inicio "/>
    <x v="3"/>
    <m/>
    <s v=""/>
  </r>
  <r>
    <s v="0193-2026"/>
    <n v="10859"/>
    <s v="oficio policia"/>
    <m/>
    <m/>
    <m/>
    <m/>
    <m/>
    <m/>
    <m/>
    <m/>
    <m/>
    <m/>
    <s v="         "/>
    <m/>
    <m/>
    <m/>
    <s v="Angela Maria Marquez Rojas"/>
    <s v="CL"/>
    <n v="39"/>
    <m/>
    <s v="SUR"/>
    <n v="40"/>
    <m/>
    <m/>
    <n v="55"/>
    <m/>
    <m/>
    <s v="CL 39 SUR 40   55  "/>
    <n v="1042770407"/>
    <m/>
    <m/>
    <m/>
    <s v="AIRE"/>
    <s v="Afectaciones por ruido"/>
    <s v="Zona Centro"/>
    <n v="9"/>
    <x v="38"/>
    <m/>
    <n v="-46072"/>
    <m/>
    <m/>
    <m/>
    <m/>
    <s v="Alexandra Uribe Alzate"/>
    <s v="Auto de inicio "/>
    <x v="0"/>
    <m/>
    <s v=""/>
  </r>
  <r>
    <s v="0194-2026"/>
    <n v="13748"/>
    <s v="Laura Margarita ArangoCalle -Nelly Calle"/>
    <s v="CL"/>
    <n v="36"/>
    <m/>
    <s v="SUR"/>
    <n v="27"/>
    <m/>
    <m/>
    <n v="10"/>
    <m/>
    <s v="Apto 616"/>
    <s v="CL 36  SUR 27   10  Apto 616"/>
    <s v="1152202765-26214790"/>
    <s v="3013905247-3002075058"/>
    <m/>
    <s v="juan Camilo Estrada Gutierrez"/>
    <s v="CL"/>
    <n v="36"/>
    <m/>
    <s v="SUR"/>
    <n v="27"/>
    <m/>
    <m/>
    <n v="10"/>
    <m/>
    <s v="Apto 714"/>
    <m/>
    <n v="1036618957"/>
    <m/>
    <m/>
    <m/>
    <s v="FAUNA DOMÉSTICA"/>
    <s v="Ataque de animales de compañía a otros animales o personas"/>
    <s v="Inmaculada"/>
    <n v="5"/>
    <x v="45"/>
    <m/>
    <n v="-46083"/>
    <m/>
    <m/>
    <s v="Juan  Muñoz Guerra"/>
    <m/>
    <s v="Juan  Muñoz Guerra"/>
    <s v="Auto de inicio "/>
    <x v="3"/>
    <m/>
    <s v=""/>
  </r>
  <r>
    <s v="0195-2026"/>
    <s v="0001573-0006100"/>
    <s v="De oficio"/>
    <m/>
    <m/>
    <m/>
    <m/>
    <m/>
    <m/>
    <m/>
    <m/>
    <m/>
    <m/>
    <s v="         "/>
    <m/>
    <m/>
    <s v="veeduriacev@gmail.com"/>
    <s v="finca Ecuestre la Maria"/>
    <m/>
    <m/>
    <m/>
    <m/>
    <m/>
    <m/>
    <m/>
    <m/>
    <m/>
    <m/>
    <s v="        "/>
    <m/>
    <m/>
    <m/>
    <m/>
    <s v="SUELO"/>
    <s v="Afectación a suelos de protección "/>
    <s v="El Escobero"/>
    <n v="10"/>
    <x v="46"/>
    <m/>
    <n v="-46061"/>
    <m/>
    <m/>
    <m/>
    <m/>
    <s v="Alexandra Uribe Alzate"/>
    <s v="Auto de inicio "/>
    <x v="0"/>
    <m/>
    <s v=""/>
  </r>
  <r>
    <s v="0196-2026"/>
    <n v="3225"/>
    <s v="Parcelación palma silvestre"/>
    <s v="CL"/>
    <n v="25"/>
    <m/>
    <s v="SUR"/>
    <n v="33"/>
    <m/>
    <m/>
    <n v="50"/>
    <m/>
    <m/>
    <s v="CL 25  SUR 33   50  "/>
    <n v="43830859"/>
    <n v="3142932579"/>
    <m/>
    <s v="Parcelación las palmas"/>
    <m/>
    <m/>
    <m/>
    <m/>
    <m/>
    <m/>
    <m/>
    <m/>
    <m/>
    <m/>
    <s v="        "/>
    <n v="8110021586"/>
    <m/>
    <m/>
    <m/>
    <s v="HÍDRICO"/>
    <s v="Manejo inadecuado de aguas lluvias o escorrentia"/>
    <s v="Las Palmas"/>
    <n v="12"/>
    <x v="45"/>
    <m/>
    <n v="-46083"/>
    <m/>
    <m/>
    <m/>
    <m/>
    <s v="Alexandra Uribe Alzate"/>
    <s v="Auto de inicio "/>
    <x v="0"/>
    <m/>
    <s v=""/>
  </r>
  <r>
    <s v="0197-2026"/>
    <n v="13084"/>
    <s v="Parcelación Prado Largo"/>
    <m/>
    <m/>
    <m/>
    <m/>
    <m/>
    <m/>
    <m/>
    <m/>
    <m/>
    <m/>
    <s v="         "/>
    <m/>
    <n v="3103983554"/>
    <m/>
    <s v="Leydi Castro"/>
    <m/>
    <m/>
    <m/>
    <m/>
    <m/>
    <m/>
    <m/>
    <m/>
    <m/>
    <s v="casa 45"/>
    <s v="        casa 45"/>
    <m/>
    <m/>
    <m/>
    <m/>
    <s v="FAUNA DOMÉSTICA"/>
    <s v="Ataque de animales de compañía a otros animales o personas"/>
    <s v="Las Palmas"/>
    <n v="12"/>
    <x v="47"/>
    <m/>
    <n v="-46080"/>
    <m/>
    <m/>
    <s v="Juan  Muñoz Guerra"/>
    <m/>
    <s v="Juan  Muñoz Guerra"/>
    <s v="Auto de inicio "/>
    <x v="3"/>
    <m/>
    <s v=""/>
  </r>
  <r>
    <s v="0198-2026"/>
    <n v="14845"/>
    <s v="Jhon Jairo Hermandez"/>
    <s v="CL"/>
    <n v="37"/>
    <s v="B"/>
    <s v="SUR"/>
    <n v="27"/>
    <s v="E"/>
    <m/>
    <n v="90"/>
    <m/>
    <n v="80"/>
    <s v="CL 37 B SUR 27 E  90  80"/>
    <n v="70546484"/>
    <n v="3226209245"/>
    <m/>
    <s v="Fernando Patiño"/>
    <s v="CL"/>
    <n v="37"/>
    <s v="B"/>
    <s v="SUR"/>
    <n v="27"/>
    <s v="E"/>
    <m/>
    <n v="90"/>
    <m/>
    <n v="80"/>
    <s v="CL 37 B SUR 27 E  90  80"/>
    <m/>
    <m/>
    <m/>
    <m/>
    <s v="FLORA"/>
    <s v="Afectación a individuos arboreos"/>
    <s v="La Pradera"/>
    <n v="5"/>
    <x v="48"/>
    <d v="2026-03-09T00:00:00"/>
    <n v="5"/>
    <d v="2026-03-09T00:00:00"/>
    <s v="Visitas patrulleros"/>
    <s v="Olver Puerta Garcia"/>
    <m/>
    <m/>
    <s v="Archivado"/>
    <x v="1"/>
    <m/>
    <s v=""/>
  </r>
  <r>
    <s v="0199-2026"/>
    <n v="13343"/>
    <s v="Dora Luz Velez"/>
    <s v="KR"/>
    <n v="30"/>
    <m/>
    <m/>
    <n v="40"/>
    <s v="F"/>
    <m/>
    <n v="64"/>
    <m/>
    <m/>
    <s v="KR 30   40 F  64  "/>
    <n v="32531544"/>
    <n v="35963159"/>
    <m/>
    <s v="Adriana"/>
    <s v="KR"/>
    <n v="30"/>
    <m/>
    <m/>
    <n v="40"/>
    <s v="G"/>
    <s v="SUR"/>
    <n v="30"/>
    <m/>
    <m/>
    <s v="KR 30  40 G SUR 30  "/>
    <m/>
    <m/>
    <m/>
    <m/>
    <s v="RESIDUOS SOLIDOS"/>
    <s v="Disposición inadecuada de residuos sólidos en horas, dias y lugares no autorizados"/>
    <s v="El Dorado"/>
    <n v="7"/>
    <x v="47"/>
    <d v="2026-03-10T00:00:00"/>
    <n v="11"/>
    <d v="2026-03-10T00:00:00"/>
    <s v="Auto de archivo"/>
    <s v="Juan Carlos Sánchez Vargas"/>
    <m/>
    <m/>
    <s v="Archivado"/>
    <x v="1"/>
    <m/>
    <s v=""/>
  </r>
  <r>
    <s v="0200-2026"/>
    <n v="13304"/>
    <s v="Alejandro Restrepo Duque"/>
    <s v="CL"/>
    <n v="40"/>
    <m/>
    <s v="SUR"/>
    <n v="5"/>
    <m/>
    <m/>
    <m/>
    <m/>
    <m/>
    <s v="CL 40  SUR 5     "/>
    <n v="1037626079"/>
    <n v="3007591630"/>
    <m/>
    <s v="Por determinar"/>
    <m/>
    <m/>
    <m/>
    <m/>
    <m/>
    <m/>
    <m/>
    <m/>
    <m/>
    <m/>
    <s v="        "/>
    <m/>
    <m/>
    <m/>
    <m/>
    <s v="FAUNA DOMÉSTICA"/>
    <s v="Presunto maltrato animal"/>
    <s v="El Vallano"/>
    <n v="11"/>
    <x v="47"/>
    <d v="2026-04-14T00:00:00"/>
    <n v="46"/>
    <m/>
    <s v="Auto de archivo"/>
    <s v="Juan Carlos Sánchez Vargas"/>
    <m/>
    <m/>
    <s v="Archivado"/>
    <x v="8"/>
    <m/>
    <s v=""/>
  </r>
  <r>
    <s v="0201-2026"/>
    <n v="13388"/>
    <s v="Anonimo"/>
    <m/>
    <m/>
    <m/>
    <m/>
    <m/>
    <m/>
    <m/>
    <m/>
    <m/>
    <m/>
    <s v="         "/>
    <m/>
    <m/>
    <m/>
    <s v="Personal de la carniceria"/>
    <s v="KR"/>
    <n v="37"/>
    <m/>
    <m/>
    <n v="39"/>
    <s v="B"/>
    <s v="SUR"/>
    <n v="37"/>
    <m/>
    <m/>
    <s v="KR 37  39 B SUR 37  "/>
    <m/>
    <m/>
    <m/>
    <m/>
    <s v="FLORA"/>
    <s v="Afectación al ornato"/>
    <s v="Mesa"/>
    <n v="9"/>
    <x v="47"/>
    <d v="2026-02-28T00:00:00"/>
    <n v="1"/>
    <d v="2026-02-28T00:00:00"/>
    <s v="Auto de archivo"/>
    <s v="Juan Carlos Sánchez Vargas"/>
    <m/>
    <m/>
    <s v="Archivado"/>
    <x v="1"/>
    <m/>
    <s v=""/>
  </r>
  <r>
    <s v="0202-2026"/>
    <n v="12963"/>
    <s v="Humberto Alonso Calle"/>
    <s v="CL"/>
    <n v="48"/>
    <m/>
    <s v="SUR"/>
    <n v="39"/>
    <s v="B"/>
    <m/>
    <n v="4"/>
    <m/>
    <m/>
    <s v="CL 48  SUR 39 B  4  "/>
    <n v="1037578550"/>
    <n v="3023760574"/>
    <m/>
    <s v="Por determinar"/>
    <m/>
    <m/>
    <m/>
    <m/>
    <m/>
    <m/>
    <m/>
    <m/>
    <m/>
    <m/>
    <s v="        "/>
    <m/>
    <m/>
    <m/>
    <m/>
    <s v="AIRE"/>
    <s v="Afectaciones por ruido"/>
    <s v="El Trianón"/>
    <n v="7"/>
    <x v="49"/>
    <m/>
    <n v="-46107"/>
    <m/>
    <m/>
    <m/>
    <m/>
    <m/>
    <s v="Respuesta DP u Oficio"/>
    <x v="14"/>
    <m/>
    <s v=""/>
  </r>
  <r>
    <s v="0203-2026"/>
    <s v="0012984 - 0000844"/>
    <s v="Mauricio Tamayo"/>
    <s v="CL"/>
    <n v="44"/>
    <m/>
    <s v="SUR"/>
    <n v="39"/>
    <m/>
    <m/>
    <n v="10"/>
    <m/>
    <m/>
    <s v="CL 44  SUR 39   10  "/>
    <m/>
    <n v="3103751305"/>
    <m/>
    <s v="Por determinar"/>
    <m/>
    <m/>
    <m/>
    <m/>
    <m/>
    <m/>
    <m/>
    <m/>
    <m/>
    <m/>
    <s v="        "/>
    <m/>
    <m/>
    <m/>
    <m/>
    <s v="FLORA"/>
    <s v="Árbol en riesgo"/>
    <s v="El Dorado"/>
    <n v="7"/>
    <x v="50"/>
    <d v="2026-02-26T00:00:00"/>
    <n v="0"/>
    <d v="2026-03-24T00:00:00"/>
    <s v="Informe técnico"/>
    <s v="Julian Guzman Agudelo"/>
    <m/>
    <m/>
    <s v="Auto de archivo"/>
    <x v="8"/>
    <m/>
    <s v=""/>
  </r>
  <r>
    <s v="0204-2026"/>
    <n v="14458"/>
    <s v="Comunidad"/>
    <m/>
    <m/>
    <m/>
    <m/>
    <m/>
    <m/>
    <m/>
    <m/>
    <m/>
    <m/>
    <s v="         "/>
    <m/>
    <m/>
    <m/>
    <s v="Microempresa"/>
    <s v="KR"/>
    <n v="31"/>
    <m/>
    <m/>
    <n v="40"/>
    <s v="F"/>
    <s v="SUR"/>
    <m/>
    <m/>
    <m/>
    <s v="KR 31  40 F SUR   "/>
    <m/>
    <m/>
    <m/>
    <m/>
    <s v="RESIDUOS SOLIDOS"/>
    <s v="Disposición inadecuada de residuos sólidos en horas, dias y lugares no autorizados"/>
    <s v="El Dorado"/>
    <n v="7"/>
    <x v="51"/>
    <d v="2026-03-07T00:00:00"/>
    <n v="4"/>
    <d v="2026-03-25T00:00:00"/>
    <s v="Auto de archivo"/>
    <s v="Juan Carlos Sánchez Vargas"/>
    <m/>
    <m/>
    <s v="Archivado"/>
    <x v="1"/>
    <m/>
    <s v=""/>
  </r>
  <r>
    <s v="0205-2026"/>
    <n v="13684"/>
    <s v="Katherine Restrepo"/>
    <s v="DG"/>
    <n v="29"/>
    <m/>
    <m/>
    <n v="33"/>
    <m/>
    <s v="SUR"/>
    <n v="48"/>
    <m/>
    <n v="332"/>
    <s v="DG 29   33  SUR 48  332"/>
    <m/>
    <n v="3245171825"/>
    <m/>
    <s v="Por determinar"/>
    <s v="DG"/>
    <n v="29"/>
    <m/>
    <m/>
    <n v="33"/>
    <m/>
    <s v="SUR"/>
    <n v="48"/>
    <m/>
    <n v="332"/>
    <s v="DG 29   33  SUR 48  332"/>
    <m/>
    <m/>
    <m/>
    <m/>
    <s v="FAUNA DOMÉSTICA"/>
    <s v="Ataque de animales de compañía a otros animales o personas"/>
    <s v="Alto de Misael"/>
    <n v="3"/>
    <x v="45"/>
    <m/>
    <n v="-46083"/>
    <m/>
    <m/>
    <s v="Juan  Muñoz Guerra"/>
    <m/>
    <s v="Juan  Muñoz Guerra"/>
    <s v="Auto de inicio "/>
    <x v="3"/>
    <m/>
    <s v=""/>
  </r>
  <r>
    <s v="0206-2026"/>
    <n v="13680"/>
    <s v="Alejandro Salazar Pajon"/>
    <s v="CL"/>
    <n v="46"/>
    <s v="F"/>
    <s v="SUR"/>
    <n v="39"/>
    <s v="B"/>
    <m/>
    <n v="52"/>
    <m/>
    <m/>
    <s v="CL 46 F SUR 39 B  52  "/>
    <n v="3415495"/>
    <n v="30134422020"/>
    <m/>
    <s v="Por determinar"/>
    <m/>
    <m/>
    <m/>
    <m/>
    <m/>
    <m/>
    <m/>
    <m/>
    <m/>
    <m/>
    <s v="        "/>
    <m/>
    <m/>
    <m/>
    <m/>
    <s v="HÍDRICO"/>
    <s v="Descarga inadecuada de aguas residuales o sin cumplimiento de requisitos"/>
    <s v="El Trianón"/>
    <n v="7"/>
    <x v="45"/>
    <m/>
    <n v="-46083"/>
    <m/>
    <m/>
    <m/>
    <m/>
    <m/>
    <s v="Archivado"/>
    <x v="1"/>
    <m/>
    <s v=""/>
  </r>
  <r>
    <s v="0207-2026"/>
    <n v="9432"/>
    <s v="Balcón de la Raza"/>
    <s v="CL"/>
    <n v="48"/>
    <s v="C"/>
    <s v="SUR"/>
    <n v="39"/>
    <s v="A"/>
    <m/>
    <n v="165"/>
    <m/>
    <m/>
    <s v="CL 48 C SUR 39 A  165  "/>
    <n v="900"/>
    <n v="3504213703"/>
    <m/>
    <s v="Por determinar"/>
    <m/>
    <m/>
    <m/>
    <m/>
    <m/>
    <m/>
    <m/>
    <m/>
    <m/>
    <m/>
    <s v="        "/>
    <m/>
    <m/>
    <m/>
    <m/>
    <s v="FLORA"/>
    <s v="Afectaciones a la propiedad por arboles o vegetación"/>
    <s v="Loma del Barro"/>
    <n v="7"/>
    <x v="34"/>
    <d v="2026-02-19T00:00:00"/>
    <n v="6"/>
    <d v="2026-02-19T00:00:00"/>
    <s v="Visitas técnicos"/>
    <s v="Juan Fernando Florez Lema"/>
    <m/>
    <m/>
    <s v="Respuesta DP u Oficio"/>
    <x v="12"/>
    <m/>
    <s v=""/>
  </r>
  <r>
    <s v="0208-2026"/>
    <s v="0002436 - 0008639 - 0008710 - 0022896"/>
    <s v="Edificio Mirador del Dorado"/>
    <s v="CL"/>
    <n v="40"/>
    <s v="C"/>
    <s v="SUR"/>
    <n v="43"/>
    <m/>
    <m/>
    <n v="8"/>
    <m/>
    <m/>
    <s v="CL 40 C SUR 43   8  "/>
    <m/>
    <s v="5406350-3217159949"/>
    <s v="naturibeve@hotmail.com"/>
    <s v="Municipio de Envigado"/>
    <s v="KR"/>
    <n v="43"/>
    <m/>
    <m/>
    <n v="38"/>
    <m/>
    <s v="SUR"/>
    <n v="35"/>
    <m/>
    <m/>
    <s v="KR 43  38  SUR 35  "/>
    <m/>
    <m/>
    <m/>
    <m/>
    <s v="LOTE-PREDIO"/>
    <s v="Afectaciones a la propiedad por arboles o vegetación"/>
    <s v="El Dorado"/>
    <n v="7"/>
    <x v="42"/>
    <d v="2026-03-03T00:00:00"/>
    <n v="6"/>
    <d v="2026-03-18T00:00:00"/>
    <s v="Auto de archivo"/>
    <s v="Juan Carlos Sánchez Vargas"/>
    <m/>
    <m/>
    <s v="Archivado"/>
    <x v="1"/>
    <m/>
    <s v=""/>
  </r>
  <r>
    <s v="0209-2026"/>
    <s v="7367/160AS-COE2602-7909"/>
    <s v="De oficio"/>
    <m/>
    <m/>
    <m/>
    <m/>
    <m/>
    <m/>
    <m/>
    <m/>
    <m/>
    <m/>
    <s v="         "/>
    <m/>
    <m/>
    <m/>
    <s v="Por determinar"/>
    <s v="KR"/>
    <n v="19"/>
    <m/>
    <m/>
    <n v="36"/>
    <s v="C"/>
    <s v="SUR"/>
    <n v="260"/>
    <m/>
    <m/>
    <s v="KR 19  36 C SUR 260  "/>
    <m/>
    <m/>
    <m/>
    <m/>
    <s v="FAUNA SILVESTRE"/>
    <s v="Presunto maltrato animal"/>
    <s v="El Escobero"/>
    <n v="10"/>
    <x v="47"/>
    <d v="2026-02-20T00:00:00"/>
    <n v="-7"/>
    <d v="2026-02-20T00:00:00"/>
    <s v="Respuesta DP u Oficio"/>
    <s v="Juan  Muñoz Guerra"/>
    <m/>
    <m/>
    <s v="Archivado"/>
    <x v="1"/>
    <m/>
    <s v=""/>
  </r>
  <r>
    <s v="0210-2026"/>
    <n v="3116"/>
    <s v="De oficio"/>
    <m/>
    <m/>
    <m/>
    <m/>
    <m/>
    <m/>
    <m/>
    <m/>
    <m/>
    <m/>
    <s v="         "/>
    <m/>
    <m/>
    <m/>
    <s v="Cantina Palace"/>
    <s v="CL"/>
    <n v="40"/>
    <s v="G"/>
    <s v="SUR"/>
    <n v="29"/>
    <s v="A"/>
    <m/>
    <n v="20"/>
    <m/>
    <m/>
    <s v="CL 40G SUR 29 A  20  "/>
    <m/>
    <m/>
    <m/>
    <m/>
    <s v="AIRE"/>
    <s v="Afectaciones por ruido"/>
    <s v="Zona Centro"/>
    <n v="9"/>
    <x v="42"/>
    <m/>
    <n v="-46078"/>
    <m/>
    <m/>
    <m/>
    <m/>
    <s v="Juan  Muñoz Guerra"/>
    <s v="Auto de inicio "/>
    <x v="3"/>
    <m/>
    <s v=""/>
  </r>
  <r>
    <s v="0211-2026"/>
    <n v="3116"/>
    <s v="De oficio"/>
    <m/>
    <m/>
    <m/>
    <m/>
    <m/>
    <m/>
    <m/>
    <m/>
    <m/>
    <m/>
    <s v="         "/>
    <m/>
    <s v="montes"/>
    <m/>
    <s v="Ritmo Vivo hostal "/>
    <s v="CL"/>
    <n v="39"/>
    <m/>
    <s v="SUR"/>
    <n v="40"/>
    <m/>
    <m/>
    <n v="55"/>
    <m/>
    <m/>
    <s v="CL 39 SUR 40   55  "/>
    <m/>
    <m/>
    <m/>
    <m/>
    <s v="AIRE"/>
    <s v="Afectaciones por ruido"/>
    <s v="Zona Centro"/>
    <n v="9"/>
    <x v="42"/>
    <m/>
    <n v="-46078"/>
    <m/>
    <m/>
    <m/>
    <m/>
    <s v="Juan  Muñoz Guerra"/>
    <s v="Auto de inicio "/>
    <x v="3"/>
    <m/>
    <s v=""/>
  </r>
  <r>
    <s v="0212-2026"/>
    <n v="11363"/>
    <s v="Comunidad"/>
    <m/>
    <m/>
    <m/>
    <m/>
    <m/>
    <m/>
    <m/>
    <m/>
    <m/>
    <m/>
    <s v="         "/>
    <m/>
    <m/>
    <m/>
    <s v="Por determinar"/>
    <m/>
    <s v="San josé camino verde"/>
    <m/>
    <m/>
    <m/>
    <m/>
    <m/>
    <m/>
    <m/>
    <m/>
    <s v=" San josé camino verde       "/>
    <m/>
    <m/>
    <m/>
    <m/>
    <s v="RESIDUOS SOLIDOS"/>
    <s v="Disposición inadecuada de residuos sólidos en horas, dias y lugares no autorizados"/>
    <s v="San José"/>
    <n v="6"/>
    <x v="39"/>
    <d v="2026-02-19T00:00:00"/>
    <n v="-4"/>
    <d v="2026-02-19T00:00:00"/>
    <s v="Remisión"/>
    <s v="Laura Bautista Barroso"/>
    <m/>
    <m/>
    <s v="Archivado"/>
    <x v="1"/>
    <m/>
    <s v=""/>
  </r>
  <r>
    <s v="0213-2026"/>
    <s v="3091-15700-6618"/>
    <s v="sotrames"/>
    <m/>
    <m/>
    <m/>
    <m/>
    <m/>
    <m/>
    <m/>
    <m/>
    <m/>
    <m/>
    <s v="         "/>
    <m/>
    <m/>
    <m/>
    <s v="Municipio Envigado"/>
    <m/>
    <m/>
    <m/>
    <m/>
    <m/>
    <m/>
    <m/>
    <m/>
    <m/>
    <m/>
    <s v="        "/>
    <m/>
    <m/>
    <m/>
    <m/>
    <s v="FLORA"/>
    <s v="Afectaciones a la propiedad por arboles o vegetación"/>
    <s v="El Chingui"/>
    <n v="6"/>
    <x v="42"/>
    <d v="2026-02-25T00:00:00"/>
    <n v="0"/>
    <d v="2026-02-25T00:00:00"/>
    <s v="Auto de archivo"/>
    <s v="Juan Carlos Sánchez Vargas"/>
    <m/>
    <m/>
    <s v="Archivado"/>
    <x v="1"/>
    <m/>
    <s v=""/>
  </r>
  <r>
    <s v="0214-2026"/>
    <n v="15530"/>
    <s v="Parcelación Prado Largo"/>
    <m/>
    <s v="variante palmas"/>
    <m/>
    <m/>
    <m/>
    <m/>
    <m/>
    <m/>
    <m/>
    <m/>
    <s v=" variante palmas        "/>
    <m/>
    <m/>
    <m/>
    <s v="Por determinar"/>
    <m/>
    <m/>
    <m/>
    <m/>
    <m/>
    <m/>
    <m/>
    <m/>
    <m/>
    <m/>
    <s v="        "/>
    <m/>
    <m/>
    <m/>
    <m/>
    <s v="SUELO"/>
    <s v="Afectaciones por movimientos en masa o erosión"/>
    <s v="Las Palmas"/>
    <n v="12"/>
    <x v="52"/>
    <d v="2026-03-06T00:00:00"/>
    <n v="0"/>
    <d v="2026-04-06T00:00:00"/>
    <s v="Archivado"/>
    <s v="Jenifer Zapata Castro"/>
    <m/>
    <m/>
    <s v="Archivado"/>
    <x v="1"/>
    <m/>
    <s v=""/>
  </r>
  <r>
    <s v="0215-2026"/>
    <n v="15287"/>
    <s v="Anonimo"/>
    <m/>
    <m/>
    <m/>
    <m/>
    <m/>
    <m/>
    <m/>
    <m/>
    <m/>
    <m/>
    <s v="         "/>
    <m/>
    <m/>
    <m/>
    <s v="Por determinar"/>
    <m/>
    <s v="frente bloque 1.4"/>
    <m/>
    <m/>
    <m/>
    <m/>
    <m/>
    <m/>
    <m/>
    <m/>
    <s v=" frente bloque 1.4       "/>
    <m/>
    <m/>
    <m/>
    <m/>
    <s v="RESIDUOS SOLIDOS"/>
    <s v="Disposición inadecuada de residuos sólidos en horas, dias y lugares no autorizados"/>
    <s v="El Trianón"/>
    <n v="7"/>
    <x v="52"/>
    <d v="2026-03-05T00:00:00"/>
    <n v="-1"/>
    <d v="2026-03-05T00:00:00"/>
    <s v="Visitas patrulleros"/>
    <s v="Olver Puerta Garcia"/>
    <m/>
    <m/>
    <s v="Archivado"/>
    <x v="1"/>
    <m/>
    <s v=""/>
  </r>
  <r>
    <s v="0216-2026"/>
    <n v="15286"/>
    <s v="Carolina Palacio"/>
    <m/>
    <m/>
    <m/>
    <m/>
    <m/>
    <m/>
    <m/>
    <m/>
    <m/>
    <m/>
    <s v="         "/>
    <m/>
    <m/>
    <m/>
    <s v="Por determinar"/>
    <m/>
    <m/>
    <m/>
    <m/>
    <m/>
    <m/>
    <m/>
    <m/>
    <m/>
    <m/>
    <s v="        "/>
    <m/>
    <m/>
    <m/>
    <m/>
    <s v="RESIDUOS SOLIDOS"/>
    <s v="Disposición inadecuada de residuos sólidos en horas, dias y lugares no autorizados"/>
    <s v="El Trianón"/>
    <n v="7"/>
    <x v="52"/>
    <d v="2026-03-06T00:00:00"/>
    <n v="0"/>
    <d v="2026-03-05T00:00:00"/>
    <s v="Visitas patrulleros"/>
    <s v="Olver Puerta Garcia"/>
    <m/>
    <m/>
    <s v="Archivado"/>
    <x v="1"/>
    <m/>
    <s v=""/>
  </r>
  <r>
    <s v="0217-2026"/>
    <n v="15395"/>
    <s v="Lucia Gonzalez"/>
    <s v="CL"/>
    <n v="48"/>
    <s v="C"/>
    <s v="SUR"/>
    <n v="37"/>
    <m/>
    <m/>
    <n v="107"/>
    <m/>
    <m/>
    <s v="CL 48 C SUR 37   107  "/>
    <m/>
    <m/>
    <m/>
    <s v="Por determinar"/>
    <m/>
    <m/>
    <m/>
    <m/>
    <m/>
    <m/>
    <m/>
    <m/>
    <m/>
    <m/>
    <s v="        "/>
    <m/>
    <m/>
    <m/>
    <m/>
    <s v="FLORA"/>
    <s v="Árbol en riesgo"/>
    <s v="Loma del Barro"/>
    <n v="7"/>
    <x v="52"/>
    <m/>
    <n v="-46087"/>
    <m/>
    <m/>
    <m/>
    <m/>
    <m/>
    <s v="Visitas patrulleros"/>
    <x v="6"/>
    <m/>
    <s v=""/>
  </r>
  <r>
    <s v="0218-2026"/>
    <n v="14416"/>
    <s v="Luis Fernando Olaya Medina"/>
    <m/>
    <m/>
    <m/>
    <m/>
    <m/>
    <m/>
    <m/>
    <m/>
    <m/>
    <m/>
    <s v="         "/>
    <n v="98665970"/>
    <n v="3137521719"/>
    <m/>
    <s v="Por determinar"/>
    <s v="KR"/>
    <n v="24"/>
    <s v="E"/>
    <m/>
    <n v="41"/>
    <m/>
    <s v="SUR"/>
    <n v="160"/>
    <m/>
    <m/>
    <s v="KR 24E  41  SUR 160  "/>
    <m/>
    <m/>
    <m/>
    <m/>
    <s v="HÍDRICO"/>
    <s v="Descarga inadecuada de aguas residuales o sin cumplimiento de requisitos"/>
    <s v="La Mina "/>
    <n v="6"/>
    <x v="51"/>
    <d v="2026-03-03T00:00:00"/>
    <n v="0"/>
    <d v="2026-03-05T00:00:00"/>
    <s v="Visitas patrulleros"/>
    <s v="Olver Puerta Garcia"/>
    <m/>
    <m/>
    <s v="Archivado"/>
    <x v="1"/>
    <m/>
    <s v=""/>
  </r>
  <r>
    <s v="0219-2026"/>
    <n v="3122"/>
    <s v="De oficio"/>
    <m/>
    <m/>
    <m/>
    <m/>
    <m/>
    <m/>
    <m/>
    <m/>
    <m/>
    <m/>
    <s v="         "/>
    <m/>
    <m/>
    <m/>
    <s v="Agroandalucia Fernandez y Cia - Agrofutura Fernandez y Cia - Ingersiones la Facilita - Juan Bautista Fernandez Correa - Jorge Hernan Fernandez Correa - Parcelación Mirador Las Palmas"/>
    <m/>
    <m/>
    <m/>
    <m/>
    <m/>
    <m/>
    <m/>
    <m/>
    <m/>
    <m/>
    <s v="        "/>
    <m/>
    <m/>
    <m/>
    <n v="241"/>
    <s v="SUELO"/>
    <s v="Afectaciones por movimientos en masa o erosión"/>
    <s v="Santa Catalina"/>
    <n v="10"/>
    <x v="42"/>
    <d v="2026-03-02T00:00:00"/>
    <n v="5"/>
    <d v="2026-03-24T00:00:00"/>
    <s v="Informe técnico"/>
    <s v="Mauricio Gomez Herrera"/>
    <m/>
    <s v="Alexandra Uribe Alzate"/>
    <s v="Auto de inicio "/>
    <x v="0"/>
    <m/>
    <s v=""/>
  </r>
  <r>
    <s v="0220-2026"/>
    <n v="4695"/>
    <s v="Anonima"/>
    <m/>
    <m/>
    <m/>
    <m/>
    <m/>
    <m/>
    <m/>
    <m/>
    <m/>
    <m/>
    <s v="         "/>
    <m/>
    <m/>
    <m/>
    <s v="Jenny Restrepo"/>
    <s v="TR"/>
    <n v="34"/>
    <s v="DD"/>
    <s v="SUR"/>
    <n v="32"/>
    <s v="C"/>
    <m/>
    <n v="57"/>
    <m/>
    <m/>
    <s v="TR 34DD SUR 32 C  57  "/>
    <m/>
    <m/>
    <m/>
    <m/>
    <s v="FAUNA DOMÉSTICA"/>
    <s v="Tenencia inadecuada de animales de compañía"/>
    <s v="Los Naranjos"/>
    <n v="9"/>
    <x v="23"/>
    <m/>
    <n v="-46051"/>
    <m/>
    <m/>
    <m/>
    <m/>
    <m/>
    <s v="Visitas patrulleros"/>
    <x v="11"/>
    <m/>
    <s v=""/>
  </r>
  <r>
    <s v="0221-2026"/>
    <n v="11656"/>
    <s v="Oficio"/>
    <m/>
    <m/>
    <m/>
    <m/>
    <m/>
    <m/>
    <m/>
    <m/>
    <m/>
    <m/>
    <s v="         "/>
    <m/>
    <m/>
    <m/>
    <s v="Liliana botero"/>
    <s v="CL"/>
    <n v="36"/>
    <m/>
    <m/>
    <n v="22"/>
    <m/>
    <m/>
    <n v="5"/>
    <m/>
    <m/>
    <s v="CL 36  22   5  "/>
    <m/>
    <n v="3113065466"/>
    <m/>
    <m/>
    <s v="FLORA"/>
    <s v="Árbol en riesgo"/>
    <s v="El Chocho"/>
    <n v="5"/>
    <x v="39"/>
    <d v="2026-02-23T00:00:00"/>
    <n v="0"/>
    <d v="2026-02-23T00:00:00"/>
    <s v="Visitas patrulleros"/>
    <s v="Laura Bautista Barroso"/>
    <m/>
    <m/>
    <s v="Archivado"/>
    <x v="1"/>
    <m/>
    <s v=""/>
  </r>
  <r>
    <s v="0222-2026"/>
    <n v="15671"/>
    <s v="Natalia Acosta"/>
    <s v="KR"/>
    <n v="25"/>
    <m/>
    <m/>
    <n v="39"/>
    <s v="B"/>
    <s v="SUR"/>
    <n v="30"/>
    <m/>
    <m/>
    <s v="KR 25   39 B SUR 30  "/>
    <n v="43865136"/>
    <n v="3104921193"/>
    <m/>
    <s v="Por determinar"/>
    <m/>
    <s v="parque lineal chingui"/>
    <m/>
    <m/>
    <m/>
    <m/>
    <m/>
    <m/>
    <m/>
    <m/>
    <s v=" parque lineal chingui       "/>
    <n v="43865136"/>
    <n v="3104921193"/>
    <m/>
    <m/>
    <s v="FAUNA DOMÉSTICA"/>
    <s v="Tenencia inadecuada de animales de compañía"/>
    <s v="El Chingui"/>
    <n v="6"/>
    <x v="53"/>
    <d v="2026-04-14T00:00:00"/>
    <n v="36"/>
    <d v="2026-04-14T00:00:00"/>
    <s v="Remisión"/>
    <s v="Adriana Florez Buriticá"/>
    <m/>
    <m/>
    <s v="Auto de archivo"/>
    <x v="8"/>
    <m/>
    <s v=""/>
  </r>
  <r>
    <s v="0223-2026"/>
    <n v="14967"/>
    <s v="Bello monte"/>
    <s v="CL"/>
    <n v="24"/>
    <m/>
    <s v="SUR"/>
    <n v="5"/>
    <m/>
    <m/>
    <n v="80"/>
    <m/>
    <m/>
    <s v="CL 24  SUR 5   80  "/>
    <n v="1039450128"/>
    <n v="3226414396"/>
    <m/>
    <s v="La rufina"/>
    <m/>
    <m/>
    <m/>
    <m/>
    <m/>
    <m/>
    <m/>
    <m/>
    <m/>
    <m/>
    <s v="        "/>
    <m/>
    <m/>
    <m/>
    <m/>
    <s v="FLORA"/>
    <s v="Afectaciones a la propiedad por arboles o vegetación"/>
    <s v="Las Palmas"/>
    <n v="12"/>
    <x v="54"/>
    <d v="2026-03-13T00:00:00"/>
    <n v="8"/>
    <d v="2026-03-13T00:00:00"/>
    <s v="Visitas técnicos"/>
    <s v="Adriana Florez Buriticá"/>
    <m/>
    <m/>
    <s v="Respuesta DP u Oficio"/>
    <x v="12"/>
    <m/>
    <s v=""/>
  </r>
  <r>
    <s v="0224-2026"/>
    <n v="15531"/>
    <s v="Comunidad"/>
    <m/>
    <m/>
    <m/>
    <m/>
    <m/>
    <m/>
    <m/>
    <m/>
    <m/>
    <m/>
    <s v="         "/>
    <m/>
    <m/>
    <m/>
    <s v="Parcelación Arrayanes"/>
    <s v="KR"/>
    <n v="7"/>
    <m/>
    <m/>
    <n v="24"/>
    <s v="A"/>
    <s v="SUR"/>
    <n v="15"/>
    <m/>
    <m/>
    <s v="KR 7  24 A SUR 15  "/>
    <m/>
    <n v="3122954978"/>
    <m/>
    <m/>
    <s v="HÍDRICO"/>
    <s v="Descarga inadecuada de aguas residuales o sin cumplimiento de requisitos"/>
    <s v="Las Palmas"/>
    <n v="12"/>
    <x v="52"/>
    <d v="2026-03-20T00:00:00"/>
    <n v="14"/>
    <d v="2026-04-06T00:00:00"/>
    <s v="Archivado"/>
    <s v="Jenifer Zapata Castro"/>
    <m/>
    <m/>
    <s v="Archivado"/>
    <x v="1"/>
    <m/>
    <s v=""/>
  </r>
  <r>
    <s v="0225-2026"/>
    <n v="15887"/>
    <s v="Mauricio Zapata"/>
    <s v="CL"/>
    <n v="27"/>
    <s v="C"/>
    <s v="SUR"/>
    <n v="27"/>
    <m/>
    <m/>
    <n v="55"/>
    <m/>
    <m/>
    <s v="CL 27 C SUR 27   55  "/>
    <n v="15265197"/>
    <n v="3113588240"/>
    <m/>
    <s v="Por determinar"/>
    <m/>
    <m/>
    <m/>
    <m/>
    <m/>
    <m/>
    <m/>
    <m/>
    <m/>
    <m/>
    <s v="        "/>
    <m/>
    <m/>
    <m/>
    <m/>
    <s v="FLORA"/>
    <s v="Afectación a individuos arboreos"/>
    <s v="El Esmeraldal"/>
    <n v="4"/>
    <x v="53"/>
    <d v="2026-03-19T00:00:00"/>
    <n v="10"/>
    <d v="2026-03-19T00:00:00"/>
    <s v="Auto de archivo"/>
    <s v="Juan Carlos Sánchez Vargas"/>
    <m/>
    <m/>
    <s v="Archivado"/>
    <x v="1"/>
    <m/>
    <s v=""/>
  </r>
  <r>
    <s v="0226-2026"/>
    <n v="15920"/>
    <s v="Dora luz Duque"/>
    <s v="KR"/>
    <n v="25"/>
    <m/>
    <m/>
    <n v="39"/>
    <m/>
    <s v="SUR"/>
    <n v="20"/>
    <m/>
    <n v="113"/>
    <s v="KR 25   39  SUR 20  113"/>
    <m/>
    <m/>
    <m/>
    <s v="Por determinar"/>
    <m/>
    <s v="Mini mercado al frente de vitta"/>
    <m/>
    <m/>
    <m/>
    <m/>
    <m/>
    <m/>
    <m/>
    <m/>
    <s v=" Mini mercado al frente de vitta       "/>
    <m/>
    <m/>
    <m/>
    <m/>
    <s v="HÍDRICO"/>
    <s v="Descarga inadecuada de aguas residuales o sin cumplimiento de requisitos"/>
    <s v="El Chingui"/>
    <n v="6"/>
    <x v="55"/>
    <d v="2026-03-20T00:00:00"/>
    <n v="10"/>
    <d v="2026-03-20T00:00:00"/>
    <s v="Auto de archivo"/>
    <s v="Juan Carlos Sánchez Vargas"/>
    <m/>
    <m/>
    <s v="Archivado"/>
    <x v="1"/>
    <m/>
    <s v=""/>
  </r>
  <r>
    <s v="0227-2026"/>
    <n v="29577"/>
    <s v="De oficio  -caso (Triton)"/>
    <m/>
    <m/>
    <m/>
    <m/>
    <m/>
    <m/>
    <m/>
    <m/>
    <m/>
    <m/>
    <s v="         "/>
    <m/>
    <m/>
    <m/>
    <s v="Alicia de Jesus Toro"/>
    <s v="CL"/>
    <n v="25"/>
    <m/>
    <s v="SUR"/>
    <n v="4"/>
    <m/>
    <m/>
    <n v="24"/>
    <m/>
    <m/>
    <s v="CL 25 SUR 4   24  "/>
    <m/>
    <m/>
    <m/>
    <m/>
    <s v="FAUNA DOMÉSTICA"/>
    <s v="Tenencia inadecuada de animales de compañía"/>
    <s v="Las Palmas"/>
    <n v="12"/>
    <x v="56"/>
    <d v="2025-04-21T00:00:00"/>
    <n v="10"/>
    <d v="2026-03-11T00:00:00"/>
    <s v="constancia secretarial"/>
    <s v="Juan Carlos Sánchez Vargas"/>
    <m/>
    <m/>
    <s v="Archivado"/>
    <x v="1"/>
    <m/>
    <s v=""/>
  </r>
  <r>
    <s v="0228-2026"/>
    <n v="6172"/>
    <s v="De oficio OGR"/>
    <m/>
    <m/>
    <m/>
    <m/>
    <m/>
    <m/>
    <m/>
    <m/>
    <m/>
    <m/>
    <s v="         "/>
    <m/>
    <m/>
    <m/>
    <s v="Por determinar"/>
    <m/>
    <s v="prados del sur"/>
    <m/>
    <m/>
    <m/>
    <m/>
    <m/>
    <m/>
    <m/>
    <m/>
    <s v=" prados del sur       "/>
    <m/>
    <m/>
    <m/>
    <m/>
    <s v="SUELO"/>
    <s v="Afectaciones por movimientos en masa o erosión"/>
    <s v="La Mina "/>
    <n v="6"/>
    <x v="45"/>
    <m/>
    <n v="-46083"/>
    <m/>
    <m/>
    <m/>
    <m/>
    <m/>
    <s v="Visitas técnicos"/>
    <x v="2"/>
    <m/>
    <s v=""/>
  </r>
  <r>
    <s v="0229-2026"/>
    <n v="15188"/>
    <s v="Maria Beatriz Ramirez cañas"/>
    <s v="TR"/>
    <n v="33"/>
    <s v="A"/>
    <s v="SUR"/>
    <n v="32"/>
    <m/>
    <m/>
    <n v="42"/>
    <m/>
    <m/>
    <s v="TR 33 A SUR 32   42  "/>
    <n v="42875835"/>
    <n v="3007906134"/>
    <m/>
    <s v="Lina marcela Alvarez Mazo"/>
    <s v="TR"/>
    <n v="33"/>
    <s v="A"/>
    <s v="SUR"/>
    <n v="32"/>
    <m/>
    <m/>
    <n v="42"/>
    <m/>
    <m/>
    <s v="TR 33 A SUR 32   42  "/>
    <m/>
    <m/>
    <m/>
    <m/>
    <s v="RESIDUOS SOLIDOS"/>
    <s v="Disposición inadecuada de residuos sólidos en horas, dias y lugares no autorizados"/>
    <s v="La Magnolia"/>
    <n v="9"/>
    <x v="54"/>
    <d v="2026-03-18T00:00:00"/>
    <n v="13"/>
    <d v="2026-03-18T00:00:00"/>
    <s v="Visitas patrulleros"/>
    <s v="Laura Bautista Barroso"/>
    <m/>
    <m/>
    <s v="Remisión"/>
    <x v="5"/>
    <m/>
    <s v=""/>
  </r>
  <r>
    <s v="0230-2026"/>
    <n v="15435"/>
    <s v="Balcones de la Abadia"/>
    <s v="CL"/>
    <n v="27"/>
    <m/>
    <s v="SUR"/>
    <n v="28"/>
    <m/>
    <m/>
    <n v="181"/>
    <m/>
    <m/>
    <s v="CL 27  SUR 28   181  "/>
    <n v="8110353427"/>
    <m/>
    <m/>
    <s v="Por determinar"/>
    <s v="CL"/>
    <n v="27"/>
    <m/>
    <s v="SUR"/>
    <n v="28"/>
    <m/>
    <m/>
    <n v="181"/>
    <m/>
    <m/>
    <s v="CL 27  SUR 28   181  "/>
    <m/>
    <m/>
    <m/>
    <m/>
    <s v="RESIDUOS SOLIDOS"/>
    <s v="Disposición inadecuada de residuos sólidos en horas, dias y lugares no autorizados"/>
    <s v="Zuñiga"/>
    <n v="4"/>
    <x v="52"/>
    <d v="2026-03-14T00:00:00"/>
    <n v="8"/>
    <d v="2026-03-14T00:00:00"/>
    <s v="Visitas patrulleros"/>
    <s v="Olver Puerta Garcia"/>
    <m/>
    <m/>
    <s v="Auto de archivo"/>
    <x v="8"/>
    <m/>
    <s v=""/>
  </r>
  <r>
    <s v="0231-2026"/>
    <s v="16205-4892"/>
    <s v="Comunidad"/>
    <m/>
    <m/>
    <m/>
    <m/>
    <m/>
    <m/>
    <m/>
    <m/>
    <m/>
    <m/>
    <s v="         "/>
    <m/>
    <m/>
    <m/>
    <s v="Por Determinar"/>
    <m/>
    <s v="vereda "/>
    <m/>
    <m/>
    <s v="el escobero"/>
    <m/>
    <m/>
    <s v="ingreso "/>
    <m/>
    <s v="buho"/>
    <s v=" vereda   el escobero   ingreso   buho"/>
    <m/>
    <m/>
    <m/>
    <m/>
    <s v="SUELO"/>
    <s v="Control socioambiental de obra"/>
    <s v="El Escobero"/>
    <n v="10"/>
    <x v="55"/>
    <d v="2026-03-10T00:00:00"/>
    <n v="0"/>
    <d v="2026-04-16T00:00:00"/>
    <s v="Remisión"/>
    <s v="Juan  Muñoz Guerra"/>
    <m/>
    <m/>
    <s v="Archivado"/>
    <x v="1"/>
    <m/>
    <s v=""/>
  </r>
  <r>
    <s v="0232-2026"/>
    <n v="1493"/>
    <s v="De oficio"/>
    <m/>
    <m/>
    <m/>
    <m/>
    <m/>
    <m/>
    <m/>
    <m/>
    <m/>
    <m/>
    <s v="         "/>
    <m/>
    <m/>
    <m/>
    <s v="Jorge Urrea"/>
    <s v="CL"/>
    <n v="27"/>
    <m/>
    <s v="SUR"/>
    <n v="5"/>
    <m/>
    <m/>
    <m/>
    <m/>
    <m/>
    <s v="CL 27 SUR 5     "/>
    <n v="910312026"/>
    <n v="3128939390"/>
    <m/>
    <m/>
    <s v="HÍDRICO"/>
    <s v="Descarga inadecuada de aguas residuales o sin cumplimiento de requisitos"/>
    <s v="Las Palmas"/>
    <n v="12"/>
    <x v="42"/>
    <d v="2026-02-11T00:00:00"/>
    <n v="-14"/>
    <d v="2026-03-09T00:00:00"/>
    <s v="Auto de archivo"/>
    <s v="Juan Carlos Sánchez Vargas"/>
    <m/>
    <m/>
    <s v="Archivado"/>
    <x v="1"/>
    <m/>
    <s v=""/>
  </r>
  <r>
    <s v="0233-2026"/>
    <s v="16439/160SD-COI2603-5559"/>
    <s v="Corantioquia"/>
    <m/>
    <m/>
    <m/>
    <m/>
    <m/>
    <m/>
    <m/>
    <m/>
    <m/>
    <m/>
    <s v="         "/>
    <m/>
    <m/>
    <m/>
    <s v="Constructora IQ comercial Sas"/>
    <s v="KR"/>
    <n v="27"/>
    <m/>
    <m/>
    <n v="36"/>
    <s v="A"/>
    <s v="SUR"/>
    <n v="70"/>
    <m/>
    <m/>
    <s v="KR 27  36 A SUR 70  "/>
    <n v="900565490"/>
    <m/>
    <m/>
    <m/>
    <s v="FLORA"/>
    <s v="Aprovechamiento forestal sin permisos "/>
    <s v="El Chocho"/>
    <n v="5"/>
    <x v="57"/>
    <m/>
    <n v="-46092"/>
    <m/>
    <m/>
    <m/>
    <m/>
    <m/>
    <s v="Visitas técnicos"/>
    <x v="2"/>
    <m/>
    <s v=""/>
  </r>
  <r>
    <s v="0234-2026"/>
    <s v="0002818 - 0009418"/>
    <s v="Anonimo"/>
    <m/>
    <m/>
    <m/>
    <m/>
    <m/>
    <m/>
    <m/>
    <m/>
    <m/>
    <m/>
    <s v="         "/>
    <m/>
    <m/>
    <m/>
    <s v="Por determinar"/>
    <s v="CL"/>
    <n v="40"/>
    <s v="C"/>
    <s v="SUR"/>
    <n v="42"/>
    <m/>
    <m/>
    <m/>
    <m/>
    <m/>
    <s v="CL 40C SUR 42     "/>
    <m/>
    <m/>
    <m/>
    <m/>
    <s v="RESIDUOS SOLIDOS"/>
    <s v="Disposición inadecuada de residuos sólidos en horas, dias y lugares no autorizados"/>
    <s v="El Dorado"/>
    <n v="7"/>
    <x v="48"/>
    <d v="2026-03-16T00:00:00"/>
    <n v="12"/>
    <d v="2026-03-25T00:00:00"/>
    <s v="Respuesta DP u Oficio"/>
    <s v="Julian Guzman Agudelo"/>
    <m/>
    <m/>
    <s v="Verificación"/>
    <x v="10"/>
    <m/>
    <s v=""/>
  </r>
  <r>
    <s v="0235-2026"/>
    <n v="16142"/>
    <s v="Guarda Bosques"/>
    <m/>
    <m/>
    <m/>
    <m/>
    <m/>
    <m/>
    <m/>
    <m/>
    <m/>
    <m/>
    <s v="         "/>
    <m/>
    <m/>
    <m/>
    <s v="Por determinar"/>
    <m/>
    <s v="Predio 000072 el hoyo"/>
    <m/>
    <m/>
    <m/>
    <m/>
    <m/>
    <m/>
    <m/>
    <m/>
    <s v=" Predio 000072 el hoyo       "/>
    <m/>
    <m/>
    <m/>
    <m/>
    <s v="FAUNA DOMÉSTICA"/>
    <s v="Afectación a suelos de protección "/>
    <s v="El Vallano"/>
    <n v="11"/>
    <x v="55"/>
    <d v="2026-03-25T00:00:00"/>
    <n v="15"/>
    <d v="2026-03-25T00:00:00"/>
    <s v="Auto de archivo"/>
    <s v="Juan Carlos Sánchez Vargas"/>
    <m/>
    <m/>
    <s v="Archivado"/>
    <x v="1"/>
    <m/>
    <s v=""/>
  </r>
  <r>
    <s v="0236-2026"/>
    <n v="16208"/>
    <s v="Yeni Maria Betancur Hernandez"/>
    <s v="KR"/>
    <n v="34"/>
    <m/>
    <m/>
    <n v="39"/>
    <s v="B"/>
    <s v="SUR"/>
    <n v="10"/>
    <m/>
    <m/>
    <s v="KR 34   39 B SUR 10  "/>
    <n v="43875789"/>
    <n v="3012726548"/>
    <m/>
    <s v="Por determinar"/>
    <m/>
    <m/>
    <m/>
    <m/>
    <m/>
    <m/>
    <m/>
    <m/>
    <m/>
    <m/>
    <s v="        "/>
    <m/>
    <m/>
    <m/>
    <m/>
    <s v="RESIDUOS SOLIDOS"/>
    <s v="Disposición inadecuada de residuos sólidos en horas, dias y lugares no autorizados"/>
    <s v="Mesa"/>
    <n v="9"/>
    <x v="55"/>
    <d v="2026-04-06T00:00:00"/>
    <n v="27"/>
    <d v="2026-04-06T00:00:00"/>
    <s v="Visitas patrulleros"/>
    <s v="Olver Puerta Garcia"/>
    <m/>
    <m/>
    <s v="Archivado"/>
    <x v="1"/>
    <m/>
    <s v=""/>
  </r>
  <r>
    <s v="0237-2026"/>
    <n v="16206"/>
    <s v="Comunidad"/>
    <m/>
    <m/>
    <m/>
    <m/>
    <m/>
    <m/>
    <m/>
    <m/>
    <m/>
    <m/>
    <s v="         "/>
    <m/>
    <m/>
    <m/>
    <s v="Por determinar"/>
    <s v="CL"/>
    <n v="40"/>
    <s v="A"/>
    <s v="SUR"/>
    <n v="25"/>
    <m/>
    <m/>
    <n v="25"/>
    <m/>
    <m/>
    <s v="CL 40A SUR 25   25  "/>
    <m/>
    <m/>
    <m/>
    <m/>
    <s v="RESIDUOS SOLIDOS"/>
    <s v="Acumulación de escombros en el espacio publico "/>
    <s v="El Salado"/>
    <n v="6"/>
    <x v="55"/>
    <d v="2026-03-10T00:00:00"/>
    <n v="0"/>
    <d v="2026-03-10T00:00:00"/>
    <s v="Auto de archivo"/>
    <s v="Juan Carlos Sánchez Vargas"/>
    <m/>
    <m/>
    <s v="Archivado"/>
    <x v="1"/>
    <m/>
    <s v=""/>
  </r>
  <r>
    <s v="0238-2026"/>
    <n v="16207"/>
    <s v="Comunidad"/>
    <m/>
    <m/>
    <m/>
    <m/>
    <m/>
    <m/>
    <m/>
    <m/>
    <m/>
    <m/>
    <s v="         "/>
    <m/>
    <m/>
    <m/>
    <s v="Por determinar"/>
    <s v="KR"/>
    <n v="27"/>
    <s v="E"/>
    <m/>
    <n v="34"/>
    <s v="DD"/>
    <s v="SUR"/>
    <n v="40"/>
    <m/>
    <m/>
    <s v="KR 27E  34 DD SUR 40  "/>
    <m/>
    <m/>
    <m/>
    <m/>
    <s v="FLORA"/>
    <s v="Afectación al ornato"/>
    <s v="Alto de Misael"/>
    <n v="3"/>
    <x v="55"/>
    <d v="2026-03-13T00:00:00"/>
    <n v="3"/>
    <d v="2026-03-13T00:00:00"/>
    <s v="Visitas patrulleros"/>
    <s v="Laura Bautista Barroso"/>
    <m/>
    <m/>
    <s v="Remisión"/>
    <x v="5"/>
    <m/>
    <s v=""/>
  </r>
  <r>
    <s v="0239-2026"/>
    <n v="16342"/>
    <s v="Amigos del barrio"/>
    <m/>
    <m/>
    <m/>
    <m/>
    <m/>
    <m/>
    <m/>
    <m/>
    <m/>
    <m/>
    <s v="         "/>
    <m/>
    <m/>
    <m/>
    <s v="Comunidad"/>
    <s v="KR"/>
    <n v="6"/>
    <s v="AA"/>
    <m/>
    <n v="25"/>
    <s v="A"/>
    <s v="SUR"/>
    <n v="49"/>
    <m/>
    <m/>
    <s v="KR 6AA  25 A SUR 49  "/>
    <m/>
    <m/>
    <m/>
    <m/>
    <s v="FAUNA DOMÉSTICA"/>
    <s v="Tenencia inadecuada de animales de compañía"/>
    <s v="Las Palmas"/>
    <n v="12"/>
    <x v="57"/>
    <d v="2026-03-13T00:00:00"/>
    <n v="2"/>
    <d v="2026-03-13T00:00:00"/>
    <s v="Auto de archivo"/>
    <s v="Juan Carlos Sánchez Vargas"/>
    <m/>
    <m/>
    <s v="Archivado"/>
    <x v="1"/>
    <m/>
    <s v=""/>
  </r>
  <r>
    <s v="0240-2026"/>
    <n v="16005"/>
    <s v="Juan Fernando Arango Londoño"/>
    <s v="CL"/>
    <n v="32"/>
    <m/>
    <s v="SUR"/>
    <n v="47"/>
    <m/>
    <m/>
    <n v="46"/>
    <m/>
    <m/>
    <s v="CL 32  SUR 47   46  "/>
    <n v="70096349"/>
    <n v="3108204621"/>
    <m/>
    <s v="Delfina Lopez"/>
    <s v="CL"/>
    <n v="32"/>
    <m/>
    <s v="SUR"/>
    <n v="47"/>
    <m/>
    <m/>
    <n v="46"/>
    <m/>
    <m/>
    <s v="CL 32  SUR 47   46  "/>
    <m/>
    <m/>
    <m/>
    <m/>
    <s v="FAUNA DOMÉSTICA"/>
    <s v="Tenencia inadecuada de animales de compañía"/>
    <s v="El Portal"/>
    <n v="2"/>
    <x v="55"/>
    <d v="2026-03-13T00:00:00"/>
    <n v="3"/>
    <d v="2026-03-13T00:00:00"/>
    <s v="Visitas patrulleros"/>
    <s v="Laura Bautista Barroso"/>
    <m/>
    <m/>
    <s v="Archivado"/>
    <x v="1"/>
    <m/>
    <s v=""/>
  </r>
  <r>
    <s v="0241-2026"/>
    <n v="16006"/>
    <s v="Juan Fernando Arango Londoño"/>
    <s v="CL"/>
    <n v="21"/>
    <m/>
    <s v="SUR"/>
    <n v="41"/>
    <m/>
    <m/>
    <n v="117"/>
    <m/>
    <m/>
    <s v="CL 21  SUR 41   117  "/>
    <n v="70096349"/>
    <n v="3108204621"/>
    <m/>
    <s v="Carlos Alberto toro Vasquez"/>
    <s v="CL"/>
    <n v="21"/>
    <m/>
    <s v="SUR"/>
    <n v="41"/>
    <m/>
    <m/>
    <n v="117"/>
    <m/>
    <m/>
    <s v="CL 21  SUR 41   117  "/>
    <m/>
    <m/>
    <m/>
    <m/>
    <s v="FAUNA DOMÉSTICA"/>
    <s v="Tenencia inadecuada de animales de compañía"/>
    <s v="Zuñiga"/>
    <n v="4"/>
    <x v="55"/>
    <d v="2026-03-21T00:00:00"/>
    <n v="11"/>
    <d v="2026-03-21T00:00:00"/>
    <s v="Auto de archivo"/>
    <s v="Juan Carlos Sánchez Vargas"/>
    <m/>
    <m/>
    <s v="Archivado"/>
    <x v="1"/>
    <m/>
    <s v=""/>
  </r>
  <r>
    <s v="0242-2026"/>
    <n v="16204"/>
    <s v="Jose Edgar pimienta florez"/>
    <s v="KR"/>
    <n v="27"/>
    <s v="C"/>
    <s v="SUR"/>
    <n v="51"/>
    <m/>
    <m/>
    <m/>
    <m/>
    <m/>
    <s v="KR 27 C SUR 51     "/>
    <n v="34976728"/>
    <n v="3145874262"/>
    <m/>
    <s v="Unidad MOntiel"/>
    <m/>
    <m/>
    <m/>
    <m/>
    <m/>
    <m/>
    <m/>
    <m/>
    <m/>
    <m/>
    <s v="        "/>
    <m/>
    <m/>
    <m/>
    <m/>
    <s v="AIRE"/>
    <s v="Afectaciones por ruido"/>
    <s v="Zuñiga"/>
    <n v="4"/>
    <x v="55"/>
    <m/>
    <n v="-46091"/>
    <m/>
    <m/>
    <m/>
    <m/>
    <m/>
    <s v="Visitas técnicos"/>
    <x v="14"/>
    <m/>
    <s v=""/>
  </r>
  <r>
    <s v="0243-2026"/>
    <n v="161720"/>
    <s v="EPM"/>
    <m/>
    <m/>
    <m/>
    <m/>
    <m/>
    <m/>
    <m/>
    <m/>
    <m/>
    <m/>
    <s v="         "/>
    <m/>
    <m/>
    <m/>
    <s v="Diego Medina"/>
    <m/>
    <s v="planta potabilizadora Ayurá"/>
    <m/>
    <m/>
    <m/>
    <m/>
    <m/>
    <m/>
    <m/>
    <m/>
    <s v=" planta potabilizadora Ayurá       "/>
    <n v="1037612582"/>
    <n v="3023707709"/>
    <m/>
    <m/>
    <s v="FAUNA DOMÉSTICA"/>
    <s v="Tenencia inadecuada de animales de compañía"/>
    <s v="El Escobero"/>
    <n v="10"/>
    <x v="58"/>
    <d v="2026-04-07T00:00:00"/>
    <n v="26"/>
    <d v="2026-04-07T00:00:00"/>
    <s v="Respuesta DP u Oficio"/>
    <s v="Juan  Muñoz Guerra"/>
    <m/>
    <m/>
    <s v="Verificación"/>
    <x v="2"/>
    <m/>
    <s v=""/>
  </r>
  <r>
    <s v="0244-2026"/>
    <n v="16911"/>
    <s v="Camilo Pareja Botero"/>
    <s v="CL"/>
    <n v="38"/>
    <m/>
    <s v="SUR"/>
    <n v="27"/>
    <m/>
    <m/>
    <n v="200"/>
    <m/>
    <m/>
    <s v="CL 38  SUR 27   200  "/>
    <n v="1037636257"/>
    <n v="3202675767"/>
    <m/>
    <s v="Por determinar"/>
    <m/>
    <m/>
    <m/>
    <m/>
    <m/>
    <m/>
    <m/>
    <m/>
    <m/>
    <m/>
    <s v="        "/>
    <m/>
    <m/>
    <m/>
    <m/>
    <s v="FAUNA DOMÉSTICA"/>
    <s v="Permiso de tenencia de caninos de manejo especial "/>
    <s v="Loma de las Brujas"/>
    <n v="5"/>
    <x v="58"/>
    <m/>
    <n v="-46093"/>
    <d v="2026-03-11T00:00:00"/>
    <s v="Auto de archivo"/>
    <s v="Juan Carlos Sánchez Vargas"/>
    <m/>
    <m/>
    <s v="Archivado"/>
    <x v="1"/>
    <m/>
    <s v=""/>
  </r>
  <r>
    <s v="0245-2026"/>
    <n v="16909"/>
    <s v="Thomas restrepo"/>
    <s v="CL"/>
    <n v="27"/>
    <s v="D"/>
    <s v="SUR"/>
    <n v="27"/>
    <s v="B"/>
    <m/>
    <n v="70"/>
    <m/>
    <m/>
    <s v="CL 27 D SUR 27 B  70  "/>
    <m/>
    <m/>
    <m/>
    <s v="Por determinar"/>
    <m/>
    <m/>
    <m/>
    <m/>
    <m/>
    <m/>
    <m/>
    <m/>
    <m/>
    <m/>
    <s v="        "/>
    <m/>
    <m/>
    <m/>
    <m/>
    <s v="HÍDRICO"/>
    <s v="Descarga inadecuada de aguas residuales o sin cumplimiento de requisitos"/>
    <s v="El Esmeraldal"/>
    <n v="4"/>
    <x v="58"/>
    <d v="2026-03-13T00:00:00"/>
    <n v="1"/>
    <d v="2026-03-13T00:00:00"/>
    <s v="Auto de archivo"/>
    <s v="Olver Puerta Garcia"/>
    <m/>
    <m/>
    <s v="Archivado"/>
    <x v="1"/>
    <m/>
    <s v=""/>
  </r>
  <r>
    <s v="0246-2026"/>
    <n v="17536"/>
    <s v="Anonimo"/>
    <m/>
    <m/>
    <m/>
    <m/>
    <m/>
    <m/>
    <m/>
    <m/>
    <m/>
    <m/>
    <s v="         "/>
    <m/>
    <m/>
    <m/>
    <s v="Por determinar"/>
    <s v="CL"/>
    <n v="36"/>
    <s v="D"/>
    <s v="SUR"/>
    <n v="24"/>
    <m/>
    <m/>
    <n v="144"/>
    <m/>
    <m/>
    <s v="CL 36D SUR 24   144  "/>
    <m/>
    <m/>
    <m/>
    <m/>
    <s v="AIRE"/>
    <s v="Afectaciones asociadas a incendios o quemas"/>
    <s v="El Escobero"/>
    <n v="10"/>
    <x v="59"/>
    <d v="2026-03-26T00:00:00"/>
    <n v="10"/>
    <d v="2026-03-26T00:00:00"/>
    <s v="Auto de archivo"/>
    <s v="Juan Carlos Sánchez Vargas"/>
    <m/>
    <m/>
    <s v="Archivado"/>
    <x v="1"/>
    <m/>
    <s v=""/>
  </r>
  <r>
    <s v="0247-2026"/>
    <n v="16910"/>
    <s v="MIldred Guzman"/>
    <s v="KR"/>
    <n v="42"/>
    <s v="A"/>
    <m/>
    <n v="26"/>
    <s v="A"/>
    <s v="SUR"/>
    <n v="154"/>
    <m/>
    <m/>
    <s v="KR 42 A  26 A SUR 154  "/>
    <n v="32243301"/>
    <n v="3003974986"/>
    <m/>
    <s v="Por determinar"/>
    <m/>
    <m/>
    <m/>
    <m/>
    <m/>
    <m/>
    <m/>
    <m/>
    <m/>
    <m/>
    <s v="        "/>
    <m/>
    <m/>
    <m/>
    <m/>
    <s v="LOTE-PREDIO"/>
    <s v="Tenencia inadecuada de lotes - falta de mantenimiento"/>
    <s v="Las Orquideas"/>
    <n v="3"/>
    <x v="58"/>
    <d v="2026-03-21T00:00:00"/>
    <n v="9"/>
    <d v="2026-04-14T00:00:00"/>
    <s v="Auto de archivo"/>
    <s v="Juan Carlos Sánchez Vargas"/>
    <m/>
    <m/>
    <s v="Archivado"/>
    <x v="1"/>
    <m/>
    <s v=""/>
  </r>
  <r>
    <s v="0248-2026"/>
    <n v="16925"/>
    <s v="Anonimo"/>
    <m/>
    <m/>
    <m/>
    <m/>
    <m/>
    <m/>
    <m/>
    <m/>
    <m/>
    <m/>
    <s v="         "/>
    <m/>
    <m/>
    <m/>
    <s v="Por determinar"/>
    <s v="KR"/>
    <n v="41"/>
    <s v="A"/>
    <m/>
    <n v="46"/>
    <s v="DD"/>
    <s v="SUR"/>
    <n v="2"/>
    <m/>
    <m/>
    <e v="#REF!"/>
    <m/>
    <m/>
    <m/>
    <m/>
    <s v="LOTE-PREDIO"/>
    <s v="Afectación a suelos de protección "/>
    <s v="La Paz"/>
    <n v="7"/>
    <x v="58"/>
    <d v="2026-03-17T00:00:00"/>
    <n v="5"/>
    <d v="2026-03-27T00:00:00"/>
    <s v="Visitas patrulleros"/>
    <s v="Laura Bautista Barroso"/>
    <m/>
    <m/>
    <s v="Remisión"/>
    <x v="5"/>
    <m/>
    <s v=""/>
  </r>
  <r>
    <s v="0249-2026"/>
    <n v="16924"/>
    <s v="Natalia Fernandez"/>
    <s v="CL"/>
    <n v="22"/>
    <m/>
    <s v="SUR"/>
    <n v="44"/>
    <m/>
    <m/>
    <n v="80"/>
    <m/>
    <m/>
    <s v="CL 22  SUR 44   80  "/>
    <m/>
    <m/>
    <m/>
    <s v="Por determinar"/>
    <s v="TR"/>
    <n v="33"/>
    <m/>
    <s v="SUR"/>
    <n v="39"/>
    <m/>
    <m/>
    <n v="10"/>
    <m/>
    <m/>
    <s v="TR 33 SUR 39   10  "/>
    <m/>
    <m/>
    <m/>
    <m/>
    <s v="FLORA"/>
    <s v="Afectaciones a la propiedad por arboles o vegetación"/>
    <s v="La Magnolia"/>
    <n v="9"/>
    <x v="58"/>
    <d v="2026-03-17T00:00:00"/>
    <n v="5"/>
    <d v="2026-03-17T00:00:00"/>
    <s v="Visitas patrulleros"/>
    <s v="Laura Bautista Barroso"/>
    <m/>
    <m/>
    <s v="Remisión"/>
    <x v="5"/>
    <m/>
    <s v=""/>
  </r>
  <r>
    <s v="0250-2026"/>
    <n v="17741"/>
    <s v="Comunidad"/>
    <m/>
    <m/>
    <m/>
    <m/>
    <m/>
    <m/>
    <m/>
    <m/>
    <m/>
    <m/>
    <s v="         "/>
    <m/>
    <m/>
    <m/>
    <s v="Por determinar"/>
    <s v="CL"/>
    <n v="43"/>
    <s v="A"/>
    <m/>
    <n v="36"/>
    <m/>
    <s v="SUR"/>
    <n v="55"/>
    <m/>
    <m/>
    <s v="CL 43A  36  SUR 55  "/>
    <m/>
    <m/>
    <m/>
    <m/>
    <s v="FLORA"/>
    <s v="Aprovechamiento forestal sin permisos "/>
    <s v="Zona Centro"/>
    <n v="9"/>
    <x v="59"/>
    <d v="2026-03-16T00:00:00"/>
    <n v="0"/>
    <d v="2026-04-09T00:00:00"/>
    <s v="Informe técnico"/>
    <s v="Olver Puerta Garcia"/>
    <m/>
    <s v="Alexandra Uribe Alzate"/>
    <s v="Auto de inicio "/>
    <x v="0"/>
    <m/>
    <s v=""/>
  </r>
  <r>
    <s v="0251-2026"/>
    <s v="0017742 - 0017762"/>
    <s v="Maria Cristina Palacio / Juan Carlos Castaño"/>
    <s v="KR"/>
    <n v="23"/>
    <s v="A"/>
    <m/>
    <n v="36"/>
    <s v="D"/>
    <m/>
    <n v="94"/>
    <m/>
    <m/>
    <s v="KR 23 A  36 D  94  "/>
    <m/>
    <m/>
    <m/>
    <s v="Por determinar"/>
    <s v="KR"/>
    <n v="23"/>
    <m/>
    <m/>
    <n v="36"/>
    <s v="C"/>
    <s v="SUR"/>
    <n v="94"/>
    <m/>
    <m/>
    <s v="KR 23  36 C SUR 94  "/>
    <m/>
    <m/>
    <m/>
    <m/>
    <s v="HÍDRICO"/>
    <s v="Descarga inadecuada de aguas residuales o sin cumplimiento de requisitos"/>
    <s v="El Escobero"/>
    <n v="10"/>
    <x v="59"/>
    <d v="2026-03-26T00:00:00"/>
    <n v="10"/>
    <d v="2026-04-10T00:00:00"/>
    <s v="Auto de archivo"/>
    <s v="Juan Carlos Sánchez Vargas"/>
    <m/>
    <m/>
    <s v="Archivado"/>
    <x v="1"/>
    <m/>
    <s v=""/>
  </r>
  <r>
    <s v="0252-2026"/>
    <n v="17236"/>
    <s v="Oficio"/>
    <m/>
    <m/>
    <m/>
    <m/>
    <m/>
    <m/>
    <m/>
    <m/>
    <m/>
    <m/>
    <s v="         "/>
    <m/>
    <m/>
    <m/>
    <s v="Gustavo Marquez Acosta"/>
    <s v="CL"/>
    <n v="23"/>
    <m/>
    <s v="SUR"/>
    <n v="25"/>
    <s v="B"/>
    <m/>
    <n v="12"/>
    <m/>
    <m/>
    <s v="CL 23 SUR 25 B  12  "/>
    <m/>
    <m/>
    <m/>
    <m/>
    <s v="HÍDRICO"/>
    <s v="Descarga inadecuada de aguas residuales o sin cumplimiento de requisitos"/>
    <s v="Zuñiga"/>
    <n v="4"/>
    <x v="60"/>
    <d v="2026-04-27T00:00:00"/>
    <n v="45"/>
    <d v="2026-05-22T00:00:00"/>
    <s v="Auto de archivo"/>
    <s v="Juan Carlos Sánchez Vargas"/>
    <m/>
    <m/>
    <s v="Archivado"/>
    <x v="8"/>
    <m/>
    <s v=""/>
  </r>
  <r>
    <s v="0253-2026"/>
    <n v="17195"/>
    <s v="Raul Taborda"/>
    <m/>
    <m/>
    <m/>
    <m/>
    <m/>
    <m/>
    <m/>
    <m/>
    <m/>
    <m/>
    <m/>
    <m/>
    <m/>
    <m/>
    <s v="Jhon Fredy Rozo Muñoz"/>
    <s v="CL"/>
    <n v="25"/>
    <s v="C"/>
    <s v="SUR"/>
    <n v="25"/>
    <s v="B"/>
    <m/>
    <n v="30"/>
    <m/>
    <m/>
    <s v="CL 25C SUR 25 B  30  "/>
    <m/>
    <m/>
    <m/>
    <m/>
    <s v="FLORA"/>
    <s v="Árbol en riesgo"/>
    <s v="Zuñiga"/>
    <n v="4"/>
    <x v="60"/>
    <d v="2026-03-14T00:00:00"/>
    <n v="1"/>
    <d v="2026-03-14T00:00:00"/>
    <s v="Auto de archivo"/>
    <s v="Juan Carlos Sánchez Vargas"/>
    <m/>
    <m/>
    <s v="Archivado"/>
    <x v="1"/>
    <m/>
    <s v=""/>
  </r>
  <r>
    <s v="0254-2026"/>
    <s v="17310-20293"/>
    <s v="Oficio"/>
    <m/>
    <m/>
    <m/>
    <m/>
    <m/>
    <m/>
    <m/>
    <m/>
    <m/>
    <m/>
    <s v="         "/>
    <m/>
    <m/>
    <m/>
    <s v="Maria del Carmen Gonzalez"/>
    <s v="KR"/>
    <n v="40"/>
    <s v="B"/>
    <m/>
    <n v="53"/>
    <s v="B"/>
    <s v="SUR"/>
    <n v="41"/>
    <n v="75"/>
    <m/>
    <s v="KR 40B  53 B SUR 41 75 "/>
    <m/>
    <n v="3780132"/>
    <m/>
    <m/>
    <s v="HÍDRICO"/>
    <s v="Descarga inadecuada de aguas residuales o sin cumplimiento de requisitos"/>
    <s v="Loma del Barro"/>
    <n v="7"/>
    <x v="60"/>
    <d v="2026-03-17T00:00:00"/>
    <n v="4"/>
    <d v="2026-03-17T00:00:00"/>
    <s v="Visitas patrulleros"/>
    <s v="Olver Puerta Garcia"/>
    <m/>
    <m/>
    <s v="Archivado"/>
    <x v="1"/>
    <m/>
    <s v=""/>
  </r>
  <r>
    <s v="0255-2026"/>
    <n v="16937"/>
    <s v="Oficio Guardabosques"/>
    <m/>
    <m/>
    <m/>
    <m/>
    <m/>
    <m/>
    <m/>
    <m/>
    <m/>
    <m/>
    <s v="         "/>
    <m/>
    <m/>
    <m/>
    <s v="Area Hobbies"/>
    <m/>
    <m/>
    <m/>
    <m/>
    <m/>
    <m/>
    <m/>
    <m/>
    <m/>
    <m/>
    <s v="        "/>
    <m/>
    <m/>
    <m/>
    <m/>
    <s v="HÍDRICO"/>
    <s v="Ocupacion de cauce sin cumplimiento de requisitos"/>
    <s v="El Vallano"/>
    <n v="11"/>
    <x v="58"/>
    <d v="2026-03-21T00:00:00"/>
    <n v="9"/>
    <d v="2026-03-21T00:00:00"/>
    <s v="Visitas patrulleros"/>
    <s v="Laura Bautista Barroso"/>
    <m/>
    <m/>
    <s v="Verificación"/>
    <x v="7"/>
    <m/>
    <s v=""/>
  </r>
  <r>
    <s v="0256-2026"/>
    <n v="3731"/>
    <s v="De oficio"/>
    <m/>
    <m/>
    <m/>
    <m/>
    <m/>
    <m/>
    <m/>
    <m/>
    <m/>
    <m/>
    <s v="         "/>
    <m/>
    <m/>
    <m/>
    <s v="Por determinar"/>
    <s v="TR"/>
    <n v="34"/>
    <s v="A"/>
    <s v="SUR"/>
    <n v="29"/>
    <m/>
    <m/>
    <n v="10"/>
    <m/>
    <m/>
    <s v="TR 34A SUR 29   10  "/>
    <m/>
    <m/>
    <m/>
    <m/>
    <s v="RESIDUOS SOLIDOS"/>
    <s v="Disposición inadecuada de residuos sólidos en horas, dias y lugares no autorizados"/>
    <s v="Uribe Angel"/>
    <n v="3"/>
    <x v="58"/>
    <m/>
    <n v="-46093"/>
    <m/>
    <m/>
    <m/>
    <m/>
    <m/>
    <s v="Archivado"/>
    <x v="1"/>
    <m/>
    <s v=""/>
  </r>
  <r>
    <s v="0257-2026"/>
    <s v="002115 - 007545 - 007693"/>
    <s v="Pradolargo P.H."/>
    <m/>
    <s v="variante "/>
    <m/>
    <m/>
    <s v="las "/>
    <m/>
    <m/>
    <s v="palmas"/>
    <s v="via aeropuerto"/>
    <s v="KM 1"/>
    <s v=" variante    las    palmas via aeropuerto KM 1"/>
    <s v="900726340-0"/>
    <n v="3011664381"/>
    <m/>
    <s v="Por Determinar"/>
    <m/>
    <m/>
    <m/>
    <m/>
    <m/>
    <m/>
    <m/>
    <m/>
    <m/>
    <m/>
    <s v="        "/>
    <m/>
    <m/>
    <m/>
    <m/>
    <s v="FLORA"/>
    <s v="Árbol en riesgo"/>
    <s v="Las Palmas"/>
    <n v="12"/>
    <x v="37"/>
    <d v="2026-03-06T00:00:00"/>
    <n v="16"/>
    <d v="2026-03-06T00:00:00"/>
    <s v="Auto de archivo"/>
    <s v="Juan Carlos Sánchez Vargas"/>
    <m/>
    <m/>
    <s v="Archivado"/>
    <x v="1"/>
    <m/>
    <s v=""/>
  </r>
  <r>
    <s v="0258-2026"/>
    <n v="17437"/>
    <s v="Concesion tunel aburrá Oriente - "/>
    <m/>
    <s v="km 15"/>
    <m/>
    <m/>
    <m/>
    <m/>
    <m/>
    <m/>
    <m/>
    <m/>
    <s v=" km 15        "/>
    <m/>
    <n v="3178629591"/>
    <m/>
    <s v="Por determinar"/>
    <m/>
    <m/>
    <m/>
    <m/>
    <m/>
    <m/>
    <m/>
    <m/>
    <m/>
    <m/>
    <s v="        "/>
    <m/>
    <m/>
    <m/>
    <m/>
    <s v="FLORA"/>
    <s v="Árbol en riesgo"/>
    <s v="Las Palmas"/>
    <n v="12"/>
    <x v="59"/>
    <d v="2026-03-18T00:00:00"/>
    <n v="2"/>
    <d v="2026-03-19T00:00:00"/>
    <s v="Remisión"/>
    <s v="Adriana Florez Buriticá"/>
    <m/>
    <m/>
    <s v="Archivado"/>
    <x v="1"/>
    <m/>
    <s v=""/>
  </r>
  <r>
    <s v="0259-2026"/>
    <n v="17537"/>
    <s v="Yuli Giraldo"/>
    <s v="KR"/>
    <n v="42"/>
    <s v="A"/>
    <m/>
    <n v="48"/>
    <s v="C"/>
    <s v="SUR"/>
    <n v="97"/>
    <m/>
    <n v="404"/>
    <s v="KR 42 A  48 C SUR 97  404"/>
    <n v="43749756"/>
    <n v="3015164279"/>
    <m/>
    <s v="Por determinar"/>
    <m/>
    <m/>
    <m/>
    <m/>
    <m/>
    <m/>
    <m/>
    <m/>
    <m/>
    <m/>
    <s v="        "/>
    <m/>
    <m/>
    <m/>
    <m/>
    <s v="AIRE"/>
    <s v="Afectaciones por ruido"/>
    <s v="Alto de Misael"/>
    <n v="3"/>
    <x v="59"/>
    <d v="2026-03-21T00:00:00"/>
    <n v="5"/>
    <d v="2026-03-21T00:00:00"/>
    <s v="Auto de archivo"/>
    <s v="Juan Carlos Sánchez Vargas"/>
    <m/>
    <m/>
    <s v="Archivado"/>
    <x v="1"/>
    <m/>
    <s v=""/>
  </r>
  <r>
    <s v="0260-2026"/>
    <n v="17981"/>
    <s v="Anonimo"/>
    <m/>
    <m/>
    <m/>
    <m/>
    <m/>
    <m/>
    <m/>
    <m/>
    <m/>
    <m/>
    <s v="         "/>
    <m/>
    <n v="3178629591"/>
    <m/>
    <s v="Por determinar"/>
    <s v="CL"/>
    <n v="48"/>
    <s v="E"/>
    <s v="SUR"/>
    <n v="42"/>
    <s v="D"/>
    <m/>
    <n v="64"/>
    <m/>
    <m/>
    <s v="CL 48E SUR 42 D  64  "/>
    <m/>
    <m/>
    <m/>
    <m/>
    <s v="RESIDUOS SOLIDOS"/>
    <s v="Acumulación de escombros en el espacio publico "/>
    <s v="El Trianón"/>
    <n v="7"/>
    <x v="61"/>
    <d v="2026-03-21T00:00:00"/>
    <n v="4"/>
    <d v="2026-03-21T00:00:00"/>
    <s v="Auto de archivo"/>
    <s v="Juan Carlos Sánchez Vargas"/>
    <m/>
    <m/>
    <s v="Archivado"/>
    <x v="1"/>
    <m/>
    <s v=""/>
  </r>
  <r>
    <s v="0261-2026"/>
    <n v="18096"/>
    <s v="Anonimo"/>
    <m/>
    <m/>
    <m/>
    <m/>
    <m/>
    <m/>
    <m/>
    <m/>
    <m/>
    <m/>
    <s v="         "/>
    <m/>
    <m/>
    <m/>
    <s v="Por determinar"/>
    <s v="KR"/>
    <n v="34"/>
    <m/>
    <m/>
    <n v="40"/>
    <s v="D"/>
    <s v="SUR"/>
    <n v="50"/>
    <m/>
    <m/>
    <s v="KR 34  40 D SUR 50  "/>
    <m/>
    <m/>
    <m/>
    <m/>
    <s v="RESIDUOS SOLIDOS"/>
    <s v="Acumulación de escombros en el espacio publico "/>
    <s v="Alto de Misael"/>
    <n v="3"/>
    <x v="61"/>
    <d v="2026-03-25T00:00:00"/>
    <n v="8"/>
    <d v="2026-03-25T00:00:00"/>
    <s v="Auto de archivo"/>
    <s v="Juan Carlos Sánchez Vargas"/>
    <m/>
    <m/>
    <s v="Archivado"/>
    <x v="1"/>
    <m/>
    <s v=""/>
  </r>
  <r>
    <s v="0262-2026"/>
    <n v="18097"/>
    <s v="Anonimo"/>
    <m/>
    <m/>
    <m/>
    <m/>
    <m/>
    <m/>
    <m/>
    <m/>
    <m/>
    <m/>
    <s v="         "/>
    <m/>
    <m/>
    <m/>
    <s v="Por determinar "/>
    <m/>
    <m/>
    <m/>
    <m/>
    <m/>
    <m/>
    <m/>
    <m/>
    <m/>
    <m/>
    <s v="        "/>
    <m/>
    <m/>
    <m/>
    <m/>
    <s v="RESIDUOS SOLIDOS"/>
    <s v="Acumulación de escombros en el espacio publico "/>
    <s v="El Chingui"/>
    <n v="6"/>
    <x v="61"/>
    <d v="2026-03-24T00:00:00"/>
    <n v="7"/>
    <d v="2026-03-24T00:00:00"/>
    <s v="Auto de archivo"/>
    <s v="Juan Carlos Sánchez Vargas"/>
    <m/>
    <m/>
    <s v="Archivado"/>
    <x v="1"/>
    <m/>
    <s v=""/>
  </r>
  <r>
    <s v="0263-2026"/>
    <n v="17507"/>
    <s v="Anonimo"/>
    <m/>
    <m/>
    <m/>
    <m/>
    <m/>
    <m/>
    <m/>
    <m/>
    <m/>
    <m/>
    <s v="         "/>
    <m/>
    <m/>
    <m/>
    <s v="Por determinar"/>
    <m/>
    <m/>
    <m/>
    <m/>
    <m/>
    <m/>
    <m/>
    <m/>
    <m/>
    <m/>
    <s v="        "/>
    <m/>
    <m/>
    <m/>
    <m/>
    <s v="RESIDUOS SOLIDOS"/>
    <s v="Disposición inadecuada de residuos sólidos en horas, dias y lugares no autorizados"/>
    <s v="El Dorado"/>
    <n v="7"/>
    <x v="59"/>
    <d v="2026-03-23T00:00:00"/>
    <n v="7"/>
    <d v="2026-03-24T00:00:00"/>
    <s v="Auto de archivo"/>
    <s v="Juan Carlos Sánchez Vargas"/>
    <m/>
    <m/>
    <s v="Archivado"/>
    <x v="1"/>
    <m/>
    <s v=""/>
  </r>
  <r>
    <s v="0264-2026"/>
    <n v="18160"/>
    <s v="Beatriz Elena Ramirez "/>
    <s v="KR"/>
    <n v="25"/>
    <m/>
    <m/>
    <n v="39"/>
    <m/>
    <s v="SUR"/>
    <n v="52"/>
    <m/>
    <n v="116"/>
    <s v="KR 25   39  SUR 52  116"/>
    <m/>
    <m/>
    <m/>
    <s v="Por determinar"/>
    <m/>
    <m/>
    <m/>
    <m/>
    <m/>
    <m/>
    <m/>
    <m/>
    <m/>
    <m/>
    <s v="        "/>
    <m/>
    <m/>
    <m/>
    <m/>
    <s v="HÍDRICO"/>
    <s v="Descarga inadecuada de aguas residuales o sin cumplimiento de requisitos"/>
    <s v="El Chingui"/>
    <n v="6"/>
    <x v="62"/>
    <m/>
    <n v="-46099"/>
    <m/>
    <m/>
    <m/>
    <m/>
    <m/>
    <s v="Visitas patrulleros"/>
    <x v="6"/>
    <m/>
    <s v=""/>
  </r>
  <r>
    <s v="0265-2026"/>
    <n v="18167"/>
    <s v="Comunidad"/>
    <m/>
    <m/>
    <m/>
    <m/>
    <m/>
    <m/>
    <m/>
    <m/>
    <m/>
    <m/>
    <s v="         "/>
    <m/>
    <m/>
    <m/>
    <s v="Por determinar"/>
    <s v="KR"/>
    <n v="43"/>
    <s v="B"/>
    <s v="SUR"/>
    <n v="35"/>
    <m/>
    <m/>
    <n v="15"/>
    <m/>
    <m/>
    <s v="KR 43B SUR 35   15  "/>
    <m/>
    <m/>
    <m/>
    <m/>
    <s v="FLORA"/>
    <s v="Aprovechamiento forestal sin permisos "/>
    <s v="Bucarest"/>
    <n v="9"/>
    <x v="62"/>
    <d v="2026-03-17T00:00:00"/>
    <n v="-1"/>
    <m/>
    <s v="Auto de archivo"/>
    <s v="Juan Carlos Sánchez Vargas"/>
    <m/>
    <m/>
    <s v="Archivado"/>
    <x v="1"/>
    <m/>
    <s v=""/>
  </r>
  <r>
    <s v="0266-2026"/>
    <n v="2228"/>
    <s v="Yesenia Mesa Arango"/>
    <s v="KR"/>
    <n v="24"/>
    <s v="EE"/>
    <m/>
    <n v="39"/>
    <s v="A"/>
    <m/>
    <m/>
    <m/>
    <m/>
    <s v="KR 24 EE  39 A    "/>
    <m/>
    <n v="3012099956"/>
    <m/>
    <s v="Por determinar"/>
    <m/>
    <m/>
    <m/>
    <m/>
    <m/>
    <m/>
    <m/>
    <m/>
    <m/>
    <m/>
    <s v="        "/>
    <m/>
    <m/>
    <m/>
    <m/>
    <s v="FAUNA DOMÉSTICA"/>
    <s v="Presunto maltrato animal"/>
    <s v="El Chingui"/>
    <n v="6"/>
    <x v="40"/>
    <d v="2026-03-02T00:00:00"/>
    <n v="10"/>
    <d v="2026-04-27T00:00:00"/>
    <s v="Auto de archivo"/>
    <s v="Juan Carlos Sánchez Vargas"/>
    <m/>
    <m/>
    <s v="Archivado"/>
    <x v="1"/>
    <m/>
    <s v=""/>
  </r>
  <r>
    <s v="0267-2026"/>
    <n v="15709"/>
    <s v="Marta Henao Valencia"/>
    <s v="DG"/>
    <n v="31"/>
    <s v="C"/>
    <m/>
    <n v="32"/>
    <s v="A"/>
    <s v="SUR"/>
    <n v="58"/>
    <m/>
    <m/>
    <s v="DG 31 C  32 A SUR 58  "/>
    <n v="42875700"/>
    <n v="3052342730"/>
    <m/>
    <s v="Por determinar"/>
    <s v="DG"/>
    <n v="31"/>
    <s v="C"/>
    <m/>
    <n v="32"/>
    <s v="A"/>
    <s v="SUR"/>
    <n v="58"/>
    <m/>
    <m/>
    <s v="DG 31 C  32 A SUR 58  "/>
    <m/>
    <m/>
    <m/>
    <m/>
    <s v="RESIDUOS SOLIDOS"/>
    <s v="Disposición inadecuada de residuos sólidos en horas, dias y lugares no autorizados"/>
    <s v="Las Flores"/>
    <n v="3"/>
    <x v="53"/>
    <m/>
    <n v="-46090"/>
    <m/>
    <m/>
    <m/>
    <m/>
    <m/>
    <s v="Visitas patrulleros"/>
    <x v="6"/>
    <m/>
    <s v=""/>
  </r>
  <r>
    <s v="0268-2026"/>
    <n v="17429"/>
    <s v="Comunidad"/>
    <m/>
    <m/>
    <m/>
    <m/>
    <m/>
    <m/>
    <m/>
    <m/>
    <m/>
    <m/>
    <s v="         "/>
    <m/>
    <m/>
    <m/>
    <s v="Por determinar"/>
    <s v="CL"/>
    <n v="46"/>
    <s v="E"/>
    <s v="SUR"/>
    <n v="40"/>
    <m/>
    <m/>
    <n v="25"/>
    <m/>
    <m/>
    <s v="CL 46E SUR 40   25  "/>
    <m/>
    <m/>
    <m/>
    <m/>
    <s v="FLORA"/>
    <s v="Afectación a individuos arboreos"/>
    <s v="El Trianón"/>
    <n v="7"/>
    <x v="59"/>
    <d v="2026-03-19T00:00:00"/>
    <n v="3"/>
    <d v="2026-03-19T00:00:00"/>
    <s v="Auto de archivo"/>
    <s v="Juan Carlos Sánchez Vargas"/>
    <m/>
    <m/>
    <s v="Archivado"/>
    <x v="1"/>
    <m/>
    <s v=""/>
  </r>
  <r>
    <s v="0269-2026"/>
    <n v="17623"/>
    <s v="Oficio Policia Nacional"/>
    <m/>
    <m/>
    <m/>
    <m/>
    <m/>
    <m/>
    <m/>
    <m/>
    <m/>
    <m/>
    <s v="         "/>
    <m/>
    <m/>
    <m/>
    <s v="Isabela Echavarria Galeano"/>
    <s v="TR"/>
    <n v="35"/>
    <s v="A"/>
    <s v="SUR"/>
    <n v="32"/>
    <m/>
    <m/>
    <n v="128"/>
    <m/>
    <m/>
    <s v="TR 35A SUR 32   128  "/>
    <n v="1007420792"/>
    <n v="3045674033"/>
    <m/>
    <m/>
    <s v="AIRE"/>
    <s v="Afectaciones por ruido"/>
    <s v="Los Naranjos"/>
    <n v="9"/>
    <x v="59"/>
    <m/>
    <n v="-46097"/>
    <m/>
    <m/>
    <m/>
    <m/>
    <s v="Alexandra Uribe Alzate"/>
    <s v="Auto de inicio "/>
    <x v="0"/>
    <m/>
    <s v=""/>
  </r>
  <r>
    <s v="0270-2026"/>
    <n v="17391"/>
    <s v="Paola Sajona"/>
    <s v="TR"/>
    <n v="32"/>
    <s v="A"/>
    <s v="SUR"/>
    <n v="29"/>
    <m/>
    <m/>
    <n v="146"/>
    <m/>
    <m/>
    <s v="TR 32 A SUR 29   146  "/>
    <n v="1036631249"/>
    <n v="314998468"/>
    <m/>
    <s v="Raul Berrio"/>
    <s v="TR"/>
    <n v="32"/>
    <s v="A"/>
    <s v="SUR"/>
    <n v="29"/>
    <m/>
    <m/>
    <n v="228"/>
    <m/>
    <m/>
    <s v="TR 32A SUR 29   228  "/>
    <n v="98570713"/>
    <n v="3137756091"/>
    <m/>
    <m/>
    <s v="FAUNA DOMÉSTICA"/>
    <s v="Ataque de animales de compañía a otros animales o personas"/>
    <s v="Alto de Misael"/>
    <n v="3"/>
    <x v="59"/>
    <m/>
    <n v="-46097"/>
    <d v="2026-04-14T00:00:00"/>
    <s v="Auto de archivo"/>
    <s v="Juan Carlos Sánchez Vargas"/>
    <m/>
    <s v="Juan  Muñoz Guerra"/>
    <s v="Archivado"/>
    <x v="1"/>
    <m/>
    <s v=""/>
  </r>
  <r>
    <s v="0271-2026"/>
    <n v="17508"/>
    <s v="Anonimo"/>
    <m/>
    <m/>
    <m/>
    <m/>
    <m/>
    <m/>
    <m/>
    <m/>
    <m/>
    <m/>
    <s v="         "/>
    <m/>
    <m/>
    <m/>
    <s v="Por determinar"/>
    <s v="CL"/>
    <n v="34"/>
    <s v="DD"/>
    <s v="SUR"/>
    <n v="27"/>
    <s v="D"/>
    <m/>
    <n v="90"/>
    <m/>
    <m/>
    <s v="CL 34DD SUR 27 D  90  "/>
    <m/>
    <m/>
    <m/>
    <m/>
    <s v="FAUNA SILVESTRE"/>
    <s v="Presunto maltrato animal"/>
    <s v="Alto de Misael"/>
    <n v="3"/>
    <x v="59"/>
    <m/>
    <n v="-46097"/>
    <m/>
    <m/>
    <m/>
    <m/>
    <m/>
    <s v="Sensibilización"/>
    <x v="11"/>
    <m/>
    <s v=""/>
  </r>
  <r>
    <s v="0272-2026"/>
    <n v="17965"/>
    <s v="Victor Hugo Agudelo"/>
    <s v="KR"/>
    <n v="46"/>
    <s v="B"/>
    <m/>
    <n v="43"/>
    <m/>
    <s v="SUR"/>
    <n v="60"/>
    <m/>
    <n v="106"/>
    <s v="KR 46 B  43  SUR 60  106"/>
    <n v="10375772846"/>
    <n v="3192564145"/>
    <m/>
    <s v="Camilo"/>
    <s v="KR"/>
    <n v="46"/>
    <s v="B"/>
    <m/>
    <n v="43"/>
    <m/>
    <s v="SUR"/>
    <n v="140"/>
    <m/>
    <m/>
    <s v="KR 46B  43  SUR 140  "/>
    <m/>
    <m/>
    <m/>
    <m/>
    <s v="FAUNA DOMÉSTICA"/>
    <s v="Ataque de animales de compañía a otros animales o personas"/>
    <s v="Milan- Vallejuelos"/>
    <n v="8"/>
    <x v="61"/>
    <m/>
    <n v="-46098"/>
    <m/>
    <m/>
    <s v="Juan  Muñoz Guerra"/>
    <m/>
    <s v="Juan  Muñoz Guerra"/>
    <s v="Auto de inicio "/>
    <x v="3"/>
    <m/>
    <s v=""/>
  </r>
  <r>
    <s v="0273-2026"/>
    <s v="8704-8707"/>
    <s v="Be house PH"/>
    <s v="CL"/>
    <n v="26"/>
    <m/>
    <m/>
    <n v="22"/>
    <m/>
    <m/>
    <n v="40"/>
    <m/>
    <m/>
    <s v="CL 26   22   40  "/>
    <m/>
    <n v="3104484180"/>
    <m/>
    <s v="Por determinar"/>
    <m/>
    <m/>
    <m/>
    <m/>
    <m/>
    <m/>
    <m/>
    <m/>
    <m/>
    <m/>
    <s v="        "/>
    <m/>
    <m/>
    <m/>
    <m/>
    <s v="FLORA"/>
    <s v="Árbol en riesgo"/>
    <s v="Loma El Atravezado"/>
    <n v="4"/>
    <x v="62"/>
    <m/>
    <n v="-46099"/>
    <m/>
    <m/>
    <m/>
    <m/>
    <s v="Juan  Muñoz Guerra"/>
    <s v="Orden de policía"/>
    <x v="3"/>
    <m/>
    <s v=""/>
  </r>
  <r>
    <s v="0274-2026"/>
    <n v="14357"/>
    <s v="Comunidad"/>
    <m/>
    <m/>
    <m/>
    <m/>
    <m/>
    <m/>
    <m/>
    <m/>
    <m/>
    <m/>
    <s v="         "/>
    <m/>
    <m/>
    <m/>
    <s v="Por determinar"/>
    <m/>
    <m/>
    <m/>
    <m/>
    <m/>
    <m/>
    <m/>
    <m/>
    <m/>
    <m/>
    <s v="        "/>
    <m/>
    <m/>
    <m/>
    <m/>
    <s v="RESIDUOS SOLIDOS"/>
    <s v="Disposición inadecuada de residuos sólidos en horas, dias y lugares no autorizados"/>
    <s v="El Dorado"/>
    <n v="7"/>
    <x v="51"/>
    <d v="2026-02-27T00:00:00"/>
    <n v="-4"/>
    <d v="2026-03-07T00:00:00"/>
    <s v="Auto de archivo"/>
    <s v="Juan Carlos Sánchez Vargas"/>
    <m/>
    <m/>
    <s v="Archivado"/>
    <x v="1"/>
    <m/>
    <s v=""/>
  </r>
  <r>
    <s v="0275-2026"/>
    <n v="15285"/>
    <s v="De Oficio"/>
    <m/>
    <m/>
    <m/>
    <m/>
    <m/>
    <m/>
    <m/>
    <m/>
    <m/>
    <m/>
    <s v="         "/>
    <m/>
    <m/>
    <m/>
    <s v="EPM"/>
    <s v="CL"/>
    <n v="37"/>
    <s v="D"/>
    <s v="SUR"/>
    <n v="13"/>
    <m/>
    <m/>
    <n v="13"/>
    <m/>
    <m/>
    <s v="CL 37D SUR 13   13  "/>
    <m/>
    <m/>
    <m/>
    <m/>
    <s v="HÍDRICO"/>
    <s v="Descarga inadecuada de aguas residuales o sin cumplimiento de requisitos"/>
    <s v="La Sebastiana"/>
    <n v="3"/>
    <x v="52"/>
    <d v="2026-03-04T00:00:00"/>
    <n v="-2"/>
    <d v="2026-03-08T00:00:00"/>
    <s v="Auto de archivo"/>
    <s v="Juan Carlos Sánchez Vargas"/>
    <m/>
    <m/>
    <s v="Archivado"/>
    <x v="1"/>
    <m/>
    <s v=""/>
  </r>
  <r>
    <s v="0276-2026"/>
    <n v="18381"/>
    <s v="Fernando Alzate "/>
    <s v="KR"/>
    <n v="25"/>
    <s v="A"/>
    <m/>
    <n v="38"/>
    <s v="D"/>
    <m/>
    <n v="111"/>
    <m/>
    <m/>
    <s v="KR 25 A  38 D  111  "/>
    <m/>
    <m/>
    <m/>
    <s v="Por determinar"/>
    <m/>
    <m/>
    <m/>
    <m/>
    <m/>
    <m/>
    <m/>
    <m/>
    <m/>
    <m/>
    <s v="        "/>
    <m/>
    <m/>
    <m/>
    <m/>
    <s v="FLORA"/>
    <s v="Afectaciones a la propiedad por arboles o vegetación"/>
    <s v="El Chingui"/>
    <n v="6"/>
    <x v="62"/>
    <d v="2026-03-18T00:00:00"/>
    <n v="0"/>
    <d v="2026-04-07T00:00:00"/>
    <s v="Auto de archivo"/>
    <s v="Juan Carlos Sánchez Vargas"/>
    <m/>
    <m/>
    <s v="Archivado"/>
    <x v="1"/>
    <m/>
    <s v=""/>
  </r>
  <r>
    <s v="0277-2026"/>
    <n v="18546"/>
    <s v="Anonimo"/>
    <m/>
    <m/>
    <m/>
    <m/>
    <m/>
    <m/>
    <m/>
    <m/>
    <m/>
    <m/>
    <s v="         "/>
    <m/>
    <m/>
    <m/>
    <s v="Maria Victoria Mendoza"/>
    <s v="CL"/>
    <n v="52"/>
    <s v="B"/>
    <s v="SUR"/>
    <n v="39"/>
    <s v="E"/>
    <m/>
    <n v="37"/>
    <m/>
    <m/>
    <s v="CL 52B SUR 39 E  37  "/>
    <m/>
    <m/>
    <m/>
    <m/>
    <s v="RESIDUOS SOLIDOS"/>
    <s v="Disposición inadecuada de residuos sólidos en horas, dias y lugares no autorizados"/>
    <s v="Loma del Barro"/>
    <n v="7"/>
    <x v="63"/>
    <d v="2026-03-26T00:00:00"/>
    <n v="7"/>
    <d v="2026-03-26T00:00:00"/>
    <s v="Auto de archivo"/>
    <s v="Juan Carlos Sánchez Vargas"/>
    <m/>
    <m/>
    <s v="Archivado"/>
    <x v="1"/>
    <m/>
    <s v=""/>
  </r>
  <r>
    <s v="0278-2026"/>
    <n v="18578"/>
    <s v="Luisa Fernanda Ladino RIvera"/>
    <s v="TR"/>
    <n v="34"/>
    <s v="DD"/>
    <s v="SUR"/>
    <n v="30"/>
    <m/>
    <m/>
    <n v="27"/>
    <m/>
    <m/>
    <s v="TR 34 DD SUR 30   27  "/>
    <n v="1072646657"/>
    <n v="3115219572"/>
    <m/>
    <s v="Aurora Betancur"/>
    <s v="TR"/>
    <n v="34"/>
    <s v="DD"/>
    <s v="SUR"/>
    <n v="30"/>
    <m/>
    <m/>
    <n v="27"/>
    <m/>
    <m/>
    <s v="TR 34 DD SUR 30   27  "/>
    <m/>
    <n v="3222245104"/>
    <m/>
    <m/>
    <s v="FAUNA DOMÉSTICA"/>
    <s v="Ataque de animales de compañía a otros animales o personas"/>
    <s v="La Sebastiana"/>
    <n v="3"/>
    <x v="63"/>
    <m/>
    <n v="-46100"/>
    <m/>
    <m/>
    <s v="Juan  Muñoz Guerra"/>
    <m/>
    <s v="Juan  Muñoz Guerra"/>
    <s v="Auto de inicio "/>
    <x v="3"/>
    <m/>
    <s v=""/>
  </r>
  <r>
    <s v="0279-2026"/>
    <s v="0017334 - 0009178"/>
    <s v="Liliana Tuberquia Ferraro"/>
    <s v="KR"/>
    <n v="42"/>
    <s v="A"/>
    <m/>
    <n v="26"/>
    <s v="A"/>
    <s v="SUR"/>
    <m/>
    <m/>
    <m/>
    <s v="KR 42 A  26 A SUR   "/>
    <n v="43258903"/>
    <n v="3184248098"/>
    <m/>
    <s v="Por determinar"/>
    <s v="KR"/>
    <n v="42"/>
    <s v="A"/>
    <m/>
    <n v="26"/>
    <s v="A"/>
    <s v="SUR"/>
    <m/>
    <m/>
    <m/>
    <s v="KR 42A  26 A SUR   "/>
    <m/>
    <m/>
    <m/>
    <m/>
    <s v="RESIDUOS SOLIDOS"/>
    <s v="Disposición inadecuada de residuos sólidos en horas, dias y lugares no autorizados"/>
    <s v="Las Orquideas"/>
    <n v="3"/>
    <x v="58"/>
    <d v="2026-03-26T00:00:00"/>
    <n v="14"/>
    <d v="2026-03-26T00:00:00"/>
    <s v="Visitas patrulleros"/>
    <s v="Olver Puerta Garcia"/>
    <m/>
    <m/>
    <s v="Verificación"/>
    <x v="6"/>
    <m/>
    <s v=""/>
  </r>
  <r>
    <s v="0280-2026"/>
    <n v="3345"/>
    <s v="De oficio"/>
    <m/>
    <m/>
    <m/>
    <m/>
    <m/>
    <m/>
    <m/>
    <m/>
    <m/>
    <m/>
    <s v="         "/>
    <m/>
    <m/>
    <m/>
    <s v="EPM"/>
    <s v="CL"/>
    <n v="41"/>
    <m/>
    <s v="SUR"/>
    <n v="25"/>
    <s v="A"/>
    <m/>
    <m/>
    <m/>
    <m/>
    <s v="CL 41 SUR 25 A    "/>
    <m/>
    <m/>
    <m/>
    <m/>
    <s v="HÍDRICO"/>
    <s v="Descarga inadecuada de aguas residuales o sin cumplimiento de requisitos"/>
    <s v="La Mina "/>
    <n v="6"/>
    <x v="48"/>
    <m/>
    <n v="-46085"/>
    <m/>
    <s v="Verificación"/>
    <s v="Laura Bautista Barroso"/>
    <m/>
    <m/>
    <s v="Pendiente de trámite"/>
    <x v="9"/>
    <m/>
    <s v=""/>
  </r>
  <r>
    <s v="0281-2026"/>
    <s v="0019322 - 0019957"/>
    <s v="Gloria Yenifer Ochoa Jaramillo"/>
    <m/>
    <s v="Unidad vegas de Alcalá"/>
    <m/>
    <m/>
    <m/>
    <m/>
    <m/>
    <m/>
    <m/>
    <m/>
    <s v=" Unidad vegas de Alcalá        "/>
    <n v="39167124"/>
    <n v="3015114556"/>
    <m/>
    <s v="Sandra agudelo"/>
    <m/>
    <s v="Vegas de alcalá"/>
    <m/>
    <m/>
    <m/>
    <m/>
    <m/>
    <m/>
    <m/>
    <n v="205"/>
    <s v=" Vegas de alcalá       205"/>
    <m/>
    <n v="3332441358"/>
    <m/>
    <m/>
    <s v="FAUNA DOMÉSTICA"/>
    <s v="Presunto maltrato animal"/>
    <s v="Alcalá"/>
    <n v="8"/>
    <x v="64"/>
    <m/>
    <n v="-46105"/>
    <m/>
    <m/>
    <m/>
    <m/>
    <m/>
    <s v="Archivado"/>
    <x v="1"/>
    <m/>
    <s v=""/>
  </r>
  <r>
    <s v="0282-2026"/>
    <s v="0019358 - 0023268"/>
    <s v="Maria Paula Vanegas Herrera"/>
    <s v="CL"/>
    <n v="76"/>
    <s v="D"/>
    <s v="SUR"/>
    <n v="43"/>
    <s v="A"/>
    <m/>
    <n v="68"/>
    <m/>
    <m/>
    <s v="CL 76 D SUR 43 A  68  "/>
    <n v="139470865"/>
    <n v="3007009456"/>
    <m/>
    <s v="Amparo Granda Orrego"/>
    <s v="CL"/>
    <n v="65"/>
    <m/>
    <m/>
    <n v="55"/>
    <m/>
    <m/>
    <n v="30"/>
    <m/>
    <m/>
    <s v="CL 65  55   30  "/>
    <n v="43576109"/>
    <n v="3125467857"/>
    <m/>
    <m/>
    <s v="FAUNA DOMÉSTICA"/>
    <s v="Ataque de animales de compañía a otros animales o personas"/>
    <s v="El Vallano"/>
    <n v="11"/>
    <x v="64"/>
    <m/>
    <n v="-46105"/>
    <m/>
    <m/>
    <s v="Juan  Muñoz Guerra"/>
    <m/>
    <s v="Juan  Muñoz Guerra"/>
    <s v="Auto de inicio "/>
    <x v="3"/>
    <m/>
    <s v=""/>
  </r>
  <r>
    <s v="0283-2026"/>
    <n v="18901"/>
    <s v="Anonimo"/>
    <m/>
    <m/>
    <m/>
    <m/>
    <m/>
    <m/>
    <m/>
    <m/>
    <m/>
    <m/>
    <s v="         "/>
    <m/>
    <m/>
    <m/>
    <s v="Por determinar"/>
    <s v="CL"/>
    <n v="35"/>
    <m/>
    <s v="SUR"/>
    <n v="43"/>
    <m/>
    <m/>
    <n v="63"/>
    <m/>
    <m/>
    <s v="CL 35 SUR 43   63  "/>
    <m/>
    <m/>
    <m/>
    <m/>
    <s v="FLORA"/>
    <s v="Aprovechamiento forestal sin permisos "/>
    <s v="Zona Centro"/>
    <n v="9"/>
    <x v="65"/>
    <d v="2026-03-16T00:00:00"/>
    <n v="-4"/>
    <d v="2026-03-16T00:00:00"/>
    <s v="Auto de archivo"/>
    <s v="Juan Carlos Sánchez Vargas"/>
    <m/>
    <m/>
    <s v="Archivado"/>
    <x v="1"/>
    <m/>
    <s v=""/>
  </r>
  <r>
    <s v="0284-2026"/>
    <n v="10484"/>
    <s v="De oficio Guardabosques"/>
    <m/>
    <m/>
    <m/>
    <m/>
    <m/>
    <m/>
    <m/>
    <m/>
    <m/>
    <m/>
    <s v="         "/>
    <m/>
    <m/>
    <m/>
    <s v="Por determinar"/>
    <m/>
    <s v="transversal de la montaña quebrada la honda"/>
    <m/>
    <m/>
    <m/>
    <m/>
    <m/>
    <m/>
    <m/>
    <m/>
    <s v=" transversal de la montaña quebrada la honda       "/>
    <m/>
    <m/>
    <m/>
    <m/>
    <s v="HÍDRICO"/>
    <s v="Ocupacion de cauce sin cumplimiento de requisitos"/>
    <s v="El Escobero"/>
    <n v="10"/>
    <x v="62"/>
    <m/>
    <n v="-46099"/>
    <m/>
    <s v="Visitas patrulleros"/>
    <s v="Olver Puerta Garcia"/>
    <m/>
    <m/>
    <s v="Verificación"/>
    <x v="4"/>
    <m/>
    <s v=""/>
  </r>
  <r>
    <s v="0285-2026"/>
    <n v="18755"/>
    <s v="De oficio Guardabosques"/>
    <m/>
    <m/>
    <m/>
    <m/>
    <m/>
    <m/>
    <m/>
    <m/>
    <m/>
    <m/>
    <s v="         "/>
    <m/>
    <m/>
    <m/>
    <s v="Por determinar"/>
    <m/>
    <s v="predio el roble 0022"/>
    <m/>
    <m/>
    <m/>
    <m/>
    <m/>
    <m/>
    <m/>
    <m/>
    <s v=" predio el roble 0022       "/>
    <m/>
    <m/>
    <m/>
    <m/>
    <s v="LOTE-PREDIO"/>
    <s v="Tenencia inadecuada de lotes - falta de mantenimiento"/>
    <s v="El Vallano"/>
    <n v="11"/>
    <x v="63"/>
    <d v="2026-03-28T00:00:00"/>
    <n v="9"/>
    <d v="2026-03-28T00:00:00"/>
    <s v="Auto de archivo"/>
    <s v="Juan Carlos Sánchez Vargas"/>
    <m/>
    <m/>
    <s v="Archivado"/>
    <x v="1"/>
    <m/>
    <s v=""/>
  </r>
  <r>
    <s v="0286-2026"/>
    <s v="0003952 - 0024614"/>
    <s v="De oficio"/>
    <m/>
    <m/>
    <m/>
    <m/>
    <m/>
    <m/>
    <m/>
    <m/>
    <m/>
    <m/>
    <s v="         "/>
    <m/>
    <m/>
    <m/>
    <s v="Licobar la creciente los naranjos"/>
    <s v="TR"/>
    <n v="35"/>
    <s v="A"/>
    <s v="SUR"/>
    <n v="32"/>
    <m/>
    <m/>
    <n v="128"/>
    <m/>
    <m/>
    <s v="TR 35A SUR 32   128  "/>
    <m/>
    <m/>
    <m/>
    <m/>
    <s v="AIRE"/>
    <s v="Afectaciones por ruido"/>
    <s v="Los Naranjos"/>
    <n v="9"/>
    <x v="65"/>
    <m/>
    <n v="-46101"/>
    <m/>
    <m/>
    <m/>
    <m/>
    <s v="Juan  Muñoz Guerra"/>
    <s v="Auto de inicio "/>
    <x v="3"/>
    <m/>
    <s v=""/>
  </r>
  <r>
    <s v="0287-2026"/>
    <n v="3952"/>
    <s v="De oficio"/>
    <m/>
    <m/>
    <m/>
    <m/>
    <m/>
    <m/>
    <m/>
    <m/>
    <m/>
    <m/>
    <s v="         "/>
    <m/>
    <m/>
    <m/>
    <s v="Taberna bar la licorera Envigado"/>
    <s v="DG"/>
    <n v="40"/>
    <m/>
    <m/>
    <n v="33"/>
    <m/>
    <m/>
    <n v="29"/>
    <m/>
    <m/>
    <s v="DG 40  33   29  "/>
    <m/>
    <m/>
    <m/>
    <m/>
    <s v="AIRE"/>
    <s v="Afectaciones por ruido"/>
    <s v="Obrero"/>
    <n v="9"/>
    <x v="65"/>
    <m/>
    <n v="-46101"/>
    <m/>
    <m/>
    <m/>
    <m/>
    <s v="Juan  Muñoz Guerra"/>
    <s v="Auto de inicio "/>
    <x v="3"/>
    <m/>
    <s v=""/>
  </r>
  <r>
    <s v="0288-2026"/>
    <n v="19368"/>
    <s v="Manuela Cardenas"/>
    <s v="KR"/>
    <n v="42"/>
    <s v="A"/>
    <m/>
    <n v="26"/>
    <m/>
    <s v="SUR"/>
    <n v="4"/>
    <m/>
    <m/>
    <s v="KR 42 A  26  SUR 4  "/>
    <n v="138868071"/>
    <n v="3045830675"/>
    <m/>
    <s v="Maria del Carmen Chia"/>
    <s v="KR"/>
    <n v="42"/>
    <s v="A"/>
    <m/>
    <n v="26"/>
    <m/>
    <s v="SUR"/>
    <n v="4"/>
    <m/>
    <n v="110"/>
    <s v="KR 42 A  26  SUR 4  110"/>
    <m/>
    <m/>
    <m/>
    <m/>
    <s v="FAUNA DOMÉSTICA"/>
    <s v="Tenencia inadecuada de animales de compañía"/>
    <s v="Las Orquideas"/>
    <n v="3"/>
    <x v="64"/>
    <d v="2026-04-14T00:00:00"/>
    <n v="21"/>
    <d v="2026-04-14T00:00:00"/>
    <s v="Visitas patrulleros"/>
    <s v="Laura Bautista Barroso"/>
    <m/>
    <m/>
    <s v="Archivado"/>
    <x v="1"/>
    <m/>
    <s v=""/>
  </r>
  <r>
    <s v="0289-2026"/>
    <n v="19260"/>
    <s v="Olga Lucia Restrepo"/>
    <s v="KR"/>
    <n v="24"/>
    <s v="F"/>
    <m/>
    <n v="40"/>
    <m/>
    <s v="SUR"/>
    <n v="142"/>
    <m/>
    <m/>
    <s v="KR 24 F  40  SUR 142  "/>
    <n v="43724998"/>
    <n v="3146246398"/>
    <m/>
    <s v="Zulman Amalia Tapias Muñoz"/>
    <s v="DG"/>
    <n v="28"/>
    <m/>
    <m/>
    <n v="33"/>
    <m/>
    <s v="SUR"/>
    <n v="48"/>
    <m/>
    <n v="130"/>
    <s v="DG 28  33  SUR 48  130"/>
    <m/>
    <m/>
    <m/>
    <m/>
    <s v="FAUNA DOMÉSTICA"/>
    <s v="Tenencia inadecuada de animales de compañía"/>
    <s v="Alto de Misael"/>
    <n v="3"/>
    <x v="64"/>
    <m/>
    <n v="-46105"/>
    <m/>
    <m/>
    <m/>
    <m/>
    <s v="Alexandra Uribe Alzate"/>
    <s v="Auto de inicio "/>
    <x v="0"/>
    <m/>
    <s v=""/>
  </r>
  <r>
    <s v="0290-2026"/>
    <n v="19236"/>
    <s v="Lizeth Serna Admon peña alta"/>
    <m/>
    <s v="km  13.6"/>
    <m/>
    <m/>
    <m/>
    <m/>
    <m/>
    <m/>
    <m/>
    <m/>
    <s v=" km  13.6        "/>
    <n v="1037615104"/>
    <n v="3043570876"/>
    <m/>
    <s v="Por determinar"/>
    <m/>
    <m/>
    <m/>
    <m/>
    <m/>
    <m/>
    <m/>
    <m/>
    <m/>
    <m/>
    <s v="        "/>
    <m/>
    <m/>
    <m/>
    <m/>
    <s v="HÍDRICO"/>
    <s v="Descarga inadecuada de aguas residuales o sin cumplimiento de requisitos"/>
    <s v="Las Palmas"/>
    <n v="12"/>
    <x v="64"/>
    <m/>
    <n v="-46105"/>
    <m/>
    <m/>
    <m/>
    <m/>
    <m/>
    <s v="Archivado"/>
    <x v="1"/>
    <m/>
    <s v=""/>
  </r>
  <r>
    <s v="0291-2026"/>
    <n v="17975"/>
    <s v="Comunidad"/>
    <m/>
    <m/>
    <m/>
    <m/>
    <m/>
    <m/>
    <m/>
    <m/>
    <m/>
    <m/>
    <s v="         "/>
    <m/>
    <m/>
    <m/>
    <s v="Por determinar"/>
    <s v="CL"/>
    <n v="48"/>
    <m/>
    <s v="SUR"/>
    <m/>
    <m/>
    <m/>
    <m/>
    <m/>
    <m/>
    <s v="CL 48 SUR      "/>
    <m/>
    <m/>
    <m/>
    <m/>
    <s v="RESIDUOS SOLIDOS"/>
    <s v="Disposición inadecuada de residuos sólidos en horas, dias y lugares no autorizados"/>
    <s v="El Trianón"/>
    <n v="7"/>
    <x v="61"/>
    <d v="2026-03-13T00:00:00"/>
    <n v="-4"/>
    <d v="2026-03-13T00:00:00"/>
    <s v="Visitas patrulleros"/>
    <s v="Laura Bautista Barroso"/>
    <m/>
    <m/>
    <s v="Verificación"/>
    <x v="7"/>
    <m/>
    <s v=""/>
  </r>
  <r>
    <s v="0292-2026"/>
    <n v="19691"/>
    <s v="Maria Lorerley Soto Rave"/>
    <s v="DG"/>
    <n v="32"/>
    <s v="B"/>
    <m/>
    <n v="32"/>
    <m/>
    <s v="SUR"/>
    <n v="18"/>
    <m/>
    <m/>
    <s v="DG 32 B  32  SUR 18  "/>
    <n v="428668574"/>
    <n v="3106636551"/>
    <m/>
    <s v="Administrador Supermercados Ara"/>
    <s v="TR"/>
    <n v="32"/>
    <s v="A"/>
    <s v="SUR"/>
    <n v="32"/>
    <s v="B"/>
    <m/>
    <n v="70"/>
    <m/>
    <m/>
    <s v="TR 32A SUR 32 B  70  "/>
    <m/>
    <m/>
    <m/>
    <m/>
    <s v="RESIDUOS SOLIDOS"/>
    <s v="Disposición inadecuada de residuos sólidos en horas, dias y lugares no autorizados"/>
    <s v="La Magnolia"/>
    <n v="9"/>
    <x v="66"/>
    <d v="2026-05-26T00:00:00"/>
    <n v="62"/>
    <d v="2026-03-26T00:00:00"/>
    <s v="Auto de archivo"/>
    <s v="Juan Carlos Sánchez Vargas"/>
    <m/>
    <m/>
    <s v="Archivado"/>
    <x v="1"/>
    <m/>
    <s v=""/>
  </r>
  <r>
    <s v="0293-2026"/>
    <n v="19795"/>
    <s v="Oficio"/>
    <m/>
    <m/>
    <m/>
    <m/>
    <m/>
    <m/>
    <m/>
    <m/>
    <m/>
    <m/>
    <s v="         "/>
    <m/>
    <m/>
    <m/>
    <s v="Urbanización Camino Cumbres"/>
    <s v="CL"/>
    <n v="27"/>
    <s v="D"/>
    <s v="SUR"/>
    <n v="27"/>
    <s v="B"/>
    <m/>
    <n v="101"/>
    <m/>
    <m/>
    <m/>
    <m/>
    <m/>
    <m/>
    <m/>
    <s v="HÍDRICO"/>
    <s v="Descarga inadecuada de aguas residuales o sin cumplimiento de requisitos"/>
    <s v="Inmaculada"/>
    <n v="5"/>
    <x v="66"/>
    <d v="2026-04-06T00:00:00"/>
    <n v="12"/>
    <d v="2026-04-16T00:00:00"/>
    <s v="Auto de archivo"/>
    <s v="Juan Carlos Sánchez Vargas"/>
    <m/>
    <m/>
    <s v="Archivado"/>
    <x v="1"/>
    <m/>
    <s v=""/>
  </r>
  <r>
    <s v="0294-2026"/>
    <n v="19794"/>
    <s v="oficio"/>
    <m/>
    <m/>
    <m/>
    <m/>
    <m/>
    <m/>
    <m/>
    <m/>
    <m/>
    <m/>
    <s v="         "/>
    <m/>
    <m/>
    <m/>
    <s v="Urbanización Arboleda de Cumbres"/>
    <s v="KR"/>
    <n v="27"/>
    <s v="B"/>
    <m/>
    <n v="27"/>
    <s v="D"/>
    <s v="SUR"/>
    <n v="81"/>
    <m/>
    <m/>
    <s v="KR 27B  27 D SUR 81  "/>
    <m/>
    <m/>
    <m/>
    <m/>
    <s v="HÍDRICO"/>
    <s v="Descarga inadecuada de aguas residuales o sin cumplimiento de requisitos"/>
    <s v="Inmaculada"/>
    <n v="5"/>
    <x v="66"/>
    <d v="2026-04-06T00:00:00"/>
    <n v="12"/>
    <d v="2026-05-26T00:00:00"/>
    <s v="Fallo"/>
    <s v="Alexandra Uribe Alzate"/>
    <m/>
    <s v="Alexandra Uribe Alzate"/>
    <s v="Verificación"/>
    <x v="0"/>
    <m/>
    <s v=""/>
  </r>
  <r>
    <s v="0295-2026"/>
    <n v="9887"/>
    <s v="Erika Marcela Saldarriaga Carvajal"/>
    <s v="CL"/>
    <n v="39"/>
    <m/>
    <s v="SUR"/>
    <n v="47"/>
    <s v="A"/>
    <m/>
    <n v="11"/>
    <m/>
    <m/>
    <s v="CL 39  SUR 47 A  11  "/>
    <n v="43593210"/>
    <n v="3188426947"/>
    <s v="marcelasaldarriaga75@gmail.com"/>
    <m/>
    <m/>
    <m/>
    <m/>
    <m/>
    <m/>
    <m/>
    <m/>
    <m/>
    <m/>
    <m/>
    <s v="        "/>
    <m/>
    <m/>
    <m/>
    <m/>
    <s v="FAUNA DOMÉSTICA"/>
    <s v="Permiso de tenencia de caninos de manejo especial "/>
    <s v="Alcalá"/>
    <n v="8"/>
    <x v="49"/>
    <d v="2026-03-26T00:00:00"/>
    <n v="0"/>
    <d v="2026-03-26T00:00:00"/>
    <s v="Auto de archivo"/>
    <s v="Juan Carlos Sánchez Vargas"/>
    <m/>
    <s v="Alexandra Uribe Alzate"/>
    <s v="Archivado"/>
    <x v="1"/>
    <m/>
    <s v=""/>
  </r>
  <r>
    <s v="0296-2026"/>
    <n v="16493"/>
    <s v="Oficio Corantioquia "/>
    <m/>
    <m/>
    <m/>
    <m/>
    <m/>
    <m/>
    <m/>
    <m/>
    <m/>
    <m/>
    <s v="         "/>
    <m/>
    <m/>
    <m/>
    <s v="Constructora IQ Comercial S.A.S."/>
    <s v="KR"/>
    <n v="27"/>
    <m/>
    <m/>
    <n v="36"/>
    <s v="A"/>
    <s v="SUR"/>
    <n v="70"/>
    <m/>
    <m/>
    <s v="KR 27  36 A SUR 70  "/>
    <n v="900565490"/>
    <m/>
    <m/>
    <m/>
    <s v="FLORA"/>
    <s v="Afectación a individuos arboreos"/>
    <s v="El Chocho"/>
    <n v="5"/>
    <x v="57"/>
    <m/>
    <n v="-46092"/>
    <d v="2026-04-09T00:00:00"/>
    <s v="Auto de archivo"/>
    <s v="Juan Carlos Sánchez Vargas"/>
    <m/>
    <s v="Alexandra Uribe Alzate"/>
    <s v="Archivado"/>
    <x v="1"/>
    <m/>
    <s v=""/>
  </r>
  <r>
    <s v="0297-2026"/>
    <n v="19802"/>
    <s v="Anonimo"/>
    <m/>
    <m/>
    <m/>
    <m/>
    <m/>
    <m/>
    <m/>
    <m/>
    <m/>
    <m/>
    <s v="         "/>
    <m/>
    <m/>
    <m/>
    <s v="Por determinar"/>
    <s v="DG"/>
    <n v="31"/>
    <s v="A"/>
    <m/>
    <n v="34"/>
    <s v="D"/>
    <s v="SUR"/>
    <n v="14"/>
    <m/>
    <m/>
    <s v="DG 31A  34 D SUR 14  "/>
    <m/>
    <m/>
    <m/>
    <m/>
    <s v="RESIDUOS SOLIDOS"/>
    <s v="Disposición inadecuada de residuos sólidos en horas, dias y lugares no autorizados"/>
    <s v="Uribe Angel"/>
    <n v="3"/>
    <x v="66"/>
    <m/>
    <n v="-46106"/>
    <m/>
    <m/>
    <m/>
    <m/>
    <m/>
    <s v="Visitas patrulleros"/>
    <x v="7"/>
    <m/>
    <s v=""/>
  </r>
  <r>
    <s v="0298-2026"/>
    <n v="19804"/>
    <s v="Anonimo"/>
    <m/>
    <m/>
    <m/>
    <m/>
    <m/>
    <m/>
    <m/>
    <m/>
    <m/>
    <m/>
    <s v="         "/>
    <m/>
    <m/>
    <m/>
    <s v="Por determinar"/>
    <s v="CL"/>
    <n v="48"/>
    <m/>
    <s v="SUR"/>
    <n v="42"/>
    <m/>
    <m/>
    <m/>
    <m/>
    <m/>
    <s v="CL 48 SUR 42     "/>
    <m/>
    <m/>
    <m/>
    <m/>
    <s v="RESIDUOS SOLIDOS"/>
    <s v="Disposición inadecuada de residuos sólidos en horas, dias y lugares no autorizados"/>
    <s v="El Trianón"/>
    <n v="7"/>
    <x v="66"/>
    <d v="2026-04-15T00:00:00"/>
    <n v="21"/>
    <d v="2026-04-15T00:00:00"/>
    <s v="Visitas patrulleros"/>
    <s v="Laura Bautista Barroso"/>
    <m/>
    <m/>
    <s v="Archivado"/>
    <x v="1"/>
    <m/>
    <s v=""/>
  </r>
  <r>
    <s v="0299-2026"/>
    <n v="19803"/>
    <s v="Anonimo"/>
    <m/>
    <m/>
    <m/>
    <m/>
    <m/>
    <m/>
    <m/>
    <m/>
    <m/>
    <m/>
    <s v="         "/>
    <m/>
    <m/>
    <m/>
    <s v="Por determinar"/>
    <m/>
    <m/>
    <m/>
    <m/>
    <m/>
    <m/>
    <m/>
    <m/>
    <m/>
    <m/>
    <s v="        "/>
    <m/>
    <m/>
    <m/>
    <m/>
    <s v="FLORA"/>
    <s v="Aprovechamiento forestal sin permisos "/>
    <s v="Alto de Misael"/>
    <n v="3"/>
    <x v="66"/>
    <m/>
    <n v="-46106"/>
    <m/>
    <m/>
    <m/>
    <m/>
    <m/>
    <s v="Archivado"/>
    <x v="1"/>
    <m/>
    <s v=""/>
  </r>
  <r>
    <s v="0300-2026"/>
    <n v="12987"/>
    <s v="Mauricio Tamayo"/>
    <s v="CL"/>
    <n v="44"/>
    <m/>
    <s v="SUR"/>
    <n v="39"/>
    <m/>
    <m/>
    <n v="10"/>
    <m/>
    <m/>
    <s v="CL 44  SUR 39   10  "/>
    <m/>
    <n v="3103751305"/>
    <m/>
    <s v="Por determinar"/>
    <m/>
    <s v="Detras Casa C7"/>
    <m/>
    <m/>
    <m/>
    <m/>
    <m/>
    <m/>
    <m/>
    <m/>
    <s v=" Detras Casa C7       "/>
    <m/>
    <m/>
    <m/>
    <m/>
    <s v="FLORA"/>
    <s v="Árbol en riesgo"/>
    <s v="El Dorado"/>
    <n v="7"/>
    <x v="50"/>
    <d v="2026-03-26T00:00:00"/>
    <n v="28"/>
    <d v="2026-03-26T00:00:00"/>
    <s v="Informe técnico"/>
    <s v="Julian Guzman Agudelo"/>
    <m/>
    <m/>
    <s v="Archivado"/>
    <x v="1"/>
    <m/>
    <s v=""/>
  </r>
  <r>
    <s v="0301-2026"/>
    <n v="15284"/>
    <s v="De oficio"/>
    <m/>
    <m/>
    <m/>
    <m/>
    <m/>
    <m/>
    <m/>
    <m/>
    <m/>
    <m/>
    <s v="         "/>
    <m/>
    <m/>
    <m/>
    <s v="Obdulia Zapata"/>
    <s v="CL"/>
    <n v="37"/>
    <s v="B"/>
    <s v="SUR"/>
    <n v="28"/>
    <s v="C"/>
    <m/>
    <n v="50"/>
    <m/>
    <m/>
    <s v="CL 37B SUR 28 C  50  "/>
    <m/>
    <n v="3122168324"/>
    <m/>
    <m/>
    <s v="RESIDUOS SOLIDOS"/>
    <s v="Disposición inadecuada de residuos sólidos en horas, dias y lugares no autorizados"/>
    <s v="La Pradera"/>
    <n v="5"/>
    <x v="52"/>
    <m/>
    <n v="-46087"/>
    <m/>
    <m/>
    <m/>
    <m/>
    <m/>
    <s v="Visitas patrulleros"/>
    <x v="6"/>
    <m/>
    <s v=""/>
  </r>
  <r>
    <s v="0302-2026"/>
    <n v="14005"/>
    <s v="Luis Angel Hincapiè Hincapiè"/>
    <s v="CL"/>
    <n v="39"/>
    <s v="D"/>
    <s v="SUR"/>
    <n v="24"/>
    <s v="A"/>
    <m/>
    <n v="67"/>
    <m/>
    <m/>
    <s v="CL 39 D SUR 24 A  67  "/>
    <n v="70545900"/>
    <m/>
    <m/>
    <s v="Por determinar"/>
    <m/>
    <m/>
    <m/>
    <m/>
    <m/>
    <m/>
    <m/>
    <m/>
    <m/>
    <m/>
    <s v="        "/>
    <m/>
    <m/>
    <m/>
    <m/>
    <s v="FLORA"/>
    <s v="Árbol en riesgo"/>
    <s v="El Vallano"/>
    <n v="11"/>
    <x v="45"/>
    <d v="2026-02-27T00:00:00"/>
    <n v="-3"/>
    <d v="2026-02-27T00:00:00"/>
    <s v="Visitas patrulleros"/>
    <s v="Olver Puerta Garcia"/>
    <m/>
    <m/>
    <s v="Visitas patrulleros"/>
    <x v="6"/>
    <m/>
    <s v=""/>
  </r>
  <r>
    <s v="0303-2026"/>
    <n v="17486"/>
    <s v="Anonimo"/>
    <m/>
    <m/>
    <m/>
    <m/>
    <m/>
    <m/>
    <m/>
    <m/>
    <m/>
    <m/>
    <s v="         "/>
    <m/>
    <m/>
    <m/>
    <s v="por determinar "/>
    <s v="CL"/>
    <n v="39"/>
    <s v="B"/>
    <s v="SUR"/>
    <n v="34"/>
    <s v="A"/>
    <m/>
    <n v="20"/>
    <m/>
    <m/>
    <s v="CL 39B SUR 34 A  20  "/>
    <m/>
    <m/>
    <m/>
    <m/>
    <s v="FLORA"/>
    <s v="Afectación a individuos arboreos"/>
    <s v="Mesa"/>
    <n v="9"/>
    <x v="59"/>
    <d v="2026-03-16T00:00:00"/>
    <n v="0"/>
    <d v="2026-04-14T00:00:00"/>
    <s v="Visitas técnicos"/>
    <s v="Olver Puerta Garcia"/>
    <m/>
    <m/>
    <s v="Informe técnico"/>
    <x v="6"/>
    <m/>
    <s v=""/>
  </r>
  <r>
    <s v="0304-2026"/>
    <n v="20869"/>
    <s v="Juan Pablo Moreno Bedoya"/>
    <s v="CL"/>
    <n v="27"/>
    <s v="D"/>
    <s v="SUR"/>
    <n v="27"/>
    <m/>
    <m/>
    <n v="101"/>
    <m/>
    <m/>
    <s v="CL 27 D SUR 27   101  "/>
    <n v="1152458803"/>
    <n v="3178541794"/>
    <m/>
    <s v="Por determinar"/>
    <m/>
    <m/>
    <m/>
    <m/>
    <m/>
    <m/>
    <m/>
    <m/>
    <m/>
    <m/>
    <s v="        "/>
    <m/>
    <m/>
    <m/>
    <m/>
    <s v="FAUNA DOMÉSTICA"/>
    <s v="Permiso de tenencia de caninos de manejo especial "/>
    <s v="El Esmeraldal"/>
    <n v="4"/>
    <x v="67"/>
    <d v="2026-04-08T00:00:00"/>
    <n v="2"/>
    <d v="2026-04-08T00:00:00"/>
    <s v="Auto de archivo"/>
    <s v="Juan Carlos Sánchez Vargas"/>
    <m/>
    <s v="Juan  Muñoz Guerra"/>
    <s v="Archivado"/>
    <x v="1"/>
    <m/>
    <s v=""/>
  </r>
  <r>
    <s v="0305-2026"/>
    <n v="9333"/>
    <s v="Oficio OGR"/>
    <m/>
    <m/>
    <m/>
    <m/>
    <m/>
    <m/>
    <m/>
    <m/>
    <m/>
    <m/>
    <s v="         "/>
    <m/>
    <m/>
    <m/>
    <s v="Parcelación Dos aguas"/>
    <s v="CL"/>
    <n v="40"/>
    <m/>
    <s v="SUR"/>
    <n v="55"/>
    <s v="AA"/>
    <m/>
    <n v="3"/>
    <m/>
    <m/>
    <s v="CL 40 SUR 55 AA  3  "/>
    <m/>
    <m/>
    <m/>
    <m/>
    <s v="SUELO"/>
    <s v="Afectaciones por movimientos en masa o erosión"/>
    <s v="Santa Catalina"/>
    <n v="10"/>
    <x v="64"/>
    <m/>
    <n v="-46105"/>
    <m/>
    <m/>
    <m/>
    <m/>
    <m/>
    <s v="Visitas técnicos"/>
    <x v="2"/>
    <m/>
    <s v=""/>
  </r>
  <r>
    <s v="0306-2026"/>
    <s v="0017486 - 0026770"/>
    <s v="Anonimo"/>
    <m/>
    <m/>
    <m/>
    <m/>
    <m/>
    <m/>
    <m/>
    <m/>
    <m/>
    <m/>
    <s v="         "/>
    <m/>
    <m/>
    <m/>
    <s v="Por determinar"/>
    <s v="CL"/>
    <n v="39"/>
    <s v="B"/>
    <s v="SUR"/>
    <n v="34"/>
    <s v="A"/>
    <m/>
    <n v="20"/>
    <m/>
    <m/>
    <s v="CL 39B SUR 34 A  20  "/>
    <m/>
    <m/>
    <m/>
    <m/>
    <s v="FLORA"/>
    <s v="Afectación a individuos arboreos"/>
    <s v="Mesa"/>
    <n v="9"/>
    <x v="59"/>
    <d v="2026-05-06T00:00:00"/>
    <n v="51"/>
    <d v="2026-05-06T00:00:00"/>
    <s v="Visitas patrulleros"/>
    <s v="Yudi Betancur Rios"/>
    <m/>
    <m/>
    <s v="Auto de archivo"/>
    <x v="8"/>
    <m/>
    <s v=""/>
  </r>
  <r>
    <s v="0307-2026"/>
    <n v="20346"/>
    <s v="Anonimo"/>
    <m/>
    <m/>
    <m/>
    <m/>
    <m/>
    <m/>
    <m/>
    <m/>
    <m/>
    <m/>
    <s v="         "/>
    <m/>
    <m/>
    <m/>
    <s v="Por determinar"/>
    <s v="TR"/>
    <n v="32"/>
    <s v="A"/>
    <s v="SUR"/>
    <n v="32"/>
    <s v="B"/>
    <m/>
    <m/>
    <m/>
    <m/>
    <s v="TR 32A SUR 32 B    "/>
    <m/>
    <m/>
    <m/>
    <m/>
    <s v="HÍDRICO"/>
    <s v="Descarga inadecuada de aguas residuales o sin cumplimiento de requisitos"/>
    <s v="La Magnolia"/>
    <n v="9"/>
    <x v="68"/>
    <d v="2026-03-26T00:00:00"/>
    <n v="-1"/>
    <d v="2026-03-26T00:00:00"/>
    <s v="Visitas patrulleros"/>
    <s v="Yudi Betancur Rios"/>
    <m/>
    <m/>
    <s v="Archivado"/>
    <x v="1"/>
    <m/>
    <s v=""/>
  </r>
  <r>
    <s v="0308-2026"/>
    <n v="20347"/>
    <s v="Comunidad"/>
    <m/>
    <m/>
    <m/>
    <m/>
    <m/>
    <m/>
    <m/>
    <m/>
    <m/>
    <m/>
    <s v="         "/>
    <m/>
    <m/>
    <m/>
    <s v="Por determinar"/>
    <s v="CL"/>
    <n v="37"/>
    <m/>
    <s v="SUR"/>
    <n v="32"/>
    <m/>
    <m/>
    <m/>
    <m/>
    <m/>
    <s v="CL 37 SUR 32     "/>
    <m/>
    <m/>
    <m/>
    <m/>
    <s v="RESIDUOS SOLIDOS"/>
    <s v="Disposición inadecuada de residuos sólidos en horas, dias y lugares no autorizados"/>
    <s v="Mesa"/>
    <n v="9"/>
    <x v="68"/>
    <d v="2026-04-08T00:00:00"/>
    <n v="12"/>
    <d v="2026-04-08T00:00:00"/>
    <s v="Visitas patrulleros"/>
    <s v="Laura Bautista Barroso"/>
    <m/>
    <m/>
    <s v="Archivado"/>
    <x v="1"/>
    <m/>
    <s v=""/>
  </r>
  <r>
    <s v="0309-2026"/>
    <n v="21302"/>
    <s v="Marina Piedrahita"/>
    <s v="KR"/>
    <n v="24"/>
    <s v="DD"/>
    <m/>
    <n v="41"/>
    <s v="B"/>
    <s v="SUR"/>
    <n v="36"/>
    <m/>
    <s v="Int 117"/>
    <s v="KR 24 DD  41 B SUR 36  Int 117"/>
    <m/>
    <m/>
    <m/>
    <s v="Jean Paul "/>
    <m/>
    <m/>
    <m/>
    <m/>
    <m/>
    <m/>
    <m/>
    <m/>
    <m/>
    <m/>
    <s v="        "/>
    <m/>
    <m/>
    <m/>
    <m/>
    <s v="FLORA"/>
    <s v="Afectación a individuos arboreos"/>
    <s v="San Rafael"/>
    <n v="6"/>
    <x v="67"/>
    <d v="2026-04-09T00:00:00"/>
    <n v="3"/>
    <d v="2026-04-09T00:00:00"/>
    <s v="Visitas patrulleros"/>
    <s v="Olver Puerta Garcia"/>
    <m/>
    <m/>
    <s v="Archivado"/>
    <x v="1"/>
    <m/>
    <s v=""/>
  </r>
  <r>
    <s v="0310-2026"/>
    <n v="21239"/>
    <s v="Luz Marina Restrepo"/>
    <m/>
    <s v="001-739903"/>
    <m/>
    <m/>
    <m/>
    <m/>
    <m/>
    <m/>
    <m/>
    <m/>
    <s v=" 001-739903        "/>
    <n v="42867816"/>
    <n v="3112110199"/>
    <m/>
    <s v="Camilo Arcila"/>
    <m/>
    <m/>
    <m/>
    <m/>
    <m/>
    <m/>
    <m/>
    <m/>
    <m/>
    <m/>
    <s v="        "/>
    <m/>
    <m/>
    <m/>
    <m/>
    <s v="FLORA"/>
    <s v="Aprovechamiento forestal sin permisos "/>
    <s v="El Vallano"/>
    <n v="11"/>
    <x v="67"/>
    <m/>
    <n v="-46118"/>
    <m/>
    <m/>
    <m/>
    <m/>
    <m/>
    <s v="Archivado"/>
    <x v="1"/>
    <m/>
    <s v=""/>
  </r>
  <r>
    <s v="0311-2026"/>
    <n v="20293"/>
    <s v="EPM"/>
    <m/>
    <m/>
    <m/>
    <m/>
    <m/>
    <m/>
    <m/>
    <m/>
    <m/>
    <m/>
    <m/>
    <m/>
    <m/>
    <m/>
    <s v="Maria del Carmen Gonzalez"/>
    <s v="KR"/>
    <n v="40"/>
    <s v="B"/>
    <m/>
    <n v="53"/>
    <s v="B"/>
    <s v="SUR"/>
    <s v="41-75"/>
    <m/>
    <m/>
    <s v="KR 40B  53 B SUR 41-75  "/>
    <m/>
    <m/>
    <m/>
    <m/>
    <s v="HÍDRICO"/>
    <s v="Descarga inadecuada de aguas residuales o sin cumplimiento de requisitos"/>
    <s v="Loma del Barro"/>
    <n v="7"/>
    <x v="68"/>
    <m/>
    <n v="-46108"/>
    <m/>
    <m/>
    <m/>
    <m/>
    <m/>
    <s v="Verificación"/>
    <x v="2"/>
    <m/>
    <s v=""/>
  </r>
  <r>
    <s v="0312-2026"/>
    <n v="21383"/>
    <s v="Comunidad"/>
    <m/>
    <m/>
    <m/>
    <m/>
    <m/>
    <m/>
    <m/>
    <m/>
    <m/>
    <m/>
    <s v="         "/>
    <m/>
    <m/>
    <m/>
    <s v="Por determinar"/>
    <s v="KR"/>
    <n v="25"/>
    <s v="B"/>
    <m/>
    <n v="27"/>
    <m/>
    <s v="SUR"/>
    <n v="80"/>
    <m/>
    <m/>
    <s v="KR 25B  27  SUR 80  "/>
    <m/>
    <m/>
    <m/>
    <m/>
    <s v="FAUNA DOMÉSTICA"/>
    <s v="Tenencia inadecuada de animales de compañía"/>
    <s v="El Chocho"/>
    <n v="5"/>
    <x v="67"/>
    <m/>
    <n v="-46118"/>
    <m/>
    <m/>
    <m/>
    <m/>
    <m/>
    <s v="Visitas patrulleros"/>
    <x v="7"/>
    <m/>
    <s v=""/>
  </r>
  <r>
    <s v="0313-2026"/>
    <n v="21091"/>
    <s v="Luis Gonzalo Echeverri Mejia"/>
    <s v="KR"/>
    <n v="30"/>
    <m/>
    <m/>
    <n v="41"/>
    <s v="BB"/>
    <s v="SUR"/>
    <n v="45"/>
    <m/>
    <m/>
    <s v="KR 30   41 BB SUR 45  "/>
    <n v="70564804"/>
    <n v="6042740147"/>
    <m/>
    <s v="Jhon Albeiro Andrade"/>
    <s v="KR"/>
    <n v="30"/>
    <m/>
    <m/>
    <n v="41"/>
    <s v="BB"/>
    <s v="SUR"/>
    <n v="45"/>
    <m/>
    <m/>
    <s v="KR 30  41 BB SUR 45  "/>
    <m/>
    <m/>
    <m/>
    <m/>
    <s v="FAUNA DOMÉSTICA"/>
    <s v="Tenencia inadecuada de animales de compañía"/>
    <s v="San Rafael"/>
    <n v="6"/>
    <x v="67"/>
    <m/>
    <n v="-46118"/>
    <m/>
    <m/>
    <m/>
    <m/>
    <s v="Juan  Muñoz Guerra"/>
    <s v="Auto de inicio "/>
    <x v="3"/>
    <m/>
    <s v=""/>
  </r>
  <r>
    <s v="0314-2026"/>
    <s v="0021509 - 0022421"/>
    <s v="Anonimo"/>
    <m/>
    <m/>
    <m/>
    <m/>
    <m/>
    <m/>
    <m/>
    <m/>
    <m/>
    <m/>
    <s v="         "/>
    <m/>
    <m/>
    <m/>
    <s v="Inversiones urbanismo y construcción SAS"/>
    <s v="CL"/>
    <n v="48"/>
    <s v="C"/>
    <m/>
    <n v="43"/>
    <s v="A"/>
    <m/>
    <m/>
    <s v="7.1"/>
    <m/>
    <s v="CL 48C  43 A   7.1 "/>
    <m/>
    <m/>
    <m/>
    <m/>
    <s v="AIRE"/>
    <s v="Afectaciones por emisiones atmosféricas"/>
    <s v="El Trianón"/>
    <n v="7"/>
    <x v="67"/>
    <d v="2026-04-09T00:00:00"/>
    <n v="3"/>
    <d v="2026-04-09T00:00:00"/>
    <s v="Visitas patrulleros"/>
    <s v="Olver Puerta Garcia"/>
    <m/>
    <m/>
    <s v="Archivado"/>
    <x v="1"/>
    <s v="PQRS"/>
    <n v="3"/>
  </r>
  <r>
    <s v="0315-2026"/>
    <n v="21749"/>
    <s v="Argeny Oyola Polanía"/>
    <s v="CL"/>
    <n v="41"/>
    <m/>
    <s v="SUR"/>
    <m/>
    <s v="AA"/>
    <m/>
    <n v="38"/>
    <n v="94"/>
    <m/>
    <s v="CL 41  SUR  AA  38 94 "/>
    <n v="55153204"/>
    <n v="3122702766"/>
    <m/>
    <s v="Por determinar"/>
    <s v="CL"/>
    <n v="40"/>
    <s v="DD"/>
    <s v="SUR"/>
    <n v="39"/>
    <s v="A"/>
    <m/>
    <m/>
    <m/>
    <m/>
    <s v="CL 40DD SUR 39 A    "/>
    <m/>
    <m/>
    <m/>
    <m/>
    <s v="FLORA"/>
    <s v="Aprovechamiento forestal sin permisos "/>
    <s v="El Dorado"/>
    <n v="7"/>
    <x v="69"/>
    <d v="2026-04-09T00:00:00"/>
    <n v="2"/>
    <d v="2026-04-13T00:00:00"/>
    <s v="Verificación"/>
    <s v="Laura Bautista Barroso"/>
    <m/>
    <m/>
    <s v="Auto de archivo"/>
    <x v="8"/>
    <m/>
    <s v=""/>
  </r>
  <r>
    <s v="0316-2026"/>
    <n v="21902"/>
    <s v="De oficio"/>
    <m/>
    <m/>
    <m/>
    <m/>
    <m/>
    <m/>
    <m/>
    <m/>
    <m/>
    <m/>
    <s v="         "/>
    <m/>
    <m/>
    <m/>
    <s v="Por determinar"/>
    <s v="CL"/>
    <n v="23"/>
    <m/>
    <s v="SUR"/>
    <n v="28"/>
    <m/>
    <m/>
    <n v="102"/>
    <m/>
    <m/>
    <s v="CL 23 SUR 28   102  "/>
    <m/>
    <m/>
    <m/>
    <m/>
    <s v="SUELO"/>
    <s v="Disposición inadecuada de residuos sólidos en horas, dias y lugares no autorizados"/>
    <s v="Zuñiga"/>
    <n v="4"/>
    <x v="69"/>
    <m/>
    <n v="-46119"/>
    <m/>
    <m/>
    <m/>
    <m/>
    <m/>
    <s v="Visitas técnicos"/>
    <x v="2"/>
    <m/>
    <s v=""/>
  </r>
  <r>
    <s v="0317-2026"/>
    <n v="18355"/>
    <s v="Jorge Ivan Torres"/>
    <m/>
    <m/>
    <m/>
    <m/>
    <m/>
    <m/>
    <m/>
    <m/>
    <m/>
    <m/>
    <s v="         "/>
    <n v="75072823"/>
    <m/>
    <m/>
    <s v="Administración C. Residencial Mont Claire"/>
    <s v="CL"/>
    <n v="24"/>
    <m/>
    <s v="SUR"/>
    <n v="28"/>
    <m/>
    <m/>
    <n v="91"/>
    <m/>
    <m/>
    <s v="CL 24 SUR 28   91  "/>
    <m/>
    <m/>
    <m/>
    <m/>
    <s v="FLORA"/>
    <s v="Aprovechamiento forestal sin permisos "/>
    <s v="El Esmeraldal"/>
    <n v="4"/>
    <x v="49"/>
    <d v="2026-04-06T00:00:00"/>
    <n v="11"/>
    <d v="2026-04-06T00:00:00"/>
    <s v="Visitas patrulleros"/>
    <s v="Yudi Betancur Rios"/>
    <m/>
    <m/>
    <s v="Respuesta DP u Oficio"/>
    <x v="12"/>
    <m/>
    <s v=""/>
  </r>
  <r>
    <s v="0318-2026"/>
    <n v="770"/>
    <s v="De oficio"/>
    <m/>
    <m/>
    <m/>
    <m/>
    <m/>
    <m/>
    <m/>
    <m/>
    <m/>
    <m/>
    <s v="         "/>
    <m/>
    <m/>
    <m/>
    <s v="Wilder Zapata Torres"/>
    <m/>
    <s v="Sector la María"/>
    <m/>
    <m/>
    <m/>
    <m/>
    <m/>
    <m/>
    <m/>
    <m/>
    <s v=" Sector la María       "/>
    <n v="1128440848"/>
    <m/>
    <m/>
    <m/>
    <s v="SUELO"/>
    <s v="Ocupacion de cauce sin cumplimiento de requisitos"/>
    <s v="El Escobero"/>
    <n v="10"/>
    <x v="58"/>
    <m/>
    <n v="-46093"/>
    <m/>
    <m/>
    <m/>
    <m/>
    <s v="Alexandra Uribe Alzate"/>
    <s v="Auto de archivo"/>
    <x v="8"/>
    <m/>
    <s v=""/>
  </r>
  <r>
    <s v="0319-2026"/>
    <n v="795"/>
    <s v="De oficio"/>
    <m/>
    <m/>
    <m/>
    <m/>
    <m/>
    <m/>
    <m/>
    <m/>
    <m/>
    <m/>
    <s v="         "/>
    <m/>
    <m/>
    <m/>
    <s v="Inversiones PAE Envigado"/>
    <m/>
    <s v="Sector la María"/>
    <m/>
    <m/>
    <m/>
    <m/>
    <m/>
    <m/>
    <m/>
    <m/>
    <s v=" Sector la María       "/>
    <n v="900691188"/>
    <n v="3244506340"/>
    <m/>
    <m/>
    <s v="SUELO"/>
    <s v="Afectación a suelos de protección "/>
    <s v="El Escobero"/>
    <n v="10"/>
    <x v="58"/>
    <m/>
    <n v="-46093"/>
    <m/>
    <m/>
    <m/>
    <m/>
    <s v="Alexandra Uribe Alzate"/>
    <s v="Auto de inicio "/>
    <x v="0"/>
    <m/>
    <s v=""/>
  </r>
  <r>
    <s v="0320-2026"/>
    <s v="0022137 - 0000933 - 0035619"/>
    <s v="Comunidad"/>
    <m/>
    <m/>
    <m/>
    <m/>
    <m/>
    <m/>
    <m/>
    <m/>
    <m/>
    <m/>
    <s v="         "/>
    <m/>
    <m/>
    <m/>
    <s v="Unidad residencial Molinos del viento"/>
    <s v="CL"/>
    <n v="23"/>
    <m/>
    <s v="SUR"/>
    <n v="28"/>
    <m/>
    <m/>
    <n v="46"/>
    <m/>
    <m/>
    <s v="CL 23 SUR 28   46  "/>
    <m/>
    <m/>
    <m/>
    <m/>
    <s v="FLORA"/>
    <s v="Aprovechamiento forestal sin permisos "/>
    <s v="El Esmeraldal"/>
    <n v="4"/>
    <x v="70"/>
    <d v="2026-04-07T00:00:00"/>
    <n v="-1"/>
    <d v="2026-04-29T00:00:00"/>
    <s v="Auto de archivo"/>
    <s v="Juan Carlos Sánchez Vargas"/>
    <m/>
    <m/>
    <s v="Archivado"/>
    <x v="1"/>
    <m/>
    <s v=""/>
  </r>
  <r>
    <s v="0321-2026"/>
    <n v="22074"/>
    <s v="Orlando Calle Correa"/>
    <s v="KR"/>
    <n v="45"/>
    <m/>
    <m/>
    <n v="32"/>
    <s v="C"/>
    <s v="SUR"/>
    <n v="29"/>
    <m/>
    <m/>
    <s v="KR 45   32 C SUR 29  "/>
    <n v="7055278"/>
    <n v="3104263730"/>
    <m/>
    <s v="Por determinar"/>
    <s v="KR"/>
    <n v="45"/>
    <m/>
    <m/>
    <n v="32"/>
    <s v="C"/>
    <s v="SUR"/>
    <n v="21"/>
    <m/>
    <m/>
    <s v="KR 45  32 C SUR 21  "/>
    <m/>
    <m/>
    <m/>
    <m/>
    <s v="AIRE"/>
    <s v="Afectaciones por emisiones atmosféricas"/>
    <s v="San Marcos"/>
    <n v="2"/>
    <x v="69"/>
    <d v="2026-04-10T00:00:00"/>
    <n v="3"/>
    <d v="2026-04-10T00:00:00"/>
    <s v="Remisión"/>
    <s v="Julian Guzman Agudelo"/>
    <m/>
    <m/>
    <s v="Visitas técnicos"/>
    <x v="14"/>
    <m/>
    <s v=""/>
  </r>
  <r>
    <s v="0322-2026"/>
    <s v="0022138 - 0000934"/>
    <s v="Comunidad"/>
    <m/>
    <m/>
    <m/>
    <m/>
    <m/>
    <m/>
    <m/>
    <m/>
    <m/>
    <m/>
    <s v="         "/>
    <m/>
    <m/>
    <m/>
    <s v="Por determinar"/>
    <s v="CL"/>
    <n v="23"/>
    <m/>
    <s v="SUR"/>
    <n v="28"/>
    <m/>
    <m/>
    <n v="4"/>
    <m/>
    <n v="107"/>
    <s v="CL 23 SUR 28   4  107"/>
    <m/>
    <m/>
    <m/>
    <m/>
    <s v="FLORA"/>
    <s v="Aprovechamiento forestal sin permisos "/>
    <s v="El Esmeraldal"/>
    <n v="4"/>
    <x v="70"/>
    <d v="2026-04-07T00:00:00"/>
    <n v="-1"/>
    <d v="2026-04-07T00:00:00"/>
    <s v="Informe técnico"/>
    <s v="Juan Fernando Florez Lema"/>
    <m/>
    <s v="Alexandra Uribe Alzate"/>
    <s v="Auto de inicio "/>
    <x v="0"/>
    <m/>
    <s v=""/>
  </r>
  <r>
    <s v="0323-2026"/>
    <s v="0004318 - 0009953 - 00026024 - 0015645"/>
    <s v="De oficio"/>
    <m/>
    <m/>
    <m/>
    <m/>
    <m/>
    <m/>
    <m/>
    <m/>
    <m/>
    <m/>
    <s v="         "/>
    <m/>
    <m/>
    <m/>
    <s v="Restaurante A comerr"/>
    <s v="CL"/>
    <n v="40"/>
    <m/>
    <m/>
    <n v="40"/>
    <s v="D"/>
    <s v="SUR"/>
    <n v="1"/>
    <m/>
    <m/>
    <s v="CL 40  40 D SUR 1  "/>
    <m/>
    <m/>
    <m/>
    <m/>
    <s v="AIRE"/>
    <s v="Afectaciones por emisiones atmosféricas"/>
    <s v="El Dorado"/>
    <n v="7"/>
    <x v="69"/>
    <d v="2026-04-22T00:00:00"/>
    <n v="15"/>
    <d v="2026-05-11T00:00:00"/>
    <s v="Auto de inicio "/>
    <s v="Alexandra Uribe Alzate"/>
    <m/>
    <s v="Alexandra Uribe Alzate"/>
    <s v="Audiencia"/>
    <x v="0"/>
    <m/>
    <s v=""/>
  </r>
  <r>
    <s v="0324-2026"/>
    <s v="3302-9956-9726"/>
    <s v="Abelardo Yepes "/>
    <s v="CL"/>
    <n v="27"/>
    <m/>
    <m/>
    <n v="23"/>
    <m/>
    <s v="SUR"/>
    <n v="145"/>
    <m/>
    <s v="Urbanización venetto"/>
    <s v="CL 27   23  SUR 145  Urbanización venetto"/>
    <n v="1039466097"/>
    <m/>
    <m/>
    <s v="EPM"/>
    <s v="CL"/>
    <n v="27"/>
    <m/>
    <m/>
    <n v="23"/>
    <m/>
    <s v="SUR"/>
    <n v="145"/>
    <m/>
    <s v="Urbanización venetto"/>
    <s v="CL 27   23  SUR 145  Urbanización venetto"/>
    <m/>
    <m/>
    <m/>
    <m/>
    <s v="HÍDRICO"/>
    <s v="Descarga inadecuada de aguas residuales o sin cumplimiento de requisitos"/>
    <s v="El Esmeraldal"/>
    <n v="4"/>
    <x v="71"/>
    <d v="2026-03-26T00:00:00"/>
    <n v="-18"/>
    <d v="2026-04-26T00:00:00"/>
    <s v="Visitas patrulleros"/>
    <s v="Olver Puerta Garcia"/>
    <m/>
    <m/>
    <s v="Archivado"/>
    <x v="1"/>
    <m/>
    <s v=""/>
  </r>
  <r>
    <s v="0325-2026"/>
    <n v="17974"/>
    <s v="Comunidad"/>
    <m/>
    <m/>
    <m/>
    <m/>
    <m/>
    <m/>
    <m/>
    <m/>
    <m/>
    <m/>
    <s v="         "/>
    <m/>
    <m/>
    <m/>
    <s v="Flor alba"/>
    <s v="KR"/>
    <n v="45"/>
    <m/>
    <m/>
    <n v="35"/>
    <m/>
    <s v="SUR"/>
    <n v="4"/>
    <n v="6"/>
    <m/>
    <s v="KR 45  35  SUR 4 6 "/>
    <m/>
    <m/>
    <m/>
    <m/>
    <s v="FLORA"/>
    <s v="Aprovechamiento forestal sin permisos "/>
    <s v="San Marcos"/>
    <n v="2"/>
    <x v="61"/>
    <d v="2026-03-10T00:00:00"/>
    <n v="-7"/>
    <d v="2026-04-09T00:00:00"/>
    <s v="Informe técnico"/>
    <s v="Laura Bautista Barroso"/>
    <m/>
    <s v="Alexandra Uribe Alzate"/>
    <s v="Auto de inicio "/>
    <x v="0"/>
    <m/>
    <s v=""/>
  </r>
  <r>
    <s v="0326-2026"/>
    <n v="22456"/>
    <s v="Anonimo"/>
    <m/>
    <m/>
    <m/>
    <m/>
    <m/>
    <m/>
    <m/>
    <m/>
    <m/>
    <m/>
    <s v="         "/>
    <m/>
    <m/>
    <m/>
    <s v="Por determinar"/>
    <s v="CL"/>
    <n v="27"/>
    <s v="B"/>
    <s v="SUR"/>
    <n v="27"/>
    <s v="B"/>
    <m/>
    <n v="4"/>
    <m/>
    <n v="166"/>
    <s v="CL 27B SUR 27 B  4  166"/>
    <m/>
    <m/>
    <m/>
    <m/>
    <s v="HÍDRICO"/>
    <s v="Descarga inadecuada de aguas residuales o sin cumplimiento de requisitos"/>
    <s v="El Esmeraldal"/>
    <n v="4"/>
    <x v="72"/>
    <d v="2026-04-08T00:00:00"/>
    <n v="-1"/>
    <d v="2026-04-14T00:00:00"/>
    <s v="Auto de archivo"/>
    <s v="Juan Carlos Sánchez Vargas"/>
    <m/>
    <m/>
    <s v="Archivado"/>
    <x v="1"/>
    <m/>
    <s v=""/>
  </r>
  <r>
    <s v="0327-2026"/>
    <n v="22455"/>
    <s v="Olga Lucia "/>
    <m/>
    <s v="sector el roble finca 21"/>
    <m/>
    <m/>
    <m/>
    <m/>
    <m/>
    <m/>
    <m/>
    <m/>
    <s v=" sector el roble finca 21        "/>
    <m/>
    <n v="3172381515"/>
    <m/>
    <s v="Marcelo Cardona"/>
    <m/>
    <s v="sector el roble finca 15"/>
    <m/>
    <m/>
    <m/>
    <m/>
    <m/>
    <m/>
    <m/>
    <m/>
    <s v=" sector el roble finca 15       "/>
    <m/>
    <m/>
    <m/>
    <m/>
    <s v="HÍDRICO"/>
    <s v="Manejo inadecuado de aguas lluvias o escorrentia"/>
    <s v="El Vallano"/>
    <n v="11"/>
    <x v="72"/>
    <d v="2026-04-08T00:00:00"/>
    <n v="-1"/>
    <d v="2026-04-22T00:00:00"/>
    <s v="Verificación"/>
    <s v="Olver Puerta Garcia"/>
    <m/>
    <m/>
    <s v="Archivado"/>
    <x v="1"/>
    <m/>
    <s v=""/>
  </r>
  <r>
    <s v="0328-2026"/>
    <n v="22565"/>
    <s v="Comunidad"/>
    <m/>
    <m/>
    <m/>
    <m/>
    <m/>
    <m/>
    <m/>
    <m/>
    <m/>
    <m/>
    <m/>
    <m/>
    <m/>
    <m/>
    <s v="Edwin Administrador"/>
    <s v="CL"/>
    <n v="48"/>
    <s v="D"/>
    <s v="SUR"/>
    <n v="42"/>
    <s v="BB"/>
    <m/>
    <n v="16"/>
    <n v="4.5"/>
    <n v="203"/>
    <s v="CL 48D SUR 42 BB  16 4,5 203"/>
    <m/>
    <m/>
    <m/>
    <m/>
    <s v="RESIDUOS SOLIDOS"/>
    <s v="Disposición inadecuada de residuos sólidos en horas, dias y lugares no autorizados"/>
    <s v="El Trianón"/>
    <n v="7"/>
    <x v="72"/>
    <d v="2026-04-15T00:00:00"/>
    <n v="6"/>
    <d v="2026-05-06T00:00:00"/>
    <s v="Verificación"/>
    <s v="Yudi Betancur Rios"/>
    <m/>
    <m/>
    <s v="Auto de archivo"/>
    <x v="8"/>
    <m/>
    <s v=""/>
  </r>
  <r>
    <s v="0329-2026"/>
    <n v="22713"/>
    <s v="Juan Felipe Sanchez Rua"/>
    <s v="CL"/>
    <n v="39"/>
    <s v="D"/>
    <s v="SUR"/>
    <n v="24"/>
    <s v="D"/>
    <m/>
    <n v="12"/>
    <m/>
    <n v="1002"/>
    <s v="CL 39 D SUR 24 D  12  1002"/>
    <n v="855785"/>
    <n v="3216473535"/>
    <m/>
    <s v="Hector Gallego"/>
    <m/>
    <m/>
    <m/>
    <m/>
    <m/>
    <m/>
    <m/>
    <m/>
    <m/>
    <m/>
    <s v="        "/>
    <n v="79118630"/>
    <m/>
    <m/>
    <m/>
    <s v="FAUNA DOMÉSTICA"/>
    <s v="Ataque de animales de compañía a otros animales o personas"/>
    <s v="El Chingui"/>
    <n v="6"/>
    <x v="72"/>
    <m/>
    <n v="-46121"/>
    <m/>
    <m/>
    <s v="Juan  Muñoz Guerra"/>
    <m/>
    <s v="Juan  Muñoz Guerra"/>
    <s v="Auto de inicio "/>
    <x v="3"/>
    <m/>
    <s v=""/>
  </r>
  <r>
    <s v="0330-2026"/>
    <n v="22652"/>
    <s v="De oficio"/>
    <m/>
    <m/>
    <m/>
    <m/>
    <m/>
    <m/>
    <m/>
    <m/>
    <m/>
    <m/>
    <s v="         "/>
    <m/>
    <m/>
    <m/>
    <s v="Clemencia Monsalve"/>
    <s v="KR"/>
    <n v="32"/>
    <m/>
    <m/>
    <n v="40"/>
    <m/>
    <s v="SUR"/>
    <n v="91"/>
    <m/>
    <m/>
    <s v="KR 32  40  SUR 91  "/>
    <m/>
    <n v="2709594"/>
    <m/>
    <m/>
    <s v="HÍDRICO"/>
    <s v="Descarga inadecuada de aguas residuales o sin cumplimiento de requisitos"/>
    <s v="San José"/>
    <n v="6"/>
    <x v="72"/>
    <d v="2026-04-10T00:00:00"/>
    <n v="1"/>
    <d v="2026-04-10T00:00:00"/>
    <s v="Visitas patrulleros"/>
    <s v="Laura Bautista Barroso"/>
    <m/>
    <m/>
    <s v="Verificación"/>
    <x v="7"/>
    <m/>
    <s v=""/>
  </r>
  <r>
    <s v="0331-2026"/>
    <n v="22653"/>
    <s v="De oficio"/>
    <m/>
    <m/>
    <m/>
    <m/>
    <m/>
    <m/>
    <m/>
    <m/>
    <m/>
    <m/>
    <s v="         "/>
    <m/>
    <m/>
    <m/>
    <s v="Fabiola Restrepo de Monsalve"/>
    <s v="KR"/>
    <n v="32"/>
    <m/>
    <m/>
    <n v="40"/>
    <m/>
    <s v="SUR"/>
    <n v="97"/>
    <m/>
    <m/>
    <s v="KR 32  40  SUR 97  "/>
    <m/>
    <n v="3313767"/>
    <m/>
    <m/>
    <s v="HÍDRICO"/>
    <s v="Descarga inadecuada de aguas residuales o sin cumplimiento de requisitos"/>
    <s v="San José"/>
    <n v="6"/>
    <x v="72"/>
    <d v="2026-04-10T00:00:00"/>
    <n v="1"/>
    <d v="2026-04-10T00:00:00"/>
    <s v="Visitas patrulleros"/>
    <s v="Laura Bautista Barroso"/>
    <m/>
    <m/>
    <s v="Verificación"/>
    <x v="7"/>
    <m/>
    <s v=""/>
  </r>
  <r>
    <s v="0332-2026"/>
    <n v="22654"/>
    <s v="De oficio"/>
    <m/>
    <m/>
    <m/>
    <m/>
    <m/>
    <m/>
    <m/>
    <m/>
    <m/>
    <m/>
    <s v="         "/>
    <m/>
    <m/>
    <m/>
    <s v="Maria Dolores Ochoa de Monsalve"/>
    <s v="KR"/>
    <n v="32"/>
    <m/>
    <m/>
    <n v="40"/>
    <m/>
    <s v="SUR"/>
    <n v="95"/>
    <m/>
    <m/>
    <s v="KR 32  40  SUR 95  "/>
    <m/>
    <n v="2767748"/>
    <m/>
    <m/>
    <s v="HÍDRICO"/>
    <s v="Descarga inadecuada de aguas residuales o sin cumplimiento de requisitos"/>
    <s v="San José"/>
    <n v="6"/>
    <x v="72"/>
    <d v="2026-04-10T00:00:00"/>
    <n v="1"/>
    <d v="2026-04-10T00:00:00"/>
    <s v="Visitas patrulleros"/>
    <s v="Laura Bautista Barroso"/>
    <m/>
    <m/>
    <s v="Verificación"/>
    <x v="7"/>
    <m/>
    <s v=""/>
  </r>
  <r>
    <s v="0333-2026"/>
    <s v="0022564 - 0013381"/>
    <s v="Luisa Fernando Arango Upegui"/>
    <m/>
    <m/>
    <m/>
    <m/>
    <m/>
    <m/>
    <m/>
    <m/>
    <m/>
    <m/>
    <s v="         "/>
    <m/>
    <m/>
    <m/>
    <s v="Por determinar"/>
    <m/>
    <s v="Sol del plata"/>
    <m/>
    <m/>
    <m/>
    <m/>
    <m/>
    <m/>
    <m/>
    <m/>
    <s v=" Sol del plata       "/>
    <m/>
    <m/>
    <m/>
    <m/>
    <s v="FLORA"/>
    <s v="Aprovechamiento forestal sin permisos "/>
    <s v="Primavera"/>
    <n v="8"/>
    <x v="72"/>
    <d v="2026-04-11T00:00:00"/>
    <n v="2"/>
    <d v="2026-04-29T00:00:00"/>
    <s v="Respuesta DP u Oficio"/>
    <s v="Julian Guzman Agudelo"/>
    <m/>
    <m/>
    <s v="Informe técnico"/>
    <x v="6"/>
    <s v="PQRS"/>
    <n v="3"/>
  </r>
  <r>
    <s v="0334-2026"/>
    <n v="22576"/>
    <s v="Virginia Botero Massao"/>
    <m/>
    <m/>
    <m/>
    <m/>
    <m/>
    <m/>
    <m/>
    <m/>
    <m/>
    <m/>
    <s v="         "/>
    <m/>
    <n v="3146699455"/>
    <m/>
    <s v="Por determinar"/>
    <m/>
    <s v="Sector la truchera"/>
    <m/>
    <m/>
    <m/>
    <m/>
    <m/>
    <m/>
    <m/>
    <m/>
    <s v=" Sector la truchera       "/>
    <m/>
    <m/>
    <m/>
    <m/>
    <s v="RESIDUOS SOLIDOS"/>
    <s v="Disposición inadecuada de residuos sólidos en horas, dias y lugares no autorizados"/>
    <s v="El Vallano"/>
    <n v="11"/>
    <x v="72"/>
    <d v="2026-04-15T00:00:00"/>
    <n v="6"/>
    <d v="2026-04-15T00:00:00"/>
    <s v="Visitas patrulleros"/>
    <s v="Olver Puerta Garcia"/>
    <m/>
    <m/>
    <s v="Archivado"/>
    <x v="1"/>
    <m/>
    <s v=""/>
  </r>
  <r>
    <s v="0335-2026"/>
    <n v="15396"/>
    <s v="Anonimo"/>
    <m/>
    <m/>
    <m/>
    <m/>
    <m/>
    <m/>
    <m/>
    <m/>
    <m/>
    <m/>
    <s v="         "/>
    <m/>
    <m/>
    <m/>
    <s v="Por determinar"/>
    <s v="KR"/>
    <n v="27"/>
    <s v="D"/>
    <m/>
    <n v="39"/>
    <m/>
    <s v="SUR"/>
    <m/>
    <m/>
    <m/>
    <s v="KR 27D  39  SUR   "/>
    <m/>
    <m/>
    <m/>
    <m/>
    <s v="AIRE"/>
    <s v="Afectaciones por emisiones atmosféricas"/>
    <s v="Loma de las Brujas"/>
    <n v="5"/>
    <x v="52"/>
    <d v="2026-03-21T00:00:00"/>
    <n v="15"/>
    <d v="2026-03-21T00:00:00"/>
    <s v="Auto de archivo"/>
    <s v="Juan Carlos Sánchez Vargas"/>
    <m/>
    <m/>
    <s v="Archivado"/>
    <x v="1"/>
    <m/>
    <s v=""/>
  </r>
  <r>
    <s v="0336-2026"/>
    <n v="23017"/>
    <s v="Comunidad"/>
    <m/>
    <m/>
    <m/>
    <m/>
    <m/>
    <m/>
    <m/>
    <m/>
    <m/>
    <m/>
    <s v="         "/>
    <m/>
    <m/>
    <m/>
    <s v="Por determinar"/>
    <s v="CL"/>
    <n v="48"/>
    <s v="E"/>
    <s v="SUR"/>
    <n v="42"/>
    <s v="BB"/>
    <m/>
    <n v="13"/>
    <s v="6.3"/>
    <n v="102"/>
    <s v="CL 48E SUR 42 BB  13 6.3 102"/>
    <n v="1017211553"/>
    <m/>
    <m/>
    <m/>
    <s v="SUELO"/>
    <s v="Cambio de zona verde a piso duro"/>
    <s v="Loma del Barro"/>
    <n v="7"/>
    <x v="73"/>
    <d v="2026-04-15T00:00:00"/>
    <n v="5"/>
    <d v="2026-05-11T00:00:00"/>
    <s v="Auto de archivo"/>
    <s v="Juan Carlos Sánchez Vargas"/>
    <m/>
    <m/>
    <s v="Archivado"/>
    <x v="1"/>
    <m/>
    <s v=""/>
  </r>
  <r>
    <s v="0337-2026"/>
    <n v="23061"/>
    <s v="Delitamal"/>
    <m/>
    <m/>
    <m/>
    <m/>
    <m/>
    <m/>
    <m/>
    <m/>
    <m/>
    <m/>
    <s v="         "/>
    <m/>
    <m/>
    <m/>
    <s v="Por determinar"/>
    <s v="KR"/>
    <n v="41"/>
    <m/>
    <m/>
    <n v="40"/>
    <s v="G"/>
    <s v="SUR"/>
    <n v="41"/>
    <m/>
    <m/>
    <s v="KR 41  40 G SUR 41  "/>
    <m/>
    <m/>
    <m/>
    <m/>
    <s v="HÍDRICO"/>
    <s v="Descarga inadecuada de aguas residuales o sin cumplimiento de requisitos"/>
    <s v="El Dorado"/>
    <n v="7"/>
    <x v="73"/>
    <d v="2026-04-18T00:00:00"/>
    <n v="8"/>
    <d v="2026-05-04T00:00:00"/>
    <s v="Verificación"/>
    <s v="Yudi Betancur Rios"/>
    <m/>
    <m/>
    <s v="Verificación"/>
    <x v="10"/>
    <m/>
    <s v=""/>
  </r>
  <r>
    <s v="0338-2026"/>
    <n v="23060"/>
    <s v="Jose Miguel"/>
    <s v="CL"/>
    <n v="53"/>
    <m/>
    <s v="SUR"/>
    <n v="40"/>
    <m/>
    <m/>
    <n v="15"/>
    <m/>
    <n v="104"/>
    <s v="CL 53  SUR 40   15  104"/>
    <n v="70559958"/>
    <n v="3218963845"/>
    <m/>
    <s v="Por determinar"/>
    <m/>
    <m/>
    <m/>
    <m/>
    <m/>
    <m/>
    <m/>
    <m/>
    <m/>
    <m/>
    <s v="        "/>
    <m/>
    <m/>
    <m/>
    <m/>
    <s v="FAUNA DOMÉSTICA"/>
    <s v="Ataque de animales de compañía a otros animales o personas"/>
    <s v="Loma del Barro"/>
    <n v="7"/>
    <x v="73"/>
    <d v="2026-04-10T00:00:00"/>
    <n v="0"/>
    <d v="2026-04-14T00:00:00"/>
    <s v="Auto de archivo"/>
    <s v="Juan Carlos Sánchez Vargas"/>
    <m/>
    <m/>
    <s v="Archivado"/>
    <x v="1"/>
    <m/>
    <s v=""/>
  </r>
  <r>
    <s v="0339-2026"/>
    <n v="23119"/>
    <s v="Karen Carvajal"/>
    <s v="CL"/>
    <n v="40"/>
    <s v="G"/>
    <s v="SUR"/>
    <n v="30"/>
    <m/>
    <m/>
    <n v="38"/>
    <m/>
    <m/>
    <s v="CL 40 G SUR 30   38  "/>
    <n v="1037609096"/>
    <n v="3136682690"/>
    <m/>
    <s v="Por determinar"/>
    <s v="KR"/>
    <n v="31"/>
    <m/>
    <m/>
    <n v="40"/>
    <s v="E"/>
    <s v="SUR"/>
    <n v="21"/>
    <m/>
    <m/>
    <s v="KR 31  40 E SUR 21  "/>
    <m/>
    <m/>
    <m/>
    <m/>
    <s v="FAUNA DOMÉSTICA"/>
    <s v="Ataque de animales de compañía a otros animales o personas"/>
    <s v="El Dorado"/>
    <n v="7"/>
    <x v="73"/>
    <m/>
    <n v="-46122"/>
    <m/>
    <m/>
    <s v="Juan  Muñoz Guerra"/>
    <m/>
    <s v="Juan  Muñoz Guerra"/>
    <s v="Auto de inicio "/>
    <x v="3"/>
    <m/>
    <s v=""/>
  </r>
  <r>
    <s v="0340-2026"/>
    <n v="23257"/>
    <s v="Jose Luis Hincapie"/>
    <s v="CL"/>
    <n v="40"/>
    <m/>
    <s v="SUR"/>
    <n v="24"/>
    <s v="F"/>
    <m/>
    <n v="83"/>
    <m/>
    <n v="103"/>
    <s v="CL 40  SUR 24 F  83  103"/>
    <n v="3537312"/>
    <n v="3126176507"/>
    <m/>
    <s v="Por determinar"/>
    <m/>
    <m/>
    <m/>
    <m/>
    <m/>
    <m/>
    <m/>
    <m/>
    <m/>
    <m/>
    <s v="        "/>
    <m/>
    <m/>
    <m/>
    <m/>
    <s v="FLORA"/>
    <s v="Afectaciones a la propiedad por arboles o vegetación"/>
    <s v="El Salado"/>
    <n v="6"/>
    <x v="71"/>
    <d v="2026-04-23T00:00:00"/>
    <n v="10"/>
    <d v="2026-04-30T00:00:00"/>
    <s v="Auto de archivo"/>
    <s v="Juan Carlos Sánchez Vargas"/>
    <m/>
    <m/>
    <s v="Archivado"/>
    <x v="13"/>
    <m/>
    <s v=""/>
  </r>
  <r>
    <s v="0341-2026"/>
    <n v="17973"/>
    <s v="Oficio"/>
    <m/>
    <m/>
    <m/>
    <m/>
    <m/>
    <m/>
    <m/>
    <m/>
    <m/>
    <m/>
    <s v="         "/>
    <m/>
    <m/>
    <m/>
    <s v="Por determinar"/>
    <s v="CL"/>
    <n v="38"/>
    <m/>
    <s v="SUR"/>
    <n v="32"/>
    <m/>
    <m/>
    <n v="5"/>
    <m/>
    <m/>
    <s v="CL 38 SUR 32   5  "/>
    <m/>
    <m/>
    <m/>
    <m/>
    <s v="RESIDUOS SOLIDOS"/>
    <s v="Disposición inadecuada de residuos sólidos en horas, dias y lugares no autorizados"/>
    <s v="Mesa"/>
    <n v="9"/>
    <x v="61"/>
    <d v="2026-03-20T00:00:00"/>
    <n v="3"/>
    <d v="2026-03-20T00:00:00"/>
    <s v="Visitas patrulleros"/>
    <s v="Laura Bautista Barroso"/>
    <m/>
    <m/>
    <s v="Verificación"/>
    <x v="7"/>
    <m/>
    <s v=""/>
  </r>
  <r>
    <s v="0342-2026"/>
    <n v="17977"/>
    <s v="De Oficio"/>
    <m/>
    <m/>
    <m/>
    <m/>
    <m/>
    <m/>
    <m/>
    <m/>
    <m/>
    <m/>
    <s v="         "/>
    <m/>
    <m/>
    <m/>
    <s v="Por determinar"/>
    <s v="KR"/>
    <n v="32"/>
    <m/>
    <m/>
    <n v="38"/>
    <m/>
    <s v="SUR"/>
    <m/>
    <m/>
    <m/>
    <s v="KR 32  38  SUR   "/>
    <m/>
    <m/>
    <m/>
    <m/>
    <s v="HÍDRICO"/>
    <s v="Manejo inadecuado de aguas lluvias o escorrentia"/>
    <s v="Mesa"/>
    <n v="9"/>
    <x v="61"/>
    <d v="2026-03-19T00:00:00"/>
    <n v="2"/>
    <d v="2026-03-19T00:00:00"/>
    <s v="Verificación"/>
    <s v="Laura Bautista Barroso"/>
    <m/>
    <m/>
    <s v="Remisión"/>
    <x v="2"/>
    <m/>
    <s v=""/>
  </r>
  <r>
    <s v="0343-2026"/>
    <n v="17975"/>
    <s v="Comunidad"/>
    <m/>
    <m/>
    <m/>
    <m/>
    <m/>
    <m/>
    <m/>
    <m/>
    <m/>
    <m/>
    <s v="         "/>
    <m/>
    <m/>
    <m/>
    <s v="Por determinar"/>
    <s v="CL"/>
    <n v="48"/>
    <s v="C"/>
    <s v="SUR"/>
    <m/>
    <m/>
    <m/>
    <m/>
    <m/>
    <m/>
    <s v="CL 48C SUR      "/>
    <m/>
    <m/>
    <m/>
    <m/>
    <s v="RESIDUOS SOLIDOS"/>
    <s v="Disposición inadecuada de residuos sólidos en horas, dias y lugares no autorizados"/>
    <s v="El Trianón"/>
    <n v="7"/>
    <x v="61"/>
    <d v="2026-03-13T00:00:00"/>
    <n v="-4"/>
    <d v="2026-03-13T00:00:00"/>
    <s v="Visitas patrulleros"/>
    <s v="Laura Bautista Barroso"/>
    <m/>
    <m/>
    <s v="Archivado"/>
    <x v="1"/>
    <m/>
    <s v=""/>
  </r>
  <r>
    <s v="0344-2026"/>
    <n v="23981"/>
    <s v="Comunidad"/>
    <m/>
    <m/>
    <m/>
    <m/>
    <m/>
    <m/>
    <m/>
    <m/>
    <m/>
    <m/>
    <s v="         "/>
    <m/>
    <m/>
    <m/>
    <s v="Por determinar"/>
    <m/>
    <s v="Vereda Perico Lote 91"/>
    <m/>
    <m/>
    <m/>
    <m/>
    <m/>
    <m/>
    <m/>
    <m/>
    <s v=" Vereda Perico Lote 91       "/>
    <m/>
    <m/>
    <m/>
    <m/>
    <s v="SUELO"/>
    <s v="Ocupacion de cauce sin cumplimiento de requisitos"/>
    <s v="Perico"/>
    <n v="13"/>
    <x v="74"/>
    <d v="2026-02-03T00:00:00"/>
    <n v="-71"/>
    <d v="2026-04-15T00:00:00"/>
    <s v="Informe técnico"/>
    <s v="Juan Fernando Florez Lema"/>
    <m/>
    <s v="Alexandra Uribe Alzate"/>
    <s v="Auto de inicio "/>
    <x v="0"/>
    <m/>
    <s v=""/>
  </r>
  <r>
    <s v="0345-2026"/>
    <n v="23273"/>
    <s v="Oficio"/>
    <m/>
    <m/>
    <m/>
    <m/>
    <m/>
    <m/>
    <m/>
    <m/>
    <m/>
    <m/>
    <s v="         "/>
    <m/>
    <m/>
    <m/>
    <s v="EPM"/>
    <s v="CL"/>
    <n v="41"/>
    <s v="BB"/>
    <s v="SUR"/>
    <n v="31"/>
    <s v="B"/>
    <m/>
    <m/>
    <m/>
    <m/>
    <s v="CL 41BB SUR 31 B    "/>
    <m/>
    <m/>
    <m/>
    <m/>
    <s v="HÍDRICO"/>
    <s v="Descarga inadecuada de aguas residuales o sin cumplimiento de requisitos"/>
    <s v="San Rafael"/>
    <n v="6"/>
    <x v="71"/>
    <d v="2026-04-15T00:00:00"/>
    <n v="2"/>
    <d v="2026-04-15T00:00:00"/>
    <s v="Visitas patrulleros"/>
    <s v="Olver Puerta Garcia"/>
    <m/>
    <m/>
    <s v="Verificación"/>
    <x v="6"/>
    <m/>
    <s v=""/>
  </r>
  <r>
    <s v="0346-2026"/>
    <n v="4287"/>
    <s v="Oficio"/>
    <m/>
    <m/>
    <m/>
    <m/>
    <m/>
    <m/>
    <m/>
    <m/>
    <m/>
    <m/>
    <s v="         "/>
    <m/>
    <m/>
    <m/>
    <s v="Coral Living"/>
    <s v="KR"/>
    <n v="27"/>
    <s v="A"/>
    <m/>
    <n v="27"/>
    <s v="E"/>
    <m/>
    <n v="40"/>
    <m/>
    <m/>
    <s v="KR 27A  27 E  40  "/>
    <m/>
    <m/>
    <m/>
    <m/>
    <s v="RESIDUOS SOLIDOS"/>
    <s v="Disposición inadecuada de residuos sólidos en horas, dias y lugares no autorizados"/>
    <s v="El Esmeraldal"/>
    <n v="4"/>
    <x v="67"/>
    <d v="2026-05-26T00:00:00"/>
    <n v="50"/>
    <d v="2026-05-26T00:00:00"/>
    <s v="Visitas patrulleros"/>
    <s v="Olver Puerta Garcia"/>
    <m/>
    <m/>
    <s v="Auto de archivo"/>
    <x v="8"/>
    <m/>
    <s v=""/>
  </r>
  <r>
    <s v="0347-2026"/>
    <n v="17324"/>
    <s v="urbanización Siempre verde"/>
    <s v="CL"/>
    <n v="27"/>
    <s v="D"/>
    <s v="SUR"/>
    <n v="27"/>
    <s v="B"/>
    <m/>
    <n v="80"/>
    <m/>
    <m/>
    <s v="CL 27 D SUR 27 B  80  "/>
    <n v="900216862"/>
    <m/>
    <m/>
    <s v="Municipio de Envigado"/>
    <m/>
    <m/>
    <m/>
    <m/>
    <m/>
    <m/>
    <m/>
    <m/>
    <m/>
    <m/>
    <s v="        "/>
    <m/>
    <m/>
    <m/>
    <m/>
    <s v="FLORA"/>
    <s v="Afectación a individuos arboreos"/>
    <s v="El Esmeraldal"/>
    <n v="4"/>
    <x v="60"/>
    <d v="2026-03-20T00:00:00"/>
    <n v="7"/>
    <d v="2026-03-27T00:00:00"/>
    <s v="Respuesta DP u Oficio"/>
    <s v="Alexandra Uribe Alzate"/>
    <m/>
    <s v="Alexandra Uribe Alzate"/>
    <s v="Archivado"/>
    <x v="1"/>
    <m/>
    <s v=""/>
  </r>
  <r>
    <s v="0348-2026"/>
    <n v="23272"/>
    <s v="Comunidad"/>
    <m/>
    <m/>
    <m/>
    <m/>
    <m/>
    <m/>
    <m/>
    <m/>
    <m/>
    <m/>
    <s v="         "/>
    <m/>
    <m/>
    <m/>
    <s v="Humberto Bolivar"/>
    <s v="KR"/>
    <n v="26"/>
    <m/>
    <m/>
    <n v="41"/>
    <s v="B"/>
    <s v="SUR"/>
    <n v="101"/>
    <m/>
    <n v="175"/>
    <s v="KR 26  41 B SUR 101  175"/>
    <n v="70060949"/>
    <n v="3012709173"/>
    <m/>
    <m/>
    <s v="FLORA"/>
    <s v="Afectación a suelos de protección "/>
    <s v="San Rafael"/>
    <n v="6"/>
    <x v="71"/>
    <d v="2026-04-16T00:00:00"/>
    <n v="3"/>
    <d v="2026-04-30T00:00:00"/>
    <s v="Auto de archivo"/>
    <s v="Juan Carlos Sánchez Vargas"/>
    <m/>
    <m/>
    <s v="Auto de archivo"/>
    <x v="8"/>
    <m/>
    <s v=""/>
  </r>
  <r>
    <s v="0349-2026"/>
    <n v="2602"/>
    <s v="Anonimo"/>
    <m/>
    <m/>
    <m/>
    <m/>
    <m/>
    <m/>
    <m/>
    <m/>
    <m/>
    <m/>
    <s v="         "/>
    <m/>
    <m/>
    <m/>
    <s v="Por determinar"/>
    <s v="KR"/>
    <n v="27"/>
    <s v="AA"/>
    <m/>
    <n v="36"/>
    <m/>
    <s v="SUR"/>
    <n v="151"/>
    <m/>
    <n v="1003"/>
    <s v="KR 27AA  36  SUR 151  1003"/>
    <m/>
    <m/>
    <m/>
    <m/>
    <s v="FAUNA DOMÉSTICA"/>
    <s v="Presunto maltrato animal"/>
    <s v="Inmaculada"/>
    <n v="5"/>
    <x v="34"/>
    <m/>
    <n v="-46066"/>
    <m/>
    <m/>
    <m/>
    <m/>
    <m/>
    <s v="Verificación"/>
    <x v="2"/>
    <m/>
    <s v=""/>
  </r>
  <r>
    <s v="0350-2026"/>
    <n v="17976"/>
    <s v="Oficio"/>
    <m/>
    <m/>
    <m/>
    <m/>
    <m/>
    <m/>
    <m/>
    <m/>
    <m/>
    <m/>
    <s v="         "/>
    <m/>
    <m/>
    <m/>
    <s v="Amparo Gonzalez"/>
    <s v="DG"/>
    <n v="32"/>
    <m/>
    <s v="SUR"/>
    <n v="36"/>
    <m/>
    <m/>
    <n v="25"/>
    <m/>
    <n v="201"/>
    <s v="DG 32 SUR 36   25  201"/>
    <m/>
    <m/>
    <m/>
    <m/>
    <s v="RESIDUOS SOLIDOS"/>
    <s v="Disposición inadecuada de residuos sólidos en horas, dias y lugares no autorizados"/>
    <s v="Los Naranjos"/>
    <n v="9"/>
    <x v="61"/>
    <d v="2026-03-11T00:00:00"/>
    <n v="-6"/>
    <d v="2026-03-11T00:00:00"/>
    <s v="Visitas patrulleros"/>
    <s v="Laura Bautista Barroso"/>
    <m/>
    <m/>
    <s v="Verificación"/>
    <x v="7"/>
    <m/>
    <s v=""/>
  </r>
  <r>
    <s v="0351-2026"/>
    <n v="17972"/>
    <s v="Maria Henao"/>
    <m/>
    <m/>
    <m/>
    <m/>
    <m/>
    <m/>
    <m/>
    <m/>
    <m/>
    <m/>
    <s v="         "/>
    <m/>
    <m/>
    <m/>
    <s v="Alberto Pelaez"/>
    <s v="KR"/>
    <n v="27"/>
    <s v="F"/>
    <m/>
    <n v="34"/>
    <s v="DD"/>
    <s v="SUR"/>
    <n v="11"/>
    <m/>
    <m/>
    <s v="KR 27F  34 DD SUR 11  "/>
    <m/>
    <m/>
    <m/>
    <m/>
    <s v="RESIDUOS SOLIDOS"/>
    <s v="Disposición inadecuada de residuos sólidos en horas, dias y lugares no autorizados"/>
    <s v="Alto de Misael"/>
    <n v="3"/>
    <x v="61"/>
    <d v="2026-03-13T00:00:00"/>
    <n v="-4"/>
    <d v="2026-03-13T00:00:00"/>
    <s v="Visitas patrulleros"/>
    <s v="Laura Bautista Barroso"/>
    <m/>
    <m/>
    <s v="Verificación"/>
    <x v="7"/>
    <m/>
    <s v=""/>
  </r>
  <r>
    <s v="0352-2026"/>
    <n v="19966"/>
    <s v="Comunidad"/>
    <m/>
    <m/>
    <m/>
    <m/>
    <m/>
    <m/>
    <m/>
    <m/>
    <m/>
    <m/>
    <s v="         "/>
    <m/>
    <m/>
    <m/>
    <s v="Jhon Castaño"/>
    <s v="CL"/>
    <n v="40"/>
    <s v="C"/>
    <s v="SUR"/>
    <n v="42"/>
    <s v="A"/>
    <m/>
    <n v="7"/>
    <m/>
    <m/>
    <s v="CL 40C SUR 42 A  7  "/>
    <m/>
    <n v="3137468687"/>
    <m/>
    <m/>
    <s v="FLORA"/>
    <s v="Aprovechamiento forestal sin permisos "/>
    <s v="El Dorado"/>
    <n v="7"/>
    <x v="49"/>
    <d v="2026-03-25T00:00:00"/>
    <n v="-1"/>
    <d v="2026-03-25T00:00:00"/>
    <s v="Visitas patrulleros"/>
    <s v="Laura Bautista Barroso"/>
    <m/>
    <m/>
    <s v="Informe técnico"/>
    <x v="5"/>
    <m/>
    <s v=""/>
  </r>
  <r>
    <s v="0353-2026"/>
    <n v="22814"/>
    <s v="Anonimo"/>
    <m/>
    <m/>
    <m/>
    <m/>
    <m/>
    <m/>
    <m/>
    <m/>
    <m/>
    <m/>
    <s v="         "/>
    <m/>
    <m/>
    <m/>
    <s v="Puerto Luna"/>
    <s v="CL"/>
    <n v="48"/>
    <s v="F"/>
    <s v="SUR"/>
    <n v="40"/>
    <m/>
    <m/>
    <n v="55"/>
    <m/>
    <m/>
    <s v="CL 48F SUR 40   55  "/>
    <m/>
    <m/>
    <m/>
    <m/>
    <s v="FLORA"/>
    <s v="Aprovechamiento forestal sin permisos "/>
    <s v="Loma del Barro"/>
    <n v="7"/>
    <x v="72"/>
    <d v="2026-04-09T00:00:00"/>
    <n v="0"/>
    <d v="2026-04-09T00:00:00"/>
    <s v="Visitas patrulleros"/>
    <s v="Olver Puerta Garcia"/>
    <m/>
    <m/>
    <s v="Archivado"/>
    <x v="1"/>
    <m/>
    <s v=""/>
  </r>
  <r>
    <s v="0354-2026"/>
    <n v="22915"/>
    <s v="Luz Elenena Higuita"/>
    <s v="TR"/>
    <n v="34"/>
    <s v="C"/>
    <s v="SUR"/>
    <n v="31"/>
    <s v="E"/>
    <m/>
    <n v="58"/>
    <m/>
    <m/>
    <s v="TR 34 C SUR 31 E  58  "/>
    <m/>
    <m/>
    <m/>
    <s v="Lina"/>
    <s v="TR"/>
    <n v="34"/>
    <s v="C"/>
    <s v="SUR"/>
    <n v="31"/>
    <s v="E"/>
    <m/>
    <n v="58"/>
    <m/>
    <m/>
    <s v="TR 34 C SUR 31 E  58  "/>
    <m/>
    <m/>
    <m/>
    <m/>
    <s v="FAUNA DOMÉSTICA"/>
    <s v="Tenencia inadecuada de animales de compañía"/>
    <s v="Loma del Barro"/>
    <n v="7"/>
    <x v="73"/>
    <d v="2026-04-15T00:00:00"/>
    <n v="5"/>
    <d v="2026-05-28T00:00:00"/>
    <s v="Auto de archivo"/>
    <s v="Juan Carlos Sánchez Vargas"/>
    <m/>
    <m/>
    <s v="Archivado"/>
    <x v="8"/>
    <m/>
    <s v=""/>
  </r>
  <r>
    <s v="0355-2026"/>
    <n v="22948"/>
    <s v="Comunidad"/>
    <m/>
    <m/>
    <m/>
    <m/>
    <m/>
    <m/>
    <m/>
    <m/>
    <m/>
    <m/>
    <s v="         "/>
    <m/>
    <m/>
    <m/>
    <s v="Simbolo Agencia Digital"/>
    <s v="CL"/>
    <n v="24"/>
    <m/>
    <s v="SUR"/>
    <n v="42"/>
    <s v="B"/>
    <m/>
    <n v="36"/>
    <m/>
    <m/>
    <s v="CL 24 SUR 42 B  36  "/>
    <m/>
    <m/>
    <m/>
    <m/>
    <s v="AIRE"/>
    <s v="Afectaciones por emisiones atmosféricas"/>
    <s v="Las Orquideas"/>
    <n v="3"/>
    <x v="75"/>
    <d v="2026-04-14T00:00:00"/>
    <n v="10"/>
    <d v="2026-04-14T00:00:00"/>
    <s v="Visitas patrulleros"/>
    <s v="Olver Puerta Garcia"/>
    <m/>
    <m/>
    <s v="Archivado"/>
    <x v="1"/>
    <m/>
    <s v=""/>
  </r>
  <r>
    <s v="0356-2026"/>
    <n v="22813"/>
    <s v="De oficio"/>
    <m/>
    <m/>
    <m/>
    <m/>
    <m/>
    <m/>
    <m/>
    <m/>
    <m/>
    <m/>
    <s v="         "/>
    <m/>
    <m/>
    <m/>
    <s v="Maria Rosalba Gonzalez"/>
    <s v="KR"/>
    <n v="40"/>
    <s v="B"/>
    <m/>
    <n v="53"/>
    <s v="B"/>
    <s v="SUR"/>
    <n v="67"/>
    <m/>
    <m/>
    <s v="KR 40B  53 B SUR 67  "/>
    <m/>
    <n v="5492591"/>
    <m/>
    <m/>
    <s v="HÍDRICO"/>
    <s v="Descarga inadecuada de aguas residuales o sin cumplimiento de requisitos"/>
    <s v="Loma del Barro"/>
    <n v="7"/>
    <x v="72"/>
    <d v="2026-04-11T00:00:00"/>
    <n v="2"/>
    <d v="2026-04-11T00:00:00"/>
    <s v="Visitas patrulleros"/>
    <s v="Olver Puerta Garcia"/>
    <m/>
    <m/>
    <s v="Remisión"/>
    <x v="13"/>
    <m/>
    <s v=""/>
  </r>
  <r>
    <s v="0357-2026"/>
    <n v="22812"/>
    <s v="De oficio"/>
    <m/>
    <m/>
    <m/>
    <m/>
    <m/>
    <m/>
    <m/>
    <m/>
    <m/>
    <m/>
    <s v="         "/>
    <m/>
    <m/>
    <m/>
    <s v="Jair Alberto Garcia"/>
    <s v="KR"/>
    <n v="40"/>
    <s v="B"/>
    <m/>
    <n v="53"/>
    <s v="B"/>
    <s v="SUR"/>
    <n v="59"/>
    <m/>
    <n v="105"/>
    <s v="KR 40B  53 B SUR 59  105"/>
    <n v="71003053"/>
    <n v="3132030100"/>
    <m/>
    <m/>
    <s v="HÍDRICO"/>
    <s v="Descarga inadecuada de aguas residuales o sin cumplimiento de requisitos"/>
    <s v="Loma del Barro"/>
    <n v="7"/>
    <x v="72"/>
    <d v="2026-04-11T00:00:00"/>
    <n v="2"/>
    <d v="2026-04-11T00:00:00"/>
    <s v="Visitas patrulleros"/>
    <s v="Olver Puerta Garcia"/>
    <m/>
    <m/>
    <s v="Remisión"/>
    <x v="13"/>
    <m/>
    <s v=""/>
  </r>
  <r>
    <s v="0358-2026"/>
    <n v="22811"/>
    <s v="De oficio"/>
    <m/>
    <m/>
    <m/>
    <m/>
    <m/>
    <m/>
    <m/>
    <m/>
    <m/>
    <m/>
    <s v="         "/>
    <m/>
    <m/>
    <m/>
    <s v="Maria Patricia Franco Manrique"/>
    <s v="CL"/>
    <n v="41"/>
    <s v="B"/>
    <s v="SUR"/>
    <n v="25"/>
    <m/>
    <m/>
    <n v="52"/>
    <m/>
    <n v="110"/>
    <s v="CL 41B SUR 25   52  110"/>
    <m/>
    <n v="3195593179"/>
    <m/>
    <m/>
    <s v="HÍDRICO"/>
    <s v="Descarga inadecuada de aguas residuales o sin cumplimiento de requisitos"/>
    <s v="Loma del Barro"/>
    <n v="7"/>
    <x v="72"/>
    <d v="2026-05-02T00:00:00"/>
    <n v="23"/>
    <d v="2026-05-02T00:00:00"/>
    <s v="Visitas patrulleros"/>
    <s v="Laura Bautista Barroso"/>
    <m/>
    <m/>
    <s v="Verificación"/>
    <x v="7"/>
    <m/>
    <s v=""/>
  </r>
  <r>
    <s v="0359-2026"/>
    <n v="23166"/>
    <s v="Leandra Acosta"/>
    <m/>
    <m/>
    <m/>
    <m/>
    <m/>
    <m/>
    <m/>
    <m/>
    <m/>
    <m/>
    <s v="         "/>
    <n v="43809607"/>
    <n v="3011664381"/>
    <m/>
    <s v="Parcelacion village"/>
    <m/>
    <m/>
    <m/>
    <m/>
    <m/>
    <m/>
    <m/>
    <m/>
    <m/>
    <m/>
    <s v="        "/>
    <m/>
    <m/>
    <m/>
    <m/>
    <s v="SUELO"/>
    <s v="Afectaciones por movimientos en masa o erosión"/>
    <s v="Las Palmas"/>
    <n v="12"/>
    <x v="71"/>
    <m/>
    <n v="-46125"/>
    <m/>
    <m/>
    <m/>
    <m/>
    <m/>
    <s v="Archivado"/>
    <x v="1"/>
    <m/>
    <s v=""/>
  </r>
  <r>
    <s v="0360-2026"/>
    <n v="23730"/>
    <s v="Sandra Arenas de los Rios"/>
    <m/>
    <s v="Bosque LIbano"/>
    <m/>
    <m/>
    <m/>
    <m/>
    <m/>
    <m/>
    <m/>
    <m/>
    <s v="B"/>
    <n v="436252275"/>
    <n v="3176819616"/>
    <m/>
    <s v="Por determinar"/>
    <m/>
    <m/>
    <m/>
    <m/>
    <m/>
    <m/>
    <m/>
    <m/>
    <m/>
    <m/>
    <s v="        "/>
    <m/>
    <m/>
    <m/>
    <m/>
    <s v="AIRE"/>
    <s v="Afectaciones por ruido"/>
    <s v="El Vallano"/>
    <n v="11"/>
    <x v="76"/>
    <d v="2026-04-04T00:00:00"/>
    <n v="-10"/>
    <d v="2026-05-13T00:00:00"/>
    <s v="Verificación"/>
    <s v="Laura Bautista Barroso"/>
    <m/>
    <m/>
    <s v="Auto de archivo"/>
    <x v="8"/>
    <m/>
    <s v=""/>
  </r>
  <r>
    <s v="0361-2026"/>
    <n v="23731"/>
    <s v="Luz Elena Lopez"/>
    <s v="KR"/>
    <n v="48"/>
    <s v="F"/>
    <s v="SUR"/>
    <n v="42"/>
    <s v="C"/>
    <m/>
    <n v="97"/>
    <m/>
    <m/>
    <s v="KR 48 F SUR 42 C  97  "/>
    <m/>
    <m/>
    <m/>
    <s v="Por determinar"/>
    <m/>
    <m/>
    <m/>
    <m/>
    <m/>
    <m/>
    <m/>
    <m/>
    <m/>
    <m/>
    <s v="        "/>
    <m/>
    <m/>
    <m/>
    <m/>
    <s v="FLORA"/>
    <s v="Afectaciones a la propiedad por arboles o vegetación"/>
    <s v="El Trianón"/>
    <n v="7"/>
    <x v="76"/>
    <d v="2026-04-22T00:00:00"/>
    <n v="8"/>
    <d v="2026-04-22T00:00:00"/>
    <s v="Visitas patrulleros"/>
    <s v="Yudi Betancur Rios"/>
    <m/>
    <m/>
    <s v="Auto de archivo"/>
    <x v="8"/>
    <m/>
    <s v=""/>
  </r>
  <r>
    <s v="0362-2026"/>
    <n v="23609"/>
    <s v="Cecilia Maldonado"/>
    <s v="KR"/>
    <n v="41"/>
    <m/>
    <m/>
    <n v="40"/>
    <s v="H"/>
    <s v="SUR"/>
    <n v="12"/>
    <m/>
    <n v="401"/>
    <s v=" "/>
    <n v="43728306"/>
    <n v="3004431352"/>
    <m/>
    <s v="Por determinar"/>
    <s v="KR"/>
    <n v="41"/>
    <m/>
    <m/>
    <n v="40"/>
    <s v="H"/>
    <s v="SUR"/>
    <n v="20"/>
    <m/>
    <m/>
    <s v="KR 41  40 H SUR 20  "/>
    <m/>
    <m/>
    <m/>
    <m/>
    <s v="RESIDUOS SOLIDOS"/>
    <s v="Acumulación de escombros en el espacio publico "/>
    <s v="El Dorado"/>
    <n v="7"/>
    <x v="76"/>
    <d v="2026-04-18T00:00:00"/>
    <n v="4"/>
    <d v="2026-04-18T00:00:00"/>
    <s v="Visitas patrulleros"/>
    <s v="Yudi Betancur Rios"/>
    <m/>
    <m/>
    <s v="Archivado"/>
    <x v="1"/>
    <m/>
    <s v=""/>
  </r>
  <r>
    <s v="0363-2026"/>
    <s v="0023604 - 0023608"/>
    <s v="Sergio Henao"/>
    <m/>
    <m/>
    <m/>
    <m/>
    <m/>
    <m/>
    <m/>
    <m/>
    <m/>
    <m/>
    <s v="         "/>
    <n v="71271429"/>
    <n v="3185315555"/>
    <m/>
    <s v="Por determinar"/>
    <s v="KR"/>
    <n v="40"/>
    <s v="A"/>
    <m/>
    <n v="44"/>
    <s v="B"/>
    <s v="SUR"/>
    <m/>
    <m/>
    <m/>
    <s v="KR 40A  44 B SUR   "/>
    <m/>
    <m/>
    <m/>
    <m/>
    <s v="RESIDUOS SOLIDOS"/>
    <s v="Acumulación de escombros en el espacio publico "/>
    <s v="El Dorado"/>
    <n v="7"/>
    <x v="76"/>
    <d v="2026-04-18T00:00:00"/>
    <n v="4"/>
    <d v="2026-04-18T00:00:00"/>
    <s v="Visitas patrulleros"/>
    <s v="Yudi Betancur Rios"/>
    <m/>
    <m/>
    <s v="Archivado"/>
    <x v="1"/>
    <m/>
    <s v=""/>
  </r>
  <r>
    <s v="0364-2026"/>
    <n v="23607"/>
    <s v="Isaac Correa Escobar"/>
    <s v="TR"/>
    <n v="32"/>
    <s v="A"/>
    <s v="SUR"/>
    <n v="32"/>
    <m/>
    <m/>
    <n v="48"/>
    <m/>
    <m/>
    <s v="TR 32 A SUR 32   48  "/>
    <n v="1037652007"/>
    <n v="3006673951"/>
    <m/>
    <s v="Por determinar"/>
    <m/>
    <m/>
    <m/>
    <m/>
    <m/>
    <m/>
    <m/>
    <m/>
    <m/>
    <m/>
    <s v="        "/>
    <m/>
    <m/>
    <m/>
    <m/>
    <s v="FLORA"/>
    <s v="Afectación a individuos arboreos"/>
    <s v="La Magnolia"/>
    <n v="9"/>
    <x v="76"/>
    <d v="2026-04-17T00:00:00"/>
    <n v="3"/>
    <d v="2026-04-17T00:00:00"/>
    <s v="Visitas patrulleros"/>
    <s v="Olver Puerta Garcia"/>
    <m/>
    <m/>
    <s v="Archivado"/>
    <x v="1"/>
    <m/>
    <s v=""/>
  </r>
  <r>
    <s v="0365-2026"/>
    <n v="24281"/>
    <s v="Oficio"/>
    <m/>
    <m/>
    <m/>
    <m/>
    <m/>
    <m/>
    <m/>
    <m/>
    <m/>
    <m/>
    <s v="         "/>
    <m/>
    <m/>
    <m/>
    <s v="Por determinar"/>
    <s v="DG"/>
    <n v="31"/>
    <s v="A"/>
    <m/>
    <n v="34"/>
    <s v="E"/>
    <s v="SUR"/>
    <n v="30"/>
    <m/>
    <m/>
    <s v="DG 31A  34 E SUR 30  "/>
    <m/>
    <m/>
    <m/>
    <m/>
    <s v="SUELO"/>
    <s v="Cambio de zona verde a piso duro"/>
    <s v="La Sebastiana"/>
    <n v="3"/>
    <x v="77"/>
    <m/>
    <n v="-46128"/>
    <m/>
    <m/>
    <m/>
    <m/>
    <m/>
    <s v="Visitas patrulleros"/>
    <x v="7"/>
    <m/>
    <s v=""/>
  </r>
  <r>
    <s v="0366-2026"/>
    <n v="24260"/>
    <s v="Lilian Ramirez"/>
    <s v="CL"/>
    <n v="46"/>
    <s v="E"/>
    <s v="SUR"/>
    <n v="42"/>
    <s v="A"/>
    <m/>
    <n v="8"/>
    <m/>
    <n v="401"/>
    <s v="CL 46 E SUR 42 A  8  401"/>
    <m/>
    <n v="31149983523"/>
    <m/>
    <s v="Las Alas 3"/>
    <s v="CL"/>
    <n v="46"/>
    <s v="E"/>
    <s v="SUR"/>
    <n v="42"/>
    <s v="A"/>
    <m/>
    <n v="10"/>
    <m/>
    <m/>
    <s v="CL 46E SUR 42 A  10  "/>
    <m/>
    <m/>
    <m/>
    <m/>
    <s v="FLORA"/>
    <s v="Afectación a individuos arboreos"/>
    <s v="La Paz"/>
    <n v="7"/>
    <x v="77"/>
    <d v="2026-04-22T00:00:00"/>
    <n v="6"/>
    <d v="2026-04-22T00:00:00"/>
    <s v="Visitas patrulleros"/>
    <s v="Yudi Betancur Rios"/>
    <m/>
    <m/>
    <s v="Remisión"/>
    <x v="5"/>
    <m/>
    <s v=""/>
  </r>
  <r>
    <s v="0367-2026"/>
    <n v="23926"/>
    <s v="Josue Cordoba"/>
    <s v="CL"/>
    <n v="48"/>
    <s v="A"/>
    <s v="SUR"/>
    <n v="42"/>
    <s v="A"/>
    <m/>
    <m/>
    <m/>
    <m/>
    <s v="CL 48 A SUR 42 A    "/>
    <n v="70557701"/>
    <n v="3126045787"/>
    <m/>
    <s v="Por determinar"/>
    <m/>
    <m/>
    <m/>
    <m/>
    <m/>
    <m/>
    <m/>
    <m/>
    <m/>
    <m/>
    <s v="        "/>
    <m/>
    <m/>
    <m/>
    <m/>
    <s v="FLORA"/>
    <s v="Afectaciones a la propiedad por arboles o vegetación"/>
    <s v="El Trianón"/>
    <n v="7"/>
    <x v="74"/>
    <d v="2026-04-16T00:00:00"/>
    <n v="1"/>
    <d v="2026-04-30T00:00:00"/>
    <s v="Auto de archivo"/>
    <s v="Juan Carlos Sánchez Vargas"/>
    <m/>
    <m/>
    <s v="Archivado"/>
    <x v="13"/>
    <m/>
    <s v=""/>
  </r>
  <r>
    <s v="0368-2026"/>
    <n v="23979"/>
    <s v="Jhon Quiceno"/>
    <m/>
    <m/>
    <m/>
    <m/>
    <m/>
    <m/>
    <m/>
    <m/>
    <m/>
    <m/>
    <s v="         "/>
    <m/>
    <n v="3206208721"/>
    <m/>
    <s v="Por determinar"/>
    <s v="CL"/>
    <n v="23"/>
    <m/>
    <s v="SUR"/>
    <n v="28"/>
    <m/>
    <m/>
    <n v="80"/>
    <m/>
    <m/>
    <s v="CL 23 SUR 28   80  "/>
    <m/>
    <m/>
    <m/>
    <m/>
    <s v="HÍDRICO"/>
    <s v="Descarga inadecuada de aguas residuales o sin cumplimiento de requisitos"/>
    <s v="Zuñiga"/>
    <n v="4"/>
    <x v="74"/>
    <m/>
    <n v="-46127"/>
    <m/>
    <m/>
    <m/>
    <m/>
    <m/>
    <s v="Archivado"/>
    <x v="1"/>
    <m/>
    <s v=""/>
  </r>
  <r>
    <s v="0369-2026"/>
    <n v="23875"/>
    <s v="De oficio"/>
    <m/>
    <m/>
    <m/>
    <m/>
    <m/>
    <m/>
    <m/>
    <m/>
    <m/>
    <m/>
    <s v="         "/>
    <m/>
    <m/>
    <m/>
    <s v="Familia Henao"/>
    <m/>
    <s v="Sector los Henao"/>
    <m/>
    <m/>
    <m/>
    <m/>
    <m/>
    <m/>
    <m/>
    <m/>
    <s v=" Sector los Henao       "/>
    <m/>
    <m/>
    <m/>
    <m/>
    <s v="RESIDUOS SOLIDOS"/>
    <s v="Disposición inadecuada de residuos sólidos en horas, dias y lugares no autorizados"/>
    <s v="Pantanillo"/>
    <n v="13"/>
    <x v="74"/>
    <d v="2026-04-14T00:00:00"/>
    <n v="-1"/>
    <d v="2026-04-14T00:00:00"/>
    <s v="Visitas patrulleros"/>
    <s v="Olver Puerta Garcia"/>
    <m/>
    <m/>
    <s v="Archivado"/>
    <x v="1"/>
    <m/>
    <s v=""/>
  </r>
  <r>
    <s v="0370-2026"/>
    <n v="23877"/>
    <s v="Maria Regina Jimenez"/>
    <s v="KR"/>
    <n v="42"/>
    <s v="A"/>
    <m/>
    <n v="48"/>
    <m/>
    <s v="SUR"/>
    <n v="60"/>
    <m/>
    <m/>
    <s v="KR 42 A  48  SUR 60  "/>
    <n v="42977817"/>
    <n v="3004032962"/>
    <m/>
    <s v="Por determinar"/>
    <m/>
    <m/>
    <m/>
    <m/>
    <m/>
    <m/>
    <m/>
    <m/>
    <m/>
    <m/>
    <s v="        "/>
    <m/>
    <m/>
    <m/>
    <m/>
    <s v="LOTE-PREDIO"/>
    <s v="Tenencia inadecuada de lotes - falta de mantenimiento"/>
    <s v="El Trianón"/>
    <n v="7"/>
    <x v="74"/>
    <d v="2026-04-17T00:00:00"/>
    <n v="2"/>
    <d v="2026-04-17T00:00:00"/>
    <s v="Remisión"/>
    <s v="Juan  Muñoz Guerra"/>
    <m/>
    <m/>
    <s v="Archivado"/>
    <x v="1"/>
    <m/>
    <s v=""/>
  </r>
  <r>
    <s v="0371-2026"/>
    <s v="23271-24549"/>
    <s v="Comunidad"/>
    <m/>
    <m/>
    <m/>
    <m/>
    <m/>
    <m/>
    <m/>
    <m/>
    <m/>
    <m/>
    <s v="         "/>
    <m/>
    <m/>
    <m/>
    <s v="Granja San Luis"/>
    <m/>
    <s v="Sector arenales"/>
    <m/>
    <m/>
    <m/>
    <m/>
    <m/>
    <m/>
    <m/>
    <m/>
    <s v=" Sector arenales       "/>
    <m/>
    <m/>
    <m/>
    <m/>
    <s v="HÍDRICO"/>
    <s v="Descarga inadecuada de aguas residuales o sin cumplimiento de requisitos"/>
    <s v="El Vallano"/>
    <n v="11"/>
    <x v="71"/>
    <d v="2026-04-11T00:00:00"/>
    <n v="-2"/>
    <d v="2026-04-11T00:00:00"/>
    <s v="Visitas patrulleros"/>
    <s v="Olver Puerta Garcia"/>
    <m/>
    <m/>
    <s v="Archivado"/>
    <x v="1"/>
    <m/>
    <s v=""/>
  </r>
  <r>
    <s v="0372-2026"/>
    <n v="38556"/>
    <s v="Luz Fernando Montoya"/>
    <s v="KR"/>
    <n v="23"/>
    <m/>
    <s v="SUR"/>
    <n v="28"/>
    <s v="B"/>
    <m/>
    <n v="5"/>
    <m/>
    <n v="115"/>
    <s v="KR 23  SUR 28 B  5  115"/>
    <m/>
    <n v="3102769534"/>
    <m/>
    <s v="Por determinar"/>
    <m/>
    <m/>
    <m/>
    <m/>
    <m/>
    <m/>
    <m/>
    <m/>
    <m/>
    <m/>
    <s v="        "/>
    <m/>
    <m/>
    <m/>
    <m/>
    <s v="HÍDRICO"/>
    <s v="Manejo inadecuado de aguas lluvias o escorrentia"/>
    <s v="El Esmeraldal"/>
    <n v="4"/>
    <x v="64"/>
    <d v="2026-04-14T00:00:00"/>
    <n v="21"/>
    <d v="2026-04-14T00:00:00"/>
    <s v="Visitas patrulleros"/>
    <s v="Juan Fernando Florez Lema"/>
    <m/>
    <m/>
    <s v="Archivado"/>
    <x v="1"/>
    <m/>
    <s v=""/>
  </r>
  <r>
    <s v="0373-2026"/>
    <n v="19214"/>
    <s v="El trifasico"/>
    <s v="KR"/>
    <n v="44"/>
    <s v="A"/>
    <m/>
    <n v="30"/>
    <m/>
    <s v="SUR"/>
    <n v="32"/>
    <m/>
    <m/>
    <s v="KR 44 A  30  SUR 32  "/>
    <n v="901219930"/>
    <m/>
    <m/>
    <s v="Por determinar"/>
    <m/>
    <m/>
    <m/>
    <m/>
    <m/>
    <m/>
    <m/>
    <m/>
    <m/>
    <m/>
    <s v="        "/>
    <m/>
    <m/>
    <m/>
    <m/>
    <s v="HÍDRICO"/>
    <s v="Descarga inadecuada de aguas residuales o sin cumplimiento de requisitos"/>
    <s v="San Marcos"/>
    <n v="2"/>
    <x v="64"/>
    <d v="2026-03-28T00:00:00"/>
    <n v="4"/>
    <d v="2026-04-21T00:00:00"/>
    <s v="Auto de archivo"/>
    <s v="Juan Carlos Sánchez Vargas"/>
    <m/>
    <m/>
    <s v="Archivado"/>
    <x v="1"/>
    <m/>
    <s v=""/>
  </r>
  <r>
    <s v="0374-2026"/>
    <n v="24180"/>
    <s v="Anonimo"/>
    <m/>
    <m/>
    <m/>
    <m/>
    <m/>
    <m/>
    <m/>
    <m/>
    <m/>
    <m/>
    <s v="         "/>
    <m/>
    <m/>
    <m/>
    <s v="Por determinar"/>
    <s v="CL"/>
    <n v="40"/>
    <s v="C"/>
    <s v="SUR"/>
    <n v="42"/>
    <s v="A"/>
    <m/>
    <m/>
    <m/>
    <m/>
    <s v="CL 40C SUR 42 A    "/>
    <m/>
    <m/>
    <m/>
    <m/>
    <s v="RESIDUOS SOLIDOS"/>
    <s v="Disposición inadecuada de residuos sólidos en horas, dias y lugares no autorizados"/>
    <s v="El Dorado"/>
    <n v="7"/>
    <x v="77"/>
    <d v="2026-04-23T00:00:00"/>
    <n v="7"/>
    <d v="2026-04-23T00:00:00"/>
    <s v="Visitas patrulleros"/>
    <s v="Yudi Betancur Rios"/>
    <m/>
    <m/>
    <s v="Verificación"/>
    <x v="10"/>
    <m/>
    <s v=""/>
  </r>
  <r>
    <s v="0375-2026"/>
    <n v="10203"/>
    <s v="Santiago Peréz Chavarria"/>
    <s v="KR"/>
    <n v="40"/>
    <s v="B"/>
    <m/>
    <n v="50"/>
    <s v="B"/>
    <s v="SUR"/>
    <n v="51"/>
    <m/>
    <m/>
    <s v="KR 40 B  50 B SUR 51  "/>
    <n v="1036448437"/>
    <m/>
    <m/>
    <s v="Por determinar"/>
    <m/>
    <m/>
    <m/>
    <m/>
    <m/>
    <m/>
    <m/>
    <m/>
    <m/>
    <m/>
    <s v="        "/>
    <m/>
    <m/>
    <m/>
    <m/>
    <s v="FLORA"/>
    <s v="Árbol en riesgo"/>
    <s v="Loma del Barro"/>
    <n v="7"/>
    <x v="67"/>
    <d v="2026-04-07T00:00:00"/>
    <n v="1"/>
    <d v="2026-04-07T00:00:00"/>
    <s v="Visitas patrulleros"/>
    <s v="Olver Puerta Garcia"/>
    <m/>
    <m/>
    <s v="Archivado"/>
    <x v="1"/>
    <m/>
    <s v=""/>
  </r>
  <r>
    <s v="0376-2026"/>
    <n v="24699"/>
    <s v="Comunidad"/>
    <m/>
    <m/>
    <m/>
    <m/>
    <m/>
    <m/>
    <m/>
    <m/>
    <m/>
    <m/>
    <m/>
    <m/>
    <m/>
    <m/>
    <s v="EPM"/>
    <s v="KR"/>
    <n v="25"/>
    <s v="B"/>
    <m/>
    <n v="23"/>
    <m/>
    <s v="SUR"/>
    <n v="100"/>
    <m/>
    <m/>
    <s v="KR 25B  23  SUR 100  "/>
    <m/>
    <m/>
    <m/>
    <m/>
    <s v="HÍDRICO"/>
    <s v="Descarga inadecuada de aguas residuales o sin cumplimiento de requisitos"/>
    <s v="Loma El Atravezado"/>
    <n v="4"/>
    <x v="78"/>
    <d v="2026-04-15T00:00:00"/>
    <n v="-2"/>
    <d v="2026-05-21T00:00:00"/>
    <s v="Verificación"/>
    <s v="Olver Puerta Garcia"/>
    <m/>
    <m/>
    <s v="Verificación"/>
    <x v="6"/>
    <m/>
    <s v=""/>
  </r>
  <r>
    <s v="0377-2026"/>
    <n v="24698"/>
    <s v="Oficio"/>
    <m/>
    <m/>
    <m/>
    <m/>
    <m/>
    <m/>
    <m/>
    <m/>
    <m/>
    <m/>
    <s v="         "/>
    <m/>
    <m/>
    <m/>
    <s v="Santiago Vera"/>
    <s v="KR"/>
    <n v="24"/>
    <m/>
    <m/>
    <n v="36"/>
    <s v="D"/>
    <s v="SUR"/>
    <n v="141"/>
    <m/>
    <m/>
    <s v="KR 24  36 D SUR 141  "/>
    <m/>
    <m/>
    <m/>
    <m/>
    <s v="SUELO"/>
    <s v="Control socioambiental de obra"/>
    <s v="El Escobero"/>
    <n v="10"/>
    <x v="78"/>
    <d v="2026-04-17T00:00:00"/>
    <n v="0"/>
    <d v="2026-04-17T00:00:00"/>
    <s v="Visitas patrulleros"/>
    <s v="Olver Puerta Garcia"/>
    <m/>
    <m/>
    <s v="Auto de archivo"/>
    <x v="8"/>
    <m/>
    <s v=""/>
  </r>
  <r>
    <s v="0378-2026"/>
    <n v="24701"/>
    <s v="Anonimo"/>
    <m/>
    <m/>
    <m/>
    <m/>
    <m/>
    <m/>
    <m/>
    <m/>
    <m/>
    <m/>
    <s v="         "/>
    <m/>
    <m/>
    <m/>
    <s v="Por determinar"/>
    <m/>
    <s v="Casa 8-11"/>
    <m/>
    <m/>
    <m/>
    <m/>
    <m/>
    <m/>
    <m/>
    <m/>
    <s v=" Casa 8-11       "/>
    <m/>
    <m/>
    <m/>
    <m/>
    <s v="SUELO"/>
    <s v="Descarga inadecuada de aguas residuales o sin cumplimiento de requisitos"/>
    <s v="Pantanillo"/>
    <n v="13"/>
    <x v="78"/>
    <d v="2026-04-29T00:00:00"/>
    <n v="12"/>
    <d v="2026-04-29T00:00:00"/>
    <s v="Visitas patrulleros"/>
    <s v="Olver Puerta Garcia"/>
    <m/>
    <m/>
    <s v="Auto de archivo"/>
    <x v="8"/>
    <m/>
    <s v=""/>
  </r>
  <r>
    <s v="0379-2026"/>
    <n v="24700"/>
    <s v="Marcela Rodas"/>
    <s v="TR"/>
    <n v="27"/>
    <s v="A"/>
    <s v="SUR"/>
    <n v="42"/>
    <m/>
    <m/>
    <n v="95"/>
    <m/>
    <m/>
    <s v="TR 27 A SUR 42   95  "/>
    <n v="4357622"/>
    <n v="3163211466"/>
    <m/>
    <s v="Juan David Tamayo"/>
    <s v="TR"/>
    <n v="27"/>
    <s v="A"/>
    <s v="SUR"/>
    <n v="42"/>
    <m/>
    <m/>
    <n v="65"/>
    <m/>
    <m/>
    <s v="TR 27 A SUR 42   65  "/>
    <m/>
    <m/>
    <m/>
    <m/>
    <s v="FLORA"/>
    <s v="Afectaciones a la propiedad por arboles o vegetación"/>
    <s v="Zuñiga"/>
    <n v="4"/>
    <x v="78"/>
    <d v="2026-05-28T00:00:00"/>
    <n v="41"/>
    <d v="2026-05-28T00:00:00"/>
    <s v="Visitas patrulleros"/>
    <s v="Laura Bautista Barroso"/>
    <m/>
    <m/>
    <s v="Auto de archivo"/>
    <x v="8"/>
    <m/>
    <s v=""/>
  </r>
  <r>
    <s v="0380-2026"/>
    <n v="25154"/>
    <s v="Sor Nelida Bolivar Vallejo"/>
    <s v="KR"/>
    <n v="24"/>
    <s v="E"/>
    <m/>
    <n v="40"/>
    <m/>
    <s v="SUR"/>
    <n v="60"/>
    <m/>
    <n v="110"/>
    <s v="KR 24 E  40  SUR 60  110"/>
    <n v="43722493"/>
    <n v="3206147639"/>
    <m/>
    <s v="Jorge Castro"/>
    <m/>
    <m/>
    <m/>
    <m/>
    <m/>
    <m/>
    <m/>
    <m/>
    <m/>
    <m/>
    <s v="        "/>
    <m/>
    <m/>
    <m/>
    <m/>
    <s v="RESIDUOS SOLIDOS"/>
    <s v="Disposición inadecuada de residuos sólidos en horas, dias y lugares no autorizados"/>
    <s v="El Salado"/>
    <n v="6"/>
    <x v="78"/>
    <d v="2026-04-20T00:00:00"/>
    <n v="3"/>
    <d v="2026-04-20T00:00:00"/>
    <s v="Respuesta DP u Oficio"/>
    <s v="Juan Carlos Sánchez Vargas"/>
    <m/>
    <m/>
    <s v="Archivado"/>
    <x v="1"/>
    <m/>
    <s v=""/>
  </r>
  <r>
    <s v="0381-2026"/>
    <n v="25163"/>
    <s v="Anonimo"/>
    <m/>
    <m/>
    <m/>
    <m/>
    <m/>
    <m/>
    <m/>
    <m/>
    <m/>
    <m/>
    <s v="         "/>
    <m/>
    <m/>
    <m/>
    <s v="Por determinar"/>
    <s v="KR"/>
    <n v="26"/>
    <m/>
    <m/>
    <n v="41"/>
    <s v="B"/>
    <s v="SUR"/>
    <n v="25"/>
    <m/>
    <n v="328"/>
    <s v="KR 26  41 B SUR 25  328"/>
    <m/>
    <m/>
    <m/>
    <m/>
    <s v="RESIDUOS SOLIDOS"/>
    <s v="Acumulación de escombros en el espacio publico "/>
    <s v="San Rafael"/>
    <n v="6"/>
    <x v="78"/>
    <d v="2026-04-29T00:00:00"/>
    <n v="12"/>
    <d v="2026-04-29T00:00:00"/>
    <s v="Visitas técnicos"/>
    <s v="Laura Bautista Barroso"/>
    <m/>
    <m/>
    <s v="Remisión"/>
    <x v="13"/>
    <m/>
    <s v=""/>
  </r>
  <r>
    <s v="0382-2026"/>
    <n v="14978"/>
    <s v="Claudia Maria Ross"/>
    <s v="CL"/>
    <n v="45"/>
    <s v="A"/>
    <s v="SUR"/>
    <n v="39"/>
    <s v="B"/>
    <m/>
    <n v="226"/>
    <m/>
    <m/>
    <s v="CL 45 A SUR 39 B  226  "/>
    <n v="43056035"/>
    <n v="3148579001"/>
    <m/>
    <s v="Por Determinar"/>
    <s v="KR"/>
    <n v="43"/>
    <s v="A"/>
    <m/>
    <n v="49"/>
    <s v="D"/>
    <s v="SUR"/>
    <n v="40"/>
    <m/>
    <s v="Apto 1006"/>
    <s v="KR 43A  49 D SUR 40  Apto 1006"/>
    <m/>
    <m/>
    <m/>
    <m/>
    <s v="FAUNA DOMÉSTICA"/>
    <s v="Presunto maltrato animal"/>
    <s v="Loma del Barro"/>
    <n v="7"/>
    <x v="54"/>
    <d v="2026-03-05T00:00:00"/>
    <n v="0"/>
    <d v="2026-03-05T00:00:00"/>
    <s v="Remisión"/>
    <s v="Juan  Muñoz Guerra"/>
    <m/>
    <m/>
    <s v="Archivado"/>
    <x v="1"/>
    <m/>
    <s v=""/>
  </r>
  <r>
    <s v="0383-2026"/>
    <n v="14107"/>
    <s v="Anonimo"/>
    <m/>
    <m/>
    <m/>
    <m/>
    <m/>
    <m/>
    <m/>
    <m/>
    <m/>
    <m/>
    <s v="         "/>
    <m/>
    <m/>
    <m/>
    <s v="Talia "/>
    <s v="CL"/>
    <n v="40"/>
    <s v="G"/>
    <s v="SUR"/>
    <n v="25"/>
    <m/>
    <m/>
    <n v="146"/>
    <m/>
    <s v="piso 1"/>
    <s v="CL 40G SUR 25   146  piso 1"/>
    <m/>
    <m/>
    <m/>
    <m/>
    <s v="FAUNA DOMÉSTICA"/>
    <s v="Presunto maltrato animal"/>
    <s v="La Mina "/>
    <n v="6"/>
    <x v="45"/>
    <d v="2026-04-14T00:00:00"/>
    <n v="43"/>
    <d v="2026-04-14T00:00:00"/>
    <s v="Remisión"/>
    <s v="Juan  Muñoz Guerra"/>
    <m/>
    <s v="Juan  Muñoz Guerra"/>
    <s v="Auto de inicio "/>
    <x v="3"/>
    <m/>
    <s v=""/>
  </r>
  <r>
    <s v="0384-2026"/>
    <n v="14830"/>
    <s v="Oficio"/>
    <m/>
    <m/>
    <m/>
    <m/>
    <m/>
    <m/>
    <m/>
    <m/>
    <s v="parqueadero de las cometas"/>
    <m/>
    <s v="        parqueadero de las cometas "/>
    <m/>
    <m/>
    <m/>
    <m/>
    <m/>
    <m/>
    <m/>
    <m/>
    <m/>
    <m/>
    <m/>
    <m/>
    <m/>
    <m/>
    <s v="        "/>
    <m/>
    <m/>
    <m/>
    <m/>
    <s v="FAUNA DOMÉSTICA"/>
    <s v="Presunto maltrato animal"/>
    <s v="Alto de Misael"/>
    <n v="3"/>
    <x v="79"/>
    <d v="2026-04-14T00:00:00"/>
    <n v="11"/>
    <d v="2026-04-14T00:00:00"/>
    <s v="Remisión"/>
    <s v="Juan  Muñoz Guerra"/>
    <m/>
    <s v="Juan  Muñoz Guerra"/>
    <s v="Auto de inicio "/>
    <x v="3"/>
    <m/>
    <s v=""/>
  </r>
  <r>
    <s v="0385-2026"/>
    <n v="15218"/>
    <s v="Luis Mira "/>
    <s v="CL"/>
    <n v="40"/>
    <s v="B"/>
    <s v="SUR"/>
    <n v="37"/>
    <m/>
    <m/>
    <n v="24"/>
    <m/>
    <m/>
    <s v="CL 40 B SUR 37   24  "/>
    <n v="8031441"/>
    <n v="3137687240"/>
    <m/>
    <s v="luis mira "/>
    <m/>
    <m/>
    <m/>
    <m/>
    <n v="31"/>
    <s v="AB"/>
    <s v="SUR"/>
    <n v="41"/>
    <m/>
    <m/>
    <s v="   31 AB SUR 41  "/>
    <m/>
    <m/>
    <m/>
    <m/>
    <s v="FAUNA DOMÉSTICA"/>
    <s v="Presunto maltrato animal"/>
    <s v="El Dorado"/>
    <n v="7"/>
    <x v="54"/>
    <m/>
    <n v="-46086"/>
    <m/>
    <m/>
    <m/>
    <m/>
    <s v="Juan  Muñoz Guerra"/>
    <s v="Auto de inicio "/>
    <x v="3"/>
    <m/>
    <s v=""/>
  </r>
  <r>
    <s v="0386-2026"/>
    <n v="26025"/>
    <s v="Anonimo"/>
    <m/>
    <m/>
    <m/>
    <m/>
    <m/>
    <m/>
    <m/>
    <m/>
    <m/>
    <m/>
    <s v="         "/>
    <m/>
    <m/>
    <m/>
    <s v="Por determinar"/>
    <m/>
    <s v="sector "/>
    <m/>
    <m/>
    <s v="la playa"/>
    <m/>
    <m/>
    <s v="predio"/>
    <n v="127"/>
    <m/>
    <s v=" sector   la playa   predio 127 "/>
    <m/>
    <m/>
    <m/>
    <m/>
    <s v="SUELO"/>
    <s v="Afectación a suelos de protección "/>
    <s v="Pantanillo"/>
    <n v="13"/>
    <x v="80"/>
    <d v="2026-04-23T00:00:00"/>
    <n v="1"/>
    <d v="2026-04-23T00:00:00"/>
    <s v="Visitas patrulleros"/>
    <s v="Olver Puerta Garcia"/>
    <m/>
    <m/>
    <s v="Auto de archivo"/>
    <x v="8"/>
    <m/>
    <s v=""/>
  </r>
  <r>
    <s v="0387-2026"/>
    <n v="25904"/>
    <s v="Adriana Gomez Montoya "/>
    <m/>
    <m/>
    <m/>
    <m/>
    <m/>
    <m/>
    <m/>
    <m/>
    <m/>
    <m/>
    <s v="         "/>
    <m/>
    <n v="3176689584"/>
    <m/>
    <s v="Por Determinar"/>
    <s v="KR"/>
    <n v="20"/>
    <m/>
    <m/>
    <n v="23"/>
    <m/>
    <s v="SUR"/>
    <m/>
    <n v="25"/>
    <m/>
    <s v="KR 20  23  SUR  25 "/>
    <m/>
    <m/>
    <m/>
    <m/>
    <s v="HÍDRICO"/>
    <s v="Descarga inadecuada de aguas residuales o sin cumplimiento de requisitos"/>
    <s v="Loma El Atravezado"/>
    <n v="4"/>
    <x v="81"/>
    <d v="2026-04-22T00:00:00"/>
    <n v="1"/>
    <d v="2026-04-30T00:00:00"/>
    <s v="Auto de archivo"/>
    <s v="Juan Carlos Sánchez Vargas"/>
    <m/>
    <m/>
    <s v="Archivado"/>
    <x v="13"/>
    <m/>
    <s v=""/>
  </r>
  <r>
    <s v="0388-2026"/>
    <n v="25680"/>
    <s v="Gonzalo"/>
    <s v="CL"/>
    <n v="39"/>
    <s v="A"/>
    <s v="SUR"/>
    <s v="x 45"/>
    <m/>
    <m/>
    <m/>
    <m/>
    <m/>
    <s v="CL 39 A SUR x 45     "/>
    <m/>
    <n v="3162519764"/>
    <m/>
    <s v="Por determinar"/>
    <m/>
    <m/>
    <m/>
    <m/>
    <m/>
    <m/>
    <m/>
    <m/>
    <m/>
    <m/>
    <s v="        "/>
    <m/>
    <m/>
    <m/>
    <m/>
    <s v="RESIDUOS SOLIDOS"/>
    <s v="Disposición inadecuada de residuos sólidos en horas, dias y lugares no autorizados"/>
    <s v="Alcalá"/>
    <n v="8"/>
    <x v="81"/>
    <d v="2026-05-21T00:00:00"/>
    <n v="30"/>
    <d v="2026-05-21T00:00:00"/>
    <s v="Visitas patrulleros"/>
    <s v="Yudi Betancur Rios"/>
    <m/>
    <m/>
    <s v="Sensibilización"/>
    <x v="10"/>
    <m/>
    <s v=""/>
  </r>
  <r>
    <s v="0389-2026"/>
    <n v="10599"/>
    <s v="Dario Rojas "/>
    <s v="CL"/>
    <n v="28"/>
    <m/>
    <s v="SUR"/>
    <n v="4"/>
    <s v="A"/>
    <m/>
    <n v="11"/>
    <m/>
    <m/>
    <s v="CL 28  SUR 4 A  11  "/>
    <n v="8348812"/>
    <n v="3147292772"/>
    <m/>
    <m/>
    <m/>
    <m/>
    <m/>
    <m/>
    <m/>
    <m/>
    <m/>
    <m/>
    <m/>
    <m/>
    <s v="        "/>
    <m/>
    <m/>
    <m/>
    <m/>
    <s v="FLORA"/>
    <s v="Afectaciones a la propiedad por arboles o vegetación"/>
    <s v="Las Palmas"/>
    <n v="12"/>
    <x v="70"/>
    <m/>
    <n v="-46120"/>
    <m/>
    <m/>
    <m/>
    <m/>
    <m/>
    <s v="Visitas patrulleros"/>
    <x v="9"/>
    <m/>
    <s v=""/>
  </r>
  <r>
    <s v="0390-2026"/>
    <n v="4507334"/>
    <s v="Jhony Alexander Higuita Vidal"/>
    <m/>
    <m/>
    <m/>
    <m/>
    <m/>
    <m/>
    <m/>
    <m/>
    <m/>
    <m/>
    <s v="         "/>
    <n v="1128469529"/>
    <n v="3024415295"/>
    <s v="jhonyvidal2709@gmail.com"/>
    <s v="Predio vecino propiedad colegio cumbres "/>
    <m/>
    <m/>
    <m/>
    <m/>
    <m/>
    <m/>
    <m/>
    <m/>
    <m/>
    <m/>
    <s v="        "/>
    <m/>
    <m/>
    <m/>
    <m/>
    <s v="HÍDRICO"/>
    <s v="Descarga inadecuada de aguas residuales o sin cumplimiento de requisitos"/>
    <s v="El Esmeraldal"/>
    <n v="4"/>
    <x v="78"/>
    <d v="2026-04-21T00:00:00"/>
    <n v="4"/>
    <d v="2026-04-28T00:00:00"/>
    <s v="Visitas patrulleros"/>
    <s v="Juan Fernando Florez Lema"/>
    <m/>
    <m/>
    <s v="Auto de archivo"/>
    <x v="8"/>
    <s v="PQRS"/>
    <n v="3"/>
  </r>
  <r>
    <s v="0391-2026"/>
    <n v="17485"/>
    <s v="Gloria estela tirado"/>
    <s v="CL"/>
    <n v="27"/>
    <m/>
    <s v="SUR"/>
    <n v="25"/>
    <s v="B"/>
    <m/>
    <n v="32"/>
    <m/>
    <m/>
    <s v="CL 27  SUR 25 B  32  "/>
    <m/>
    <n v="3116418095"/>
    <m/>
    <s v="Urbanizacion sierra verde "/>
    <s v="KR"/>
    <n v="25"/>
    <s v="B"/>
    <m/>
    <n v="26"/>
    <m/>
    <s v="SUR"/>
    <m/>
    <n v="9"/>
    <m/>
    <s v="KR 25B  26  SUR  9 "/>
    <m/>
    <m/>
    <m/>
    <m/>
    <s v="FLORA"/>
    <s v="Afectaciones a la propiedad por arboles o vegetación"/>
    <s v="El Esmeraldal"/>
    <n v="4"/>
    <x v="59"/>
    <d v="2026-03-14T00:00:00"/>
    <n v="-2"/>
    <d v="2026-03-24T00:00:00"/>
    <s v="Verificación"/>
    <s v="Juan Fernando Florez Lema"/>
    <m/>
    <m/>
    <s v="Archivado"/>
    <x v="1"/>
    <m/>
    <s v=""/>
  </r>
  <r>
    <s v="0392-2026"/>
    <n v="25866"/>
    <s v="Comunidad "/>
    <m/>
    <m/>
    <m/>
    <m/>
    <m/>
    <m/>
    <m/>
    <m/>
    <m/>
    <m/>
    <s v="         "/>
    <m/>
    <m/>
    <m/>
    <s v="Local de comidas Cangrejugos"/>
    <s v="TR"/>
    <n v="33"/>
    <s v="B"/>
    <s v="SUR"/>
    <n v="39"/>
    <m/>
    <m/>
    <n v="6"/>
    <m/>
    <m/>
    <s v="TR 33B SUR 39   6  "/>
    <m/>
    <m/>
    <m/>
    <m/>
    <s v="ESPACIO PUBLICOS VERDES"/>
    <s v="Cambio de zona verde a piso duro"/>
    <s v="La Magnolia"/>
    <n v="9"/>
    <x v="81"/>
    <d v="2026-04-21T00:00:00"/>
    <n v="0"/>
    <d v="2026-04-27T00:00:00"/>
    <s v="Verificación"/>
    <s v="Olver Puerta Garcia"/>
    <m/>
    <m/>
    <s v="Auto de archivo"/>
    <x v="8"/>
    <m/>
    <s v=""/>
  </r>
  <r>
    <s v="0393-2026"/>
    <n v="25444"/>
    <s v="Anonimo"/>
    <m/>
    <m/>
    <m/>
    <m/>
    <m/>
    <m/>
    <m/>
    <m/>
    <m/>
    <m/>
    <s v="         "/>
    <m/>
    <m/>
    <m/>
    <s v="Por determinar"/>
    <s v="KR"/>
    <n v="37"/>
    <m/>
    <m/>
    <n v="39"/>
    <s v="B"/>
    <s v="SUR"/>
    <n v="35"/>
    <m/>
    <m/>
    <s v="KR 37  39 B SUR 35  "/>
    <m/>
    <m/>
    <m/>
    <m/>
    <s v="ESPACIO PUBLICOS VERDES"/>
    <s v="Cambio de zona verde a piso duro"/>
    <s v="Mesa"/>
    <n v="9"/>
    <x v="82"/>
    <d v="2026-04-23T00:00:00"/>
    <n v="3"/>
    <d v="2026-04-23T00:00:00"/>
    <s v="Visitas patrulleros"/>
    <s v="Yudi Betancur Rios"/>
    <m/>
    <m/>
    <s v="Archivado"/>
    <x v="1"/>
    <m/>
    <s v=""/>
  </r>
  <r>
    <s v="0394-2026"/>
    <n v="26311"/>
    <s v="Niecer de jesus Garcia Vargas "/>
    <s v="KR"/>
    <n v="25"/>
    <s v="A"/>
    <m/>
    <n v="41"/>
    <m/>
    <s v="SUR"/>
    <n v="55"/>
    <m/>
    <m/>
    <s v="KR 25 A  41  SUR 55  "/>
    <n v="8455636"/>
    <n v="3015361802"/>
    <m/>
    <s v="Por determinar"/>
    <s v="KR"/>
    <n v="25"/>
    <s v="A"/>
    <m/>
    <n v="41"/>
    <m/>
    <s v="SUR"/>
    <n v="54"/>
    <m/>
    <m/>
    <s v="KR 25A  41  SUR 54  "/>
    <m/>
    <m/>
    <m/>
    <m/>
    <s v="FAUNA SILVESTRE"/>
    <s v="Tenencia inadecuada de animales de compañía"/>
    <s v="La Mina "/>
    <n v="6"/>
    <x v="83"/>
    <d v="2026-04-29T00:00:00"/>
    <n v="6"/>
    <d v="2026-05-28T00:00:00"/>
    <s v="Auto de archivo"/>
    <s v="Juan Carlos Sánchez Vargas"/>
    <m/>
    <m/>
    <s v="Archivado"/>
    <x v="8"/>
    <m/>
    <s v=""/>
  </r>
  <r>
    <s v="0395-2026"/>
    <n v="26460"/>
    <s v="Anonimo"/>
    <s v="KR"/>
    <n v="42"/>
    <s v="A"/>
    <m/>
    <n v="48"/>
    <s v="C"/>
    <s v="SUR"/>
    <n v="113"/>
    <m/>
    <s v="Bloque 3.6"/>
    <s v="KR 42 A  48 C SUR 113  Bloque 3.6"/>
    <m/>
    <m/>
    <m/>
    <s v="Por determinar"/>
    <m/>
    <m/>
    <m/>
    <m/>
    <m/>
    <m/>
    <m/>
    <m/>
    <m/>
    <m/>
    <s v="        "/>
    <m/>
    <m/>
    <m/>
    <m/>
    <s v="RESIDUOS SOLIDOS"/>
    <s v="Disposición inadecuada de residuos sólidos en horas, dias y lugares no autorizados"/>
    <s v="Loma del Barro"/>
    <n v="7"/>
    <x v="83"/>
    <d v="2026-05-04T00:00:00"/>
    <n v="11"/>
    <d v="2026-05-11T00:00:00"/>
    <s v="Auto de archivo"/>
    <s v="Juan Carlos Sánchez Vargas"/>
    <m/>
    <m/>
    <s v="Archivado"/>
    <x v="1"/>
    <m/>
    <s v=""/>
  </r>
  <r>
    <s v="0396-2026"/>
    <n v="26421"/>
    <s v="Anonimo"/>
    <m/>
    <m/>
    <m/>
    <m/>
    <m/>
    <m/>
    <m/>
    <m/>
    <m/>
    <m/>
    <s v="         "/>
    <m/>
    <m/>
    <m/>
    <s v="Parques de la gloria "/>
    <s v="CL"/>
    <n v="45"/>
    <s v="A"/>
    <s v="SUR"/>
    <n v="39"/>
    <s v="B"/>
    <m/>
    <n v="101"/>
    <m/>
    <m/>
    <s v="CL 45A SUR 39 B  101  "/>
    <m/>
    <m/>
    <m/>
    <m/>
    <s v="HÍDRICO"/>
    <s v="Descarga inadecuada de aguas residuales o sin cumplimiento de requisitos"/>
    <s v="Las Antillas"/>
    <n v="7"/>
    <x v="83"/>
    <m/>
    <n v="-46135"/>
    <m/>
    <m/>
    <m/>
    <m/>
    <m/>
    <s v="Visitas técnicos"/>
    <x v="9"/>
    <m/>
    <s v=""/>
  </r>
  <r>
    <s v="0397-2026"/>
    <n v="26967"/>
    <s v="Anonimo"/>
    <m/>
    <m/>
    <m/>
    <m/>
    <m/>
    <m/>
    <m/>
    <m/>
    <m/>
    <m/>
    <s v="         "/>
    <m/>
    <m/>
    <m/>
    <s v="Reposteria carlotta "/>
    <m/>
    <s v="al lado"/>
    <m/>
    <m/>
    <s v="de cocorollo "/>
    <m/>
    <m/>
    <s v="de la "/>
    <s v="zona de la"/>
    <s v="Buena Mesa"/>
    <s v=" al lado  de cocorollo    de la  zona de la Buena Mesa"/>
    <m/>
    <m/>
    <m/>
    <m/>
    <s v="RESIDUOS SOLIDOS"/>
    <s v="Disposición inadecuada de residuos sólidos en horas, dias y lugares no autorizados"/>
    <s v="Jardines"/>
    <n v="2"/>
    <x v="84"/>
    <d v="2026-04-25T00:00:00"/>
    <n v="1"/>
    <d v="2026-04-25T00:00:00"/>
    <s v="Visitas patrulleros"/>
    <s v="Olver Puerta Garcia"/>
    <m/>
    <m/>
    <s v="Archivado"/>
    <x v="1"/>
    <m/>
    <s v=""/>
  </r>
  <r>
    <s v="0398-2026"/>
    <n v="27081"/>
    <s v="Policia Nacional"/>
    <m/>
    <m/>
    <m/>
    <m/>
    <m/>
    <m/>
    <m/>
    <m/>
    <m/>
    <m/>
    <s v="         "/>
    <m/>
    <m/>
    <m/>
    <s v="Pablo Andres Montoya Gallego"/>
    <s v="KR"/>
    <n v="27"/>
    <s v="F"/>
    <m/>
    <n v="34"/>
    <s v="D"/>
    <s v="SUR"/>
    <n v="52"/>
    <m/>
    <m/>
    <s v="KR 27F  34 D SUR 52  "/>
    <n v="1055918580"/>
    <n v="3156271982"/>
    <m/>
    <m/>
    <s v="FAUNA DOMÉSTICA"/>
    <s v="Ataque de animales de compañía a otros animales o personas"/>
    <m/>
    <e v="#N/A"/>
    <x v="85"/>
    <d v="2026-04-27T00:00:00"/>
    <n v="0"/>
    <d v="2026-04-27T00:00:00"/>
    <s v="Auto de archivo"/>
    <s v="Juan Carlos Sánchez Vargas"/>
    <m/>
    <m/>
    <s v="Archivado"/>
    <x v="1"/>
    <m/>
    <s v=""/>
  </r>
  <r>
    <s v="0399-2026"/>
    <s v="0026770 - 0017486"/>
    <s v="Por Determinar"/>
    <m/>
    <m/>
    <m/>
    <m/>
    <m/>
    <m/>
    <m/>
    <m/>
    <m/>
    <m/>
    <m/>
    <m/>
    <m/>
    <m/>
    <s v="Por Determinar"/>
    <s v="CL"/>
    <n v="39"/>
    <s v="B"/>
    <s v="SUR"/>
    <n v="34"/>
    <s v="A"/>
    <m/>
    <n v="20"/>
    <m/>
    <m/>
    <s v="CL 39B SUR 34 A  20  "/>
    <m/>
    <m/>
    <m/>
    <m/>
    <s v="SUELO"/>
    <s v="Cambio de zona verde a piso duro"/>
    <s v="Mesa"/>
    <n v="9"/>
    <x v="84"/>
    <d v="2026-05-06T00:00:00"/>
    <n v="12"/>
    <d v="2026-05-06T00:00:00"/>
    <s v="Visitas patrulleros"/>
    <s v="Yudi Betancur Rios"/>
    <m/>
    <m/>
    <s v="Auto de archivo"/>
    <x v="8"/>
    <m/>
    <s v=""/>
  </r>
  <r>
    <s v="0400-2026"/>
    <s v="0027083 - 0025360 - 0025732"/>
    <s v="Comunidad"/>
    <m/>
    <m/>
    <m/>
    <m/>
    <m/>
    <m/>
    <m/>
    <m/>
    <m/>
    <m/>
    <s v="         "/>
    <m/>
    <m/>
    <m/>
    <s v="Por Determinar"/>
    <m/>
    <m/>
    <m/>
    <m/>
    <m/>
    <m/>
    <m/>
    <m/>
    <s v="El Vallano "/>
    <s v="finca la catedral 2"/>
    <s v="       El Vallano  finca la catedral 2"/>
    <m/>
    <m/>
    <m/>
    <m/>
    <s v="SUELO"/>
    <s v="Afectación a suelos de protección "/>
    <s v="El Vallano"/>
    <n v="11"/>
    <x v="85"/>
    <m/>
    <n v="-46139"/>
    <m/>
    <m/>
    <m/>
    <m/>
    <m/>
    <s v="Visitas técnicos"/>
    <x v="9"/>
    <m/>
    <s v=""/>
  </r>
  <r>
    <s v="0401-2026"/>
    <n v="27124"/>
    <s v="Comunidad "/>
    <m/>
    <m/>
    <m/>
    <m/>
    <m/>
    <m/>
    <m/>
    <m/>
    <m/>
    <m/>
    <s v="         "/>
    <m/>
    <m/>
    <m/>
    <s v="Por Determinar"/>
    <s v="CL"/>
    <n v="53"/>
    <s v="C"/>
    <s v="SUR"/>
    <n v="40"/>
    <s v="B"/>
    <m/>
    <n v="60"/>
    <m/>
    <m/>
    <s v="CL 53C SUR 40 B  60  "/>
    <m/>
    <m/>
    <m/>
    <m/>
    <s v="RESIDUOS SOLIDOS"/>
    <s v="Disposición inadecuada de residuos sólidos en horas, dias y lugares no autorizados"/>
    <s v="Loma del Barro"/>
    <n v="7"/>
    <x v="85"/>
    <m/>
    <n v="-46139"/>
    <d v="2026-04-28T00:00:00"/>
    <s v="Visitas patrulleros"/>
    <s v="Juan Fernando Florez Lema"/>
    <m/>
    <m/>
    <s v="Auto de archivo"/>
    <x v="8"/>
    <m/>
    <s v=""/>
  </r>
  <r>
    <s v="0402-2026"/>
    <n v="27125"/>
    <s v="Comunidad "/>
    <m/>
    <m/>
    <m/>
    <m/>
    <m/>
    <m/>
    <m/>
    <m/>
    <m/>
    <m/>
    <s v="         "/>
    <m/>
    <m/>
    <m/>
    <s v="Por Determinar"/>
    <s v="CL"/>
    <n v="26"/>
    <m/>
    <m/>
    <n v="40"/>
    <s v="E"/>
    <s v="SUR"/>
    <n v="67"/>
    <m/>
    <m/>
    <s v="CL 26  40 E SUR 67  "/>
    <m/>
    <m/>
    <m/>
    <m/>
    <s v="HÍDRICO"/>
    <s v="Descarga inadecuada de aguas residuales o sin cumplimiento de requisitos"/>
    <s v="La Mina "/>
    <n v="6"/>
    <x v="85"/>
    <m/>
    <n v="-46139"/>
    <m/>
    <m/>
    <m/>
    <m/>
    <m/>
    <s v="Visitas técnicos"/>
    <x v="9"/>
    <m/>
    <s v=""/>
  </r>
  <r>
    <s v="0403-2026"/>
    <n v="27150"/>
    <s v="Sebastian Alvarez"/>
    <s v="KR"/>
    <n v="22"/>
    <m/>
    <m/>
    <n v="35"/>
    <m/>
    <s v="SUR"/>
    <n v="424"/>
    <m/>
    <n v="108"/>
    <s v="KR 22   35  SUR 424  108"/>
    <n v="1037663062"/>
    <n v="3004169081"/>
    <m/>
    <s v="Por determinar"/>
    <m/>
    <m/>
    <m/>
    <m/>
    <m/>
    <m/>
    <m/>
    <m/>
    <m/>
    <m/>
    <s v="        "/>
    <m/>
    <m/>
    <m/>
    <m/>
    <s v="HÍDRICO"/>
    <s v="Manejo inadecuado de aguas lluvias o escorrentia"/>
    <s v="Santa Catalina"/>
    <n v="10"/>
    <x v="85"/>
    <m/>
    <n v="-46139"/>
    <m/>
    <m/>
    <m/>
    <m/>
    <m/>
    <s v="Visitas técnicos"/>
    <x v="15"/>
    <m/>
    <s v=""/>
  </r>
  <r>
    <s v="0404-2026"/>
    <n v="23213"/>
    <s v="Maria Aracelly Quintero "/>
    <m/>
    <m/>
    <m/>
    <m/>
    <m/>
    <m/>
    <m/>
    <m/>
    <m/>
    <m/>
    <s v="         "/>
    <n v="39180748"/>
    <n v="3013738207"/>
    <m/>
    <s v="Por Determinar "/>
    <m/>
    <m/>
    <m/>
    <m/>
    <m/>
    <m/>
    <m/>
    <m/>
    <m/>
    <m/>
    <s v="        "/>
    <m/>
    <m/>
    <m/>
    <m/>
    <s v="HÍDRICO"/>
    <s v="Descarga inadecuada de aguas residuales o sin cumplimiento de requisitos"/>
    <s v="Las Palmas"/>
    <n v="12"/>
    <x v="71"/>
    <d v="2026-04-29T00:00:00"/>
    <n v="16"/>
    <d v="2026-04-29T00:00:00"/>
    <s v="Visitas patrulleros"/>
    <s v="Olver Puerta Garcia"/>
    <m/>
    <m/>
    <s v="Remisión"/>
    <x v="5"/>
    <m/>
    <s v=""/>
  </r>
  <r>
    <s v="0405-2026"/>
    <n v="25967"/>
    <s v="Enviaseo"/>
    <s v="KR"/>
    <n v="43"/>
    <s v="A"/>
    <m/>
    <n v="46"/>
    <s v="A"/>
    <s v="SUR"/>
    <n v="39"/>
    <m/>
    <m/>
    <s v="KR 43 A  46 A SUR 39  "/>
    <m/>
    <n v="6044032000"/>
    <m/>
    <s v="Por Determinar "/>
    <s v="CL"/>
    <n v="42"/>
    <s v="C"/>
    <s v="SUR"/>
    <s v="x 42"/>
    <s v="D"/>
    <m/>
    <m/>
    <m/>
    <m/>
    <s v="CL 42C SUR x 42 D    "/>
    <m/>
    <m/>
    <m/>
    <m/>
    <s v="RESIDUOS SOLIDOS"/>
    <s v="Acumulación de escombros en el espacio publico "/>
    <s v="Loma del Barro"/>
    <n v="7"/>
    <x v="80"/>
    <m/>
    <n v="-46134"/>
    <m/>
    <m/>
    <m/>
    <m/>
    <m/>
    <s v="Visitas patrulleros"/>
    <x v="9"/>
    <m/>
    <s v=""/>
  </r>
  <r>
    <s v="0406-2026"/>
    <s v="0025732 - 0027083 - 0025360"/>
    <s v="Acueducto Reserva el Carriqui"/>
    <s v="KR"/>
    <n v="24"/>
    <s v="D"/>
    <m/>
    <n v="40"/>
    <m/>
    <s v="SUR"/>
    <n v="505"/>
    <m/>
    <m/>
    <s v="KR 24 D  40  SUR 505  "/>
    <s v="811027467-5"/>
    <n v="3332774323"/>
    <m/>
    <s v="Finca Catedral II"/>
    <m/>
    <m/>
    <m/>
    <m/>
    <m/>
    <m/>
    <m/>
    <m/>
    <s v="sector cañada honda "/>
    <m/>
    <s v="       sector cañada honda  "/>
    <m/>
    <m/>
    <m/>
    <m/>
    <s v="SUELO"/>
    <s v="Afectación a suelos de protección "/>
    <s v="El Vallano"/>
    <n v="11"/>
    <x v="81"/>
    <m/>
    <n v="-46133"/>
    <m/>
    <m/>
    <m/>
    <m/>
    <m/>
    <s v="Visitas técnicos"/>
    <x v="9"/>
    <m/>
    <s v=""/>
  </r>
  <r>
    <s v="0407-2026"/>
    <n v="12307"/>
    <s v="OGR . Beatriz Elena Gomez Sanchez "/>
    <s v="KR"/>
    <n v="36"/>
    <s v="D"/>
    <m/>
    <n v="43"/>
    <m/>
    <s v="SUR"/>
    <n v="100"/>
    <m/>
    <m/>
    <s v="KR 36 D  43  SUR 100  "/>
    <m/>
    <n v="3057675233"/>
    <m/>
    <m/>
    <m/>
    <m/>
    <m/>
    <m/>
    <m/>
    <m/>
    <m/>
    <m/>
    <m/>
    <m/>
    <s v="        "/>
    <m/>
    <m/>
    <m/>
    <m/>
    <s v="SUELO"/>
    <s v="Afectaciones por movimientos en masa o erosión"/>
    <s v="Las Antillas"/>
    <n v="7"/>
    <x v="81"/>
    <m/>
    <n v="-46133"/>
    <m/>
    <m/>
    <m/>
    <m/>
    <m/>
    <s v="Visitas técnicos"/>
    <x v="4"/>
    <m/>
    <s v=""/>
  </r>
  <r>
    <s v="0408-2026"/>
    <n v="27293"/>
    <s v="Monica Maria Acosta Zapata"/>
    <m/>
    <s v="loma "/>
    <m/>
    <m/>
    <s v="del "/>
    <m/>
    <m/>
    <s v="escobero "/>
    <s v="ramal B"/>
    <s v="sector la pava  casa B 11"/>
    <s v=" loma    del    escobero  ramal B sector la pava  casa B 11"/>
    <n v="43504454"/>
    <n v="3113540826"/>
    <m/>
    <s v="Por Determinar "/>
    <m/>
    <m/>
    <m/>
    <m/>
    <m/>
    <m/>
    <m/>
    <m/>
    <m/>
    <m/>
    <s v="        "/>
    <m/>
    <m/>
    <m/>
    <m/>
    <s v="SUELO"/>
    <s v="Acumulación de escombros en el espacio publico "/>
    <s v="El Chingui"/>
    <n v="6"/>
    <x v="85"/>
    <d v="2026-05-08T00:00:00"/>
    <n v="11"/>
    <d v="2026-05-08T00:00:00"/>
    <s v="Visitas patrulleros"/>
    <s v="Olver Puerta Garcia"/>
    <m/>
    <m/>
    <s v="Auto de archivo"/>
    <x v="8"/>
    <m/>
    <s v=""/>
  </r>
  <r>
    <s v="0409-2026"/>
    <n v="27259"/>
    <s v="Claudia Barrientos "/>
    <s v="CL"/>
    <n v="34"/>
    <s v="DD"/>
    <s v="SUR"/>
    <n v="27"/>
    <s v="D"/>
    <m/>
    <n v="90"/>
    <s v="Apto 103 torre 1"/>
    <m/>
    <s v="CL 34 DD SUR 27 D  90 Apto 103 torre 1 "/>
    <n v="43065505"/>
    <n v="3012738494"/>
    <m/>
    <s v="Admon de la unidad"/>
    <m/>
    <m/>
    <m/>
    <m/>
    <m/>
    <m/>
    <m/>
    <m/>
    <m/>
    <m/>
    <s v="        "/>
    <m/>
    <m/>
    <m/>
    <m/>
    <s v="FLORA"/>
    <s v="Afectación a individuos arboreos"/>
    <s v="Uribe Angel"/>
    <n v="3"/>
    <x v="85"/>
    <d v="2026-05-06T00:00:00"/>
    <n v="9"/>
    <d v="2026-05-06T00:00:00"/>
    <s v="Visitas patrulleros"/>
    <s v="Laura Bautista Barroso"/>
    <m/>
    <m/>
    <s v="Informe técnico"/>
    <x v="7"/>
    <m/>
    <s v=""/>
  </r>
  <r>
    <s v="0410-2026"/>
    <n v="27258"/>
    <s v="Anonimo"/>
    <m/>
    <m/>
    <m/>
    <m/>
    <m/>
    <m/>
    <m/>
    <m/>
    <m/>
    <m/>
    <s v="         "/>
    <m/>
    <m/>
    <m/>
    <s v="Vecinos del Barrio "/>
    <m/>
    <m/>
    <m/>
    <m/>
    <m/>
    <m/>
    <m/>
    <m/>
    <m/>
    <m/>
    <s v="        "/>
    <m/>
    <m/>
    <m/>
    <m/>
    <s v="RESIDUOS SOLIDOS"/>
    <s v="Disposición inadecuada de residuos sólidos en horas, dias y lugares no autorizados"/>
    <s v="La Paz"/>
    <n v="7"/>
    <x v="85"/>
    <m/>
    <n v="-46139"/>
    <m/>
    <m/>
    <m/>
    <m/>
    <m/>
    <s v="Visitas patrulleros"/>
    <x v="6"/>
    <m/>
    <s v=""/>
  </r>
  <r>
    <s v="0411-2026"/>
    <n v="27181"/>
    <s v="Yinet Betancourth "/>
    <s v="TR"/>
    <n v="34"/>
    <s v="C"/>
    <s v="SUR"/>
    <n v="39"/>
    <m/>
    <m/>
    <n v="38"/>
    <s v="Int 401"/>
    <m/>
    <s v="TR 34 C SUR 39   38 Int 401 "/>
    <n v="28815490"/>
    <n v="3116387808"/>
    <m/>
    <s v="Los Perritos del Mono"/>
    <m/>
    <m/>
    <m/>
    <m/>
    <m/>
    <m/>
    <m/>
    <m/>
    <m/>
    <m/>
    <s v="        "/>
    <m/>
    <m/>
    <m/>
    <m/>
    <s v="RESIDUOS SOLIDOS"/>
    <s v="Disposición inadecuada de residuos sólidos en horas, dias y lugares no autorizados"/>
    <s v="Obrero"/>
    <n v="9"/>
    <x v="85"/>
    <d v="2026-05-05T00:00:00"/>
    <n v="8"/>
    <d v="2026-05-13T00:00:00"/>
    <s v="Verificación"/>
    <s v="Yudi Betancur Rios"/>
    <m/>
    <m/>
    <s v="Auto de archivo"/>
    <x v="8"/>
    <m/>
    <s v=""/>
  </r>
  <r>
    <s v="0412-2026"/>
    <n v="27879"/>
    <s v="Anonimo"/>
    <m/>
    <m/>
    <m/>
    <m/>
    <m/>
    <m/>
    <m/>
    <m/>
    <m/>
    <m/>
    <s v="         "/>
    <m/>
    <m/>
    <m/>
    <s v="Por Determinar "/>
    <s v="TR"/>
    <n v="34"/>
    <s v="C"/>
    <s v="SUR"/>
    <n v="32"/>
    <s v="B"/>
    <m/>
    <n v="10"/>
    <s v="piso 2"/>
    <m/>
    <s v="TR 34C SUR 32 B  10 piso 2 "/>
    <m/>
    <m/>
    <m/>
    <m/>
    <s v="RESIDUOS SOLIDOS"/>
    <s v="Disposición inadecuada de residuos sólidos en horas, dias y lugares no autorizados"/>
    <s v="Obrero"/>
    <n v="9"/>
    <x v="86"/>
    <d v="2026-05-05T00:00:00"/>
    <n v="6"/>
    <d v="2026-05-26T00:00:00"/>
    <s v="Verificación"/>
    <s v="Yudi Betancur Rios"/>
    <m/>
    <m/>
    <s v="Auto de archivo"/>
    <x v="8"/>
    <m/>
    <s v=""/>
  </r>
  <r>
    <s v="0413-2026"/>
    <n v="22564"/>
    <s v="Luisa Fernanda Arango "/>
    <m/>
    <m/>
    <m/>
    <m/>
    <m/>
    <m/>
    <m/>
    <m/>
    <m/>
    <m/>
    <s v="         "/>
    <m/>
    <m/>
    <m/>
    <s v="Rosalba de ospina "/>
    <s v="KR"/>
    <n v="46"/>
    <s v="B"/>
    <m/>
    <n v="46"/>
    <m/>
    <s v="SUR"/>
    <n v="5"/>
    <m/>
    <m/>
    <s v="KR 46B  46  SUR 5  "/>
    <m/>
    <m/>
    <m/>
    <m/>
    <s v="FLORA"/>
    <s v="Afectación al ornato"/>
    <s v="Primavera"/>
    <n v="8"/>
    <x v="72"/>
    <d v="2026-04-11T00:00:00"/>
    <n v="2"/>
    <d v="2026-04-16T00:00:00"/>
    <s v="Verificación"/>
    <s v="Juan Fernando Florez Lema"/>
    <m/>
    <s v="Alexandra Uribe Alzate"/>
    <s v="Auto de inicio "/>
    <x v="0"/>
    <m/>
    <s v=""/>
  </r>
  <r>
    <s v="0414-2026"/>
    <n v="27507"/>
    <s v="Enviaseo-Maria nelfi Ramirez "/>
    <m/>
    <m/>
    <m/>
    <m/>
    <m/>
    <m/>
    <m/>
    <m/>
    <m/>
    <m/>
    <m/>
    <n v="42881198"/>
    <n v="3104554401"/>
    <m/>
    <s v="Por Determinar "/>
    <m/>
    <m/>
    <m/>
    <m/>
    <m/>
    <m/>
    <m/>
    <m/>
    <m/>
    <m/>
    <s v="        "/>
    <m/>
    <m/>
    <m/>
    <m/>
    <s v="RESIDUOS SOLIDOS"/>
    <s v="Disposición inadecuada de residuos sólidos en horas, dias y lugares no autorizados"/>
    <s v="El Dorado"/>
    <n v="7"/>
    <x v="87"/>
    <d v="2026-05-05T00:00:00"/>
    <n v="7"/>
    <d v="2026-05-21T00:00:00"/>
    <s v="Auto de archivo"/>
    <s v="Juan Carlos Sánchez Vargas"/>
    <m/>
    <m/>
    <s v="Archivado"/>
    <x v="8"/>
    <m/>
    <s v=""/>
  </r>
  <r>
    <s v="0415-2026"/>
    <n v="13032"/>
    <s v="Luz Orfilia Pulgarin Rojas comercializadora Construalto"/>
    <s v="KR"/>
    <n v="7"/>
    <s v="A"/>
    <m/>
    <n v="24"/>
    <s v="A"/>
    <s v="SUR"/>
    <n v="199"/>
    <m/>
    <m/>
    <s v="KR 7 A  24 A SUR 199  "/>
    <m/>
    <n v="3137216492"/>
    <s v="administracion@construalto.com"/>
    <m/>
    <m/>
    <m/>
    <m/>
    <m/>
    <m/>
    <m/>
    <m/>
    <m/>
    <m/>
    <m/>
    <s v="        "/>
    <m/>
    <m/>
    <m/>
    <m/>
    <s v="SUELO"/>
    <s v="Afectación a suelos de protección "/>
    <s v="Las Palmas"/>
    <n v="12"/>
    <x v="85"/>
    <m/>
    <n v="-46139"/>
    <m/>
    <m/>
    <m/>
    <m/>
    <m/>
    <s v="Visitas técnicos"/>
    <x v="5"/>
    <m/>
    <s v=""/>
  </r>
  <r>
    <s v="0416-2026"/>
    <n v="24193"/>
    <s v="Oficio"/>
    <m/>
    <m/>
    <m/>
    <m/>
    <m/>
    <m/>
    <m/>
    <m/>
    <m/>
    <m/>
    <s v="         "/>
    <m/>
    <m/>
    <s v="mailto:williamdej.velez@gmail.com"/>
    <s v="Urbanización Luminares"/>
    <s v="CL"/>
    <n v="48"/>
    <s v="C"/>
    <s v="SUR"/>
    <n v="20"/>
    <m/>
    <m/>
    <n v="45"/>
    <m/>
    <m/>
    <s v="CL 48C SUR 20   45  "/>
    <m/>
    <m/>
    <m/>
    <m/>
    <s v="HÍDRICO"/>
    <s v="Descarga inadecuada de aguas residuales o sin cumplimiento de requisitos"/>
    <s v="El Trianón"/>
    <n v="7"/>
    <x v="77"/>
    <d v="2026-04-15T00:00:00"/>
    <n v="-1"/>
    <d v="2026-04-15T00:00:00"/>
    <s v="Visitas patrulleros"/>
    <s v="Laura Bautista Barroso"/>
    <m/>
    <m/>
    <s v="Verificación"/>
    <x v="7"/>
    <m/>
    <s v=""/>
  </r>
  <r>
    <s v="0417-2026"/>
    <s v="17587-5540"/>
    <s v="Urbanización Luminares"/>
    <m/>
    <m/>
    <m/>
    <m/>
    <m/>
    <m/>
    <m/>
    <m/>
    <m/>
    <m/>
    <s v="         "/>
    <m/>
    <m/>
    <m/>
    <s v="Por Determinar "/>
    <s v="CL"/>
    <n v="48"/>
    <s v="C"/>
    <s v="SUR"/>
    <n v="20"/>
    <m/>
    <m/>
    <n v="45"/>
    <m/>
    <m/>
    <s v="CL 48C SUR 20   45  "/>
    <m/>
    <m/>
    <m/>
    <m/>
    <s v="LOTE-PREDIO"/>
    <s v="Tenencia inadecuada de lotes - falta de mantenimiento"/>
    <s v="El Trianón"/>
    <n v="7"/>
    <x v="60"/>
    <d v="2026-04-15T00:00:00"/>
    <n v="33"/>
    <d v="2026-05-05T00:00:00"/>
    <s v="Remisión"/>
    <s v="Juan  Muñoz Guerra"/>
    <m/>
    <m/>
    <s v="Archivado"/>
    <x v="1"/>
    <m/>
    <s v=""/>
  </r>
  <r>
    <s v="0418-2026"/>
    <n v="28844"/>
    <s v="Anonimo"/>
    <m/>
    <m/>
    <m/>
    <m/>
    <m/>
    <m/>
    <m/>
    <m/>
    <m/>
    <m/>
    <s v="         "/>
    <m/>
    <m/>
    <m/>
    <s v="Por Determinar "/>
    <s v="CL"/>
    <n v="40"/>
    <m/>
    <s v="SUR"/>
    <n v="25"/>
    <s v="A"/>
    <m/>
    <n v="62"/>
    <m/>
    <m/>
    <s v="CL 40 SUR 25 A  62  "/>
    <m/>
    <m/>
    <m/>
    <m/>
    <s v="RESIDUOS SOLIDOS"/>
    <s v="Disposición inadecuada de residuos sólidos en horas, dias y lugares no autorizados"/>
    <s v="El Salado"/>
    <n v="6"/>
    <x v="88"/>
    <m/>
    <n v="-46146"/>
    <m/>
    <m/>
    <m/>
    <m/>
    <m/>
    <s v="Visitas patrulleros"/>
    <x v="16"/>
    <m/>
    <s v=""/>
  </r>
  <r>
    <s v="0419-2026"/>
    <n v="28845"/>
    <s v="Anonimo"/>
    <m/>
    <m/>
    <m/>
    <m/>
    <m/>
    <m/>
    <m/>
    <m/>
    <m/>
    <m/>
    <s v="         "/>
    <m/>
    <m/>
    <m/>
    <s v="Construccion "/>
    <s v="KR"/>
    <n v="47"/>
    <m/>
    <m/>
    <n v="39"/>
    <m/>
    <s v="SUR"/>
    <n v="74"/>
    <m/>
    <m/>
    <s v="KR 47  39  SUR 74  "/>
    <m/>
    <m/>
    <m/>
    <m/>
    <s v="RESIDUOS SOLIDOS"/>
    <s v="Disposición inadecuada de residuos sólidos en horas, dias y lugares no autorizados"/>
    <s v="Alcalá"/>
    <n v="8"/>
    <x v="88"/>
    <m/>
    <n v="-46146"/>
    <m/>
    <m/>
    <m/>
    <m/>
    <m/>
    <s v="Visitas patrulleros"/>
    <x v="7"/>
    <m/>
    <s v=""/>
  </r>
  <r>
    <s v="0420-2026"/>
    <n v="27877"/>
    <s v="Comunidad "/>
    <m/>
    <m/>
    <m/>
    <m/>
    <m/>
    <m/>
    <m/>
    <m/>
    <m/>
    <m/>
    <m/>
    <m/>
    <m/>
    <m/>
    <s v="Proyecto Urbanistico Artesia "/>
    <s v="KR"/>
    <n v="27"/>
    <m/>
    <m/>
    <s v="x 37"/>
    <m/>
    <s v="SUR"/>
    <m/>
    <m/>
    <m/>
    <s v="KR 27  x 37  SUR   "/>
    <m/>
    <m/>
    <m/>
    <m/>
    <s v="SUELO"/>
    <s v="Manejo inadecuado de aguas lluvias o escorrentia"/>
    <s v="Loma de las Brujas"/>
    <n v="5"/>
    <x v="86"/>
    <d v="2026-04-29T00:00:00"/>
    <n v="0"/>
    <d v="2026-05-11T00:00:00"/>
    <s v="Verificación"/>
    <s v="Olver Puerta Garcia"/>
    <m/>
    <m/>
    <s v="Verificación"/>
    <x v="6"/>
    <m/>
    <s v=""/>
  </r>
  <r>
    <s v="0421-2026"/>
    <n v="28479"/>
    <s v="Comunidad "/>
    <m/>
    <m/>
    <m/>
    <m/>
    <m/>
    <m/>
    <m/>
    <m/>
    <m/>
    <m/>
    <s v="         "/>
    <m/>
    <m/>
    <m/>
    <s v="Unidad Residencial epic "/>
    <s v="KR"/>
    <n v="27"/>
    <m/>
    <m/>
    <n v="37"/>
    <m/>
    <s v="SUR"/>
    <n v="45"/>
    <m/>
    <m/>
    <s v="KR 27  37  SUR 45  "/>
    <m/>
    <m/>
    <m/>
    <m/>
    <s v="SUELO"/>
    <s v="Disposición inadecuada de residuos sólidos en horas, dias y lugares no autorizados"/>
    <s v="Loma de las Brujas"/>
    <n v="5"/>
    <x v="88"/>
    <m/>
    <n v="-46146"/>
    <m/>
    <m/>
    <m/>
    <m/>
    <m/>
    <s v="Visitas patrulleros"/>
    <x v="9"/>
    <m/>
    <s v=""/>
  </r>
  <r>
    <s v="0422-2026"/>
    <n v="28480"/>
    <s v="Comunidad "/>
    <m/>
    <m/>
    <m/>
    <m/>
    <m/>
    <m/>
    <m/>
    <m/>
    <m/>
    <m/>
    <s v="         "/>
    <m/>
    <m/>
    <m/>
    <s v="Obdulia Zapata "/>
    <s v="CL"/>
    <n v="37"/>
    <s v="B"/>
    <s v="SUR"/>
    <n v="28"/>
    <s v="C"/>
    <m/>
    <n v="50"/>
    <m/>
    <m/>
    <s v="CL 37B SUR 28 C  50  "/>
    <m/>
    <m/>
    <m/>
    <m/>
    <s v="RESIDUOS SOLIDOS"/>
    <s v="Disposición inadecuada de residuos sólidos en horas, dias y lugares no autorizados"/>
    <s v="La Pradera"/>
    <n v="5"/>
    <x v="88"/>
    <d v="2026-05-04T00:00:00"/>
    <n v="0"/>
    <d v="2026-05-11T00:00:00"/>
    <s v="Auto de archivo"/>
    <s v="Juan Carlos Sánchez Vargas"/>
    <m/>
    <m/>
    <s v="Archivado"/>
    <x v="13"/>
    <m/>
    <s v=""/>
  </r>
  <r>
    <s v="0423-2026"/>
    <n v="28631"/>
    <s v="Luisa Catalina Montoya "/>
    <s v="KR"/>
    <n v="42"/>
    <s v="A"/>
    <m/>
    <n v="26"/>
    <s v="A"/>
    <s v="SUR"/>
    <n v="51"/>
    <s v="int 129"/>
    <m/>
    <s v="KR 42 A  26 A SUR 51 int 129 "/>
    <n v="1037652648"/>
    <n v="3011691696"/>
    <m/>
    <s v="Por Determinar "/>
    <s v="KR"/>
    <n v="42"/>
    <s v="A"/>
    <m/>
    <n v="26"/>
    <s v="A"/>
    <s v="SUR"/>
    <n v="51"/>
    <s v="int 134"/>
    <m/>
    <s v="KR 42A  26 A SUR 51 int 134 "/>
    <m/>
    <m/>
    <m/>
    <m/>
    <s v="FAUNA DOMÉSTICA"/>
    <s v="Tenencia inadecuada de animales de compañía"/>
    <s v="Las Orquideas"/>
    <n v="3"/>
    <x v="88"/>
    <m/>
    <n v="-46146"/>
    <m/>
    <m/>
    <m/>
    <m/>
    <m/>
    <s v="Visitas patrulleros"/>
    <x v="16"/>
    <m/>
    <s v=""/>
  </r>
  <r>
    <s v="0424-2026"/>
    <n v="28165"/>
    <s v="oficio Gobierno"/>
    <m/>
    <m/>
    <m/>
    <m/>
    <m/>
    <m/>
    <m/>
    <m/>
    <m/>
    <m/>
    <s v="         "/>
    <m/>
    <m/>
    <m/>
    <s v="olinder Davila "/>
    <m/>
    <s v="sector la esperanza "/>
    <m/>
    <m/>
    <m/>
    <m/>
    <m/>
    <m/>
    <s v="el hueco "/>
    <m/>
    <s v=" sector la esperanza       el hueco  "/>
    <m/>
    <m/>
    <m/>
    <m/>
    <s v="HÍDRICO"/>
    <s v="Descarga inadecuada de aguas residuales o sin cumplimiento de requisitos"/>
    <s v="Las Palmas"/>
    <n v="12"/>
    <x v="89"/>
    <d v="2026-05-27T00:00:00"/>
    <n v="27"/>
    <d v="2026-05-27T00:00:00"/>
    <s v="Visitas patrulleros"/>
    <s v="Olver Puerta Garcia"/>
    <m/>
    <m/>
    <s v="Auto de archivo"/>
    <x v="8"/>
    <m/>
    <s v=""/>
  </r>
  <r>
    <s v="0425-2026"/>
    <n v="29256"/>
    <s v="ED LUXOR -Frey Cardona Cardona "/>
    <s v="CL"/>
    <n v="46"/>
    <m/>
    <s v="SUR"/>
    <n v="42"/>
    <s v="B"/>
    <m/>
    <n v="5"/>
    <m/>
    <m/>
    <s v="CL 46  SUR 42 B  5  "/>
    <s v="901109939-9"/>
    <n v="3006192376"/>
    <s v="luxor.admon@gmail.com"/>
    <s v="Papas Capiras"/>
    <m/>
    <s v="primer "/>
    <m/>
    <m/>
    <s v="piso"/>
    <m/>
    <m/>
    <s v="del "/>
    <s v="Ed Luxor"/>
    <m/>
    <s v=" primer   piso   del  Ed Luxor "/>
    <m/>
    <m/>
    <m/>
    <m/>
    <s v="RESIDUOS SOLIDOS"/>
    <s v="Disposición inadecuada de residuos sólidos en horas, dias y lugares no autorizados"/>
    <s v="El Trianón"/>
    <n v="7"/>
    <x v="90"/>
    <m/>
    <n v="-46147"/>
    <m/>
    <m/>
    <m/>
    <m/>
    <m/>
    <s v="Visitas patrulleros"/>
    <x v="9"/>
    <m/>
    <s v=""/>
  </r>
  <r>
    <s v="0426-2026"/>
    <n v="24191"/>
    <s v="oficio Gobierno"/>
    <m/>
    <m/>
    <m/>
    <m/>
    <m/>
    <m/>
    <m/>
    <m/>
    <m/>
    <m/>
    <s v="         "/>
    <m/>
    <m/>
    <m/>
    <s v="Por Determinar "/>
    <s v="CL"/>
    <n v="26"/>
    <s v="A"/>
    <s v="SUR"/>
    <n v="42"/>
    <s v="A"/>
    <m/>
    <n v="33"/>
    <m/>
    <m/>
    <s v="CL 26A SUR 42 A  33  "/>
    <m/>
    <m/>
    <m/>
    <m/>
    <s v="LOTE-PREDIO"/>
    <s v="Tenencia inadecuada de lotes - falta de mantenimiento"/>
    <s v="Las Orquideas"/>
    <n v="3"/>
    <x v="77"/>
    <d v="2026-03-20T00:00:00"/>
    <n v="-27"/>
    <d v="2026-03-24T00:00:00"/>
    <s v="Verificación"/>
    <s v="Laura Bautista Barroso"/>
    <m/>
    <m/>
    <s v="Archivado"/>
    <x v="1"/>
    <m/>
    <s v=""/>
  </r>
  <r>
    <s v="0427-2026"/>
    <n v="13276"/>
    <s v="OGR-Eliana Marulanda Villada "/>
    <s v="KR"/>
    <n v="7"/>
    <s v="A"/>
    <m/>
    <n v="24"/>
    <s v="A"/>
    <s v="SUR"/>
    <n v="277"/>
    <m/>
    <m/>
    <s v="KR 7 A  24 A SUR 277  "/>
    <m/>
    <n v="3246881052"/>
    <s v="elianamarulanda80@gmail.com"/>
    <m/>
    <m/>
    <m/>
    <m/>
    <m/>
    <m/>
    <m/>
    <m/>
    <m/>
    <m/>
    <m/>
    <s v="        "/>
    <m/>
    <m/>
    <m/>
    <m/>
    <s v="HÍDRICO"/>
    <s v="Descarga inadecuada de aguas residuales o sin cumplimiento de requisitos"/>
    <s v="Las Palmas"/>
    <n v="12"/>
    <x v="87"/>
    <m/>
    <n v="-46140"/>
    <m/>
    <m/>
    <m/>
    <m/>
    <m/>
    <s v="Visitas patrulleros"/>
    <x v="6"/>
    <m/>
    <s v=""/>
  </r>
  <r>
    <s v="0428-2026"/>
    <n v="29055"/>
    <s v="Anonimo"/>
    <m/>
    <m/>
    <m/>
    <m/>
    <m/>
    <m/>
    <m/>
    <m/>
    <m/>
    <m/>
    <s v="         "/>
    <m/>
    <m/>
    <m/>
    <s v="Por Determinar "/>
    <m/>
    <s v="Estacion "/>
    <m/>
    <m/>
    <s v="de servicio"/>
    <m/>
    <m/>
    <s v="al "/>
    <s v="Frente de la "/>
    <s v="Clinica de las americas del sur"/>
    <s v=" Estacion   de servicio   al  Frente de la  Clinica de las americas del sur"/>
    <m/>
    <m/>
    <m/>
    <m/>
    <s v="FLORA"/>
    <s v="Afectación a individuos arboreos"/>
    <s v="Pontevedra"/>
    <n v="2"/>
    <x v="88"/>
    <m/>
    <n v="-46146"/>
    <m/>
    <m/>
    <m/>
    <m/>
    <m/>
    <s v="Visitas patrulleros"/>
    <x v="16"/>
    <m/>
    <s v=""/>
  </r>
  <r>
    <s v="0429-2026"/>
    <n v="24192"/>
    <s v="Oficio "/>
    <m/>
    <m/>
    <m/>
    <m/>
    <m/>
    <m/>
    <m/>
    <m/>
    <m/>
    <m/>
    <s v="         "/>
    <m/>
    <m/>
    <m/>
    <s v="Mario de Jesus Monsalve "/>
    <m/>
    <m/>
    <m/>
    <m/>
    <m/>
    <m/>
    <m/>
    <m/>
    <m/>
    <m/>
    <s v="        "/>
    <n v="8346937"/>
    <n v="3223151507"/>
    <m/>
    <m/>
    <s v="HÍDRICO"/>
    <s v="Descarga inadecuada de aguas residuales o sin cumplimiento de requisitos"/>
    <s v="San José"/>
    <n v="6"/>
    <x v="77"/>
    <d v="2026-04-10T00:00:00"/>
    <n v="-6"/>
    <d v="2026-04-10T00:00:00"/>
    <s v="Visitas patrulleros"/>
    <s v="Laura Bautista Barroso"/>
    <m/>
    <m/>
    <s v="Verificación"/>
    <x v="7"/>
    <m/>
    <s v=""/>
  </r>
  <r>
    <s v="0430-2026"/>
    <n v="29587"/>
    <s v="Ana Cecilia Bran "/>
    <s v="TR"/>
    <n v="34"/>
    <s v="B"/>
    <s v="SUR"/>
    <n v="32"/>
    <s v="D"/>
    <m/>
    <n v="7"/>
    <m/>
    <m/>
    <s v="TR 34 B SUR 32 D  7  "/>
    <m/>
    <n v="313607729"/>
    <m/>
    <s v="Por Determinar "/>
    <m/>
    <m/>
    <m/>
    <m/>
    <m/>
    <m/>
    <m/>
    <m/>
    <m/>
    <m/>
    <s v="        "/>
    <m/>
    <m/>
    <m/>
    <m/>
    <s v="RESIDUOS SOLIDOS"/>
    <s v="Disposición inadecuada de residuos sólidos en horas, dias y lugares no autorizados"/>
    <s v="Obrero"/>
    <n v="9"/>
    <x v="90"/>
    <d v="2026-05-26T00:00:00"/>
    <n v="21"/>
    <d v="2026-05-26T00:00:00"/>
    <s v="Visitas patrulleros"/>
    <s v="Yudi Betancur Rios"/>
    <m/>
    <m/>
    <s v="Auto de archivo"/>
    <x v="8"/>
    <m/>
    <s v=""/>
  </r>
  <r>
    <s v="0431-2026"/>
    <n v="4664"/>
    <s v="Tierra Grata Zitizen"/>
    <s v="KR"/>
    <n v="48"/>
    <m/>
    <m/>
    <n v="29"/>
    <m/>
    <s v="SUR"/>
    <n v="221"/>
    <m/>
    <m/>
    <s v="KR 48   29  SUR 221  "/>
    <m/>
    <n v="6043224740"/>
    <m/>
    <s v="EPM - Quebrada La Polo"/>
    <m/>
    <m/>
    <m/>
    <m/>
    <m/>
    <m/>
    <m/>
    <m/>
    <m/>
    <m/>
    <s v="        "/>
    <m/>
    <m/>
    <m/>
    <m/>
    <s v="HÍDRICO"/>
    <s v="Descarga inadecuada de aguas residuales o sin cumplimiento de requisitos"/>
    <s v="Las Vegas"/>
    <n v="1"/>
    <x v="80"/>
    <d v="2026-04-29T00:00:00"/>
    <n v="7"/>
    <d v="2026-05-12T00:00:00"/>
    <s v="Respuesta DP u Oficio"/>
    <s v="Julian Guzman Agudelo"/>
    <m/>
    <m/>
    <s v="Verificación"/>
    <x v="6"/>
    <s v="PQRS"/>
    <n v="3"/>
  </r>
  <r>
    <s v="0432-2026"/>
    <n v="29348"/>
    <s v="Esteban Rios Restrepo"/>
    <s v="KR"/>
    <n v="25"/>
    <s v="B"/>
    <m/>
    <n v="26"/>
    <m/>
    <s v="SUR"/>
    <n v="28"/>
    <m/>
    <m/>
    <s v="KR 25 B  26  SUR 28  "/>
    <n v="1038769848"/>
    <n v="3146004245"/>
    <m/>
    <s v="Escuela de Equitacion Terranova"/>
    <s v="CL"/>
    <n v="26"/>
    <m/>
    <s v="SUR"/>
    <n v="23"/>
    <m/>
    <m/>
    <n v="3"/>
    <m/>
    <m/>
    <s v="CL 26 SUR 23   3  "/>
    <m/>
    <m/>
    <m/>
    <m/>
    <s v="AIRE"/>
    <s v="Afectaciones por emisiones atmosféricas"/>
    <s v="El Escobero"/>
    <n v="10"/>
    <x v="90"/>
    <d v="2026-05-11T00:00:00"/>
    <n v="6"/>
    <d v="2026-05-11T00:00:00"/>
    <s v="Visitas patrulleros"/>
    <s v="Olver Puerta Garcia"/>
    <m/>
    <m/>
    <s v="Verificación"/>
    <x v="6"/>
    <m/>
    <s v=""/>
  </r>
  <r>
    <s v="0433-2026"/>
    <n v="24772"/>
    <s v="Oficio - Ecosistemas y Biodiversidad"/>
    <m/>
    <m/>
    <m/>
    <m/>
    <m/>
    <m/>
    <m/>
    <m/>
    <m/>
    <m/>
    <s v="         "/>
    <m/>
    <m/>
    <m/>
    <s v="Por Determinar "/>
    <m/>
    <m/>
    <m/>
    <m/>
    <m/>
    <m/>
    <m/>
    <m/>
    <s v="comunidad "/>
    <s v="villagrande"/>
    <s v="       comunidad  villagrande"/>
    <m/>
    <m/>
    <m/>
    <m/>
    <s v="SUELO"/>
    <s v="Afectación a individuos arboreos"/>
    <s v="Villagrande"/>
    <n v="2"/>
    <x v="78"/>
    <m/>
    <n v="-46129"/>
    <m/>
    <m/>
    <m/>
    <m/>
    <m/>
    <s v="Visitas patrulleros"/>
    <x v="6"/>
    <m/>
    <s v=""/>
  </r>
  <r>
    <s v="0434-2026"/>
    <n v="22315"/>
    <s v="Comunidad "/>
    <m/>
    <m/>
    <m/>
    <m/>
    <m/>
    <m/>
    <m/>
    <m/>
    <m/>
    <m/>
    <s v="         "/>
    <m/>
    <m/>
    <m/>
    <s v="Cristhian David Montoya"/>
    <s v="CL"/>
    <n v="21"/>
    <m/>
    <s v="SUR"/>
    <n v="1"/>
    <s v="B"/>
    <m/>
    <n v="2"/>
    <m/>
    <m/>
    <s v="CL 21 SUR 1 B  2  "/>
    <m/>
    <m/>
    <m/>
    <m/>
    <s v="FLORA"/>
    <s v="Afectación al ornato"/>
    <s v="Pantanillo"/>
    <n v="13"/>
    <x v="70"/>
    <d v="2026-03-30T00:00:00"/>
    <n v="-9"/>
    <d v="2026-04-16T00:00:00"/>
    <s v="Informe técnico"/>
    <s v="Yudi Betancur Rios"/>
    <m/>
    <s v="Alexandra Uribe Alzate"/>
    <s v="Auto de inicio "/>
    <x v="0"/>
    <m/>
    <s v=""/>
  </r>
  <r>
    <s v="0435-2026"/>
    <n v="30068"/>
    <s v="Anonimo"/>
    <m/>
    <m/>
    <m/>
    <m/>
    <m/>
    <m/>
    <m/>
    <m/>
    <m/>
    <m/>
    <s v="         "/>
    <m/>
    <m/>
    <m/>
    <s v="Unidad Residencial Volga de la Cuenca "/>
    <s v="KR"/>
    <n v="39"/>
    <s v="E"/>
    <m/>
    <n v="48"/>
    <s v="F"/>
    <s v="SUR"/>
    <n v="50"/>
    <m/>
    <m/>
    <s v="KR 39E  48 F SUR 50  "/>
    <m/>
    <m/>
    <m/>
    <m/>
    <s v="FLORA"/>
    <s v="Afectación a individuos arboreos"/>
    <s v="Loma del Barro"/>
    <n v="7"/>
    <x v="91"/>
    <d v="2026-05-25T00:00:00"/>
    <n v="19"/>
    <d v="2026-05-25T00:00:00"/>
    <s v="Visitas patrulleros"/>
    <s v="Laura Bautista Barroso"/>
    <m/>
    <m/>
    <s v="Informe técnico"/>
    <x v="7"/>
    <m/>
    <s v=""/>
  </r>
  <r>
    <s v="0436-2026"/>
    <n v="30446"/>
    <s v="Margarita Maria Osorio Alvarez"/>
    <s v="KR"/>
    <n v="29"/>
    <s v="A"/>
    <m/>
    <n v="40"/>
    <s v="F"/>
    <s v="SUR"/>
    <n v="18"/>
    <s v="int 110"/>
    <m/>
    <s v="KR 29 A  40 F SUR 18 int 110 "/>
    <n v="43748675"/>
    <n v="3137152810"/>
    <m/>
    <s v="Por Determinar "/>
    <m/>
    <m/>
    <m/>
    <m/>
    <m/>
    <m/>
    <m/>
    <m/>
    <m/>
    <m/>
    <s v="        "/>
    <m/>
    <m/>
    <m/>
    <m/>
    <s v="FAUNA DOMÉSTICA"/>
    <s v="Tenencia inadecuada de animales de compañía"/>
    <s v="San José"/>
    <m/>
    <x v="92"/>
    <d v="2026-05-20T00:00:00"/>
    <n v="13"/>
    <d v="2026-05-20T00:00:00"/>
    <s v="Verificación"/>
    <s v="Laura Bautista Barroso"/>
    <m/>
    <m/>
    <s v="Verificación"/>
    <x v="7"/>
    <m/>
    <s v=""/>
  </r>
  <r>
    <s v="0437-2026"/>
    <s v="10-039666"/>
    <s v="AMVA-Maritza Cordoba Arias"/>
    <m/>
    <m/>
    <m/>
    <m/>
    <m/>
    <m/>
    <m/>
    <m/>
    <m/>
    <m/>
    <s v="         "/>
    <m/>
    <m/>
    <m/>
    <s v="Por Determinar "/>
    <s v="CL"/>
    <n v="40"/>
    <m/>
    <s v="SUR"/>
    <n v="41"/>
    <m/>
    <m/>
    <n v="6"/>
    <m/>
    <m/>
    <s v="CL 40 SUR 41   6  "/>
    <m/>
    <m/>
    <m/>
    <m/>
    <s v="FLORA"/>
    <s v="Afectaciones a la propiedad por arboles o vegetación"/>
    <s v="El Dorado"/>
    <m/>
    <x v="93"/>
    <m/>
    <n v="-45986"/>
    <m/>
    <m/>
    <m/>
    <m/>
    <m/>
    <s v="Visitas patrulleros"/>
    <x v="13"/>
    <m/>
    <s v=""/>
  </r>
  <r>
    <s v="0438-2026"/>
    <n v="30797"/>
    <s v="Hugo Mauricio Hernandez"/>
    <m/>
    <m/>
    <m/>
    <m/>
    <m/>
    <m/>
    <m/>
    <m/>
    <m/>
    <m/>
    <s v="         "/>
    <n v="19389198"/>
    <s v="3007867937-3104345491"/>
    <m/>
    <s v="Por determinar -Local comercial vacio "/>
    <s v="CL"/>
    <n v="37"/>
    <m/>
    <s v="SUR"/>
    <n v="46"/>
    <m/>
    <m/>
    <n v="31"/>
    <m/>
    <s v="local "/>
    <s v="CL 37 SUR 46   31  local "/>
    <m/>
    <m/>
    <m/>
    <m/>
    <s v="FAUNA DOMÉSTICA"/>
    <s v="Tenencia inadecuada de animales de compañía"/>
    <s v="Alcalá"/>
    <m/>
    <x v="94"/>
    <d v="2026-05-08T00:00:00"/>
    <n v="0"/>
    <d v="2026-05-20T00:00:00"/>
    <s v="Verificación"/>
    <s v="Laura Bautista Barroso"/>
    <m/>
    <m/>
    <s v="Auto de archivo"/>
    <x v="8"/>
    <m/>
    <s v=""/>
  </r>
  <r>
    <s v="0439-2026"/>
    <s v="0030798 - 0030908"/>
    <s v="Maria Eugenia Bolivar"/>
    <s v="CL"/>
    <n v="39"/>
    <s v="D"/>
    <s v="SUR"/>
    <n v="25"/>
    <m/>
    <m/>
    <n v="15"/>
    <m/>
    <m/>
    <s v="CL 39 D SUR 25   15  "/>
    <m/>
    <n v="3195705903"/>
    <m/>
    <s v="Por Determinar "/>
    <m/>
    <m/>
    <m/>
    <m/>
    <m/>
    <m/>
    <m/>
    <m/>
    <m/>
    <m/>
    <s v="        "/>
    <m/>
    <m/>
    <m/>
    <m/>
    <s v="HÍDRICO"/>
    <s v="Descarga inadecuada de aguas residuales o sin cumplimiento de requisitos"/>
    <s v="El Chingui"/>
    <m/>
    <x v="94"/>
    <d v="2026-05-13T00:00:00"/>
    <n v="5"/>
    <d v="2026-05-29T00:00:00"/>
    <s v="Respuesta DP u Oficio"/>
    <s v="Julian Guzman Agudelo"/>
    <m/>
    <m/>
    <s v="Verificación"/>
    <x v="6"/>
    <s v="PQRS"/>
    <n v="3"/>
  </r>
  <r>
    <s v="0440-2026"/>
    <n v="30799"/>
    <s v="Juan Felipe Mejia"/>
    <s v="CL"/>
    <n v="36"/>
    <m/>
    <s v="SUR"/>
    <n v="27"/>
    <s v="D"/>
    <m/>
    <n v="18"/>
    <s v="casa 102"/>
    <m/>
    <s v="CL 36  SUR 27 D  18 casa 102 "/>
    <n v="1037637483"/>
    <n v="6043361324"/>
    <m/>
    <s v="Por Determinar "/>
    <m/>
    <m/>
    <m/>
    <m/>
    <m/>
    <m/>
    <m/>
    <m/>
    <m/>
    <m/>
    <s v="        "/>
    <m/>
    <m/>
    <m/>
    <m/>
    <s v="AIRE"/>
    <s v="Control socioambiental de obra"/>
    <s v="Inmaculada"/>
    <m/>
    <x v="94"/>
    <m/>
    <n v="-46150"/>
    <m/>
    <m/>
    <m/>
    <m/>
    <m/>
    <s v="Visitas técnicos"/>
    <x v="15"/>
    <m/>
    <s v=""/>
  </r>
  <r>
    <s v="0441-2026"/>
    <s v="0004631  0032068"/>
    <s v="Gabriel Jaime Merizalde Soto y Comunidad"/>
    <s v="CL"/>
    <n v="36"/>
    <s v="D"/>
    <s v="SUR"/>
    <n v="10"/>
    <m/>
    <m/>
    <n v="156"/>
    <m/>
    <m/>
    <s v="CL 36 D SUR 10   156  "/>
    <m/>
    <m/>
    <s v="merizalde.gabriel86@gmail.com"/>
    <s v="La Amalgama"/>
    <s v="CL"/>
    <n v="36"/>
    <s v="D"/>
    <s v="SUR"/>
    <n v="10"/>
    <m/>
    <m/>
    <n v="118"/>
    <m/>
    <m/>
    <s v="CL 36D SUR 10   118  "/>
    <m/>
    <m/>
    <m/>
    <m/>
    <s v="FAUNA DOMÉSTICA"/>
    <s v="Tenencia inadecuada de animales de compañía"/>
    <s v="El Escobero"/>
    <m/>
    <x v="81"/>
    <d v="2026-05-06T00:00:00"/>
    <n v="15"/>
    <d v="2026-05-06T00:00:00"/>
    <s v="Respuesta DP u Oficio"/>
    <s v="Juan  Muñoz Guerra"/>
    <m/>
    <m/>
    <s v="Respuesta DP u Oficio"/>
    <x v="3"/>
    <s v="PQRS"/>
    <n v="3"/>
  </r>
  <r>
    <s v="0442-2026"/>
    <n v="5584"/>
    <s v="Oficio "/>
    <m/>
    <m/>
    <m/>
    <m/>
    <m/>
    <m/>
    <m/>
    <m/>
    <m/>
    <m/>
    <s v="         "/>
    <m/>
    <m/>
    <m/>
    <s v="Restaurante Dofia Viaful"/>
    <s v="KR"/>
    <n v="43"/>
    <s v="A"/>
    <m/>
    <n v="39"/>
    <s v="A"/>
    <s v="SUR"/>
    <n v="10"/>
    <m/>
    <m/>
    <s v="KR 43A  39 A SUR 10  "/>
    <m/>
    <m/>
    <m/>
    <m/>
    <s v="AIRE"/>
    <s v="Afectaciones por emisiones atmosféricas"/>
    <s v="El Dorado"/>
    <m/>
    <x v="91"/>
    <m/>
    <n v="-46148"/>
    <m/>
    <m/>
    <m/>
    <m/>
    <s v="Alexandra Uribe Alzate"/>
    <s v="Auto de inicio "/>
    <x v="0"/>
    <m/>
    <s v=""/>
  </r>
  <r>
    <s v="0443-2026"/>
    <n v="5800"/>
    <s v="Anonimo"/>
    <m/>
    <m/>
    <m/>
    <m/>
    <m/>
    <m/>
    <m/>
    <m/>
    <m/>
    <m/>
    <s v="         "/>
    <m/>
    <m/>
    <m/>
    <s v="Por Determinar "/>
    <s v="CL"/>
    <n v="36"/>
    <m/>
    <s v="SUR"/>
    <n v="22"/>
    <m/>
    <m/>
    <n v="5"/>
    <s v="casa 204 "/>
    <m/>
    <s v="CL 36 SUR 22   5 casa 204  "/>
    <m/>
    <m/>
    <m/>
    <m/>
    <s v="FAUNA DOMÉSTICA"/>
    <s v="Presunto maltrato animal"/>
    <s v="El Chocho"/>
    <m/>
    <x v="95"/>
    <m/>
    <n v="-46153"/>
    <m/>
    <m/>
    <m/>
    <m/>
    <m/>
    <s v="Archivado"/>
    <x v="1"/>
    <m/>
    <s v=""/>
  </r>
  <r>
    <s v="0444-2026"/>
    <n v="31664"/>
    <s v="Hector galeano"/>
    <m/>
    <m/>
    <m/>
    <m/>
    <m/>
    <m/>
    <m/>
    <m/>
    <m/>
    <m/>
    <s v="         "/>
    <m/>
    <m/>
    <m/>
    <s v="Por Determinar "/>
    <m/>
    <s v="parqueadero"/>
    <m/>
    <m/>
    <s v="super mu"/>
    <m/>
    <m/>
    <m/>
    <s v="antiguo "/>
    <s v="consumo "/>
    <s v=" parqueadero  super mu    antiguo  consumo "/>
    <m/>
    <m/>
    <m/>
    <m/>
    <s v="FAUNA SILVESTRE"/>
    <s v="Presunto maltrato animal"/>
    <s v="Zona Centro"/>
    <m/>
    <x v="96"/>
    <m/>
    <n v="-46154"/>
    <m/>
    <m/>
    <m/>
    <m/>
    <m/>
    <s v="Auto de archivo"/>
    <x v="8"/>
    <m/>
    <s v=""/>
  </r>
  <r>
    <s v="0445-2026"/>
    <n v="31665"/>
    <s v="Anonimo"/>
    <m/>
    <m/>
    <m/>
    <m/>
    <m/>
    <m/>
    <m/>
    <m/>
    <m/>
    <m/>
    <s v="         "/>
    <m/>
    <m/>
    <m/>
    <s v="Por Determinar "/>
    <m/>
    <m/>
    <m/>
    <m/>
    <m/>
    <m/>
    <m/>
    <m/>
    <s v="Parque "/>
    <s v="el Vergel"/>
    <s v="       Parque  el Vergel"/>
    <m/>
    <m/>
    <m/>
    <m/>
    <s v="FLORA"/>
    <s v="Afectación al ornato"/>
    <s v="Mesa"/>
    <m/>
    <x v="96"/>
    <d v="2026-05-14T00:00:00"/>
    <n v="2"/>
    <d v="2026-05-14T00:00:00"/>
    <s v="Visitas patrulleros"/>
    <s v="Yudi Betancur Rios"/>
    <m/>
    <m/>
    <s v="Auto de archivo"/>
    <x v="8"/>
    <m/>
    <s v=""/>
  </r>
  <r>
    <s v="0446-2026"/>
    <n v="31730"/>
    <s v="Anonimo"/>
    <m/>
    <m/>
    <m/>
    <m/>
    <m/>
    <m/>
    <m/>
    <m/>
    <m/>
    <m/>
    <s v="         "/>
    <m/>
    <m/>
    <m/>
    <s v="Por Determinar "/>
    <s v="KR"/>
    <n v="27"/>
    <s v="D"/>
    <m/>
    <n v="34"/>
    <s v="DD"/>
    <s v="SUR"/>
    <n v="80"/>
    <s v="al lado "/>
    <s v="del D1"/>
    <s v="KR 27D  34 DD SUR 80 al lado  del D1"/>
    <m/>
    <m/>
    <m/>
    <m/>
    <s v="RESIDUOS SOLIDOS"/>
    <s v="Disposición inadecuada de residuos sólidos en horas, dias y lugares no autorizados"/>
    <s v="Inmaculada"/>
    <m/>
    <x v="96"/>
    <d v="2026-05-13T00:00:00"/>
    <n v="1"/>
    <d v="2026-05-13T00:00:00"/>
    <s v="Visitas patrulleros"/>
    <s v="Laura Bautista Barroso"/>
    <m/>
    <m/>
    <s v="Verificación"/>
    <x v="16"/>
    <m/>
    <s v=""/>
  </r>
  <r>
    <s v="0447-2026"/>
    <s v="0031785 - 0031738"/>
    <s v="Comunidad "/>
    <m/>
    <m/>
    <m/>
    <m/>
    <m/>
    <m/>
    <m/>
    <m/>
    <m/>
    <m/>
    <s v="         "/>
    <m/>
    <m/>
    <m/>
    <s v="Por Determinar "/>
    <m/>
    <m/>
    <m/>
    <m/>
    <m/>
    <m/>
    <m/>
    <m/>
    <s v="por  el leonardo da vinci"/>
    <m/>
    <s v="       por  el leonardo da vinci "/>
    <m/>
    <m/>
    <m/>
    <m/>
    <s v="HÍDRICO"/>
    <s v="Descarga inadecuada de aguas residuales o sin cumplimiento de requisitos"/>
    <s v="Loma del Barro"/>
    <m/>
    <x v="96"/>
    <d v="2026-05-12T00:00:00"/>
    <n v="0"/>
    <d v="2026-05-12T00:00:00"/>
    <s v="Visitas técnicos"/>
    <s v="Juan Fernando Florez Lema"/>
    <m/>
    <m/>
    <s v="Verificación"/>
    <x v="9"/>
    <m/>
    <s v=""/>
  </r>
  <r>
    <s v="0448-2026"/>
    <n v="22779"/>
    <s v="Comunidad "/>
    <m/>
    <m/>
    <m/>
    <m/>
    <m/>
    <m/>
    <m/>
    <m/>
    <m/>
    <m/>
    <s v="         "/>
    <m/>
    <m/>
    <m/>
    <s v="Finca Monterrey"/>
    <m/>
    <m/>
    <m/>
    <m/>
    <m/>
    <m/>
    <m/>
    <m/>
    <m/>
    <m/>
    <s v="        "/>
    <m/>
    <m/>
    <m/>
    <m/>
    <s v="FLORA"/>
    <s v="Aprovechamiento forestal sin permisos "/>
    <s v="Pantanillo"/>
    <m/>
    <x v="72"/>
    <d v="2026-04-09T00:00:00"/>
    <n v="0"/>
    <d v="2026-04-09T00:00:00"/>
    <s v="Visitas patrulleros"/>
    <s v="Laura Bautista Barroso"/>
    <m/>
    <m/>
    <s v="Verificación"/>
    <x v="7"/>
    <m/>
    <s v=""/>
  </r>
  <r>
    <s v="0449-2026"/>
    <n v="26890"/>
    <s v="Anonimo"/>
    <m/>
    <m/>
    <m/>
    <m/>
    <m/>
    <m/>
    <m/>
    <m/>
    <m/>
    <m/>
    <s v="         "/>
    <m/>
    <m/>
    <m/>
    <s v="Por determinar"/>
    <s v="TR"/>
    <n v="27"/>
    <s v="A"/>
    <s v="SUR"/>
    <n v="42"/>
    <s v="B"/>
    <m/>
    <n v="80"/>
    <m/>
    <m/>
    <s v="TR 27A SUR 42 B  80  "/>
    <m/>
    <m/>
    <m/>
    <m/>
    <s v="FLORA"/>
    <s v="Afectación a individuos arboreos"/>
    <s v="Villagrande"/>
    <m/>
    <x v="87"/>
    <d v="2026-04-28T00:00:00"/>
    <n v="0"/>
    <d v="2026-04-28T00:00:00"/>
    <s v="Visitas patrulleros"/>
    <s v="Juan Fernando Florez Lema"/>
    <m/>
    <m/>
    <s v="Auto de archivo"/>
    <x v="8"/>
    <m/>
    <s v=""/>
  </r>
  <r>
    <s v="0450-2026"/>
    <n v="32356"/>
    <s v="Comunidad "/>
    <m/>
    <m/>
    <m/>
    <m/>
    <m/>
    <m/>
    <m/>
    <m/>
    <m/>
    <m/>
    <s v="         "/>
    <m/>
    <m/>
    <m/>
    <s v="Lavadero el Escobero"/>
    <s v="CL"/>
    <n v="40"/>
    <m/>
    <s v="SUR"/>
    <n v="25"/>
    <s v="B"/>
    <m/>
    <m/>
    <m/>
    <m/>
    <s v="CL 40 SUR 25 B    "/>
    <m/>
    <m/>
    <m/>
    <m/>
    <s v="HÍDRICO"/>
    <s v="Descarga inadecuada de aguas residuales o sin cumplimiento de requisitos"/>
    <s v="El Escobero"/>
    <m/>
    <x v="97"/>
    <d v="2026-05-13T00:00:00"/>
    <n v="-1"/>
    <d v="2026-05-13T00:00:00"/>
    <s v="Visitas técnicos"/>
    <s v="Juan Fernando Florez Lema"/>
    <m/>
    <m/>
    <s v="Auto de archivo"/>
    <x v="8"/>
    <m/>
    <s v=""/>
  </r>
  <r>
    <s v="0451-2026"/>
    <n v="24190"/>
    <s v="Oficio"/>
    <m/>
    <m/>
    <m/>
    <m/>
    <m/>
    <m/>
    <m/>
    <m/>
    <m/>
    <m/>
    <m/>
    <m/>
    <m/>
    <m/>
    <s v="Alcadia de envigado"/>
    <s v="KR"/>
    <n v="43"/>
    <m/>
    <m/>
    <n v="28"/>
    <m/>
    <s v="SUR"/>
    <n v="35"/>
    <m/>
    <m/>
    <s v="CR 43 38 SUR 35"/>
    <n v="890907106"/>
    <m/>
    <m/>
    <m/>
    <s v="FLORA"/>
    <s v="Afectaciones a la propiedad por arboles o vegetación"/>
    <s v="Zona Centro"/>
    <m/>
    <x v="77"/>
    <d v="2026-04-07T00:00:00"/>
    <n v="-9"/>
    <d v="2026-04-07T00:00:00"/>
    <s v="Visitas patrulleros"/>
    <s v="Laura Bautista Barroso"/>
    <m/>
    <m/>
    <s v="Remisión"/>
    <x v="8"/>
    <m/>
    <s v=""/>
  </r>
  <r>
    <s v="0452-2026"/>
    <n v="27606"/>
    <s v="Oficio"/>
    <m/>
    <m/>
    <m/>
    <m/>
    <m/>
    <m/>
    <m/>
    <m/>
    <m/>
    <m/>
    <m/>
    <m/>
    <m/>
    <m/>
    <s v="Por Determinar "/>
    <s v="TR"/>
    <n v="31"/>
    <m/>
    <s v="SUR"/>
    <n v="32"/>
    <s v="D"/>
    <m/>
    <n v="69"/>
    <m/>
    <m/>
    <s v="TR 31 SUR 32 D 69"/>
    <m/>
    <m/>
    <m/>
    <m/>
    <s v="RESIDUOS SOLIDOS"/>
    <s v="Disposición inadecuada de residuos sólidos en horas, dias y lugares no autorizados"/>
    <s v="La Magnolia"/>
    <m/>
    <x v="87"/>
    <d v="2026-04-24T00:00:00"/>
    <n v="-4"/>
    <d v="1900-01-23T00:00:00"/>
    <s v="Visitas patrulleros"/>
    <s v="Laura Bautista Barroso"/>
    <m/>
    <m/>
    <s v="Auto de archivo"/>
    <x v="8"/>
    <m/>
    <s v=""/>
  </r>
  <r>
    <s v="0453-2026"/>
    <n v="27607"/>
    <s v="Oficio"/>
    <m/>
    <m/>
    <m/>
    <m/>
    <m/>
    <m/>
    <m/>
    <m/>
    <m/>
    <m/>
    <m/>
    <m/>
    <m/>
    <m/>
    <s v="Por Determinar "/>
    <m/>
    <m/>
    <m/>
    <m/>
    <m/>
    <m/>
    <m/>
    <m/>
    <m/>
    <m/>
    <m/>
    <m/>
    <m/>
    <m/>
    <m/>
    <s v="RESIDUOS SOLIDOS"/>
    <s v="Disposición inadecuada de residuos sólidos en horas, dias y lugares no autorizados"/>
    <s v="Las Orquideas"/>
    <m/>
    <x v="87"/>
    <d v="2026-04-20T00:00:00"/>
    <n v="-8"/>
    <d v="2026-04-21T00:00:00"/>
    <s v="Visitas patrulleros"/>
    <s v="Laura Bautista Barroso"/>
    <m/>
    <m/>
    <s v="Auto de archivo"/>
    <x v="8"/>
    <m/>
    <s v=""/>
  </r>
  <r>
    <s v="0454-2026"/>
    <n v="4071"/>
    <s v="Oscar contreras"/>
    <s v="KR"/>
    <n v="27"/>
    <m/>
    <m/>
    <n v="28"/>
    <m/>
    <s v="SUR"/>
    <n v="31"/>
    <s v="INT"/>
    <n v="110"/>
    <s v="KR 27   28  sur 31 INT 110"/>
    <n v="231966"/>
    <m/>
    <m/>
    <s v="Oscar contreras"/>
    <s v="KR"/>
    <n v="27"/>
    <m/>
    <m/>
    <n v="28"/>
    <m/>
    <s v="SUR"/>
    <n v="31"/>
    <s v="INT"/>
    <n v="101"/>
    <s v="KR 27   28  sur 31 INT 101"/>
    <n v="231966"/>
    <n v="3146622230"/>
    <m/>
    <m/>
    <s v="RESIDUOS SOLIDOS"/>
    <s v="Tenencia inadecuada de lotes - falta de mantenimiento"/>
    <s v="El Esmeraldal"/>
    <m/>
    <x v="81"/>
    <d v="2026-04-21T00:00:00"/>
    <n v="0"/>
    <d v="2026-04-21T00:00:00"/>
    <s v="Visitas patrulleros"/>
    <s v="Laura Bautista Barroso"/>
    <m/>
    <m/>
    <s v="Auto de archivo"/>
    <x v="8"/>
    <m/>
    <s v=""/>
  </r>
  <r>
    <s v="0455-2026"/>
    <n v="5725"/>
    <s v="Oficio"/>
    <s v="CL"/>
    <n v="31"/>
    <m/>
    <s v="SUR"/>
    <n v="45"/>
    <s v="A"/>
    <m/>
    <n v="3"/>
    <m/>
    <m/>
    <s v="CL 31  SUR 45 A  3  "/>
    <m/>
    <m/>
    <m/>
    <s v="Luna verde"/>
    <s v="CL"/>
    <n v="31"/>
    <m/>
    <s v="SUR"/>
    <n v="45"/>
    <s v="A"/>
    <m/>
    <n v="3"/>
    <m/>
    <m/>
    <s v="CL 31  SUR 45 A  3  "/>
    <m/>
    <m/>
    <m/>
    <m/>
    <s v="HÍDRICO"/>
    <s v="Manejo inadecuado de aguas lluvias o escorrentia"/>
    <s v="San Marcos"/>
    <m/>
    <x v="90"/>
    <m/>
    <n v="-46147"/>
    <d v="2026-05-12T00:00:00"/>
    <m/>
    <m/>
    <m/>
    <m/>
    <s v="Auto de archivo"/>
    <x v="8"/>
    <m/>
    <m/>
  </r>
  <r>
    <s v="0456-2026"/>
    <n v="31212"/>
    <s v="Comunidad"/>
    <m/>
    <m/>
    <m/>
    <m/>
    <m/>
    <m/>
    <m/>
    <m/>
    <m/>
    <m/>
    <s v="         "/>
    <m/>
    <m/>
    <m/>
    <s v="Wilfer arley redon"/>
    <s v="KR"/>
    <n v="29"/>
    <s v="D"/>
    <m/>
    <n v="41"/>
    <m/>
    <s v="SUR"/>
    <n v="82"/>
    <m/>
    <m/>
    <s v="KR 29 D 41 SUR 82"/>
    <m/>
    <n v="311919626"/>
    <m/>
    <m/>
    <s v="FLORA"/>
    <s v="Aprovechamiento forestal sin permisos "/>
    <s v="San Rafael"/>
    <m/>
    <x v="95"/>
    <d v="2026-04-29T00:00:00"/>
    <n v="-12"/>
    <d v="2026-04-29T00:00:00"/>
    <s v="Visitas patrulleros"/>
    <s v="Laura Bautista Barroso"/>
    <m/>
    <m/>
    <s v="Auto de archivo"/>
    <x v="8"/>
    <m/>
    <s v=""/>
  </r>
  <r>
    <s v="0457-2026"/>
    <n v="5640"/>
    <s v="DE oficio - Ecosistemas y Biodiversidad / Adriana Maria Arias"/>
    <m/>
    <m/>
    <m/>
    <m/>
    <m/>
    <m/>
    <m/>
    <m/>
    <m/>
    <m/>
    <s v="No reporta"/>
    <s v="No reporta"/>
    <s v="No reporta"/>
    <s v="No reporta"/>
    <s v="Por determinar"/>
    <s v="KR"/>
    <n v="42"/>
    <s v="A"/>
    <m/>
    <n v="26"/>
    <s v="A"/>
    <s v="SUR"/>
    <n v="120"/>
    <m/>
    <m/>
    <m/>
    <m/>
    <m/>
    <m/>
    <m/>
    <s v="LOTE-PREDIO"/>
    <s v="Tenencia inadecuada de lotes - falta de mantenimiento"/>
    <s v="Las Orquideas"/>
    <m/>
    <x v="98"/>
    <m/>
    <n v="-46155"/>
    <m/>
    <m/>
    <m/>
    <m/>
    <m/>
    <s v="Visitas patrulleros"/>
    <x v="16"/>
    <m/>
    <s v=""/>
  </r>
  <r>
    <s v="0458-2026"/>
    <n v="31875"/>
    <s v="Comunidad"/>
    <m/>
    <m/>
    <m/>
    <m/>
    <m/>
    <m/>
    <m/>
    <m/>
    <m/>
    <m/>
    <s v="         "/>
    <m/>
    <m/>
    <m/>
    <s v="Carlos palacio"/>
    <s v="CL"/>
    <n v="36"/>
    <s v="D"/>
    <s v="SUR"/>
    <n v="10"/>
    <m/>
    <m/>
    <n v="94"/>
    <m/>
    <m/>
    <s v="CL 36 D SUR 10 94"/>
    <m/>
    <s v="310 444 17 33"/>
    <m/>
    <m/>
    <s v="LOTE-PREDIO"/>
    <m/>
    <s v="El Escobero"/>
    <m/>
    <x v="98"/>
    <m/>
    <n v="-46155"/>
    <m/>
    <m/>
    <m/>
    <m/>
    <m/>
    <m/>
    <x v="13"/>
    <m/>
    <s v=""/>
  </r>
  <r>
    <s v="0459-2026"/>
    <n v="32029"/>
    <s v="Luz Dary Restrepo"/>
    <s v="CL"/>
    <n v="53"/>
    <s v="C"/>
    <s v="SUR"/>
    <n v="40"/>
    <s v="B"/>
    <m/>
    <m/>
    <s v="TORRE 1"/>
    <m/>
    <s v="CL 53 c SUR 40 B   TORRE 1 "/>
    <n v="42969634"/>
    <n v="3116169461"/>
    <m/>
    <s v="Por determinar"/>
    <m/>
    <m/>
    <m/>
    <m/>
    <m/>
    <m/>
    <m/>
    <m/>
    <m/>
    <m/>
    <m/>
    <m/>
    <m/>
    <m/>
    <m/>
    <s v="SUELO"/>
    <s v="Acumulación de escombros en el espacio publico "/>
    <s v="Inmaculada"/>
    <m/>
    <x v="98"/>
    <d v="2026-05-25T00:00:00"/>
    <n v="12"/>
    <d v="2026-05-25T00:00:00"/>
    <s v="Visitas patrulleros"/>
    <s v="Laura Bautista Barroso"/>
    <m/>
    <m/>
    <s v="Auto de archivo"/>
    <x v="8"/>
    <m/>
    <s v=""/>
  </r>
  <r>
    <s v="0460-2026"/>
    <n v="32705"/>
    <s v="Comunidad"/>
    <m/>
    <m/>
    <m/>
    <m/>
    <m/>
    <m/>
    <m/>
    <m/>
    <m/>
    <m/>
    <s v="         "/>
    <m/>
    <m/>
    <m/>
    <s v="EPM"/>
    <s v="CL"/>
    <n v="21"/>
    <m/>
    <s v="SUR"/>
    <n v="41"/>
    <s v="AA"/>
    <m/>
    <m/>
    <m/>
    <m/>
    <s v="CL 21 Sur 41 AA"/>
    <m/>
    <m/>
    <m/>
    <m/>
    <s v="HÍDRICO"/>
    <s v="Descarga inadecuada de aguas residuales o sin cumplimiento de requisitos"/>
    <s v="Zuñiga"/>
    <m/>
    <x v="97"/>
    <d v="2026-05-14T00:00:00"/>
    <n v="0"/>
    <d v="2026-05-26T00:00:00"/>
    <s v="Verificación"/>
    <s v="Olver Puerta Garcia"/>
    <m/>
    <m/>
    <s v="Auto de archivo"/>
    <x v="8"/>
    <m/>
    <s v=""/>
  </r>
  <r>
    <s v="0461-2026"/>
    <n v="32706"/>
    <s v="Doris Quintero"/>
    <m/>
    <m/>
    <m/>
    <m/>
    <m/>
    <m/>
    <m/>
    <m/>
    <m/>
    <m/>
    <s v="         "/>
    <n v="42727077"/>
    <n v="3122484726"/>
    <m/>
    <s v="Hacienda Avigñon"/>
    <m/>
    <m/>
    <m/>
    <m/>
    <m/>
    <m/>
    <m/>
    <m/>
    <m/>
    <m/>
    <s v="hacienda avigñon"/>
    <m/>
    <m/>
    <m/>
    <m/>
    <s v="FLORA"/>
    <s v="Afectaciones a la propiedad por arboles o vegetación"/>
    <s v="Loma El Atravezado"/>
    <m/>
    <x v="97"/>
    <d v="2026-05-26T00:00:00"/>
    <n v="12"/>
    <d v="2026-05-26T00:00:00"/>
    <s v="Visitas patrulleros"/>
    <s v="Olver Puerta Garcia"/>
    <m/>
    <m/>
    <s v="Verificación"/>
    <x v="6"/>
    <m/>
    <s v=""/>
  </r>
  <r>
    <s v="0462-2026"/>
    <n v="14055"/>
    <s v="YI LIU Y/O ADRIANA VALENCIA"/>
    <s v="KR"/>
    <n v="24"/>
    <s v="D"/>
    <m/>
    <n v="40"/>
    <m/>
    <s v="SUR"/>
    <n v="961"/>
    <m/>
    <m/>
    <s v="KR 24 D  40  SUR 961  "/>
    <m/>
    <n v="3011091750"/>
    <s v="adrianamariavalenciadeliu@gmail.com"/>
    <s v="Los cahrcos de erney"/>
    <m/>
    <m/>
    <m/>
    <m/>
    <m/>
    <m/>
    <m/>
    <m/>
    <m/>
    <m/>
    <s v="Veredad el vallano"/>
    <m/>
    <m/>
    <m/>
    <m/>
    <s v="SUELO"/>
    <s v="Afectación a suelos de protección "/>
    <s v="El Vallano"/>
    <m/>
    <x v="91"/>
    <d v="2026-05-12T00:00:00"/>
    <n v="6"/>
    <d v="2026-05-12T00:00:00"/>
    <s v="Visitas técnicos"/>
    <m/>
    <m/>
    <m/>
    <m/>
    <x v="13"/>
    <m/>
    <s v=""/>
  </r>
  <r>
    <s v="0463-2026"/>
    <n v="32704"/>
    <s v="Oficio"/>
    <m/>
    <m/>
    <m/>
    <m/>
    <m/>
    <m/>
    <m/>
    <m/>
    <m/>
    <m/>
    <s v="         "/>
    <m/>
    <m/>
    <m/>
    <s v="nohemi restrepo/julian posada"/>
    <s v="KR"/>
    <n v="30"/>
    <m/>
    <m/>
    <n v="40"/>
    <m/>
    <s v="SUR"/>
    <n v="75"/>
    <m/>
    <m/>
    <s v="Cr 30 40 Sur 75"/>
    <m/>
    <m/>
    <m/>
    <m/>
    <s v="RESIDUOS SOLIDOS"/>
    <s v="Disposición inadecuada de residuos sólidos en horas, dias y lugares no autorizados"/>
    <s v="San José"/>
    <m/>
    <x v="97"/>
    <d v="2026-05-14T00:00:00"/>
    <n v="0"/>
    <d v="2026-05-19T00:00:00"/>
    <s v="Verificación"/>
    <s v="Olver Puerta Garcia"/>
    <m/>
    <m/>
    <s v="Auto de archivo"/>
    <x v="8"/>
    <m/>
    <s v=""/>
  </r>
  <r>
    <s v="0464-2026"/>
    <n v="32939"/>
    <s v="Catalina Guzman"/>
    <s v="KR"/>
    <n v="42"/>
    <s v="A"/>
    <m/>
    <n v="26"/>
    <s v="A"/>
    <s v="SUR"/>
    <n v="154"/>
    <m/>
    <m/>
    <s v="KR 42 A  26 A SUR 154  "/>
    <m/>
    <m/>
    <m/>
    <s v="Frank Ferney Velasquez Agudelo"/>
    <s v="KR"/>
    <n v="42"/>
    <s v="A"/>
    <m/>
    <n v="26"/>
    <s v="A"/>
    <s v="SUR"/>
    <n v="152"/>
    <m/>
    <m/>
    <m/>
    <m/>
    <n v="3013848259"/>
    <m/>
    <m/>
    <s v="LOTE-PREDIO"/>
    <s v="Tenencia inadecuada de lotes - falta de mantenimiento"/>
    <s v="Las Orquideas"/>
    <m/>
    <x v="99"/>
    <d v="2026-05-19T00:00:00"/>
    <n v="0"/>
    <d v="2026-05-21T00:00:00"/>
    <s v="Auto de archivo"/>
    <s v="Juan Carlos Sánchez Vargas"/>
    <m/>
    <m/>
    <s v="Archivado"/>
    <x v="8"/>
    <m/>
    <s v=""/>
  </r>
  <r>
    <s v="0465-2026"/>
    <n v="32938"/>
    <s v="Oficio/ AMVA"/>
    <m/>
    <m/>
    <m/>
    <m/>
    <m/>
    <m/>
    <m/>
    <m/>
    <m/>
    <m/>
    <s v="         "/>
    <m/>
    <m/>
    <m/>
    <s v="Por determinar"/>
    <s v="KR"/>
    <n v="25"/>
    <m/>
    <s v="SUR"/>
    <n v="15"/>
    <m/>
    <m/>
    <n v="4"/>
    <s v="int 125"/>
    <s v="limites con medellin "/>
    <m/>
    <m/>
    <m/>
    <m/>
    <m/>
    <s v="HÍDRICO"/>
    <s v="Disposición inadecuada de residuos sólidos en horas, dias y lugares no autorizados"/>
    <s v="Santa Catalina"/>
    <m/>
    <x v="99"/>
    <m/>
    <n v="-46161"/>
    <m/>
    <m/>
    <m/>
    <m/>
    <m/>
    <s v="Visitas técnicos"/>
    <x v="2"/>
    <m/>
    <s v=""/>
  </r>
  <r>
    <s v="0466-2026"/>
    <n v="33165"/>
    <s v="Marleny Angel -Admon Lemont 2"/>
    <m/>
    <s v="Km 15 "/>
    <m/>
    <m/>
    <m/>
    <m/>
    <m/>
    <m/>
    <n v="750"/>
    <s v="Mts Av Las palmas"/>
    <s v=" Km 15        750 Mts Av Las palmas"/>
    <m/>
    <n v="3184185940"/>
    <s v="mangel@abelardoyepes.com "/>
    <s v="Por Determinar "/>
    <m/>
    <m/>
    <m/>
    <m/>
    <m/>
    <m/>
    <m/>
    <m/>
    <s v="Lemont 2 casa 30"/>
    <m/>
    <m/>
    <m/>
    <m/>
    <m/>
    <m/>
    <s v="FAUNA DOMÉSTICA"/>
    <s v="Tenencia inadecuada de animales de compañía"/>
    <s v="Las Palmas"/>
    <m/>
    <x v="99"/>
    <m/>
    <n v="-46161"/>
    <m/>
    <m/>
    <m/>
    <m/>
    <s v="Juan  Muñoz Guerra"/>
    <s v="Auto de inicio "/>
    <x v="3"/>
    <m/>
    <s v=""/>
  </r>
  <r>
    <s v="0467-2026"/>
    <n v="34063"/>
    <s v="Ismelda Toro Sanchez"/>
    <s v="KR"/>
    <n v="29"/>
    <s v="A"/>
    <m/>
    <n v="39"/>
    <m/>
    <s v="SUR"/>
    <n v="34"/>
    <s v="Apto 409"/>
    <m/>
    <s v="KR 29 A  39  SUR 34 Apto 409 "/>
    <n v="39163910"/>
    <n v="3002206455"/>
    <m/>
    <s v="Por Determinar"/>
    <s v="KR"/>
    <n v="29"/>
    <s v="A"/>
    <m/>
    <n v="39"/>
    <m/>
    <s v="SUR"/>
    <n v="34"/>
    <s v="Apto 408"/>
    <m/>
    <m/>
    <m/>
    <m/>
    <m/>
    <m/>
    <s v="FAUNA DOMÉSTICA"/>
    <s v="Ataque de animales de compañía a otros animales o personas"/>
    <s v="Loma de las Brujas"/>
    <m/>
    <x v="100"/>
    <m/>
    <n v="-46163"/>
    <m/>
    <m/>
    <m/>
    <m/>
    <s v="Juan  Muñoz Guerra"/>
    <s v="Auto de inicio "/>
    <x v="3"/>
    <m/>
    <s v=""/>
  </r>
  <r>
    <s v="0468-2026"/>
    <n v="34176"/>
    <s v="Maria Teresa Rugeles Lopez "/>
    <s v="CL"/>
    <n v="23"/>
    <s v="A"/>
    <s v="SUR"/>
    <n v="1"/>
    <s v="C"/>
    <m/>
    <n v="44"/>
    <s v="casa 9 A"/>
    <s v="Charco Azul Robledales "/>
    <s v="CL 23 A SUR 1 C  44 casa 9 A Charco Azul Robledales "/>
    <n v="63306025"/>
    <n v="3007818326"/>
    <s v="maria.rugeles@udea.edu.co"/>
    <s v="laura "/>
    <s v="CL"/>
    <n v="23"/>
    <s v="A"/>
    <s v="SUR"/>
    <n v="1"/>
    <s v="C"/>
    <m/>
    <n v="44"/>
    <s v="casa 8"/>
    <s v="Charco Azul Robledales "/>
    <m/>
    <m/>
    <n v="3151887912"/>
    <m/>
    <m/>
    <s v="FAUNA DOMÉSTICA"/>
    <s v="Tenencia inadecuada de animales de compañía"/>
    <s v="Pantanillo"/>
    <m/>
    <x v="100"/>
    <m/>
    <n v="-46163"/>
    <m/>
    <m/>
    <m/>
    <m/>
    <m/>
    <s v="Visitas patrulleros"/>
    <x v="13"/>
    <m/>
    <s v=""/>
  </r>
  <r>
    <s v="0469-2026"/>
    <n v="34320"/>
    <s v="Residentes Copropiedad Parques de San Carlos "/>
    <m/>
    <m/>
    <m/>
    <m/>
    <m/>
    <m/>
    <m/>
    <m/>
    <m/>
    <m/>
    <s v="         "/>
    <m/>
    <n v="3332617123"/>
    <s v="parquesancarlosph@gmail.com"/>
    <s v="Por determinar "/>
    <m/>
    <m/>
    <m/>
    <m/>
    <m/>
    <m/>
    <m/>
    <m/>
    <s v="Quebrada la Heliodora"/>
    <m/>
    <m/>
    <m/>
    <m/>
    <m/>
    <m/>
    <s v="HÍDRICO"/>
    <s v="Descarga inadecuada de aguas residuales o sin cumplimiento de requisitos"/>
    <s v="El Dorado"/>
    <m/>
    <x v="101"/>
    <m/>
    <n v="-46164"/>
    <m/>
    <m/>
    <m/>
    <m/>
    <m/>
    <s v="Visitas patrulleros"/>
    <x v="13"/>
    <m/>
    <s v=""/>
  </r>
  <r>
    <s v="0470-2026"/>
    <n v="33328"/>
    <s v="Nicolas cortes Parra -Edificio antalya"/>
    <s v="CL"/>
    <n v="24"/>
    <m/>
    <s v="SUR"/>
    <n v="42"/>
    <m/>
    <m/>
    <n v="46"/>
    <m/>
    <m/>
    <s v="CL 24  SUR 42   46  "/>
    <m/>
    <m/>
    <s v="legal.corteszabalajorge@gmail.com"/>
    <s v="pesebrera"/>
    <m/>
    <m/>
    <m/>
    <m/>
    <m/>
    <m/>
    <m/>
    <m/>
    <m/>
    <m/>
    <m/>
    <m/>
    <m/>
    <m/>
    <m/>
    <s v="AIRE"/>
    <s v="Afectaciones por emisiones atmosféricas"/>
    <s v="Zuñiga"/>
    <m/>
    <x v="99"/>
    <m/>
    <n v="-46161"/>
    <m/>
    <m/>
    <m/>
    <m/>
    <m/>
    <s v="Visitas patrulleros"/>
    <x v="13"/>
    <m/>
    <s v=""/>
  </r>
  <r>
    <s v="0471-2026"/>
    <n v="34587"/>
    <s v="Monica Maria Alvarez "/>
    <s v="TR"/>
    <n v="27"/>
    <s v="A"/>
    <s v="SUR"/>
    <n v="42"/>
    <m/>
    <m/>
    <n v="46"/>
    <s v="apto 209"/>
    <m/>
    <s v="TR 27 A SUR 42   46 apto 209 "/>
    <n v="43752304"/>
    <n v="3104290630"/>
    <m/>
    <s v="Luis Felipe Tobon-Alejandra Restrepo"/>
    <s v="TR"/>
    <n v="27"/>
    <s v="A"/>
    <s v="SUR"/>
    <n v="42"/>
    <m/>
    <m/>
    <n v="46"/>
    <m/>
    <m/>
    <m/>
    <m/>
    <m/>
    <m/>
    <m/>
    <s v="FAUNA DOMÉSTICA"/>
    <s v="Presunto maltrato animal"/>
    <s v="Pontevedra"/>
    <m/>
    <x v="101"/>
    <m/>
    <n v="-46164"/>
    <m/>
    <m/>
    <m/>
    <m/>
    <s v="Juan  Muñoz Guerra"/>
    <s v="Auto de inicio "/>
    <x v="3"/>
    <m/>
    <s v=""/>
  </r>
  <r>
    <s v="0472-2026"/>
    <n v="34569"/>
    <s v="juan Camilo Estrada Gutierrez"/>
    <s v="CL"/>
    <n v="36"/>
    <m/>
    <s v="SUR"/>
    <n v="27"/>
    <m/>
    <m/>
    <n v="10"/>
    <m/>
    <s v="Apto 714"/>
    <s v="CL 36  SUR 27   10  Apto 714"/>
    <n v="1036618957"/>
    <n v="3004966202"/>
    <m/>
    <s v="Laura Margarita ArangoCalle "/>
    <s v="CL"/>
    <n v="36"/>
    <m/>
    <s v="SUR"/>
    <n v="27"/>
    <m/>
    <m/>
    <n v="10"/>
    <m/>
    <s v="Apto 616"/>
    <s v="CL 36  SUR 27   10  Apto 616"/>
    <s v="1152202765-"/>
    <n v="3013905247"/>
    <m/>
    <m/>
    <s v="FAUNA DOMÉSTICA"/>
    <s v="Ataque de animales de compañía a otros animales o personas"/>
    <s v="Inmaculada"/>
    <m/>
    <x v="101"/>
    <m/>
    <n v="-46164"/>
    <m/>
    <m/>
    <m/>
    <m/>
    <s v="Juan  Muñoz Guerra"/>
    <s v="Auto de inicio "/>
    <x v="3"/>
    <m/>
    <s v=""/>
  </r>
  <r>
    <s v="0473-2026"/>
    <s v="34657-34568"/>
    <s v="Comunidad "/>
    <m/>
    <m/>
    <m/>
    <m/>
    <m/>
    <m/>
    <m/>
    <m/>
    <m/>
    <m/>
    <s v="         "/>
    <m/>
    <m/>
    <m/>
    <s v="Parcelacion Cerrovento"/>
    <s v="KR"/>
    <n v="24"/>
    <m/>
    <m/>
    <n v="36"/>
    <s v="D"/>
    <s v="SUR"/>
    <n v="155"/>
    <m/>
    <m/>
    <s v="KR 24   36 D SUR 155  "/>
    <m/>
    <m/>
    <m/>
    <m/>
    <s v="SUELO"/>
    <s v="Afectación a suelos de protección "/>
    <s v="El Escobero"/>
    <m/>
    <x v="102"/>
    <d v="2026-05-26T00:00:00"/>
    <n v="1"/>
    <d v="2026-05-26T00:00:00"/>
    <s v="Visitas patrulleros"/>
    <s v="Olver Puerta Garcia"/>
    <m/>
    <m/>
    <s v="Informe técnico"/>
    <x v="6"/>
    <m/>
    <s v=""/>
  </r>
  <r>
    <s v="0474-2026"/>
    <n v="34697"/>
    <s v="Tierra Grata camino verde  "/>
    <s v="CL"/>
    <n v="39"/>
    <s v="DD"/>
    <s v="SUR"/>
    <n v="24"/>
    <s v="EE"/>
    <m/>
    <n v="99"/>
    <m/>
    <m/>
    <s v="CL 39 DD SUR 24 EE  99  "/>
    <m/>
    <n v="3222500704"/>
    <m/>
    <s v="Por Determinar "/>
    <s v="CL"/>
    <n v="39"/>
    <s v="D"/>
    <s v="SUR"/>
    <n v="24"/>
    <s v="EE"/>
    <m/>
    <d v="1968-02-01T00:00:00"/>
    <m/>
    <m/>
    <m/>
    <m/>
    <m/>
    <m/>
    <m/>
    <s v="FLORA"/>
    <s v="Afectación a individuos arboreos"/>
    <s v="El Chingui"/>
    <m/>
    <x v="102"/>
    <m/>
    <n v="-46167"/>
    <m/>
    <m/>
    <m/>
    <m/>
    <m/>
    <s v="Visitas técnicos"/>
    <x v="2"/>
    <m/>
    <s v=""/>
  </r>
  <r>
    <s v="0475-2026"/>
    <n v="34351"/>
    <s v="Urbanizacion Aguadulce P.H. Jimmy Arango gomes RL"/>
    <s v="CL"/>
    <n v="46"/>
    <s v="D"/>
    <s v="SUR"/>
    <n v="42"/>
    <s v="D"/>
    <m/>
    <n v="80"/>
    <m/>
    <m/>
    <m/>
    <s v="900296454-5"/>
    <s v="3238411900-3104487528"/>
    <m/>
    <s v="Por Determinar "/>
    <s v="CL"/>
    <n v="46"/>
    <s v="D"/>
    <s v="SUR"/>
    <m/>
    <m/>
    <m/>
    <m/>
    <s v="debajo del puente al lado de la glorieta "/>
    <m/>
    <m/>
    <m/>
    <m/>
    <m/>
    <m/>
    <s v="RESIDUOS SOLIDOS"/>
    <s v="Disposición inadecuada de residuos sólidos en horas, dias y lugares no autorizados"/>
    <s v="La Paz"/>
    <m/>
    <x v="101"/>
    <m/>
    <n v="-46164"/>
    <m/>
    <m/>
    <m/>
    <m/>
    <m/>
    <s v="Visitas patrulleros"/>
    <x v="11"/>
    <m/>
    <s v=""/>
  </r>
  <r>
    <s v="0476-2026"/>
    <n v="32699"/>
    <s v="The Columbus School"/>
    <m/>
    <m/>
    <m/>
    <m/>
    <m/>
    <m/>
    <m/>
    <m/>
    <s v="km 16 "/>
    <s v="alto de las palmas "/>
    <m/>
    <m/>
    <n v="6044033000"/>
    <m/>
    <m/>
    <m/>
    <m/>
    <m/>
    <m/>
    <m/>
    <m/>
    <m/>
    <m/>
    <m/>
    <m/>
    <m/>
    <m/>
    <m/>
    <m/>
    <m/>
    <s v="HÍDRICO"/>
    <s v="Descarga inadecuada de aguas residuales o sin cumplimiento de requisitos"/>
    <s v="Las Palmas"/>
    <m/>
    <x v="97"/>
    <m/>
    <n v="-46156"/>
    <m/>
    <m/>
    <m/>
    <m/>
    <m/>
    <s v="Verificación"/>
    <x v="5"/>
    <m/>
    <s v=""/>
  </r>
  <r>
    <s v="0477-2026"/>
    <n v="34487"/>
    <s v="Parcelacion guadalquivir P.H."/>
    <s v="KR"/>
    <n v="27"/>
    <s v="A"/>
    <m/>
    <m/>
    <m/>
    <m/>
    <m/>
    <m/>
    <m/>
    <m/>
    <m/>
    <m/>
    <m/>
    <s v="Por Determinar "/>
    <m/>
    <m/>
    <m/>
    <m/>
    <m/>
    <m/>
    <m/>
    <m/>
    <m/>
    <m/>
    <m/>
    <m/>
    <m/>
    <m/>
    <m/>
    <s v="HÍDRICO"/>
    <s v="Descarga inadecuada de aguas residuales o sin cumplimiento de requisitos"/>
    <s v="Loma de las Brujas"/>
    <m/>
    <x v="101"/>
    <m/>
    <n v="-46164"/>
    <m/>
    <m/>
    <m/>
    <m/>
    <m/>
    <s v="Visitas patrulleros"/>
    <x v="7"/>
    <m/>
    <s v=""/>
  </r>
  <r>
    <s v="0478-2026"/>
    <n v="35109"/>
    <s v="Anonimo"/>
    <m/>
    <m/>
    <m/>
    <m/>
    <m/>
    <m/>
    <m/>
    <m/>
    <m/>
    <m/>
    <m/>
    <m/>
    <m/>
    <m/>
    <s v="Blanca mesa "/>
    <s v="CL"/>
    <n v="32"/>
    <s v="B"/>
    <s v="SUR"/>
    <n v="44"/>
    <s v="A"/>
    <m/>
    <n v="83"/>
    <m/>
    <m/>
    <m/>
    <m/>
    <m/>
    <m/>
    <m/>
    <s v="FAUNA SILVESTRE"/>
    <s v="Tenencia inadecuada de animales de compañía"/>
    <s v="San Marcos"/>
    <m/>
    <x v="103"/>
    <d v="2026-05-28T00:00:00"/>
    <n v="2"/>
    <d v="2026-05-28T00:00:00"/>
    <s v="Visitas patrulleros"/>
    <s v="Laura Bautista Barroso"/>
    <m/>
    <m/>
    <s v="Verificación"/>
    <x v="7"/>
    <m/>
    <s v=""/>
  </r>
  <r>
    <s v="0479-2026"/>
    <n v="35110"/>
    <s v="Cecilia sanchez de Orozco "/>
    <s v="KR"/>
    <n v="40"/>
    <m/>
    <m/>
    <n v="40"/>
    <s v="B"/>
    <s v="SUR"/>
    <n v="30"/>
    <m/>
    <m/>
    <m/>
    <n v="24919095"/>
    <n v="3113703778"/>
    <m/>
    <s v="Suramericana"/>
    <m/>
    <m/>
    <m/>
    <m/>
    <m/>
    <m/>
    <m/>
    <m/>
    <m/>
    <m/>
    <m/>
    <m/>
    <m/>
    <m/>
    <m/>
    <s v="FLORA"/>
    <s v="Afectaciones a la propiedad por arboles o vegetación"/>
    <s v="El Dorado"/>
    <m/>
    <x v="103"/>
    <d v="2026-05-28T00:00:00"/>
    <n v="2"/>
    <d v="2026-05-28T00:00:00"/>
    <s v="Visitas patrulleros"/>
    <s v="Carlos Mario Gonzalez"/>
    <m/>
    <m/>
    <s v="Verificación"/>
    <x v="16"/>
    <m/>
    <s v=""/>
  </r>
  <r>
    <s v="0480-2026"/>
    <n v="35130"/>
    <s v="Comunidad "/>
    <m/>
    <m/>
    <m/>
    <m/>
    <m/>
    <m/>
    <m/>
    <m/>
    <m/>
    <m/>
    <m/>
    <m/>
    <m/>
    <m/>
    <s v="Corporacion Milan"/>
    <s v="KR"/>
    <n v="47"/>
    <m/>
    <m/>
    <n v="43"/>
    <m/>
    <s v="SUR"/>
    <n v="50"/>
    <m/>
    <m/>
    <m/>
    <m/>
    <n v="3044704050"/>
    <m/>
    <m/>
    <s v="FLORA"/>
    <s v="Afectación a individuos arboreos"/>
    <s v="Milan- Vallejuelos"/>
    <m/>
    <x v="103"/>
    <m/>
    <n v="-46168"/>
    <m/>
    <m/>
    <m/>
    <m/>
    <m/>
    <s v="Visitas técnicos"/>
    <x v="9"/>
    <m/>
    <s v=""/>
  </r>
  <r>
    <s v="0481-2026"/>
    <n v="35171"/>
    <s v="Isabela espinal Lopez - kiara -"/>
    <s v="KR"/>
    <n v="28"/>
    <m/>
    <m/>
    <n v="38"/>
    <m/>
    <s v="SUR"/>
    <n v="40"/>
    <s v="int 145"/>
    <m/>
    <m/>
    <n v="1001366307"/>
    <m/>
    <s v="isabela_el@hotmail.com"/>
    <m/>
    <m/>
    <m/>
    <m/>
    <m/>
    <m/>
    <m/>
    <m/>
    <m/>
    <m/>
    <m/>
    <m/>
    <m/>
    <m/>
    <m/>
    <m/>
    <s v="FAUNA DOMÉSTICA"/>
    <s v="Permiso de tenencia de caninos de manejo especial "/>
    <s v="Loma de las Brujas"/>
    <m/>
    <x v="103"/>
    <m/>
    <n v="-46168"/>
    <m/>
    <m/>
    <m/>
    <m/>
    <s v="Juan  Muñoz Guerra"/>
    <s v="Orden de policía"/>
    <x v="3"/>
    <m/>
    <s v=""/>
  </r>
  <r>
    <s v="0482-2026"/>
    <n v="35111"/>
    <s v="Oficio -Guardabosques Daniela David "/>
    <s v="KR"/>
    <n v="1"/>
    <m/>
    <m/>
    <n v="36"/>
    <s v="D"/>
    <s v="SUR"/>
    <n v="515"/>
    <m/>
    <m/>
    <m/>
    <m/>
    <n v="6043220180"/>
    <m/>
    <s v="Por Determinar "/>
    <m/>
    <m/>
    <m/>
    <m/>
    <m/>
    <m/>
    <m/>
    <m/>
    <m/>
    <m/>
    <m/>
    <m/>
    <m/>
    <m/>
    <m/>
    <s v="FLORA"/>
    <s v="Afectación al ornato"/>
    <s v="Las Palmas"/>
    <m/>
    <x v="103"/>
    <d v="2026-05-26T00:00:00"/>
    <n v="0"/>
    <d v="2026-05-26T00:00:00"/>
    <s v="Visitas patrulleros"/>
    <s v="Carlos Mario Gonzalez"/>
    <m/>
    <m/>
    <s v="Verificación"/>
    <x v="16"/>
    <m/>
    <s v=""/>
  </r>
  <r>
    <s v="0483-2026"/>
    <n v="35615"/>
    <s v="Oficio Mauricio Patiño Gallego"/>
    <m/>
    <m/>
    <m/>
    <m/>
    <m/>
    <m/>
    <m/>
    <m/>
    <s v="200 mts "/>
    <s v="antes del peaje a la derecha "/>
    <m/>
    <n v="1037590431"/>
    <n v="3133755215"/>
    <m/>
    <s v="Nanny Katharina Bahnsen Duque "/>
    <m/>
    <m/>
    <m/>
    <m/>
    <m/>
    <m/>
    <m/>
    <m/>
    <m/>
    <m/>
    <m/>
    <m/>
    <n v="3103791039"/>
    <m/>
    <m/>
    <s v="FAUNA DOMÉSTICA"/>
    <s v="Tenencia inadecuada de animales de compañía"/>
    <s v="Pantanillo"/>
    <m/>
    <x v="104"/>
    <m/>
    <n v="-46169"/>
    <m/>
    <m/>
    <m/>
    <m/>
    <m/>
    <s v="Visitas patrulleros"/>
    <x v="11"/>
    <m/>
    <s v=""/>
  </r>
  <r>
    <s v="0484-2026"/>
    <n v="35174"/>
    <s v="Olga Lucia Gonzalez "/>
    <s v="CL"/>
    <n v="40"/>
    <s v="F"/>
    <s v="SUR"/>
    <n v="35"/>
    <s v="B"/>
    <m/>
    <n v="35"/>
    <s v="Apto 9804"/>
    <s v="To 1 "/>
    <m/>
    <m/>
    <n v="3148736587"/>
    <m/>
    <m/>
    <m/>
    <m/>
    <m/>
    <m/>
    <m/>
    <m/>
    <m/>
    <m/>
    <m/>
    <m/>
    <m/>
    <m/>
    <m/>
    <m/>
    <m/>
    <s v="FLORA"/>
    <s v="Afectación a individuos arboreos"/>
    <s v="El Dorado"/>
    <m/>
    <x v="103"/>
    <m/>
    <n v="-46168"/>
    <m/>
    <m/>
    <m/>
    <m/>
    <m/>
    <s v="Visitas patrulleros"/>
    <x v="6"/>
    <m/>
    <s v=""/>
  </r>
  <r>
    <s v="0485-2026"/>
    <n v="35433"/>
    <s v="Liliam Cristina Uribe Uribe "/>
    <s v="KR"/>
    <n v="24"/>
    <s v="F"/>
    <m/>
    <n v="40"/>
    <s v="F"/>
    <s v="SUR"/>
    <n v="142"/>
    <s v="int 126"/>
    <m/>
    <m/>
    <n v="43871610"/>
    <n v="3015018823"/>
    <m/>
    <s v="Por Determinar "/>
    <m/>
    <m/>
    <m/>
    <m/>
    <m/>
    <m/>
    <m/>
    <m/>
    <m/>
    <m/>
    <m/>
    <m/>
    <m/>
    <m/>
    <m/>
    <s v="LOTE-PREDIO"/>
    <s v="Tenencia inadecuada de lotes - falta de mantenimiento"/>
    <s v="El Salado"/>
    <m/>
    <x v="103"/>
    <m/>
    <n v="-46168"/>
    <m/>
    <m/>
    <m/>
    <m/>
    <m/>
    <s v="Visitas patrulleros"/>
    <x v="6"/>
    <m/>
    <s v=""/>
  </r>
  <r>
    <s v="0486-2026"/>
    <n v="35538"/>
    <s v="EPM"/>
    <m/>
    <m/>
    <m/>
    <m/>
    <m/>
    <m/>
    <m/>
    <m/>
    <m/>
    <m/>
    <m/>
    <m/>
    <m/>
    <m/>
    <s v="Carmen del socorro tabarez "/>
    <s v="KR"/>
    <n v="48"/>
    <m/>
    <m/>
    <n v="49"/>
    <s v="B"/>
    <s v="SUR"/>
    <n v="3"/>
    <s v="int 108"/>
    <m/>
    <m/>
    <m/>
    <n v="3233427634"/>
    <m/>
    <m/>
    <s v="HÍDRICO"/>
    <s v="Descarga inadecuada de aguas residuales o sin cumplimiento de requisitos"/>
    <s v="Las Flores"/>
    <m/>
    <x v="104"/>
    <m/>
    <n v="-46169"/>
    <m/>
    <m/>
    <m/>
    <m/>
    <m/>
    <s v="Visitas patrulleros"/>
    <x v="16"/>
    <m/>
    <s v=""/>
  </r>
  <r>
    <s v="0487-2026"/>
    <n v="35539"/>
    <s v="EPM"/>
    <m/>
    <m/>
    <m/>
    <m/>
    <m/>
    <m/>
    <m/>
    <m/>
    <m/>
    <m/>
    <m/>
    <m/>
    <m/>
    <m/>
    <s v="Luis carlos Alvarez"/>
    <s v="KR"/>
    <n v="40"/>
    <m/>
    <m/>
    <n v="53"/>
    <s v="B"/>
    <s v="SUR"/>
    <n v="63"/>
    <m/>
    <m/>
    <m/>
    <m/>
    <n v="5992591"/>
    <m/>
    <m/>
    <s v="HÍDRICO"/>
    <s v="Descarga inadecuada de aguas residuales o sin cumplimiento de requisitos"/>
    <s v="Las Flores"/>
    <m/>
    <x v="104"/>
    <m/>
    <n v="-46169"/>
    <m/>
    <m/>
    <m/>
    <m/>
    <m/>
    <s v="Visitas patrulleros"/>
    <x v="7"/>
    <m/>
    <s v=""/>
  </r>
  <r>
    <s v="0488-2026"/>
    <n v="35540"/>
    <s v="EPM"/>
    <m/>
    <m/>
    <m/>
    <m/>
    <m/>
    <m/>
    <m/>
    <m/>
    <m/>
    <m/>
    <m/>
    <m/>
    <m/>
    <m/>
    <s v="Julio Abel Villada"/>
    <s v="KR"/>
    <n v="42"/>
    <s v="D"/>
    <m/>
    <n v="45"/>
    <s v="B"/>
    <s v="SUR"/>
    <n v="69"/>
    <m/>
    <m/>
    <m/>
    <m/>
    <n v="4332717"/>
    <m/>
    <m/>
    <s v="HÍDRICO"/>
    <s v="Descarga inadecuada de aguas residuales o sin cumplimiento de requisitos"/>
    <s v="La Paz"/>
    <m/>
    <x v="104"/>
    <m/>
    <n v="-46169"/>
    <m/>
    <m/>
    <m/>
    <m/>
    <m/>
    <s v="Visitas patrulleros"/>
    <x v="16"/>
    <m/>
    <s v=""/>
  </r>
  <r>
    <s v="0489-2026"/>
    <n v="35541"/>
    <s v="EPM"/>
    <m/>
    <m/>
    <m/>
    <m/>
    <m/>
    <m/>
    <m/>
    <m/>
    <m/>
    <m/>
    <m/>
    <m/>
    <m/>
    <m/>
    <s v="Luz Marina Fernandez Rada"/>
    <s v="CL"/>
    <n v="41"/>
    <m/>
    <s v="SUR"/>
    <n v="25"/>
    <s v="A"/>
    <m/>
    <n v="165"/>
    <m/>
    <m/>
    <m/>
    <m/>
    <n v="2702442"/>
    <m/>
    <m/>
    <s v="HÍDRICO"/>
    <s v="Descarga inadecuada de aguas residuales o sin cumplimiento de requisitos"/>
    <s v="San Rafael"/>
    <m/>
    <x v="104"/>
    <m/>
    <n v="-46169"/>
    <m/>
    <m/>
    <m/>
    <m/>
    <m/>
    <s v="Visitas patrulleros"/>
    <x v="6"/>
    <m/>
    <s v=""/>
  </r>
  <r>
    <s v="0490-2026"/>
    <n v="35542"/>
    <s v="EPM"/>
    <m/>
    <m/>
    <m/>
    <m/>
    <m/>
    <m/>
    <m/>
    <m/>
    <m/>
    <m/>
    <m/>
    <m/>
    <m/>
    <m/>
    <s v="Luz Marina Fernandez Rada"/>
    <s v="CL"/>
    <n v="41"/>
    <m/>
    <s v="SUR"/>
    <n v="25"/>
    <s v="A"/>
    <m/>
    <n v="157"/>
    <m/>
    <m/>
    <m/>
    <m/>
    <n v="2702442"/>
    <m/>
    <m/>
    <s v="HÍDRICO"/>
    <s v="Descarga inadecuada de aguas residuales o sin cumplimiento de requisitos"/>
    <s v="San Rafael"/>
    <m/>
    <x v="104"/>
    <m/>
    <n v="-46169"/>
    <m/>
    <m/>
    <m/>
    <m/>
    <m/>
    <s v="Visitas patrulleros"/>
    <x v="6"/>
    <m/>
    <s v=""/>
  </r>
  <r>
    <s v="0491-2026"/>
    <n v="35543"/>
    <s v="EPM"/>
    <m/>
    <m/>
    <m/>
    <m/>
    <m/>
    <m/>
    <m/>
    <m/>
    <m/>
    <m/>
    <m/>
    <m/>
    <m/>
    <m/>
    <s v="Luis Fernando Rada "/>
    <s v="CL"/>
    <n v="41"/>
    <m/>
    <s v="SUR"/>
    <n v="25"/>
    <s v="A"/>
    <m/>
    <n v="159"/>
    <s v="int 155-157"/>
    <m/>
    <m/>
    <m/>
    <n v="3105171897"/>
    <m/>
    <m/>
    <s v="HÍDRICO"/>
    <s v="Descarga inadecuada de aguas residuales o sin cumplimiento de requisitos"/>
    <s v="San Rafael"/>
    <m/>
    <x v="104"/>
    <m/>
    <n v="-46169"/>
    <m/>
    <m/>
    <m/>
    <m/>
    <m/>
    <s v="Visitas patrulleros"/>
    <x v="6"/>
    <m/>
    <s v=""/>
  </r>
  <r>
    <s v="0492-2026"/>
    <n v="35544"/>
    <s v="EPM"/>
    <m/>
    <m/>
    <m/>
    <m/>
    <m/>
    <m/>
    <m/>
    <m/>
    <m/>
    <m/>
    <m/>
    <m/>
    <m/>
    <m/>
    <s v="Jairo de J. Rendón Flórez"/>
    <s v="KR"/>
    <n v="26"/>
    <m/>
    <m/>
    <n v="41"/>
    <m/>
    <s v="SUR"/>
    <n v="14"/>
    <m/>
    <m/>
    <m/>
    <s v="KR 26   41  SUR 14  "/>
    <m/>
    <m/>
    <m/>
    <s v="HÍDRICO"/>
    <s v="Descarga inadecuada de aguas residuales o sin cumplimiento de requisitos"/>
    <s v="San Rafael"/>
    <m/>
    <x v="104"/>
    <m/>
    <n v="-46169"/>
    <m/>
    <m/>
    <m/>
    <m/>
    <m/>
    <s v="Visitas patrulleros"/>
    <x v="7"/>
    <m/>
    <s v=""/>
  </r>
  <r>
    <s v="0493-2026"/>
    <n v="35545"/>
    <s v="EPM"/>
    <m/>
    <m/>
    <m/>
    <m/>
    <m/>
    <m/>
    <m/>
    <m/>
    <m/>
    <m/>
    <s v="         "/>
    <m/>
    <m/>
    <m/>
    <s v="Maria del Carmen Gonzalez Martines"/>
    <s v="KR"/>
    <n v="40"/>
    <s v="B"/>
    <m/>
    <n v="53"/>
    <s v="B"/>
    <s v="SUR"/>
    <n v="71"/>
    <m/>
    <m/>
    <m/>
    <s v="KR 40 B  53 B SUR 71  "/>
    <m/>
    <m/>
    <m/>
    <s v="HÍDRICO"/>
    <s v="Descarga inadecuada de aguas residuales o sin cumplimiento de requisitos"/>
    <s v="Loma del Barro"/>
    <m/>
    <x v="104"/>
    <m/>
    <n v="-46169"/>
    <m/>
    <m/>
    <m/>
    <m/>
    <m/>
    <s v="Visitas técnicos"/>
    <x v="9"/>
    <m/>
    <s v=""/>
  </r>
  <r>
    <s v="0494-2026"/>
    <n v="35546"/>
    <s v="EPM"/>
    <m/>
    <m/>
    <m/>
    <m/>
    <m/>
    <m/>
    <m/>
    <m/>
    <m/>
    <m/>
    <s v="         "/>
    <m/>
    <m/>
    <m/>
    <s v="Jeronimo Restrepo"/>
    <s v="KR"/>
    <n v="40"/>
    <s v="B"/>
    <m/>
    <n v="52"/>
    <s v="B"/>
    <s v="SUR"/>
    <n v="17"/>
    <m/>
    <m/>
    <n v="134"/>
    <m/>
    <m/>
    <m/>
    <m/>
    <s v="HÍDRICO"/>
    <s v="Descarga inadecuada de aguas residuales o sin cumplimiento de requisitos"/>
    <s v="El Trianón"/>
    <m/>
    <x v="104"/>
    <m/>
    <n v="-46169"/>
    <m/>
    <m/>
    <m/>
    <m/>
    <m/>
    <s v="Visitas patrulleros"/>
    <x v="7"/>
    <m/>
    <s v=""/>
  </r>
  <r>
    <s v="0495-2026"/>
    <n v="35547"/>
    <s v="EPM"/>
    <m/>
    <m/>
    <m/>
    <m/>
    <m/>
    <m/>
    <m/>
    <m/>
    <m/>
    <m/>
    <s v="         "/>
    <m/>
    <m/>
    <m/>
    <s v="Luz mery Villada Narvaez"/>
    <s v="KR"/>
    <n v="42"/>
    <s v="D"/>
    <m/>
    <n v="45"/>
    <s v="B"/>
    <s v="SUR"/>
    <n v="63"/>
    <m/>
    <m/>
    <n v="101"/>
    <m/>
    <m/>
    <m/>
    <m/>
    <s v="HÍDRICO"/>
    <s v="Descarga inadecuada de aguas residuales o sin cumplimiento de requisitos"/>
    <s v="La Paz"/>
    <m/>
    <x v="104"/>
    <m/>
    <n v="-46169"/>
    <m/>
    <m/>
    <m/>
    <m/>
    <m/>
    <s v="Visitas patrulleros"/>
    <x v="16"/>
    <m/>
    <s v=""/>
  </r>
  <r>
    <s v="0496-2026"/>
    <n v="35548"/>
    <s v="EPM"/>
    <m/>
    <m/>
    <m/>
    <m/>
    <m/>
    <m/>
    <m/>
    <m/>
    <m/>
    <m/>
    <s v="         "/>
    <m/>
    <m/>
    <m/>
    <s v="Felipe alexander Sosa vargas / Deifan Maria Vargas"/>
    <s v="KR"/>
    <n v="32"/>
    <m/>
    <m/>
    <n v="40"/>
    <m/>
    <m/>
    <n v="101"/>
    <m/>
    <m/>
    <m/>
    <s v="KR 32   40  SUR 101  "/>
    <m/>
    <n v="3334810"/>
    <m/>
    <s v="HÍDRICO"/>
    <s v="Descarga inadecuada de aguas residuales o sin cumplimiento de requisitos"/>
    <s v="San José"/>
    <m/>
    <x v="104"/>
    <m/>
    <n v="-46169"/>
    <m/>
    <m/>
    <m/>
    <m/>
    <m/>
    <s v="Visitas patrulleros"/>
    <x v="10"/>
    <m/>
    <s v=""/>
  </r>
  <r>
    <s v="0497-2026"/>
    <n v="35549"/>
    <s v="EPM"/>
    <m/>
    <m/>
    <m/>
    <m/>
    <m/>
    <m/>
    <m/>
    <m/>
    <m/>
    <m/>
    <s v="         "/>
    <m/>
    <m/>
    <m/>
    <s v="Roberto Nelson Londoño Mejia "/>
    <s v="KR"/>
    <n v="42"/>
    <s v="D"/>
    <m/>
    <n v="45"/>
    <s v="B"/>
    <s v="SUR"/>
    <n v="77"/>
    <m/>
    <m/>
    <m/>
    <m/>
    <m/>
    <n v="3104433267"/>
    <m/>
    <s v="HÍDRICO"/>
    <s v="Descarga inadecuada de aguas residuales o sin cumplimiento de requisitos"/>
    <s v="La Paz"/>
    <m/>
    <x v="104"/>
    <m/>
    <n v="-46169"/>
    <m/>
    <m/>
    <m/>
    <m/>
    <m/>
    <s v="Visitas patrulleros"/>
    <x v="7"/>
    <m/>
    <s v=""/>
  </r>
  <r>
    <s v="0498-2026"/>
    <n v="35550"/>
    <s v="EPM"/>
    <m/>
    <m/>
    <m/>
    <m/>
    <m/>
    <m/>
    <m/>
    <m/>
    <m/>
    <m/>
    <s v="         "/>
    <m/>
    <m/>
    <m/>
    <s v="William Montoya Montoya"/>
    <s v="KR"/>
    <n v="42"/>
    <s v="D"/>
    <m/>
    <n v="45"/>
    <s v="B"/>
    <s v="SUR"/>
    <n v="77"/>
    <m/>
    <m/>
    <m/>
    <m/>
    <m/>
    <m/>
    <m/>
    <s v="HÍDRICO"/>
    <s v="Descarga inadecuada de aguas residuales o sin cumplimiento de requisitos"/>
    <s v="La Paz"/>
    <m/>
    <x v="104"/>
    <m/>
    <n v="-46169"/>
    <m/>
    <m/>
    <m/>
    <m/>
    <m/>
    <s v="Visitas patrulleros"/>
    <x v="7"/>
    <m/>
    <s v=""/>
  </r>
  <r>
    <s v="0499-2026"/>
    <n v="35551"/>
    <s v="EPM"/>
    <m/>
    <m/>
    <m/>
    <m/>
    <m/>
    <m/>
    <m/>
    <m/>
    <m/>
    <m/>
    <s v="         "/>
    <m/>
    <m/>
    <m/>
    <s v="Jose William Villada Narvaez"/>
    <s v="KR"/>
    <n v="42"/>
    <s v="D"/>
    <m/>
    <n v="45"/>
    <s v="B"/>
    <s v="SUR"/>
    <n v="65"/>
    <m/>
    <m/>
    <m/>
    <s v="KR 42 D  45 B SUR 65  "/>
    <m/>
    <n v="43329172"/>
    <m/>
    <s v="HÍDRICO"/>
    <s v="Descarga inadecuada de aguas residuales o sin cumplimiento de requisitos"/>
    <s v="La Paz"/>
    <m/>
    <x v="104"/>
    <m/>
    <n v="-46169"/>
    <m/>
    <m/>
    <m/>
    <m/>
    <m/>
    <s v="Visitas patrulleros"/>
    <x v="16"/>
    <m/>
    <s v=""/>
  </r>
  <r>
    <s v="0500-2026"/>
    <n v="35552"/>
    <s v="EPM"/>
    <m/>
    <m/>
    <m/>
    <m/>
    <m/>
    <m/>
    <m/>
    <m/>
    <m/>
    <m/>
    <s v="         "/>
    <m/>
    <m/>
    <m/>
    <s v="Vidal German de Jesus Perez "/>
    <s v="CL"/>
    <n v="23"/>
    <m/>
    <s v="SUR"/>
    <n v="28"/>
    <m/>
    <m/>
    <n v="71"/>
    <m/>
    <m/>
    <m/>
    <m/>
    <m/>
    <n v="5115473"/>
    <m/>
    <s v="HÍDRICO"/>
    <s v="Descarga inadecuada de aguas residuales o sin cumplimiento de requisitos"/>
    <s v="Zuñiga"/>
    <m/>
    <x v="104"/>
    <m/>
    <n v="-46169"/>
    <m/>
    <m/>
    <m/>
    <m/>
    <m/>
    <s v="Visitas técnicos"/>
    <x v="9"/>
    <m/>
    <s v=""/>
  </r>
  <r>
    <s v="0501-2026"/>
    <n v="35553"/>
    <s v="EPM"/>
    <m/>
    <m/>
    <m/>
    <m/>
    <m/>
    <m/>
    <m/>
    <m/>
    <m/>
    <m/>
    <s v="         "/>
    <m/>
    <m/>
    <m/>
    <s v="Didier de Jesús Pérez Giraldo"/>
    <s v="CL"/>
    <n v="40"/>
    <s v="D"/>
    <s v="SUR"/>
    <n v="25"/>
    <s v="B"/>
    <m/>
    <n v="112"/>
    <n v="112"/>
    <m/>
    <m/>
    <s v="CL 40 D SUR 25 B  112  "/>
    <m/>
    <n v="3327733"/>
    <m/>
    <s v="HÍDRICO"/>
    <s v="Descarga inadecuada de aguas residuales o sin cumplimiento de requisitos"/>
    <s v="San Rafael"/>
    <m/>
    <x v="104"/>
    <m/>
    <n v="-46169"/>
    <m/>
    <m/>
    <m/>
    <m/>
    <m/>
    <s v="Visitas patrulleros"/>
    <x v="6"/>
    <m/>
    <s v=""/>
  </r>
  <r>
    <s v="0502-2026"/>
    <n v="35554"/>
    <s v="EPM"/>
    <m/>
    <m/>
    <m/>
    <m/>
    <m/>
    <m/>
    <m/>
    <m/>
    <m/>
    <m/>
    <s v="         "/>
    <m/>
    <m/>
    <m/>
    <s v="Jose Gustavo arcila carmona"/>
    <s v="KR"/>
    <n v="46"/>
    <m/>
    <m/>
    <n v="39"/>
    <m/>
    <s v="SUR"/>
    <n v="43"/>
    <m/>
    <m/>
    <m/>
    <m/>
    <m/>
    <n v="3104040683"/>
    <m/>
    <s v="HÍDRICO"/>
    <s v="Descarga inadecuada de aguas residuales o sin cumplimiento de requisitos"/>
    <s v="Alcalá"/>
    <m/>
    <x v="104"/>
    <m/>
    <n v="-46169"/>
    <m/>
    <m/>
    <m/>
    <m/>
    <m/>
    <s v="Visitas técnicos"/>
    <x v="9"/>
    <m/>
    <s v=""/>
  </r>
  <r>
    <s v="0503-2026"/>
    <n v="35555"/>
    <s v="EPM"/>
    <m/>
    <m/>
    <m/>
    <m/>
    <m/>
    <m/>
    <m/>
    <m/>
    <m/>
    <m/>
    <s v="         "/>
    <m/>
    <m/>
    <m/>
    <s v="Por Determinar "/>
    <s v="CL"/>
    <n v="46"/>
    <s v="C"/>
    <s v="SUR"/>
    <n v="39"/>
    <s v="B"/>
    <m/>
    <n v="54"/>
    <s v="INT 201-301-401"/>
    <m/>
    <m/>
    <m/>
    <m/>
    <m/>
    <m/>
    <s v="HÍDRICO"/>
    <s v="Descarga inadecuada de aguas residuales o sin cumplimiento de requisitos"/>
    <s v="El Trianón"/>
    <m/>
    <x v="104"/>
    <m/>
    <n v="-46169"/>
    <m/>
    <m/>
    <m/>
    <m/>
    <m/>
    <s v="Visitas técnicos"/>
    <x v="9"/>
    <m/>
    <s v=""/>
  </r>
  <r>
    <s v="0504-2026"/>
    <n v="35556"/>
    <s v="EPM"/>
    <m/>
    <m/>
    <m/>
    <m/>
    <m/>
    <m/>
    <m/>
    <m/>
    <m/>
    <m/>
    <s v="         "/>
    <m/>
    <m/>
    <m/>
    <s v="Por Determinar "/>
    <s v="CL"/>
    <n v="40"/>
    <s v="F"/>
    <s v="SUR"/>
    <n v="39"/>
    <s v="A"/>
    <m/>
    <n v="32"/>
    <m/>
    <m/>
    <m/>
    <m/>
    <m/>
    <m/>
    <m/>
    <s v="HÍDRICO"/>
    <s v="Descarga inadecuada de aguas residuales o sin cumplimiento de requisitos"/>
    <s v="El Dorado"/>
    <m/>
    <x v="104"/>
    <m/>
    <n v="-46169"/>
    <m/>
    <m/>
    <m/>
    <m/>
    <m/>
    <s v="Visitas patrulleros"/>
    <x v="10"/>
    <m/>
    <s v=""/>
  </r>
  <r>
    <s v="0505-2026"/>
    <n v="35557"/>
    <s v="EPM"/>
    <m/>
    <m/>
    <m/>
    <m/>
    <m/>
    <m/>
    <m/>
    <m/>
    <m/>
    <m/>
    <s v="         "/>
    <m/>
    <m/>
    <m/>
    <s v="Arquitectura y Contrucciones LTDA"/>
    <s v="CL"/>
    <n v="49"/>
    <m/>
    <s v="SUR"/>
    <n v="45"/>
    <s v="A"/>
    <m/>
    <n v="300"/>
    <m/>
    <n v="108"/>
    <s v="CL 49  SUR 45 A  300  108"/>
    <m/>
    <m/>
    <m/>
    <m/>
    <s v="HÍDRICO"/>
    <s v="Descarga inadecuada de aguas residuales o sin cumplimiento de requisitos"/>
    <s v="Las Casitas"/>
    <m/>
    <x v="104"/>
    <m/>
    <n v="-46169"/>
    <m/>
    <m/>
    <m/>
    <m/>
    <m/>
    <s v="Visitas patrulleros"/>
    <x v="7"/>
    <m/>
    <s v=""/>
  </r>
  <r>
    <s v="0506-2026"/>
    <n v="35558"/>
    <s v="EPM"/>
    <m/>
    <m/>
    <m/>
    <m/>
    <m/>
    <m/>
    <m/>
    <m/>
    <m/>
    <m/>
    <s v="         "/>
    <m/>
    <m/>
    <m/>
    <s v="Sergio Leon Correa Mesa"/>
    <s v="KR"/>
    <n v="44"/>
    <m/>
    <m/>
    <n v="46"/>
    <m/>
    <s v="SUR"/>
    <n v="43"/>
    <m/>
    <n v="202"/>
    <s v="KR 44   46  SUR 43  202"/>
    <m/>
    <m/>
    <n v="3329400"/>
    <m/>
    <s v="HÍDRICO"/>
    <s v="Descarga inadecuada de aguas residuales o sin cumplimiento de requisitos"/>
    <s v="Milan- Vallejuelos"/>
    <m/>
    <x v="104"/>
    <m/>
    <n v="-46169"/>
    <m/>
    <m/>
    <m/>
    <m/>
    <m/>
    <s v="Visitas patrulleros"/>
    <x v="16"/>
    <m/>
    <s v=""/>
  </r>
  <r>
    <s v="0507-2026"/>
    <n v="35559"/>
    <s v="EPM"/>
    <m/>
    <m/>
    <m/>
    <m/>
    <m/>
    <m/>
    <m/>
    <m/>
    <m/>
    <m/>
    <s v="         "/>
    <m/>
    <m/>
    <m/>
    <s v="Carlos Antonio Romero Echavarria"/>
    <s v="CL"/>
    <n v="41"/>
    <m/>
    <s v="SUR"/>
    <n v="25"/>
    <s v="A"/>
    <m/>
    <n v="175"/>
    <s v="INT 201"/>
    <m/>
    <m/>
    <m/>
    <m/>
    <m/>
    <m/>
    <s v="HÍDRICO"/>
    <s v="Descarga inadecuada de aguas residuales o sin cumplimiento de requisitos"/>
    <s v="La Mina "/>
    <m/>
    <x v="104"/>
    <m/>
    <n v="-46169"/>
    <m/>
    <m/>
    <m/>
    <m/>
    <m/>
    <s v="Visitas patrulleros"/>
    <x v="6"/>
    <m/>
    <s v=""/>
  </r>
  <r>
    <s v="0508-2026"/>
    <n v="35560"/>
    <s v="EPM"/>
    <m/>
    <m/>
    <m/>
    <m/>
    <m/>
    <m/>
    <m/>
    <m/>
    <m/>
    <m/>
    <s v="         "/>
    <m/>
    <m/>
    <m/>
    <s v="Carlos Antonio Romero Echavarria"/>
    <s v="CL"/>
    <n v="41"/>
    <m/>
    <s v="SUR"/>
    <n v="25"/>
    <s v="A"/>
    <m/>
    <n v="179"/>
    <m/>
    <m/>
    <m/>
    <m/>
    <m/>
    <m/>
    <m/>
    <s v="HÍDRICO"/>
    <s v="Descarga inadecuada de aguas residuales o sin cumplimiento de requisitos"/>
    <s v="La Mina "/>
    <m/>
    <x v="104"/>
    <m/>
    <n v="-46169"/>
    <m/>
    <m/>
    <m/>
    <m/>
    <m/>
    <s v="Visitas patrulleros"/>
    <x v="6"/>
    <m/>
    <s v=""/>
  </r>
  <r>
    <s v="0509-2026"/>
    <n v="35561"/>
    <s v="EPM"/>
    <m/>
    <m/>
    <m/>
    <m/>
    <m/>
    <m/>
    <m/>
    <m/>
    <m/>
    <m/>
    <m/>
    <m/>
    <m/>
    <m/>
    <s v="Libia Muñoz de Orrego"/>
    <s v="CL"/>
    <n v="41"/>
    <m/>
    <s v="SUR"/>
    <n v="25"/>
    <s v="A"/>
    <m/>
    <n v="171"/>
    <m/>
    <m/>
    <m/>
    <m/>
    <m/>
    <m/>
    <m/>
    <s v="HÍDRICO"/>
    <s v="Descarga inadecuada de aguas residuales o sin cumplimiento de requisitos"/>
    <s v="La Mina "/>
    <m/>
    <x v="104"/>
    <m/>
    <n v="-46169"/>
    <m/>
    <m/>
    <m/>
    <m/>
    <m/>
    <s v="Visitas técnicos"/>
    <x v="9"/>
    <m/>
    <s v=""/>
  </r>
  <r>
    <s v="0510-2026"/>
    <n v="35562"/>
    <s v="EPM"/>
    <m/>
    <m/>
    <m/>
    <m/>
    <m/>
    <m/>
    <m/>
    <m/>
    <m/>
    <m/>
    <s v="         "/>
    <m/>
    <m/>
    <m/>
    <s v="Claudio Antonio Acosta Muñoz"/>
    <s v="CL"/>
    <n v="48"/>
    <s v="F"/>
    <s v="SUR"/>
    <n v="42"/>
    <s v="C"/>
    <m/>
    <n v="104"/>
    <m/>
    <n v="403"/>
    <m/>
    <m/>
    <m/>
    <m/>
    <m/>
    <s v="HÍDRICO"/>
    <s v="Descarga inadecuada de aguas residuales o sin cumplimiento de requisitos"/>
    <s v="Loma del Barro"/>
    <m/>
    <x v="104"/>
    <m/>
    <n v="-46169"/>
    <m/>
    <m/>
    <m/>
    <m/>
    <m/>
    <s v="Visitas patrulleros"/>
    <x v="7"/>
    <m/>
    <s v=""/>
  </r>
  <r>
    <s v="0511-2026"/>
    <n v="35563"/>
    <s v="EPM"/>
    <m/>
    <m/>
    <m/>
    <m/>
    <m/>
    <m/>
    <m/>
    <m/>
    <m/>
    <m/>
    <s v="         "/>
    <m/>
    <m/>
    <m/>
    <s v="Olga Helena Molina Monsalve"/>
    <s v="KR"/>
    <n v="26"/>
    <m/>
    <m/>
    <n v="41"/>
    <m/>
    <s v="SUR"/>
    <n v="14"/>
    <m/>
    <n v="3011"/>
    <m/>
    <m/>
    <m/>
    <m/>
    <m/>
    <s v="HÍDRICO"/>
    <s v="Descarga inadecuada de aguas residuales o sin cumplimiento de requisitos"/>
    <s v="San Rafael"/>
    <m/>
    <x v="104"/>
    <m/>
    <n v="-46169"/>
    <m/>
    <m/>
    <m/>
    <m/>
    <m/>
    <s v="Visitas patrulleros"/>
    <x v="6"/>
    <m/>
    <s v=""/>
  </r>
  <r>
    <s v="0512-2026"/>
    <n v="28270"/>
    <s v="Oficio -Sonia Chaverra "/>
    <m/>
    <m/>
    <m/>
    <m/>
    <m/>
    <m/>
    <m/>
    <m/>
    <m/>
    <m/>
    <s v="         "/>
    <m/>
    <m/>
    <m/>
    <s v="Por Determinar "/>
    <m/>
    <m/>
    <m/>
    <m/>
    <m/>
    <m/>
    <m/>
    <m/>
    <s v="puente merkajuste "/>
    <s v="alto de las palmas "/>
    <m/>
    <m/>
    <m/>
    <m/>
    <m/>
    <s v="HÍDRICO"/>
    <s v="Descarga inadecuada de aguas residuales o sin cumplimiento de requisitos"/>
    <s v="Las Palmas"/>
    <m/>
    <x v="105"/>
    <d v="2026-05-06T00:00:00"/>
    <n v="5"/>
    <d v="2026-05-28T00:00:00"/>
    <s v="Auto de archivo"/>
    <s v="Juan Carlos Sánchez Vargas"/>
    <m/>
    <m/>
    <s v="Archivado"/>
    <x v="8"/>
    <m/>
    <s v=""/>
  </r>
  <r>
    <s v="0513-2026"/>
    <n v="28269"/>
    <s v="Oficio -sonia-"/>
    <m/>
    <m/>
    <m/>
    <m/>
    <m/>
    <m/>
    <m/>
    <m/>
    <s v="kM 15 +750"/>
    <s v="VARIANTE LAS PALMAS"/>
    <s v="        kM 15 +750 VARIANTE LAS PALMAS"/>
    <m/>
    <m/>
    <m/>
    <s v="lemont 1,2 PTAR"/>
    <m/>
    <m/>
    <m/>
    <m/>
    <m/>
    <m/>
    <m/>
    <m/>
    <m/>
    <m/>
    <m/>
    <m/>
    <m/>
    <m/>
    <m/>
    <s v="HÍDRICO"/>
    <s v="Descarga inadecuada de aguas residuales o sin cumplimiento de requisitos"/>
    <s v="Las Palmas"/>
    <m/>
    <x v="89"/>
    <d v="2026-05-06T00:00:00"/>
    <n v="6"/>
    <d v="2026-05-06T00:00:00"/>
    <s v="Visitas patrulleros"/>
    <s v="Olver Puerta Garcia"/>
    <m/>
    <m/>
    <s v="Informe técnico"/>
    <x v="6"/>
    <m/>
    <s v=""/>
  </r>
  <r>
    <s v="0514-2026"/>
    <n v="9618"/>
    <s v="Carlos Emilio Molina Ochoa"/>
    <s v="CL"/>
    <n v="36"/>
    <s v="D"/>
    <s v="SUR"/>
    <n v="25"/>
    <s v="B"/>
    <m/>
    <n v="116"/>
    <m/>
    <m/>
    <s v="CL 36 D SUR 25 B  116  "/>
    <n v="70556880"/>
    <n v="3122171223"/>
    <s v="molinaochoacarlos@gmail.com"/>
    <s v="Por Determinar "/>
    <m/>
    <m/>
    <m/>
    <m/>
    <m/>
    <m/>
    <m/>
    <m/>
    <m/>
    <m/>
    <m/>
    <m/>
    <m/>
    <m/>
    <m/>
    <s v="HÍDRICO"/>
    <s v="Descarga inadecuada de aguas residuales o sin cumplimiento de requisitos"/>
    <s v="El Escobero"/>
    <m/>
    <x v="36"/>
    <d v="2026-05-06T00:00:00"/>
    <n v="79"/>
    <d v="2026-05-06T00:00:00"/>
    <s v="Visitas patrulleros"/>
    <s v="Laura Bautista Barroso"/>
    <m/>
    <m/>
    <s v="Auto de archivo"/>
    <x v="8"/>
    <m/>
    <s v=""/>
  </r>
  <r>
    <s v="0515-2026"/>
    <n v="36053"/>
    <s v="Jimena Diosa "/>
    <m/>
    <m/>
    <m/>
    <m/>
    <m/>
    <m/>
    <m/>
    <m/>
    <m/>
    <m/>
    <s v="         "/>
    <m/>
    <n v="3052218890"/>
    <m/>
    <s v="Por Determinar "/>
    <s v="TR"/>
    <n v="32"/>
    <s v="C"/>
    <s v="SUR"/>
    <n v="31"/>
    <s v="B"/>
    <m/>
    <n v="35"/>
    <s v="al frente "/>
    <m/>
    <m/>
    <m/>
    <m/>
    <m/>
    <m/>
    <s v="RESIDUOS SOLIDOS"/>
    <s v="Disposición inadecuada de residuos sólidos en horas, dias y lugares no autorizados"/>
    <s v="Alto de Misael"/>
    <m/>
    <x v="106"/>
    <m/>
    <n v="-46170"/>
    <m/>
    <m/>
    <m/>
    <m/>
    <m/>
    <s v="Visitas patrulleros"/>
    <x v="16"/>
    <m/>
    <s v=""/>
  </r>
  <r>
    <s v="0516-2026"/>
    <n v="35817"/>
    <s v="Maria Regina Jimenez Valencia "/>
    <s v="KR"/>
    <n v="42"/>
    <s v="A"/>
    <m/>
    <n v="48"/>
    <m/>
    <s v="SUR"/>
    <n v="60"/>
    <m/>
    <m/>
    <s v="KR 42 A  48  SUR 60  "/>
    <n v="42977817"/>
    <n v="3004032962"/>
    <s v="reginajimenezva@hotmail.com"/>
    <s v="Por Determinar "/>
    <m/>
    <m/>
    <m/>
    <m/>
    <m/>
    <m/>
    <m/>
    <m/>
    <s v="lote vecino"/>
    <m/>
    <m/>
    <m/>
    <m/>
    <m/>
    <m/>
    <s v="LOTE-PREDIO"/>
    <s v="Tenencia inadecuada de lotes - falta de mantenimiento"/>
    <s v="El Trianón"/>
    <m/>
    <x v="104"/>
    <m/>
    <n v="-46169"/>
    <m/>
    <m/>
    <m/>
    <m/>
    <m/>
    <s v="Visitas patrulleros"/>
    <x v="7"/>
    <m/>
    <s v=""/>
  </r>
  <r>
    <s v="0517-2026"/>
    <n v="35964"/>
    <s v="Comunidad "/>
    <m/>
    <m/>
    <m/>
    <m/>
    <m/>
    <m/>
    <m/>
    <m/>
    <m/>
    <m/>
    <s v="         "/>
    <m/>
    <m/>
    <m/>
    <s v="por Determinar "/>
    <m/>
    <m/>
    <m/>
    <m/>
    <m/>
    <m/>
    <m/>
    <m/>
    <s v="Lote 2 unida "/>
    <s v="la palma V la esperanza "/>
    <m/>
    <m/>
    <m/>
    <m/>
    <m/>
    <s v="HÍDRICO"/>
    <s v="Descarga inadecuada de aguas residuales o sin cumplimiento de requisitos"/>
    <s v="Las Palmas"/>
    <m/>
    <x v="106"/>
    <d v="2026-05-25T00:00:00"/>
    <n v="-3"/>
    <d v="2026-05-25T00:00:00"/>
    <s v="Visitas patrulleros"/>
    <s v="Olver Puerta Garcia"/>
    <m/>
    <m/>
    <s v="Verificación"/>
    <x v="6"/>
    <m/>
    <s v=""/>
  </r>
  <r>
    <s v="0518-2026"/>
    <n v="36158"/>
    <s v="Area Metropolitana "/>
    <m/>
    <m/>
    <m/>
    <m/>
    <m/>
    <m/>
    <m/>
    <m/>
    <m/>
    <m/>
    <s v="         "/>
    <m/>
    <m/>
    <m/>
    <s v="Por Determinar "/>
    <m/>
    <m/>
    <m/>
    <m/>
    <s v="quebrada "/>
    <m/>
    <m/>
    <m/>
    <s v="la mina"/>
    <m/>
    <m/>
    <m/>
    <m/>
    <m/>
    <m/>
    <s v="HÍDRICO"/>
    <s v="Descarga inadecuada de aguas residuales o sin cumplimiento de requisitos"/>
    <s v="La Mina "/>
    <m/>
    <x v="106"/>
    <m/>
    <n v="-46170"/>
    <m/>
    <m/>
    <m/>
    <m/>
    <m/>
    <s v="Visitas patrulleros"/>
    <x v="13"/>
    <m/>
    <s v=""/>
  </r>
  <r>
    <s v="0519-2026"/>
    <n v="36175"/>
    <s v="EPM"/>
    <m/>
    <m/>
    <m/>
    <m/>
    <m/>
    <m/>
    <m/>
    <m/>
    <m/>
    <m/>
    <s v="         "/>
    <m/>
    <m/>
    <m/>
    <s v="GLORIA ELCY SALDARRIAGA"/>
    <s v="CL"/>
    <n v="41"/>
    <m/>
    <s v="SUR"/>
    <n v="25"/>
    <s v="A"/>
    <m/>
    <n v="161"/>
    <s v="INT 201"/>
    <m/>
    <m/>
    <m/>
    <m/>
    <m/>
    <m/>
    <s v="HÍDRICO"/>
    <s v="Descarga inadecuada de aguas residuales o sin cumplimiento de requisitos"/>
    <s v="La Mina "/>
    <m/>
    <x v="107"/>
    <m/>
    <m/>
    <m/>
    <s v="Verificación"/>
    <s v="Julian Guzman Agudelo"/>
    <m/>
    <m/>
    <m/>
    <x v="13"/>
    <m/>
    <s v=""/>
  </r>
  <r>
    <s v="0520-2026"/>
    <n v="36176"/>
    <s v="EPM"/>
    <m/>
    <m/>
    <m/>
    <m/>
    <m/>
    <m/>
    <m/>
    <m/>
    <m/>
    <m/>
    <s v="         "/>
    <m/>
    <m/>
    <m/>
    <s v="Beatriz Arango Salazar"/>
    <s v="CL"/>
    <n v="41"/>
    <m/>
    <s v="SUR"/>
    <n v="25"/>
    <s v="A"/>
    <m/>
    <n v="153"/>
    <s v="piso 3"/>
    <m/>
    <m/>
    <m/>
    <m/>
    <m/>
    <m/>
    <s v="HÍDRICO"/>
    <s v="Descarga inadecuada de aguas residuales o sin cumplimiento de requisitos"/>
    <s v="La Mina "/>
    <m/>
    <x v="107"/>
    <m/>
    <m/>
    <m/>
    <s v="Verificación"/>
    <s v="Julian Guzman Agudelo"/>
    <m/>
    <m/>
    <m/>
    <x v="13"/>
    <m/>
    <s v=""/>
  </r>
  <r>
    <s v="0521-2026"/>
    <n v="36177"/>
    <s v="EPM"/>
    <m/>
    <m/>
    <m/>
    <m/>
    <m/>
    <m/>
    <m/>
    <m/>
    <m/>
    <m/>
    <s v="         "/>
    <m/>
    <m/>
    <m/>
    <s v="Dario Ruiz Fernandez"/>
    <s v="CL"/>
    <n v="41"/>
    <m/>
    <s v="SUR"/>
    <n v="25"/>
    <s v="A"/>
    <m/>
    <n v="102"/>
    <m/>
    <m/>
    <m/>
    <m/>
    <m/>
    <m/>
    <m/>
    <s v="HÍDRICO"/>
    <s v="Descarga inadecuada de aguas residuales o sin cumplimiento de requisitos"/>
    <s v="La Mina "/>
    <m/>
    <x v="107"/>
    <m/>
    <m/>
    <m/>
    <s v="Verificación"/>
    <s v="Julian Guzman Agudelo"/>
    <m/>
    <m/>
    <m/>
    <x v="13"/>
    <m/>
    <s v=""/>
  </r>
  <r>
    <s v="0522-2026"/>
    <n v="36178"/>
    <s v="EPM"/>
    <m/>
    <m/>
    <m/>
    <m/>
    <m/>
    <m/>
    <m/>
    <m/>
    <m/>
    <m/>
    <s v="         "/>
    <m/>
    <m/>
    <m/>
    <s v="Adriana Moreno Rincon"/>
    <s v="CL"/>
    <n v="41"/>
    <m/>
    <s v="SUR"/>
    <n v="25"/>
    <s v="A"/>
    <m/>
    <n v="201"/>
    <m/>
    <m/>
    <m/>
    <m/>
    <m/>
    <m/>
    <m/>
    <s v="HÍDRICO"/>
    <s v="Descarga inadecuada de aguas residuales o sin cumplimiento de requisitos"/>
    <s v="La Mina "/>
    <m/>
    <x v="107"/>
    <m/>
    <m/>
    <m/>
    <s v="Verificación"/>
    <s v="Julian Guzman Agudelo"/>
    <m/>
    <m/>
    <m/>
    <x v="13"/>
    <m/>
    <s v=""/>
  </r>
  <r>
    <s v="0523-2026"/>
    <n v="36179"/>
    <s v="AREA METROPOLITANA"/>
    <m/>
    <m/>
    <m/>
    <m/>
    <m/>
    <m/>
    <m/>
    <m/>
    <m/>
    <m/>
    <s v="         "/>
    <m/>
    <m/>
    <m/>
    <s v="Por Determinar"/>
    <m/>
    <m/>
    <m/>
    <m/>
    <m/>
    <m/>
    <m/>
    <m/>
    <m/>
    <m/>
    <s v="quebrada la mina-la honda-"/>
    <m/>
    <m/>
    <m/>
    <m/>
    <s v="HÍDRICO"/>
    <s v="Descarga inadecuada de aguas residuales o sin cumplimiento de requisitos"/>
    <s v="El Esmeraldal"/>
    <m/>
    <x v="107"/>
    <m/>
    <m/>
    <m/>
    <s v="Verificación"/>
    <s v="Julian Guzman Agudelo"/>
    <m/>
    <m/>
    <m/>
    <x v="13"/>
    <m/>
    <s v=""/>
  </r>
  <r>
    <s v="0524-2026"/>
    <n v="36180"/>
    <s v="EPM"/>
    <m/>
    <m/>
    <m/>
    <m/>
    <m/>
    <m/>
    <m/>
    <m/>
    <m/>
    <m/>
    <s v="         "/>
    <m/>
    <m/>
    <m/>
    <s v="Jorge Ivan Fernandez"/>
    <s v="CL"/>
    <n v="41"/>
    <m/>
    <s v="SUR"/>
    <n v="25"/>
    <s v="A"/>
    <m/>
    <n v="161"/>
    <s v="int 301"/>
    <m/>
    <m/>
    <m/>
    <m/>
    <m/>
    <m/>
    <s v="HÍDRICO"/>
    <s v="Descarga inadecuada de aguas residuales o sin cumplimiento de requisitos"/>
    <s v="La Mina "/>
    <m/>
    <x v="107"/>
    <m/>
    <m/>
    <m/>
    <s v="Verificación"/>
    <s v="Julian Guzman Agudelo"/>
    <m/>
    <m/>
    <m/>
    <x v="13"/>
    <m/>
    <s v=""/>
  </r>
  <r>
    <s v="0525-2026"/>
    <n v="26181"/>
    <s v="EPM"/>
    <m/>
    <m/>
    <m/>
    <m/>
    <m/>
    <m/>
    <m/>
    <m/>
    <m/>
    <m/>
    <s v="         "/>
    <m/>
    <m/>
    <m/>
    <s v="Gerardo Antonio Bahos"/>
    <s v="KR"/>
    <n v="24"/>
    <s v="C"/>
    <m/>
    <n v="41"/>
    <m/>
    <s v="SUR"/>
    <n v="0"/>
    <n v="240"/>
    <m/>
    <m/>
    <m/>
    <m/>
    <m/>
    <m/>
    <s v="HÍDRICO"/>
    <s v="Descarga inadecuada de aguas residuales o sin cumplimiento de requisitos"/>
    <s v="La Mina "/>
    <m/>
    <x v="107"/>
    <m/>
    <m/>
    <m/>
    <s v="Verificación"/>
    <s v="Julian Guzman Agudelo"/>
    <m/>
    <m/>
    <m/>
    <x v="13"/>
    <m/>
    <s v=""/>
  </r>
  <r>
    <s v="0526-2026"/>
    <n v="6513"/>
    <s v="jorge ivan gonzalez"/>
    <m/>
    <m/>
    <m/>
    <m/>
    <m/>
    <m/>
    <m/>
    <m/>
    <m/>
    <m/>
    <m/>
    <n v="70564377"/>
    <m/>
    <m/>
    <s v="alejandro gonzalez hernandez"/>
    <s v="KR"/>
    <n v="25"/>
    <m/>
    <m/>
    <n v="40"/>
    <s v="G"/>
    <s v="SUR"/>
    <n v="24"/>
    <m/>
    <m/>
    <m/>
    <m/>
    <m/>
    <m/>
    <m/>
    <s v="FAUNA DOMÉSTICA"/>
    <s v="Tenencia inadecuada de animales de compañía"/>
    <s v="La Mina "/>
    <m/>
    <x v="107"/>
    <m/>
    <m/>
    <m/>
    <s v="Auto de inicio "/>
    <s v="Juan  Muñoz Guerra"/>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s v="         "/>
    <m/>
    <m/>
    <m/>
    <m/>
    <m/>
    <m/>
    <m/>
    <m/>
    <m/>
    <m/>
    <m/>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s v=" "/>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s v=" "/>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s v=" "/>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s v="0347-2026"/>
    <n v="32705"/>
    <s v="comunidad"/>
    <s v="CL"/>
    <n v="21"/>
    <m/>
    <s v="SUR"/>
    <n v="41"/>
    <s v="AA"/>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s v=""/>
  </r>
  <r>
    <m/>
    <m/>
    <m/>
    <m/>
    <m/>
    <m/>
    <m/>
    <m/>
    <m/>
    <m/>
    <m/>
    <m/>
    <m/>
    <m/>
    <m/>
    <m/>
    <m/>
    <m/>
    <m/>
    <m/>
    <m/>
    <m/>
    <m/>
    <m/>
    <m/>
    <m/>
    <m/>
    <m/>
    <m/>
    <m/>
    <m/>
    <m/>
    <m/>
    <m/>
    <m/>
    <m/>
    <m/>
    <x v="108"/>
    <m/>
    <m/>
    <m/>
    <m/>
    <m/>
    <m/>
    <m/>
    <m/>
    <x v="13"/>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laDinámica1" cacheId="64"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5" fieldListSortAscending="0" mdxSubqueries="0" applyNumberFormats="0" applyBorderFormats="0" applyFontFormats="0" applyPatternFormats="0" applyAlignmentFormats="0" applyWidthHeightFormats="1" r:id="rId1">
  <location ref="A3:B21" firstHeaderRow="1" firstDataRow="1" firstDataCol="1" rowPageCount="1" colPageCount="1"/>
  <pivotFields count="49">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multipleItemSelectionAllowed="1" dragToPage="1" dragToData="1" dragOff="1" showAll="0" topAutoShow="1" itemPageCount="10" sortType="manual" defaultSubtotal="1">
      <items count="110">
        <item t="data" sd="1" x="56"/>
        <item t="data" sd="1" x="14"/>
        <item t="data" sd="1" x="41"/>
        <item t="data" sd="1" x="20"/>
        <item t="data" sd="1" x="10"/>
        <item t="data" sd="1" x="15"/>
        <item t="data" sd="1" x="44"/>
        <item t="data" sd="1" x="0"/>
        <item t="data" sd="1" x="1"/>
        <item t="data" sd="1" x="2"/>
        <item t="data" sd="1" x="3"/>
        <item t="data" sd="1" x="4"/>
        <item t="data" sd="1" x="5"/>
        <item t="data" sd="1" x="24"/>
        <item t="data" sd="1" x="6"/>
        <item t="data" sd="1" x="7"/>
        <item t="data" sd="1" x="8"/>
        <item t="data" sd="1" x="9"/>
        <item t="data" sd="1" x="11"/>
        <item t="data" sd="1" x="12"/>
        <item t="data" sd="1" x="13"/>
        <item t="data" sd="1" x="16"/>
        <item t="data" sd="1" x="17"/>
        <item t="data" sd="1" x="18"/>
        <item t="data" sd="1" x="19"/>
        <item t="data" sd="1" x="21"/>
        <item t="data" sd="1" x="23"/>
        <item t="data" sd="1" x="26"/>
        <item t="data" sd="1" x="25"/>
        <item t="data" sd="1" x="22"/>
        <item t="data" sd="1" x="28"/>
        <item t="data" sd="1" x="27"/>
        <item t="data" sd="1" x="29"/>
        <item t="data" sd="1" x="46"/>
        <item t="data" sd="1" x="30"/>
        <item t="data" sd="1" x="32"/>
        <item t="data" sd="1" x="31"/>
        <item t="data" sd="1" x="33"/>
        <item t="data" sd="1" x="34"/>
        <item t="data" sd="1" x="36"/>
        <item t="data" sd="1" x="35"/>
        <item t="data" sd="1" x="37"/>
        <item t="data" sd="1" x="38"/>
        <item t="data" sd="1" x="40"/>
        <item t="data" sd="1" x="39"/>
        <item t="data" sd="1" x="43"/>
        <item t="data" sd="1" x="42"/>
        <item t="data" sd="1" x="50"/>
        <item t="data" sd="1" x="47"/>
        <item t="data" sd="1" x="45"/>
        <item t="data" sd="1" x="51"/>
        <item t="data" sd="1" x="48"/>
        <item t="data" sd="1" x="54"/>
        <item t="data" sd="1" x="52"/>
        <item t="data" sd="1" x="53"/>
        <item t="data" sd="1" x="55"/>
        <item t="data" sd="1" x="57"/>
        <item t="data" sd="1" x="58"/>
        <item t="data" sd="1" x="60"/>
        <item t="data" sd="1" x="59"/>
        <item t="data" sd="1" x="61"/>
        <item t="data" sd="1" x="62"/>
        <item t="data" sd="1" x="63"/>
        <item t="data" sd="1" x="65"/>
        <item t="data" sd="1" x="64"/>
        <item t="data" sd="1" x="66"/>
        <item t="data" sd="1" x="49"/>
        <item t="data" sd="1" x="68"/>
        <item t="data" sd="1" x="67"/>
        <item t="data" h="1" sd="1" x="10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h="1" sd="1" x="90"/>
        <item t="data" h="1" sd="1" x="91"/>
        <item t="data" h="1" sd="1" x="92"/>
        <item t="data" h="1" sd="1" x="93"/>
        <item t="data" h="1" sd="1" x="94"/>
        <item t="data" h="1" sd="1" x="95"/>
        <item t="data" h="1" sd="1" x="96"/>
        <item t="data" h="1" sd="1" x="97"/>
        <item t="data" h="1" sd="1" x="98"/>
        <item t="data" h="1" sd="1" x="99"/>
        <item t="data" h="1" sd="1" x="100"/>
        <item t="data" h="1" sd="1" x="101"/>
        <item t="data" h="1" sd="1" x="102"/>
        <item t="data" h="1" sd="1" x="103"/>
        <item t="data" h="1" sd="1" x="104"/>
        <item t="data" h="1" sd="1" x="105"/>
        <item t="data" h="1" sd="1" x="106"/>
        <item t="data" h="1" sd="1" x="107"/>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18">
        <item t="data" sd="1" x="5"/>
        <item t="data" sd="1" x="0"/>
        <item t="data" sd="1" x="3"/>
        <item t="data" sd="1" x="8"/>
        <item t="data" sd="1" x="9"/>
        <item t="data" sd="1" x="12"/>
        <item t="data" sd="1" x="2"/>
        <item t="data" sd="1" x="7"/>
        <item t="data" sd="1" x="4"/>
        <item t="data" sd="1" x="6"/>
        <item t="data" sd="1" x="11"/>
        <item t="data" sd="1" x="10"/>
        <item t="data" sd="1" x="13"/>
        <item t="data" sd="1" x="1"/>
        <item t="data" sd="1" x="14"/>
        <item t="data" sd="1" x="15"/>
        <item t="data" sd="1" x="16"/>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46"/>
  </rowFields>
  <rowItems count="18">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grand" r="0" i="0">
      <x v="0"/>
    </i>
  </rowItems>
  <colItems count="1">
    <i t="data" r="0" i="0"/>
  </colItems>
  <pageFields count="1">
    <pageField fld="37" hier="-1"/>
  </pageFields>
  <dataFields count="1">
    <dataField name="Cuenta de Radicado" fld="1" subtotal="count" showDataAs="normal" baseField="0" baseItem="0"/>
  </dataFields>
  <chartFormats count="4">
    <chartFormat chart="1" format="1" series="1">
      <pivotArea type="data" dataOnly="1" outline="0" fieldPosition="0">
        <references count="1">
          <reference field="4294967294" selected="0">
            <x v="0"/>
          </reference>
        </references>
      </pivotArea>
    </chartFormat>
    <chartFormat chart="2" format="2" series="1">
      <pivotArea type="data" dataOnly="1" outline="0" fieldPosition="0">
        <references count="1">
          <reference field="4294967294" selected="0">
            <x v="0"/>
          </reference>
        </references>
      </pivotArea>
    </chartFormat>
    <chartFormat chart="3" format="1" series="1">
      <pivotArea type="data" dataOnly="1" outline="0" fieldPosition="0">
        <references count="1">
          <reference field="4294967294" selected="0">
            <x v="0"/>
          </reference>
        </references>
      </pivotArea>
    </chartFormat>
    <chartFormat chart="4" format="2" series="1">
      <pivotArea type="data" dataOnly="1" outline="0" fieldPosition="0">
        <references count="1">
          <reference field="4294967294" selected="0">
            <x v="0"/>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mailto:melazuluaga_89@hotmail.com" TargetMode="External" Id="rId1"/></Relationships>
</file>

<file path=xl/worksheets/_rels/sheet4.xml.rels><Relationships xmlns="http://schemas.openxmlformats.org/package/2006/relationships"><Relationship Type="http://schemas.openxmlformats.org/officeDocument/2006/relationships/hyperlink" Target="mailto:jadregas56@hotmail.com" TargetMode="External" Id="rId1"/><Relationship Type="http://schemas.openxmlformats.org/officeDocument/2006/relationships/hyperlink" Target="mailto:elizabethmaya22@yahoo.com" TargetMode="External" Id="rId2"/></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8.xml.rels><Relationships xmlns="http://schemas.openxmlformats.org/package/2006/relationships"><Relationship Type="http://schemas.openxmlformats.org/officeDocument/2006/relationships/hyperlink" Target="mailto:cesaracosta210@gmail.com" TargetMode="External" Id="rId1"/><Relationship Type="http://schemas.openxmlformats.org/officeDocument/2006/relationships/hyperlink" Target="mailto:pitterino@gmail.com" TargetMode="External" Id="rId2"/><Relationship Type="http://schemas.openxmlformats.org/officeDocument/2006/relationships/hyperlink" Target="mailto:jessica@administracionam.co" TargetMode="External" Id="rId3"/><Relationship Type="http://schemas.openxmlformats.org/officeDocument/2006/relationships/hyperlink" Target="mailto:viviarboleda32@gmail.com" TargetMode="External" Id="rId4"/><Relationship Type="http://schemas.openxmlformats.org/officeDocument/2006/relationships/hyperlink" Target="mailto:epm@epm.com.co" TargetMode="External" Id="rId5"/><Relationship Type="http://schemas.openxmlformats.org/officeDocument/2006/relationships/hyperlink" Target="mailto:carloscardonacac@gmail.com-fundacionmanosdeluz@@gmail.com" TargetMode="External" Id="rId6"/><Relationship Type="http://schemas.openxmlformats.org/officeDocument/2006/relationships/hyperlink" Target="mailto:islander0101@hotmail.com" TargetMode="External" Id="rId7"/><Relationship Type="http://schemas.openxmlformats.org/officeDocument/2006/relationships/hyperlink" Target="mailto:leidibella22@hotmail.com" TargetMode="External" Id="rId8"/><Relationship Type="http://schemas.openxmlformats.org/officeDocument/2006/relationships/hyperlink" Target="mailto:qladysaduque@qmail.com" TargetMode="External" Id="rId9"/><Relationship Type="http://schemas.openxmlformats.org/officeDocument/2006/relationships/hyperlink" Target="mailto:lidercomunicaciones@conpropiedad.com" TargetMode="External" Id="rId10"/><Relationship Type="http://schemas.openxmlformats.org/officeDocument/2006/relationships/hyperlink" Target="mailto:ansaja2023@gmail.com" TargetMode="External" Id="rId11"/><Relationship Type="http://schemas.openxmlformats.org/officeDocument/2006/relationships/hyperlink" Target="mailto:ansaja2023@gmail.com" TargetMode="External" Id="rId12"/><Relationship Type="http://schemas.openxmlformats.org/officeDocument/2006/relationships/hyperlink" Target="mailto:benjamin.villarreal@gmail.com" TargetMode="External" Id="rId13"/><Relationship Type="http://schemas.openxmlformats.org/officeDocument/2006/relationships/hyperlink" Target="mailto:alfonsomu&#241;eton25@gmail.com" TargetMode="External" Id="rId14"/><Relationship Type="http://schemas.openxmlformats.org/officeDocument/2006/relationships/hyperlink" Target="mailto:rubencho416@hotmail.com" TargetMode="External" Id="rId15"/><Relationship Type="http://schemas.openxmlformats.org/officeDocument/2006/relationships/hyperlink" Target="mailto:veeduriacev@gmail.com" TargetMode="External" Id="rId16"/><Relationship Type="http://schemas.openxmlformats.org/officeDocument/2006/relationships/hyperlink" Target="mailto:naturibeve@hotmail.com" TargetMode="External" Id="rId17"/><Relationship Type="http://schemas.openxmlformats.org/officeDocument/2006/relationships/hyperlink" Target="mailto:marcelasaldarriaga75@gmail.com" TargetMode="External" Id="rId18"/><Relationship Type="http://schemas.openxmlformats.org/officeDocument/2006/relationships/hyperlink" Target="mailto:jhonyvidal2709@gmail.com" TargetMode="External" Id="rId19"/><Relationship Type="http://schemas.openxmlformats.org/officeDocument/2006/relationships/hyperlink" Target="mailto:administracion@construalto.com" TargetMode="External" Id="rId20"/><Relationship Type="http://schemas.openxmlformats.org/officeDocument/2006/relationships/hyperlink" Target="mailto:williamdej.velez@gmail.com" TargetMode="External" Id="rId21"/><Relationship Type="http://schemas.openxmlformats.org/officeDocument/2006/relationships/hyperlink" Target="mailto:luxor.admon@gmail.com" TargetMode="External" Id="rId22"/><Relationship Type="http://schemas.openxmlformats.org/officeDocument/2006/relationships/hyperlink" Target="mailto:elianamarulanda80@gmail.com" TargetMode="External" Id="rId23"/><Relationship Type="http://schemas.openxmlformats.org/officeDocument/2006/relationships/hyperlink" Target="mailto:merizalde.gabriel86@gmail.com" TargetMode="External" Id="rId24"/><Relationship Type="http://schemas.openxmlformats.org/officeDocument/2006/relationships/hyperlink" Target="mailto:adrianamariavalenciadeliu@gmail.com" TargetMode="External" Id="rId25"/><Relationship Type="http://schemas.openxmlformats.org/officeDocument/2006/relationships/hyperlink" Target="mailto:mangel@abelardoyepes.com" TargetMode="External" Id="rId26"/><Relationship Type="http://schemas.openxmlformats.org/officeDocument/2006/relationships/hyperlink" Target="mailto:maria.rugeles@udea.edu.co" TargetMode="External" Id="rId27"/><Relationship Type="http://schemas.openxmlformats.org/officeDocument/2006/relationships/hyperlink" Target="mailto:parquesancarlosph@gmail.com" TargetMode="External" Id="rId28"/><Relationship Type="http://schemas.openxmlformats.org/officeDocument/2006/relationships/hyperlink" Target="mailto:legal.corteszabalajorge@gmail.com" TargetMode="External" Id="rId29"/><Relationship Type="http://schemas.openxmlformats.org/officeDocument/2006/relationships/hyperlink" Target="mailto:isabela_el@hotmail.com" TargetMode="External" Id="rId30"/><Relationship Type="http://schemas.openxmlformats.org/officeDocument/2006/relationships/hyperlink" Target="mailto:molinaochoacarlos@gmail.com" TargetMode="External" Id="rId31"/><Relationship Type="http://schemas.openxmlformats.org/officeDocument/2006/relationships/hyperlink" Target="mailto:reginajimenezva@hotmail.com" TargetMode="External" Id="rId32"/><Relationship Type="http://schemas.openxmlformats.org/officeDocument/2006/relationships/hyperlink" Target="mailto:fernandotamayo060@gmail.com" TargetMode="External" Id="rId33"/><Relationship Type="http://schemas.openxmlformats.org/officeDocument/2006/relationships/hyperlink" Target="mailto:adrian.mazo98@hotmail.com" TargetMode="External" Id="rId34"/><Relationship Type="http://schemas.openxmlformats.org/officeDocument/2006/relationships/hyperlink" Target="mailto:bosquesdeayura@gmail.com" TargetMode="External" Id="rId35"/></Relationships>
</file>

<file path=xl/worksheets/sheet1.xml><?xml version="1.0" encoding="utf-8"?>
<worksheet xmlns="http://schemas.openxmlformats.org/spreadsheetml/2006/main">
  <sheetPr codeName="Hoja1">
    <outlinePr summaryBelow="1" summaryRight="1"/>
    <pageSetUpPr/>
  </sheetPr>
  <dimension ref="A1:CI1926"/>
  <sheetViews>
    <sheetView topLeftCell="G1" zoomScaleNormal="100" workbookViewId="0">
      <pane ySplit="3" topLeftCell="A508" activePane="bottomLeft" state="frozen"/>
      <selection pane="bottomLeft" activeCell="H528" sqref="H528"/>
      <selection activeCell="AP1" sqref="AP1"/>
    </sheetView>
  </sheetViews>
  <sheetFormatPr baseColWidth="8" defaultColWidth="11.42578125" defaultRowHeight="15"/>
  <cols>
    <col width="28.140625" customWidth="1" min="1" max="1"/>
    <col width="11.85546875" customWidth="1" min="2" max="2"/>
    <col width="58.7109375" customWidth="1" min="3" max="3"/>
    <col width="27.42578125" customWidth="1" min="4" max="4"/>
    <col width="20.7109375" customWidth="1" min="5" max="5"/>
    <col width="19.140625" customWidth="1" min="6" max="6"/>
    <col width="51" customWidth="1" min="7" max="7"/>
    <col width="76.28515625" customWidth="1" min="8" max="8"/>
    <col width="82.28515625" customWidth="1" min="9" max="9"/>
    <col width="11.5703125" customWidth="1" min="10" max="11"/>
    <col width="8.140625" customWidth="1" min="12" max="12"/>
    <col width="13" customWidth="1" min="13" max="13"/>
    <col width="14.42578125" customWidth="1" min="14" max="14"/>
    <col width="8.5703125" customWidth="1" min="15" max="15"/>
    <col width="8.7109375" customWidth="1" min="16" max="16"/>
    <col width="13" customWidth="1" min="17" max="17"/>
    <col width="15.85546875" customWidth="1" min="18" max="18"/>
    <col width="12.7109375" customWidth="1" min="19" max="19"/>
    <col width="30.85546875" customWidth="1" min="20" max="20"/>
    <col width="27.140625" customWidth="1" min="21" max="21"/>
    <col width="21.42578125" customWidth="1" min="22" max="22"/>
    <col width="72.85546875" customWidth="1" min="23" max="23"/>
    <col width="13.7109375" customWidth="1" min="24" max="24"/>
    <col width="11.5703125" customWidth="1" min="25" max="25"/>
    <col width="8.140625" customWidth="1" min="26" max="26"/>
    <col width="13" customWidth="1" min="27" max="27"/>
    <col width="14.42578125" customWidth="1" min="28" max="28"/>
    <col width="8.5703125" customWidth="1" min="29" max="29"/>
    <col width="8.7109375" customWidth="1" min="30" max="30"/>
    <col width="13" customWidth="1" min="31" max="31"/>
    <col width="10.140625" customWidth="1" min="32" max="32"/>
    <col width="13" customWidth="1" min="33" max="33"/>
    <col width="35.28515625" customWidth="1" min="34" max="34"/>
    <col width="23.5703125" customWidth="1" min="35" max="35"/>
    <col width="33.5703125" customWidth="1" min="36" max="36"/>
    <col width="23.5703125" customWidth="1" min="37" max="37"/>
    <col width="15.5703125" customWidth="1" min="38" max="38"/>
    <col width="15.85546875" customWidth="1" min="39" max="39"/>
    <col width="13.42578125" customWidth="1" min="40" max="40"/>
    <col width="9.5703125" customWidth="1" min="41" max="41"/>
    <col width="8.42578125" customWidth="1" min="42" max="42"/>
    <col width="18.85546875" customWidth="1" min="43" max="43"/>
    <col width="21" customWidth="1" min="44" max="44"/>
    <col width="10.7109375" customWidth="1" min="45" max="45"/>
    <col width="29.28515625" customWidth="1" min="46" max="46"/>
    <col width="26.28515625" customWidth="1" min="47" max="47"/>
    <col width="11.42578125" customWidth="1" style="9" min="48" max="48"/>
    <col width="15.140625" customWidth="1" style="9" min="49" max="49"/>
    <col width="11.42578125" customWidth="1" style="9" min="50" max="51"/>
    <col width="16.140625" customWidth="1" style="9" min="52" max="52"/>
    <col width="11.42578125" customWidth="1" style="9" min="53" max="78"/>
    <col width="12.85546875" customWidth="1" style="9" min="79" max="79"/>
    <col width="11.42578125" customWidth="1" style="9" min="80" max="86"/>
  </cols>
  <sheetData>
    <row r="1">
      <c r="AV1" s="340" t="inlineStr">
        <is>
          <t>ESTADO DEL PROCESO - FECHAS</t>
        </is>
      </c>
      <c r="AW1" s="349" t="n"/>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116" t="n"/>
    </row>
    <row r="2" ht="45.75" customHeight="1" thickBot="1">
      <c r="AV2" s="341" t="inlineStr">
        <is>
          <t>Visita inicial</t>
        </is>
      </c>
      <c r="AW2" s="349" t="n"/>
      <c r="AX2" s="116" t="n"/>
      <c r="AY2" s="341" t="inlineStr">
        <is>
          <t>Visita de verificación 1</t>
        </is>
      </c>
      <c r="AZ2" s="349" t="n"/>
      <c r="BA2" s="116" t="n"/>
      <c r="BB2" s="341" t="inlineStr">
        <is>
          <t>Visita de verificación 2</t>
        </is>
      </c>
      <c r="BC2" s="349" t="n"/>
      <c r="BD2" s="116" t="n"/>
      <c r="BE2" s="341" t="inlineStr">
        <is>
          <t>Visita de verificación 3</t>
        </is>
      </c>
      <c r="BF2" s="349" t="n"/>
      <c r="BG2" s="116" t="n"/>
      <c r="BH2" s="341" t="inlineStr">
        <is>
          <t>Visita de verificación 4</t>
        </is>
      </c>
      <c r="BI2" s="349" t="n"/>
      <c r="BJ2" s="116" t="n"/>
      <c r="BK2" s="341" t="inlineStr">
        <is>
          <t>Acta de compromiso - comparecencia</t>
        </is>
      </c>
      <c r="BL2" s="116" t="n"/>
      <c r="BM2" s="341" t="inlineStr">
        <is>
          <t>Auto de inicio</t>
        </is>
      </c>
      <c r="BN2" s="116" t="n"/>
      <c r="BO2" s="341" t="inlineStr">
        <is>
          <t>Descargos</t>
        </is>
      </c>
      <c r="BP2" s="116" t="n"/>
      <c r="BQ2" s="341" t="inlineStr">
        <is>
          <t>Pruebas</t>
        </is>
      </c>
      <c r="BR2" s="116" t="n"/>
      <c r="BS2" s="341" t="inlineStr">
        <is>
          <t>Fallo - Decisión</t>
        </is>
      </c>
      <c r="BT2" s="116" t="n"/>
      <c r="BU2" s="340" t="inlineStr">
        <is>
          <t>Notificación - Remisión</t>
        </is>
      </c>
      <c r="BV2" s="116" t="n"/>
      <c r="BW2" s="341" t="inlineStr">
        <is>
          <t>Recurso de reposición</t>
        </is>
      </c>
      <c r="BX2" s="116" t="n"/>
      <c r="BY2" s="340" t="inlineStr">
        <is>
          <t>Notificación - Remisión</t>
        </is>
      </c>
      <c r="BZ2" s="116" t="n"/>
      <c r="CA2" s="340" t="inlineStr">
        <is>
          <t>Capacitación</t>
        </is>
      </c>
      <c r="CB2" s="116" t="n"/>
      <c r="CC2" s="340" t="inlineStr">
        <is>
          <t>Remisión Hacienda</t>
        </is>
      </c>
      <c r="CD2" s="116" t="n"/>
      <c r="CE2" s="340" t="inlineStr">
        <is>
          <t>Auto de archivo</t>
        </is>
      </c>
      <c r="CF2" s="116" t="n"/>
      <c r="CG2" s="340" t="inlineStr">
        <is>
          <t>Archivo</t>
        </is>
      </c>
      <c r="CH2" s="116" t="n"/>
    </row>
    <row r="3" ht="51.75" customHeight="1" thickBot="1">
      <c r="A3" s="8" t="inlineStr">
        <is>
          <t>Conexo</t>
        </is>
      </c>
      <c r="B3" s="2" t="inlineStr">
        <is>
          <t>Consecutivo</t>
        </is>
      </c>
      <c r="C3" s="3" t="inlineStr">
        <is>
          <t>Radicado</t>
        </is>
      </c>
      <c r="D3" s="3" t="inlineStr">
        <is>
          <t>Recurso afectado</t>
        </is>
      </c>
      <c r="E3" s="3" t="inlineStr">
        <is>
          <t>Comparendo</t>
        </is>
      </c>
      <c r="F3" s="3" t="inlineStr">
        <is>
          <t>Codigo Infracción</t>
        </is>
      </c>
      <c r="G3" s="3" t="inlineStr">
        <is>
          <t>Predios y Otros documentos</t>
        </is>
      </c>
      <c r="H3" s="3" t="inlineStr">
        <is>
          <t>Asunto</t>
        </is>
      </c>
      <c r="I3" s="3" t="inlineStr">
        <is>
          <t>Quejoso</t>
        </is>
      </c>
      <c r="J3" s="3" t="inlineStr">
        <is>
          <t>Tipo de via principal</t>
        </is>
      </c>
      <c r="K3" s="3" t="inlineStr">
        <is>
          <t>N° via principal</t>
        </is>
      </c>
      <c r="L3" s="3" t="inlineStr">
        <is>
          <t>letra</t>
        </is>
      </c>
      <c r="M3" s="3" t="inlineStr">
        <is>
          <t>Cuadrante</t>
        </is>
      </c>
      <c r="N3" s="3" t="inlineStr">
        <is>
          <t>Generadora</t>
        </is>
      </c>
      <c r="O3" s="3" t="inlineStr">
        <is>
          <t>Letra</t>
        </is>
      </c>
      <c r="P3" s="3" t="inlineStr">
        <is>
          <t>Placa</t>
        </is>
      </c>
      <c r="Q3" s="3" t="inlineStr">
        <is>
          <t>Cuadrante</t>
        </is>
      </c>
      <c r="R3" s="6" t="inlineStr">
        <is>
          <t>Bloque</t>
        </is>
      </c>
      <c r="S3" s="3" t="inlineStr">
        <is>
          <t>Interior</t>
        </is>
      </c>
      <c r="T3" s="3" t="inlineStr">
        <is>
          <t>Dirección</t>
        </is>
      </c>
      <c r="U3" s="3" t="inlineStr">
        <is>
          <t>Cedula quejoso</t>
        </is>
      </c>
      <c r="V3" s="3" t="inlineStr">
        <is>
          <t>Telefono quejoso</t>
        </is>
      </c>
      <c r="W3" s="3" t="inlineStr">
        <is>
          <t>Infractor</t>
        </is>
      </c>
      <c r="X3" s="3" t="inlineStr">
        <is>
          <t>Tipo de via principal</t>
        </is>
      </c>
      <c r="Y3" s="3" t="inlineStr">
        <is>
          <t>N° via principal</t>
        </is>
      </c>
      <c r="Z3" s="3" t="inlineStr">
        <is>
          <t>letra</t>
        </is>
      </c>
      <c r="AA3" s="3" t="inlineStr">
        <is>
          <t>Cuadrante</t>
        </is>
      </c>
      <c r="AB3" s="3" t="inlineStr">
        <is>
          <t>Generadora</t>
        </is>
      </c>
      <c r="AC3" s="3" t="inlineStr">
        <is>
          <t>Letra</t>
        </is>
      </c>
      <c r="AD3" s="3" t="inlineStr">
        <is>
          <t>Placa</t>
        </is>
      </c>
      <c r="AE3" s="3" t="inlineStr">
        <is>
          <t>Cuadrante</t>
        </is>
      </c>
      <c r="AF3" s="3" t="inlineStr">
        <is>
          <t>Bloque</t>
        </is>
      </c>
      <c r="AG3" s="3" t="inlineStr">
        <is>
          <t>Interior</t>
        </is>
      </c>
      <c r="AH3" s="3" t="inlineStr">
        <is>
          <t>Direccion</t>
        </is>
      </c>
      <c r="AI3" s="3" t="inlineStr">
        <is>
          <t>Cedula Infractor</t>
        </is>
      </c>
      <c r="AJ3" s="3" t="inlineStr">
        <is>
          <t>Telefono Infractor</t>
        </is>
      </c>
      <c r="AK3" s="3" t="inlineStr">
        <is>
          <t>Lugar Infraccón Barrio</t>
        </is>
      </c>
      <c r="AL3" s="3" t="inlineStr">
        <is>
          <t>Vereda</t>
        </is>
      </c>
      <c r="AM3" s="3" t="inlineStr">
        <is>
          <t>Codigo Barrio</t>
        </is>
      </c>
      <c r="AN3" s="3" t="inlineStr">
        <is>
          <t>Manzana - Vereda</t>
        </is>
      </c>
      <c r="AO3" s="3" t="inlineStr">
        <is>
          <t>Predio</t>
        </is>
      </c>
      <c r="AP3" s="3" t="inlineStr">
        <is>
          <t>Zona</t>
        </is>
      </c>
      <c r="AQ3" s="3" t="inlineStr">
        <is>
          <t>Fecha de ingreso (dd/mm/aaaa)</t>
        </is>
      </c>
      <c r="AR3" s="3" t="inlineStr">
        <is>
          <t>Fecha de actuación inicial (dd(mm/aaaa)</t>
        </is>
      </c>
      <c r="AS3" s="3" t="inlineStr">
        <is>
          <t>Dias de atención</t>
        </is>
      </c>
      <c r="AT3" s="3" t="inlineStr">
        <is>
          <t xml:space="preserve">Destinación procedimental inical </t>
        </is>
      </c>
      <c r="AU3" s="14" t="inlineStr">
        <is>
          <t>Estado actual</t>
        </is>
      </c>
      <c r="AV3" s="341" t="inlineStr">
        <is>
          <t>Recibido - Asignado</t>
        </is>
      </c>
      <c r="AW3" s="341" t="inlineStr">
        <is>
          <t>Funcionario</t>
        </is>
      </c>
      <c r="AX3" s="341" t="inlineStr">
        <is>
          <t>Entregado</t>
        </is>
      </c>
      <c r="AY3" s="341" t="inlineStr">
        <is>
          <t>Recibido - Asignado</t>
        </is>
      </c>
      <c r="AZ3" s="341" t="inlineStr">
        <is>
          <t>Funcionario</t>
        </is>
      </c>
      <c r="BA3" s="341" t="inlineStr">
        <is>
          <t>Entregado</t>
        </is>
      </c>
      <c r="BB3" s="341" t="inlineStr">
        <is>
          <t>Recibido - Asignado</t>
        </is>
      </c>
      <c r="BC3" s="341" t="inlineStr">
        <is>
          <t>Funcionario</t>
        </is>
      </c>
      <c r="BD3" s="341" t="inlineStr">
        <is>
          <t>Entregado</t>
        </is>
      </c>
      <c r="BE3" s="341" t="inlineStr">
        <is>
          <t>Recibido - Asignado</t>
        </is>
      </c>
      <c r="BF3" s="341" t="inlineStr">
        <is>
          <t>Funcionario</t>
        </is>
      </c>
      <c r="BG3" s="341" t="inlineStr">
        <is>
          <t>Entregado</t>
        </is>
      </c>
      <c r="BH3" s="341" t="inlineStr">
        <is>
          <t>Recibido - Asignado</t>
        </is>
      </c>
      <c r="BI3" s="341" t="inlineStr">
        <is>
          <t>Funcionario</t>
        </is>
      </c>
      <c r="BJ3" s="341" t="inlineStr">
        <is>
          <t>Entregado</t>
        </is>
      </c>
      <c r="BK3" s="341" t="inlineStr">
        <is>
          <t>Recibido - Asignado</t>
        </is>
      </c>
      <c r="BL3" s="341" t="inlineStr">
        <is>
          <t>Entregado</t>
        </is>
      </c>
      <c r="BM3" s="341" t="inlineStr">
        <is>
          <t>Recibido - Asignado</t>
        </is>
      </c>
      <c r="BN3" s="341" t="inlineStr">
        <is>
          <t>Entregado</t>
        </is>
      </c>
      <c r="BO3" s="341" t="inlineStr">
        <is>
          <t>Recibido - Asignado</t>
        </is>
      </c>
      <c r="BP3" s="341" t="inlineStr">
        <is>
          <t>Entregado</t>
        </is>
      </c>
      <c r="BQ3" s="341" t="inlineStr">
        <is>
          <t>Recibido - Asignado</t>
        </is>
      </c>
      <c r="BR3" s="341" t="inlineStr">
        <is>
          <t>Entregado</t>
        </is>
      </c>
      <c r="BS3" s="341" t="inlineStr">
        <is>
          <t>Recibido - Asignado</t>
        </is>
      </c>
      <c r="BT3" s="341" t="inlineStr">
        <is>
          <t>Entregado</t>
        </is>
      </c>
      <c r="BU3" s="341" t="inlineStr">
        <is>
          <t>Recibido - Asignado</t>
        </is>
      </c>
      <c r="BV3" s="341" t="inlineStr">
        <is>
          <t>Entregado</t>
        </is>
      </c>
      <c r="BW3" s="341" t="inlineStr">
        <is>
          <t>Recibido - Asignado</t>
        </is>
      </c>
      <c r="BX3" s="341" t="inlineStr">
        <is>
          <t>Entregado</t>
        </is>
      </c>
      <c r="BY3" s="341" t="inlineStr">
        <is>
          <t>Recibido - Asignado</t>
        </is>
      </c>
      <c r="BZ3" s="341" t="inlineStr">
        <is>
          <t>Entregado</t>
        </is>
      </c>
      <c r="CA3" s="341" t="inlineStr">
        <is>
          <t>Recibido - Asignado</t>
        </is>
      </c>
      <c r="CB3" s="341" t="inlineStr">
        <is>
          <t>Entregado</t>
        </is>
      </c>
      <c r="CC3" s="341" t="inlineStr">
        <is>
          <t>Recibido - Asignado</t>
        </is>
      </c>
      <c r="CD3" s="341" t="inlineStr">
        <is>
          <t>Entregado</t>
        </is>
      </c>
      <c r="CE3" s="341" t="inlineStr">
        <is>
          <t>Recibido - Asignado</t>
        </is>
      </c>
      <c r="CF3" s="341" t="inlineStr">
        <is>
          <t>Entregado</t>
        </is>
      </c>
      <c r="CG3" s="341" t="inlineStr">
        <is>
          <t>Recibido - Asignado</t>
        </is>
      </c>
      <c r="CH3" s="341" t="inlineStr">
        <is>
          <t>Entregado</t>
        </is>
      </c>
    </row>
    <row r="4">
      <c r="B4" t="inlineStr">
        <is>
          <t>001-2013</t>
        </is>
      </c>
      <c r="C4" t="n">
        <v>1300011</v>
      </c>
      <c r="D4" t="inlineStr">
        <is>
          <t>ESPACIOS PUBLICOS VERDES</t>
        </is>
      </c>
      <c r="E4" t="inlineStr">
        <is>
          <t>ESCOMBROS</t>
        </is>
      </c>
      <c r="F4" t="n">
        <v>3</v>
      </c>
      <c r="H4" s="7" t="inlineStr">
        <is>
          <t>Escombros arrojados en espacio público</t>
        </is>
      </c>
      <c r="I4" t="inlineStr">
        <is>
          <t>De Oficio</t>
        </is>
      </c>
      <c r="T4">
        <f>CONCATENATE(J4," ",K4," ",L4," ",M4," ",N4," ",O4," ",P4," ",Q4," ",R4," ",S4)</f>
        <v/>
      </c>
      <c r="U4" t="inlineStr">
        <is>
          <t>no reporta</t>
        </is>
      </c>
      <c r="V4" t="inlineStr">
        <is>
          <t>no reporta</t>
        </is>
      </c>
      <c r="W4" t="inlineStr">
        <is>
          <t>John Camilo</t>
        </is>
      </c>
      <c r="X4" t="inlineStr">
        <is>
          <t>KR</t>
        </is>
      </c>
      <c r="Y4" t="n">
        <v>41</v>
      </c>
      <c r="Z4" t="inlineStr">
        <is>
          <t>-</t>
        </is>
      </c>
      <c r="AA4" t="inlineStr">
        <is>
          <t>-</t>
        </is>
      </c>
      <c r="AB4" t="n">
        <v>40</v>
      </c>
      <c r="AC4" t="inlineStr">
        <is>
          <t>G</t>
        </is>
      </c>
      <c r="AD4" t="n">
        <v>8</v>
      </c>
      <c r="AE4" t="inlineStr">
        <is>
          <t>SUR</t>
        </is>
      </c>
      <c r="AH4">
        <f>CONCATENATE(X4," ",Y4," ",Z4," ",AA4," ",AB4," ",AC4," ",AD4," ",AE4," ",AF4," ",AG4)</f>
        <v/>
      </c>
      <c r="AI4" t="inlineStr">
        <is>
          <t>no reporta</t>
        </is>
      </c>
      <c r="AJ4" t="inlineStr">
        <is>
          <t>no reporta</t>
        </is>
      </c>
      <c r="AK4" t="inlineStr">
        <is>
          <t>El Dorado</t>
        </is>
      </c>
      <c r="AL4" t="inlineStr">
        <is>
          <t>-</t>
        </is>
      </c>
      <c r="AM4" t="inlineStr">
        <is>
          <t>013</t>
        </is>
      </c>
      <c r="AN4" t="inlineStr">
        <is>
          <t>-</t>
        </is>
      </c>
      <c r="AO4" s="1" t="n"/>
      <c r="AP4" t="n">
        <v>9</v>
      </c>
      <c r="AQ4" s="4" t="n">
        <v>41278</v>
      </c>
      <c r="AR4" s="4" t="n"/>
      <c r="AS4" s="5" t="n"/>
      <c r="AT4" t="inlineStr">
        <is>
          <t>Acuerdo 020 de 2009</t>
        </is>
      </c>
      <c r="AU4" t="inlineStr">
        <is>
          <t>Auto de inicio</t>
        </is>
      </c>
    </row>
    <row r="5">
      <c r="B5" t="inlineStr">
        <is>
          <t>Operativo de control de fauna doméstica</t>
        </is>
      </c>
      <c r="C5" t="n">
        <v>1300010</v>
      </c>
      <c r="D5" t="inlineStr">
        <is>
          <t>ESPACIOS PUBLICOS VERDES</t>
        </is>
      </c>
      <c r="E5" t="inlineStr">
        <is>
          <t>ESCOMBROS</t>
        </is>
      </c>
      <c r="F5" t="n">
        <v>3</v>
      </c>
      <c r="H5" s="7" t="inlineStr">
        <is>
          <t>Escombros arrojados en espacio público</t>
        </is>
      </c>
      <c r="I5" t="inlineStr">
        <is>
          <t>Ana Quintero</t>
        </is>
      </c>
      <c r="J5" t="inlineStr">
        <is>
          <t>KR</t>
        </is>
      </c>
      <c r="K5" t="n">
        <v>24</v>
      </c>
      <c r="L5" t="inlineStr">
        <is>
          <t>F</t>
        </is>
      </c>
      <c r="N5" t="n">
        <v>40</v>
      </c>
      <c r="P5" t="n">
        <v>152</v>
      </c>
      <c r="Q5" t="inlineStr">
        <is>
          <t>SUR</t>
        </is>
      </c>
      <c r="T5">
        <f>CONCATENATE(J5," ",K5," ",L5," ",M5," ",N5," ",O5," ",P5," ",Q5," ",R5," ",S5)</f>
        <v/>
      </c>
      <c r="U5" t="inlineStr">
        <is>
          <t>no reporta</t>
        </is>
      </c>
      <c r="V5" t="n">
        <v>3333280</v>
      </c>
      <c r="W5" t="inlineStr">
        <is>
          <t>Pedro Uribe</t>
        </is>
      </c>
      <c r="AC5" t="inlineStr">
        <is>
          <t>-</t>
        </is>
      </c>
      <c r="AH5">
        <f>CONCATENATE(X5," ",Y5," ",Z5," ",AA5," ",AB5," ",AC5," ",AD5," ",AE5," ",AF5," ",AG5)</f>
        <v/>
      </c>
      <c r="AI5" t="inlineStr">
        <is>
          <t>no reporta</t>
        </is>
      </c>
      <c r="AJ5" t="inlineStr">
        <is>
          <t>no reporta</t>
        </is>
      </c>
      <c r="AK5" t="inlineStr">
        <is>
          <t>El Salado</t>
        </is>
      </c>
      <c r="AO5" s="1" t="n"/>
      <c r="AP5" t="n">
        <v>6</v>
      </c>
      <c r="AQ5" s="4" t="n">
        <v>41278</v>
      </c>
      <c r="AR5" s="4" t="n">
        <v>41291</v>
      </c>
      <c r="AS5" s="5">
        <f>+AR5-AQ5</f>
        <v/>
      </c>
      <c r="AT5" t="inlineStr">
        <is>
          <t>Acta de Compromiso</t>
        </is>
      </c>
      <c r="AU5" t="inlineStr">
        <is>
          <t>Auto de archivo</t>
        </is>
      </c>
    </row>
    <row r="6" ht="15" customHeight="1">
      <c r="B6" t="inlineStr">
        <is>
          <t>003-2013</t>
        </is>
      </c>
      <c r="C6" t="n">
        <v>1300013</v>
      </c>
      <c r="D6" t="inlineStr">
        <is>
          <t>FAUNA DOMESTICA</t>
        </is>
      </c>
      <c r="H6" s="7" t="inlineStr">
        <is>
          <t>Ataque de mascota a otra</t>
        </is>
      </c>
      <c r="I6" t="inlineStr">
        <is>
          <t>Luis Enrique Restrepo</t>
        </is>
      </c>
      <c r="J6" t="inlineStr">
        <is>
          <t>CL</t>
        </is>
      </c>
      <c r="K6" t="n">
        <v>40</v>
      </c>
      <c r="L6" t="inlineStr">
        <is>
          <t>C</t>
        </is>
      </c>
      <c r="M6" t="inlineStr">
        <is>
          <t>SUR</t>
        </is>
      </c>
      <c r="N6" t="n">
        <v>42</v>
      </c>
      <c r="P6" t="n">
        <v>38</v>
      </c>
      <c r="S6" t="n">
        <v>202</v>
      </c>
      <c r="T6">
        <f>CONCATENATE(J6," ",K6," ",L6," ",M6," ",N6," ",O6," ",P6," ",Q6," ",R6," ",S6)</f>
        <v/>
      </c>
      <c r="U6" t="inlineStr">
        <is>
          <t>no reporta</t>
        </is>
      </c>
      <c r="V6" t="n">
        <v>3332916</v>
      </c>
      <c r="W6" t="inlineStr">
        <is>
          <t>Por determinar</t>
        </is>
      </c>
      <c r="X6" t="inlineStr">
        <is>
          <t>KR</t>
        </is>
      </c>
      <c r="Y6" t="n">
        <v>43</v>
      </c>
      <c r="Z6" t="inlineStr">
        <is>
          <t>A</t>
        </is>
      </c>
      <c r="AB6" t="n">
        <v>41</v>
      </c>
      <c r="AC6" t="inlineStr">
        <is>
          <t>A</t>
        </is>
      </c>
      <c r="AD6" t="n">
        <v>20</v>
      </c>
      <c r="AE6" t="inlineStr">
        <is>
          <t>SUR</t>
        </is>
      </c>
      <c r="AG6" t="n">
        <v>101</v>
      </c>
      <c r="AH6">
        <f>CONCATENATE(X6," ",Y6," ",Z6," ",AA6," ",AB6," ",AC6," ",AD6," ",AE6," ",AF6," ",AG6)</f>
        <v/>
      </c>
      <c r="AI6" t="inlineStr">
        <is>
          <t>no reporta</t>
        </is>
      </c>
      <c r="AJ6" t="inlineStr">
        <is>
          <t>no reporta</t>
        </is>
      </c>
      <c r="AK6" t="inlineStr">
        <is>
          <t>El Dorado</t>
        </is>
      </c>
      <c r="AO6" s="1" t="n"/>
      <c r="AP6" t="n">
        <v>9</v>
      </c>
      <c r="AQ6" s="4" t="n">
        <v>41278</v>
      </c>
      <c r="AR6" s="4" t="n">
        <v>41286</v>
      </c>
      <c r="AS6" s="5">
        <f>+AR6-AQ6</f>
        <v/>
      </c>
      <c r="AT6" t="inlineStr">
        <is>
          <t>Codigo de Policia</t>
        </is>
      </c>
      <c r="AU6" t="inlineStr">
        <is>
          <t>Auto de archivo</t>
        </is>
      </c>
      <c r="AV6" s="10" t="n">
        <v>41354</v>
      </c>
      <c r="AW6" s="9" t="inlineStr">
        <is>
          <t>L. Garcia</t>
        </is>
      </c>
      <c r="AX6" s="10" t="n">
        <v>41354</v>
      </c>
      <c r="BM6" s="10" t="n">
        <v>41286</v>
      </c>
      <c r="CE6" s="10" t="n">
        <v>41675</v>
      </c>
    </row>
    <row r="7" ht="30" customHeight="1">
      <c r="B7" t="inlineStr">
        <is>
          <t>004-2013</t>
        </is>
      </c>
      <c r="C7" t="n">
        <v>1300016</v>
      </c>
      <c r="D7" t="inlineStr">
        <is>
          <t>SUELO</t>
        </is>
      </c>
      <c r="E7" t="inlineStr">
        <is>
          <t>ESCOMBROS</t>
        </is>
      </c>
      <c r="F7" t="n">
        <v>5</v>
      </c>
      <c r="H7" s="7" t="inlineStr">
        <is>
          <t>Escombros y residuos de excavación en zona de retiro de la quebrada La Morgan. Comparendo 296.</t>
        </is>
      </c>
      <c r="I7" t="inlineStr">
        <is>
          <t>Inspección Palmas</t>
        </is>
      </c>
      <c r="T7">
        <f>CONCATENATE(J7," ",K7," ",L7," ",M7," ",N7," ",O7," ",P7," ",Q7," ",R7," ",S7)</f>
        <v/>
      </c>
      <c r="U7" t="inlineStr">
        <is>
          <t>no reporta</t>
        </is>
      </c>
      <c r="V7" t="inlineStr">
        <is>
          <t>no reporta</t>
        </is>
      </c>
      <c r="W7" t="inlineStr">
        <is>
          <t>Maria Gelsen G</t>
        </is>
      </c>
      <c r="AH7">
        <f>CONCATENATE(X7," ",Y7," ",Z7," ",AA7," ",AB7," ",AC7," ",AD7," ",AE7," ",AF7," ",AG7)</f>
        <v/>
      </c>
      <c r="AI7" t="inlineStr">
        <is>
          <t>no reporta</t>
        </is>
      </c>
      <c r="AJ7" t="n">
        <v>3860505</v>
      </c>
      <c r="AL7" t="inlineStr">
        <is>
          <t>Las Palmas</t>
        </is>
      </c>
      <c r="AO7" s="1" t="n"/>
      <c r="AP7" t="n">
        <v>12</v>
      </c>
      <c r="AQ7" s="4" t="n">
        <v>41282</v>
      </c>
      <c r="AR7" s="4" t="n">
        <v>41297</v>
      </c>
      <c r="AS7" s="5">
        <f>+AR7-AQ7</f>
        <v/>
      </c>
      <c r="AT7" t="inlineStr">
        <is>
          <t>Acuerdo 020 de 2009</t>
        </is>
      </c>
      <c r="AU7" t="inlineStr">
        <is>
          <t>Auto de archivo</t>
        </is>
      </c>
      <c r="AV7" s="10" t="n">
        <v>41282</v>
      </c>
      <c r="AW7" s="9" t="inlineStr">
        <is>
          <t>F. Villarraga</t>
        </is>
      </c>
      <c r="AX7" s="10" t="n">
        <v>41282</v>
      </c>
      <c r="BM7" s="10" t="n">
        <v>41297</v>
      </c>
      <c r="BN7" s="10" t="n">
        <v>41299</v>
      </c>
      <c r="BO7" s="10" t="n">
        <v>41299</v>
      </c>
      <c r="BP7" s="10" t="n">
        <v>41305</v>
      </c>
      <c r="BS7" s="10" t="n">
        <v>41305</v>
      </c>
      <c r="BT7" s="10" t="n">
        <v>41337</v>
      </c>
      <c r="BU7" s="10" t="n">
        <v>41337</v>
      </c>
      <c r="BV7" s="10" t="n">
        <v>41346</v>
      </c>
      <c r="CA7" s="10" t="n">
        <v>41393</v>
      </c>
      <c r="CB7" s="10" t="n">
        <v>41393</v>
      </c>
      <c r="CC7" s="10" t="n">
        <v>41396</v>
      </c>
      <c r="CD7" s="10" t="n">
        <v>41396</v>
      </c>
      <c r="CE7" s="10" t="n">
        <v>41438</v>
      </c>
    </row>
    <row r="8" ht="15" customHeight="1">
      <c r="B8" t="inlineStr">
        <is>
          <t>005-2013</t>
        </is>
      </c>
      <c r="C8" t="n">
        <v>1300023</v>
      </c>
      <c r="D8" t="inlineStr">
        <is>
          <t>FLORA</t>
        </is>
      </c>
      <c r="H8" s="7" t="inlineStr">
        <is>
          <t>Tala de arboles en retiro de la quebrada La Honda</t>
        </is>
      </c>
      <c r="I8" t="inlineStr">
        <is>
          <t>Cristina Arango</t>
        </is>
      </c>
      <c r="T8">
        <f>CONCATENATE(J8," ",K8," ",L8," ",M8," ",N8," ",O8," ",P8," ",Q8," ",R8," ",S8)</f>
        <v/>
      </c>
      <c r="U8" t="inlineStr">
        <is>
          <t>no reporta</t>
        </is>
      </c>
      <c r="V8" t="inlineStr">
        <is>
          <t>3566947 - 3127949205</t>
        </is>
      </c>
      <c r="W8" t="inlineStr">
        <is>
          <t>Urbanización Puebla</t>
        </is>
      </c>
      <c r="AH8">
        <f>CONCATENATE(X8," ",Y8," ",Z8," ",AA8," ",AB8," ",AC8," ",AD8," ",AE8," ",AF8," ",AG8)</f>
        <v/>
      </c>
      <c r="AI8" t="inlineStr">
        <is>
          <t>no reporta</t>
        </is>
      </c>
      <c r="AJ8" t="inlineStr">
        <is>
          <t>no reporta</t>
        </is>
      </c>
      <c r="AK8" t="inlineStr">
        <is>
          <t>El Esmeraldal</t>
        </is>
      </c>
      <c r="AO8" s="1" t="n"/>
      <c r="AP8" t="n">
        <v>4</v>
      </c>
      <c r="AQ8" s="4" t="n">
        <v>40916</v>
      </c>
      <c r="AR8" s="4" t="n"/>
      <c r="AS8" s="5">
        <f>+AR8-AQ8</f>
        <v/>
      </c>
      <c r="AT8" t="inlineStr">
        <is>
          <t>Acta de Compromiso</t>
        </is>
      </c>
      <c r="AU8" t="inlineStr">
        <is>
          <t>Auto de archivo</t>
        </is>
      </c>
    </row>
    <row r="9" ht="15" customHeight="1">
      <c r="B9" t="inlineStr">
        <is>
          <t>006-2013</t>
        </is>
      </c>
      <c r="C9" t="n">
        <v>1300025</v>
      </c>
      <c r="D9" t="inlineStr">
        <is>
          <t>-</t>
        </is>
      </c>
      <c r="E9" t="inlineStr">
        <is>
          <t>RESIDUOS SOLIDOS</t>
        </is>
      </c>
      <c r="F9" t="n">
        <v>3</v>
      </c>
      <c r="H9" s="7" t="inlineStr">
        <is>
          <t>Sensibilización por residuos solidos</t>
        </is>
      </c>
      <c r="I9" t="inlineStr">
        <is>
          <t>De Oficio</t>
        </is>
      </c>
      <c r="T9">
        <f>CONCATENATE(J9," ",K9," ",L9," ",M9," ",N9," ",O9," ",P9," ",Q9," ",R9," ",S9)</f>
        <v/>
      </c>
      <c r="W9" t="inlineStr">
        <is>
          <t>Ministerio Semilla de Fe</t>
        </is>
      </c>
      <c r="X9" t="inlineStr">
        <is>
          <t>KR</t>
        </is>
      </c>
      <c r="Y9" t="n">
        <v>40</v>
      </c>
      <c r="AB9" t="n">
        <v>39</v>
      </c>
      <c r="AC9" t="inlineStr">
        <is>
          <t>B</t>
        </is>
      </c>
      <c r="AD9" t="n">
        <v>20</v>
      </c>
      <c r="AE9" t="inlineStr">
        <is>
          <t>SUR</t>
        </is>
      </c>
      <c r="AH9">
        <f>CONCATENATE(X9," ",Y9," ",Z9," ",AA9," ",AB9," ",AC9," ",AD9," ",AE9," ",AF9," ",AG9)</f>
        <v/>
      </c>
      <c r="AI9" t="inlineStr">
        <is>
          <t>no reporta</t>
        </is>
      </c>
      <c r="AJ9" t="n">
        <v>4442718</v>
      </c>
      <c r="AK9" t="inlineStr">
        <is>
          <t>El Dorado</t>
        </is>
      </c>
      <c r="AO9" s="1" t="n"/>
      <c r="AP9" t="n">
        <v>9</v>
      </c>
      <c r="AQ9" s="4" t="n">
        <v>41282</v>
      </c>
      <c r="AR9" s="4" t="n"/>
      <c r="AS9" s="5">
        <f>+AR9-AQ9</f>
        <v/>
      </c>
      <c r="AT9" t="inlineStr">
        <is>
          <t>Acta de Compromiso</t>
        </is>
      </c>
      <c r="AU9" t="inlineStr">
        <is>
          <t>Visitas técnicos</t>
        </is>
      </c>
    </row>
    <row r="10">
      <c r="B10" t="inlineStr">
        <is>
          <t>007-2013</t>
        </is>
      </c>
      <c r="C10" t="n">
        <v>1300040</v>
      </c>
      <c r="D10" t="inlineStr">
        <is>
          <t>ESPACIOS PUBLICOS VERDES</t>
        </is>
      </c>
      <c r="E10" t="inlineStr">
        <is>
          <t>ESCOMBROS</t>
        </is>
      </c>
      <c r="F10" t="n">
        <v>3</v>
      </c>
      <c r="H10" s="7" t="inlineStr">
        <is>
          <t>Escombros y material de construcción en espacio público. Compendo N°292</t>
        </is>
      </c>
      <c r="I10" t="inlineStr">
        <is>
          <t>De Oficio</t>
        </is>
      </c>
      <c r="T10">
        <f>CONCATENATE(J10," ",K10," ",L10," ",M10," ",N10," ",O10," ",P10," ",Q10," ",R10," ",S10)</f>
        <v/>
      </c>
      <c r="U10" t="inlineStr">
        <is>
          <t>no reporta</t>
        </is>
      </c>
      <c r="V10" t="inlineStr">
        <is>
          <t>no reporta</t>
        </is>
      </c>
      <c r="W10" t="inlineStr">
        <is>
          <t>Diego A. Zapata Lopez</t>
        </is>
      </c>
      <c r="X10" t="inlineStr">
        <is>
          <t>KR</t>
        </is>
      </c>
      <c r="Y10" t="n">
        <v>40</v>
      </c>
      <c r="AB10" t="n">
        <v>47</v>
      </c>
      <c r="AD10" t="n">
        <v>44</v>
      </c>
      <c r="AE10" t="inlineStr">
        <is>
          <t>SUR</t>
        </is>
      </c>
      <c r="AH10">
        <f>CONCATENATE(X10," ",Y10," ",Z10," ",AA10," ",AB10," ",AC10," ",AD10," ",AE10," ",AF10," ",AG10)</f>
        <v/>
      </c>
      <c r="AI10" t="inlineStr">
        <is>
          <t>no reporta</t>
        </is>
      </c>
      <c r="AJ10" t="inlineStr">
        <is>
          <t>no reporta</t>
        </is>
      </c>
      <c r="AK10" t="inlineStr">
        <is>
          <t>El Trianon</t>
        </is>
      </c>
      <c r="AO10" s="1" t="n"/>
      <c r="AP10" t="n">
        <v>7</v>
      </c>
      <c r="AQ10" s="4" t="n">
        <v>41283</v>
      </c>
      <c r="AR10" s="4" t="n">
        <v>41303</v>
      </c>
      <c r="AS10" s="5">
        <f>+AR10-AQ10</f>
        <v/>
      </c>
      <c r="AT10" t="inlineStr">
        <is>
          <t>Acuerdo 020 de 2009</t>
        </is>
      </c>
      <c r="AU10" t="inlineStr">
        <is>
          <t>Auto de archivo</t>
        </is>
      </c>
      <c r="BM10" s="10" t="n">
        <v>41290</v>
      </c>
      <c r="BN10" s="10" t="n">
        <v>41303</v>
      </c>
      <c r="BO10" s="10" t="n">
        <v>41311</v>
      </c>
      <c r="BS10" s="10" t="n">
        <v>41446</v>
      </c>
      <c r="BT10" s="10" t="n">
        <v>41506</v>
      </c>
      <c r="BW10" s="10" t="n">
        <v>41316</v>
      </c>
      <c r="CE10" s="10" t="n">
        <v>41517</v>
      </c>
    </row>
    <row r="11" ht="15" customHeight="1">
      <c r="A11" t="inlineStr">
        <is>
          <t>753-2011</t>
        </is>
      </c>
      <c r="B11" t="inlineStr">
        <is>
          <t>008-2013</t>
        </is>
      </c>
      <c r="C11" t="inlineStr">
        <is>
          <t>1300041 - 1302828 - 1304346 - 1307826</t>
        </is>
      </c>
      <c r="D11" t="inlineStr">
        <is>
          <t>FAUNA DOMESTICA</t>
        </is>
      </c>
      <c r="H11" s="7" t="inlineStr">
        <is>
          <t>Afectacion por mascotas que generan ruido y pasan a techos vecinos.</t>
        </is>
      </c>
      <c r="I11" t="inlineStr">
        <is>
          <t>Rafael Ochoa Villegas</t>
        </is>
      </c>
      <c r="J11" t="inlineStr">
        <is>
          <t>KR</t>
        </is>
      </c>
      <c r="K11" t="n">
        <v>26</v>
      </c>
      <c r="N11" t="n">
        <v>40</v>
      </c>
      <c r="O11" t="inlineStr">
        <is>
          <t>B</t>
        </is>
      </c>
      <c r="P11" t="n">
        <v>2</v>
      </c>
      <c r="Q11" t="inlineStr">
        <is>
          <t>SUR</t>
        </is>
      </c>
      <c r="S11" t="n">
        <v>102</v>
      </c>
      <c r="T11">
        <f>CONCATENATE(J11," ",K11," ",L11," ",M11," ",N11," ",O11," ",P11," ",Q11," ",R11," ",S11)</f>
        <v/>
      </c>
      <c r="U11" t="n">
        <v>98662945</v>
      </c>
      <c r="V11" t="n">
        <v>2764570</v>
      </c>
      <c r="W11" t="inlineStr">
        <is>
          <t>Lizabeth Montoya Santana</t>
        </is>
      </c>
      <c r="X11" t="inlineStr">
        <is>
          <t>KR</t>
        </is>
      </c>
      <c r="Y11" t="n">
        <v>26</v>
      </c>
      <c r="AB11" t="n">
        <v>40</v>
      </c>
      <c r="AC11" t="inlineStr">
        <is>
          <t>B</t>
        </is>
      </c>
      <c r="AE11" t="inlineStr">
        <is>
          <t>SUR</t>
        </is>
      </c>
      <c r="AF11" t="n">
        <v>2</v>
      </c>
      <c r="AG11" t="n">
        <v>120</v>
      </c>
      <c r="AH11">
        <f>CONCATENATE(X11," ",Y11," ",Z11," ",AA11," ",AB11," ",AC11," ",AD11," ",AE11," ",AF11," ",AG11)</f>
        <v/>
      </c>
      <c r="AI11" t="inlineStr">
        <is>
          <t>no reporta</t>
        </is>
      </c>
      <c r="AJ11" t="inlineStr">
        <is>
          <t>3131431 - 3312663</t>
        </is>
      </c>
      <c r="AK11" t="inlineStr">
        <is>
          <t>La Mina</t>
        </is>
      </c>
      <c r="AO11" s="1" t="n"/>
      <c r="AP11" t="n">
        <v>6</v>
      </c>
      <c r="AQ11" s="4" t="n">
        <v>41283</v>
      </c>
      <c r="AR11" s="4" t="n">
        <v>41295</v>
      </c>
      <c r="AS11" s="5">
        <f>+AR11-AQ11</f>
        <v/>
      </c>
      <c r="AT11" t="inlineStr">
        <is>
          <t>Codigo de Policia</t>
        </is>
      </c>
      <c r="AU11" t="inlineStr">
        <is>
          <t>Auto de archivo</t>
        </is>
      </c>
      <c r="AV11" s="10" t="n">
        <v>41295</v>
      </c>
      <c r="AW11" s="9" t="inlineStr">
        <is>
          <t>J. Guzman</t>
        </is>
      </c>
      <c r="AX11" s="10" t="n">
        <v>41295</v>
      </c>
      <c r="BM11" s="10" t="n">
        <v>41304</v>
      </c>
      <c r="BN11" s="10" t="n">
        <v>41306</v>
      </c>
      <c r="BO11" s="10" t="n">
        <v>41353</v>
      </c>
      <c r="CE11" s="10" t="n">
        <v>41675</v>
      </c>
    </row>
    <row r="12">
      <c r="B12" t="inlineStr">
        <is>
          <t>009-2013</t>
        </is>
      </c>
      <c r="C12" t="inlineStr">
        <is>
          <t>1300042 - 1300606</t>
        </is>
      </c>
      <c r="D12" t="inlineStr">
        <is>
          <t>ESPACIOS PUBLICOS VERDES</t>
        </is>
      </c>
      <c r="E12" t="inlineStr">
        <is>
          <t>ESCOMBROS</t>
        </is>
      </c>
      <c r="F12" t="n">
        <v>9</v>
      </c>
      <c r="H12" s="7" t="inlineStr">
        <is>
          <t>Escombros y materiales en espacio público. Comparendo N° 293.</t>
        </is>
      </c>
      <c r="I12" t="inlineStr">
        <is>
          <t>De Oficio</t>
        </is>
      </c>
      <c r="T12">
        <f>CONCATENATE(J12," ",K12," ",L12," ",M12," ",N12," ",O12," ",P12," ",Q12," ",R12," ",S12)</f>
        <v/>
      </c>
      <c r="W12" t="inlineStr">
        <is>
          <t>Jose Gildardo Velasquez Restrepo</t>
        </is>
      </c>
      <c r="X12" t="inlineStr">
        <is>
          <t>KR</t>
        </is>
      </c>
      <c r="Y12" t="n">
        <v>40</v>
      </c>
      <c r="AB12" t="n">
        <v>47</v>
      </c>
      <c r="AD12" t="n">
        <v>2</v>
      </c>
      <c r="AE12" t="inlineStr">
        <is>
          <t>SUR</t>
        </is>
      </c>
      <c r="AG12" t="n">
        <v>101</v>
      </c>
      <c r="AH12">
        <f>CONCATENATE(X12," ",Y12," ",Z12," ",AA12," ",AB12," ",AC12," ",AD12," ",AE12," ",AF12," ",AG12)</f>
        <v/>
      </c>
      <c r="AI12" t="n">
        <v>70094458</v>
      </c>
      <c r="AJ12" t="n">
        <v>3147390992</v>
      </c>
      <c r="AK12" t="inlineStr">
        <is>
          <t>El Trianon</t>
        </is>
      </c>
      <c r="AO12" s="1" t="n"/>
      <c r="AP12" t="n">
        <v>7</v>
      </c>
      <c r="AQ12" s="4" t="n">
        <v>41283</v>
      </c>
      <c r="AR12" s="4" t="n">
        <v>41290</v>
      </c>
      <c r="AS12" s="5">
        <f>+AR12-AQ12</f>
        <v/>
      </c>
      <c r="AT12" t="inlineStr">
        <is>
          <t>Acuerdo 020 de 2009</t>
        </is>
      </c>
      <c r="AU12" t="inlineStr">
        <is>
          <t>Auto de archivo</t>
        </is>
      </c>
      <c r="AV12" s="10" t="n">
        <v>41283</v>
      </c>
      <c r="AW12" s="9" t="inlineStr">
        <is>
          <t>F. Villarraga</t>
        </is>
      </c>
      <c r="AX12" s="10" t="n">
        <v>41283</v>
      </c>
      <c r="BM12" s="10" t="n">
        <v>41290</v>
      </c>
      <c r="BN12" s="10" t="n">
        <v>41296</v>
      </c>
      <c r="BO12" s="10" t="n">
        <v>41296</v>
      </c>
      <c r="BP12" s="10" t="n">
        <v>41303</v>
      </c>
      <c r="BS12" s="10" t="n">
        <v>41303</v>
      </c>
      <c r="BT12" s="10" t="n">
        <v>41309</v>
      </c>
      <c r="BU12" s="10" t="n">
        <v>41309</v>
      </c>
      <c r="BV12" s="10" t="n">
        <v>41317</v>
      </c>
      <c r="BW12" s="10" t="n">
        <v>41327</v>
      </c>
      <c r="BX12" s="10" t="n">
        <v>41334</v>
      </c>
      <c r="BY12" s="10" t="n">
        <v>41334</v>
      </c>
      <c r="BZ12" s="10" t="n">
        <v>41340</v>
      </c>
      <c r="CC12" s="10" t="n">
        <v>41396</v>
      </c>
      <c r="CD12" s="10" t="n">
        <v>41396</v>
      </c>
      <c r="CE12" s="10" t="n">
        <v>41438</v>
      </c>
    </row>
    <row r="13" ht="15" customHeight="1">
      <c r="B13" t="inlineStr">
        <is>
          <t>010-2013</t>
        </is>
      </c>
      <c r="C13" t="inlineStr">
        <is>
          <t>1300067 - 101594</t>
        </is>
      </c>
      <c r="D13" t="inlineStr">
        <is>
          <t>AIRE</t>
        </is>
      </c>
      <c r="H13" s="7" t="inlineStr">
        <is>
          <t>Lote donde acumularon restos de animales que generan olores desagradables.</t>
        </is>
      </c>
      <c r="I13" t="inlineStr">
        <is>
          <t>Natalia Gonzalez</t>
        </is>
      </c>
      <c r="J13" t="inlineStr">
        <is>
          <t>KR</t>
        </is>
      </c>
      <c r="K13" t="n">
        <v>46</v>
      </c>
      <c r="N13" t="n">
        <v>48</v>
      </c>
      <c r="O13" t="inlineStr">
        <is>
          <t>C</t>
        </is>
      </c>
      <c r="P13" t="n">
        <v>92</v>
      </c>
      <c r="Q13" t="inlineStr">
        <is>
          <t>SUR</t>
        </is>
      </c>
      <c r="T13">
        <f>CONCATENATE(J13," ",K13," ",L13," ",M13," ",N13," ",O13," ",P13," ",Q13," ",R13," ",S13)</f>
        <v/>
      </c>
      <c r="U13" t="n">
        <v>32242505</v>
      </c>
      <c r="V13" t="n">
        <v>4444664</v>
      </c>
      <c r="W13" t="inlineStr">
        <is>
          <t>Carlos Mariano Pruna Jaramillo</t>
        </is>
      </c>
      <c r="X13" t="inlineStr">
        <is>
          <t>KR</t>
        </is>
      </c>
      <c r="Y13" t="n">
        <v>46</v>
      </c>
      <c r="AB13" t="n">
        <v>48</v>
      </c>
      <c r="AC13" t="inlineStr">
        <is>
          <t>C</t>
        </is>
      </c>
      <c r="AD13" t="n">
        <v>99</v>
      </c>
      <c r="AE13" t="inlineStr">
        <is>
          <t>SUR</t>
        </is>
      </c>
      <c r="AG13" t="inlineStr">
        <is>
          <t>lt3a</t>
        </is>
      </c>
      <c r="AH13">
        <f>CONCATENATE(X13," ",Y13," ",Z13," ",AA13," ",AB13," ",AC13," ",AD13," ",AE13," ",AF13," ",AG13)</f>
        <v/>
      </c>
      <c r="AI13" t="n">
        <v>8252416</v>
      </c>
      <c r="AJ13" t="inlineStr">
        <is>
          <t>3124423 - 3136524974</t>
        </is>
      </c>
      <c r="AK13" t="inlineStr">
        <is>
          <t>Primavera</t>
        </is>
      </c>
      <c r="AO13" s="1" t="n"/>
      <c r="AP13" t="n">
        <v>8</v>
      </c>
      <c r="AQ13" s="4" t="n">
        <v>41285</v>
      </c>
      <c r="AR13" s="4" t="n">
        <v>41289</v>
      </c>
      <c r="AS13" s="5">
        <f>+AR13-AQ13</f>
        <v/>
      </c>
      <c r="AT13" t="inlineStr">
        <is>
          <t>Acta de Compromiso</t>
        </is>
      </c>
      <c r="AU13" t="inlineStr">
        <is>
          <t>Auto de archivo</t>
        </is>
      </c>
    </row>
    <row r="14" ht="30" customHeight="1">
      <c r="B14" t="inlineStr">
        <is>
          <t>011-2013</t>
        </is>
      </c>
      <c r="C14" t="n">
        <v>1300052</v>
      </c>
      <c r="D14" t="inlineStr">
        <is>
          <t>-</t>
        </is>
      </c>
      <c r="E14" t="inlineStr">
        <is>
          <t>ESCOMBROS</t>
        </is>
      </c>
      <c r="F14" t="n">
        <v>3</v>
      </c>
      <c r="H14" s="7" t="inlineStr">
        <is>
          <t>Lote que es usado como botadero de escombros y disposición inadecuada cercana al sitio de otros residuos.</t>
        </is>
      </c>
      <c r="I14" t="inlineStr">
        <is>
          <t>Enviaseo</t>
        </is>
      </c>
      <c r="T14">
        <f>CONCATENATE(J14," ",K14," ",L14," ",M14," ",N14," ",O14," ",P14," ",Q14," ",R14," ",S14)</f>
        <v/>
      </c>
      <c r="U14" t="inlineStr">
        <is>
          <t>no reporta</t>
        </is>
      </c>
      <c r="V14" t="inlineStr">
        <is>
          <t>no reporta</t>
        </is>
      </c>
      <c r="W14" t="inlineStr">
        <is>
          <t>Sergio</t>
        </is>
      </c>
      <c r="X14" t="inlineStr">
        <is>
          <t>CL</t>
        </is>
      </c>
      <c r="Y14" t="n">
        <v>39</v>
      </c>
      <c r="Z14" t="inlineStr">
        <is>
          <t>F</t>
        </is>
      </c>
      <c r="AA14" t="inlineStr">
        <is>
          <t>SUR</t>
        </is>
      </c>
      <c r="AB14" t="n">
        <v>24</v>
      </c>
      <c r="AC14" t="inlineStr">
        <is>
          <t>DD</t>
        </is>
      </c>
      <c r="AD14" t="n">
        <v>8</v>
      </c>
      <c r="AH14">
        <f>CONCATENATE(X14," ",Y14," ",Z14," ",AA14," ",AB14," ",AC14," ",AD14," ",AE14," ",AF14," ",AG14)</f>
        <v/>
      </c>
      <c r="AI14" t="inlineStr">
        <is>
          <t>no reporta</t>
        </is>
      </c>
      <c r="AJ14" t="inlineStr">
        <is>
          <t>no reporta</t>
        </is>
      </c>
      <c r="AK14" t="inlineStr">
        <is>
          <t>El Salado</t>
        </is>
      </c>
      <c r="AM14" t="inlineStr">
        <is>
          <t>002</t>
        </is>
      </c>
      <c r="AN14" t="inlineStr">
        <is>
          <t>004</t>
        </is>
      </c>
      <c r="AO14" s="1" t="inlineStr">
        <is>
          <t>00020</t>
        </is>
      </c>
      <c r="AP14" t="n">
        <v>6</v>
      </c>
      <c r="AQ14" s="4" t="n">
        <v>41284</v>
      </c>
      <c r="AR14" s="4" t="n">
        <v>41298</v>
      </c>
      <c r="AS14" s="5">
        <f>+AR14-AQ14</f>
        <v/>
      </c>
      <c r="AT14" t="inlineStr">
        <is>
          <t>Acta de Compromiso</t>
        </is>
      </c>
      <c r="AU14" t="inlineStr">
        <is>
          <t>Auto de archivo</t>
        </is>
      </c>
      <c r="AV14" s="10" t="n">
        <v>41298</v>
      </c>
      <c r="AW14" s="9" t="inlineStr">
        <is>
          <t>L. Taborda</t>
        </is>
      </c>
      <c r="AX14" s="10" t="n">
        <v>41298</v>
      </c>
      <c r="AY14" s="10" t="n">
        <v>41355</v>
      </c>
      <c r="AZ14" s="11" t="inlineStr">
        <is>
          <t>J.Restrepo - S. Bustamante</t>
        </is>
      </c>
      <c r="BA14" s="10" t="n">
        <v>41355</v>
      </c>
      <c r="BB14" s="10" t="n">
        <v>41393</v>
      </c>
      <c r="BC14" s="11" t="inlineStr">
        <is>
          <t>C. Rojas - J. Restrepo</t>
        </is>
      </c>
      <c r="BD14" s="10" t="n">
        <v>41393</v>
      </c>
      <c r="CE14" s="10" t="n">
        <v>41393</v>
      </c>
      <c r="CF14" s="10" t="n"/>
    </row>
    <row r="15" ht="30" customHeight="1">
      <c r="B15" t="inlineStr">
        <is>
          <t>012-2013</t>
        </is>
      </c>
      <c r="C15" t="n">
        <v>1300057</v>
      </c>
      <c r="D15" t="inlineStr">
        <is>
          <t>AIRE</t>
        </is>
      </c>
      <c r="H15" s="7" t="inlineStr">
        <is>
          <t>Olores desagradables percibidos por heces fecales en jardines del parque principal.</t>
        </is>
      </c>
      <c r="I15" t="inlineStr">
        <is>
          <t>Luis Gonzaga Caro Porras</t>
        </is>
      </c>
      <c r="J15" t="inlineStr">
        <is>
          <t>TR</t>
        </is>
      </c>
      <c r="K15" t="n">
        <v>35</v>
      </c>
      <c r="L15" t="inlineStr">
        <is>
          <t>C</t>
        </is>
      </c>
      <c r="M15" t="inlineStr">
        <is>
          <t>SUR</t>
        </is>
      </c>
      <c r="N15" t="n">
        <v>30</v>
      </c>
      <c r="P15" t="n">
        <v>38</v>
      </c>
      <c r="S15" t="n">
        <v>301</v>
      </c>
      <c r="T15">
        <f>CONCATENATE(J15," ",K15," ",L15," ",M15," ",N15," ",O15," ",P15," ",Q15," ",R15," ",S15)</f>
        <v/>
      </c>
      <c r="U15" t="n">
        <v>9058749</v>
      </c>
      <c r="V15" t="n">
        <v>3314450</v>
      </c>
      <c r="W15" t="inlineStr">
        <is>
          <t>Por determinar</t>
        </is>
      </c>
      <c r="AH15">
        <f>CONCATENATE(X15," ",Y15," ",Z15," ",AA15," ",AB15," ",AC15," ",AD15," ",AE15," ",AF15," ",AG15)</f>
        <v/>
      </c>
      <c r="AI15" t="inlineStr">
        <is>
          <t>no reporta</t>
        </is>
      </c>
      <c r="AJ15" t="inlineStr">
        <is>
          <t>no reporta</t>
        </is>
      </c>
      <c r="AK15" t="inlineStr">
        <is>
          <t>Zona Centro</t>
        </is>
      </c>
      <c r="AO15" s="1" t="n"/>
      <c r="AP15" t="n">
        <v>9</v>
      </c>
      <c r="AQ15" s="4" t="n">
        <v>41284</v>
      </c>
      <c r="AR15" s="4" t="n"/>
      <c r="AS15" s="5">
        <f>+AR15-AQ15</f>
        <v/>
      </c>
      <c r="AT15" t="inlineStr">
        <is>
          <t>Remision u otros</t>
        </is>
      </c>
      <c r="AU15" t="inlineStr">
        <is>
          <t>Auto de archivo</t>
        </is>
      </c>
    </row>
    <row r="16">
      <c r="B16" t="inlineStr">
        <is>
          <t>013-2013</t>
        </is>
      </c>
      <c r="C16" t="n">
        <v>1300058</v>
      </c>
      <c r="D16" t="inlineStr">
        <is>
          <t>ESPACIOS PUBLICOS VERDES</t>
        </is>
      </c>
      <c r="E16" t="inlineStr">
        <is>
          <t>RESIDUOS SOLIDOS</t>
        </is>
      </c>
      <c r="F16" t="n">
        <v>3</v>
      </c>
      <c r="H16" s="7" t="inlineStr">
        <is>
          <t>Disposición inadecuada de residuos sólidos</t>
        </is>
      </c>
      <c r="I16" t="inlineStr">
        <is>
          <t>Angelica Gonzalez</t>
        </is>
      </c>
      <c r="J16" t="inlineStr">
        <is>
          <t>KR</t>
        </is>
      </c>
      <c r="K16" t="n">
        <v>42</v>
      </c>
      <c r="L16" t="inlineStr">
        <is>
          <t>B</t>
        </is>
      </c>
      <c r="N16" t="n">
        <v>26</v>
      </c>
      <c r="P16" t="n">
        <v>50</v>
      </c>
      <c r="Q16" t="inlineStr">
        <is>
          <t>SUR</t>
        </is>
      </c>
      <c r="T16">
        <f>CONCATENATE(J16," ",K16," ",L16," ",M16," ",N16," ",O16," ",P16," ",Q16," ",R16," ",S16)</f>
        <v/>
      </c>
      <c r="U16" t="n">
        <v>21656826</v>
      </c>
      <c r="V16" t="n">
        <v>2283045</v>
      </c>
      <c r="W16" t="inlineStr">
        <is>
          <t>Diego Merca Express</t>
        </is>
      </c>
      <c r="X16" t="inlineStr">
        <is>
          <t>KR</t>
        </is>
      </c>
      <c r="Y16" t="n">
        <v>42</v>
      </c>
      <c r="Z16" t="inlineStr">
        <is>
          <t>B</t>
        </is>
      </c>
      <c r="AB16" t="n">
        <v>26</v>
      </c>
      <c r="AD16" t="n">
        <v>47</v>
      </c>
      <c r="AE16" t="inlineStr">
        <is>
          <t>SUR</t>
        </is>
      </c>
      <c r="AH16">
        <f>CONCATENATE(X16," ",Y16," ",Z16," ",AA16," ",AB16," ",AC16," ",AD16," ",AE16," ",AF16," ",AG16)</f>
        <v/>
      </c>
      <c r="AI16" t="inlineStr">
        <is>
          <t>no reporta</t>
        </is>
      </c>
      <c r="AJ16" t="inlineStr">
        <is>
          <t>no reporta</t>
        </is>
      </c>
      <c r="AK16" t="inlineStr">
        <is>
          <t>Las Orquideas</t>
        </is>
      </c>
      <c r="AM16" t="inlineStr">
        <is>
          <t>035</t>
        </is>
      </c>
      <c r="AN16" t="inlineStr">
        <is>
          <t>003</t>
        </is>
      </c>
      <c r="AO16" s="1" t="inlineStr">
        <is>
          <t>00039</t>
        </is>
      </c>
      <c r="AP16" t="n">
        <v>3</v>
      </c>
      <c r="AQ16" s="4" t="n">
        <v>41284</v>
      </c>
      <c r="AR16" s="4" t="n">
        <v>41298</v>
      </c>
      <c r="AS16" s="5">
        <f>+AR16-AQ16</f>
        <v/>
      </c>
      <c r="AT16" t="inlineStr">
        <is>
          <t>Acta de Compromiso</t>
        </is>
      </c>
      <c r="AU16" t="inlineStr">
        <is>
          <t>Auto de archivo</t>
        </is>
      </c>
    </row>
    <row r="17">
      <c r="B17" t="inlineStr">
        <is>
          <t>014-2013</t>
        </is>
      </c>
      <c r="C17" t="n">
        <v>1300068</v>
      </c>
      <c r="D17" t="inlineStr">
        <is>
          <t>ESPACIOS PUBLICOS VERDES</t>
        </is>
      </c>
      <c r="E17" t="inlineStr">
        <is>
          <t>RESIDUOS SOLIDOS</t>
        </is>
      </c>
      <c r="F17" t="n">
        <v>3</v>
      </c>
      <c r="H17" s="7" t="inlineStr">
        <is>
          <t>Disposición inadecuada de residuos sólidos</t>
        </is>
      </c>
      <c r="I17" t="inlineStr">
        <is>
          <t>Jesus Maria Tangarife</t>
        </is>
      </c>
      <c r="J17" t="inlineStr">
        <is>
          <t>KR</t>
        </is>
      </c>
      <c r="K17" t="n">
        <v>32</v>
      </c>
      <c r="L17" t="inlineStr">
        <is>
          <t>B</t>
        </is>
      </c>
      <c r="N17" t="n">
        <v>40</v>
      </c>
      <c r="O17" t="inlineStr">
        <is>
          <t>F</t>
        </is>
      </c>
      <c r="P17" t="n">
        <v>25</v>
      </c>
      <c r="Q17" t="inlineStr">
        <is>
          <t>SUR</t>
        </is>
      </c>
      <c r="T17">
        <f>CONCATENATE(J17," ",K17," ",L17," ",M17," ",N17," ",O17," ",P17," ",Q17," ",R17," ",S17)</f>
        <v/>
      </c>
      <c r="U17" t="inlineStr">
        <is>
          <t>no reporta</t>
        </is>
      </c>
      <c r="V17" t="n">
        <v>3024516</v>
      </c>
      <c r="W17" t="inlineStr">
        <is>
          <t>Administración Flores de la Colina I</t>
        </is>
      </c>
      <c r="X17" t="inlineStr">
        <is>
          <t>KR</t>
        </is>
      </c>
      <c r="Y17" t="n">
        <v>32</v>
      </c>
      <c r="Z17" t="inlineStr">
        <is>
          <t>B</t>
        </is>
      </c>
      <c r="AB17" t="n">
        <v>40</v>
      </c>
      <c r="AC17" t="inlineStr">
        <is>
          <t>F</t>
        </is>
      </c>
      <c r="AD17" t="n">
        <v>25</v>
      </c>
      <c r="AE17" t="inlineStr">
        <is>
          <t>SUR</t>
        </is>
      </c>
      <c r="AH17">
        <f>CONCATENATE(X17," ",Y17," ",Z17," ",AA17," ",AB17," ",AC17," ",AD17," ",AE17," ",AF17," ",AG17)</f>
        <v/>
      </c>
      <c r="AI17" t="inlineStr">
        <is>
          <t>no reporta</t>
        </is>
      </c>
      <c r="AJ17" t="n">
        <v>2701792</v>
      </c>
      <c r="AK17" t="inlineStr">
        <is>
          <t>El Dorado</t>
        </is>
      </c>
      <c r="AM17" t="inlineStr">
        <is>
          <t>013</t>
        </is>
      </c>
      <c r="AN17" t="inlineStr">
        <is>
          <t>001</t>
        </is>
      </c>
      <c r="AO17" s="1" t="inlineStr">
        <is>
          <t>00074</t>
        </is>
      </c>
      <c r="AP17" t="n">
        <v>9</v>
      </c>
      <c r="AQ17" s="4" t="n">
        <v>41285</v>
      </c>
      <c r="AR17" s="4" t="n">
        <v>41298</v>
      </c>
      <c r="AS17" s="5">
        <f>+AR17-AQ17</f>
        <v/>
      </c>
      <c r="AT17" t="inlineStr">
        <is>
          <t>Acta de Compromiso</t>
        </is>
      </c>
      <c r="AU17" t="inlineStr">
        <is>
          <t>Auto de archivo</t>
        </is>
      </c>
    </row>
    <row r="18" ht="15" customHeight="1">
      <c r="B18" t="inlineStr">
        <is>
          <t>015-2013</t>
        </is>
      </c>
      <c r="C18" t="n">
        <v>1300073</v>
      </c>
      <c r="D18" t="inlineStr">
        <is>
          <t>FAUNA DOMESTICA</t>
        </is>
      </c>
      <c r="H18" s="7" t="inlineStr">
        <is>
          <t>Ataque de mascota a persona</t>
        </is>
      </c>
      <c r="I18" t="inlineStr">
        <is>
          <t>Andres Lopez</t>
        </is>
      </c>
      <c r="J18" t="inlineStr">
        <is>
          <t>CL</t>
        </is>
      </c>
      <c r="K18" t="n">
        <v>37</v>
      </c>
      <c r="M18" t="inlineStr">
        <is>
          <t>SUR</t>
        </is>
      </c>
      <c r="N18" t="n">
        <v>28</v>
      </c>
      <c r="P18" t="n">
        <v>5</v>
      </c>
      <c r="S18" t="n">
        <v>125</v>
      </c>
      <c r="T18">
        <f>CONCATENATE(J18," ",K18," ",L18," ",M18," ",N18," ",O18," ",P18," ",Q18," ",R18," ",S18)</f>
        <v/>
      </c>
      <c r="U18" t="n">
        <v>79591727</v>
      </c>
      <c r="V18" t="n">
        <v>3335216</v>
      </c>
      <c r="W18" t="inlineStr">
        <is>
          <t>Cesar Segura</t>
        </is>
      </c>
      <c r="X18" t="inlineStr">
        <is>
          <t>CL</t>
        </is>
      </c>
      <c r="Y18" t="n">
        <v>37</v>
      </c>
      <c r="AA18" t="inlineStr">
        <is>
          <t>SUR</t>
        </is>
      </c>
      <c r="AB18" t="n">
        <v>28</v>
      </c>
      <c r="AD18" t="n">
        <v>5</v>
      </c>
      <c r="AF18" t="n">
        <v>4</v>
      </c>
      <c r="AG18" t="n">
        <v>220</v>
      </c>
      <c r="AH18">
        <f>CONCATENATE(X18," ",Y18," ",Z18," ",AA18," ",AB18," ",AC18," ",AD18," ",AE18," ",AF18," ",AG18)</f>
        <v/>
      </c>
      <c r="AI18" t="n">
        <v>76314430</v>
      </c>
      <c r="AJ18" t="n">
        <v>3027387</v>
      </c>
      <c r="AK18" t="inlineStr">
        <is>
          <t>La Pradera</t>
        </is>
      </c>
      <c r="AO18" s="1" t="n"/>
      <c r="AP18" t="n">
        <v>5</v>
      </c>
      <c r="AQ18" s="4" t="n">
        <v>41285</v>
      </c>
      <c r="AR18" s="4" t="n">
        <v>41295</v>
      </c>
      <c r="AS18" s="5">
        <f>+AR18-AQ18</f>
        <v/>
      </c>
      <c r="AT18" t="inlineStr">
        <is>
          <t>Acta de Compromiso</t>
        </is>
      </c>
      <c r="AU18" t="inlineStr">
        <is>
          <t>Auto de archivo</t>
        </is>
      </c>
    </row>
    <row r="19" ht="15" customHeight="1">
      <c r="B19" t="inlineStr">
        <is>
          <t>016-2013</t>
        </is>
      </c>
      <c r="C19" t="n">
        <v>1300091</v>
      </c>
      <c r="D19" t="inlineStr">
        <is>
          <t>AIRE</t>
        </is>
      </c>
      <c r="H19" s="7" t="inlineStr">
        <is>
          <t>Quema de residuos solidos que generan perjuicios en el sector.</t>
        </is>
      </c>
      <c r="I19" t="inlineStr">
        <is>
          <t>Maria Paulina Ramírez</t>
        </is>
      </c>
      <c r="J19" t="inlineStr">
        <is>
          <t>KR</t>
        </is>
      </c>
      <c r="K19" t="n">
        <v>27</v>
      </c>
      <c r="L19" t="inlineStr">
        <is>
          <t>D</t>
        </is>
      </c>
      <c r="N19" t="n">
        <v>27</v>
      </c>
      <c r="P19" t="n">
        <v>123</v>
      </c>
      <c r="Q19" t="inlineStr">
        <is>
          <t>SUR</t>
        </is>
      </c>
      <c r="T19">
        <f>CONCATENATE(J19," ",K19," ",L19," ",M19," ",N19," ",O19," ",P19," ",Q19," ",R19," ",S19)</f>
        <v/>
      </c>
      <c r="U19" t="n">
        <v>1037571558</v>
      </c>
      <c r="V19" t="n">
        <v>4186925</v>
      </c>
      <c r="W19" t="inlineStr">
        <is>
          <t>Por determinar</t>
        </is>
      </c>
      <c r="X19" t="inlineStr">
        <is>
          <t>KR</t>
        </is>
      </c>
      <c r="Y19" t="n">
        <v>27</v>
      </c>
      <c r="Z19" t="inlineStr">
        <is>
          <t>D</t>
        </is>
      </c>
      <c r="AB19" t="n">
        <v>27</v>
      </c>
      <c r="AD19" t="n">
        <v>107</v>
      </c>
      <c r="AE19" t="inlineStr">
        <is>
          <t>SUR</t>
        </is>
      </c>
      <c r="AH19">
        <f>CONCATENATE(X19," ",Y19," ",Z19," ",AA19," ",AB19," ",AC19," ",AD19," ",AE19," ",AF19," ",AG19)</f>
        <v/>
      </c>
      <c r="AI19" t="inlineStr">
        <is>
          <t>no reporta</t>
        </is>
      </c>
      <c r="AJ19" t="inlineStr">
        <is>
          <t>no reporta</t>
        </is>
      </c>
      <c r="AK19" t="inlineStr">
        <is>
          <t>El Esmeraldal</t>
        </is>
      </c>
      <c r="AO19" s="1" t="n"/>
      <c r="AP19" t="n">
        <v>4</v>
      </c>
      <c r="AQ19" s="4" t="n">
        <v>41289</v>
      </c>
      <c r="AR19" s="4" t="n"/>
      <c r="AS19" s="5">
        <f>+AR19-AQ19</f>
        <v/>
      </c>
      <c r="AT19" t="inlineStr">
        <is>
          <t>Acta de Compromiso</t>
        </is>
      </c>
      <c r="AU19" t="inlineStr">
        <is>
          <t>Visitas técnicos</t>
        </is>
      </c>
    </row>
    <row r="20" ht="15" customHeight="1">
      <c r="B20" t="inlineStr">
        <is>
          <t>017-2013</t>
        </is>
      </c>
      <c r="C20" t="n">
        <v>1300097</v>
      </c>
      <c r="D20" t="inlineStr">
        <is>
          <t>FAUNA SILVESTRE</t>
        </is>
      </c>
      <c r="H20" s="7" t="inlineStr">
        <is>
          <t>Ataque con piedras a pajaros y ardillas</t>
        </is>
      </c>
      <c r="I20" t="inlineStr">
        <is>
          <t>Esperanza Londoño</t>
        </is>
      </c>
      <c r="J20" t="inlineStr">
        <is>
          <t>CL</t>
        </is>
      </c>
      <c r="K20" t="n">
        <v>41</v>
      </c>
      <c r="L20" t="inlineStr">
        <is>
          <t>A</t>
        </is>
      </c>
      <c r="M20" t="inlineStr">
        <is>
          <t>SUR</t>
        </is>
      </c>
      <c r="N20" t="n">
        <v>32</v>
      </c>
      <c r="P20" t="n">
        <v>13</v>
      </c>
      <c r="R20" t="n">
        <v>2.6</v>
      </c>
      <c r="S20" t="n">
        <v>401</v>
      </c>
      <c r="T20">
        <f>CONCATENATE(J20," ",K20," ",L20," ",M20," ",N20," ",O20," ",P20," ",Q20," ",R20," ",S20)</f>
        <v/>
      </c>
      <c r="U20" t="n">
        <v>42865774</v>
      </c>
      <c r="V20" t="inlineStr">
        <is>
          <t>no reporta</t>
        </is>
      </c>
      <c r="W20" t="inlineStr">
        <is>
          <t>Miriam Maya</t>
        </is>
      </c>
      <c r="X20" t="inlineStr">
        <is>
          <t>CL</t>
        </is>
      </c>
      <c r="Y20" t="n">
        <v>41</v>
      </c>
      <c r="Z20" t="inlineStr">
        <is>
          <t>A</t>
        </is>
      </c>
      <c r="AA20" t="inlineStr">
        <is>
          <t>SUR</t>
        </is>
      </c>
      <c r="AB20" t="n">
        <v>32</v>
      </c>
      <c r="AD20" t="n">
        <v>13</v>
      </c>
      <c r="AF20" t="n">
        <v>2.3</v>
      </c>
      <c r="AG20" t="n">
        <v>103</v>
      </c>
      <c r="AH20">
        <f>CONCATENATE(X20," ",Y20," ",Z20," ",AA20," ",AB20," ",AC20," ",AD20," ",AE20," ",AF20," ",AG20)</f>
        <v/>
      </c>
      <c r="AI20" t="inlineStr">
        <is>
          <t>no reporta</t>
        </is>
      </c>
      <c r="AJ20" t="inlineStr">
        <is>
          <t>no reporta</t>
        </is>
      </c>
      <c r="AK20" t="inlineStr">
        <is>
          <t>El Dorado</t>
        </is>
      </c>
      <c r="AM20" t="inlineStr">
        <is>
          <t>013</t>
        </is>
      </c>
      <c r="AN20" t="inlineStr">
        <is>
          <t>039</t>
        </is>
      </c>
      <c r="AO20" s="1" t="inlineStr">
        <is>
          <t>00032</t>
        </is>
      </c>
      <c r="AP20" t="n">
        <v>9</v>
      </c>
      <c r="AQ20" s="4" t="n">
        <v>41289</v>
      </c>
      <c r="AR20" s="4" t="n">
        <v>41298</v>
      </c>
      <c r="AS20" s="5">
        <f>+AR20-AQ20</f>
        <v/>
      </c>
      <c r="AT20" t="inlineStr">
        <is>
          <t>Acta de Compromiso</t>
        </is>
      </c>
      <c r="AU20" t="inlineStr">
        <is>
          <t>Auto de archivo</t>
        </is>
      </c>
    </row>
    <row r="21" ht="15" customHeight="1">
      <c r="A21" t="inlineStr">
        <is>
          <t>C951-2011</t>
        </is>
      </c>
      <c r="B21" t="inlineStr">
        <is>
          <t>018-2013</t>
        </is>
      </c>
      <c r="C21" t="n">
        <v>1300092</v>
      </c>
      <c r="D21" t="inlineStr">
        <is>
          <t>HIDRICO</t>
        </is>
      </c>
      <c r="H21" s="7" t="inlineStr">
        <is>
          <t>Afectación por pozo septico a vecinos</t>
        </is>
      </c>
      <c r="I21" t="inlineStr">
        <is>
          <t>De Oficio</t>
        </is>
      </c>
      <c r="T21">
        <f>CONCATENATE(J21," ",K21," ",L21," ",M21," ",N21," ",O21," ",P21," ",Q21," ",R21," ",S21)</f>
        <v/>
      </c>
      <c r="W21" t="inlineStr">
        <is>
          <t>Jose David Suarez Ochoa</t>
        </is>
      </c>
      <c r="X21" t="inlineStr">
        <is>
          <t>KR</t>
        </is>
      </c>
      <c r="Y21" t="n">
        <v>80</v>
      </c>
      <c r="AB21" t="n">
        <v>32</v>
      </c>
      <c r="AC21" t="inlineStr">
        <is>
          <t>EE</t>
        </is>
      </c>
      <c r="AD21" t="n">
        <v>61</v>
      </c>
      <c r="AG21" t="n">
        <v>301</v>
      </c>
      <c r="AH21">
        <f>CONCATENATE(X21," ",Y21," ",Z21," ",AA21," ",AB21," ",AC21," ",AD21," ",AE21," ",AF21," ",AG21)</f>
        <v/>
      </c>
      <c r="AI21" t="inlineStr">
        <is>
          <t>no reporta</t>
        </is>
      </c>
      <c r="AJ21" t="n">
        <v>4110241</v>
      </c>
      <c r="AK21" t="inlineStr">
        <is>
          <t>Loma El Atravezado</t>
        </is>
      </c>
      <c r="AO21" s="1" t="n"/>
      <c r="AP21" t="n">
        <v>4</v>
      </c>
      <c r="AQ21" s="4" t="n">
        <v>41289</v>
      </c>
      <c r="AR21" s="4" t="n">
        <v>41295</v>
      </c>
      <c r="AS21" s="5">
        <f>+AR21-AQ21</f>
        <v/>
      </c>
      <c r="AT21" t="inlineStr">
        <is>
          <t>Ley 142 de 1994</t>
        </is>
      </c>
      <c r="AU21" t="inlineStr">
        <is>
          <t>Auto de archivo</t>
        </is>
      </c>
      <c r="BO21" s="10" t="n">
        <v>41446</v>
      </c>
    </row>
    <row r="22" ht="15" customHeight="1">
      <c r="B22" t="inlineStr">
        <is>
          <t>019-2013</t>
        </is>
      </c>
      <c r="C22" t="n">
        <v>1300103</v>
      </c>
      <c r="D22" t="inlineStr">
        <is>
          <t>FLORA</t>
        </is>
      </c>
      <c r="H22" s="7" t="inlineStr">
        <is>
          <t>Tala de bosque nativo</t>
        </is>
      </c>
      <c r="I22" t="inlineStr">
        <is>
          <t>Adriana Escobar</t>
        </is>
      </c>
      <c r="R22" t="inlineStr">
        <is>
          <t>lote 39A</t>
        </is>
      </c>
      <c r="T22">
        <f>CONCATENATE(J22," ",K22," ",L22," ",M22," ",N22," ",O22," ",P22," ",Q22," ",R22," ",S22)</f>
        <v/>
      </c>
      <c r="U22" t="n">
        <v>42974261</v>
      </c>
      <c r="V22" t="n">
        <v>2709754</v>
      </c>
      <c r="W22" t="inlineStr">
        <is>
          <t>Por determinar</t>
        </is>
      </c>
      <c r="AF22" t="inlineStr">
        <is>
          <t>caldas</t>
        </is>
      </c>
      <c r="AH22">
        <f>CONCATENATE(X22," ",Y22," ",Z22," ",AA22," ",AB22," ",AC22," ",AD22," ",AE22," ",AF22," ",AG22)</f>
        <v/>
      </c>
      <c r="AI22" t="inlineStr">
        <is>
          <t>no reporta</t>
        </is>
      </c>
      <c r="AJ22" t="inlineStr">
        <is>
          <t>no reporta</t>
        </is>
      </c>
      <c r="AL22" t="inlineStr">
        <is>
          <t>El Vallano</t>
        </is>
      </c>
      <c r="AO22" s="1" t="n"/>
      <c r="AP22" t="n">
        <v>11</v>
      </c>
      <c r="AQ22" s="4" t="n">
        <v>41289</v>
      </c>
      <c r="AR22" s="4" t="n"/>
      <c r="AS22" s="5">
        <f>+AR22-AQ22</f>
        <v/>
      </c>
      <c r="AT22" t="inlineStr">
        <is>
          <t>Remision u otros</t>
        </is>
      </c>
      <c r="AU22" t="inlineStr">
        <is>
          <t>Auto de archivo</t>
        </is>
      </c>
    </row>
    <row r="23" ht="15" customHeight="1">
      <c r="B23" t="inlineStr">
        <is>
          <t>020-2013</t>
        </is>
      </c>
      <c r="C23" t="n">
        <v>1300112</v>
      </c>
      <c r="D23" t="inlineStr">
        <is>
          <t>-</t>
        </is>
      </c>
      <c r="E23" t="inlineStr">
        <is>
          <t>RESIDUOS SOLIDOS</t>
        </is>
      </c>
      <c r="F23" t="n">
        <v>3</v>
      </c>
      <c r="H23" s="7" t="inlineStr">
        <is>
          <t>Disposición inadecuada de residuos sólidos</t>
        </is>
      </c>
      <c r="I23" t="inlineStr">
        <is>
          <t>Miriam Ruiz</t>
        </is>
      </c>
      <c r="J23" t="inlineStr">
        <is>
          <t>TR</t>
        </is>
      </c>
      <c r="K23" t="n">
        <v>35</v>
      </c>
      <c r="M23" t="inlineStr">
        <is>
          <t>SUR</t>
        </is>
      </c>
      <c r="N23" t="n">
        <v>31</v>
      </c>
      <c r="P23" t="n">
        <v>28</v>
      </c>
      <c r="T23">
        <f>CONCATENATE(J23," ",K23," ",L23," ",M23," ",N23," ",O23," ",P23," ",Q23," ",R23," ",S23)</f>
        <v/>
      </c>
      <c r="U23" t="n">
        <v>42745526</v>
      </c>
      <c r="V23" t="n">
        <v>2700019</v>
      </c>
      <c r="W23" t="inlineStr">
        <is>
          <t>Por determinar</t>
        </is>
      </c>
      <c r="X23" t="inlineStr">
        <is>
          <t>TR</t>
        </is>
      </c>
      <c r="Y23" t="n">
        <v>35</v>
      </c>
      <c r="AA23" t="inlineStr">
        <is>
          <t>SUR</t>
        </is>
      </c>
      <c r="AB23" t="n">
        <v>31</v>
      </c>
      <c r="AD23" t="n">
        <v>28</v>
      </c>
      <c r="AH23">
        <f>CONCATENATE(X23," ",Y23," ",Z23," ",AA23," ",AB23," ",AC23," ",AD23," ",AE23," ",AF23," ",AG23)</f>
        <v/>
      </c>
      <c r="AI23" t="inlineStr">
        <is>
          <t>no reporta</t>
        </is>
      </c>
      <c r="AJ23" t="inlineStr">
        <is>
          <t>no reporta</t>
        </is>
      </c>
      <c r="AK23" t="inlineStr">
        <is>
          <t>Uribe Angel</t>
        </is>
      </c>
      <c r="AO23" s="1" t="n"/>
      <c r="AP23" t="n">
        <v>3</v>
      </c>
      <c r="AQ23" s="4" t="n">
        <v>41290</v>
      </c>
      <c r="AR23" s="4" t="n">
        <v>41325</v>
      </c>
      <c r="AS23" s="5">
        <f>+AR23-AQ23</f>
        <v/>
      </c>
      <c r="AT23" t="inlineStr">
        <is>
          <t>Acta de Compromiso</t>
        </is>
      </c>
      <c r="AU23" t="inlineStr">
        <is>
          <t>Verificación</t>
        </is>
      </c>
    </row>
    <row r="24">
      <c r="B24" t="inlineStr">
        <is>
          <t>021-2013</t>
        </is>
      </c>
      <c r="C24" t="n">
        <v>1300113</v>
      </c>
      <c r="D24" t="inlineStr">
        <is>
          <t>ESPACIOS PUBLICOS VERDES</t>
        </is>
      </c>
      <c r="E24" t="inlineStr">
        <is>
          <t>RESIDUOS SOLIDOS</t>
        </is>
      </c>
      <c r="F24" t="n">
        <v>3</v>
      </c>
      <c r="H24" s="7" t="inlineStr">
        <is>
          <t>Disposición inadecuada de residuos sólidos</t>
        </is>
      </c>
      <c r="I24" t="inlineStr">
        <is>
          <t>Resfa Garces</t>
        </is>
      </c>
      <c r="J24" t="inlineStr">
        <is>
          <t>CL</t>
        </is>
      </c>
      <c r="K24" t="n">
        <v>45</v>
      </c>
      <c r="L24" t="inlineStr">
        <is>
          <t>BB</t>
        </is>
      </c>
      <c r="M24" t="inlineStr">
        <is>
          <t>SUR</t>
        </is>
      </c>
      <c r="N24" t="n">
        <v>43</v>
      </c>
      <c r="O24" t="inlineStr">
        <is>
          <t>A</t>
        </is>
      </c>
      <c r="P24" t="n">
        <v>87</v>
      </c>
      <c r="T24">
        <f>CONCATENATE(J24," ",K24," ",L24," ",M24," ",N24," ",O24," ",P24," ",Q24," ",R24," ",S24)</f>
        <v/>
      </c>
      <c r="U24" t="n">
        <v>32449060</v>
      </c>
      <c r="V24" t="n">
        <v>3790746</v>
      </c>
      <c r="W24" t="inlineStr">
        <is>
          <t>Recicladores</t>
        </is>
      </c>
      <c r="X24" t="inlineStr">
        <is>
          <t>CL</t>
        </is>
      </c>
      <c r="Y24" t="n">
        <v>45</v>
      </c>
      <c r="Z24" t="inlineStr">
        <is>
          <t>BB</t>
        </is>
      </c>
      <c r="AA24" t="inlineStr">
        <is>
          <t>SUR</t>
        </is>
      </c>
      <c r="AB24" t="n">
        <v>43</v>
      </c>
      <c r="AC24" t="inlineStr">
        <is>
          <t>A</t>
        </is>
      </c>
      <c r="AD24" t="n">
        <v>87</v>
      </c>
      <c r="AF24" t="inlineStr">
        <is>
          <t>AL LADO</t>
        </is>
      </c>
      <c r="AH24">
        <f>CONCATENATE(X24," ",Y24," ",Z24," ",AA24," ",AB24," ",AC24," ",AD24," ",AE24," ",AF24," ",AG24)</f>
        <v/>
      </c>
      <c r="AI24" t="inlineStr">
        <is>
          <t>no reporta</t>
        </is>
      </c>
      <c r="AJ24" t="inlineStr">
        <is>
          <t>no reporta</t>
        </is>
      </c>
      <c r="AK24" t="inlineStr">
        <is>
          <t>Alcala</t>
        </is>
      </c>
      <c r="AO24" s="1" t="n"/>
      <c r="AP24" t="n">
        <v>8</v>
      </c>
      <c r="AQ24" s="4" t="n">
        <v>41290</v>
      </c>
      <c r="AR24" s="4" t="n">
        <v>41320</v>
      </c>
      <c r="AS24" s="5">
        <f>+AR24-AQ24</f>
        <v/>
      </c>
      <c r="AT24" t="inlineStr">
        <is>
          <t>Acta de Compromiso</t>
        </is>
      </c>
      <c r="AU24" t="inlineStr">
        <is>
          <t>Visitas patrulleros</t>
        </is>
      </c>
      <c r="AV24" s="10" t="n">
        <v>41320</v>
      </c>
      <c r="AW24" s="9" t="inlineStr">
        <is>
          <t>J. Alvarez - L. Garcia</t>
        </is>
      </c>
      <c r="AX24" s="10" t="n">
        <v>41320</v>
      </c>
    </row>
    <row r="25" ht="15" customHeight="1">
      <c r="B25" t="inlineStr">
        <is>
          <t>022-2013</t>
        </is>
      </c>
      <c r="C25" t="n">
        <v>1300122</v>
      </c>
      <c r="D25" t="inlineStr">
        <is>
          <t>-</t>
        </is>
      </c>
      <c r="E25" t="inlineStr">
        <is>
          <t>RESIDUOS SOLIDOS</t>
        </is>
      </c>
      <c r="F25" t="n">
        <v>3</v>
      </c>
      <c r="G25" t="inlineStr">
        <is>
          <t>LOTE SIN CERRAMIENTO</t>
        </is>
      </c>
      <c r="H25" s="7" t="inlineStr">
        <is>
          <t>Lote donde depositan residuos solidos frente a peticionario</t>
        </is>
      </c>
      <c r="I25" t="inlineStr">
        <is>
          <t>Julian Monroy</t>
        </is>
      </c>
      <c r="J25" t="inlineStr">
        <is>
          <t>KR</t>
        </is>
      </c>
      <c r="K25" t="n">
        <v>24</v>
      </c>
      <c r="L25" t="inlineStr">
        <is>
          <t>F</t>
        </is>
      </c>
      <c r="N25" t="n">
        <v>40</v>
      </c>
      <c r="P25" t="n">
        <v>142</v>
      </c>
      <c r="Q25" t="inlineStr">
        <is>
          <t>SUR</t>
        </is>
      </c>
      <c r="T25">
        <f>CONCATENATE(J25," ",K25," ",L25," ",M25," ",N25," ",O25," ",P25," ",Q25," ",R25," ",S25)</f>
        <v/>
      </c>
      <c r="U25" t="n">
        <v>71174294</v>
      </c>
      <c r="V25" t="n">
        <v>2715023</v>
      </c>
      <c r="W25" t="inlineStr">
        <is>
          <t>Por determinar</t>
        </is>
      </c>
      <c r="AH25">
        <f>CONCATENATE(X25," ",Y25," ",Z25," ",AA25," ",AB25," ",AC25," ",AD25," ",AE25," ",AF25," ",AG25)</f>
        <v/>
      </c>
      <c r="AI25" t="inlineStr">
        <is>
          <t>no reporta</t>
        </is>
      </c>
      <c r="AJ25" t="inlineStr">
        <is>
          <t>no reporta</t>
        </is>
      </c>
      <c r="AK25" t="inlineStr">
        <is>
          <t>-</t>
        </is>
      </c>
      <c r="AL25" t="inlineStr">
        <is>
          <t>El Vallano</t>
        </is>
      </c>
      <c r="AN25" t="inlineStr">
        <is>
          <t>001</t>
        </is>
      </c>
      <c r="AO25" s="1" t="inlineStr">
        <is>
          <t>00452</t>
        </is>
      </c>
      <c r="AP25" t="n">
        <v>11</v>
      </c>
      <c r="AQ25" s="4" t="n">
        <v>41291</v>
      </c>
      <c r="AR25" s="4" t="n">
        <v>41299</v>
      </c>
      <c r="AS25" s="5">
        <f>+AR25-AQ25</f>
        <v/>
      </c>
      <c r="AT25" t="inlineStr">
        <is>
          <t>Acta de Compromiso</t>
        </is>
      </c>
      <c r="AU25" t="inlineStr">
        <is>
          <t>Auto de archivo</t>
        </is>
      </c>
    </row>
    <row r="26">
      <c r="B26" t="inlineStr">
        <is>
          <t>023-2013</t>
        </is>
      </c>
      <c r="C26" t="n">
        <v>1300145</v>
      </c>
      <c r="D26" t="inlineStr">
        <is>
          <t>ESPACIOS PUBLICOS VERDES</t>
        </is>
      </c>
      <c r="E26" t="inlineStr">
        <is>
          <t>ESCOMBROS</t>
        </is>
      </c>
      <c r="F26" t="n">
        <v>3</v>
      </c>
      <c r="H26" s="7" t="inlineStr">
        <is>
          <t>Escombros en antejardin en zona pública. Comparendo 294</t>
        </is>
      </c>
      <c r="I26" t="inlineStr">
        <is>
          <t>De Oficio</t>
        </is>
      </c>
      <c r="T26">
        <f>CONCATENATE(J26," ",K26," ",L26," ",M26," ",N26," ",O26," ",P26," ",Q26," ",R26," ",S26)</f>
        <v/>
      </c>
      <c r="U26" t="inlineStr">
        <is>
          <t>no reporta</t>
        </is>
      </c>
      <c r="V26" t="inlineStr">
        <is>
          <t>no reporta</t>
        </is>
      </c>
      <c r="W26" t="inlineStr">
        <is>
          <t>Por determinar</t>
        </is>
      </c>
      <c r="X26" t="inlineStr">
        <is>
          <t>KR</t>
        </is>
      </c>
      <c r="Y26" t="n">
        <v>37</v>
      </c>
      <c r="AB26" t="n">
        <v>39</v>
      </c>
      <c r="AD26" t="n">
        <v>15</v>
      </c>
      <c r="AE26" t="inlineStr">
        <is>
          <t>SUR</t>
        </is>
      </c>
      <c r="AH26">
        <f>CONCATENATE(X26," ",Y26," ",Z26," ",AA26," ",AB26," ",AC26," ",AD26," ",AE26," ",AF26," ",AG26)</f>
        <v/>
      </c>
      <c r="AI26" t="inlineStr">
        <is>
          <t>no reporta</t>
        </is>
      </c>
      <c r="AJ26" t="inlineStr">
        <is>
          <t>no reporta</t>
        </is>
      </c>
      <c r="AK26" t="inlineStr">
        <is>
          <t>Mesa</t>
        </is>
      </c>
      <c r="AO26" s="1" t="n"/>
      <c r="AP26" t="n">
        <v>9</v>
      </c>
      <c r="AQ26" s="4" t="n">
        <v>41292</v>
      </c>
      <c r="AR26" s="4" t="n"/>
      <c r="AS26" s="5">
        <f>+AR26-AQ26</f>
        <v/>
      </c>
      <c r="AT26" t="inlineStr">
        <is>
          <t>Acuerdo 020 de 2009</t>
        </is>
      </c>
      <c r="AU26" t="inlineStr">
        <is>
          <t>Auto de inicio</t>
        </is>
      </c>
    </row>
    <row r="27">
      <c r="B27" t="inlineStr">
        <is>
          <t>024-2013</t>
        </is>
      </c>
      <c r="C27" t="n">
        <v>1300146</v>
      </c>
      <c r="D27" t="inlineStr">
        <is>
          <t>ESPACIOS PUBLICOS VERDES</t>
        </is>
      </c>
      <c r="E27" t="inlineStr">
        <is>
          <t>ESCOMBROS</t>
        </is>
      </c>
      <c r="F27" t="n">
        <v>3</v>
      </c>
      <c r="H27" s="7" t="inlineStr">
        <is>
          <t>Escombros en espacio publico. Comparendo 295</t>
        </is>
      </c>
      <c r="I27" t="inlineStr">
        <is>
          <t>De Oficio</t>
        </is>
      </c>
      <c r="T27">
        <f>CONCATENATE(J27," ",K27," ",L27," ",M27," ",N27," ",O27," ",P27," ",Q27," ",R27," ",S27)</f>
        <v/>
      </c>
      <c r="U27" t="inlineStr">
        <is>
          <t>no reporta</t>
        </is>
      </c>
      <c r="V27" t="inlineStr">
        <is>
          <t>no reporta</t>
        </is>
      </c>
      <c r="W27" t="inlineStr">
        <is>
          <t>Aleida Helena Arango</t>
        </is>
      </c>
      <c r="X27" t="inlineStr">
        <is>
          <t>CL</t>
        </is>
      </c>
      <c r="Y27" t="n">
        <v>39</v>
      </c>
      <c r="Z27" t="inlineStr">
        <is>
          <t>B</t>
        </is>
      </c>
      <c r="AA27" t="inlineStr">
        <is>
          <t>SUR</t>
        </is>
      </c>
      <c r="AB27" t="n">
        <v>36</v>
      </c>
      <c r="AD27" t="n">
        <v>38</v>
      </c>
      <c r="AH27">
        <f>CONCATENATE(X27," ",Y27," ",Z27," ",AA27," ",AB27," ",AC27," ",AD27," ",AE27," ",AF27," ",AG27)</f>
        <v/>
      </c>
      <c r="AI27" t="inlineStr">
        <is>
          <t>no reporta</t>
        </is>
      </c>
      <c r="AJ27" t="inlineStr">
        <is>
          <t>no reporta</t>
        </is>
      </c>
      <c r="AK27" t="inlineStr">
        <is>
          <t>Mesa</t>
        </is>
      </c>
      <c r="AO27" s="1" t="n"/>
      <c r="AP27" t="n">
        <v>9</v>
      </c>
      <c r="AQ27" s="4" t="n">
        <v>41292</v>
      </c>
      <c r="AR27" s="4" t="n">
        <v>41292</v>
      </c>
      <c r="AS27" s="5">
        <f>+AR27-AQ27</f>
        <v/>
      </c>
      <c r="AT27" t="inlineStr">
        <is>
          <t>Acuerdo 020 de 2009</t>
        </is>
      </c>
      <c r="AU27" t="inlineStr">
        <is>
          <t>Auto de archivo</t>
        </is>
      </c>
      <c r="AV27" s="10" t="n">
        <v>41292</v>
      </c>
      <c r="AW27" s="9" t="inlineStr">
        <is>
          <t>F. Villarraga</t>
        </is>
      </c>
      <c r="AX27" s="10" t="n">
        <v>41292</v>
      </c>
      <c r="BM27" s="10" t="n">
        <v>41292</v>
      </c>
      <c r="BN27" s="10" t="n">
        <v>41298</v>
      </c>
      <c r="BO27" s="10" t="n">
        <v>41305</v>
      </c>
      <c r="BP27" s="10" t="n">
        <v>41305</v>
      </c>
      <c r="BS27" s="10" t="n">
        <v>41446</v>
      </c>
      <c r="CE27" s="10" t="n">
        <v>41509</v>
      </c>
    </row>
    <row r="28" ht="15" customHeight="1">
      <c r="B28" t="inlineStr">
        <is>
          <t>025-2013</t>
        </is>
      </c>
      <c r="C28" t="inlineStr">
        <is>
          <t>1300189 - AA 479</t>
        </is>
      </c>
      <c r="D28" t="inlineStr">
        <is>
          <t>HIDRICO</t>
        </is>
      </c>
      <c r="H28" s="7" t="inlineStr">
        <is>
          <t>Requerimientos técnicos Concesión de Agua</t>
        </is>
      </c>
      <c r="I28" t="inlineStr">
        <is>
          <t>Autoridad Ambiental</t>
        </is>
      </c>
      <c r="T28">
        <f>CONCATENATE(J28," ",K28," ",L28," ",M28," ",N28," ",O28," ",P28," ",Q28," ",R28," ",S28)</f>
        <v/>
      </c>
      <c r="U28" t="inlineStr">
        <is>
          <t>no reporta</t>
        </is>
      </c>
      <c r="V28" t="inlineStr">
        <is>
          <t>no reporta</t>
        </is>
      </c>
      <c r="W28" t="inlineStr">
        <is>
          <t>Amanda de Jesus Muñoz Martinez</t>
        </is>
      </c>
      <c r="X28" t="inlineStr">
        <is>
          <t>KR</t>
        </is>
      </c>
      <c r="Y28" t="n">
        <v>24</v>
      </c>
      <c r="Z28" t="inlineStr">
        <is>
          <t>C</t>
        </is>
      </c>
      <c r="AB28" t="n">
        <v>41</v>
      </c>
      <c r="AD28" t="n">
        <v>151</v>
      </c>
      <c r="AE28" t="inlineStr">
        <is>
          <t>SUR</t>
        </is>
      </c>
      <c r="AG28" t="inlineStr">
        <is>
          <t>143-139</t>
        </is>
      </c>
      <c r="AH28">
        <f>CONCATENATE(X28," ",Y28," ",Z28," ",AA28," ",AB28," ",AC28," ",AD28," ",AE28," ",AF28," ",AG28)</f>
        <v/>
      </c>
      <c r="AI28" t="n">
        <v>32325736</v>
      </c>
      <c r="AJ28" t="n">
        <v>3340176</v>
      </c>
      <c r="AL28" t="inlineStr">
        <is>
          <t>El Vallano</t>
        </is>
      </c>
      <c r="AO28" s="1" t="n"/>
      <c r="AP28" t="n">
        <v>11</v>
      </c>
      <c r="AQ28" s="4" t="n">
        <v>41295</v>
      </c>
      <c r="AR28" s="4" t="n">
        <v>41323</v>
      </c>
      <c r="AS28" s="5">
        <f>+AR28-AQ28</f>
        <v/>
      </c>
      <c r="AT28" t="inlineStr">
        <is>
          <t>Acta de Compromiso</t>
        </is>
      </c>
      <c r="AU28" t="inlineStr">
        <is>
          <t>Auto de archivo</t>
        </is>
      </c>
    </row>
    <row r="29" ht="15" customHeight="1">
      <c r="B29" t="inlineStr">
        <is>
          <t>026-2013</t>
        </is>
      </c>
      <c r="C29" t="n">
        <v>1300132</v>
      </c>
      <c r="D29" t="inlineStr">
        <is>
          <t>-</t>
        </is>
      </c>
      <c r="G29" t="inlineStr">
        <is>
          <t>LOTE</t>
        </is>
      </c>
      <c r="H29" s="7" t="inlineStr">
        <is>
          <t>Lote enmalezado que genera perjuicios al sector</t>
        </is>
      </c>
      <c r="I29" t="inlineStr">
        <is>
          <t>Guillermo Abad</t>
        </is>
      </c>
      <c r="J29" t="inlineStr">
        <is>
          <t>CL</t>
        </is>
      </c>
      <c r="K29" t="n">
        <v>53</v>
      </c>
      <c r="L29" t="inlineStr">
        <is>
          <t>C</t>
        </is>
      </c>
      <c r="M29" t="inlineStr">
        <is>
          <t>SUR</t>
        </is>
      </c>
      <c r="N29" t="n">
        <v>40</v>
      </c>
      <c r="O29" t="inlineStr">
        <is>
          <t>B</t>
        </is>
      </c>
      <c r="P29" t="n">
        <v>80</v>
      </c>
      <c r="T29">
        <f>CONCATENATE(J29," ",K29," ",L29," ",M29," ",N29," ",O29," ",P29," ",Q29," ",R29," ",S29)</f>
        <v/>
      </c>
      <c r="U29" t="n">
        <v>71601756</v>
      </c>
      <c r="V29" t="n">
        <v>5795009</v>
      </c>
      <c r="W29" t="inlineStr">
        <is>
          <t>Por determinar</t>
        </is>
      </c>
      <c r="X29" t="inlineStr">
        <is>
          <t>KR</t>
        </is>
      </c>
      <c r="Y29" t="n">
        <v>43</v>
      </c>
      <c r="Z29" t="inlineStr">
        <is>
          <t>A</t>
        </is>
      </c>
      <c r="AB29" t="n">
        <v>50</v>
      </c>
      <c r="AC29" t="inlineStr">
        <is>
          <t>D</t>
        </is>
      </c>
      <c r="AD29" t="n">
        <v>106</v>
      </c>
      <c r="AE29" t="inlineStr">
        <is>
          <t>SUR</t>
        </is>
      </c>
      <c r="AH29">
        <f>CONCATENATE(X29," ",Y29," ",Z29," ",AA29," ",AB29," ",AC29," ",AD29," ",AE29," ",AF29," ",AG29)</f>
        <v/>
      </c>
      <c r="AI29" t="inlineStr">
        <is>
          <t>no reporta</t>
        </is>
      </c>
      <c r="AJ29" t="inlineStr">
        <is>
          <t>no reporta</t>
        </is>
      </c>
      <c r="AK29" t="inlineStr">
        <is>
          <t>Loma del Barro</t>
        </is>
      </c>
      <c r="AM29" t="inlineStr">
        <is>
          <t>007</t>
        </is>
      </c>
      <c r="AN29" t="inlineStr">
        <is>
          <t>027</t>
        </is>
      </c>
      <c r="AO29" s="1" t="inlineStr">
        <is>
          <t>00082</t>
        </is>
      </c>
      <c r="AP29" t="n">
        <v>7</v>
      </c>
      <c r="AQ29" s="4" t="n">
        <v>41292</v>
      </c>
      <c r="AR29" s="4" t="n">
        <v>41303</v>
      </c>
      <c r="AS29" s="5">
        <f>+AR29-AQ29</f>
        <v/>
      </c>
      <c r="AT29" t="inlineStr">
        <is>
          <t>Acta de Compromiso</t>
        </is>
      </c>
      <c r="AU29" t="inlineStr">
        <is>
          <t>Auto de archivo</t>
        </is>
      </c>
    </row>
    <row r="30">
      <c r="B30" t="inlineStr">
        <is>
          <t>027-2013</t>
        </is>
      </c>
      <c r="C30" t="n">
        <v>1300131</v>
      </c>
      <c r="D30" t="inlineStr">
        <is>
          <t>ESPACIOS PUBLICOS VERDES</t>
        </is>
      </c>
      <c r="E30" t="inlineStr">
        <is>
          <t>ESCOMBROS</t>
        </is>
      </c>
      <c r="F30" t="n">
        <v>3</v>
      </c>
      <c r="H30" s="7" t="inlineStr">
        <is>
          <t>Vehiculo de placas LLG704 que arroja escombros en zona verde</t>
        </is>
      </c>
      <c r="I30" t="inlineStr">
        <is>
          <t>Anonimo</t>
        </is>
      </c>
      <c r="T30">
        <f>CONCATENATE(J30," ",K30," ",L30," ",M30," ",N30," ",O30," ",P30," ",Q30," ",R30," ",S30)</f>
        <v/>
      </c>
      <c r="U30" t="inlineStr">
        <is>
          <t>no reporta</t>
        </is>
      </c>
      <c r="V30" t="inlineStr">
        <is>
          <t>no reporta</t>
        </is>
      </c>
      <c r="W30" t="inlineStr">
        <is>
          <t>Por determinar</t>
        </is>
      </c>
      <c r="X30" t="inlineStr">
        <is>
          <t>CL</t>
        </is>
      </c>
      <c r="Y30" t="n">
        <v>36</v>
      </c>
      <c r="AA30" t="inlineStr">
        <is>
          <t>SUR</t>
        </is>
      </c>
      <c r="AB30" t="n">
        <v>39</v>
      </c>
      <c r="AH30">
        <f>CONCATENATE(X30," ",Y30," ",Z30," ",AA30," ",AB30," ",AC30," ",AD30," ",AE30," ",AF30," ",AG30)</f>
        <v/>
      </c>
      <c r="AI30" t="inlineStr">
        <is>
          <t>no reporta</t>
        </is>
      </c>
      <c r="AJ30" t="inlineStr">
        <is>
          <t>no reporta</t>
        </is>
      </c>
      <c r="AK30" t="inlineStr">
        <is>
          <t>Los Naranjos</t>
        </is>
      </c>
      <c r="AO30" s="1" t="n"/>
      <c r="AP30" t="n">
        <v>9</v>
      </c>
      <c r="AQ30" s="4" t="n">
        <v>41292</v>
      </c>
      <c r="AR30" s="4" t="n">
        <v>41297</v>
      </c>
      <c r="AS30" s="5">
        <f>+AR30-AQ30</f>
        <v/>
      </c>
      <c r="AT30" t="inlineStr">
        <is>
          <t>Acuerdo 020 de 2009</t>
        </is>
      </c>
      <c r="AU30" t="inlineStr">
        <is>
          <t>Auto de archivo</t>
        </is>
      </c>
    </row>
    <row r="31" ht="15" customHeight="1">
      <c r="B31" t="inlineStr">
        <is>
          <t>028-2013</t>
        </is>
      </c>
      <c r="C31" t="n">
        <v>1300128</v>
      </c>
      <c r="D31" t="inlineStr">
        <is>
          <t>-</t>
        </is>
      </c>
      <c r="E31" t="inlineStr">
        <is>
          <t>RESIDUOS SOLIDOS</t>
        </is>
      </c>
      <c r="F31" t="n">
        <v>3</v>
      </c>
      <c r="G31" t="inlineStr">
        <is>
          <t>LOTE SIN CERRAMIENTO</t>
        </is>
      </c>
      <c r="H31" s="7" t="inlineStr">
        <is>
          <t>Acumulación de residuos solidos en lote</t>
        </is>
      </c>
      <c r="I31" t="inlineStr">
        <is>
          <t>De Oficio</t>
        </is>
      </c>
      <c r="T31">
        <f>CONCATENATE(J31," ",K31," ",L31," ",M31," ",N31," ",O31," ",P31," ",Q31," ",R31," ",S31)</f>
        <v/>
      </c>
      <c r="U31" t="inlineStr">
        <is>
          <t>no reporta</t>
        </is>
      </c>
      <c r="V31" t="inlineStr">
        <is>
          <t>no reporta</t>
        </is>
      </c>
      <c r="W31" t="inlineStr">
        <is>
          <t>Por determinar</t>
        </is>
      </c>
      <c r="X31" t="inlineStr">
        <is>
          <t>CL</t>
        </is>
      </c>
      <c r="Y31" t="n">
        <v>41</v>
      </c>
      <c r="AA31" t="inlineStr">
        <is>
          <t>SUR</t>
        </is>
      </c>
      <c r="AB31" t="n">
        <v>25</v>
      </c>
      <c r="AC31" t="inlineStr">
        <is>
          <t>A</t>
        </is>
      </c>
      <c r="AH31">
        <f>CONCATENATE(X31," ",Y31," ",Z31," ",AA31," ",AB31," ",AC31," ",AD31," ",AE31," ",AF31," ",AG31)</f>
        <v/>
      </c>
      <c r="AI31" t="inlineStr">
        <is>
          <t>no reporta</t>
        </is>
      </c>
      <c r="AJ31" t="inlineStr">
        <is>
          <t>no reporta</t>
        </is>
      </c>
      <c r="AK31" t="inlineStr">
        <is>
          <t>La Mina</t>
        </is>
      </c>
      <c r="AM31" t="inlineStr">
        <is>
          <t>003</t>
        </is>
      </c>
      <c r="AN31" t="inlineStr">
        <is>
          <t>001</t>
        </is>
      </c>
      <c r="AO31" s="1" t="inlineStr">
        <is>
          <t>00044</t>
        </is>
      </c>
      <c r="AP31" t="n">
        <v>6</v>
      </c>
      <c r="AQ31" s="4" t="n">
        <v>41292</v>
      </c>
      <c r="AR31" s="4" t="n">
        <v>41305</v>
      </c>
      <c r="AS31" s="5">
        <f>+AR31-AQ31</f>
        <v/>
      </c>
      <c r="AT31" t="inlineStr">
        <is>
          <t>Acta de Compromiso</t>
        </is>
      </c>
      <c r="AU31" t="inlineStr">
        <is>
          <t>Auto de archivo</t>
        </is>
      </c>
      <c r="AV31" s="10" t="n">
        <v>41324</v>
      </c>
      <c r="AW31" s="9" t="inlineStr">
        <is>
          <t>C. Rojas</t>
        </is>
      </c>
      <c r="AX31" s="10" t="n">
        <v>41324</v>
      </c>
      <c r="AY31" s="10" t="n">
        <v>41333</v>
      </c>
      <c r="AZ31" s="9" t="inlineStr">
        <is>
          <t>C. Rojas</t>
        </is>
      </c>
      <c r="BA31" s="10" t="n">
        <v>41333</v>
      </c>
      <c r="BB31" s="10" t="n">
        <v>41393</v>
      </c>
      <c r="BC31" s="9" t="inlineStr">
        <is>
          <t>J. Restrepo - S. Bustamante</t>
        </is>
      </c>
      <c r="BD31" s="10" t="n">
        <v>41393</v>
      </c>
      <c r="BK31" s="10" t="n">
        <v>41291</v>
      </c>
      <c r="BL31" s="10" t="n">
        <v>41303</v>
      </c>
      <c r="CE31" s="10" t="n">
        <v>41393</v>
      </c>
    </row>
    <row r="32" ht="30" customHeight="1">
      <c r="B32" t="inlineStr">
        <is>
          <t>029-2013</t>
        </is>
      </c>
      <c r="C32" t="n">
        <v>1300154</v>
      </c>
      <c r="D32" t="inlineStr">
        <is>
          <t>-</t>
        </is>
      </c>
      <c r="E32" t="inlineStr">
        <is>
          <t>MATERIAL DE CONTRUCCIÓN</t>
        </is>
      </c>
      <c r="H32" s="7" t="inlineStr">
        <is>
          <t>Caida de material de construcción en zona comun del edificio vegas del campestre</t>
        </is>
      </c>
      <c r="I32" t="inlineStr">
        <is>
          <t>Habitantes del edificio</t>
        </is>
      </c>
      <c r="J32" t="inlineStr">
        <is>
          <t>KR</t>
        </is>
      </c>
      <c r="K32" t="n">
        <v>44</v>
      </c>
      <c r="N32" t="n">
        <v>23</v>
      </c>
      <c r="P32" t="n">
        <v>52</v>
      </c>
      <c r="Q32" t="inlineStr">
        <is>
          <t>SUR</t>
        </is>
      </c>
      <c r="T32">
        <f>CONCATENATE(J32," ",K32," ",L32," ",M32," ",N32," ",O32," ",P32," ",Q32," ",R32," ",S32)</f>
        <v/>
      </c>
      <c r="U32" t="inlineStr">
        <is>
          <t>no reporta</t>
        </is>
      </c>
      <c r="V32" t="inlineStr">
        <is>
          <t>no reporta</t>
        </is>
      </c>
      <c r="W32" t="inlineStr">
        <is>
          <t>Proyecto Torre Guayacan</t>
        </is>
      </c>
      <c r="X32" t="inlineStr">
        <is>
          <t>KR</t>
        </is>
      </c>
      <c r="Y32" t="n">
        <v>43</v>
      </c>
      <c r="Z32" t="inlineStr">
        <is>
          <t>A</t>
        </is>
      </c>
      <c r="AB32" t="n">
        <v>23</v>
      </c>
      <c r="AE32" t="inlineStr">
        <is>
          <t>SUR</t>
        </is>
      </c>
      <c r="AH32">
        <f>CONCATENATE(X32," ",Y32," ",Z32," ",AA32," ",AB32," ",AC32," ",AD32," ",AE32," ",AF32," ",AG32)</f>
        <v/>
      </c>
      <c r="AI32" t="inlineStr">
        <is>
          <t>no reporta</t>
        </is>
      </c>
      <c r="AJ32" t="inlineStr">
        <is>
          <t>no reporta</t>
        </is>
      </c>
      <c r="AK32" t="inlineStr">
        <is>
          <t>Bosques de Zuñiga</t>
        </is>
      </c>
      <c r="AO32" s="1" t="n"/>
      <c r="AP32" t="n">
        <v>2</v>
      </c>
      <c r="AQ32" s="4" t="n">
        <v>41295</v>
      </c>
      <c r="AR32" s="4" t="n">
        <v>41323</v>
      </c>
      <c r="AS32" s="5">
        <f>+AR32-AQ32</f>
        <v/>
      </c>
      <c r="AT32" t="inlineStr">
        <is>
          <t>Acta de Compromiso</t>
        </is>
      </c>
      <c r="AU32" t="inlineStr">
        <is>
          <t>Visitas patrulleros</t>
        </is>
      </c>
    </row>
    <row r="33" ht="15" customHeight="1">
      <c r="A33" t="inlineStr">
        <is>
          <t>I.T 130336 Oficio 132185 I.T 132186 IT 1190 SAE8-14002 - 1311541-2014 - 1311653-2014 - 1313105-2014</t>
        </is>
      </c>
      <c r="B33" s="18" t="inlineStr">
        <is>
          <t>030-2013</t>
        </is>
      </c>
      <c r="C33" t="inlineStr">
        <is>
          <t>1300161 - 1300596 DP 130013 122161 DP 13041 - 122895 - 1302383 - 1305826-1307516-1307506-1307607-1307667 - 131848 - 131849 - 1308258 - 1308887-2014 - 1309067-2014 - 1309381-2014 - 1310403 - 1310829</t>
        </is>
      </c>
      <c r="D33" t="inlineStr">
        <is>
          <t>SUELO</t>
        </is>
      </c>
      <c r="H33" s="7" t="inlineStr">
        <is>
          <t>Control de obra urbanistica</t>
        </is>
      </c>
      <c r="I33" t="inlineStr">
        <is>
          <t>William Chitiva</t>
        </is>
      </c>
      <c r="J33" t="inlineStr">
        <is>
          <t>CL</t>
        </is>
      </c>
      <c r="K33" t="n">
        <v>27</v>
      </c>
      <c r="L33" t="inlineStr">
        <is>
          <t>D</t>
        </is>
      </c>
      <c r="M33" t="inlineStr">
        <is>
          <t>SUR</t>
        </is>
      </c>
      <c r="N33" t="n">
        <v>27</v>
      </c>
      <c r="O33" t="inlineStr">
        <is>
          <t>C</t>
        </is>
      </c>
      <c r="T33">
        <f>CONCATENATE(J33," ",K33," ",L33," ",M33," ",N33," ",O33," ",P33," ",Q33," ",R33," ",S33)</f>
        <v/>
      </c>
      <c r="U33" t="inlineStr">
        <is>
          <t>no reporta</t>
        </is>
      </c>
      <c r="V33" t="inlineStr">
        <is>
          <t>no reporta</t>
        </is>
      </c>
      <c r="W33" t="inlineStr">
        <is>
          <t>Proyecto Amarello Inn</t>
        </is>
      </c>
      <c r="X33" t="inlineStr">
        <is>
          <t>KR</t>
        </is>
      </c>
      <c r="Y33" t="n">
        <v>27</v>
      </c>
      <c r="Z33" t="inlineStr">
        <is>
          <t>D</t>
        </is>
      </c>
      <c r="AB33" t="n">
        <v>27</v>
      </c>
      <c r="AD33" t="n">
        <v>126</v>
      </c>
      <c r="AE33" t="inlineStr">
        <is>
          <t>SUR</t>
        </is>
      </c>
      <c r="AH33">
        <f>CONCATENATE(X33," ",Y33," ",Z33," ",AA33," ",AB33," ",AC33," ",AD33," ",AE33," ",AF33," ",AG33)</f>
        <v/>
      </c>
      <c r="AI33" t="inlineStr">
        <is>
          <t>no reporta</t>
        </is>
      </c>
      <c r="AJ33" t="inlineStr">
        <is>
          <t>no reporta</t>
        </is>
      </c>
      <c r="AK33" t="inlineStr">
        <is>
          <t>El Esmeraldal</t>
        </is>
      </c>
      <c r="AM33" t="inlineStr">
        <is>
          <t>031</t>
        </is>
      </c>
      <c r="AN33" t="inlineStr">
        <is>
          <t>001</t>
        </is>
      </c>
      <c r="AO33" s="1" t="inlineStr">
        <is>
          <t>00120</t>
        </is>
      </c>
      <c r="AP33" t="n">
        <v>4</v>
      </c>
      <c r="AQ33" s="4" t="n">
        <v>41295</v>
      </c>
      <c r="AR33" s="4" t="n">
        <v>41296</v>
      </c>
      <c r="AS33" s="5">
        <f>+AR33-AQ33</f>
        <v/>
      </c>
      <c r="AT33" t="inlineStr">
        <is>
          <t>Acta de Compromiso</t>
        </is>
      </c>
      <c r="AU33" t="inlineStr">
        <is>
          <t>Citaciones</t>
        </is>
      </c>
      <c r="AV33" s="10" t="n">
        <v>41296</v>
      </c>
      <c r="AW33" s="9" t="inlineStr">
        <is>
          <t>J.Guzman</t>
        </is>
      </c>
      <c r="AX33" s="10" t="n">
        <v>41296</v>
      </c>
      <c r="AY33" s="10" t="n">
        <v>41313</v>
      </c>
      <c r="AZ33" s="9" t="inlineStr">
        <is>
          <t>J. Alvarez - L. Garcia</t>
        </is>
      </c>
      <c r="BA33" s="10" t="n">
        <v>41313</v>
      </c>
      <c r="BB33" s="10" t="n">
        <v>41338</v>
      </c>
      <c r="BC33" s="9" t="inlineStr">
        <is>
          <t>L.Taborda</t>
        </is>
      </c>
      <c r="BD33" s="10" t="n">
        <v>41338</v>
      </c>
      <c r="BE33" s="10" t="n">
        <v>41459</v>
      </c>
      <c r="BF33" s="9" t="inlineStr">
        <is>
          <t>J.Guzman</t>
        </is>
      </c>
      <c r="BG33" s="10" t="n">
        <v>41459</v>
      </c>
      <c r="BH33" s="10" t="n">
        <v>41507</v>
      </c>
      <c r="BI33" s="9" t="inlineStr">
        <is>
          <t>L. Taborda - JIUD</t>
        </is>
      </c>
      <c r="BJ33" s="10" t="n">
        <v>41507</v>
      </c>
      <c r="BK33" s="10" t="n">
        <v>41519</v>
      </c>
      <c r="BL33" s="10" t="n">
        <v>41519</v>
      </c>
    </row>
    <row r="34" ht="15" customHeight="1">
      <c r="B34" t="inlineStr">
        <is>
          <t>031-2013</t>
        </is>
      </c>
      <c r="C34" t="inlineStr">
        <is>
          <t>1300173 - 1300180-1308701</t>
        </is>
      </c>
      <c r="D34" t="inlineStr">
        <is>
          <t>FAUNA DOMESTICA</t>
        </is>
      </c>
      <c r="H34" s="7" t="inlineStr">
        <is>
          <t>Mascota que ataca a persona</t>
        </is>
      </c>
      <c r="I34" t="inlineStr">
        <is>
          <t>Carlos Henry Echeverri Acevedo</t>
        </is>
      </c>
      <c r="J34" t="inlineStr">
        <is>
          <t>CL</t>
        </is>
      </c>
      <c r="K34" t="n">
        <v>32</v>
      </c>
      <c r="L34" t="inlineStr">
        <is>
          <t>B</t>
        </is>
      </c>
      <c r="M34" t="inlineStr">
        <is>
          <t>SUR</t>
        </is>
      </c>
      <c r="N34" t="n">
        <v>43</v>
      </c>
      <c r="O34" t="inlineStr">
        <is>
          <t>A</t>
        </is>
      </c>
      <c r="P34" t="n">
        <v>28</v>
      </c>
      <c r="T34">
        <f>CONCATENATE(J34," ",K34," ",L34," ",M34," ",N34," ",O34," ",P34," ",Q34," ",R34," ",S34)</f>
        <v/>
      </c>
      <c r="U34" t="n">
        <v>71632450</v>
      </c>
      <c r="V34" t="n">
        <v>2766460</v>
      </c>
      <c r="W34" t="inlineStr">
        <is>
          <t>Familia Oquendo</t>
        </is>
      </c>
      <c r="X34" t="inlineStr">
        <is>
          <t>TR</t>
        </is>
      </c>
      <c r="Y34" t="n">
        <v>35</v>
      </c>
      <c r="Z34" t="inlineStr">
        <is>
          <t>B</t>
        </is>
      </c>
      <c r="AA34" t="inlineStr">
        <is>
          <t>SUR</t>
        </is>
      </c>
      <c r="AB34" t="n">
        <v>31</v>
      </c>
      <c r="AC34" t="inlineStr">
        <is>
          <t>A</t>
        </is>
      </c>
      <c r="AD34" t="n">
        <v>3</v>
      </c>
      <c r="AG34" t="inlineStr">
        <is>
          <t>PISO 1</t>
        </is>
      </c>
      <c r="AH34">
        <f>CONCATENATE(X34," ",Y34," ",Z34," ",AA34," ",AB34," ",AC34," ",AD34," ",AE34," ",AF34," ",AG34)</f>
        <v/>
      </c>
      <c r="AI34" t="inlineStr">
        <is>
          <t>no reporta</t>
        </is>
      </c>
      <c r="AJ34" t="inlineStr">
        <is>
          <t>no reporta</t>
        </is>
      </c>
      <c r="AK34" t="inlineStr">
        <is>
          <t>La Sebastiana</t>
        </is>
      </c>
      <c r="AO34" s="1" t="n"/>
      <c r="AP34" t="n">
        <v>3</v>
      </c>
      <c r="AQ34" s="4" t="n">
        <v>41296</v>
      </c>
      <c r="AR34" s="4" t="n">
        <v>41302</v>
      </c>
      <c r="AS34" s="5">
        <f>+AR34-AQ34</f>
        <v/>
      </c>
      <c r="AT34" t="inlineStr">
        <is>
          <t>Codigo de Policia</t>
        </is>
      </c>
      <c r="AU34" t="inlineStr">
        <is>
          <t>Auto de archivo</t>
        </is>
      </c>
      <c r="AV34" s="10" t="n">
        <v>41276</v>
      </c>
      <c r="AW34" s="9" t="inlineStr">
        <is>
          <t>santiago</t>
        </is>
      </c>
      <c r="AX34" s="10" t="n">
        <v>41447</v>
      </c>
      <c r="BO34" s="10" t="n">
        <v>41302</v>
      </c>
      <c r="BP34" s="10" t="n">
        <v>41303</v>
      </c>
      <c r="BU34" s="10" t="n">
        <v>41310</v>
      </c>
      <c r="BV34" s="10" t="n">
        <v>41317</v>
      </c>
      <c r="BY34" s="10" t="n">
        <v>41655</v>
      </c>
      <c r="BZ34" s="10" t="n">
        <v>41659</v>
      </c>
      <c r="CE34" s="10" t="n">
        <v>41928</v>
      </c>
    </row>
    <row r="35" ht="15" customHeight="1">
      <c r="B35" t="inlineStr">
        <is>
          <t>032-2013</t>
        </is>
      </c>
      <c r="C35" t="n">
        <v>1300175</v>
      </c>
      <c r="D35" t="inlineStr">
        <is>
          <t>FAUNA DOMESTICA</t>
        </is>
      </c>
      <c r="H35" s="7" t="inlineStr">
        <is>
          <t>Perro pitbull que ataca y muerde a dos personas en Gualandayes</t>
        </is>
      </c>
      <c r="I35" t="inlineStr">
        <is>
          <t>Anonimo</t>
        </is>
      </c>
      <c r="T35">
        <f>CONCATENATE(J35," ",K35," ",L35," ",M35," ",N35," ",O35," ",P35," ",Q35," ",R35," ",S35)</f>
        <v/>
      </c>
      <c r="U35" t="inlineStr">
        <is>
          <t>no reporta</t>
        </is>
      </c>
      <c r="V35" t="inlineStr">
        <is>
          <t>no reporta</t>
        </is>
      </c>
      <c r="W35" t="inlineStr">
        <is>
          <t>Por determinar</t>
        </is>
      </c>
      <c r="AF35" t="n">
        <v>2.3</v>
      </c>
      <c r="AG35" t="n">
        <v>103</v>
      </c>
      <c r="AH35">
        <f>CONCATENATE(X35," ",Y35," ",Z35," ",AA35," ",AB35," ",AC35," ",AD35," ",AE35," ",AF35," ",AG35)</f>
        <v/>
      </c>
      <c r="AI35" t="inlineStr">
        <is>
          <t>no reporta</t>
        </is>
      </c>
      <c r="AJ35" t="inlineStr">
        <is>
          <t>no reporta</t>
        </is>
      </c>
      <c r="AK35" t="inlineStr">
        <is>
          <t>El Dorado</t>
        </is>
      </c>
      <c r="AO35" s="1" t="n"/>
      <c r="AP35" t="n">
        <v>7</v>
      </c>
      <c r="AQ35" s="4" t="n">
        <v>41296</v>
      </c>
      <c r="AR35" s="4" t="n">
        <v>41312</v>
      </c>
      <c r="AS35" s="5">
        <f>+AR35-AQ35</f>
        <v/>
      </c>
      <c r="AT35" t="inlineStr">
        <is>
          <t>Codigo de Policia</t>
        </is>
      </c>
      <c r="AU35" t="inlineStr">
        <is>
          <t>Auto de archivo</t>
        </is>
      </c>
    </row>
    <row r="36" ht="15" customHeight="1">
      <c r="B36" t="inlineStr">
        <is>
          <t>033-2013</t>
        </is>
      </c>
      <c r="C36" t="n">
        <v>1300156</v>
      </c>
      <c r="D36" t="inlineStr">
        <is>
          <t>FLORA</t>
        </is>
      </c>
      <c r="H36" s="7" t="inlineStr">
        <is>
          <t>Arboles en predio privado que taponan desagues</t>
        </is>
      </c>
      <c r="I36" t="inlineStr">
        <is>
          <t>Elvia Gonzales</t>
        </is>
      </c>
      <c r="J36" t="inlineStr">
        <is>
          <t>CL</t>
        </is>
      </c>
      <c r="K36" t="n">
        <v>49</v>
      </c>
      <c r="L36" t="inlineStr">
        <is>
          <t>D</t>
        </is>
      </c>
      <c r="M36" t="inlineStr">
        <is>
          <t>SUR</t>
        </is>
      </c>
      <c r="N36" t="n">
        <v>40</v>
      </c>
      <c r="O36" t="inlineStr">
        <is>
          <t>A</t>
        </is>
      </c>
      <c r="P36" t="n">
        <v>262</v>
      </c>
      <c r="T36">
        <f>CONCATENATE(J36," ",K36," ",L36," ",M36," ",N36," ",O36," ",P36," ",Q36," ",R36," ",S36)</f>
        <v/>
      </c>
      <c r="U36" t="n">
        <v>32517990</v>
      </c>
      <c r="V36" t="n">
        <v>5992539</v>
      </c>
      <c r="W36" t="inlineStr">
        <is>
          <t>Teresita Angel</t>
        </is>
      </c>
      <c r="X36" t="inlineStr">
        <is>
          <t>CL</t>
        </is>
      </c>
      <c r="Y36" t="n">
        <v>49</v>
      </c>
      <c r="Z36" t="inlineStr">
        <is>
          <t>D</t>
        </is>
      </c>
      <c r="AA36" t="inlineStr">
        <is>
          <t>SUR</t>
        </is>
      </c>
      <c r="AB36" t="n">
        <v>40</v>
      </c>
      <c r="AC36" t="inlineStr">
        <is>
          <t>A</t>
        </is>
      </c>
      <c r="AD36" t="n">
        <v>250</v>
      </c>
      <c r="AH36">
        <f>CONCATENATE(X36," ",Y36," ",Z36," ",AA36," ",AB36," ",AC36," ",AD36," ",AE36," ",AF36," ",AG36)</f>
        <v/>
      </c>
      <c r="AI36" t="inlineStr">
        <is>
          <t>no reporta</t>
        </is>
      </c>
      <c r="AJ36" t="inlineStr">
        <is>
          <t>no reporta</t>
        </is>
      </c>
      <c r="AK36" t="inlineStr">
        <is>
          <t>Loma del Barro</t>
        </is>
      </c>
      <c r="AO36" s="1" t="n"/>
      <c r="AP36" t="n">
        <v>7</v>
      </c>
      <c r="AQ36" s="4" t="n">
        <v>41295</v>
      </c>
      <c r="AR36" s="4" t="n">
        <v>41324</v>
      </c>
      <c r="AS36" s="5">
        <f>+AR36-AQ36</f>
        <v/>
      </c>
      <c r="AT36" t="inlineStr">
        <is>
          <t>Acta de Compromiso</t>
        </is>
      </c>
      <c r="AU36" t="inlineStr">
        <is>
          <t>Auto de archivo</t>
        </is>
      </c>
    </row>
    <row r="37" ht="15" customHeight="1">
      <c r="B37" t="inlineStr">
        <is>
          <t>034-2013</t>
        </is>
      </c>
      <c r="C37" t="inlineStr">
        <is>
          <t>1300162 - 134124 - 134125 (Mismo 849-2013)</t>
        </is>
      </c>
      <c r="D37" t="inlineStr">
        <is>
          <t>HIDRICO</t>
        </is>
      </c>
      <c r="H37" s="7" t="inlineStr">
        <is>
          <t>Descarga de sedimentos en la quebrada Las Brujas</t>
        </is>
      </c>
      <c r="I37" t="inlineStr">
        <is>
          <t>Comunidad</t>
        </is>
      </c>
      <c r="T37">
        <f>CONCATENATE(J37," ",K37," ",L37," ",M37," ",N37," ",O37," ",P37," ",Q37," ",R37," ",S37)</f>
        <v/>
      </c>
      <c r="U37" t="inlineStr">
        <is>
          <t>no reporta</t>
        </is>
      </c>
      <c r="V37" t="inlineStr">
        <is>
          <t>no reporta</t>
        </is>
      </c>
      <c r="W37" t="inlineStr">
        <is>
          <t>Construgen -Atalaya de San Jorge</t>
        </is>
      </c>
      <c r="X37" t="inlineStr">
        <is>
          <t>CL</t>
        </is>
      </c>
      <c r="Y37" t="n">
        <v>37</v>
      </c>
      <c r="Z37" t="inlineStr">
        <is>
          <t>B</t>
        </is>
      </c>
      <c r="AA37" t="inlineStr">
        <is>
          <t>SUR</t>
        </is>
      </c>
      <c r="AB37" t="n">
        <v>27</v>
      </c>
      <c r="AC37" t="inlineStr">
        <is>
          <t>B</t>
        </is>
      </c>
      <c r="AD37" t="n">
        <v>81</v>
      </c>
      <c r="AH37">
        <f>CONCATENATE(X37," ",Y37," ",Z37," ",AA37," ",AB37," ",AC37," ",AD37," ",AE37," ",AF37," ",AG37)</f>
        <v/>
      </c>
      <c r="AI37" t="inlineStr">
        <is>
          <t>no reporta</t>
        </is>
      </c>
      <c r="AJ37" t="inlineStr">
        <is>
          <t>5116199- 3336236</t>
        </is>
      </c>
      <c r="AK37" t="inlineStr">
        <is>
          <t>Loma de las Brujas</t>
        </is>
      </c>
      <c r="AO37" s="1" t="n"/>
      <c r="AP37" t="n">
        <v>5</v>
      </c>
      <c r="AQ37" s="4" t="n">
        <v>41295</v>
      </c>
      <c r="AR37" s="4" t="n">
        <v>41310</v>
      </c>
      <c r="AS37" s="5">
        <f>+AR37-AQ37</f>
        <v/>
      </c>
      <c r="AT37" t="inlineStr">
        <is>
          <t>Acta de Compromiso</t>
        </is>
      </c>
      <c r="AU37" t="inlineStr">
        <is>
          <t>Auto de archivo</t>
        </is>
      </c>
    </row>
    <row r="38" ht="15" customHeight="1">
      <c r="B38" t="inlineStr">
        <is>
          <t>035-2013</t>
        </is>
      </c>
      <c r="C38" t="n">
        <v>1300177</v>
      </c>
      <c r="D38" t="inlineStr">
        <is>
          <t>-</t>
        </is>
      </c>
      <c r="E38" t="inlineStr">
        <is>
          <t>RESIDUOS SOLIDOS</t>
        </is>
      </c>
      <c r="H38" s="7" t="inlineStr">
        <is>
          <t>Disposición inadecuada de residuos sólidos</t>
        </is>
      </c>
      <c r="I38" t="inlineStr">
        <is>
          <t>Comunidad</t>
        </is>
      </c>
      <c r="T38">
        <f>CONCATENATE(J38," ",K38," ",L38," ",M38," ",N38," ",O38," ",P38," ",Q38," ",R38," ",S38)</f>
        <v/>
      </c>
      <c r="U38" t="inlineStr">
        <is>
          <t>no reporta</t>
        </is>
      </c>
      <c r="V38" t="inlineStr">
        <is>
          <t>no reporta</t>
        </is>
      </c>
      <c r="W38" t="inlineStr">
        <is>
          <t>Camilo - Johana</t>
        </is>
      </c>
      <c r="X38" t="inlineStr">
        <is>
          <t>TR</t>
        </is>
      </c>
      <c r="Y38" t="n">
        <v>34</v>
      </c>
      <c r="Z38" t="inlineStr">
        <is>
          <t>C</t>
        </is>
      </c>
      <c r="AA38" t="inlineStr">
        <is>
          <t>SUR</t>
        </is>
      </c>
      <c r="AB38" t="n">
        <v>32</v>
      </c>
      <c r="AC38" t="inlineStr">
        <is>
          <t>D</t>
        </is>
      </c>
      <c r="AD38" t="n">
        <v>28</v>
      </c>
      <c r="AG38" t="n">
        <v>302</v>
      </c>
      <c r="AH38">
        <f>CONCATENATE(X38," ",Y38," ",Z38," ",AA38," ",AB38," ",AC38," ",AD38," ",AE38," ",AF38," ",AG38)</f>
        <v/>
      </c>
      <c r="AI38" t="inlineStr">
        <is>
          <t>no reporta</t>
        </is>
      </c>
      <c r="AJ38" t="inlineStr">
        <is>
          <t>no reporta</t>
        </is>
      </c>
      <c r="AK38" t="inlineStr">
        <is>
          <t>Obrero</t>
        </is>
      </c>
      <c r="AO38" s="1" t="n"/>
      <c r="AP38" t="n">
        <v>9</v>
      </c>
      <c r="AQ38" s="4" t="n">
        <v>41296</v>
      </c>
      <c r="AR38" s="4" t="n">
        <v>41312</v>
      </c>
      <c r="AS38" s="5">
        <f>+AR38-AQ38</f>
        <v/>
      </c>
      <c r="AT38" t="inlineStr">
        <is>
          <t>Acta de Compromiso</t>
        </is>
      </c>
      <c r="AU38" t="inlineStr">
        <is>
          <t>Verificación</t>
        </is>
      </c>
    </row>
    <row r="39" ht="15" customHeight="1">
      <c r="B39" t="inlineStr">
        <is>
          <t>036-2013</t>
        </is>
      </c>
      <c r="C39" t="n">
        <v>1300184</v>
      </c>
      <c r="D39" t="inlineStr">
        <is>
          <t>FAUNA DOMESTICA</t>
        </is>
      </c>
      <c r="H39" s="7" t="inlineStr">
        <is>
          <t>Maltrato animal, se remite a fauna para valoración</t>
        </is>
      </c>
      <c r="I39" t="inlineStr">
        <is>
          <t>Anonimo</t>
        </is>
      </c>
      <c r="T39">
        <f>CONCATENATE(J39," ",K39," ",L39," ",M39," ",N39," ",O39," ",P39," ",Q39," ",R39," ",S39)</f>
        <v/>
      </c>
      <c r="U39" t="inlineStr">
        <is>
          <t>no reporta</t>
        </is>
      </c>
      <c r="V39" t="n">
        <v>2623767</v>
      </c>
      <c r="W39" t="inlineStr">
        <is>
          <t>Miguel Angel Montoya</t>
        </is>
      </c>
      <c r="X39" t="inlineStr">
        <is>
          <t>CL</t>
        </is>
      </c>
      <c r="Y39" t="n">
        <v>49</v>
      </c>
      <c r="Z39" t="inlineStr">
        <is>
          <t>D</t>
        </is>
      </c>
      <c r="AA39" t="inlineStr">
        <is>
          <t>SUR</t>
        </is>
      </c>
      <c r="AB39" t="n">
        <v>40</v>
      </c>
      <c r="AC39" t="inlineStr">
        <is>
          <t>A</t>
        </is>
      </c>
      <c r="AD39" t="n">
        <v>332</v>
      </c>
      <c r="AG39" t="n">
        <v>102</v>
      </c>
      <c r="AH39">
        <f>CONCATENATE(X39," ",Y39," ",Z39," ",AA39," ",AB39," ",AC39," ",AD39," ",AE39," ",AF39," ",AG39)</f>
        <v/>
      </c>
      <c r="AI39" t="inlineStr">
        <is>
          <t>no reporta</t>
        </is>
      </c>
      <c r="AJ39" t="inlineStr">
        <is>
          <t>no reporta</t>
        </is>
      </c>
      <c r="AK39" t="inlineStr">
        <is>
          <t>Loma del Barro</t>
        </is>
      </c>
      <c r="AO39" s="1" t="n"/>
      <c r="AP39" t="n">
        <v>7</v>
      </c>
      <c r="AQ39" s="4" t="n">
        <v>41297</v>
      </c>
      <c r="AR39" s="4" t="n">
        <v>41309</v>
      </c>
      <c r="AS39" s="5">
        <f>+AR39-AQ39</f>
        <v/>
      </c>
      <c r="AT39" t="inlineStr">
        <is>
          <t>Maltrato Animal</t>
        </is>
      </c>
      <c r="AU39" t="inlineStr">
        <is>
          <t>Verificación</t>
        </is>
      </c>
    </row>
    <row r="40" ht="15" customHeight="1">
      <c r="B40" t="inlineStr">
        <is>
          <t>037-2013</t>
        </is>
      </c>
      <c r="C40" t="inlineStr">
        <is>
          <t>1300190 - 134994 - 135710</t>
        </is>
      </c>
      <c r="D40" t="inlineStr">
        <is>
          <t>-</t>
        </is>
      </c>
      <c r="E40" t="inlineStr">
        <is>
          <t>RESIDUO ESPECIAL</t>
        </is>
      </c>
      <c r="H40" s="7" t="inlineStr">
        <is>
          <t>Disposición inadecuada de residuos de pinturas</t>
        </is>
      </c>
      <c r="I40" t="inlineStr">
        <is>
          <t>Comunidad</t>
        </is>
      </c>
      <c r="T40">
        <f>CONCATENATE(J40," ",K40," ",L40," ",M40," ",N40," ",O40," ",P40," ",Q40," ",R40," ",S40)</f>
        <v/>
      </c>
      <c r="U40" t="inlineStr">
        <is>
          <t>no reporta</t>
        </is>
      </c>
      <c r="V40" t="inlineStr">
        <is>
          <t>no reporta</t>
        </is>
      </c>
      <c r="W40" t="inlineStr">
        <is>
          <t>Carlos Mario Ramírez</t>
        </is>
      </c>
      <c r="X40" t="inlineStr">
        <is>
          <t>DG</t>
        </is>
      </c>
      <c r="Y40" t="n">
        <v>31</v>
      </c>
      <c r="Z40" t="inlineStr">
        <is>
          <t>C</t>
        </is>
      </c>
      <c r="AB40" t="n">
        <v>34</v>
      </c>
      <c r="AC40" t="inlineStr">
        <is>
          <t>EE</t>
        </is>
      </c>
      <c r="AD40" t="n">
        <v>24</v>
      </c>
      <c r="AE40" t="inlineStr">
        <is>
          <t>SUR</t>
        </is>
      </c>
      <c r="AH40">
        <f>CONCATENATE(X40," ",Y40," ",Z40," ",AA40," ",AB40," ",AC40," ",AD40," ",AE40," ",AF40," ",AG40)</f>
        <v/>
      </c>
      <c r="AI40" t="inlineStr">
        <is>
          <t>no reporta</t>
        </is>
      </c>
      <c r="AJ40" t="inlineStr">
        <is>
          <t>no reporta</t>
        </is>
      </c>
      <c r="AK40" t="inlineStr">
        <is>
          <t>Uribe Angel</t>
        </is>
      </c>
      <c r="AO40" s="1" t="n"/>
      <c r="AP40" t="n">
        <v>3</v>
      </c>
      <c r="AQ40" s="4" t="n">
        <v>41297</v>
      </c>
      <c r="AR40" s="4" t="n">
        <v>41312</v>
      </c>
      <c r="AS40" s="5">
        <f>+AR40-AQ40</f>
        <v/>
      </c>
      <c r="AT40" t="inlineStr">
        <is>
          <t>Acuerdo 020 de 2009</t>
        </is>
      </c>
      <c r="AU40" t="inlineStr">
        <is>
          <t>Auto de archivo</t>
        </is>
      </c>
      <c r="AV40" s="10" t="n">
        <v>41312</v>
      </c>
      <c r="AW40" s="9" t="inlineStr">
        <is>
          <t>C. Rojas - J. Restrepo</t>
        </is>
      </c>
      <c r="AX40" s="10" t="n">
        <v>41312</v>
      </c>
      <c r="CE40" s="10" t="n">
        <v>41484</v>
      </c>
    </row>
    <row r="41" ht="15" customHeight="1">
      <c r="B41" t="inlineStr">
        <is>
          <t>038-2013</t>
        </is>
      </c>
      <c r="C41" t="n">
        <v>1300185</v>
      </c>
      <c r="D41" t="inlineStr">
        <is>
          <t>FAUNA DOMESTICA</t>
        </is>
      </c>
      <c r="H41" s="7" t="inlineStr">
        <is>
          <t>Manejo inadecuado de excrementos de mascotas</t>
        </is>
      </c>
      <c r="I41" t="inlineStr">
        <is>
          <t>Angela Moncada</t>
        </is>
      </c>
      <c r="J41" t="inlineStr">
        <is>
          <t>TR</t>
        </is>
      </c>
      <c r="K41" t="n">
        <v>36</v>
      </c>
      <c r="L41" t="inlineStr">
        <is>
          <t>A</t>
        </is>
      </c>
      <c r="M41" t="inlineStr">
        <is>
          <t>SUR</t>
        </is>
      </c>
      <c r="N41" t="n">
        <v>29</v>
      </c>
      <c r="P41" t="n">
        <v>96</v>
      </c>
      <c r="T41">
        <f>CONCATENATE(J41," ",K41," ",L41," ",M41," ",N41," ",O41," ",P41," ",Q41," ",R41," ",S41)</f>
        <v/>
      </c>
      <c r="U41" t="n">
        <v>43721215</v>
      </c>
      <c r="V41" t="n">
        <v>2760770</v>
      </c>
      <c r="W41" t="inlineStr">
        <is>
          <t>Comunidad</t>
        </is>
      </c>
      <c r="X41" t="inlineStr">
        <is>
          <t>TR</t>
        </is>
      </c>
      <c r="Y41" t="n">
        <v>36</v>
      </c>
      <c r="Z41" t="inlineStr">
        <is>
          <t>A</t>
        </is>
      </c>
      <c r="AA41" t="inlineStr">
        <is>
          <t>SUR</t>
        </is>
      </c>
      <c r="AB41" t="n">
        <v>29</v>
      </c>
      <c r="AH41">
        <f>CONCATENATE(X41," ",Y41," ",Z41," ",AA41," ",AB41," ",AC41," ",AD41," ",AE41," ",AF41," ",AG41)</f>
        <v/>
      </c>
      <c r="AI41" t="inlineStr">
        <is>
          <t>no reporta</t>
        </is>
      </c>
      <c r="AJ41" t="inlineStr">
        <is>
          <t>no reporta</t>
        </is>
      </c>
      <c r="AK41" t="inlineStr">
        <is>
          <t>La Sebastiana</t>
        </is>
      </c>
      <c r="AO41" s="1" t="n"/>
      <c r="AP41" t="n">
        <v>3</v>
      </c>
      <c r="AQ41" s="4" t="n">
        <v>41297</v>
      </c>
      <c r="AR41" s="4" t="n">
        <v>41312</v>
      </c>
      <c r="AS41" s="5">
        <f>+AR41-AQ41</f>
        <v/>
      </c>
      <c r="AT41" t="inlineStr">
        <is>
          <t>Acuerdo 020 de 2009</t>
        </is>
      </c>
      <c r="AU41" t="inlineStr">
        <is>
          <t>Auto de archivo</t>
        </is>
      </c>
      <c r="AV41" s="10" t="n">
        <v>41312</v>
      </c>
      <c r="AW41" s="9" t="inlineStr">
        <is>
          <t>C. Rojas - J. Restrepo</t>
        </is>
      </c>
      <c r="AX41" s="10" t="n">
        <v>41312</v>
      </c>
      <c r="CE41" s="10" t="n">
        <v>41311</v>
      </c>
      <c r="CF41" s="10" t="n">
        <v>41311</v>
      </c>
    </row>
    <row r="42" ht="15" customHeight="1">
      <c r="A42" t="inlineStr">
        <is>
          <t>1309377-2014 (111899)</t>
        </is>
      </c>
      <c r="B42" t="inlineStr">
        <is>
          <t>039-2013</t>
        </is>
      </c>
      <c r="C42" t="inlineStr">
        <is>
          <t>1300201 - 1309194 (2014)</t>
        </is>
      </c>
      <c r="D42" t="inlineStr">
        <is>
          <t>-</t>
        </is>
      </c>
      <c r="E42" t="inlineStr">
        <is>
          <t>ESCOMBROS</t>
        </is>
      </c>
      <c r="H42" s="7" t="inlineStr">
        <is>
          <t>Disposicion inadecuada de escombros</t>
        </is>
      </c>
      <c r="I42" t="inlineStr">
        <is>
          <t>Comunidad</t>
        </is>
      </c>
      <c r="T42">
        <f>CONCATENATE(J42," ",K42," ",L42," ",M42," ",N42," ",O42," ",P42," ",Q42," ",R42," ",S42)</f>
        <v/>
      </c>
      <c r="U42" t="inlineStr">
        <is>
          <t>no reporta</t>
        </is>
      </c>
      <c r="V42" t="inlineStr">
        <is>
          <t>no reporta</t>
        </is>
      </c>
      <c r="W42" t="inlineStr">
        <is>
          <t>Viviana Arboleda</t>
        </is>
      </c>
      <c r="X42" t="inlineStr">
        <is>
          <t>KR</t>
        </is>
      </c>
      <c r="Y42" t="n">
        <v>32</v>
      </c>
      <c r="AB42" t="n">
        <v>41</v>
      </c>
      <c r="AC42" t="inlineStr">
        <is>
          <t>AA</t>
        </is>
      </c>
      <c r="AD42" t="n">
        <v>14</v>
      </c>
      <c r="AE42" t="inlineStr">
        <is>
          <t>SUR</t>
        </is>
      </c>
      <c r="AF42" t="n">
        <v>3.3</v>
      </c>
      <c r="AG42" t="n">
        <v>301</v>
      </c>
      <c r="AH42">
        <f>CONCATENATE(X42," ",Y42," ",Z42," ",AA42," ",AB42," ",AC42," ",AD42," ",AE42," ",AF42," ",AG42)</f>
        <v/>
      </c>
      <c r="AI42" t="inlineStr">
        <is>
          <t>no reporta</t>
        </is>
      </c>
      <c r="AJ42" t="n">
        <v>3326353</v>
      </c>
      <c r="AK42" t="inlineStr">
        <is>
          <t>El Dorado</t>
        </is>
      </c>
      <c r="AO42" s="1" t="n"/>
      <c r="AP42" t="n">
        <v>9</v>
      </c>
      <c r="AQ42" s="4" t="n">
        <v>41298</v>
      </c>
      <c r="AR42" s="4" t="n">
        <v>41298</v>
      </c>
      <c r="AS42" s="5">
        <f>+AR42-AQ42</f>
        <v/>
      </c>
      <c r="AT42" t="inlineStr">
        <is>
          <t>Acuerdo 020 de 2009</t>
        </is>
      </c>
      <c r="AU42" t="inlineStr">
        <is>
          <t>Auto de archivo</t>
        </is>
      </c>
      <c r="AV42" s="10" t="n">
        <v>41298</v>
      </c>
      <c r="AW42" s="9" t="inlineStr">
        <is>
          <t>F. Villarraga</t>
        </is>
      </c>
      <c r="AX42" s="10" t="n">
        <v>41298</v>
      </c>
      <c r="BM42" s="10" t="n">
        <v>41298</v>
      </c>
      <c r="BN42" s="10" t="n">
        <v>41319</v>
      </c>
      <c r="BO42" s="10" t="n">
        <v>41319</v>
      </c>
      <c r="BP42" s="10" t="n">
        <v>41319</v>
      </c>
      <c r="BS42" s="10" t="n">
        <v>41446</v>
      </c>
      <c r="CE42" s="10" t="n">
        <v>42020</v>
      </c>
    </row>
    <row r="43" ht="15" customHeight="1">
      <c r="B43" t="inlineStr">
        <is>
          <t>040-2013</t>
        </is>
      </c>
      <c r="C43" t="inlineStr">
        <is>
          <t>1300199 - 1300398</t>
        </is>
      </c>
      <c r="D43" t="inlineStr">
        <is>
          <t>-</t>
        </is>
      </c>
      <c r="E43" t="inlineStr">
        <is>
          <t>ESCOMBROS</t>
        </is>
      </c>
      <c r="H43" s="7" t="inlineStr">
        <is>
          <t>Disposicion inadecuada de escombros</t>
        </is>
      </c>
      <c r="I43" t="inlineStr">
        <is>
          <t>De Oficio</t>
        </is>
      </c>
      <c r="T43">
        <f>CONCATENATE(J43," ",K43," ",L43," ",M43," ",N43," ",O43," ",P43," ",Q43," ",R43," ",S43)</f>
        <v/>
      </c>
      <c r="U43" t="inlineStr">
        <is>
          <t>no reporta</t>
        </is>
      </c>
      <c r="V43" t="inlineStr">
        <is>
          <t>no reporta</t>
        </is>
      </c>
      <c r="W43" t="inlineStr">
        <is>
          <t>Ester Enid Garcia M</t>
        </is>
      </c>
      <c r="X43" t="inlineStr">
        <is>
          <t>CL</t>
        </is>
      </c>
      <c r="Y43" t="n">
        <v>39</v>
      </c>
      <c r="Z43" t="inlineStr">
        <is>
          <t>F</t>
        </is>
      </c>
      <c r="AA43" t="inlineStr">
        <is>
          <t>SUR</t>
        </is>
      </c>
      <c r="AB43" t="n">
        <v>24</v>
      </c>
      <c r="AC43" t="inlineStr">
        <is>
          <t>DD</t>
        </is>
      </c>
      <c r="AD43" t="n">
        <v>13</v>
      </c>
      <c r="AG43" t="n">
        <v>101</v>
      </c>
      <c r="AH43">
        <f>CONCATENATE(X43," ",Y43," ",Z43," ",AA43," ",AB43," ",AC43," ",AD43," ",AE43," ",AF43," ",AG43)</f>
        <v/>
      </c>
      <c r="AI43" t="n">
        <v>42878319</v>
      </c>
      <c r="AJ43" t="inlineStr">
        <is>
          <t>no reporta</t>
        </is>
      </c>
      <c r="AK43" t="inlineStr">
        <is>
          <t>El Salado</t>
        </is>
      </c>
      <c r="AO43" s="1" t="n"/>
      <c r="AP43" t="n">
        <v>6</v>
      </c>
      <c r="AQ43" s="4" t="n">
        <v>41298</v>
      </c>
      <c r="AR43" s="4" t="n">
        <v>41313</v>
      </c>
      <c r="AS43" s="5">
        <f>+AR43-AQ43</f>
        <v/>
      </c>
      <c r="AT43" t="inlineStr">
        <is>
          <t>Acuerdo 020 de 2009</t>
        </is>
      </c>
      <c r="AU43" t="inlineStr">
        <is>
          <t>Auto de archivo</t>
        </is>
      </c>
    </row>
    <row r="44" ht="15" customHeight="1">
      <c r="B44" t="inlineStr">
        <is>
          <t>041-2013</t>
        </is>
      </c>
      <c r="C44" t="n">
        <v>1300210</v>
      </c>
      <c r="D44" t="inlineStr">
        <is>
          <t>AIRE</t>
        </is>
      </c>
      <c r="H44" s="7" t="inlineStr">
        <is>
          <t>Olores a quimicos por empresa Metro Cubico</t>
        </is>
      </c>
      <c r="I44" t="inlineStr">
        <is>
          <t>Romulo Calle</t>
        </is>
      </c>
      <c r="J44" t="inlineStr">
        <is>
          <t>TR</t>
        </is>
      </c>
      <c r="K44" t="n">
        <v>35</v>
      </c>
      <c r="L44" t="inlineStr">
        <is>
          <t>C</t>
        </is>
      </c>
      <c r="M44" t="inlineStr">
        <is>
          <t>SUR</t>
        </is>
      </c>
      <c r="N44" t="n">
        <v>33</v>
      </c>
      <c r="P44" t="n">
        <v>60</v>
      </c>
      <c r="T44">
        <f>CONCATENATE(J44," ",K44," ",L44," ",M44," ",N44," ",O44," ",P44," ",Q44," ",R44," ",S44)</f>
        <v/>
      </c>
      <c r="U44" t="n">
        <v>70568083</v>
      </c>
      <c r="V44" t="inlineStr">
        <is>
          <t>no reporta</t>
        </is>
      </c>
      <c r="W44" t="inlineStr">
        <is>
          <t>Metro Cubico</t>
        </is>
      </c>
      <c r="X44" t="inlineStr">
        <is>
          <t>TR</t>
        </is>
      </c>
      <c r="Y44" t="n">
        <v>35</v>
      </c>
      <c r="Z44" t="inlineStr">
        <is>
          <t>C</t>
        </is>
      </c>
      <c r="AA44" t="inlineStr">
        <is>
          <t>SUR</t>
        </is>
      </c>
      <c r="AB44" t="n">
        <v>33</v>
      </c>
      <c r="AD44" t="n">
        <v>50</v>
      </c>
      <c r="AH44">
        <f>CONCATENATE(X44," ",Y44," ",Z44," ",AA44," ",AB44," ",AC44," ",AD44," ",AE44," ",AF44," ",AG44)</f>
        <v/>
      </c>
      <c r="AI44" t="inlineStr">
        <is>
          <t>no reporta</t>
        </is>
      </c>
      <c r="AJ44" t="n">
        <v>2701365</v>
      </c>
      <c r="AK44" t="inlineStr">
        <is>
          <t>Los Naranjos</t>
        </is>
      </c>
      <c r="AO44" s="1" t="n"/>
      <c r="AP44" t="n">
        <v>9</v>
      </c>
      <c r="AQ44" s="4" t="n">
        <v>41299</v>
      </c>
      <c r="AR44" s="4" t="n">
        <v>41313</v>
      </c>
      <c r="AS44" s="5">
        <f>+AR44-AQ44</f>
        <v/>
      </c>
      <c r="AT44" t="inlineStr">
        <is>
          <t>Acta de Compromiso</t>
        </is>
      </c>
      <c r="AU44" t="inlineStr">
        <is>
          <t>Auto de archivo</t>
        </is>
      </c>
    </row>
    <row r="45" ht="15" customHeight="1">
      <c r="B45" t="inlineStr">
        <is>
          <t>042-2013</t>
        </is>
      </c>
      <c r="C45" t="inlineStr">
        <is>
          <t>1300195 - 1300844 - 6265 - 6494 - 1302169</t>
        </is>
      </c>
      <c r="D45" t="inlineStr">
        <is>
          <t>HIDRICO</t>
        </is>
      </c>
      <c r="H45" s="7" t="inlineStr">
        <is>
          <t>Aguas lluvias sin manejo</t>
        </is>
      </c>
      <c r="I45" t="inlineStr">
        <is>
          <t>Bernardo Arango</t>
        </is>
      </c>
      <c r="J45" t="inlineStr">
        <is>
          <t>KR</t>
        </is>
      </c>
      <c r="K45" t="n">
        <v>27</v>
      </c>
      <c r="L45" t="inlineStr">
        <is>
          <t>D</t>
        </is>
      </c>
      <c r="N45" t="n">
        <v>34</v>
      </c>
      <c r="O45" t="inlineStr">
        <is>
          <t>DD</t>
        </is>
      </c>
      <c r="P45" t="n">
        <v>105</v>
      </c>
      <c r="Q45" t="inlineStr">
        <is>
          <t>SUR</t>
        </is>
      </c>
      <c r="T45">
        <f>CONCATENATE(J45," ",K45," ",L45," ",M45," ",N45," ",O45," ",P45," ",Q45," ",R45," ",S45)</f>
        <v/>
      </c>
      <c r="U45" t="inlineStr">
        <is>
          <t>no reporta</t>
        </is>
      </c>
      <c r="V45" t="n">
        <v>3360706</v>
      </c>
      <c r="W45" t="inlineStr">
        <is>
          <t>Urbanización Molino de Piedra</t>
        </is>
      </c>
      <c r="X45" t="inlineStr">
        <is>
          <t>CL</t>
        </is>
      </c>
      <c r="Y45" t="n">
        <v>36</v>
      </c>
      <c r="AA45" t="inlineStr">
        <is>
          <t>SUR</t>
        </is>
      </c>
      <c r="AB45" t="n">
        <v>27</v>
      </c>
      <c r="AC45" t="inlineStr">
        <is>
          <t>D</t>
        </is>
      </c>
      <c r="AD45" t="n">
        <v>50</v>
      </c>
      <c r="AH45">
        <f>CONCATENATE(X45," ",Y45," ",Z45," ",AA45," ",AB45," ",AC45," ",AD45," ",AE45," ",AF45," ",AG45)</f>
        <v/>
      </c>
      <c r="AI45" t="inlineStr">
        <is>
          <t>no reporta</t>
        </is>
      </c>
      <c r="AJ45" t="n">
        <v>3362877</v>
      </c>
      <c r="AK45" t="inlineStr">
        <is>
          <t>Inmaculada</t>
        </is>
      </c>
      <c r="AO45" s="1" t="n"/>
      <c r="AP45" t="n">
        <v>5</v>
      </c>
      <c r="AQ45" s="4" t="n">
        <v>41299</v>
      </c>
      <c r="AR45" s="4" t="n">
        <v>41334</v>
      </c>
      <c r="AS45" s="5">
        <f>+AR45-AQ45</f>
        <v/>
      </c>
      <c r="AT45" t="inlineStr">
        <is>
          <t>Acta de Compromiso</t>
        </is>
      </c>
      <c r="AU45" t="inlineStr">
        <is>
          <t>Auto de archivo</t>
        </is>
      </c>
      <c r="BK45" s="10" t="n">
        <v>41334</v>
      </c>
      <c r="BL45" s="10" t="n">
        <v>41339</v>
      </c>
      <c r="CE45" s="10" t="n">
        <v>41416</v>
      </c>
    </row>
    <row r="46">
      <c r="B46" t="inlineStr">
        <is>
          <t>043-2013</t>
        </is>
      </c>
      <c r="C46" t="n">
        <v>1300212</v>
      </c>
      <c r="D46" t="inlineStr">
        <is>
          <t>ESPACIOS PUBLICOS VERDES</t>
        </is>
      </c>
      <c r="E46" t="inlineStr">
        <is>
          <t>RESIDUOS SOLIDOS</t>
        </is>
      </c>
      <c r="H46" s="7" t="inlineStr">
        <is>
          <t>Manejo inadecuado de residuos solidos</t>
        </is>
      </c>
      <c r="I46" t="inlineStr">
        <is>
          <t>Olga Cecilia Ramirez</t>
        </is>
      </c>
      <c r="J46" t="inlineStr">
        <is>
          <t>KR</t>
        </is>
      </c>
      <c r="K46" t="n">
        <v>39</v>
      </c>
      <c r="L46" t="inlineStr">
        <is>
          <t>E</t>
        </is>
      </c>
      <c r="N46" t="n">
        <v>45</v>
      </c>
      <c r="O46" t="inlineStr">
        <is>
          <t>C</t>
        </is>
      </c>
      <c r="P46" t="n">
        <v>58</v>
      </c>
      <c r="Q46" t="inlineStr">
        <is>
          <t>SUR</t>
        </is>
      </c>
      <c r="T46">
        <f>CONCATENATE(J46," ",K46," ",L46," ",M46," ",N46," ",O46," ",P46," ",Q46," ",R46," ",S46)</f>
        <v/>
      </c>
      <c r="U46" t="n">
        <v>32329677</v>
      </c>
      <c r="V46" t="n">
        <v>2706295</v>
      </c>
      <c r="W46" t="inlineStr">
        <is>
          <t>Comunidad</t>
        </is>
      </c>
      <c r="X46" t="inlineStr">
        <is>
          <t>KR</t>
        </is>
      </c>
      <c r="Y46" t="n">
        <v>39</v>
      </c>
      <c r="Z46" t="inlineStr">
        <is>
          <t>E</t>
        </is>
      </c>
      <c r="AB46" t="n">
        <v>45</v>
      </c>
      <c r="AC46" t="inlineStr">
        <is>
          <t>C</t>
        </is>
      </c>
      <c r="AE46" t="inlineStr">
        <is>
          <t>SUR</t>
        </is>
      </c>
      <c r="AH46">
        <f>CONCATENATE(X46," ",Y46," ",Z46," ",AA46," ",AB46," ",AC46," ",AD46," ",AE46," ",AF46," ",AG46)</f>
        <v/>
      </c>
      <c r="AI46" t="inlineStr">
        <is>
          <t>no reporta</t>
        </is>
      </c>
      <c r="AJ46" t="inlineStr">
        <is>
          <t>no reporta</t>
        </is>
      </c>
      <c r="AK46" t="inlineStr">
        <is>
          <t>La Paz</t>
        </is>
      </c>
      <c r="AO46" s="1" t="n"/>
      <c r="AP46" t="n">
        <v>7</v>
      </c>
      <c r="AQ46" s="4" t="n">
        <v>41299</v>
      </c>
      <c r="AR46" s="4" t="n">
        <v>41313</v>
      </c>
      <c r="AS46" s="5">
        <f>+AR46-AQ46</f>
        <v/>
      </c>
      <c r="AT46" t="inlineStr">
        <is>
          <t>Acta de Compromiso</t>
        </is>
      </c>
      <c r="AU46" t="inlineStr">
        <is>
          <t>Auto de archivo</t>
        </is>
      </c>
      <c r="AV46" s="10" t="n">
        <v>41313</v>
      </c>
      <c r="AW46" s="9" t="inlineStr">
        <is>
          <t>C. Rojas - J. Restrepo</t>
        </is>
      </c>
      <c r="AX46" s="10" t="n">
        <v>41313</v>
      </c>
      <c r="CE46" s="10" t="n">
        <v>41313</v>
      </c>
      <c r="CF46" s="10" t="n"/>
    </row>
    <row r="47" ht="15" customHeight="1">
      <c r="B47" t="inlineStr">
        <is>
          <t>044-2013</t>
        </is>
      </c>
      <c r="C47" t="n">
        <v>1300224</v>
      </c>
      <c r="D47" t="inlineStr">
        <is>
          <t>FLORA</t>
        </is>
      </c>
      <c r="H47" s="7" t="inlineStr">
        <is>
          <t>Tala de San Joaquin sin autorización</t>
        </is>
      </c>
      <c r="I47" t="inlineStr">
        <is>
          <t>Adolfo Rene Cano Mesa</t>
        </is>
      </c>
      <c r="J47" t="inlineStr">
        <is>
          <t>KR</t>
        </is>
      </c>
      <c r="K47" t="n">
        <v>24</v>
      </c>
      <c r="L47" t="inlineStr">
        <is>
          <t>C</t>
        </is>
      </c>
      <c r="N47" t="n">
        <v>41</v>
      </c>
      <c r="Q47" t="inlineStr">
        <is>
          <t>SUR</t>
        </is>
      </c>
      <c r="S47" t="n">
        <v>161</v>
      </c>
      <c r="T47">
        <f>CONCATENATE(J47," ",K47," ",L47," ",M47," ",N47," ",O47," ",P47," ",Q47," ",R47," ",S47)</f>
        <v/>
      </c>
      <c r="U47" t="n">
        <v>70561611</v>
      </c>
      <c r="V47" t="n">
        <v>3148520023</v>
      </c>
      <c r="W47" t="inlineStr">
        <is>
          <t>Dorian</t>
        </is>
      </c>
      <c r="AG47" t="inlineStr">
        <is>
          <t>lote 3</t>
        </is>
      </c>
      <c r="AH47">
        <f>CONCATENATE(X47," ",Y47," ",Z47," ",AA47," ",AB47," ",AC47," ",AD47," ",AE47," ",AF47," ",AG47)</f>
        <v/>
      </c>
      <c r="AI47" t="inlineStr">
        <is>
          <t>no reporta</t>
        </is>
      </c>
      <c r="AJ47" t="inlineStr">
        <is>
          <t>no reporta</t>
        </is>
      </c>
      <c r="AK47" t="inlineStr">
        <is>
          <t>San Rafael</t>
        </is>
      </c>
      <c r="AO47" s="1" t="n"/>
      <c r="AP47" t="n">
        <v>6</v>
      </c>
      <c r="AQ47" s="4" t="n">
        <v>41302</v>
      </c>
      <c r="AR47" s="4" t="n"/>
      <c r="AS47" s="5">
        <f>+AR47-AQ47</f>
        <v/>
      </c>
      <c r="AT47" t="inlineStr">
        <is>
          <t>Acta de Compromiso</t>
        </is>
      </c>
      <c r="AU47" t="inlineStr">
        <is>
          <t>Citaciones</t>
        </is>
      </c>
    </row>
    <row r="48">
      <c r="B48" t="inlineStr">
        <is>
          <t>045-2013</t>
        </is>
      </c>
      <c r="C48" t="n">
        <v>1300249</v>
      </c>
      <c r="D48" t="inlineStr">
        <is>
          <t>ESPACIOS PUBLICOS VERDES</t>
        </is>
      </c>
      <c r="E48" t="inlineStr">
        <is>
          <t>ESCOMBROS</t>
        </is>
      </c>
      <c r="G48" t="inlineStr">
        <is>
          <t>lote municipio</t>
        </is>
      </c>
      <c r="H48" s="7" t="inlineStr">
        <is>
          <t>Escombros arrojado en lote del Municipio</t>
        </is>
      </c>
      <c r="I48" t="inlineStr">
        <is>
          <t>Comunidad</t>
        </is>
      </c>
      <c r="T48">
        <f>CONCATENATE(J48," ",K48," ",L48," ",M48," ",N48," ",O48," ",P48," ",Q48," ",R48," ",S48)</f>
        <v/>
      </c>
      <c r="U48" t="inlineStr">
        <is>
          <t>no reporta</t>
        </is>
      </c>
      <c r="V48" t="inlineStr">
        <is>
          <t>no reporta</t>
        </is>
      </c>
      <c r="W48" t="inlineStr">
        <is>
          <t>Por determinar</t>
        </is>
      </c>
      <c r="X48" t="inlineStr">
        <is>
          <t>CL</t>
        </is>
      </c>
      <c r="Y48" t="n">
        <v>41</v>
      </c>
      <c r="Z48" t="inlineStr">
        <is>
          <t>B</t>
        </is>
      </c>
      <c r="AA48" t="inlineStr">
        <is>
          <t>SUR</t>
        </is>
      </c>
      <c r="AB48" t="n">
        <v>24</v>
      </c>
      <c r="AC48" t="inlineStr">
        <is>
          <t>DD</t>
        </is>
      </c>
      <c r="AD48" t="n">
        <v>9</v>
      </c>
      <c r="AH48">
        <f>CONCATENATE(X48," ",Y48," ",Z48," ",AA48," ",AB48," ",AC48," ",AD48," ",AE48," ",AF48," ",AG48)</f>
        <v/>
      </c>
      <c r="AI48" t="inlineStr">
        <is>
          <t>no reporta</t>
        </is>
      </c>
      <c r="AJ48" t="inlineStr">
        <is>
          <t>no reporta</t>
        </is>
      </c>
      <c r="AK48" t="inlineStr">
        <is>
          <t>San Rafael</t>
        </is>
      </c>
      <c r="AO48" s="1" t="n"/>
      <c r="AP48" t="n">
        <v>6</v>
      </c>
      <c r="AQ48" s="4" t="n">
        <v>41303</v>
      </c>
      <c r="AR48" s="4" t="n">
        <v>41313</v>
      </c>
      <c r="AS48" s="5">
        <f>+AR48-AQ48</f>
        <v/>
      </c>
      <c r="AT48" t="inlineStr">
        <is>
          <t>Acta de Compromiso</t>
        </is>
      </c>
      <c r="AU48" t="inlineStr">
        <is>
          <t>Auto de archivo</t>
        </is>
      </c>
      <c r="BS48" s="10" t="n">
        <v>41446</v>
      </c>
    </row>
    <row r="49" ht="15" customHeight="1">
      <c r="B49" t="inlineStr">
        <is>
          <t>046-2013</t>
        </is>
      </c>
      <c r="C49" t="n">
        <v>1300265</v>
      </c>
      <c r="D49" t="inlineStr">
        <is>
          <t>AIRE</t>
        </is>
      </c>
      <c r="H49" s="7" t="inlineStr">
        <is>
          <t>quema de materiales que generan afectacion en el sector.</t>
        </is>
      </c>
      <c r="I49" t="inlineStr">
        <is>
          <t>Maria Clara Warren</t>
        </is>
      </c>
      <c r="J49" t="inlineStr">
        <is>
          <t>KR</t>
        </is>
      </c>
      <c r="K49" t="n">
        <v>27</v>
      </c>
      <c r="N49" t="n">
        <v>23</v>
      </c>
      <c r="P49" t="n">
        <v>195</v>
      </c>
      <c r="Q49" t="inlineStr">
        <is>
          <t>SUR</t>
        </is>
      </c>
      <c r="T49">
        <f>CONCATENATE(J49," ",K49," ",L49," ",M49," ",N49," ",O49," ",P49," ",Q49," ",R49," ",S49)</f>
        <v/>
      </c>
      <c r="U49" t="n">
        <v>42897897</v>
      </c>
      <c r="V49" t="n">
        <v>3360103</v>
      </c>
      <c r="W49" t="inlineStr">
        <is>
          <t>Maria Elena Botero Pineda</t>
        </is>
      </c>
      <c r="X49" t="inlineStr">
        <is>
          <t>CL</t>
        </is>
      </c>
      <c r="Y49" t="n">
        <v>23</v>
      </c>
      <c r="AA49" t="inlineStr">
        <is>
          <t>SUR</t>
        </is>
      </c>
      <c r="AB49" t="n">
        <v>25</v>
      </c>
      <c r="AC49" t="inlineStr">
        <is>
          <t>B</t>
        </is>
      </c>
      <c r="AD49" t="n">
        <v>9</v>
      </c>
      <c r="AG49" t="n">
        <v>107</v>
      </c>
      <c r="AH49">
        <f>CONCATENATE(X49," ",Y49," ",Z49," ",AA49," ",AB49," ",AC49," ",AD49," ",AE49," ",AF49," ",AG49)</f>
        <v/>
      </c>
      <c r="AI49" t="n">
        <v>42986060</v>
      </c>
      <c r="AJ49" t="n">
        <v>2652504</v>
      </c>
      <c r="AK49" t="inlineStr">
        <is>
          <t>Loma El Atravezado</t>
        </is>
      </c>
      <c r="AM49" t="inlineStr">
        <is>
          <t>032</t>
        </is>
      </c>
      <c r="AN49" t="inlineStr">
        <is>
          <t>008</t>
        </is>
      </c>
      <c r="AO49" s="1" t="inlineStr">
        <is>
          <t>00017</t>
        </is>
      </c>
      <c r="AP49" t="n">
        <v>4</v>
      </c>
      <c r="AQ49" s="4" t="n">
        <v>41304</v>
      </c>
      <c r="AR49" s="4" t="n">
        <v>41306</v>
      </c>
      <c r="AS49" s="5">
        <f>+AR49-AQ49</f>
        <v/>
      </c>
      <c r="AT49" t="inlineStr">
        <is>
          <t>Acta de Compromiso</t>
        </is>
      </c>
      <c r="AU49" t="inlineStr">
        <is>
          <t>Verificación</t>
        </is>
      </c>
    </row>
    <row r="50" ht="15" customHeight="1">
      <c r="B50" t="inlineStr">
        <is>
          <t>047-2013</t>
        </is>
      </c>
      <c r="C50" t="n">
        <v>1300269</v>
      </c>
      <c r="D50" t="inlineStr">
        <is>
          <t>FAUNA DOMESTICA</t>
        </is>
      </c>
      <c r="H50" s="7" t="inlineStr">
        <is>
          <t>Animales domesticos que dañan sembrados</t>
        </is>
      </c>
      <c r="I50" t="inlineStr">
        <is>
          <t>Jorge Enrique Restrepo</t>
        </is>
      </c>
      <c r="T50">
        <f>CONCATENATE(J50," ",K50," ",L50," ",M50," ",N50," ",O50," ",P50," ",Q50," ",R50," ",S50)</f>
        <v/>
      </c>
      <c r="U50" t="n">
        <v>8303852</v>
      </c>
      <c r="V50" t="n">
        <v>3361176</v>
      </c>
      <c r="W50" t="inlineStr">
        <is>
          <t>Maria Angela Restrepo</t>
        </is>
      </c>
      <c r="X50" t="inlineStr">
        <is>
          <t>KR</t>
        </is>
      </c>
      <c r="Y50" t="n">
        <v>20</v>
      </c>
      <c r="AB50" t="n">
        <v>25</v>
      </c>
      <c r="AD50" t="n">
        <v>184</v>
      </c>
      <c r="AE50" t="inlineStr">
        <is>
          <t>SUR</t>
        </is>
      </c>
      <c r="AH50">
        <f>CONCATENATE(X50," ",Y50," ",Z50," ",AA50," ",AB50," ",AC50," ",AD50," ",AE50," ",AF50," ",AG50)</f>
        <v/>
      </c>
      <c r="AI50" t="inlineStr">
        <is>
          <t>no reporta</t>
        </is>
      </c>
      <c r="AJ50" t="n">
        <v>3361192</v>
      </c>
      <c r="AK50" t="inlineStr">
        <is>
          <t>Loma El Atravezado</t>
        </is>
      </c>
      <c r="AO50" s="1" t="n"/>
      <c r="AP50" t="n">
        <v>4</v>
      </c>
      <c r="AQ50" s="4" t="n">
        <v>41304</v>
      </c>
      <c r="AR50" s="4" t="n">
        <v>41316</v>
      </c>
      <c r="AS50" s="5">
        <f>+AR50-AQ50</f>
        <v/>
      </c>
      <c r="AT50" t="inlineStr">
        <is>
          <t>Acta de Compromiso</t>
        </is>
      </c>
      <c r="AU50" t="inlineStr">
        <is>
          <t>Auto de archivo</t>
        </is>
      </c>
    </row>
    <row r="51" ht="15" customHeight="1">
      <c r="B51" t="inlineStr">
        <is>
          <t>048-2013</t>
        </is>
      </c>
      <c r="C51" t="n">
        <v>1300284</v>
      </c>
      <c r="D51" t="inlineStr">
        <is>
          <t>FLORA</t>
        </is>
      </c>
      <c r="H51" s="7" t="inlineStr">
        <is>
          <t>Daño de ramas de arboles por frutos sector camino verde</t>
        </is>
      </c>
      <c r="I51" t="inlineStr">
        <is>
          <t>Anonimo</t>
        </is>
      </c>
      <c r="T51">
        <f>CONCATENATE(J51," ",K51," ",L51," ",M51," ",N51," ",O51," ",P51," ",Q51," ",R51," ",S51)</f>
        <v/>
      </c>
      <c r="U51" t="inlineStr">
        <is>
          <t>no reporta</t>
        </is>
      </c>
      <c r="V51" t="inlineStr">
        <is>
          <t>no reporta</t>
        </is>
      </c>
      <c r="W51" t="inlineStr">
        <is>
          <t>Por determinar</t>
        </is>
      </c>
      <c r="AH51">
        <f>CONCATENATE(X51," ",Y51," ",Z51," ",AA51," ",AB51," ",AC51," ",AD51," ",AE51," ",AF51," ",AG51)</f>
        <v/>
      </c>
      <c r="AI51" t="inlineStr">
        <is>
          <t>no reporta</t>
        </is>
      </c>
      <c r="AJ51" t="inlineStr">
        <is>
          <t>no reporta</t>
        </is>
      </c>
      <c r="AK51" t="inlineStr">
        <is>
          <t>San Jose</t>
        </is>
      </c>
      <c r="AO51" s="1" t="n"/>
      <c r="AP51" t="n">
        <v>6</v>
      </c>
      <c r="AQ51" s="4" t="n">
        <v>41305</v>
      </c>
      <c r="AR51" s="4" t="n">
        <v>41313</v>
      </c>
      <c r="AS51" s="5">
        <f>+AR51-AQ51</f>
        <v/>
      </c>
      <c r="AT51" t="inlineStr">
        <is>
          <t>Acta de Compromiso</t>
        </is>
      </c>
      <c r="AU51" t="inlineStr">
        <is>
          <t>Auto de archivo</t>
        </is>
      </c>
    </row>
    <row r="52" ht="15" customHeight="1">
      <c r="B52" t="inlineStr">
        <is>
          <t>049-2013</t>
        </is>
      </c>
      <c r="C52" t="n">
        <v>1300300</v>
      </c>
      <c r="D52" t="inlineStr">
        <is>
          <t>FAUNA DOMESTICA</t>
        </is>
      </c>
      <c r="H52" s="7" t="inlineStr">
        <is>
          <t>Ataque de una mascota a otra</t>
        </is>
      </c>
      <c r="I52" t="inlineStr">
        <is>
          <t>Leidy Paola Bedoya</t>
        </is>
      </c>
      <c r="J52" t="inlineStr">
        <is>
          <t>CL</t>
        </is>
      </c>
      <c r="K52" t="n">
        <v>40</v>
      </c>
      <c r="L52" t="inlineStr">
        <is>
          <t>A</t>
        </is>
      </c>
      <c r="M52" t="inlineStr">
        <is>
          <t>SUR</t>
        </is>
      </c>
      <c r="N52" t="n">
        <v>25</v>
      </c>
      <c r="P52" t="n">
        <v>81</v>
      </c>
      <c r="T52">
        <f>CONCATENATE(J52," ",K52," ",L52," ",M52," ",N52," ",O52," ",P52," ",Q52," ",R52," ",S52)</f>
        <v/>
      </c>
      <c r="U52" t="n">
        <v>1037616486</v>
      </c>
      <c r="V52" t="n">
        <v>2766730</v>
      </c>
      <c r="W52" t="inlineStr">
        <is>
          <t>Claudia Patricia Martinez</t>
        </is>
      </c>
      <c r="X52" t="inlineStr">
        <is>
          <t>CL</t>
        </is>
      </c>
      <c r="Y52" t="n">
        <v>40</v>
      </c>
      <c r="Z52" t="inlineStr">
        <is>
          <t>A</t>
        </is>
      </c>
      <c r="AA52" t="inlineStr">
        <is>
          <t>SUR</t>
        </is>
      </c>
      <c r="AB52" t="n">
        <v>25</v>
      </c>
      <c r="AD52" t="n">
        <v>63</v>
      </c>
      <c r="AG52" t="n">
        <v>201</v>
      </c>
      <c r="AH52">
        <f>CONCATENATE(X52," ",Y52," ",Z52," ",AA52," ",AB52," ",AC52," ",AD52," ",AE52," ",AF52," ",AG52)</f>
        <v/>
      </c>
      <c r="AI52" t="inlineStr">
        <is>
          <t>no reporta</t>
        </is>
      </c>
      <c r="AJ52" t="inlineStr">
        <is>
          <t>no reporta</t>
        </is>
      </c>
      <c r="AK52" t="inlineStr">
        <is>
          <t>La Mina</t>
        </is>
      </c>
      <c r="AO52" s="1" t="n"/>
      <c r="AP52" t="n">
        <v>6</v>
      </c>
      <c r="AQ52" s="4" t="n">
        <v>41306</v>
      </c>
      <c r="AR52" s="4" t="n">
        <v>41313</v>
      </c>
      <c r="AS52" s="5">
        <f>+AR52-AQ52</f>
        <v/>
      </c>
      <c r="AT52" t="inlineStr">
        <is>
          <t>Codigo de Policia</t>
        </is>
      </c>
      <c r="AU52" t="inlineStr">
        <is>
          <t>Auto de archivo</t>
        </is>
      </c>
      <c r="BM52" s="10" t="n">
        <v>41306</v>
      </c>
      <c r="BN52" s="10" t="n">
        <v>41320</v>
      </c>
      <c r="BO52" s="10" t="n">
        <v>41323</v>
      </c>
      <c r="BP52" s="10" t="n">
        <v>41323</v>
      </c>
      <c r="BS52" s="10" t="n">
        <v>41513</v>
      </c>
      <c r="BT52" s="10" t="n">
        <v>41516</v>
      </c>
      <c r="BW52" s="10" t="n">
        <v>41522</v>
      </c>
      <c r="CE52" s="10" t="n">
        <v>41541</v>
      </c>
    </row>
    <row r="53" ht="15" customHeight="1">
      <c r="B53" t="inlineStr">
        <is>
          <t>050-2013</t>
        </is>
      </c>
      <c r="C53" t="n">
        <v>1300301</v>
      </c>
      <c r="D53" t="inlineStr">
        <is>
          <t>AIRE</t>
        </is>
      </c>
      <c r="E53" t="inlineStr">
        <is>
          <t>RESIDUOS SOLIDOS</t>
        </is>
      </c>
      <c r="F53" t="n">
        <v>10</v>
      </c>
      <c r="H53" s="7" t="inlineStr">
        <is>
          <t>quema de residuos solidos (material vegetal)</t>
        </is>
      </c>
      <c r="I53" t="inlineStr">
        <is>
          <t>De Oficio</t>
        </is>
      </c>
      <c r="T53">
        <f>CONCATENATE(J53," ",K53," ",L53," ",M53," ",N53," ",O53," ",P53," ",Q53," ",R53," ",S53)</f>
        <v/>
      </c>
      <c r="U53" t="inlineStr">
        <is>
          <t>no reporta</t>
        </is>
      </c>
      <c r="V53" t="inlineStr">
        <is>
          <t>no reporta</t>
        </is>
      </c>
      <c r="W53" t="inlineStr">
        <is>
          <t>Sergio Uribe Arango</t>
        </is>
      </c>
      <c r="X53" t="inlineStr">
        <is>
          <t>CL</t>
        </is>
      </c>
      <c r="Y53" t="n">
        <v>36</v>
      </c>
      <c r="Z53" t="inlineStr">
        <is>
          <t>D</t>
        </is>
      </c>
      <c r="AA53" t="inlineStr">
        <is>
          <t>SUR</t>
        </is>
      </c>
      <c r="AB53" t="n">
        <v>24</v>
      </c>
      <c r="AD53" t="n">
        <v>57</v>
      </c>
      <c r="AG53" t="n">
        <v>118</v>
      </c>
      <c r="AH53">
        <f>CONCATENATE(X53," ",Y53," ",Z53," ",AA53," ",AB53," ",AC53," ",AD53," ",AE53," ",AF53," ",AG53)</f>
        <v/>
      </c>
      <c r="AI53" t="n">
        <v>8252117</v>
      </c>
      <c r="AJ53" t="n">
        <v>3360500</v>
      </c>
      <c r="AL53" t="inlineStr">
        <is>
          <t>El Escobero</t>
        </is>
      </c>
      <c r="AN53" t="inlineStr">
        <is>
          <t>002</t>
        </is>
      </c>
      <c r="AO53" s="1" t="inlineStr">
        <is>
          <t>00281</t>
        </is>
      </c>
      <c r="AP53" t="n">
        <v>10</v>
      </c>
      <c r="AQ53" s="4" t="n">
        <v>41306</v>
      </c>
      <c r="AR53" s="4" t="n">
        <v>41306</v>
      </c>
      <c r="AS53" s="5">
        <f>+AR53-AQ53</f>
        <v/>
      </c>
      <c r="AT53" t="inlineStr">
        <is>
          <t>Acuerdo 020 de 2009</t>
        </is>
      </c>
      <c r="AU53" t="inlineStr">
        <is>
          <t xml:space="preserve">Fallos - </t>
        </is>
      </c>
    </row>
    <row r="54" ht="30" customHeight="1">
      <c r="B54" t="inlineStr">
        <is>
          <t>051-2013</t>
        </is>
      </c>
      <c r="C54" t="n">
        <v>1300302</v>
      </c>
      <c r="D54" t="inlineStr">
        <is>
          <t>FLORA</t>
        </is>
      </c>
      <c r="H54" s="7" t="inlineStr">
        <is>
          <t>Movimiento de tierra en lote, intervención de arboles, quema de material vegetal</t>
        </is>
      </c>
      <c r="I54" t="inlineStr">
        <is>
          <t>De Oficio</t>
        </is>
      </c>
      <c r="T54">
        <f>CONCATENATE(J54," ",K54," ",L54," ",M54," ",N54," ",O54," ",P54," ",Q54," ",R54," ",S54)</f>
        <v/>
      </c>
      <c r="U54" t="inlineStr">
        <is>
          <t>no reporta</t>
        </is>
      </c>
      <c r="V54" t="inlineStr">
        <is>
          <t>no reporta</t>
        </is>
      </c>
      <c r="W54" t="inlineStr">
        <is>
          <t>Juan David</t>
        </is>
      </c>
      <c r="X54" t="inlineStr">
        <is>
          <t>KR</t>
        </is>
      </c>
      <c r="Y54" t="n">
        <v>23</v>
      </c>
      <c r="AB54" t="n">
        <v>36</v>
      </c>
      <c r="AC54" t="inlineStr">
        <is>
          <t>C</t>
        </is>
      </c>
      <c r="AD54" t="n">
        <v>135</v>
      </c>
      <c r="AE54" t="inlineStr">
        <is>
          <t>SUR</t>
        </is>
      </c>
      <c r="AH54">
        <f>CONCATENATE(X54," ",Y54," ",Z54," ",AA54," ",AB54," ",AC54," ",AD54," ",AE54," ",AF54," ",AG54)</f>
        <v/>
      </c>
      <c r="AI54" t="inlineStr">
        <is>
          <t>no reporta</t>
        </is>
      </c>
      <c r="AJ54" t="inlineStr">
        <is>
          <t>no reporta</t>
        </is>
      </c>
      <c r="AL54" t="inlineStr">
        <is>
          <t>El Escobero</t>
        </is>
      </c>
      <c r="AN54" t="inlineStr">
        <is>
          <t>002</t>
        </is>
      </c>
      <c r="AO54" s="1" t="inlineStr">
        <is>
          <t>00302</t>
        </is>
      </c>
      <c r="AP54" t="n">
        <v>10</v>
      </c>
      <c r="AQ54" s="4" t="n">
        <v>41306</v>
      </c>
      <c r="AR54" s="4" t="n">
        <v>41306</v>
      </c>
      <c r="AS54" s="5">
        <f>+AR54-AQ54</f>
        <v/>
      </c>
      <c r="AT54" t="inlineStr">
        <is>
          <t>Acta de Compromiso</t>
        </is>
      </c>
      <c r="AU54" t="inlineStr">
        <is>
          <t>Auto de archivo</t>
        </is>
      </c>
    </row>
    <row r="55" ht="15" customHeight="1">
      <c r="B55" t="inlineStr">
        <is>
          <t>052-2013</t>
        </is>
      </c>
      <c r="C55" t="n">
        <v>1300310</v>
      </c>
      <c r="D55" t="inlineStr">
        <is>
          <t>-</t>
        </is>
      </c>
      <c r="E55" t="inlineStr">
        <is>
          <t>ESCOMBROS</t>
        </is>
      </c>
      <c r="H55" s="7" t="inlineStr">
        <is>
          <t>Disposicion inadecuada de escombros</t>
        </is>
      </c>
      <c r="I55" t="inlineStr">
        <is>
          <t>Alvaro Buritica</t>
        </is>
      </c>
      <c r="J55" t="inlineStr">
        <is>
          <t>KR</t>
        </is>
      </c>
      <c r="K55" t="n">
        <v>47</v>
      </c>
      <c r="L55" t="inlineStr">
        <is>
          <t>A</t>
        </is>
      </c>
      <c r="N55" t="n">
        <v>39</v>
      </c>
      <c r="P55" t="n">
        <v>79</v>
      </c>
      <c r="Q55" t="inlineStr">
        <is>
          <t>SUR</t>
        </is>
      </c>
      <c r="T55">
        <f>CONCATENATE(J55," ",K55," ",L55," ",M55," ",N55," ",O55," ",P55," ",Q55," ",R55," ",S55)</f>
        <v/>
      </c>
      <c r="U55" t="n">
        <v>70553261</v>
      </c>
      <c r="V55" t="n">
        <v>2763916</v>
      </c>
      <c r="W55" t="inlineStr">
        <is>
          <t>Carlos Gomez</t>
        </is>
      </c>
      <c r="X55" t="inlineStr">
        <is>
          <t>KR</t>
        </is>
      </c>
      <c r="Y55" t="n">
        <v>47</v>
      </c>
      <c r="Z55" t="inlineStr">
        <is>
          <t>A</t>
        </is>
      </c>
      <c r="AB55" t="n">
        <v>39</v>
      </c>
      <c r="AD55" t="n">
        <v>67</v>
      </c>
      <c r="AE55" t="inlineStr">
        <is>
          <t>SUR</t>
        </is>
      </c>
      <c r="AH55">
        <f>CONCATENATE(X55," ",Y55," ",Z55," ",AA55," ",AB55," ",AC55," ",AD55," ",AE55," ",AF55," ",AG55)</f>
        <v/>
      </c>
      <c r="AI55" t="inlineStr">
        <is>
          <t>no reporta</t>
        </is>
      </c>
      <c r="AJ55" t="inlineStr">
        <is>
          <t>no reporta</t>
        </is>
      </c>
      <c r="AK55" t="inlineStr">
        <is>
          <t>Alcala</t>
        </is>
      </c>
      <c r="AO55" s="1" t="n"/>
      <c r="AP55" t="n">
        <v>8</v>
      </c>
      <c r="AQ55" s="4" t="n">
        <v>41309</v>
      </c>
      <c r="AR55" s="4" t="n">
        <v>41320</v>
      </c>
      <c r="AS55" s="5">
        <f>+AR55-AQ55</f>
        <v/>
      </c>
      <c r="AT55" t="inlineStr">
        <is>
          <t>Acta de Compromiso</t>
        </is>
      </c>
      <c r="AU55" t="inlineStr">
        <is>
          <t>Auto de archivo</t>
        </is>
      </c>
    </row>
    <row r="56" ht="15" customHeight="1">
      <c r="B56" t="inlineStr">
        <is>
          <t>053-2013</t>
        </is>
      </c>
      <c r="C56" t="inlineStr">
        <is>
          <t>104506 - 1304665 - 131449 - (Informe 3550)</t>
        </is>
      </c>
      <c r="D56" t="inlineStr">
        <is>
          <t>HIDRICO</t>
        </is>
      </c>
      <c r="H56" s="7" t="inlineStr">
        <is>
          <t>Movimiento de tierra que afecta flora, suelo y corrientes de agua y nacimiento</t>
        </is>
      </c>
      <c r="I56" t="inlineStr">
        <is>
          <t>Andrei Amayan</t>
        </is>
      </c>
      <c r="T56">
        <f>CONCATENATE(J56," ",K56," ",L56," ",M56," ",N56," ",O56," ",P56," ",Q56," ",R56," ",S56)</f>
        <v/>
      </c>
      <c r="U56" t="n">
        <v>98700834</v>
      </c>
      <c r="V56" t="n">
        <v>2132321</v>
      </c>
      <c r="W56" t="inlineStr">
        <is>
          <t>Fray Ricardo Gonzalez Vallesteros - Ana Maria Muñoz Tavera - William Grisales Herrera y otros</t>
        </is>
      </c>
      <c r="X56" t="inlineStr">
        <is>
          <t>CL</t>
        </is>
      </c>
      <c r="Y56" t="n">
        <v>27</v>
      </c>
      <c r="AB56" t="n">
        <v>8</v>
      </c>
      <c r="AC56" t="inlineStr">
        <is>
          <t>A</t>
        </is>
      </c>
      <c r="AD56" t="n">
        <v>85</v>
      </c>
      <c r="AG56" t="inlineStr">
        <is>
          <t>predio 267</t>
        </is>
      </c>
      <c r="AI56" t="inlineStr">
        <is>
          <t>no reporta</t>
        </is>
      </c>
      <c r="AJ56" t="n">
        <v>3146573437</v>
      </c>
      <c r="AL56" t="inlineStr">
        <is>
          <t>Pantanillo</t>
        </is>
      </c>
      <c r="AN56" t="inlineStr">
        <is>
          <t>005</t>
        </is>
      </c>
      <c r="AO56" s="1" t="inlineStr">
        <is>
          <t>00267</t>
        </is>
      </c>
      <c r="AP56" t="n">
        <v>13</v>
      </c>
      <c r="AQ56" s="4" t="n">
        <v>41305</v>
      </c>
      <c r="AR56" s="4" t="n">
        <v>41312</v>
      </c>
      <c r="AS56" s="5">
        <f>+AR56-AQ56</f>
        <v/>
      </c>
      <c r="AT56" t="inlineStr">
        <is>
          <t>Ley 1333 de 2009</t>
        </is>
      </c>
      <c r="AU56" t="inlineStr">
        <is>
          <t>Remisiones Corantioquia</t>
        </is>
      </c>
      <c r="AV56" s="10" t="n">
        <v>41312</v>
      </c>
      <c r="AW56" s="9" t="inlineStr">
        <is>
          <t>L. Taborda</t>
        </is>
      </c>
      <c r="AX56" s="10" t="n">
        <v>41318</v>
      </c>
      <c r="AY56" s="10" t="n">
        <v>41499</v>
      </c>
      <c r="AZ56" s="9" t="inlineStr">
        <is>
          <t>J. Guzman - F. Villarraga</t>
        </is>
      </c>
      <c r="BA56" s="10" t="n">
        <v>41506</v>
      </c>
      <c r="BU56" s="10" t="n">
        <v>41578</v>
      </c>
      <c r="BV56" s="10" t="n">
        <v>41578</v>
      </c>
      <c r="CE56" s="10" t="n">
        <v>41583</v>
      </c>
    </row>
    <row r="57" ht="15" customHeight="1">
      <c r="A57" t="inlineStr">
        <is>
          <t>Oficio 13-2735 IT 13-2736</t>
        </is>
      </c>
      <c r="B57" t="inlineStr">
        <is>
          <t>054-2013</t>
        </is>
      </c>
      <c r="C57" t="inlineStr">
        <is>
          <t>4257-2012</t>
        </is>
      </c>
      <c r="D57" t="inlineStr">
        <is>
          <t>HIDRICO</t>
        </is>
      </c>
      <c r="H57" s="7" t="inlineStr">
        <is>
          <t>Ocupacion de cauce en quebrada La Zuñiga sin legalizar</t>
        </is>
      </c>
      <c r="I57" t="inlineStr">
        <is>
          <t>Autoridad Ambiental</t>
        </is>
      </c>
      <c r="T57">
        <f>CONCATENATE(J57," ",K57," ",L57," ",M57," ",N57," ",O57," ",P57," ",Q57," ",R57," ",S57)</f>
        <v/>
      </c>
      <c r="U57" t="inlineStr">
        <is>
          <t>no reporta</t>
        </is>
      </c>
      <c r="V57" t="inlineStr">
        <is>
          <t>no reporta</t>
        </is>
      </c>
      <c r="W57" t="inlineStr">
        <is>
          <t>Mont Juic - Oswaldo Gomez Sierra</t>
        </is>
      </c>
      <c r="X57" t="inlineStr">
        <is>
          <t>CL</t>
        </is>
      </c>
      <c r="Y57" t="n">
        <v>23</v>
      </c>
      <c r="AA57" t="inlineStr">
        <is>
          <t>SUR</t>
        </is>
      </c>
      <c r="AB57" t="n">
        <v>25</v>
      </c>
      <c r="AC57" t="inlineStr">
        <is>
          <t>B</t>
        </is>
      </c>
      <c r="AD57" t="n">
        <v>114</v>
      </c>
      <c r="AH57">
        <f>CONCATENATE(X57," ",Y57," ",Z57," ",AA57," ",AB57," ",AC57," ",AD57," ",AE57," ",AF57," ",AG57)</f>
        <v/>
      </c>
      <c r="AI57" t="inlineStr">
        <is>
          <t>no reporta</t>
        </is>
      </c>
      <c r="AJ57" t="inlineStr">
        <is>
          <t>no reporta</t>
        </is>
      </c>
      <c r="AK57" t="inlineStr">
        <is>
          <t>Zuñiga</t>
        </is>
      </c>
      <c r="AM57" t="inlineStr">
        <is>
          <t>033</t>
        </is>
      </c>
      <c r="AN57" t="inlineStr">
        <is>
          <t>003</t>
        </is>
      </c>
      <c r="AO57" s="1" t="inlineStr">
        <is>
          <t>00035</t>
        </is>
      </c>
      <c r="AP57" t="n">
        <v>4</v>
      </c>
      <c r="AQ57" s="4" t="n">
        <v>41305</v>
      </c>
      <c r="AR57" s="4" t="n">
        <v>41320</v>
      </c>
      <c r="AS57" s="5">
        <f>+AR57-AQ57</f>
        <v/>
      </c>
      <c r="AT57" t="inlineStr">
        <is>
          <t>Acta de Compromiso</t>
        </is>
      </c>
      <c r="AU57" t="inlineStr">
        <is>
          <t>Auto de archivo</t>
        </is>
      </c>
    </row>
    <row r="58" ht="15" customHeight="1">
      <c r="B58" t="inlineStr">
        <is>
          <t>055-2013</t>
        </is>
      </c>
      <c r="C58" t="inlineStr">
        <is>
          <t>19 - (0003770)</t>
        </is>
      </c>
      <c r="D58" t="inlineStr">
        <is>
          <t>HIDRICO</t>
        </is>
      </c>
      <c r="H58" s="7" t="inlineStr">
        <is>
          <t>Infraccion sobre zona de retiro quebrada Las Brujas</t>
        </is>
      </c>
      <c r="I58" t="inlineStr">
        <is>
          <t>Autoridad Ambiental</t>
        </is>
      </c>
      <c r="T58">
        <f>CONCATENATE(J58," ",K58," ",L58," ",M58," ",N58," ",O58," ",P58," ",Q58," ",R58," ",S58)</f>
        <v/>
      </c>
      <c r="U58" t="inlineStr">
        <is>
          <t>no reporta</t>
        </is>
      </c>
      <c r="V58" t="inlineStr">
        <is>
          <t>no reporta</t>
        </is>
      </c>
      <c r="W58" t="inlineStr">
        <is>
          <t>Clara Monica Garcia Restrepo</t>
        </is>
      </c>
      <c r="X58" t="inlineStr">
        <is>
          <t>CL</t>
        </is>
      </c>
      <c r="Y58" t="n">
        <v>37</v>
      </c>
      <c r="Z58" t="inlineStr">
        <is>
          <t>B</t>
        </is>
      </c>
      <c r="AA58" t="inlineStr">
        <is>
          <t>SUR</t>
        </is>
      </c>
      <c r="AB58" t="n">
        <v>27</v>
      </c>
      <c r="AC58" t="inlineStr">
        <is>
          <t>A</t>
        </is>
      </c>
      <c r="AD58" t="n">
        <v>45</v>
      </c>
      <c r="AF58" t="inlineStr">
        <is>
          <t>ramal 6</t>
        </is>
      </c>
      <c r="AG58" t="n">
        <v>103</v>
      </c>
      <c r="AH58">
        <f>CONCATENATE(X58," ",Y58," ",Z58," ",AA58," ",AB58," ",AC58," ",AD58," ",AE58," ",AF58," ",AG58)</f>
        <v/>
      </c>
      <c r="AI58" t="inlineStr">
        <is>
          <t>no reporta</t>
        </is>
      </c>
      <c r="AJ58" t="n">
        <v>3024500</v>
      </c>
      <c r="AK58" t="inlineStr">
        <is>
          <t>Loma de las Brujas</t>
        </is>
      </c>
      <c r="AO58" s="1" t="n"/>
      <c r="AP58" t="n">
        <v>5</v>
      </c>
      <c r="AQ58" s="4" t="n">
        <v>41311</v>
      </c>
      <c r="AR58" s="4" t="n"/>
      <c r="AS58" s="5">
        <f>+AR58-AQ58</f>
        <v/>
      </c>
      <c r="AT58" t="inlineStr">
        <is>
          <t>Acta de Compromiso</t>
        </is>
      </c>
      <c r="AU58" t="inlineStr">
        <is>
          <t>Auto de archivo</t>
        </is>
      </c>
      <c r="BU58" s="10" t="n">
        <v>41323</v>
      </c>
      <c r="BV58" s="10" t="n">
        <v>41324</v>
      </c>
      <c r="CE58" s="10" t="n">
        <v>41347</v>
      </c>
    </row>
    <row r="59" ht="15" customHeight="1">
      <c r="B59" t="inlineStr">
        <is>
          <t>056-2013</t>
        </is>
      </c>
      <c r="C59" t="inlineStr">
        <is>
          <t>I.T 050 - AA 040</t>
        </is>
      </c>
      <c r="D59" t="inlineStr">
        <is>
          <t>HIDRICO</t>
        </is>
      </c>
      <c r="H59" s="7" t="inlineStr">
        <is>
          <t>Requerimientos para legalizar Ocupación de Cauce</t>
        </is>
      </c>
      <c r="I59" t="inlineStr">
        <is>
          <t>Autoridad Ambiental</t>
        </is>
      </c>
      <c r="T59">
        <f>CONCATENATE(J59," ",K59," ",L59," ",M59," ",N59," ",O59," ",P59," ",Q59," ",R59," ",S59)</f>
        <v/>
      </c>
      <c r="U59" t="inlineStr">
        <is>
          <t>no reporta</t>
        </is>
      </c>
      <c r="V59" t="inlineStr">
        <is>
          <t>no reporta</t>
        </is>
      </c>
      <c r="W59" t="inlineStr">
        <is>
          <t>Juan Vicente Izasa Ocampo</t>
        </is>
      </c>
      <c r="X59" t="inlineStr">
        <is>
          <t>CL</t>
        </is>
      </c>
      <c r="Y59" t="n">
        <v>23</v>
      </c>
      <c r="AA59" t="inlineStr">
        <is>
          <t>SUR</t>
        </is>
      </c>
      <c r="AB59" t="n">
        <v>42</v>
      </c>
      <c r="AC59" t="inlineStr">
        <is>
          <t>B</t>
        </is>
      </c>
      <c r="AD59" t="n">
        <v>86</v>
      </c>
      <c r="AH59">
        <f>CONCATENATE(X59," ",Y59," ",Z59," ",AA59," ",AB59," ",AC59," ",AD59," ",AE59," ",AF59," ",AG59)</f>
        <v/>
      </c>
      <c r="AI59" t="inlineStr">
        <is>
          <t>no reporta</t>
        </is>
      </c>
      <c r="AJ59" t="n">
        <v>2705101</v>
      </c>
      <c r="AK59" t="inlineStr">
        <is>
          <t>Las Orquideas</t>
        </is>
      </c>
      <c r="AO59" s="1" t="n"/>
      <c r="AP59" t="n">
        <v>3</v>
      </c>
      <c r="AQ59" s="4" t="n">
        <v>41311</v>
      </c>
      <c r="AR59" s="4" t="n"/>
      <c r="AS59" s="5">
        <f>+AR59-AQ59</f>
        <v/>
      </c>
      <c r="AT59" t="inlineStr">
        <is>
          <t>Acta de Compromiso</t>
        </is>
      </c>
      <c r="AU59" t="inlineStr">
        <is>
          <t>Auto de archivo</t>
        </is>
      </c>
    </row>
    <row r="60" ht="15" customHeight="1">
      <c r="B60" t="inlineStr">
        <is>
          <t>057-2013</t>
        </is>
      </c>
      <c r="C60" t="n">
        <v>104866</v>
      </c>
      <c r="D60" t="inlineStr">
        <is>
          <t>-</t>
        </is>
      </c>
      <c r="E60" t="inlineStr">
        <is>
          <t>ESCOMBROS</t>
        </is>
      </c>
      <c r="G60" t="inlineStr">
        <is>
          <t>LOTE SIN CERRAMIENTO</t>
        </is>
      </c>
      <c r="H60" s="7" t="inlineStr">
        <is>
          <t>Lote sin cerramiento donde acumulan escombros y residuos sólidos.</t>
        </is>
      </c>
      <c r="I60" t="inlineStr">
        <is>
          <t>Metroplus</t>
        </is>
      </c>
      <c r="J60" t="inlineStr">
        <is>
          <t>CL</t>
        </is>
      </c>
      <c r="K60" t="n">
        <v>53</v>
      </c>
      <c r="N60" t="n">
        <v>45</v>
      </c>
      <c r="P60" t="n">
        <v>77</v>
      </c>
      <c r="S60" t="inlineStr">
        <is>
          <t>piso 3</t>
        </is>
      </c>
      <c r="T60">
        <f>CONCATENATE(J60," ",K60," ",L60," ",M60," ",N60," ",O60," ",P60," ",Q60," ",R60," ",S60)</f>
        <v/>
      </c>
      <c r="U60" t="inlineStr">
        <is>
          <t>no reporta</t>
        </is>
      </c>
      <c r="V60" t="n">
        <v>5763730</v>
      </c>
      <c r="W60" t="inlineStr">
        <is>
          <t>Por determinar</t>
        </is>
      </c>
      <c r="X60" t="inlineStr">
        <is>
          <t>CL</t>
        </is>
      </c>
      <c r="Y60" t="n">
        <v>46</v>
      </c>
      <c r="Z60" t="inlineStr">
        <is>
          <t>A</t>
        </is>
      </c>
      <c r="AA60" t="inlineStr">
        <is>
          <t>SUR</t>
        </is>
      </c>
      <c r="AB60" t="n">
        <v>43</v>
      </c>
      <c r="AC60" t="inlineStr">
        <is>
          <t>A</t>
        </is>
      </c>
      <c r="AH60">
        <f>CONCATENATE(X60," ",Y60," ",Z60," ",AA60," ",AB60," ",AC60," ",AD60," ",AE60," ",AF60," ",AG60)</f>
        <v/>
      </c>
      <c r="AI60" t="inlineStr">
        <is>
          <t>no reporta</t>
        </is>
      </c>
      <c r="AJ60" t="inlineStr">
        <is>
          <t>no reporta</t>
        </is>
      </c>
      <c r="AK60" t="inlineStr">
        <is>
          <t>Primavera</t>
        </is>
      </c>
      <c r="AO60" s="1" t="n"/>
      <c r="AP60" t="n">
        <v>8</v>
      </c>
      <c r="AQ60" s="4" t="n">
        <v>41309</v>
      </c>
      <c r="AR60" s="4" t="n">
        <v>41320</v>
      </c>
      <c r="AS60" s="5">
        <f>+AR60-AQ60</f>
        <v/>
      </c>
      <c r="AT60" t="inlineStr">
        <is>
          <t>Codigo de Policia</t>
        </is>
      </c>
      <c r="AU60" t="inlineStr">
        <is>
          <t>Auto de archivo</t>
        </is>
      </c>
    </row>
    <row r="61" ht="15" customHeight="1">
      <c r="B61" t="inlineStr">
        <is>
          <t>058-2013</t>
        </is>
      </c>
      <c r="C61" t="inlineStr">
        <is>
          <t>1300280 - 1301733</t>
        </is>
      </c>
      <c r="D61" t="inlineStr">
        <is>
          <t>-</t>
        </is>
      </c>
      <c r="E61" t="inlineStr">
        <is>
          <t>MATERIAL DE CONTRUCCIÓN</t>
        </is>
      </c>
      <c r="F61" t="n">
        <v>9</v>
      </c>
      <c r="H61" s="7" t="inlineStr">
        <is>
          <t>Material de construcción en espacio público</t>
        </is>
      </c>
      <c r="I61" t="inlineStr">
        <is>
          <t>Comunidad</t>
        </is>
      </c>
      <c r="T61">
        <f>CONCATENATE(J61," ",K61," ",L61," ",M61," ",N61," ",O61," ",P61," ",Q61," ",R61," ",S61)</f>
        <v/>
      </c>
      <c r="U61" t="inlineStr">
        <is>
          <t>no reporta</t>
        </is>
      </c>
      <c r="V61" t="inlineStr">
        <is>
          <t>no reporta</t>
        </is>
      </c>
      <c r="W61" t="inlineStr">
        <is>
          <t>Carlos Albeiro Cadavid Veles y otros</t>
        </is>
      </c>
      <c r="X61" t="inlineStr">
        <is>
          <t>KR</t>
        </is>
      </c>
      <c r="Y61" t="n">
        <v>42</v>
      </c>
      <c r="Z61" t="inlineStr">
        <is>
          <t>A</t>
        </is>
      </c>
      <c r="AB61" t="n">
        <v>40</v>
      </c>
      <c r="AC61" t="inlineStr">
        <is>
          <t>H</t>
        </is>
      </c>
      <c r="AD61" t="n">
        <v>74</v>
      </c>
      <c r="AE61" t="inlineStr">
        <is>
          <t>SUR</t>
        </is>
      </c>
      <c r="AH61">
        <f>CONCATENATE(X61," ",Y61," ",Z61," ",AA61," ",AB61," ",AC61," ",AD61," ",AE61," ",AF61," ",AG61)</f>
        <v/>
      </c>
      <c r="AI61" t="n">
        <v>70563579</v>
      </c>
      <c r="AJ61" t="n">
        <v>3793876</v>
      </c>
      <c r="AK61" t="inlineStr">
        <is>
          <t>El Dorado</t>
        </is>
      </c>
      <c r="AO61" s="1" t="n"/>
      <c r="AP61" t="n">
        <v>7</v>
      </c>
      <c r="AQ61" s="4" t="n">
        <v>41312</v>
      </c>
      <c r="AR61" s="4" t="n">
        <v>41312</v>
      </c>
      <c r="AS61" s="5">
        <f>+AR61-AQ61</f>
        <v/>
      </c>
      <c r="AT61" t="inlineStr">
        <is>
          <t>Acuerdo 020 de 2009</t>
        </is>
      </c>
      <c r="AU61" t="inlineStr">
        <is>
          <t>Auto de archivo</t>
        </is>
      </c>
      <c r="AV61" s="10" t="n">
        <v>41312</v>
      </c>
      <c r="AW61" s="9" t="inlineStr">
        <is>
          <t>F. Villarraga</t>
        </is>
      </c>
      <c r="AX61" s="10" t="n">
        <v>41312</v>
      </c>
      <c r="BM61" s="10" t="n">
        <v>41317</v>
      </c>
      <c r="BN61" s="10" t="n">
        <v>41320</v>
      </c>
      <c r="BO61" s="10" t="n">
        <v>41323</v>
      </c>
      <c r="BP61" s="10" t="n">
        <v>41323</v>
      </c>
      <c r="BQ61" s="10" t="n">
        <v>41333</v>
      </c>
      <c r="BR61" s="10" t="n">
        <v>41333</v>
      </c>
      <c r="BS61" s="10" t="n">
        <v>41333</v>
      </c>
      <c r="BT61" s="10" t="n">
        <v>41373</v>
      </c>
      <c r="BU61" s="10" t="n">
        <v>41373</v>
      </c>
      <c r="BV61" s="10" t="n">
        <v>41376</v>
      </c>
      <c r="BW61" s="10" t="n">
        <v>41389</v>
      </c>
      <c r="BX61" s="10" t="n">
        <v>41400</v>
      </c>
      <c r="BY61" s="10" t="n">
        <v>41400</v>
      </c>
      <c r="BZ61" s="10" t="n">
        <v>41403</v>
      </c>
    </row>
    <row r="62" ht="15" customHeight="1">
      <c r="B62" t="inlineStr">
        <is>
          <t>059-2013</t>
        </is>
      </c>
      <c r="C62" t="n">
        <v>1300341</v>
      </c>
      <c r="D62" t="inlineStr">
        <is>
          <t>HIDRICO</t>
        </is>
      </c>
      <c r="H62" s="7" t="inlineStr">
        <is>
          <t>Descarga de aguas residuales a la quebrada La Sebastiana</t>
        </is>
      </c>
      <c r="I62" t="inlineStr">
        <is>
          <t>De Oficio</t>
        </is>
      </c>
      <c r="T62">
        <f>CONCATENATE(J62," ",K62," ",L62," ",M62," ",N62," ",O62," ",P62," ",Q62," ",R62," ",S62)</f>
        <v/>
      </c>
      <c r="U62" t="inlineStr">
        <is>
          <t>no reporta</t>
        </is>
      </c>
      <c r="V62" t="inlineStr">
        <is>
          <t>no reporta</t>
        </is>
      </c>
      <c r="W62" t="inlineStr">
        <is>
          <t>Por determinar</t>
        </is>
      </c>
      <c r="X62" t="inlineStr">
        <is>
          <t>KR</t>
        </is>
      </c>
      <c r="Y62" t="n">
        <v>27</v>
      </c>
      <c r="AB62" t="n">
        <v>36</v>
      </c>
      <c r="AC62" t="inlineStr">
        <is>
          <t>AA</t>
        </is>
      </c>
      <c r="AE62" t="inlineStr">
        <is>
          <t>SUR</t>
        </is>
      </c>
      <c r="AH62">
        <f>CONCATENATE(X62," ",Y62," ",Z62," ",AA62," ",AB62," ",AC62," ",AD62," ",AE62," ",AF62," ",AG62)</f>
        <v/>
      </c>
      <c r="AI62" t="inlineStr">
        <is>
          <t>no reporta</t>
        </is>
      </c>
      <c r="AJ62" t="inlineStr">
        <is>
          <t>no reporta</t>
        </is>
      </c>
      <c r="AK62" t="inlineStr">
        <is>
          <t>El Chocho</t>
        </is>
      </c>
      <c r="AO62" s="1" t="n"/>
      <c r="AP62" t="n">
        <v>5</v>
      </c>
      <c r="AQ62" s="4" t="n">
        <v>41311</v>
      </c>
      <c r="AR62" s="4" t="n">
        <v>41313</v>
      </c>
      <c r="AS62" s="5">
        <f>+AR62-AQ62</f>
        <v/>
      </c>
      <c r="AT62" t="inlineStr">
        <is>
          <t>Acta de Compromiso</t>
        </is>
      </c>
      <c r="AU62" t="inlineStr">
        <is>
          <t>Auto de archivo</t>
        </is>
      </c>
      <c r="AV62" s="10" t="n">
        <v>41400</v>
      </c>
      <c r="AW62" s="9" t="inlineStr">
        <is>
          <t>J. Guzman</t>
        </is>
      </c>
      <c r="AX62" s="10" t="n">
        <v>41400</v>
      </c>
      <c r="CE62" s="10" t="n">
        <v>41703</v>
      </c>
    </row>
    <row r="63" ht="15" customHeight="1">
      <c r="B63" t="inlineStr">
        <is>
          <t>060-2013</t>
        </is>
      </c>
      <c r="C63" t="n">
        <v>1300348</v>
      </c>
      <c r="D63" t="inlineStr">
        <is>
          <t>-</t>
        </is>
      </c>
      <c r="E63" t="inlineStr">
        <is>
          <t>ESCOMBROS</t>
        </is>
      </c>
      <c r="H63" s="7" t="inlineStr">
        <is>
          <t>Manejo inadecuado de residuos de construcción</t>
        </is>
      </c>
      <c r="I63" t="inlineStr">
        <is>
          <t>Comunidad</t>
        </is>
      </c>
      <c r="T63">
        <f>CONCATENATE(J63," ",K63," ",L63," ",M63," ",N63," ",O63," ",P63," ",Q63," ",R63," ",S63)</f>
        <v/>
      </c>
      <c r="U63" t="inlineStr">
        <is>
          <t>no reporta</t>
        </is>
      </c>
      <c r="V63" t="inlineStr">
        <is>
          <t>no reporta</t>
        </is>
      </c>
      <c r="W63" t="inlineStr">
        <is>
          <t>Carlos Gomez</t>
        </is>
      </c>
      <c r="X63" t="inlineStr">
        <is>
          <t>KR</t>
        </is>
      </c>
      <c r="Y63" t="n">
        <v>47</v>
      </c>
      <c r="Z63" t="inlineStr">
        <is>
          <t>A</t>
        </is>
      </c>
      <c r="AB63" t="n">
        <v>39</v>
      </c>
      <c r="AD63" t="n">
        <v>67</v>
      </c>
      <c r="AE63" t="inlineStr">
        <is>
          <t>SUR</t>
        </is>
      </c>
      <c r="AH63">
        <f>CONCATENATE(X63," ",Y63," ",Z63," ",AA63," ",AB63," ",AC63," ",AD63," ",AE63," ",AF63," ",AG63)</f>
        <v/>
      </c>
      <c r="AI63" t="inlineStr">
        <is>
          <t>no reporta</t>
        </is>
      </c>
      <c r="AJ63" t="inlineStr">
        <is>
          <t>no reporta</t>
        </is>
      </c>
      <c r="AK63" t="inlineStr">
        <is>
          <t>Alcala</t>
        </is>
      </c>
      <c r="AO63" s="1" t="n"/>
      <c r="AP63" t="n">
        <v>8</v>
      </c>
      <c r="AQ63" s="4" t="n">
        <v>41311</v>
      </c>
      <c r="AR63" s="4" t="n">
        <v>41341</v>
      </c>
      <c r="AS63" s="5">
        <f>+AR63-AQ63</f>
        <v/>
      </c>
      <c r="AT63" t="inlineStr">
        <is>
          <t>Acta de Compromiso</t>
        </is>
      </c>
      <c r="AU63" t="inlineStr">
        <is>
          <t>Auto de archivo</t>
        </is>
      </c>
    </row>
    <row r="64" ht="15" customHeight="1">
      <c r="B64" t="inlineStr">
        <is>
          <t>061-2013</t>
        </is>
      </c>
      <c r="C64" t="n">
        <v>1300349</v>
      </c>
      <c r="D64" t="inlineStr">
        <is>
          <t>FLORA</t>
        </is>
      </c>
      <c r="H64" s="7" t="inlineStr">
        <is>
          <t>Daño de arboles en predio privado</t>
        </is>
      </c>
      <c r="I64" t="inlineStr">
        <is>
          <t>Magnolia Arango</t>
        </is>
      </c>
      <c r="J64" t="inlineStr">
        <is>
          <t>CL</t>
        </is>
      </c>
      <c r="K64" t="n">
        <v>27</v>
      </c>
      <c r="M64" t="inlineStr">
        <is>
          <t>SUR</t>
        </is>
      </c>
      <c r="N64" t="n">
        <v>45</v>
      </c>
      <c r="P64" t="n">
        <v>40</v>
      </c>
      <c r="T64">
        <f>CONCATENATE(J64," ",K64," ",L64," ",M64," ",N64," ",O64," ",P64," ",Q64," ",R64," ",S64)</f>
        <v/>
      </c>
      <c r="U64" t="n">
        <v>42978378</v>
      </c>
      <c r="V64" t="n">
        <v>2708830</v>
      </c>
      <c r="W64" t="inlineStr">
        <is>
          <t>Museo Otra Parte</t>
        </is>
      </c>
      <c r="AH64">
        <f>CONCATENATE(X64," ",Y64," ",Z64," ",AA64," ",AB64," ",AC64," ",AD64," ",AE64," ",AF64," ",AG64)</f>
        <v/>
      </c>
      <c r="AI64" t="inlineStr">
        <is>
          <t>no reporta</t>
        </is>
      </c>
      <c r="AJ64" t="inlineStr">
        <is>
          <t>no reporta</t>
        </is>
      </c>
      <c r="AK64" t="inlineStr">
        <is>
          <t>Jardines</t>
        </is>
      </c>
      <c r="AO64" s="1" t="n"/>
      <c r="AP64" t="n">
        <v>2</v>
      </c>
      <c r="AQ64" s="4" t="n">
        <v>41311</v>
      </c>
      <c r="AR64" s="4" t="n">
        <v>41325</v>
      </c>
      <c r="AS64" s="5">
        <f>+AR64-AQ64</f>
        <v/>
      </c>
      <c r="AT64" t="inlineStr">
        <is>
          <t>Acta de Compromiso</t>
        </is>
      </c>
      <c r="AU64" t="inlineStr">
        <is>
          <t>Auto de archivo</t>
        </is>
      </c>
    </row>
    <row r="65">
      <c r="B65" t="inlineStr">
        <is>
          <t>062-2013</t>
        </is>
      </c>
      <c r="C65" t="n">
        <v>1300354</v>
      </c>
      <c r="D65" t="inlineStr">
        <is>
          <t>ESPACIOS PUBLICOS VERDES</t>
        </is>
      </c>
      <c r="E65" t="inlineStr">
        <is>
          <t>ESCOMBROS</t>
        </is>
      </c>
      <c r="H65" s="7" t="inlineStr">
        <is>
          <t>Disposicion inadecuada de escombros</t>
        </is>
      </c>
      <c r="I65" t="inlineStr">
        <is>
          <t>De Oficio</t>
        </is>
      </c>
      <c r="T65">
        <f>CONCATENATE(J65," ",K65," ",L65," ",M65," ",N65," ",O65," ",P65," ",Q65," ",R65," ",S65)</f>
        <v/>
      </c>
      <c r="U65" t="inlineStr">
        <is>
          <t>no reporta</t>
        </is>
      </c>
      <c r="V65" t="inlineStr">
        <is>
          <t>no reporta</t>
        </is>
      </c>
      <c r="W65" t="inlineStr">
        <is>
          <t>Greys Mejia</t>
        </is>
      </c>
      <c r="X65" t="inlineStr">
        <is>
          <t>CL</t>
        </is>
      </c>
      <c r="Y65" t="n">
        <v>39</v>
      </c>
      <c r="Z65" t="inlineStr">
        <is>
          <t>B</t>
        </is>
      </c>
      <c r="AA65" t="inlineStr">
        <is>
          <t>SUR</t>
        </is>
      </c>
      <c r="AB65" t="n">
        <v>29</v>
      </c>
      <c r="AH65">
        <f>CONCATENATE(X65," ",Y65," ",Z65," ",AA65," ",AB65," ",AC65," ",AD65," ",AE65," ",AF65," ",AG65)</f>
        <v/>
      </c>
      <c r="AI65" t="inlineStr">
        <is>
          <t>no reporta</t>
        </is>
      </c>
      <c r="AJ65" t="inlineStr">
        <is>
          <t>no reporta</t>
        </is>
      </c>
      <c r="AK65" t="inlineStr">
        <is>
          <t>San Jose</t>
        </is>
      </c>
      <c r="AO65" s="1" t="n"/>
      <c r="AP65" t="n">
        <v>6</v>
      </c>
      <c r="AQ65" s="4" t="n">
        <v>41312</v>
      </c>
      <c r="AR65" s="4" t="n">
        <v>41317</v>
      </c>
      <c r="AS65" s="5">
        <f>+AR65-AQ65</f>
        <v/>
      </c>
      <c r="AT65" t="inlineStr">
        <is>
          <t>Acta de Compromiso</t>
        </is>
      </c>
      <c r="AU65" t="inlineStr">
        <is>
          <t>Auto de archivo</t>
        </is>
      </c>
    </row>
    <row r="66" ht="15" customHeight="1">
      <c r="B66" t="inlineStr">
        <is>
          <t>063-2013</t>
        </is>
      </c>
      <c r="C66" t="n">
        <v>1300369</v>
      </c>
      <c r="D66" t="inlineStr">
        <is>
          <t>-</t>
        </is>
      </c>
      <c r="E66" t="inlineStr">
        <is>
          <t>ESCOMBROS</t>
        </is>
      </c>
      <c r="G66" t="inlineStr">
        <is>
          <t>LOTE</t>
        </is>
      </c>
      <c r="H66" s="7" t="inlineStr">
        <is>
          <t>Disposicion inadecuada de escombros</t>
        </is>
      </c>
      <c r="I66" t="inlineStr">
        <is>
          <t>Carlos Cardona</t>
        </is>
      </c>
      <c r="J66" t="inlineStr">
        <is>
          <t>KR</t>
        </is>
      </c>
      <c r="K66" t="n">
        <v>27</v>
      </c>
      <c r="N66" t="n">
        <v>41</v>
      </c>
      <c r="O66" t="inlineStr">
        <is>
          <t>B</t>
        </is>
      </c>
      <c r="Q66" t="inlineStr">
        <is>
          <t>SUR</t>
        </is>
      </c>
      <c r="T66">
        <f>CONCATENATE(J66," ",K66," ",L66," ",M66," ",N66," ",O66," ",P66," ",Q66," ",R66," ",S66)</f>
        <v/>
      </c>
      <c r="U66" t="inlineStr">
        <is>
          <t>no reporta</t>
        </is>
      </c>
      <c r="V66" t="n">
        <v>2708967</v>
      </c>
      <c r="W66" t="inlineStr">
        <is>
          <t>Por determinar</t>
        </is>
      </c>
      <c r="X66" t="inlineStr">
        <is>
          <t>KR</t>
        </is>
      </c>
      <c r="Y66" t="n">
        <v>28</v>
      </c>
      <c r="AB66" t="n">
        <v>41</v>
      </c>
      <c r="AC66" t="inlineStr">
        <is>
          <t>AA</t>
        </is>
      </c>
      <c r="AD66" t="n">
        <v>11</v>
      </c>
      <c r="AE66" t="inlineStr">
        <is>
          <t>SUR</t>
        </is>
      </c>
      <c r="AH66">
        <f>CONCATENATE(X66," ",Y66," ",Z66," ",AA66," ",AB66," ",AC66," ",AD66," ",AE66," ",AF66," ",AG66)</f>
        <v/>
      </c>
      <c r="AI66" t="inlineStr">
        <is>
          <t>no reporta</t>
        </is>
      </c>
      <c r="AJ66" t="inlineStr">
        <is>
          <t>no reporta</t>
        </is>
      </c>
      <c r="AK66" t="inlineStr">
        <is>
          <t>San Rafael</t>
        </is>
      </c>
      <c r="AO66" s="1" t="n"/>
      <c r="AP66" t="n">
        <v>6</v>
      </c>
      <c r="AQ66" s="4" t="n">
        <v>41312</v>
      </c>
      <c r="AR66" s="4" t="n">
        <v>41317</v>
      </c>
      <c r="AS66" s="5">
        <f>+AR66-AQ66</f>
        <v/>
      </c>
      <c r="AT66" t="inlineStr">
        <is>
          <t>Acta de Compromiso</t>
        </is>
      </c>
      <c r="AU66" t="inlineStr">
        <is>
          <t>Auto de archivo</t>
        </is>
      </c>
    </row>
    <row r="67" ht="15" customHeight="1">
      <c r="B67" t="inlineStr">
        <is>
          <t>064-2013</t>
        </is>
      </c>
      <c r="C67" t="n">
        <v>1300370</v>
      </c>
      <c r="D67" t="inlineStr">
        <is>
          <t>FLORA</t>
        </is>
      </c>
      <c r="H67" s="7" t="inlineStr">
        <is>
          <t>Daño de arboles en predio del Municipio</t>
        </is>
      </c>
      <c r="I67" t="inlineStr">
        <is>
          <t>Joaquin Buitrago</t>
        </is>
      </c>
      <c r="T67">
        <f>CONCATENATE(J67," ",K67," ",L67," ",M67," ",N67," ",O67," ",P67," ",Q67," ",R67," ",S67)</f>
        <v/>
      </c>
      <c r="U67" t="inlineStr">
        <is>
          <t>no reporta</t>
        </is>
      </c>
      <c r="V67" t="n">
        <v>5381038</v>
      </c>
      <c r="W67" t="inlineStr">
        <is>
          <t>Finca La lluvia</t>
        </is>
      </c>
      <c r="AH67">
        <f>CONCATENATE(X67," ",Y67," ",Z67," ",AA67," ",AB67," ",AC67," ",AD67," ",AE67," ",AF67," ",AG67)</f>
        <v/>
      </c>
      <c r="AI67" t="inlineStr">
        <is>
          <t>no reporta</t>
        </is>
      </c>
      <c r="AJ67" t="inlineStr">
        <is>
          <t>no reporta</t>
        </is>
      </c>
      <c r="AL67" t="inlineStr">
        <is>
          <t>Pantanillo</t>
        </is>
      </c>
      <c r="AO67" s="1" t="n"/>
      <c r="AP67" t="n">
        <v>13</v>
      </c>
      <c r="AQ67" s="4" t="n">
        <v>41312</v>
      </c>
      <c r="AR67" s="4" t="n">
        <v>41437</v>
      </c>
      <c r="AS67" s="5">
        <f>+AR67-AQ67</f>
        <v/>
      </c>
      <c r="AT67" t="inlineStr">
        <is>
          <t>Acta de Compromiso</t>
        </is>
      </c>
      <c r="AU67" t="inlineStr">
        <is>
          <t>Auto de archivo</t>
        </is>
      </c>
      <c r="AV67" s="10" t="n">
        <v>41437</v>
      </c>
      <c r="AW67" s="9" t="inlineStr">
        <is>
          <t>L. Taborda</t>
        </is>
      </c>
      <c r="AX67" s="10" t="n">
        <v>41437</v>
      </c>
    </row>
    <row r="68" ht="15" customHeight="1">
      <c r="B68" t="inlineStr">
        <is>
          <t>065-2013</t>
        </is>
      </c>
      <c r="C68" t="n">
        <v>1300353</v>
      </c>
      <c r="D68" t="inlineStr">
        <is>
          <t>FAUNA DOMESTICA</t>
        </is>
      </c>
      <c r="H68" s="7" t="inlineStr">
        <is>
          <t>Manejo inadecuado de perros peligrosos</t>
        </is>
      </c>
      <c r="I68" t="inlineStr">
        <is>
          <t>Anonimo</t>
        </is>
      </c>
      <c r="T68">
        <f>CONCATENATE(J68," ",K68," ",L68," ",M68," ",N68," ",O68," ",P68," ",Q68," ",R68," ",S68)</f>
        <v/>
      </c>
      <c r="U68" t="inlineStr">
        <is>
          <t>no reporta</t>
        </is>
      </c>
      <c r="V68" t="inlineStr">
        <is>
          <t>no reporta</t>
        </is>
      </c>
      <c r="W68" t="inlineStr">
        <is>
          <t>Por determinar</t>
        </is>
      </c>
      <c r="X68" t="inlineStr">
        <is>
          <t>KR</t>
        </is>
      </c>
      <c r="Y68" t="n">
        <v>42</v>
      </c>
      <c r="Z68" t="inlineStr">
        <is>
          <t>D</t>
        </is>
      </c>
      <c r="AB68" t="n">
        <v>45</v>
      </c>
      <c r="AC68" t="inlineStr">
        <is>
          <t>B</t>
        </is>
      </c>
      <c r="AD68" t="n">
        <v>99</v>
      </c>
      <c r="AE68" t="inlineStr">
        <is>
          <t>SUR</t>
        </is>
      </c>
      <c r="AH68">
        <f>CONCATENATE(X68," ",Y68," ",Z68," ",AA68," ",AB68," ",AC68," ",AD68," ",AE68," ",AF68," ",AG68)</f>
        <v/>
      </c>
      <c r="AI68" t="inlineStr">
        <is>
          <t>no reporta</t>
        </is>
      </c>
      <c r="AJ68" t="inlineStr">
        <is>
          <t>no reporta</t>
        </is>
      </c>
      <c r="AK68" t="inlineStr">
        <is>
          <t>La Paz</t>
        </is>
      </c>
      <c r="AO68" s="1" t="n"/>
      <c r="AP68" t="n">
        <v>7</v>
      </c>
      <c r="AQ68" s="4" t="n">
        <v>41312</v>
      </c>
      <c r="AR68" s="4" t="n">
        <v>41325</v>
      </c>
      <c r="AS68" s="5">
        <f>+AR68-AQ68</f>
        <v/>
      </c>
      <c r="AT68" t="inlineStr">
        <is>
          <t>Codigo de Policia</t>
        </is>
      </c>
      <c r="AU68" t="inlineStr">
        <is>
          <t>Auto de archivo</t>
        </is>
      </c>
    </row>
    <row r="69" ht="15" customHeight="1">
      <c r="A69" t="inlineStr">
        <is>
          <t>|</t>
        </is>
      </c>
      <c r="B69" t="inlineStr">
        <is>
          <t>066-2013</t>
        </is>
      </c>
      <c r="C69" t="n">
        <v>1300358</v>
      </c>
      <c r="D69" t="inlineStr">
        <is>
          <t>HIDRICO</t>
        </is>
      </c>
      <c r="H69" s="7" t="inlineStr">
        <is>
          <t>Movimiento de tierra que afecta corriente de agua</t>
        </is>
      </c>
      <c r="I69" t="inlineStr">
        <is>
          <t>De Oficio</t>
        </is>
      </c>
      <c r="T69">
        <f>CONCATENATE(J69," ",K69," ",L69," ",M69," ",N69," ",O69," ",P69," ",Q69," ",R69," ",S69)</f>
        <v/>
      </c>
      <c r="U69" t="inlineStr">
        <is>
          <t>no reporta</t>
        </is>
      </c>
      <c r="V69" t="inlineStr">
        <is>
          <t>no reporta</t>
        </is>
      </c>
      <c r="W69" t="inlineStr">
        <is>
          <t>Parcelación Fuente Clara Londoño Gomez &amp; CIA</t>
        </is>
      </c>
      <c r="X69" t="inlineStr">
        <is>
          <t>CL</t>
        </is>
      </c>
      <c r="Y69" t="n">
        <v>36</v>
      </c>
      <c r="AA69" t="inlineStr">
        <is>
          <t>SUR</t>
        </is>
      </c>
      <c r="AB69" t="n">
        <v>22</v>
      </c>
      <c r="AD69" t="n">
        <v>105</v>
      </c>
      <c r="AG69" t="n">
        <v>138</v>
      </c>
      <c r="AH69">
        <f>CONCATENATE(X69," ",Y69," ",Z69," ",AA69," ",AB69," ",AC69," ",AD69," ",AE69," ",AF69," ",AG69)</f>
        <v/>
      </c>
      <c r="AI69" t="inlineStr">
        <is>
          <t>no reporta</t>
        </is>
      </c>
      <c r="AJ69" t="n">
        <v>3361524</v>
      </c>
      <c r="AL69" t="inlineStr">
        <is>
          <t>Santa Catalina</t>
        </is>
      </c>
      <c r="AO69" s="1" t="n"/>
      <c r="AP69" t="n">
        <v>10</v>
      </c>
      <c r="AQ69" s="4" t="n">
        <v>41312</v>
      </c>
      <c r="AR69" s="4" t="n">
        <v>41312</v>
      </c>
      <c r="AS69" s="5">
        <f>+AR69-AQ69</f>
        <v/>
      </c>
      <c r="AT69" t="inlineStr">
        <is>
          <t>Acta de Compromiso</t>
        </is>
      </c>
      <c r="AU69" t="inlineStr">
        <is>
          <t>Citaciones</t>
        </is>
      </c>
      <c r="AV69" s="10" t="n">
        <v>41319</v>
      </c>
      <c r="AW69" s="9" t="inlineStr">
        <is>
          <t>J. Guzman - L. Taborda</t>
        </is>
      </c>
      <c r="AX69" s="10" t="n">
        <v>41319</v>
      </c>
      <c r="AY69" s="10" t="n">
        <v>41480</v>
      </c>
      <c r="AZ69" s="9" t="inlineStr">
        <is>
          <t>L. Taborda</t>
        </is>
      </c>
      <c r="BA69" s="10" t="n">
        <v>41480</v>
      </c>
      <c r="BB69" s="10" t="n">
        <v>41564</v>
      </c>
      <c r="BC69" s="9" t="inlineStr">
        <is>
          <t>L. Taborda - C. Calle</t>
        </is>
      </c>
      <c r="BD69" s="10" t="n">
        <v>41565</v>
      </c>
    </row>
    <row r="70" ht="15" customHeight="1">
      <c r="B70" t="inlineStr">
        <is>
          <t>067-2013</t>
        </is>
      </c>
      <c r="C70" t="n">
        <v>1300371</v>
      </c>
      <c r="D70" t="inlineStr">
        <is>
          <t>-</t>
        </is>
      </c>
      <c r="E70" t="inlineStr">
        <is>
          <t>RESIDUOS SOLIDOS</t>
        </is>
      </c>
      <c r="H70" s="7" t="inlineStr">
        <is>
          <t>Disposición inadecuada de residuos sólidos</t>
        </is>
      </c>
      <c r="I70" t="inlineStr">
        <is>
          <t>Comunidad</t>
        </is>
      </c>
      <c r="T70">
        <f>CONCATENATE(J70," ",K70," ",L70," ",M70," ",N70," ",O70," ",P70," ",Q70," ",R70," ",S70)</f>
        <v/>
      </c>
      <c r="U70" t="inlineStr">
        <is>
          <t>no reporta</t>
        </is>
      </c>
      <c r="V70" t="inlineStr">
        <is>
          <t>no reporta</t>
        </is>
      </c>
      <c r="W70" t="inlineStr">
        <is>
          <t>Angela Ortiz Marin</t>
        </is>
      </c>
      <c r="X70" t="inlineStr">
        <is>
          <t>DG</t>
        </is>
      </c>
      <c r="Y70" t="n">
        <v>30</v>
      </c>
      <c r="Z70" t="inlineStr">
        <is>
          <t>A</t>
        </is>
      </c>
      <c r="AB70" t="n">
        <v>35</v>
      </c>
      <c r="AD70" t="n">
        <v>31</v>
      </c>
      <c r="AE70" t="inlineStr">
        <is>
          <t>SUR</t>
        </is>
      </c>
      <c r="AG70" t="n">
        <v>301</v>
      </c>
      <c r="AH70">
        <f>CONCATENATE(X70," ",Y70," ",Z70," ",AA70," ",AB70," ",AC70," ",AD70," ",AE70," ",AF70," ",AG70)</f>
        <v/>
      </c>
      <c r="AI70" t="inlineStr">
        <is>
          <t>no reporta</t>
        </is>
      </c>
      <c r="AJ70" t="inlineStr">
        <is>
          <t>no reporta</t>
        </is>
      </c>
      <c r="AK70" t="inlineStr">
        <is>
          <t>La Sebastiana</t>
        </is>
      </c>
      <c r="AO70" s="1" t="n"/>
      <c r="AP70" t="n">
        <v>3</v>
      </c>
      <c r="AQ70" s="4" t="n">
        <v>41312</v>
      </c>
      <c r="AR70" s="4" t="n">
        <v>41326</v>
      </c>
      <c r="AS70" s="5">
        <f>+AR70-AQ70</f>
        <v/>
      </c>
      <c r="AT70" t="inlineStr">
        <is>
          <t>Acta de Compromiso</t>
        </is>
      </c>
      <c r="AU70" t="inlineStr">
        <is>
          <t>Auto de archivo</t>
        </is>
      </c>
    </row>
    <row r="71">
      <c r="B71" t="inlineStr">
        <is>
          <t>068-2013</t>
        </is>
      </c>
      <c r="C71" t="inlineStr">
        <is>
          <t>1300372 - 1304354</t>
        </is>
      </c>
      <c r="D71" t="inlineStr">
        <is>
          <t>ESPACIOS PUBLICOS VERDES</t>
        </is>
      </c>
      <c r="E71" t="inlineStr">
        <is>
          <t>ESCOMBROS</t>
        </is>
      </c>
      <c r="F71" t="n">
        <v>9</v>
      </c>
      <c r="H71" s="7" t="inlineStr">
        <is>
          <t>Comparendo #299</t>
        </is>
      </c>
      <c r="I71" t="inlineStr">
        <is>
          <t>De Oficio</t>
        </is>
      </c>
      <c r="T71">
        <f>CONCATENATE(J71," ",K71," ",L71," ",M71," ",N71," ",O71," ",P71," ",Q71," ",R71," ",S71)</f>
        <v/>
      </c>
      <c r="U71" t="inlineStr">
        <is>
          <t>no reporta</t>
        </is>
      </c>
      <c r="V71" t="inlineStr">
        <is>
          <t>no reporta</t>
        </is>
      </c>
      <c r="W71" t="inlineStr">
        <is>
          <t>Maria del Socorro Tejada Franco</t>
        </is>
      </c>
      <c r="X71" t="inlineStr">
        <is>
          <t>CL</t>
        </is>
      </c>
      <c r="Y71" t="n">
        <v>40</v>
      </c>
      <c r="Z71" t="inlineStr">
        <is>
          <t>DD</t>
        </is>
      </c>
      <c r="AA71" t="inlineStr">
        <is>
          <t>SUR</t>
        </is>
      </c>
      <c r="AB71" t="n">
        <v>41</v>
      </c>
      <c r="AC71" t="inlineStr">
        <is>
          <t>A</t>
        </is>
      </c>
      <c r="AD71" t="n">
        <v>17</v>
      </c>
      <c r="AH71">
        <f>CONCATENATE(X71," ",Y71," ",Z71," ",AA71," ",AB71," ",AC71," ",AD71," ",AE71," ",AF71," ",AG71)</f>
        <v/>
      </c>
      <c r="AI71" t="n">
        <v>3006093452</v>
      </c>
      <c r="AJ71" t="n">
        <v>32309238</v>
      </c>
      <c r="AK71" t="inlineStr">
        <is>
          <t>El Dorado</t>
        </is>
      </c>
      <c r="AO71" s="1" t="n"/>
      <c r="AP71" t="n">
        <v>7</v>
      </c>
      <c r="AQ71" s="4" t="n">
        <v>41312</v>
      </c>
      <c r="AR71" s="4" t="n"/>
      <c r="AS71" s="5">
        <f>+AR71-AQ71</f>
        <v/>
      </c>
      <c r="AT71" t="inlineStr">
        <is>
          <t>Acuerdo 020 de 2009</t>
        </is>
      </c>
      <c r="AU71" t="inlineStr">
        <is>
          <t>Auto de archivo</t>
        </is>
      </c>
      <c r="BS71" s="10" t="n">
        <v>41446</v>
      </c>
    </row>
    <row r="72" ht="15" customHeight="1">
      <c r="B72" t="inlineStr">
        <is>
          <t>069-2013</t>
        </is>
      </c>
      <c r="C72" t="inlineStr">
        <is>
          <t>1300390 - 1303045</t>
        </is>
      </c>
      <c r="D72" t="inlineStr">
        <is>
          <t>FAUNA DOMESTICA</t>
        </is>
      </c>
      <c r="H72" s="7" t="inlineStr">
        <is>
          <t>Disposicion de animal en alcantarillado</t>
        </is>
      </c>
      <c r="I72" t="inlineStr">
        <is>
          <t>De Oficio</t>
        </is>
      </c>
      <c r="U72" t="inlineStr">
        <is>
          <t>no reporta</t>
        </is>
      </c>
      <c r="V72" t="inlineStr">
        <is>
          <t>no reporta</t>
        </is>
      </c>
      <c r="W72" t="inlineStr">
        <is>
          <t>Hamilton Zuleta</t>
        </is>
      </c>
      <c r="AH72">
        <f>CONCATENATE(X72," ",Y72," ",Z72," ",AA72," ",AB72," ",AC72," ",AD72," ",AE72," ",AF72," ",AG72)</f>
        <v/>
      </c>
      <c r="AI72" t="inlineStr">
        <is>
          <t>no reporta</t>
        </is>
      </c>
      <c r="AJ72" t="n">
        <v>2882082</v>
      </c>
      <c r="AK72" t="inlineStr">
        <is>
          <t>Las Vegas</t>
        </is>
      </c>
      <c r="AO72" s="1" t="n"/>
      <c r="AP72" t="n">
        <v>1</v>
      </c>
      <c r="AQ72" s="4" t="n">
        <v>41316</v>
      </c>
      <c r="AR72" s="4" t="n">
        <v>41316</v>
      </c>
      <c r="AS72" s="5">
        <f>+AR72-AQ72</f>
        <v/>
      </c>
      <c r="AT72" t="inlineStr">
        <is>
          <t>Codigo de Policia</t>
        </is>
      </c>
      <c r="AU72" t="inlineStr">
        <is>
          <t>Auto de archivo</t>
        </is>
      </c>
      <c r="AV72" s="10" t="n">
        <v>41313</v>
      </c>
      <c r="AW72" s="9" t="inlineStr">
        <is>
          <t>J. Guzman</t>
        </is>
      </c>
      <c r="AX72" s="10" t="n">
        <v>41313</v>
      </c>
      <c r="BM72" s="10" t="n">
        <v>41313</v>
      </c>
      <c r="BN72" s="10" t="n">
        <v>41375</v>
      </c>
      <c r="BO72" s="10" t="n">
        <v>41380</v>
      </c>
      <c r="BP72" s="10" t="n">
        <v>41380</v>
      </c>
      <c r="BS72" s="10" t="n">
        <v>41380</v>
      </c>
      <c r="BT72" s="10" t="n">
        <v>41422</v>
      </c>
      <c r="BU72" s="10" t="n">
        <v>41422</v>
      </c>
      <c r="BV72" s="10" t="n">
        <v>41437</v>
      </c>
      <c r="BW72" s="10" t="n">
        <v>41451</v>
      </c>
      <c r="BX72" s="10" t="n">
        <v>41521</v>
      </c>
      <c r="CE72" s="10" t="n">
        <v>41675</v>
      </c>
    </row>
    <row r="73" ht="15" customHeight="1">
      <c r="B73" t="inlineStr">
        <is>
          <t>070-2013 ; 183-2012</t>
        </is>
      </c>
      <c r="C73" t="n">
        <v>1300391</v>
      </c>
      <c r="D73" t="inlineStr">
        <is>
          <t>-</t>
        </is>
      </c>
      <c r="E73" t="inlineStr">
        <is>
          <t>RESIDUOS SOLIDOS</t>
        </is>
      </c>
      <c r="H73" s="7" t="inlineStr">
        <is>
          <t>Disposicion inadecuada de residuos solidos</t>
        </is>
      </c>
      <c r="I73" t="inlineStr">
        <is>
          <t>Comunidad</t>
        </is>
      </c>
      <c r="T73">
        <f>CONCATENATE(J73," ",K73," ",L73," ",M73," ",N73," ",O73," ",P73," ",Q73," ",R73," ",S73)</f>
        <v/>
      </c>
      <c r="U73" t="inlineStr">
        <is>
          <t>no reporta</t>
        </is>
      </c>
      <c r="V73" t="inlineStr">
        <is>
          <t>no reporta</t>
        </is>
      </c>
      <c r="W73" t="inlineStr">
        <is>
          <t>Amparo Gonzalez</t>
        </is>
      </c>
      <c r="X73" t="inlineStr">
        <is>
          <t>DG</t>
        </is>
      </c>
      <c r="Y73" t="n">
        <v>32</v>
      </c>
      <c r="AB73" t="n">
        <v>36</v>
      </c>
      <c r="AD73" t="n">
        <v>5</v>
      </c>
      <c r="AE73" t="inlineStr">
        <is>
          <t>SUR</t>
        </is>
      </c>
      <c r="AH73">
        <f>CONCATENATE(X73," ",Y73," ",Z73," ",AA73," ",AB73," ",AC73," ",AD73," ",AE73," ",AF73," ",AG73)</f>
        <v/>
      </c>
      <c r="AI73" t="inlineStr">
        <is>
          <t>no reporta</t>
        </is>
      </c>
      <c r="AJ73" t="inlineStr">
        <is>
          <t>no reporta</t>
        </is>
      </c>
      <c r="AK73" t="inlineStr">
        <is>
          <t>Los Naranjos</t>
        </is>
      </c>
      <c r="AO73" s="1" t="n"/>
      <c r="AP73" t="n">
        <v>9</v>
      </c>
      <c r="AQ73" s="4" t="n">
        <v>41316</v>
      </c>
      <c r="AR73" s="4" t="n">
        <v>41326</v>
      </c>
      <c r="AS73" s="5">
        <f>+AR73-AQ73</f>
        <v/>
      </c>
      <c r="AT73" t="inlineStr">
        <is>
          <t>Acta de Compromiso</t>
        </is>
      </c>
      <c r="AU73" t="inlineStr">
        <is>
          <t>Auto de archivo</t>
        </is>
      </c>
      <c r="AV73" s="10" t="n">
        <v>41326</v>
      </c>
      <c r="AW73" s="9" t="inlineStr">
        <is>
          <t>J. Alvarez - L. Garcia</t>
        </is>
      </c>
      <c r="AX73" s="10" t="n">
        <v>41326</v>
      </c>
      <c r="AY73" s="10" t="n">
        <v>41460</v>
      </c>
      <c r="AZ73" s="9" t="inlineStr">
        <is>
          <t>J. Restrepo - S. Bustamente</t>
        </is>
      </c>
      <c r="BA73" s="10" t="n">
        <v>41460</v>
      </c>
      <c r="CE73" s="10" t="n">
        <v>41326</v>
      </c>
      <c r="CF73" s="10" t="n"/>
    </row>
    <row r="74">
      <c r="B74" t="inlineStr">
        <is>
          <t>071-2013</t>
        </is>
      </c>
      <c r="C74" t="n">
        <v>1300414</v>
      </c>
      <c r="D74" t="inlineStr">
        <is>
          <t>ESPACIOS PUBLICOS VERDES</t>
        </is>
      </c>
      <c r="E74" t="inlineStr">
        <is>
          <t>RESIDUO ESPECIAL</t>
        </is>
      </c>
      <c r="H74" s="7" t="inlineStr">
        <is>
          <t xml:space="preserve">Disposición inadecuada de tres colchones </t>
        </is>
      </c>
      <c r="I74" t="inlineStr">
        <is>
          <t>Fabiola Morales</t>
        </is>
      </c>
      <c r="J74" t="inlineStr">
        <is>
          <t>TR</t>
        </is>
      </c>
      <c r="K74" t="n">
        <v>34</v>
      </c>
      <c r="L74" t="inlineStr">
        <is>
          <t>B</t>
        </is>
      </c>
      <c r="M74" t="inlineStr">
        <is>
          <t>SUR</t>
        </is>
      </c>
      <c r="N74" t="n">
        <v>33</v>
      </c>
      <c r="P74" t="n">
        <v>12</v>
      </c>
      <c r="T74">
        <f>CONCATENATE(J74," ",K74," ",L74," ",M74," ",N74," ",O74," ",P74," ",Q74," ",R74," ",S74)</f>
        <v/>
      </c>
      <c r="U74" t="n">
        <v>32376684</v>
      </c>
      <c r="V74" t="n">
        <v>2766697</v>
      </c>
      <c r="W74" t="inlineStr">
        <is>
          <t>Luis Carlos Bustamante</t>
        </is>
      </c>
      <c r="X74" t="inlineStr">
        <is>
          <t>TR</t>
        </is>
      </c>
      <c r="Y74" t="n">
        <v>34</v>
      </c>
      <c r="Z74" t="inlineStr">
        <is>
          <t>B</t>
        </is>
      </c>
      <c r="AA74" t="inlineStr">
        <is>
          <t>SUR</t>
        </is>
      </c>
      <c r="AB74" t="n">
        <v>33</v>
      </c>
      <c r="AD74" t="n">
        <v>7</v>
      </c>
      <c r="AH74">
        <f>CONCATENATE(X74," ",Y74," ",Z74," ",AA74," ",AB74," ",AC74," ",AD74," ",AE74," ",AF74," ",AG74)</f>
        <v/>
      </c>
      <c r="AI74" t="inlineStr">
        <is>
          <t>no reporta</t>
        </is>
      </c>
      <c r="AJ74" t="inlineStr">
        <is>
          <t>no reporta</t>
        </is>
      </c>
      <c r="AK74" t="inlineStr">
        <is>
          <t>Obrero</t>
        </is>
      </c>
      <c r="AO74" s="1" t="n"/>
      <c r="AP74" t="n">
        <v>9</v>
      </c>
      <c r="AQ74" s="4" t="n">
        <v>41317</v>
      </c>
      <c r="AR74" s="4" t="n">
        <v>41326</v>
      </c>
      <c r="AS74" s="5">
        <f>+AR74-AQ74</f>
        <v/>
      </c>
      <c r="AT74" t="inlineStr">
        <is>
          <t>Acta de Compromiso</t>
        </is>
      </c>
      <c r="AU74" t="inlineStr">
        <is>
          <t>Auto de archivo</t>
        </is>
      </c>
    </row>
    <row r="75" ht="15" customHeight="1">
      <c r="B75" t="inlineStr">
        <is>
          <t>072-2013</t>
        </is>
      </c>
      <c r="C75" t="n">
        <v>1300117</v>
      </c>
      <c r="D75" t="inlineStr">
        <is>
          <t>FAUNA DOMESTICA</t>
        </is>
      </c>
      <c r="H75" s="7" t="inlineStr">
        <is>
          <t>Manejo inadecuado de pozo septico y gallinas</t>
        </is>
      </c>
      <c r="I75" t="inlineStr">
        <is>
          <t>Maria Edilma Munera</t>
        </is>
      </c>
      <c r="J75" t="inlineStr">
        <is>
          <t>CL</t>
        </is>
      </c>
      <c r="K75" t="n">
        <v>40</v>
      </c>
      <c r="L75" t="inlineStr">
        <is>
          <t>B</t>
        </is>
      </c>
      <c r="M75" t="inlineStr">
        <is>
          <t>SUR</t>
        </is>
      </c>
      <c r="N75" t="n">
        <v>27</v>
      </c>
      <c r="O75" t="inlineStr">
        <is>
          <t>B</t>
        </is>
      </c>
      <c r="P75" t="n">
        <v>50</v>
      </c>
      <c r="T75">
        <f>CONCATENATE(J75," ",K75," ",L75," ",M75," ",N75," ",O75," ",P75," ",Q75," ",R75," ",S75)</f>
        <v/>
      </c>
      <c r="U75" t="n">
        <v>41596084</v>
      </c>
      <c r="V75" t="n">
        <v>2769983</v>
      </c>
      <c r="W75" t="inlineStr">
        <is>
          <t>Por determinar</t>
        </is>
      </c>
      <c r="X75" t="inlineStr">
        <is>
          <t>CL</t>
        </is>
      </c>
      <c r="Y75" t="n">
        <v>40</v>
      </c>
      <c r="AA75" t="inlineStr">
        <is>
          <t>SUR</t>
        </is>
      </c>
      <c r="AB75" t="n">
        <v>27</v>
      </c>
      <c r="AD75" t="n">
        <v>133</v>
      </c>
      <c r="AH75">
        <f>CONCATENATE(X75," ",Y75," ",Z75," ",AA75," ",AB75," ",AC75," ",AD75," ",AE75," ",AF75," ",AG75)</f>
        <v/>
      </c>
      <c r="AI75" t="inlineStr">
        <is>
          <t>no reporta</t>
        </is>
      </c>
      <c r="AJ75" t="inlineStr">
        <is>
          <t>no reporta</t>
        </is>
      </c>
      <c r="AK75" t="inlineStr">
        <is>
          <t>San Jose</t>
        </is>
      </c>
      <c r="AO75" s="1" t="n"/>
      <c r="AP75" t="n">
        <v>6</v>
      </c>
      <c r="AQ75" s="4" t="n">
        <v>41290</v>
      </c>
      <c r="AR75" s="4" t="n">
        <v>41298</v>
      </c>
      <c r="AS75" s="5">
        <f>+AR75-AQ75</f>
        <v/>
      </c>
      <c r="AT75" t="inlineStr">
        <is>
          <t>Acta de Compromiso</t>
        </is>
      </c>
      <c r="AU75" t="inlineStr">
        <is>
          <t>Auto de archivo</t>
        </is>
      </c>
      <c r="AV75" s="10" t="n">
        <v>41330</v>
      </c>
      <c r="AW75" s="9" t="inlineStr">
        <is>
          <t>C. Rojas - J. Restrepo - S. Bustamante</t>
        </is>
      </c>
      <c r="AX75" s="10" t="n">
        <v>41330</v>
      </c>
      <c r="CE75" s="10" t="n">
        <v>41330</v>
      </c>
      <c r="CF75" s="10" t="n"/>
    </row>
    <row r="76" ht="15" customHeight="1">
      <c r="B76" t="inlineStr">
        <is>
          <t>073-2013</t>
        </is>
      </c>
      <c r="C76" t="n">
        <v>1300415</v>
      </c>
      <c r="D76" t="inlineStr">
        <is>
          <t>FAUNA DOMESTICA</t>
        </is>
      </c>
      <c r="H76" s="7" t="inlineStr">
        <is>
          <t>Ataque de mascota</t>
        </is>
      </c>
      <c r="I76" t="inlineStr">
        <is>
          <t>Diego Fernando Hernandez Hoyos</t>
        </is>
      </c>
      <c r="J76" t="inlineStr">
        <is>
          <t>DG</t>
        </is>
      </c>
      <c r="K76" t="n">
        <v>31</v>
      </c>
      <c r="L76" t="inlineStr">
        <is>
          <t>C</t>
        </is>
      </c>
      <c r="N76" t="n">
        <v>33</v>
      </c>
      <c r="O76" t="inlineStr">
        <is>
          <t>A</t>
        </is>
      </c>
      <c r="P76" t="n">
        <v>130</v>
      </c>
      <c r="Q76" t="inlineStr">
        <is>
          <t>SUR</t>
        </is>
      </c>
      <c r="R76" t="n">
        <v>4</v>
      </c>
      <c r="S76" t="n">
        <v>407</v>
      </c>
      <c r="T76">
        <f>CONCATENATE(J76," ",K76," ",L76," ",M76," ",N76," ",O76," ",P76," ",Q76," ",R76," ",S76)</f>
        <v/>
      </c>
      <c r="U76" t="n">
        <v>10014700</v>
      </c>
      <c r="V76" t="n">
        <v>2760786</v>
      </c>
      <c r="W76" t="inlineStr">
        <is>
          <t>Monica Laura Hernandez Marin</t>
        </is>
      </c>
      <c r="X76" t="inlineStr">
        <is>
          <t>DG</t>
        </is>
      </c>
      <c r="Y76" t="n">
        <v>31</v>
      </c>
      <c r="Z76" t="inlineStr">
        <is>
          <t>C</t>
        </is>
      </c>
      <c r="AB76" t="n">
        <v>33</v>
      </c>
      <c r="AC76" t="inlineStr">
        <is>
          <t>A</t>
        </is>
      </c>
      <c r="AD76" t="n">
        <v>130</v>
      </c>
      <c r="AE76" t="inlineStr">
        <is>
          <t>SUR</t>
        </is>
      </c>
      <c r="AF76" t="n">
        <v>13</v>
      </c>
      <c r="AG76" t="n">
        <v>125</v>
      </c>
      <c r="AH76">
        <f>CONCATENATE(X76," ",Y76," ",Z76," ",AA76," ",AB76," ",AC76," ",AD76," ",AE76," ",AF76," ",AG76)</f>
        <v/>
      </c>
      <c r="AI76" t="n">
        <v>43501575</v>
      </c>
      <c r="AJ76" t="inlineStr">
        <is>
          <t>no reporta</t>
        </is>
      </c>
      <c r="AK76" t="inlineStr">
        <is>
          <t>Las Flores</t>
        </is>
      </c>
      <c r="AO76" s="1" t="n"/>
      <c r="AP76" t="n">
        <v>3</v>
      </c>
      <c r="AQ76" s="4" t="n">
        <v>41317</v>
      </c>
      <c r="AR76" s="4" t="n"/>
      <c r="AS76" s="5">
        <f>+AR76-AQ76</f>
        <v/>
      </c>
      <c r="AT76" t="inlineStr">
        <is>
          <t>Codigo de Policia</t>
        </is>
      </c>
      <c r="AU76" t="inlineStr">
        <is>
          <t>Auto de archivo</t>
        </is>
      </c>
      <c r="BM76" s="10" t="n">
        <v>41317</v>
      </c>
      <c r="BN76" s="10" t="n">
        <v>41334</v>
      </c>
      <c r="BO76" s="10" t="n">
        <v>41426</v>
      </c>
      <c r="BP76" s="10" t="n">
        <v>41339</v>
      </c>
      <c r="BS76" s="10" t="n">
        <v>41339</v>
      </c>
      <c r="BT76" s="10" t="n">
        <v>41381</v>
      </c>
      <c r="BU76" s="10" t="n">
        <v>41381</v>
      </c>
      <c r="BV76" s="10" t="n">
        <v>41387</v>
      </c>
      <c r="CE76" s="10" t="n">
        <v>41410</v>
      </c>
    </row>
    <row r="77" ht="15" customHeight="1">
      <c r="B77" t="inlineStr">
        <is>
          <t>074-2013</t>
        </is>
      </c>
      <c r="C77" t="n">
        <v>1300402</v>
      </c>
      <c r="D77" t="inlineStr">
        <is>
          <t>FAUNA DOMESTICA</t>
        </is>
      </c>
      <c r="H77" s="7" t="inlineStr">
        <is>
          <t>Tenencia inadecuada de mascotas</t>
        </is>
      </c>
      <c r="I77" t="inlineStr">
        <is>
          <t>Aida Maria Rendon M.</t>
        </is>
      </c>
      <c r="J77" t="inlineStr">
        <is>
          <t>CL</t>
        </is>
      </c>
      <c r="K77" t="n">
        <v>39</v>
      </c>
      <c r="M77" t="inlineStr">
        <is>
          <t>SUR</t>
        </is>
      </c>
      <c r="N77" t="n">
        <v>25</v>
      </c>
      <c r="O77" t="inlineStr">
        <is>
          <t>B</t>
        </is>
      </c>
      <c r="P77" t="n">
        <v>130</v>
      </c>
      <c r="T77">
        <f>CONCATENATE(J77," ",K77," ",L77," ",M77," ",N77," ",O77," ",P77," ",Q77," ",R77," ",S77)</f>
        <v/>
      </c>
      <c r="V77" t="n">
        <v>3342376</v>
      </c>
      <c r="W77" t="inlineStr">
        <is>
          <t>Juan David Colorado</t>
        </is>
      </c>
      <c r="X77" t="inlineStr">
        <is>
          <t>CL</t>
        </is>
      </c>
      <c r="Y77" t="n">
        <v>39</v>
      </c>
      <c r="AA77" t="inlineStr">
        <is>
          <t>SUR</t>
        </is>
      </c>
      <c r="AB77" t="n">
        <v>25</v>
      </c>
      <c r="AC77" t="inlineStr">
        <is>
          <t>B</t>
        </is>
      </c>
      <c r="AD77" t="n">
        <v>130</v>
      </c>
      <c r="AH77">
        <f>CONCATENATE(X77," ",Y77," ",Z77," ",AA77," ",AB77," ",AC77," ",AD77," ",AE77," ",AF77," ",AG77)</f>
        <v/>
      </c>
      <c r="AI77" t="inlineStr">
        <is>
          <t>no reporta</t>
        </is>
      </c>
      <c r="AJ77" t="n">
        <v>3342376</v>
      </c>
      <c r="AK77" t="inlineStr">
        <is>
          <t>El Chingui</t>
        </is>
      </c>
      <c r="AM77" t="inlineStr">
        <is>
          <t>001</t>
        </is>
      </c>
      <c r="AN77" t="inlineStr">
        <is>
          <t>007</t>
        </is>
      </c>
      <c r="AO77" s="1" t="inlineStr">
        <is>
          <t>00037</t>
        </is>
      </c>
      <c r="AP77" t="n">
        <v>6</v>
      </c>
      <c r="AQ77" s="4" t="n">
        <v>41318</v>
      </c>
      <c r="AR77" s="4" t="n">
        <v>41330</v>
      </c>
      <c r="AS77" s="5">
        <f>+AR77-AQ77</f>
        <v/>
      </c>
      <c r="AT77" t="inlineStr">
        <is>
          <t>Acta de Compromiso</t>
        </is>
      </c>
      <c r="AU77" t="inlineStr">
        <is>
          <t>Auto de archivo</t>
        </is>
      </c>
      <c r="CE77" s="10" t="n">
        <v>41507</v>
      </c>
    </row>
    <row r="78" ht="15" customHeight="1">
      <c r="A78" t="inlineStr">
        <is>
          <t>I.T 130060 122186-2014</t>
        </is>
      </c>
      <c r="B78" t="inlineStr">
        <is>
          <t>075-2013</t>
        </is>
      </c>
      <c r="C78" t="n">
        <v>1300405</v>
      </c>
      <c r="D78" t="inlineStr">
        <is>
          <t>HIDRICO</t>
        </is>
      </c>
      <c r="H78" s="7" t="inlineStr">
        <is>
          <t>Contaminación de aguas por marraneras</t>
        </is>
      </c>
      <c r="I78" t="inlineStr">
        <is>
          <t>Juliana Alvarez</t>
        </is>
      </c>
      <c r="T78">
        <f>CONCATENATE(J78," ",K78," ",L78," ",M78," ",N78," ",O78," ",P78," ",Q78," ",R78," ",S78)</f>
        <v/>
      </c>
      <c r="U78" t="inlineStr">
        <is>
          <t>no reporta</t>
        </is>
      </c>
      <c r="V78" t="n">
        <v>3002158202</v>
      </c>
      <c r="W78" t="inlineStr">
        <is>
          <t>Margarita Correa</t>
        </is>
      </c>
      <c r="X78" t="inlineStr">
        <is>
          <t>CL</t>
        </is>
      </c>
      <c r="Y78" t="n">
        <v>36</v>
      </c>
      <c r="AA78" t="inlineStr">
        <is>
          <t>SUR</t>
        </is>
      </c>
      <c r="AB78" t="n">
        <v>22</v>
      </c>
      <c r="AD78" t="n">
        <v>4</v>
      </c>
      <c r="AG78" t="n">
        <v>134</v>
      </c>
      <c r="AH78">
        <f>CONCATENATE(X78," ",Y78," ",Z78," ",AA78," ",AB78," ",AC78," ",AD78," ",AE78," ",AF78," ",AG78)</f>
        <v/>
      </c>
      <c r="AI78" t="inlineStr">
        <is>
          <t>no reporta</t>
        </is>
      </c>
      <c r="AJ78" t="inlineStr">
        <is>
          <t>no reporta</t>
        </is>
      </c>
      <c r="AL78" t="inlineStr">
        <is>
          <t>Santa Catalina</t>
        </is>
      </c>
      <c r="AO78" s="1" t="inlineStr">
        <is>
          <t>00197</t>
        </is>
      </c>
      <c r="AP78" t="n">
        <v>10</v>
      </c>
      <c r="AQ78" s="4" t="n">
        <v>41316</v>
      </c>
      <c r="AR78" s="4" t="n">
        <v>41319</v>
      </c>
      <c r="AS78" s="5">
        <f>+AR78-AQ78</f>
        <v/>
      </c>
      <c r="AT78" t="inlineStr">
        <is>
          <t>Acta de Compromiso</t>
        </is>
      </c>
      <c r="AU78" t="inlineStr">
        <is>
          <t>Verificación</t>
        </is>
      </c>
      <c r="AV78" s="10" t="n">
        <v>41319</v>
      </c>
      <c r="AW78" s="9" t="inlineStr">
        <is>
          <t>L. Taborda</t>
        </is>
      </c>
      <c r="AX78" s="10" t="n">
        <v>41319</v>
      </c>
      <c r="AY78" s="10" t="n">
        <v>41325</v>
      </c>
      <c r="AZ78" s="9" t="inlineStr">
        <is>
          <t>C. Acevedo</t>
        </is>
      </c>
      <c r="BA78" s="10" t="n">
        <v>41330</v>
      </c>
      <c r="BK78" s="10" t="n">
        <v>41366</v>
      </c>
      <c r="BL78" s="10" t="n">
        <v>41372</v>
      </c>
    </row>
    <row r="79">
      <c r="B79" t="inlineStr">
        <is>
          <t>076-2013</t>
        </is>
      </c>
      <c r="C79" t="n">
        <v>1300407</v>
      </c>
      <c r="D79" t="inlineStr">
        <is>
          <t>ESPACIOS PUBLICOS VERDES</t>
        </is>
      </c>
      <c r="E79" t="inlineStr">
        <is>
          <t>RESIDUOS SOLIDOS</t>
        </is>
      </c>
      <c r="H79" s="7" t="inlineStr">
        <is>
          <t>Disposicion inadecuada de residuos solidos</t>
        </is>
      </c>
      <c r="I79" t="inlineStr">
        <is>
          <t>Comunidad</t>
        </is>
      </c>
      <c r="T79">
        <f>CONCATENATE(J79," ",K79," ",L79," ",M79," ",N79," ",O79," ",P79," ",Q79," ",R79," ",S79)</f>
        <v/>
      </c>
      <c r="U79" t="inlineStr">
        <is>
          <t>no reporta</t>
        </is>
      </c>
      <c r="V79" t="inlineStr">
        <is>
          <t>no reporta</t>
        </is>
      </c>
      <c r="W79" t="inlineStr">
        <is>
          <t>Granero Perez</t>
        </is>
      </c>
      <c r="X79" t="inlineStr">
        <is>
          <t>KR</t>
        </is>
      </c>
      <c r="Y79" t="n">
        <v>37</v>
      </c>
      <c r="AB79" t="n">
        <v>38</v>
      </c>
      <c r="AC79" t="inlineStr">
        <is>
          <t>A</t>
        </is>
      </c>
      <c r="AD79" t="n">
        <v>43</v>
      </c>
      <c r="AE79" t="inlineStr">
        <is>
          <t>SUR</t>
        </is>
      </c>
      <c r="AH79">
        <f>CONCATENATE(X79," ",Y79," ",Z79," ",AA79," ",AB79," ",AC79," ",AD79," ",AE79," ",AF79," ",AG79)</f>
        <v/>
      </c>
      <c r="AI79" t="inlineStr">
        <is>
          <t>no reporta</t>
        </is>
      </c>
      <c r="AJ79" t="inlineStr">
        <is>
          <t>no reporta</t>
        </is>
      </c>
      <c r="AK79" t="inlineStr">
        <is>
          <t>Mesa</t>
        </is>
      </c>
      <c r="AO79" s="1" t="n"/>
      <c r="AP79" t="n">
        <v>9</v>
      </c>
      <c r="AQ79" s="4" t="n">
        <v>41316</v>
      </c>
      <c r="AR79" s="4" t="n">
        <v>41324</v>
      </c>
      <c r="AS79" s="5">
        <f>+AR79-AQ79</f>
        <v/>
      </c>
      <c r="AT79" t="inlineStr">
        <is>
          <t>Acta de Compromiso</t>
        </is>
      </c>
      <c r="AU79" t="inlineStr">
        <is>
          <t>Auto de archivo</t>
        </is>
      </c>
      <c r="AV79" s="10" t="n">
        <v>41324</v>
      </c>
      <c r="AW79" s="9" t="inlineStr">
        <is>
          <t>C. Rojas</t>
        </is>
      </c>
      <c r="AX79" s="10" t="n">
        <v>41324</v>
      </c>
      <c r="AY79" s="10" t="n">
        <v>41341</v>
      </c>
      <c r="CE79" s="10" t="n">
        <v>41432</v>
      </c>
    </row>
    <row r="80" ht="15" customHeight="1">
      <c r="B80" t="inlineStr">
        <is>
          <t>077-2013</t>
        </is>
      </c>
      <c r="C80" t="n">
        <v>1300413</v>
      </c>
      <c r="D80" t="inlineStr">
        <is>
          <t>-</t>
        </is>
      </c>
      <c r="E80" t="inlineStr">
        <is>
          <t>RESIDUOS SOLIDOS</t>
        </is>
      </c>
      <c r="H80" s="7" t="inlineStr">
        <is>
          <t>Disposicion inadecuada de tablillas y fieltro en lote</t>
        </is>
      </c>
      <c r="I80" t="inlineStr">
        <is>
          <t>Nohelia Ruiz</t>
        </is>
      </c>
      <c r="J80" t="inlineStr">
        <is>
          <t>KR</t>
        </is>
      </c>
      <c r="K80" t="n">
        <v>27</v>
      </c>
      <c r="L80" t="inlineStr">
        <is>
          <t>B</t>
        </is>
      </c>
      <c r="N80" t="n">
        <v>41</v>
      </c>
      <c r="O80" t="inlineStr">
        <is>
          <t>B</t>
        </is>
      </c>
      <c r="P80" t="n">
        <v>4</v>
      </c>
      <c r="Q80" t="inlineStr">
        <is>
          <t>SUR</t>
        </is>
      </c>
      <c r="S80" t="n">
        <v>210</v>
      </c>
      <c r="T80">
        <f>CONCATENATE(J80," ",K80," ",L80," ",M80," ",N80," ",O80," ",P80," ",Q80," ",R80," ",S80)</f>
        <v/>
      </c>
      <c r="U80" t="inlineStr">
        <is>
          <t>no reporta</t>
        </is>
      </c>
      <c r="V80" t="n">
        <v>3332374</v>
      </c>
      <c r="W80" t="inlineStr">
        <is>
          <t>Habitante dirección</t>
        </is>
      </c>
      <c r="X80" t="inlineStr">
        <is>
          <t>KR</t>
        </is>
      </c>
      <c r="Y80" t="n">
        <v>28</v>
      </c>
      <c r="AB80" t="n">
        <v>41</v>
      </c>
      <c r="AC80" t="inlineStr">
        <is>
          <t>B</t>
        </is>
      </c>
      <c r="AD80" t="n">
        <v>4</v>
      </c>
      <c r="AE80" t="inlineStr">
        <is>
          <t>SUR</t>
        </is>
      </c>
      <c r="AG80" t="n">
        <v>301</v>
      </c>
      <c r="AH80">
        <f>CONCATENATE(X80," ",Y80," ",Z80," ",AA80," ",AB80," ",AC80," ",AD80," ",AE80," ",AF80," ",AG80)</f>
        <v/>
      </c>
      <c r="AI80" t="inlineStr">
        <is>
          <t>no reporta</t>
        </is>
      </c>
      <c r="AJ80" t="inlineStr">
        <is>
          <t>no reporta</t>
        </is>
      </c>
      <c r="AK80" t="inlineStr">
        <is>
          <t>San Rafael</t>
        </is>
      </c>
      <c r="AO80" s="1" t="n"/>
      <c r="AP80" t="n">
        <v>6</v>
      </c>
      <c r="AQ80" s="4" t="n">
        <v>41316</v>
      </c>
      <c r="AR80" s="4" t="n">
        <v>41318</v>
      </c>
      <c r="AS80" s="5">
        <f>+AR80-AQ80</f>
        <v/>
      </c>
      <c r="AT80" t="inlineStr">
        <is>
          <t>Acta de Compromiso</t>
        </is>
      </c>
      <c r="AU80" t="inlineStr">
        <is>
          <t>Auto de archivo</t>
        </is>
      </c>
    </row>
    <row r="81" ht="15" customHeight="1">
      <c r="B81" t="inlineStr">
        <is>
          <t>078-2013</t>
        </is>
      </c>
      <c r="C81" t="n">
        <v>1300428</v>
      </c>
      <c r="D81" t="inlineStr">
        <is>
          <t>-</t>
        </is>
      </c>
      <c r="E81" t="inlineStr">
        <is>
          <t>ESCOMBROS</t>
        </is>
      </c>
      <c r="H81" s="7" t="inlineStr">
        <is>
          <t>Manejo inadecuado de escombros</t>
        </is>
      </c>
      <c r="I81" t="inlineStr">
        <is>
          <t>De Oficio</t>
        </is>
      </c>
      <c r="T81">
        <f>CONCATENATE(J81," ",K81," ",L81," ",M81," ",N81," ",O81," ",P81," ",Q81," ",R81," ",S81)</f>
        <v/>
      </c>
      <c r="U81" t="inlineStr">
        <is>
          <t>no reporta</t>
        </is>
      </c>
      <c r="V81" t="inlineStr">
        <is>
          <t>no reporta</t>
        </is>
      </c>
      <c r="W81" t="inlineStr">
        <is>
          <t>Juan David Fonseca Salazar</t>
        </is>
      </c>
      <c r="X81" t="inlineStr">
        <is>
          <t>TR</t>
        </is>
      </c>
      <c r="Y81" t="n">
        <v>35</v>
      </c>
      <c r="Z81" t="inlineStr">
        <is>
          <t>D</t>
        </is>
      </c>
      <c r="AA81" t="inlineStr">
        <is>
          <t>SUR</t>
        </is>
      </c>
      <c r="AB81" t="n">
        <v>29</v>
      </c>
      <c r="AD81" t="n">
        <v>63</v>
      </c>
      <c r="AG81" t="n">
        <v>201</v>
      </c>
      <c r="AH81">
        <f>CONCATENATE(X81," ",Y81," ",Z81," ",AA81," ",AB81," ",AC81," ",AD81," ",AE81," ",AF81," ",AG81)</f>
        <v/>
      </c>
      <c r="AI81" t="n">
        <v>8357644</v>
      </c>
      <c r="AJ81" t="n">
        <v>3319962</v>
      </c>
      <c r="AK81" t="inlineStr">
        <is>
          <t>La Sebastiana</t>
        </is>
      </c>
      <c r="AO81" s="1" t="n"/>
      <c r="AP81" t="n">
        <v>3</v>
      </c>
      <c r="AQ81" s="4" t="n">
        <v>41317</v>
      </c>
      <c r="AR81" s="4" t="n">
        <v>41318</v>
      </c>
      <c r="AS81" s="5">
        <f>+AR81-AQ81</f>
        <v/>
      </c>
      <c r="AT81" t="inlineStr">
        <is>
          <t>Acta de Compromiso</t>
        </is>
      </c>
      <c r="AU81" t="inlineStr">
        <is>
          <t>Auto de archivo</t>
        </is>
      </c>
    </row>
    <row r="82" ht="15" customHeight="1">
      <c r="B82" t="inlineStr">
        <is>
          <t>079-2013</t>
        </is>
      </c>
      <c r="C82" t="inlineStr">
        <is>
          <t>AA - 398</t>
        </is>
      </c>
      <c r="D82" t="inlineStr">
        <is>
          <t>HIDRICO</t>
        </is>
      </c>
      <c r="H82" s="7" t="inlineStr">
        <is>
          <t>Requerimiento por construcción de efluente final de STARD</t>
        </is>
      </c>
      <c r="I82" t="inlineStr">
        <is>
          <t>Autoridad Ambiental</t>
        </is>
      </c>
      <c r="T82">
        <f>CONCATENATE(J82," ",K82," ",L82," ",M82," ",N82," ",O82," ",P82," ",Q82," ",R82," ",S82)</f>
        <v/>
      </c>
      <c r="U82" t="inlineStr">
        <is>
          <t>no reporta</t>
        </is>
      </c>
      <c r="V82" t="inlineStr">
        <is>
          <t>no reporta</t>
        </is>
      </c>
      <c r="W82" t="inlineStr">
        <is>
          <t>Natalia Robles Isaza y Angela Maria Izasa de Robles</t>
        </is>
      </c>
      <c r="X82" t="inlineStr">
        <is>
          <t>CL</t>
        </is>
      </c>
      <c r="Y82" t="n">
        <v>1</v>
      </c>
      <c r="Z82" t="inlineStr">
        <is>
          <t>A</t>
        </is>
      </c>
      <c r="AA82" t="inlineStr">
        <is>
          <t>SUR</t>
        </is>
      </c>
      <c r="AB82" t="n">
        <v>31</v>
      </c>
      <c r="AD82" t="n">
        <v>105</v>
      </c>
      <c r="AH82">
        <f>CONCATENATE(X82," ",Y82," ",Z82," ",AA82," ",AB82," ",AC82," ",AD82," ",AE82," ",AF82," ",AG82)</f>
        <v/>
      </c>
      <c r="AI82" t="n">
        <v>21954786</v>
      </c>
      <c r="AJ82" t="n">
        <v>2667234</v>
      </c>
      <c r="AL82" t="inlineStr">
        <is>
          <t>Pantanillo</t>
        </is>
      </c>
      <c r="AO82" s="1" t="inlineStr">
        <is>
          <t>00020</t>
        </is>
      </c>
      <c r="AP82" t="n">
        <v>13</v>
      </c>
      <c r="AQ82" s="4" t="n">
        <v>41318</v>
      </c>
      <c r="AR82" s="4" t="n"/>
      <c r="AS82" s="5">
        <f>+AR82-AQ82</f>
        <v/>
      </c>
      <c r="AT82" t="inlineStr">
        <is>
          <t>Acta de Compromiso</t>
        </is>
      </c>
      <c r="AU82" t="inlineStr">
        <is>
          <t>Citaciones</t>
        </is>
      </c>
    </row>
    <row r="83" ht="15" customHeight="1">
      <c r="B83" t="inlineStr">
        <is>
          <t>080-2013</t>
        </is>
      </c>
      <c r="C83" t="inlineStr">
        <is>
          <t>AA - 515</t>
        </is>
      </c>
      <c r="D83" t="inlineStr">
        <is>
          <t>HIDRICO</t>
        </is>
      </c>
      <c r="H83" s="7" t="inlineStr">
        <is>
          <t>Requerimiento por construcción de STARD</t>
        </is>
      </c>
      <c r="I83" t="inlineStr">
        <is>
          <t>Autoridad Ambiental</t>
        </is>
      </c>
      <c r="T83">
        <f>CONCATENATE(J83," ",K83," ",L83," ",M83," ",N83," ",O83," ",P83," ",Q83," ",R83," ",S83)</f>
        <v/>
      </c>
      <c r="U83" t="inlineStr">
        <is>
          <t>no reporta</t>
        </is>
      </c>
      <c r="V83" t="inlineStr">
        <is>
          <t>no reporta</t>
        </is>
      </c>
      <c r="W83" t="inlineStr">
        <is>
          <t>Edgar Alonso Velasquez Toro</t>
        </is>
      </c>
      <c r="AH83">
        <f>CONCATENATE(X83," ",Y83," ",Z83," ",AA83," ",AB83," ",AC83," ",AD83," ",AE83," ",AF83," ",AG83)</f>
        <v/>
      </c>
      <c r="AI83" t="n">
        <v>71587134</v>
      </c>
      <c r="AJ83" t="n">
        <v>4117928</v>
      </c>
      <c r="AL83" t="inlineStr">
        <is>
          <t>Santa Catalina</t>
        </is>
      </c>
      <c r="AO83" s="1" t="inlineStr">
        <is>
          <t>00005</t>
        </is>
      </c>
      <c r="AP83" t="n">
        <v>10</v>
      </c>
      <c r="AQ83" s="4" t="n">
        <v>41318</v>
      </c>
      <c r="AR83" s="4" t="n">
        <v>41367</v>
      </c>
      <c r="AS83" s="5">
        <f>+AR83-AQ83</f>
        <v/>
      </c>
      <c r="AT83" t="inlineStr">
        <is>
          <t>Acta de Compromiso</t>
        </is>
      </c>
      <c r="AU83" t="inlineStr">
        <is>
          <t>Visitas técnicos</t>
        </is>
      </c>
      <c r="BK83" s="10" t="n">
        <v>41367</v>
      </c>
      <c r="BL83" s="10" t="n">
        <v>41367</v>
      </c>
    </row>
    <row r="84" ht="15" customHeight="1">
      <c r="B84" t="inlineStr">
        <is>
          <t>081-2013</t>
        </is>
      </c>
      <c r="C84" t="n">
        <v>1300429</v>
      </c>
      <c r="D84" t="inlineStr">
        <is>
          <t>-</t>
        </is>
      </c>
      <c r="E84" t="inlineStr">
        <is>
          <t>ESCOMBROS</t>
        </is>
      </c>
      <c r="H84" s="7" t="inlineStr">
        <is>
          <t>Disposición inadecuada de escombros</t>
        </is>
      </c>
      <c r="I84" t="inlineStr">
        <is>
          <t>Administración Milan 3</t>
        </is>
      </c>
      <c r="J84" t="inlineStr">
        <is>
          <t>KR</t>
        </is>
      </c>
      <c r="K84" t="n">
        <v>46</v>
      </c>
      <c r="L84" t="inlineStr">
        <is>
          <t>A</t>
        </is>
      </c>
      <c r="N84" t="n">
        <v>42</v>
      </c>
      <c r="Q84" t="inlineStr">
        <is>
          <t>SUR</t>
        </is>
      </c>
      <c r="R84" t="n">
        <v>3</v>
      </c>
      <c r="T84">
        <f>CONCATENATE(J84," ",K84," ",L84," ",M84," ",N84," ",O84," ",P84," ",Q84," ",R84," ",S84)</f>
        <v/>
      </c>
      <c r="U84" t="inlineStr">
        <is>
          <t>no reporta</t>
        </is>
      </c>
      <c r="V84" t="n">
        <v>3329068</v>
      </c>
      <c r="W84" t="inlineStr">
        <is>
          <t>Por determinar</t>
        </is>
      </c>
      <c r="X84" t="inlineStr">
        <is>
          <t>KR</t>
        </is>
      </c>
      <c r="Y84" t="n">
        <v>46</v>
      </c>
      <c r="Z84" t="inlineStr">
        <is>
          <t>A</t>
        </is>
      </c>
      <c r="AB84" t="n">
        <v>42</v>
      </c>
      <c r="AD84" t="n">
        <v>75</v>
      </c>
      <c r="AE84" t="inlineStr">
        <is>
          <t>SUR</t>
        </is>
      </c>
      <c r="AH84">
        <f>CONCATENATE(X84," ",Y84," ",Z84," ",AA84," ",AB84," ",AC84," ",AD84," ",AE84," ",AF84," ",AG84)</f>
        <v/>
      </c>
      <c r="AI84" t="inlineStr">
        <is>
          <t>no reporta</t>
        </is>
      </c>
      <c r="AJ84" t="inlineStr">
        <is>
          <t>no reporta</t>
        </is>
      </c>
      <c r="AK84" t="inlineStr">
        <is>
          <t>Milan Vallejuelos</t>
        </is>
      </c>
      <c r="AO84" s="1" t="n"/>
      <c r="AP84" t="n">
        <v>8</v>
      </c>
      <c r="AQ84" s="4" t="n">
        <v>41317</v>
      </c>
      <c r="AR84" s="4" t="n">
        <v>41327</v>
      </c>
      <c r="AS84" s="5">
        <f>+AR84-AQ84</f>
        <v/>
      </c>
      <c r="AT84" t="inlineStr">
        <is>
          <t>Acta de Compromiso</t>
        </is>
      </c>
      <c r="AU84" t="inlineStr">
        <is>
          <t>Auto de archivo</t>
        </is>
      </c>
    </row>
    <row r="85" ht="15" customHeight="1">
      <c r="B85" t="inlineStr">
        <is>
          <t>082-2013</t>
        </is>
      </c>
      <c r="C85" t="inlineStr">
        <is>
          <t>1300435 - DP13011 - IT 130054</t>
        </is>
      </c>
      <c r="D85" t="inlineStr">
        <is>
          <t>FLORA</t>
        </is>
      </c>
      <c r="H85" s="7" t="inlineStr">
        <is>
          <t>Posible tala de arboles de mas de 50 años</t>
        </is>
      </c>
      <c r="I85" t="inlineStr">
        <is>
          <t>Jairo Hernan Mejia</t>
        </is>
      </c>
      <c r="J85" t="inlineStr">
        <is>
          <t>CL</t>
        </is>
      </c>
      <c r="K85" t="n">
        <v>36</v>
      </c>
      <c r="M85" t="inlineStr">
        <is>
          <t>SUR</t>
        </is>
      </c>
      <c r="N85" t="n">
        <v>23</v>
      </c>
      <c r="P85" t="n">
        <v>68</v>
      </c>
      <c r="S85" t="n">
        <v>115</v>
      </c>
      <c r="T85">
        <f>CONCATENATE(J85," ",K85," ",L85," ",M85," ",N85," ",O85," ",P85," ",Q85," ",R85," ",S85)</f>
        <v/>
      </c>
      <c r="U85" t="n">
        <v>70091622</v>
      </c>
      <c r="V85" t="n">
        <v>3153692278</v>
      </c>
      <c r="W85" t="inlineStr">
        <is>
          <t>Ingenieria y Concreto</t>
        </is>
      </c>
      <c r="X85" t="inlineStr">
        <is>
          <t>CL</t>
        </is>
      </c>
      <c r="Y85" t="n">
        <v>36</v>
      </c>
      <c r="AA85" t="inlineStr">
        <is>
          <t>SUR</t>
        </is>
      </c>
      <c r="AB85" t="n">
        <v>23</v>
      </c>
      <c r="AD85" t="n">
        <v>68</v>
      </c>
      <c r="AH85">
        <f>CONCATENATE(X85," ",Y85," ",Z85," ",AA85," ",AB85," ",AC85," ",AD85," ",AE85," ",AF85," ",AG85)</f>
        <v/>
      </c>
      <c r="AI85" t="inlineStr">
        <is>
          <t>no reporta</t>
        </is>
      </c>
      <c r="AJ85" t="inlineStr">
        <is>
          <t>no reporta</t>
        </is>
      </c>
      <c r="AK85" t="inlineStr">
        <is>
          <t>Loma El Atravezado</t>
        </is>
      </c>
      <c r="AO85" s="1" t="n"/>
      <c r="AP85" t="n">
        <v>4</v>
      </c>
      <c r="AQ85" s="4" t="n">
        <v>41318</v>
      </c>
      <c r="AR85" s="4" t="n"/>
      <c r="AS85" s="5">
        <f>+AR85-AQ85</f>
        <v/>
      </c>
      <c r="AT85" t="inlineStr">
        <is>
          <t>Remision u otros</t>
        </is>
      </c>
      <c r="AU85" t="inlineStr">
        <is>
          <t>Auto de archivo</t>
        </is>
      </c>
    </row>
    <row r="86" ht="15" customHeight="1">
      <c r="B86" t="inlineStr">
        <is>
          <t>083-2013</t>
        </is>
      </c>
      <c r="C86" t="n">
        <v>1300437</v>
      </c>
      <c r="D86" t="inlineStr">
        <is>
          <t>FLORA</t>
        </is>
      </c>
      <c r="H86" s="7" t="inlineStr">
        <is>
          <t>Poda de individuos vegetales sin autorización</t>
        </is>
      </c>
      <c r="I86" t="inlineStr">
        <is>
          <t>De Oficio</t>
        </is>
      </c>
      <c r="T86">
        <f>CONCATENATE(J86," ",K86," ",L86," ",M86," ",N86," ",O86," ",P86," ",Q86," ",R86," ",S86)</f>
        <v/>
      </c>
      <c r="U86" t="inlineStr">
        <is>
          <t>no reporta</t>
        </is>
      </c>
      <c r="V86" t="inlineStr">
        <is>
          <t>no reporta</t>
        </is>
      </c>
      <c r="W86" t="inlineStr">
        <is>
          <t>Doris Cardenas</t>
        </is>
      </c>
      <c r="X86" t="inlineStr">
        <is>
          <t>KR</t>
        </is>
      </c>
      <c r="Y86" t="n">
        <v>29</v>
      </c>
      <c r="Z86" t="inlineStr">
        <is>
          <t>C</t>
        </is>
      </c>
      <c r="AB86" t="n">
        <v>40</v>
      </c>
      <c r="AC86" t="inlineStr">
        <is>
          <t>E</t>
        </is>
      </c>
      <c r="AD86" t="n">
        <v>53</v>
      </c>
      <c r="AE86" t="inlineStr">
        <is>
          <t>SUR</t>
        </is>
      </c>
      <c r="AH86">
        <f>CONCATENATE(X86," ",Y86," ",Z86," ",AA86," ",AB86," ",AC86," ",AD86," ",AE86," ",AF86," ",AG86)</f>
        <v/>
      </c>
      <c r="AI86" t="inlineStr">
        <is>
          <t>no reporta</t>
        </is>
      </c>
      <c r="AJ86" t="n">
        <v>2700267</v>
      </c>
      <c r="AK86" t="inlineStr">
        <is>
          <t>San Jose</t>
        </is>
      </c>
      <c r="AO86" s="1" t="n"/>
      <c r="AP86" t="n">
        <v>6</v>
      </c>
      <c r="AQ86" s="4" t="n">
        <v>41318</v>
      </c>
      <c r="AR86" s="4" t="n">
        <v>41318</v>
      </c>
      <c r="AS86" s="5">
        <f>+AR86-AQ86</f>
        <v/>
      </c>
      <c r="AT86" t="inlineStr">
        <is>
          <t>Acta de Compromiso</t>
        </is>
      </c>
      <c r="AU86" t="inlineStr">
        <is>
          <t>Verificación</t>
        </is>
      </c>
    </row>
    <row r="87" ht="15" customHeight="1">
      <c r="B87" t="inlineStr">
        <is>
          <t>084-2013</t>
        </is>
      </c>
      <c r="C87" t="n">
        <v>1300438</v>
      </c>
      <c r="D87" t="inlineStr">
        <is>
          <t>-</t>
        </is>
      </c>
      <c r="E87" t="inlineStr">
        <is>
          <t>RESIDUOS SOLIDOS</t>
        </is>
      </c>
      <c r="H87" s="7" t="inlineStr">
        <is>
          <t>Disposición inadecuada de residuos sólidos</t>
        </is>
      </c>
      <c r="I87" t="inlineStr">
        <is>
          <t>Alexandra Maria Bustamenta Vanegaz</t>
        </is>
      </c>
      <c r="T87">
        <f>CONCATENATE(J87," ",K87," ",L87," ",M87," ",N87," ",O87," ",P87," ",Q87," ",R87," ",S87)</f>
        <v/>
      </c>
      <c r="U87" t="inlineStr">
        <is>
          <t>no reporta</t>
        </is>
      </c>
      <c r="V87" t="inlineStr">
        <is>
          <t>4600800 ext2008</t>
        </is>
      </c>
      <c r="W87" t="inlineStr">
        <is>
          <t>Por determinar</t>
        </is>
      </c>
      <c r="X87" t="inlineStr">
        <is>
          <t>DG</t>
        </is>
      </c>
      <c r="Y87" t="n">
        <v>33</v>
      </c>
      <c r="AB87" t="n">
        <v>34</v>
      </c>
      <c r="AE87" t="inlineStr">
        <is>
          <t>SUR</t>
        </is>
      </c>
      <c r="AH87">
        <f>CONCATENATE(X87," ",Y87," ",Z87," ",AA87," ",AB87," ",AC87," ",AD87," ",AE87," ",AF87," ",AG87)</f>
        <v/>
      </c>
      <c r="AI87" t="inlineStr">
        <is>
          <t>no reporta</t>
        </is>
      </c>
      <c r="AJ87" t="inlineStr">
        <is>
          <t>no reporta</t>
        </is>
      </c>
      <c r="AK87" t="inlineStr">
        <is>
          <t>La Magnolia</t>
        </is>
      </c>
      <c r="AO87" s="1" t="n"/>
      <c r="AP87" t="n">
        <v>9</v>
      </c>
      <c r="AQ87" s="4" t="n">
        <v>41318</v>
      </c>
      <c r="AR87" s="4" t="n"/>
      <c r="AS87" s="5">
        <f>+AR87-AQ87</f>
        <v/>
      </c>
      <c r="AT87" t="inlineStr">
        <is>
          <t>Acta de Compromiso</t>
        </is>
      </c>
      <c r="AU87" t="inlineStr">
        <is>
          <t>Auto de archivo</t>
        </is>
      </c>
      <c r="AV87" s="10" t="n">
        <v>41327</v>
      </c>
      <c r="AW87" s="9" t="inlineStr">
        <is>
          <t>J. Alvarez - L. Garcia</t>
        </is>
      </c>
      <c r="AX87" s="10" t="n">
        <v>41327</v>
      </c>
      <c r="CE87" s="10" t="n">
        <v>41327</v>
      </c>
      <c r="CF87" s="10" t="n"/>
    </row>
    <row r="88" ht="15" customHeight="1">
      <c r="B88" t="inlineStr">
        <is>
          <t>085-2013</t>
        </is>
      </c>
      <c r="C88" t="n">
        <v>1300447</v>
      </c>
      <c r="D88" t="inlineStr">
        <is>
          <t>FAUNA DOMESTICA</t>
        </is>
      </c>
      <c r="H88" s="7" t="inlineStr">
        <is>
          <t>Manejo inadecuado de mascotas</t>
        </is>
      </c>
      <c r="I88" t="inlineStr">
        <is>
          <t>Claudia Patricia Pelaez</t>
        </is>
      </c>
      <c r="J88" t="inlineStr">
        <is>
          <t>CL</t>
        </is>
      </c>
      <c r="K88" t="n">
        <v>38</v>
      </c>
      <c r="L88" t="inlineStr">
        <is>
          <t>E</t>
        </is>
      </c>
      <c r="M88" t="inlineStr">
        <is>
          <t>SUR</t>
        </is>
      </c>
      <c r="N88" t="n">
        <v>47</v>
      </c>
      <c r="P88" t="n">
        <v>39</v>
      </c>
      <c r="T88">
        <f>CONCATENATE(J88," ",K88," ",L88," ",M88," ",N88," ",O88," ",P88," ",Q88," ",R88," ",S88)</f>
        <v/>
      </c>
      <c r="U88" t="inlineStr">
        <is>
          <t>no reporta</t>
        </is>
      </c>
      <c r="V88" t="n">
        <v>2768741</v>
      </c>
      <c r="W88" t="inlineStr">
        <is>
          <t>Por determinar</t>
        </is>
      </c>
      <c r="X88" t="inlineStr">
        <is>
          <t>CL</t>
        </is>
      </c>
      <c r="Y88" t="n">
        <v>46</v>
      </c>
      <c r="Z88" t="inlineStr">
        <is>
          <t>DD</t>
        </is>
      </c>
      <c r="AA88" t="inlineStr">
        <is>
          <t>SUR</t>
        </is>
      </c>
      <c r="AB88" t="n">
        <v>37</v>
      </c>
      <c r="AD88" t="n">
        <v>64</v>
      </c>
      <c r="AH88">
        <f>CONCATENATE(X88," ",Y88," ",Z88," ",AA88," ",AB88," ",AC88," ",AD88," ",AE88," ",AF88," ",AG88)</f>
        <v/>
      </c>
      <c r="AI88" t="inlineStr">
        <is>
          <t>no reporta</t>
        </is>
      </c>
      <c r="AJ88" t="inlineStr">
        <is>
          <t>no reporta</t>
        </is>
      </c>
      <c r="AK88" t="inlineStr">
        <is>
          <t>El Trianon</t>
        </is>
      </c>
      <c r="AO88" s="1" t="n"/>
      <c r="AP88" t="n">
        <v>7</v>
      </c>
      <c r="AQ88" s="4" t="n">
        <v>41318</v>
      </c>
      <c r="AR88" s="4" t="n">
        <v>41327</v>
      </c>
      <c r="AS88" s="5">
        <f>+AR88-AQ88</f>
        <v/>
      </c>
      <c r="AT88" t="inlineStr">
        <is>
          <t>Acta de Compromiso</t>
        </is>
      </c>
      <c r="AU88" t="inlineStr">
        <is>
          <t>Auto de archivo</t>
        </is>
      </c>
      <c r="AV88" s="10" t="n">
        <v>41327</v>
      </c>
      <c r="AW88" s="9" t="inlineStr">
        <is>
          <t>J. Alvarez - L. Garcia</t>
        </is>
      </c>
      <c r="AX88" s="10" t="n">
        <v>41327</v>
      </c>
      <c r="AY88" s="10" t="n">
        <v>41351</v>
      </c>
      <c r="AZ88" s="9" t="inlineStr">
        <is>
          <t>C. Rojas</t>
        </is>
      </c>
      <c r="BA88" s="10" t="n">
        <v>41351</v>
      </c>
      <c r="BB88" s="10" t="n">
        <v>41401</v>
      </c>
      <c r="BC88" s="9" t="inlineStr">
        <is>
          <t>C. Rojas - J. Restrepo - S. Bustamante</t>
        </is>
      </c>
      <c r="BD88" s="10" t="n">
        <v>41401</v>
      </c>
      <c r="BE88" s="10" t="n">
        <v>41442</v>
      </c>
      <c r="BF88" s="9" t="inlineStr">
        <is>
          <t>J. Alvarez - L. Garcia</t>
        </is>
      </c>
    </row>
    <row r="89" ht="15" customHeight="1">
      <c r="B89" t="inlineStr">
        <is>
          <t>086-2013</t>
        </is>
      </c>
      <c r="C89" t="n">
        <v>1300517</v>
      </c>
      <c r="D89" t="inlineStr">
        <is>
          <t>-</t>
        </is>
      </c>
      <c r="E89" t="inlineStr">
        <is>
          <t>RESIDUOS SOLIDOS</t>
        </is>
      </c>
      <c r="H89" s="7" t="inlineStr">
        <is>
          <t>Manejo inadecuado de residuos solidos</t>
        </is>
      </c>
      <c r="I89" t="inlineStr">
        <is>
          <t xml:space="preserve">Jorge Ivan Bustamante </t>
        </is>
      </c>
      <c r="J89" t="inlineStr">
        <is>
          <t>KR</t>
        </is>
      </c>
      <c r="K89" t="n">
        <v>27</v>
      </c>
      <c r="L89" t="inlineStr">
        <is>
          <t>G</t>
        </is>
      </c>
      <c r="N89" t="n">
        <v>36</v>
      </c>
      <c r="Q89" t="inlineStr">
        <is>
          <t>SUR</t>
        </is>
      </c>
      <c r="T89">
        <f>CONCATENATE(J89," ",K89," ",L89," ",M89," ",N89," ",O89," ",P89," ",Q89," ",R89," ",S89)</f>
        <v/>
      </c>
      <c r="U89" t="inlineStr">
        <is>
          <t>no reporta</t>
        </is>
      </c>
      <c r="V89" t="inlineStr">
        <is>
          <t>no reporta</t>
        </is>
      </c>
      <c r="W89" t="inlineStr">
        <is>
          <t>Minimarket Pronto</t>
        </is>
      </c>
      <c r="X89" t="inlineStr">
        <is>
          <t>KR</t>
        </is>
      </c>
      <c r="Y89" t="n">
        <v>27</v>
      </c>
      <c r="Z89" t="inlineStr">
        <is>
          <t>G</t>
        </is>
      </c>
      <c r="AB89" t="n">
        <v>36</v>
      </c>
      <c r="AD89" t="n">
        <v>114</v>
      </c>
      <c r="AE89" t="inlineStr">
        <is>
          <t>SUR</t>
        </is>
      </c>
      <c r="AH89">
        <f>CONCATENATE(X89," ",Y89," ",Z89," ",AA89," ",AB89," ",AC89," ",AD89," ",AE89," ",AF89," ",AG89)</f>
        <v/>
      </c>
      <c r="AI89" t="inlineStr">
        <is>
          <t>no reporta</t>
        </is>
      </c>
      <c r="AJ89" t="n">
        <v>3322825</v>
      </c>
      <c r="AK89" t="inlineStr">
        <is>
          <t>La Pradera</t>
        </is>
      </c>
      <c r="AO89" s="1" t="n"/>
      <c r="AP89" t="n">
        <v>5</v>
      </c>
      <c r="AQ89" s="4" t="n">
        <v>41323</v>
      </c>
      <c r="AR89" s="4" t="n">
        <v>41323</v>
      </c>
      <c r="AS89" s="5">
        <f>+AR89-AQ89</f>
        <v/>
      </c>
      <c r="AT89" t="inlineStr">
        <is>
          <t>Acta de Compromiso</t>
        </is>
      </c>
      <c r="AU89" t="inlineStr">
        <is>
          <t>Auto de archivo</t>
        </is>
      </c>
      <c r="AV89" s="10" t="n">
        <v>41323</v>
      </c>
      <c r="AW89" s="9" t="inlineStr">
        <is>
          <t>C. Rojas</t>
        </is>
      </c>
      <c r="AX89" s="10" t="n">
        <v>41323</v>
      </c>
      <c r="AY89" s="10" t="n">
        <v>41519</v>
      </c>
      <c r="AZ89" s="9" t="inlineStr">
        <is>
          <t>L. Garcia - J. Alvarez</t>
        </is>
      </c>
      <c r="BA89" s="10" t="n">
        <v>41519</v>
      </c>
      <c r="CE89" s="10" t="n">
        <v>41703</v>
      </c>
    </row>
    <row r="90" ht="15" customHeight="1">
      <c r="B90" t="inlineStr">
        <is>
          <t>087-2013</t>
        </is>
      </c>
      <c r="C90" t="n">
        <v>1300486</v>
      </c>
      <c r="D90" t="inlineStr">
        <is>
          <t>-</t>
        </is>
      </c>
      <c r="E90" t="inlineStr">
        <is>
          <t>RESIDUOS SOLIDOS</t>
        </is>
      </c>
      <c r="H90" s="7" t="inlineStr">
        <is>
          <t>Manejo inadecuado de residuos solidos</t>
        </is>
      </c>
      <c r="I90" t="inlineStr">
        <is>
          <t>Celina Patiño de Arias</t>
        </is>
      </c>
      <c r="J90" t="inlineStr">
        <is>
          <t>CL</t>
        </is>
      </c>
      <c r="K90" t="n">
        <v>39</v>
      </c>
      <c r="L90" t="inlineStr">
        <is>
          <t>B</t>
        </is>
      </c>
      <c r="M90" t="inlineStr">
        <is>
          <t>SUR</t>
        </is>
      </c>
      <c r="N90" t="n">
        <v>24</v>
      </c>
      <c r="O90" t="inlineStr">
        <is>
          <t>F</t>
        </is>
      </c>
      <c r="P90" t="n">
        <v>58</v>
      </c>
      <c r="T90">
        <f>CONCATENATE(J90," ",K90," ",L90," ",M90," ",N90," ",O90," ",P90," ",Q90," ",R90," ",S90)</f>
        <v/>
      </c>
      <c r="U90" t="inlineStr">
        <is>
          <t>no reporta</t>
        </is>
      </c>
      <c r="V90" t="n">
        <v>2769495</v>
      </c>
      <c r="W90" t="inlineStr">
        <is>
          <t>Por determinar</t>
        </is>
      </c>
      <c r="X90" t="inlineStr">
        <is>
          <t>CL</t>
        </is>
      </c>
      <c r="Y90" t="n">
        <v>39</v>
      </c>
      <c r="Z90" t="inlineStr">
        <is>
          <t>B</t>
        </is>
      </c>
      <c r="AA90" t="inlineStr">
        <is>
          <t>SUR</t>
        </is>
      </c>
      <c r="AB90" t="n">
        <v>24</v>
      </c>
      <c r="AC90" t="inlineStr">
        <is>
          <t>F</t>
        </is>
      </c>
      <c r="AD90" t="n">
        <v>58</v>
      </c>
      <c r="AH90">
        <f>CONCATENATE(X90," ",Y90," ",Z90," ",AA90," ",AB90," ",AC90," ",AD90," ",AE90," ",AF90," ",AG90)</f>
        <v/>
      </c>
      <c r="AI90" t="inlineStr">
        <is>
          <t>no reporta</t>
        </is>
      </c>
      <c r="AJ90" t="inlineStr">
        <is>
          <t>no reporta</t>
        </is>
      </c>
      <c r="AK90" t="inlineStr">
        <is>
          <t>El Chingui</t>
        </is>
      </c>
      <c r="AO90" s="1" t="n"/>
      <c r="AP90" t="n">
        <v>6</v>
      </c>
      <c r="AQ90" s="4" t="n">
        <v>41320</v>
      </c>
      <c r="AR90" s="4" t="n">
        <v>41365</v>
      </c>
      <c r="AS90" s="5">
        <f>+AR90-AQ90</f>
        <v/>
      </c>
      <c r="AT90" t="inlineStr">
        <is>
          <t>Acta de Compromiso</t>
        </is>
      </c>
      <c r="AU90" t="inlineStr">
        <is>
          <t>Auto de archivo</t>
        </is>
      </c>
      <c r="AV90" s="10" t="n">
        <v>41365</v>
      </c>
      <c r="AW90" s="9" t="inlineStr">
        <is>
          <t>C. Rojas - J. Restrepo - S. Bustamante</t>
        </is>
      </c>
      <c r="AX90" s="10" t="n">
        <v>41365</v>
      </c>
      <c r="BU90" s="10" t="n">
        <v>41415</v>
      </c>
      <c r="BV90" s="10" t="n">
        <v>41415</v>
      </c>
      <c r="CE90" s="10" t="n">
        <v>41477</v>
      </c>
    </row>
    <row r="91" ht="15" customHeight="1">
      <c r="B91" t="inlineStr">
        <is>
          <t>088-2013</t>
        </is>
      </c>
      <c r="C91" t="n">
        <v>1300484</v>
      </c>
      <c r="D91" t="inlineStr">
        <is>
          <t>-</t>
        </is>
      </c>
      <c r="E91" t="inlineStr">
        <is>
          <t>RESIDUOS SOLIDOS</t>
        </is>
      </c>
      <c r="H91" s="7" t="inlineStr">
        <is>
          <t>Manejo inadecuado de residuos solidos</t>
        </is>
      </c>
      <c r="I91" t="inlineStr">
        <is>
          <t>Comunidad</t>
        </is>
      </c>
      <c r="T91">
        <f>CONCATENATE(J91," ",K91," ",L91," ",M91," ",N91," ",O91," ",P91," ",Q91," ",R91," ",S91)</f>
        <v/>
      </c>
      <c r="U91" t="inlineStr">
        <is>
          <t>no reporta</t>
        </is>
      </c>
      <c r="V91" t="inlineStr">
        <is>
          <t>no reporta</t>
        </is>
      </c>
      <c r="W91" t="inlineStr">
        <is>
          <t>Claudia Rendon</t>
        </is>
      </c>
      <c r="X91" t="inlineStr">
        <is>
          <t>CL</t>
        </is>
      </c>
      <c r="Y91" t="n">
        <v>40</v>
      </c>
      <c r="AA91" t="inlineStr">
        <is>
          <t>SUR</t>
        </is>
      </c>
      <c r="AB91" t="n">
        <v>32</v>
      </c>
      <c r="AD91" t="n">
        <v>57</v>
      </c>
      <c r="AG91" t="n">
        <v>501</v>
      </c>
      <c r="AH91">
        <f>CONCATENATE(X91," ",Y91," ",Z91," ",AA91," ",AB91," ",AC91," ",AD91," ",AE91," ",AF91," ",AG91)</f>
        <v/>
      </c>
      <c r="AI91" t="inlineStr">
        <is>
          <t>no reporta</t>
        </is>
      </c>
      <c r="AJ91" t="inlineStr">
        <is>
          <t>no reporta</t>
        </is>
      </c>
      <c r="AK91" t="inlineStr">
        <is>
          <t>Mesa</t>
        </is>
      </c>
      <c r="AO91" s="1" t="n"/>
      <c r="AP91" t="n">
        <v>9</v>
      </c>
      <c r="AQ91" s="4" t="n">
        <v>41319</v>
      </c>
      <c r="AR91" s="4" t="n">
        <v>41327</v>
      </c>
      <c r="AS91" s="5">
        <f>+AR91-AQ91</f>
        <v/>
      </c>
      <c r="AT91" t="inlineStr">
        <is>
          <t>Acta de Compromiso</t>
        </is>
      </c>
      <c r="AU91" t="inlineStr">
        <is>
          <t>Auto de archivo</t>
        </is>
      </c>
    </row>
    <row r="92" ht="15" customHeight="1">
      <c r="B92" t="inlineStr">
        <is>
          <t>089-2013</t>
        </is>
      </c>
      <c r="C92" t="n">
        <v>1300487</v>
      </c>
      <c r="D92" t="inlineStr">
        <is>
          <t>FLORA</t>
        </is>
      </c>
      <c r="H92" s="7" t="inlineStr">
        <is>
          <t>Daño de jardin y arboles por niños</t>
        </is>
      </c>
      <c r="I92" t="inlineStr">
        <is>
          <t>Comunidad</t>
        </is>
      </c>
      <c r="T92">
        <f>CONCATENATE(J92," ",K92," ",L92," ",M92," ",N92," ",O92," ",P92," ",Q92," ",R92," ",S92)</f>
        <v/>
      </c>
      <c r="U92" t="inlineStr">
        <is>
          <t>no reporta</t>
        </is>
      </c>
      <c r="V92" t="inlineStr">
        <is>
          <t>no reporta</t>
        </is>
      </c>
      <c r="W92" t="inlineStr">
        <is>
          <t>Mateo</t>
        </is>
      </c>
      <c r="X92" t="inlineStr">
        <is>
          <t>CL</t>
        </is>
      </c>
      <c r="Y92" t="n">
        <v>41</v>
      </c>
      <c r="Z92" t="inlineStr">
        <is>
          <t>B</t>
        </is>
      </c>
      <c r="AA92" t="inlineStr">
        <is>
          <t>SUR</t>
        </is>
      </c>
      <c r="AB92" t="n">
        <v>32</v>
      </c>
      <c r="AC92" t="inlineStr">
        <is>
          <t>B</t>
        </is>
      </c>
      <c r="AF92" t="n">
        <v>4.6</v>
      </c>
      <c r="AG92" t="n">
        <v>203</v>
      </c>
      <c r="AH92">
        <f>CONCATENATE(X92," ",Y92," ",Z92," ",AA92," ",AB92," ",AC92," ",AD92," ",AE92," ",AF92," ",AG92)</f>
        <v/>
      </c>
      <c r="AI92" t="inlineStr">
        <is>
          <t>no reporta</t>
        </is>
      </c>
      <c r="AJ92" t="inlineStr">
        <is>
          <t>no reporta</t>
        </is>
      </c>
      <c r="AK92" t="inlineStr">
        <is>
          <t>El Dorado</t>
        </is>
      </c>
      <c r="AO92" s="1" t="n"/>
      <c r="AP92" t="n">
        <v>7</v>
      </c>
      <c r="AQ92" s="4" t="n">
        <v>41320</v>
      </c>
      <c r="AR92" s="4" t="n">
        <v>41327</v>
      </c>
      <c r="AS92" s="5">
        <f>+AR92-AQ92</f>
        <v/>
      </c>
      <c r="AT92" t="inlineStr">
        <is>
          <t>Acta de Compromiso</t>
        </is>
      </c>
      <c r="AU92" t="inlineStr">
        <is>
          <t>Auto de archivo</t>
        </is>
      </c>
    </row>
    <row r="93" ht="15" customHeight="1">
      <c r="B93" t="inlineStr">
        <is>
          <t>090-2013</t>
        </is>
      </c>
      <c r="C93" t="n">
        <v>1300500</v>
      </c>
      <c r="D93" t="inlineStr">
        <is>
          <t>FLORA</t>
        </is>
      </c>
      <c r="H93" s="7" t="inlineStr">
        <is>
          <t>Banqueo de terreno en retiro de quebrada y tala de arboles</t>
        </is>
      </c>
      <c r="I93" t="inlineStr">
        <is>
          <t>Jaime Gomez Escobar - Ediobras SAS</t>
        </is>
      </c>
      <c r="J93" t="inlineStr">
        <is>
          <t>KR</t>
        </is>
      </c>
      <c r="K93" t="n">
        <v>25</v>
      </c>
      <c r="L93" t="inlineStr">
        <is>
          <t>A</t>
        </is>
      </c>
      <c r="N93" t="n">
        <v>38</v>
      </c>
      <c r="O93" t="inlineStr">
        <is>
          <t>D</t>
        </is>
      </c>
      <c r="P93" t="n">
        <v>4</v>
      </c>
      <c r="Q93" t="inlineStr">
        <is>
          <t>SUR</t>
        </is>
      </c>
      <c r="T93">
        <f>CONCATENATE(J93," ",K93," ",L93," ",M93," ",N93," ",O93," ",P93," ",Q93," ",R93," ",S93)</f>
        <v/>
      </c>
      <c r="U93" t="inlineStr">
        <is>
          <t>no reporta</t>
        </is>
      </c>
      <c r="V93" t="n">
        <v>3329238</v>
      </c>
      <c r="W93" t="inlineStr">
        <is>
          <t>Anibal Lopez Zapata</t>
        </is>
      </c>
      <c r="X93" t="inlineStr">
        <is>
          <t>KR</t>
        </is>
      </c>
      <c r="Y93" t="n">
        <v>23</v>
      </c>
      <c r="AB93" t="n">
        <v>36</v>
      </c>
      <c r="AC93" t="inlineStr">
        <is>
          <t>A</t>
        </is>
      </c>
      <c r="AD93" t="n">
        <v>95</v>
      </c>
      <c r="AE93" t="inlineStr">
        <is>
          <t>SUR</t>
        </is>
      </c>
      <c r="AH93">
        <f>CONCATENATE(X93," ",Y93," ",Z93," ",AA93," ",AB93," ",AC93," ",AD93," ",AE93," ",AF93," ",AG93)</f>
        <v/>
      </c>
      <c r="AI93" t="inlineStr">
        <is>
          <t>no reporta</t>
        </is>
      </c>
      <c r="AJ93" t="inlineStr">
        <is>
          <t>no reporta</t>
        </is>
      </c>
      <c r="AL93" t="inlineStr">
        <is>
          <t>Santa Catalina</t>
        </is>
      </c>
      <c r="AO93" s="1" t="n"/>
      <c r="AP93" t="n">
        <v>10</v>
      </c>
      <c r="AQ93" s="4" t="n">
        <v>41320</v>
      </c>
      <c r="AR93" s="4" t="n">
        <v>41331</v>
      </c>
      <c r="AS93" s="5">
        <f>+AR93-AQ93</f>
        <v/>
      </c>
      <c r="AT93" t="inlineStr">
        <is>
          <t>Remision u otros</t>
        </is>
      </c>
      <c r="AU93" t="inlineStr">
        <is>
          <t>Auto de archivo</t>
        </is>
      </c>
    </row>
    <row r="94" ht="15" customHeight="1">
      <c r="B94" t="inlineStr">
        <is>
          <t>091-2013</t>
        </is>
      </c>
      <c r="C94" t="n">
        <v>1300503</v>
      </c>
      <c r="D94" t="inlineStr">
        <is>
          <t>-</t>
        </is>
      </c>
      <c r="E94" t="inlineStr">
        <is>
          <t>RESIDUOS SOLIDOS</t>
        </is>
      </c>
      <c r="H94" s="7" t="inlineStr">
        <is>
          <t>Disposición inadecuada de residuos sólidos</t>
        </is>
      </c>
      <c r="I94" t="inlineStr">
        <is>
          <t>Comunidad</t>
        </is>
      </c>
      <c r="T94">
        <f>CONCATENATE(J94," ",K94," ",L94," ",M94," ",N94," ",O94," ",P94," ",Q94," ",R94," ",S94)</f>
        <v/>
      </c>
      <c r="U94" t="inlineStr">
        <is>
          <t>no reporta</t>
        </is>
      </c>
      <c r="V94" t="inlineStr">
        <is>
          <t>no reporta</t>
        </is>
      </c>
      <c r="W94" t="inlineStr">
        <is>
          <t>Por determinar</t>
        </is>
      </c>
      <c r="X94" t="inlineStr">
        <is>
          <t>CL</t>
        </is>
      </c>
      <c r="Y94" t="n">
        <v>40</v>
      </c>
      <c r="AA94" t="inlineStr">
        <is>
          <t>SUR</t>
        </is>
      </c>
      <c r="AB94" t="n">
        <v>27</v>
      </c>
      <c r="AC94" t="inlineStr">
        <is>
          <t>A</t>
        </is>
      </c>
      <c r="AD94" t="n">
        <v>41</v>
      </c>
      <c r="AH94">
        <f>CONCATENATE(X94," ",Y94," ",Z94," ",AA94," ",AB94," ",AC94," ",AD94," ",AE94," ",AF94," ",AG94)</f>
        <v/>
      </c>
      <c r="AI94" t="inlineStr">
        <is>
          <t>no reporta</t>
        </is>
      </c>
      <c r="AJ94" t="inlineStr">
        <is>
          <t>no reporta</t>
        </is>
      </c>
      <c r="AK94" t="inlineStr">
        <is>
          <t>La Mina</t>
        </is>
      </c>
      <c r="AO94" s="1" t="n"/>
      <c r="AP94" t="n">
        <v>6</v>
      </c>
      <c r="AQ94" s="4" t="n">
        <v>41323</v>
      </c>
      <c r="AR94" s="4" t="n">
        <v>41325</v>
      </c>
      <c r="AS94" s="5">
        <f>+AR94-AQ94</f>
        <v/>
      </c>
      <c r="AT94" t="inlineStr">
        <is>
          <t>Acta de Compromiso</t>
        </is>
      </c>
      <c r="AU94" t="inlineStr">
        <is>
          <t>Auto de archivo</t>
        </is>
      </c>
      <c r="AV94" s="10" t="n">
        <v>41325</v>
      </c>
      <c r="AW94" s="9" t="inlineStr">
        <is>
          <t>J. Restrepo - S. Bustamente</t>
        </is>
      </c>
      <c r="AX94" s="10" t="n">
        <v>41325</v>
      </c>
      <c r="BU94" s="10" t="n">
        <v>41326</v>
      </c>
      <c r="BV94" s="10" t="n">
        <v>41326</v>
      </c>
      <c r="CE94" s="10" t="n">
        <v>41703</v>
      </c>
    </row>
    <row r="95" ht="15" customHeight="1">
      <c r="B95" t="inlineStr">
        <is>
          <t>092-2013</t>
        </is>
      </c>
      <c r="C95" t="n">
        <v>1300514</v>
      </c>
      <c r="D95" t="inlineStr">
        <is>
          <t>-</t>
        </is>
      </c>
      <c r="E95" t="inlineStr">
        <is>
          <t>RESIDUOS SOLIDOS</t>
        </is>
      </c>
      <c r="H95" s="7" t="inlineStr">
        <is>
          <t>Disposición inadecuada de residuos sólidos</t>
        </is>
      </c>
      <c r="I95" t="inlineStr">
        <is>
          <t>Gloria Goméz</t>
        </is>
      </c>
      <c r="T95">
        <f>CONCATENATE(J95," ",K95," ",L95," ",M95," ",N95," ",O95," ",P95," ",Q95," ",R95," ",S95)</f>
        <v/>
      </c>
      <c r="U95" t="n">
        <v>30370832</v>
      </c>
      <c r="V95" t="n">
        <v>3321641</v>
      </c>
      <c r="W95" t="inlineStr">
        <is>
          <t>Edificio Villa Angel</t>
        </is>
      </c>
      <c r="X95" t="inlineStr">
        <is>
          <t>CL</t>
        </is>
      </c>
      <c r="Y95" t="n">
        <v>46</v>
      </c>
      <c r="Z95" t="inlineStr">
        <is>
          <t>A</t>
        </is>
      </c>
      <c r="AA95" t="inlineStr">
        <is>
          <t>SUR</t>
        </is>
      </c>
      <c r="AB95" t="n">
        <v>42</v>
      </c>
      <c r="AD95" t="n">
        <v>22</v>
      </c>
      <c r="AH95">
        <f>CONCATENATE(X95," ",Y95," ",Z95," ",AA95," ",AB95," ",AC95," ",AD95," ",AE95," ",AF95," ",AG95)</f>
        <v/>
      </c>
      <c r="AI95" t="inlineStr">
        <is>
          <t>no reporta</t>
        </is>
      </c>
      <c r="AJ95" t="inlineStr">
        <is>
          <t>no reporta</t>
        </is>
      </c>
      <c r="AK95" t="inlineStr">
        <is>
          <t>La Paz</t>
        </is>
      </c>
      <c r="AO95" s="1" t="n"/>
      <c r="AP95" t="n">
        <v>7</v>
      </c>
      <c r="AQ95" s="4" t="n">
        <v>41323</v>
      </c>
      <c r="AR95" s="4" t="n">
        <v>41327</v>
      </c>
      <c r="AS95" s="5">
        <f>+AR95-AQ95</f>
        <v/>
      </c>
      <c r="AT95" t="inlineStr">
        <is>
          <t>Acta de Compromiso</t>
        </is>
      </c>
      <c r="AU95" t="inlineStr">
        <is>
          <t>Auto de archivo</t>
        </is>
      </c>
      <c r="AV95" s="10" t="n">
        <v>41327</v>
      </c>
      <c r="AW95" s="9" t="inlineStr">
        <is>
          <t>C. Rojas</t>
        </is>
      </c>
      <c r="AX95" s="10" t="n">
        <v>41327</v>
      </c>
      <c r="AY95" s="10" t="n">
        <v>41519</v>
      </c>
      <c r="AZ95" s="9" t="inlineStr">
        <is>
          <t>Carlos - Jeison - Santiago</t>
        </is>
      </c>
    </row>
    <row r="96" ht="15" customHeight="1">
      <c r="A96" t="inlineStr">
        <is>
          <t>835-2012 R6610 I.T330</t>
        </is>
      </c>
      <c r="B96" t="inlineStr">
        <is>
          <t>093-2013</t>
        </is>
      </c>
      <c r="C96" t="n">
        <v>1300515</v>
      </c>
      <c r="D96" t="inlineStr">
        <is>
          <t>HIDRICO</t>
        </is>
      </c>
      <c r="H96" s="7" t="inlineStr">
        <is>
          <t>Contaminacion de quebrada Las Palmas por movimiento de tierra</t>
        </is>
      </c>
      <c r="I96" t="inlineStr">
        <is>
          <t>Alonso Restrepo</t>
        </is>
      </c>
      <c r="T96">
        <f>CONCATENATE(J96," ",K96," ",L96," ",M96," ",N96," ",O96," ",P96," ",Q96," ",R96," ",S96)</f>
        <v/>
      </c>
      <c r="U96" t="inlineStr">
        <is>
          <t>no reporta</t>
        </is>
      </c>
      <c r="V96" t="inlineStr">
        <is>
          <t>3860326 - 3128982916</t>
        </is>
      </c>
      <c r="W96" t="inlineStr">
        <is>
          <t>Parcelación Serrania</t>
        </is>
      </c>
      <c r="AH96">
        <f>CONCATENATE(X96," ",Y96," ",Z96," ",AA96," ",AB96," ",AC96," ",AD96," ",AE96," ",AF96," ",AG96)</f>
        <v/>
      </c>
      <c r="AI96" t="inlineStr">
        <is>
          <t>no reporta</t>
        </is>
      </c>
      <c r="AJ96" t="inlineStr">
        <is>
          <t>no reporta</t>
        </is>
      </c>
      <c r="AL96" t="inlineStr">
        <is>
          <t>Las Palmas</t>
        </is>
      </c>
      <c r="AO96" s="1" t="n"/>
      <c r="AP96" t="n">
        <v>12</v>
      </c>
      <c r="AQ96" s="4" t="n">
        <v>41323</v>
      </c>
      <c r="AR96" s="4" t="n">
        <v>41330</v>
      </c>
      <c r="AS96" s="5">
        <f>+AR96-AQ96</f>
        <v/>
      </c>
      <c r="AT96" t="inlineStr">
        <is>
          <t>Acta de Compromiso</t>
        </is>
      </c>
      <c r="AU96" t="inlineStr">
        <is>
          <t>Verificación</t>
        </is>
      </c>
      <c r="AV96" s="10" t="n">
        <v>41330</v>
      </c>
      <c r="AW96" s="9" t="inlineStr">
        <is>
          <t>J. Guzman - C. Calle</t>
        </is>
      </c>
      <c r="AX96" s="10" t="n">
        <v>41351</v>
      </c>
      <c r="AY96" s="10" t="n">
        <v>41369</v>
      </c>
      <c r="AZ96" s="9" t="inlineStr">
        <is>
          <t>L. Taborda</t>
        </is>
      </c>
      <c r="BA96" s="10" t="n">
        <v>41369</v>
      </c>
      <c r="BB96" s="10" t="n">
        <v>41480</v>
      </c>
      <c r="BC96" s="9" t="inlineStr">
        <is>
          <t>L. Taborda - C. Calle</t>
        </is>
      </c>
      <c r="BD96" s="10" t="n">
        <v>41480</v>
      </c>
    </row>
    <row r="97" ht="15" customHeight="1">
      <c r="B97" t="inlineStr">
        <is>
          <t>094-2013</t>
        </is>
      </c>
      <c r="C97" t="n">
        <v>1300516</v>
      </c>
      <c r="D97" t="inlineStr">
        <is>
          <t>-</t>
        </is>
      </c>
      <c r="E97" t="inlineStr">
        <is>
          <t>ESCOMBROS</t>
        </is>
      </c>
      <c r="H97" s="7" t="inlineStr">
        <is>
          <t>Disposición inadecuada de escombros</t>
        </is>
      </c>
      <c r="I97" t="inlineStr">
        <is>
          <t>Lucia Mejia</t>
        </is>
      </c>
      <c r="T97">
        <f>CONCATENATE(J97," ",K97," ",L97," ",M97," ",N97," ",O97," ",P97," ",Q97," ",R97," ",S97)</f>
        <v/>
      </c>
      <c r="U97" t="inlineStr">
        <is>
          <t>no reporta</t>
        </is>
      </c>
      <c r="V97" t="n">
        <v>3105258678</v>
      </c>
      <c r="W97" t="inlineStr">
        <is>
          <t>Por determinar</t>
        </is>
      </c>
      <c r="X97" t="inlineStr">
        <is>
          <t>DG</t>
        </is>
      </c>
      <c r="Y97" t="n">
        <v>32</v>
      </c>
      <c r="Z97" t="inlineStr">
        <is>
          <t>D</t>
        </is>
      </c>
      <c r="AB97" t="n">
        <v>33</v>
      </c>
      <c r="AC97" t="inlineStr">
        <is>
          <t>A</t>
        </is>
      </c>
      <c r="AD97" t="n">
        <v>11</v>
      </c>
      <c r="AH97">
        <f>CONCATENATE(X97," ",Y97," ",Z97," ",AA97," ",AB97," ",AC97," ",AD97," ",AE97," ",AF97," ",AG97)</f>
        <v/>
      </c>
      <c r="AI97" t="inlineStr">
        <is>
          <t>no reporta</t>
        </is>
      </c>
      <c r="AJ97" t="inlineStr">
        <is>
          <t>no reporta</t>
        </is>
      </c>
      <c r="AK97" t="inlineStr">
        <is>
          <t>Bucarest</t>
        </is>
      </c>
      <c r="AO97" s="1" t="n"/>
      <c r="AP97" t="n">
        <v>9</v>
      </c>
      <c r="AQ97" s="4" t="n">
        <v>41323</v>
      </c>
      <c r="AR97" s="4" t="n">
        <v>41327</v>
      </c>
      <c r="AS97" s="5">
        <f>+AR97-AQ97</f>
        <v/>
      </c>
      <c r="AT97" t="inlineStr">
        <is>
          <t>Acta de Compromiso</t>
        </is>
      </c>
      <c r="AU97" t="inlineStr">
        <is>
          <t>Auto de archivo</t>
        </is>
      </c>
      <c r="AV97" s="10" t="n">
        <v>41327</v>
      </c>
      <c r="AW97" s="9" t="inlineStr">
        <is>
          <t>C. Rojas - J. Restrepo - S. Bustamante</t>
        </is>
      </c>
      <c r="AX97" s="10" t="n">
        <v>41327</v>
      </c>
      <c r="AY97" s="10" t="n">
        <v>41351</v>
      </c>
      <c r="AZ97" s="9" t="inlineStr">
        <is>
          <t>C. Rojas</t>
        </is>
      </c>
      <c r="BA97" s="10" t="n">
        <v>41351</v>
      </c>
      <c r="CE97" s="10" t="n">
        <v>41351</v>
      </c>
      <c r="CF97" s="10" t="n"/>
    </row>
    <row r="98" ht="15" customHeight="1">
      <c r="B98" t="inlineStr">
        <is>
          <t>095-2013</t>
        </is>
      </c>
      <c r="C98" t="inlineStr">
        <is>
          <t>1300544 - 1302825</t>
        </is>
      </c>
      <c r="D98" t="inlineStr">
        <is>
          <t>-</t>
        </is>
      </c>
      <c r="E98" t="inlineStr">
        <is>
          <t>ESCOMBROS</t>
        </is>
      </c>
      <c r="F98" t="n">
        <v>9</v>
      </c>
      <c r="H98" s="7" t="inlineStr">
        <is>
          <t>Disposición inadecuada de escombros. Comparendo # 127</t>
        </is>
      </c>
      <c r="I98" t="inlineStr">
        <is>
          <t>De Oficio</t>
        </is>
      </c>
      <c r="T98">
        <f>CONCATENATE(J98," ",K98," ",L98," ",M98," ",N98," ",O98," ",P98," ",Q98," ",R98," ",S98)</f>
        <v/>
      </c>
      <c r="U98" t="inlineStr">
        <is>
          <t>no reporta</t>
        </is>
      </c>
      <c r="V98" t="inlineStr">
        <is>
          <t>no reporta</t>
        </is>
      </c>
      <c r="W98" t="inlineStr">
        <is>
          <t>Juan Damian Ortiz Escobar</t>
        </is>
      </c>
      <c r="X98" t="inlineStr">
        <is>
          <t>CL</t>
        </is>
      </c>
      <c r="Y98" t="n">
        <v>37</v>
      </c>
      <c r="AA98" t="inlineStr">
        <is>
          <t>SUR</t>
        </is>
      </c>
      <c r="AB98" t="n">
        <v>32</v>
      </c>
      <c r="AD98" t="n">
        <v>30</v>
      </c>
      <c r="AG98" t="n">
        <v>301</v>
      </c>
      <c r="AH98">
        <f>CONCATENATE(X98," ",Y98," ",Z98," ",AA98," ",AB98," ",AC98," ",AD98," ",AE98," ",AF98," ",AG98)</f>
        <v/>
      </c>
      <c r="AI98" t="n">
        <v>3354648</v>
      </c>
      <c r="AJ98" t="n">
        <v>3316309</v>
      </c>
      <c r="AK98" t="inlineStr">
        <is>
          <t>Mesa</t>
        </is>
      </c>
      <c r="AO98" s="1" t="n"/>
      <c r="AP98" t="n">
        <v>9</v>
      </c>
      <c r="AQ98" s="4" t="n">
        <v>41324</v>
      </c>
      <c r="AR98" s="4" t="n">
        <v>41326</v>
      </c>
      <c r="AS98" s="5">
        <f>+AR98-AQ98</f>
        <v/>
      </c>
      <c r="AT98" t="inlineStr">
        <is>
          <t>Acuerdo 020 de 2009</t>
        </is>
      </c>
      <c r="AU98" t="inlineStr">
        <is>
          <t>Auto de archivo</t>
        </is>
      </c>
      <c r="AV98" s="10" t="n">
        <v>41324</v>
      </c>
      <c r="AW98" s="9" t="inlineStr">
        <is>
          <t>J. Ospina</t>
        </is>
      </c>
      <c r="AX98" s="10" t="n">
        <v>41324</v>
      </c>
      <c r="BM98" s="10" t="n">
        <v>41326</v>
      </c>
      <c r="BN98" s="10" t="n">
        <v>41326</v>
      </c>
      <c r="BO98" s="10" t="n">
        <v>41326</v>
      </c>
      <c r="BP98" s="10" t="n">
        <v>41331</v>
      </c>
      <c r="BS98" s="10" t="n">
        <v>41331</v>
      </c>
      <c r="BT98" s="10" t="n">
        <v>41430</v>
      </c>
      <c r="BU98" s="10" t="n">
        <v>41430</v>
      </c>
      <c r="BV98" s="10" t="n">
        <v>41431</v>
      </c>
      <c r="BW98" s="10" t="n">
        <v>41446</v>
      </c>
      <c r="BX98" s="10" t="n">
        <v>41451</v>
      </c>
      <c r="BY98" s="10" t="n">
        <v>41451</v>
      </c>
      <c r="CE98" s="10" t="n">
        <v>41541</v>
      </c>
    </row>
    <row r="99" ht="15" customHeight="1">
      <c r="A99" t="inlineStr">
        <is>
          <t>689-2012 R5375</t>
        </is>
      </c>
      <c r="B99" t="inlineStr">
        <is>
          <t>096-2013</t>
        </is>
      </c>
      <c r="C99" t="n">
        <v>1300263</v>
      </c>
      <c r="D99" t="inlineStr">
        <is>
          <t>FLORA</t>
        </is>
      </c>
      <c r="H99" s="7" t="inlineStr">
        <is>
          <t>Solicitud copia expediente roceria de lote</t>
        </is>
      </c>
      <c r="I99" t="inlineStr">
        <is>
          <t>Alejandra Rojas</t>
        </is>
      </c>
      <c r="J99" t="inlineStr">
        <is>
          <t>KR</t>
        </is>
      </c>
      <c r="K99" t="n">
        <v>27</v>
      </c>
      <c r="N99" t="n">
        <v>36</v>
      </c>
      <c r="P99" t="n">
        <v>199</v>
      </c>
      <c r="Q99" t="inlineStr">
        <is>
          <t>SUR</t>
        </is>
      </c>
      <c r="T99">
        <f>CONCATENATE(J99," ",K99," ",L99," ",M99," ",N99," ",O99," ",P99," ",Q99," ",R99," ",S99)</f>
        <v/>
      </c>
      <c r="U99" t="inlineStr">
        <is>
          <t>no reporta</t>
        </is>
      </c>
      <c r="V99" t="n">
        <v>3361863</v>
      </c>
      <c r="W99" t="inlineStr">
        <is>
          <t>Mauricio Toro</t>
        </is>
      </c>
      <c r="X99" t="inlineStr">
        <is>
          <t>KR</t>
        </is>
      </c>
      <c r="Y99" t="n">
        <v>27</v>
      </c>
      <c r="AB99" t="n">
        <v>36</v>
      </c>
      <c r="AD99" t="n">
        <v>199</v>
      </c>
      <c r="AE99" t="inlineStr">
        <is>
          <t>SUR</t>
        </is>
      </c>
      <c r="AH99">
        <f>CONCATENATE(X99," ",Y99," ",Z99," ",AA99," ",AB99," ",AC99," ",AD99," ",AE99," ",AF99," ",AG99)</f>
        <v/>
      </c>
      <c r="AI99" t="inlineStr">
        <is>
          <t>no reporta</t>
        </is>
      </c>
      <c r="AJ99" t="n">
        <v>3122046742</v>
      </c>
      <c r="AK99" t="inlineStr">
        <is>
          <t>La Pradera</t>
        </is>
      </c>
      <c r="AO99" s="1" t="inlineStr">
        <is>
          <t>00001</t>
        </is>
      </c>
      <c r="AP99" t="n">
        <v>5</v>
      </c>
      <c r="AQ99" s="4" t="n">
        <v>41304</v>
      </c>
      <c r="AR99" s="4" t="n">
        <v>41304</v>
      </c>
      <c r="AS99" s="5">
        <f>+AR99-AQ99</f>
        <v/>
      </c>
      <c r="AT99" t="inlineStr">
        <is>
          <t>Acta de Compromiso</t>
        </is>
      </c>
      <c r="AU99" t="inlineStr">
        <is>
          <t>Auto de archivo</t>
        </is>
      </c>
    </row>
    <row r="100" ht="15" customHeight="1">
      <c r="A100" t="inlineStr">
        <is>
          <t>412-2012 I.T686</t>
        </is>
      </c>
      <c r="B100" t="inlineStr">
        <is>
          <t>097-2013</t>
        </is>
      </c>
      <c r="C100" t="n">
        <v>1300422</v>
      </c>
      <c r="D100" t="inlineStr">
        <is>
          <t>HIDRICO</t>
        </is>
      </c>
      <c r="H100" s="7" t="inlineStr">
        <is>
          <t>Requerimento AA por obras de captación</t>
        </is>
      </c>
      <c r="I100" t="inlineStr">
        <is>
          <t>Autoridad Ambiental</t>
        </is>
      </c>
      <c r="T100">
        <f>CONCATENATE(J100," ",K100," ",L100," ",M100," ",N100," ",O100," ",P100," ",Q100," ",R100," ",S100)</f>
        <v/>
      </c>
      <c r="U100" t="inlineStr">
        <is>
          <t>no reporta</t>
        </is>
      </c>
      <c r="V100" t="inlineStr">
        <is>
          <t>no reporta</t>
        </is>
      </c>
      <c r="W100" t="inlineStr">
        <is>
          <t>Maria Estela Velez Restrepo</t>
        </is>
      </c>
      <c r="AF100" t="inlineStr">
        <is>
          <t>km 17</t>
        </is>
      </c>
      <c r="AH100">
        <f>CONCATENATE(X100," ",Y100," ",Z100," ",AA100," ",AB100," ",AC100," ",AD100," ",AE100," ",AF100," ",AG100)</f>
        <v/>
      </c>
      <c r="AI100" t="n">
        <v>21799761</v>
      </c>
      <c r="AJ100" t="n">
        <v>3860083</v>
      </c>
      <c r="AL100" t="inlineStr">
        <is>
          <t>Las Palmas</t>
        </is>
      </c>
      <c r="AN100" t="inlineStr">
        <is>
          <t>004</t>
        </is>
      </c>
      <c r="AO100" s="1" t="inlineStr">
        <is>
          <t>00249</t>
        </is>
      </c>
      <c r="AP100" t="n">
        <v>12</v>
      </c>
      <c r="AQ100" s="4" t="n">
        <v>41317</v>
      </c>
      <c r="AR100" s="4" t="n">
        <v>41317</v>
      </c>
      <c r="AS100" s="5">
        <f>+AR100-AQ100</f>
        <v/>
      </c>
      <c r="AT100" t="inlineStr">
        <is>
          <t>Acta de Compromiso</t>
        </is>
      </c>
      <c r="AU100" t="inlineStr">
        <is>
          <t>Auto de archivo</t>
        </is>
      </c>
    </row>
    <row r="101" ht="15" customHeight="1">
      <c r="A101" t="inlineStr">
        <is>
          <t>1632-2011 R33957</t>
        </is>
      </c>
      <c r="B101" t="inlineStr">
        <is>
          <t>098-2013</t>
        </is>
      </c>
      <c r="C101" t="n">
        <v>103631</v>
      </c>
      <c r="D101" t="inlineStr">
        <is>
          <t>FAUNA DOMESTICA</t>
        </is>
      </c>
      <c r="H101" s="7" t="inlineStr">
        <is>
          <t>Albergue de fauna domestica</t>
        </is>
      </c>
      <c r="I101" t="inlineStr">
        <is>
          <t>Luis Fernando Ochoa</t>
        </is>
      </c>
      <c r="S101" t="inlineStr">
        <is>
          <t>Nubarrones</t>
        </is>
      </c>
      <c r="T101">
        <f>CONCATENATE(J101," ",K101," ",L101," ",M101," ",N101," ",O101," ",P101," ",Q101," ",R101," ",S101)</f>
        <v/>
      </c>
      <c r="U101" t="inlineStr">
        <is>
          <t>no reporta</t>
        </is>
      </c>
      <c r="V101" t="n">
        <v>3123513776</v>
      </c>
      <c r="W101" t="inlineStr">
        <is>
          <t>Juliana Alvarez</t>
        </is>
      </c>
      <c r="AH101">
        <f>CONCATENATE(X101," ",Y101," ",Z101," ",AA101," ",AB101," ",AC101," ",AD101," ",AE101," ",AF101," ",AG101)</f>
        <v/>
      </c>
      <c r="AI101" t="inlineStr">
        <is>
          <t>no reporta</t>
        </is>
      </c>
      <c r="AJ101" t="n">
        <v>3002158202</v>
      </c>
      <c r="AL101" t="inlineStr">
        <is>
          <t>El Escobero</t>
        </is>
      </c>
      <c r="AO101" s="1" t="n"/>
      <c r="AP101" t="n">
        <v>10</v>
      </c>
      <c r="AQ101" s="4" t="n">
        <v>41302</v>
      </c>
      <c r="AR101" s="4" t="n">
        <v>41303</v>
      </c>
      <c r="AS101" s="5">
        <f>+AR101-AQ101</f>
        <v/>
      </c>
      <c r="AT101" t="inlineStr">
        <is>
          <t>Acta de Compromiso</t>
        </is>
      </c>
      <c r="AU101" t="inlineStr">
        <is>
          <t>Auto de archivo</t>
        </is>
      </c>
      <c r="AV101" s="10" t="n">
        <v>40554</v>
      </c>
      <c r="AW101" s="9" t="inlineStr">
        <is>
          <t>J. Guzman</t>
        </is>
      </c>
      <c r="AX101" s="10" t="n">
        <v>40858</v>
      </c>
      <c r="AY101" s="10" t="n">
        <v>41249</v>
      </c>
      <c r="AZ101" s="9" t="inlineStr">
        <is>
          <t>J. Guzman</t>
        </is>
      </c>
      <c r="BA101" s="10" t="n">
        <v>41249</v>
      </c>
      <c r="BU101" s="10" t="n">
        <v>41289</v>
      </c>
      <c r="BV101" s="10" t="n">
        <v>41289</v>
      </c>
      <c r="CE101" s="10" t="n">
        <v>41302</v>
      </c>
      <c r="CF101" s="10" t="n"/>
    </row>
    <row r="102" ht="15" customHeight="1">
      <c r="A102" t="inlineStr">
        <is>
          <t>782-2012 R6090 - 116430-2014 - 1310489-2014 139845-2014</t>
        </is>
      </c>
      <c r="B102" t="inlineStr">
        <is>
          <t>099-2013</t>
        </is>
      </c>
      <c r="C102" t="inlineStr">
        <is>
          <t>101238 - 1302112</t>
        </is>
      </c>
      <c r="D102" t="inlineStr">
        <is>
          <t>HIDRICO</t>
        </is>
      </c>
      <c r="G102" t="inlineStr">
        <is>
          <t>Proyecto Areka</t>
        </is>
      </c>
      <c r="H102" s="7" t="inlineStr">
        <is>
          <t xml:space="preserve">Abatimiento de aguas subterraneas </t>
        </is>
      </c>
      <c r="I102" t="inlineStr">
        <is>
          <t>Juan Rafael Rojas</t>
        </is>
      </c>
      <c r="J102" t="inlineStr">
        <is>
          <t>KR</t>
        </is>
      </c>
      <c r="K102" t="n">
        <v>27</v>
      </c>
      <c r="L102" t="inlineStr">
        <is>
          <t>D</t>
        </is>
      </c>
      <c r="N102" t="n">
        <v>27</v>
      </c>
      <c r="P102" t="n">
        <v>56</v>
      </c>
      <c r="Q102" t="inlineStr">
        <is>
          <t>SUR</t>
        </is>
      </c>
      <c r="T102">
        <f>CONCATENATE(J102," ",K102," ",L102," ",M102," ",N102," ",O102," ",P102," ",Q102," ",R102," ",S102)</f>
        <v/>
      </c>
      <c r="U102" t="inlineStr">
        <is>
          <t>no reporta</t>
        </is>
      </c>
      <c r="V102" t="inlineStr">
        <is>
          <t>no reporta</t>
        </is>
      </c>
      <c r="W102" t="inlineStr">
        <is>
          <t>Instaciviles - Proyecto Areka</t>
        </is>
      </c>
      <c r="X102" t="inlineStr">
        <is>
          <t>CL</t>
        </is>
      </c>
      <c r="Y102" t="n">
        <v>27</v>
      </c>
      <c r="AA102" t="inlineStr">
        <is>
          <t>SUR</t>
        </is>
      </c>
      <c r="AB102" t="n">
        <v>27</v>
      </c>
      <c r="AC102" t="inlineStr">
        <is>
          <t>B</t>
        </is>
      </c>
      <c r="AD102" t="n">
        <v>93</v>
      </c>
      <c r="AH102">
        <f>CONCATENATE(X102," ",Y102," ",Z102," ",AA102," ",AB102," ",AC102," ",AD102," ",AE102," ",AF102," ",AG102)</f>
        <v/>
      </c>
      <c r="AI102" t="inlineStr">
        <is>
          <t>no reporta</t>
        </is>
      </c>
      <c r="AJ102" t="n">
        <v>3323900</v>
      </c>
      <c r="AK102" t="inlineStr">
        <is>
          <t>El Esmeraldal</t>
        </is>
      </c>
      <c r="AO102" s="1" t="n"/>
      <c r="AP102" t="n">
        <v>4</v>
      </c>
      <c r="AQ102" s="4" t="n">
        <v>41287</v>
      </c>
      <c r="AR102" s="4" t="n">
        <v>41298</v>
      </c>
      <c r="AS102" s="5">
        <f>+AR102-AQ102</f>
        <v/>
      </c>
      <c r="AT102" t="inlineStr">
        <is>
          <t>Acta de Compromiso</t>
        </is>
      </c>
      <c r="AU102" t="inlineStr">
        <is>
          <t>Auto de archivo</t>
        </is>
      </c>
      <c r="AV102" s="10" t="n">
        <v>41599</v>
      </c>
      <c r="AW102" s="9" t="inlineStr">
        <is>
          <t>L. Taborda - C. Calle</t>
        </is>
      </c>
      <c r="AX102" s="10" t="n">
        <v>41600</v>
      </c>
    </row>
    <row r="103" ht="15" customHeight="1">
      <c r="A103" t="inlineStr">
        <is>
          <t xml:space="preserve"> </t>
        </is>
      </c>
      <c r="B103" t="inlineStr">
        <is>
          <t>100-2013</t>
        </is>
      </c>
      <c r="C103" t="inlineStr">
        <is>
          <t>1300339 - 115239</t>
        </is>
      </c>
      <c r="D103" t="inlineStr">
        <is>
          <t>HIDRICO</t>
        </is>
      </c>
      <c r="H103" s="7" t="inlineStr">
        <is>
          <t>Descarga de aguas residuales a quebrada La Mina</t>
        </is>
      </c>
      <c r="I103" t="inlineStr">
        <is>
          <t>Monica Maria Restrepo - EPM</t>
        </is>
      </c>
      <c r="J103" t="inlineStr">
        <is>
          <t>KR</t>
        </is>
      </c>
      <c r="K103" t="n">
        <v>58</v>
      </c>
      <c r="N103" t="n">
        <v>42</v>
      </c>
      <c r="P103" t="n">
        <v>125</v>
      </c>
      <c r="T103">
        <f>CONCATENATE(J103," ",K103," ",L103," ",M103," ",N103," ",O103," ",P103," ",Q103," ",R103," ",S103)</f>
        <v/>
      </c>
      <c r="U103" t="inlineStr">
        <is>
          <t>no reporta</t>
        </is>
      </c>
      <c r="V103" t="n">
        <v>3804724</v>
      </c>
      <c r="W103" t="inlineStr">
        <is>
          <t>Urb. Flor de Azahar</t>
        </is>
      </c>
      <c r="X103" t="inlineStr">
        <is>
          <t>KR</t>
        </is>
      </c>
      <c r="Y103" t="n">
        <v>34</v>
      </c>
      <c r="AB103" t="n">
        <v>40</v>
      </c>
      <c r="AC103" t="inlineStr">
        <is>
          <t>D</t>
        </is>
      </c>
      <c r="AD103" t="n">
        <v>39</v>
      </c>
      <c r="AE103" t="inlineStr">
        <is>
          <t>SUR</t>
        </is>
      </c>
      <c r="AH103">
        <f>CONCATENATE(X103," ",Y103," ",Z103," ",AA103," ",AB103," ",AC103," ",AD103," ",AE103," ",AF103," ",AG103)</f>
        <v/>
      </c>
      <c r="AI103" t="n">
        <v>8110058720</v>
      </c>
      <c r="AJ103" t="n">
        <v>3342729</v>
      </c>
      <c r="AK103" t="inlineStr">
        <is>
          <t>San Jose</t>
        </is>
      </c>
      <c r="AM103" t="inlineStr">
        <is>
          <t>014</t>
        </is>
      </c>
      <c r="AO103" s="1" t="inlineStr">
        <is>
          <t>00006</t>
        </is>
      </c>
      <c r="AP103" t="n">
        <v>7</v>
      </c>
      <c r="AQ103" s="4" t="n">
        <v>41311</v>
      </c>
      <c r="AR103" s="4" t="n">
        <v>41323</v>
      </c>
      <c r="AS103" s="5">
        <f>+AR103-AQ103</f>
        <v/>
      </c>
      <c r="AT103" t="inlineStr">
        <is>
          <t>Acta de Compromiso</t>
        </is>
      </c>
      <c r="AU103" t="inlineStr">
        <is>
          <t>Auto de archivo</t>
        </is>
      </c>
      <c r="BK103" s="10" t="n">
        <v>41323</v>
      </c>
      <c r="BL103" s="10" t="n">
        <v>41330</v>
      </c>
      <c r="CE103" s="10" t="n">
        <v>41479</v>
      </c>
    </row>
    <row r="104" ht="15" customHeight="1">
      <c r="A104" t="inlineStr">
        <is>
          <t>310-2010 R25581</t>
        </is>
      </c>
      <c r="B104" t="inlineStr">
        <is>
          <t>101-2013</t>
        </is>
      </c>
      <c r="C104" t="n">
        <v>1300362</v>
      </c>
      <c r="D104" t="inlineStr">
        <is>
          <t>-</t>
        </is>
      </c>
      <c r="E104" t="inlineStr">
        <is>
          <t>ESCOMBROS</t>
        </is>
      </c>
      <c r="F104" t="n">
        <v>9</v>
      </c>
      <c r="H104" s="7" t="inlineStr">
        <is>
          <t>Comparendo # 176</t>
        </is>
      </c>
      <c r="I104" t="inlineStr">
        <is>
          <t>De Oficio</t>
        </is>
      </c>
      <c r="T104">
        <f>CONCATENATE(J104," ",K104," ",L104," ",M104," ",N104," ",O104," ",P104," ",Q104," ",R104," ",S104)</f>
        <v/>
      </c>
      <c r="U104" t="inlineStr">
        <is>
          <t>no reporta</t>
        </is>
      </c>
      <c r="V104" t="inlineStr">
        <is>
          <t>no reporta</t>
        </is>
      </c>
      <c r="W104" t="inlineStr">
        <is>
          <t>Beatriz Elena Mejia Calle</t>
        </is>
      </c>
      <c r="X104" t="inlineStr">
        <is>
          <t>CL</t>
        </is>
      </c>
      <c r="Y104" t="n">
        <v>38</v>
      </c>
      <c r="AA104" t="inlineStr">
        <is>
          <t>SUR</t>
        </is>
      </c>
      <c r="AB104" t="n">
        <v>46</v>
      </c>
      <c r="AD104" t="n">
        <v>62</v>
      </c>
      <c r="AH104">
        <f>CONCATENATE(X104," ",Y104," ",Z104," ",AA104," ",AB104," ",AC104," ",AD104," ",AE104," ",AF104," ",AG104)</f>
        <v/>
      </c>
      <c r="AI104" t="n">
        <v>42872676</v>
      </c>
      <c r="AJ104" t="n">
        <v>2765032</v>
      </c>
      <c r="AK104" t="inlineStr">
        <is>
          <t>Alcala</t>
        </is>
      </c>
      <c r="AO104" s="1" t="n"/>
      <c r="AP104" t="n">
        <v>8</v>
      </c>
      <c r="AQ104" s="4" t="n">
        <v>41312</v>
      </c>
      <c r="AR104" s="4" t="n">
        <v>41320</v>
      </c>
      <c r="AS104" s="5">
        <f>+AR104-AQ104</f>
        <v/>
      </c>
      <c r="AT104" t="inlineStr">
        <is>
          <t>Acuerdo 020 de 2009</t>
        </is>
      </c>
      <c r="AU104" t="inlineStr">
        <is>
          <t>Auto de archivo</t>
        </is>
      </c>
      <c r="AV104" s="10" t="n">
        <v>40428</v>
      </c>
      <c r="AW104" s="9" t="inlineStr">
        <is>
          <t>C. Mejia</t>
        </is>
      </c>
      <c r="AX104" s="10" t="n">
        <v>40428</v>
      </c>
      <c r="BM104" s="10" t="n">
        <v>41176</v>
      </c>
      <c r="BN104" s="10" t="n">
        <v>41179</v>
      </c>
      <c r="BO104" s="10" t="n">
        <v>41179</v>
      </c>
      <c r="BP104" s="10" t="n">
        <v>41191</v>
      </c>
      <c r="BS104" s="10" t="n">
        <v>41191</v>
      </c>
      <c r="BT104" s="10" t="n">
        <v>41296</v>
      </c>
      <c r="BU104" s="10" t="n">
        <v>41296</v>
      </c>
      <c r="BV104" s="10" t="n">
        <v>41304</v>
      </c>
      <c r="BW104" s="10" t="n">
        <v>41304</v>
      </c>
      <c r="BX104" s="10" t="n">
        <v>41320</v>
      </c>
      <c r="BY104" s="10" t="n">
        <v>41320</v>
      </c>
      <c r="BZ104" s="10" t="n">
        <v>41326</v>
      </c>
      <c r="CA104" s="10" t="n">
        <v>41339</v>
      </c>
      <c r="CB104" s="10" t="n">
        <v>41347</v>
      </c>
      <c r="CC104" s="10" t="n">
        <v>41347</v>
      </c>
      <c r="CD104" s="10" t="n">
        <v>41352</v>
      </c>
      <c r="CE104" s="10" t="n">
        <v>41352</v>
      </c>
    </row>
    <row r="105" ht="15" customHeight="1">
      <c r="A105" t="inlineStr">
        <is>
          <t>1451-2011 R32881</t>
        </is>
      </c>
      <c r="B105" t="inlineStr">
        <is>
          <t>102-2013</t>
        </is>
      </c>
      <c r="C105" t="n">
        <v>1300043</v>
      </c>
      <c r="D105" t="inlineStr">
        <is>
          <t>-</t>
        </is>
      </c>
      <c r="E105" t="inlineStr">
        <is>
          <t>RESIDUOS SOLIDOS</t>
        </is>
      </c>
      <c r="F105" t="n">
        <v>3</v>
      </c>
      <c r="H105" s="7" t="inlineStr">
        <is>
          <t>Recurso de reposición Comparendo #109</t>
        </is>
      </c>
      <c r="I105" t="inlineStr">
        <is>
          <t>De Oficio</t>
        </is>
      </c>
      <c r="T105">
        <f>CONCATENATE(J105," ",K105," ",L105," ",M105," ",N105," ",O105," ",P105," ",Q105," ",R105," ",S105)</f>
        <v/>
      </c>
      <c r="U105" t="inlineStr">
        <is>
          <t>no reporta</t>
        </is>
      </c>
      <c r="V105" t="inlineStr">
        <is>
          <t>no reporta</t>
        </is>
      </c>
      <c r="W105" t="inlineStr">
        <is>
          <t>Rafael Hesney Acuña</t>
        </is>
      </c>
      <c r="X105" t="inlineStr">
        <is>
          <t>CL</t>
        </is>
      </c>
      <c r="Y105" t="n">
        <v>39</v>
      </c>
      <c r="AA105" t="inlineStr">
        <is>
          <t>SUR</t>
        </is>
      </c>
      <c r="AB105" t="n">
        <v>30</v>
      </c>
      <c r="AD105" t="n">
        <v>28</v>
      </c>
      <c r="AH105">
        <f>CONCATENATE(X105," ",Y105," ",Z105," ",AA105," ",AB105," ",AC105," ",AD105," ",AE105," ",AF105," ",AG105)</f>
        <v/>
      </c>
      <c r="AI105" t="n">
        <v>5385164</v>
      </c>
      <c r="AJ105" t="n">
        <v>3334664</v>
      </c>
      <c r="AK105" t="inlineStr">
        <is>
          <t>Mesa</t>
        </is>
      </c>
      <c r="AO105" s="1" t="n"/>
      <c r="AP105" t="n">
        <v>9</v>
      </c>
      <c r="AQ105" s="4" t="n">
        <v>41283</v>
      </c>
      <c r="AR105" s="4" t="n">
        <v>41289</v>
      </c>
      <c r="AS105" s="5">
        <f>+AR105-AQ105</f>
        <v/>
      </c>
      <c r="AT105" t="inlineStr">
        <is>
          <t>Acuerdo 020 de 2009</t>
        </is>
      </c>
      <c r="AU105" t="inlineStr">
        <is>
          <t>Auto de archivo</t>
        </is>
      </c>
    </row>
    <row r="106" ht="15" customHeight="1">
      <c r="B106" t="inlineStr">
        <is>
          <t>103-2013</t>
        </is>
      </c>
      <c r="C106" t="inlineStr">
        <is>
          <t>107359 - 108355 - 109873</t>
        </is>
      </c>
      <c r="D106" t="inlineStr">
        <is>
          <t>-</t>
        </is>
      </c>
      <c r="G106" t="inlineStr">
        <is>
          <t>lote</t>
        </is>
      </c>
      <c r="H106" s="7" t="inlineStr">
        <is>
          <t>Compra de predio</t>
        </is>
      </c>
      <c r="I106" t="inlineStr">
        <is>
          <t>Por determinar</t>
        </is>
      </c>
      <c r="T106">
        <f>CONCATENATE(J106," ",K106," ",L106," ",M106," ",N106," ",O106," ",P106," ",Q106," ",R106," ",S106)</f>
        <v/>
      </c>
      <c r="U106" t="inlineStr">
        <is>
          <t>no reporta</t>
        </is>
      </c>
      <c r="V106" t="n">
        <v>8341213</v>
      </c>
      <c r="W106" t="inlineStr">
        <is>
          <t>Por determinar</t>
        </is>
      </c>
      <c r="AH106">
        <f>CONCATENATE(X106," ",Y106," ",Z106," ",AA106," ",AB106," ",AC106," ",AD106," ",AE106," ",AF106," ",AG106)</f>
        <v/>
      </c>
      <c r="AI106" t="inlineStr">
        <is>
          <t>no reporta</t>
        </is>
      </c>
      <c r="AJ106" t="inlineStr">
        <is>
          <t>no reporta</t>
        </is>
      </c>
      <c r="AK106" t="inlineStr">
        <is>
          <t>-</t>
        </is>
      </c>
      <c r="AO106" s="1" t="n"/>
      <c r="AQ106" s="4" t="n">
        <v>41323</v>
      </c>
      <c r="AR106" s="4" t="n">
        <v>41327</v>
      </c>
      <c r="AS106" s="5">
        <f>+AR106-AQ106</f>
        <v/>
      </c>
      <c r="AT106" t="inlineStr">
        <is>
          <t>Remision u otros</t>
        </is>
      </c>
      <c r="AU106" t="inlineStr">
        <is>
          <t>Auto de archivo</t>
        </is>
      </c>
    </row>
    <row r="107" ht="15" customHeight="1">
      <c r="A107" t="inlineStr">
        <is>
          <t>394-2012 R2803</t>
        </is>
      </c>
      <c r="B107" t="inlineStr">
        <is>
          <t>104-2013</t>
        </is>
      </c>
      <c r="C107" t="n">
        <v>1300448</v>
      </c>
      <c r="D107" t="inlineStr">
        <is>
          <t>-</t>
        </is>
      </c>
      <c r="E107" t="inlineStr">
        <is>
          <t>RESIDUOS SOLIDOS</t>
        </is>
      </c>
      <c r="F107" t="n">
        <v>4</v>
      </c>
      <c r="H107" s="7" t="inlineStr">
        <is>
          <t>Comparendo # 263</t>
        </is>
      </c>
      <c r="I107" t="inlineStr">
        <is>
          <t>De Oficio</t>
        </is>
      </c>
      <c r="T107">
        <f>CONCATENATE(J107," ",K107," ",L107," ",M107," ",N107," ",O107," ",P107," ",Q107," ",R107," ",S107)</f>
        <v/>
      </c>
      <c r="U107" t="inlineStr">
        <is>
          <t>no reporta</t>
        </is>
      </c>
      <c r="V107" t="inlineStr">
        <is>
          <t>no reporta</t>
        </is>
      </c>
      <c r="W107" t="inlineStr">
        <is>
          <t>Sunset Travel</t>
        </is>
      </c>
      <c r="X107" t="inlineStr">
        <is>
          <t>KR</t>
        </is>
      </c>
      <c r="Y107" t="n">
        <v>35</v>
      </c>
      <c r="AB107" t="n">
        <v>38</v>
      </c>
      <c r="AC107" t="inlineStr">
        <is>
          <t>A</t>
        </is>
      </c>
      <c r="AD107" t="n">
        <v>6</v>
      </c>
      <c r="AE107" t="inlineStr">
        <is>
          <t>SUR</t>
        </is>
      </c>
      <c r="AH107">
        <f>CONCATENATE(X107," ",Y107," ",Z107," ",AA107," ",AB107," ",AC107," ",AD107," ",AE107," ",AF107," ",AG107)</f>
        <v/>
      </c>
      <c r="AI107" t="n">
        <v>43731531</v>
      </c>
      <c r="AJ107" t="n">
        <v>3332633</v>
      </c>
      <c r="AK107" t="inlineStr">
        <is>
          <t>Mesa</t>
        </is>
      </c>
      <c r="AO107" s="1" t="n"/>
      <c r="AP107" t="n">
        <v>9</v>
      </c>
      <c r="AQ107" s="4" t="n">
        <v>41318</v>
      </c>
      <c r="AR107" s="4" t="n">
        <v>41330</v>
      </c>
      <c r="AS107" s="5">
        <f>+AR107-AQ107</f>
        <v/>
      </c>
      <c r="AT107" t="inlineStr">
        <is>
          <t>Acuerdo 020 de 2009</t>
        </is>
      </c>
      <c r="AU107" t="inlineStr">
        <is>
          <t>Auto de archivo</t>
        </is>
      </c>
      <c r="AV107" s="10" t="n">
        <v>41213</v>
      </c>
      <c r="AW107" s="9" t="inlineStr">
        <is>
          <t>L. Angel</t>
        </is>
      </c>
      <c r="AX107" s="10" t="n">
        <v>41213</v>
      </c>
      <c r="BM107" s="10" t="n">
        <v>41213</v>
      </c>
      <c r="BN107" s="10" t="n">
        <v>41222</v>
      </c>
      <c r="BO107" s="10" t="n">
        <v>41587</v>
      </c>
      <c r="BP107" s="10" t="n">
        <v>41235</v>
      </c>
      <c r="BS107" s="10" t="n">
        <v>41600</v>
      </c>
      <c r="BT107" s="10" t="n">
        <v>41299</v>
      </c>
      <c r="BU107" s="10" t="n">
        <v>41299</v>
      </c>
      <c r="BV107" s="10" t="n">
        <v>41303</v>
      </c>
      <c r="BW107" s="10" t="n">
        <v>41303</v>
      </c>
      <c r="BX107" s="10" t="n">
        <v>41319</v>
      </c>
      <c r="BY107" s="10" t="n">
        <v>41319</v>
      </c>
      <c r="BZ107" s="10" t="n">
        <v>41330</v>
      </c>
      <c r="CA107" s="10" t="n">
        <v>41339</v>
      </c>
      <c r="CB107" s="10" t="n">
        <v>41347</v>
      </c>
      <c r="CC107" s="10" t="n">
        <v>41352</v>
      </c>
      <c r="CD107" s="10" t="n">
        <v>41352</v>
      </c>
      <c r="CE107" s="10" t="n">
        <v>41347</v>
      </c>
    </row>
    <row r="108" ht="15" customHeight="1">
      <c r="B108" t="inlineStr">
        <is>
          <t>105-2013</t>
        </is>
      </c>
      <c r="C108" t="n">
        <v>1300519</v>
      </c>
      <c r="D108" t="inlineStr">
        <is>
          <t>HIDRICO</t>
        </is>
      </c>
      <c r="E108" t="inlineStr">
        <is>
          <t>RESIDUOS SOLIDOS</t>
        </is>
      </c>
      <c r="H108" t="inlineStr">
        <is>
          <t>Residuos de poda y jardineria arrojados a quebrada</t>
        </is>
      </c>
      <c r="I108" t="inlineStr">
        <is>
          <t>Consuelo Velez</t>
        </is>
      </c>
      <c r="J108" t="inlineStr">
        <is>
          <t>KR</t>
        </is>
      </c>
      <c r="K108" t="n">
        <v>25</v>
      </c>
      <c r="L108" t="inlineStr">
        <is>
          <t>B</t>
        </is>
      </c>
      <c r="N108" t="n">
        <v>27</v>
      </c>
      <c r="P108" t="n">
        <v>46</v>
      </c>
      <c r="Q108" t="inlineStr">
        <is>
          <t>SUR</t>
        </is>
      </c>
      <c r="T108">
        <f>CONCATENATE(J108," ",K108," ",L108," ",M108," ",N108," ",O108," ",P108," ",Q108," ",R108," ",S108)</f>
        <v/>
      </c>
      <c r="U108" t="n">
        <v>42872047</v>
      </c>
      <c r="V108" t="n">
        <v>3360137</v>
      </c>
      <c r="W108" t="inlineStr">
        <is>
          <t>Omaira - finca la manuela</t>
        </is>
      </c>
      <c r="AH108">
        <f>CONCATENATE(X108," ",Y108," ",Z108," ",AA108," ",AB108," ",AC108," ",AD108," ",AE108," ",AF108," ",AG108)</f>
        <v/>
      </c>
      <c r="AI108" t="inlineStr">
        <is>
          <t>no reporta</t>
        </is>
      </c>
      <c r="AJ108" t="inlineStr">
        <is>
          <t>no reporta</t>
        </is>
      </c>
      <c r="AK108" t="inlineStr">
        <is>
          <t>El Esmeraldal</t>
        </is>
      </c>
      <c r="AO108" s="1" t="n"/>
      <c r="AP108" t="n">
        <v>4</v>
      </c>
      <c r="AQ108" s="4" t="n">
        <v>41323</v>
      </c>
      <c r="AR108" s="4" t="n">
        <v>41332</v>
      </c>
      <c r="AS108" s="5">
        <f>+AR108-AQ108</f>
        <v/>
      </c>
      <c r="AT108" t="inlineStr">
        <is>
          <t>Acta de Compromiso</t>
        </is>
      </c>
      <c r="AU108" t="inlineStr">
        <is>
          <t>Verificación</t>
        </is>
      </c>
    </row>
    <row r="109" ht="15" customHeight="1">
      <c r="B109" t="inlineStr">
        <is>
          <t>106-2013</t>
        </is>
      </c>
      <c r="C109" t="n">
        <v>1300520</v>
      </c>
      <c r="D109" t="inlineStr">
        <is>
          <t>FAUNA DOMESTICA</t>
        </is>
      </c>
      <c r="H109" s="7" t="inlineStr">
        <is>
          <t>Tenencia inadecuada de perros peligrosos</t>
        </is>
      </c>
      <c r="I109" t="inlineStr">
        <is>
          <t>Dora Restrepo</t>
        </is>
      </c>
      <c r="J109" t="inlineStr">
        <is>
          <t>CL</t>
        </is>
      </c>
      <c r="K109" t="n">
        <v>40</v>
      </c>
      <c r="M109" t="inlineStr">
        <is>
          <t>SUR</t>
        </is>
      </c>
      <c r="T109">
        <f>CONCATENATE(J109," ",K109," ",L109," ",M109," ",N109," ",O109," ",P109," ",Q109," ",R109," ",S109)</f>
        <v/>
      </c>
      <c r="U109" t="n">
        <v>42889630</v>
      </c>
      <c r="V109" t="n">
        <v>2709877</v>
      </c>
      <c r="W109" t="inlineStr">
        <is>
          <t>Por determinar</t>
        </is>
      </c>
      <c r="AH109">
        <f>CONCATENATE(X109," ",Y109," ",Z109," ",AA109," ",AB109," ",AC109," ",AD109," ",AE109," ",AF109," ",AG109)</f>
        <v/>
      </c>
      <c r="AI109" t="inlineStr">
        <is>
          <t>no reporta</t>
        </is>
      </c>
      <c r="AJ109" t="inlineStr">
        <is>
          <t>no reporta</t>
        </is>
      </c>
      <c r="AL109" t="inlineStr">
        <is>
          <t>El Vallano</t>
        </is>
      </c>
      <c r="AN109" t="inlineStr">
        <is>
          <t>001</t>
        </is>
      </c>
      <c r="AO109" s="1" t="n"/>
      <c r="AP109" t="n">
        <v>11</v>
      </c>
      <c r="AQ109" s="4" t="n">
        <v>41323</v>
      </c>
      <c r="AR109" s="4" t="n">
        <v>41354</v>
      </c>
      <c r="AS109" s="5">
        <f>+AR109-AQ109</f>
        <v/>
      </c>
      <c r="AT109" t="inlineStr">
        <is>
          <t>Codigo de Policia</t>
        </is>
      </c>
      <c r="AU109" t="inlineStr">
        <is>
          <t>Auto de archivo</t>
        </is>
      </c>
      <c r="AV109" s="10" t="n">
        <v>41354</v>
      </c>
      <c r="AW109" s="9" t="inlineStr">
        <is>
          <t>J. Restrepo - S. Bustamante</t>
        </is>
      </c>
      <c r="AX109" s="10" t="n">
        <v>41354</v>
      </c>
      <c r="CE109" s="10" t="n">
        <v>41583</v>
      </c>
    </row>
    <row r="110" ht="15" customHeight="1">
      <c r="B110" t="inlineStr">
        <is>
          <t>107-2013</t>
        </is>
      </c>
      <c r="C110" t="n">
        <v>1300537</v>
      </c>
      <c r="D110" t="inlineStr">
        <is>
          <t>HIDRICO</t>
        </is>
      </c>
      <c r="H110" s="7" t="inlineStr">
        <is>
          <t>Descarga de aguas grises mas la 25A38</t>
        </is>
      </c>
      <c r="I110" t="inlineStr">
        <is>
          <t>De Oficio</t>
        </is>
      </c>
      <c r="T110">
        <f>CONCATENATE(J110," ",K110," ",L110," ",M110," ",N110," ",O110," ",P110," ",Q110," ",R110," ",S110)</f>
        <v/>
      </c>
      <c r="U110" t="inlineStr">
        <is>
          <t>no reporta</t>
        </is>
      </c>
      <c r="V110" t="inlineStr">
        <is>
          <t>no reporta</t>
        </is>
      </c>
      <c r="W110" t="inlineStr">
        <is>
          <t>Paola - Maria</t>
        </is>
      </c>
      <c r="X110" t="inlineStr">
        <is>
          <t>CL</t>
        </is>
      </c>
      <c r="Y110" t="n">
        <v>40</v>
      </c>
      <c r="Z110" t="inlineStr">
        <is>
          <t>G</t>
        </is>
      </c>
      <c r="AA110" t="inlineStr">
        <is>
          <t>SUR</t>
        </is>
      </c>
      <c r="AB110" t="n">
        <v>25</v>
      </c>
      <c r="AC110" t="inlineStr">
        <is>
          <t>A</t>
        </is>
      </c>
      <c r="AD110" t="n">
        <v>60</v>
      </c>
      <c r="AH110">
        <f>CONCATENATE(X110," ",Y110," ",Z110," ",AA110," ",AB110," ",AC110," ",AD110," ",AE110," ",AF110," ",AG110)</f>
        <v/>
      </c>
      <c r="AI110" t="inlineStr">
        <is>
          <t>no reporta</t>
        </is>
      </c>
      <c r="AJ110" t="inlineStr">
        <is>
          <t>no reporta</t>
        </is>
      </c>
      <c r="AK110" t="inlineStr">
        <is>
          <t>La Mina</t>
        </is>
      </c>
      <c r="AO110" s="1" t="n"/>
      <c r="AP110" t="n">
        <v>6</v>
      </c>
      <c r="AQ110" s="4" t="n">
        <v>41324</v>
      </c>
      <c r="AR110" s="4" t="n">
        <v>41347</v>
      </c>
      <c r="AS110" s="5">
        <f>+AR110-AQ110</f>
        <v/>
      </c>
      <c r="AT110" t="inlineStr">
        <is>
          <t>Acta de Compromiso</t>
        </is>
      </c>
      <c r="AU110" t="inlineStr">
        <is>
          <t>Auto de archivo</t>
        </is>
      </c>
    </row>
    <row r="111" ht="15" customHeight="1">
      <c r="B111" t="inlineStr">
        <is>
          <t>108-2013</t>
        </is>
      </c>
      <c r="C111" t="inlineStr">
        <is>
          <t>1300545 - 1301831</t>
        </is>
      </c>
      <c r="D111" t="inlineStr">
        <is>
          <t>FLORA</t>
        </is>
      </c>
      <c r="E111" t="inlineStr">
        <is>
          <t>ESCOMBROS</t>
        </is>
      </c>
      <c r="H111" s="7" t="inlineStr">
        <is>
          <t>Tala de arboles sin autorización, escombros en zona no permitida</t>
        </is>
      </c>
      <c r="I111" t="inlineStr">
        <is>
          <t>Beatriz de Villamizar</t>
        </is>
      </c>
      <c r="J111" t="inlineStr">
        <is>
          <t>CL</t>
        </is>
      </c>
      <c r="K111" t="n">
        <v>37</v>
      </c>
      <c r="L111" t="inlineStr">
        <is>
          <t>B</t>
        </is>
      </c>
      <c r="M111" t="inlineStr">
        <is>
          <t>SUR</t>
        </is>
      </c>
      <c r="N111" t="n">
        <v>27</v>
      </c>
      <c r="O111" t="inlineStr">
        <is>
          <t>D</t>
        </is>
      </c>
      <c r="P111" t="n">
        <v>2</v>
      </c>
      <c r="S111" t="n">
        <v>112</v>
      </c>
      <c r="T111">
        <f>CONCATENATE(J111," ",K111," ",L111," ",M111," ",N111," ",O111," ",P111," ",Q111," ",R111," ",S111)</f>
        <v/>
      </c>
      <c r="U111" t="inlineStr">
        <is>
          <t>no reporta</t>
        </is>
      </c>
      <c r="V111" t="n">
        <v>3340527</v>
      </c>
      <c r="W111" t="inlineStr">
        <is>
          <t>Ivan Alcidez A</t>
        </is>
      </c>
      <c r="X111" t="inlineStr">
        <is>
          <t>CL</t>
        </is>
      </c>
      <c r="Y111" t="n">
        <v>37</v>
      </c>
      <c r="Z111" t="inlineStr">
        <is>
          <t>B</t>
        </is>
      </c>
      <c r="AA111" t="inlineStr">
        <is>
          <t>SUR</t>
        </is>
      </c>
      <c r="AB111" t="n">
        <v>27</v>
      </c>
      <c r="AC111" t="inlineStr">
        <is>
          <t>D</t>
        </is>
      </c>
      <c r="AD111" t="n">
        <v>2</v>
      </c>
      <c r="AH111">
        <f>CONCATENATE(X111," ",Y111," ",Z111," ",AA111," ",AB111," ",AC111," ",AD111," ",AE111," ",AF111," ",AG111)</f>
        <v/>
      </c>
      <c r="AI111" t="inlineStr">
        <is>
          <t>no reporta</t>
        </is>
      </c>
      <c r="AJ111" t="inlineStr">
        <is>
          <t>no reporta</t>
        </is>
      </c>
      <c r="AK111" t="inlineStr">
        <is>
          <t>Loma de las Brujas</t>
        </is>
      </c>
      <c r="AO111" s="1" t="n"/>
      <c r="AP111" t="n">
        <v>5</v>
      </c>
      <c r="AQ111" s="4" t="n">
        <v>41324</v>
      </c>
      <c r="AR111" s="4" t="n">
        <v>41345</v>
      </c>
      <c r="AS111" s="5">
        <f>+AR111-AQ111</f>
        <v/>
      </c>
      <c r="AT111" t="inlineStr">
        <is>
          <t>Acta de Compromiso</t>
        </is>
      </c>
      <c r="AU111" t="inlineStr">
        <is>
          <t>Visitas técnicos</t>
        </is>
      </c>
      <c r="AY111" s="10" t="n">
        <v>41424</v>
      </c>
      <c r="AZ111" s="9" t="inlineStr">
        <is>
          <t>J. Guzman</t>
        </is>
      </c>
      <c r="BA111" s="10" t="n">
        <v>41424</v>
      </c>
    </row>
    <row r="112" ht="15" customHeight="1">
      <c r="B112" t="inlineStr">
        <is>
          <t>109-2013</t>
        </is>
      </c>
      <c r="C112" t="n">
        <v>1300552</v>
      </c>
      <c r="D112" t="inlineStr">
        <is>
          <t>-</t>
        </is>
      </c>
      <c r="E112" t="inlineStr">
        <is>
          <t>RESIDUOS SOLIDOS</t>
        </is>
      </c>
      <c r="H112" s="7" t="inlineStr">
        <is>
          <t>Disposición inadecuada de residuos sólidos</t>
        </is>
      </c>
      <c r="I112" t="inlineStr">
        <is>
          <t>Comunidad</t>
        </is>
      </c>
      <c r="T112">
        <f>CONCATENATE(J112," ",K112," ",L112," ",M112," ",N112," ",O112," ",P112," ",Q112," ",R112," ",S112)</f>
        <v/>
      </c>
      <c r="U112" t="inlineStr">
        <is>
          <t>no reporta</t>
        </is>
      </c>
      <c r="V112" t="inlineStr">
        <is>
          <t>no reporta</t>
        </is>
      </c>
      <c r="W112" t="inlineStr">
        <is>
          <t>Por determinar</t>
        </is>
      </c>
      <c r="X112" t="inlineStr">
        <is>
          <t>CL</t>
        </is>
      </c>
      <c r="Y112" t="n">
        <v>40</v>
      </c>
      <c r="AA112" t="inlineStr">
        <is>
          <t>SUR</t>
        </is>
      </c>
      <c r="AB112" t="n">
        <v>25</v>
      </c>
      <c r="AC112" t="inlineStr">
        <is>
          <t>A</t>
        </is>
      </c>
      <c r="AD112" t="n">
        <v>80</v>
      </c>
      <c r="AH112">
        <f>CONCATENATE(X112," ",Y112," ",Z112," ",AA112," ",AB112," ",AC112," ",AD112," ",AE112," ",AF112," ",AG112)</f>
        <v/>
      </c>
      <c r="AI112" t="inlineStr">
        <is>
          <t>no reporta</t>
        </is>
      </c>
      <c r="AJ112" t="inlineStr">
        <is>
          <t>no reporta</t>
        </is>
      </c>
      <c r="AK112" t="inlineStr">
        <is>
          <t>El Salado</t>
        </is>
      </c>
      <c r="AO112" s="1" t="n"/>
      <c r="AP112" t="n">
        <v>6</v>
      </c>
      <c r="AQ112" s="4" t="n">
        <v>41325</v>
      </c>
      <c r="AR112" s="4" t="n">
        <v>41332</v>
      </c>
      <c r="AS112" s="5">
        <f>+AR112-AQ112</f>
        <v/>
      </c>
      <c r="AT112" t="inlineStr">
        <is>
          <t>Acta de Compromiso</t>
        </is>
      </c>
      <c r="AU112" t="inlineStr">
        <is>
          <t>Auto de archivo</t>
        </is>
      </c>
    </row>
    <row r="113" ht="15" customHeight="1">
      <c r="B113" t="inlineStr">
        <is>
          <t>110-2013</t>
        </is>
      </c>
      <c r="C113" t="n">
        <v>1300555</v>
      </c>
      <c r="D113" t="inlineStr">
        <is>
          <t>FAUNA DOMESTICA</t>
        </is>
      </c>
      <c r="E113" t="inlineStr">
        <is>
          <t>RESIDUOS SOLIDOS</t>
        </is>
      </c>
      <c r="H113" s="7" t="inlineStr">
        <is>
          <t>Disposición inadecuada de escrementos</t>
        </is>
      </c>
      <c r="I113" t="inlineStr">
        <is>
          <t>Administrador Palma de Mayorca</t>
        </is>
      </c>
      <c r="J113" t="inlineStr">
        <is>
          <t>CL</t>
        </is>
      </c>
      <c r="K113" t="n">
        <v>27</v>
      </c>
      <c r="L113" t="inlineStr">
        <is>
          <t>D</t>
        </is>
      </c>
      <c r="M113" t="inlineStr">
        <is>
          <t>SUR</t>
        </is>
      </c>
      <c r="N113" t="n">
        <v>47</v>
      </c>
      <c r="O113" t="inlineStr">
        <is>
          <t>D</t>
        </is>
      </c>
      <c r="P113" t="n">
        <v>70</v>
      </c>
      <c r="T113">
        <f>CONCATENATE(J113," ",K113," ",L113," ",M113," ",N113," ",O113," ",P113," ",Q113," ",R113," ",S113)</f>
        <v/>
      </c>
      <c r="U113" t="inlineStr">
        <is>
          <t>no reporta</t>
        </is>
      </c>
      <c r="V113" t="n">
        <v>3343491</v>
      </c>
      <c r="W113" t="inlineStr">
        <is>
          <t>Gustavo Rendon</t>
        </is>
      </c>
      <c r="AF113" t="inlineStr">
        <is>
          <t>3A</t>
        </is>
      </c>
      <c r="AG113" t="n">
        <v>108</v>
      </c>
      <c r="AH113">
        <f>CONCATENATE(X113," ",Y113," ",Z113," ",AA113," ",AB113," ",AC113," ",AD113," ",AE113," ",AF113," ",AG113)</f>
        <v/>
      </c>
      <c r="AI113" t="inlineStr">
        <is>
          <t>no reporta</t>
        </is>
      </c>
      <c r="AJ113" t="inlineStr">
        <is>
          <t>no reporta</t>
        </is>
      </c>
      <c r="AK113" t="inlineStr">
        <is>
          <t>La Pradera</t>
        </is>
      </c>
      <c r="AO113" s="1" t="n"/>
      <c r="AP113" t="n">
        <v>5</v>
      </c>
      <c r="AQ113" s="4" t="n">
        <v>41325</v>
      </c>
      <c r="AR113" s="4" t="n">
        <v>41332</v>
      </c>
      <c r="AS113" s="5">
        <f>+AR113-AQ113</f>
        <v/>
      </c>
      <c r="AT113" t="inlineStr">
        <is>
          <t>Acta de Compromiso</t>
        </is>
      </c>
      <c r="AU113" t="inlineStr">
        <is>
          <t>Auto de archivo</t>
        </is>
      </c>
      <c r="AV113" s="10" t="n">
        <v>41332</v>
      </c>
      <c r="AW113" s="9" t="inlineStr">
        <is>
          <t>J. Alvarez - L. Garcia</t>
        </is>
      </c>
      <c r="AX113" s="10" t="n">
        <v>41332</v>
      </c>
      <c r="CE113" s="10" t="n">
        <v>41332</v>
      </c>
    </row>
    <row r="114" ht="15" customHeight="1">
      <c r="B114" t="inlineStr">
        <is>
          <t>111-2013</t>
        </is>
      </c>
      <c r="C114" t="n">
        <v>1300556</v>
      </c>
      <c r="D114" t="inlineStr">
        <is>
          <t>FAUNA DOMESTICA</t>
        </is>
      </c>
      <c r="E114" t="inlineStr">
        <is>
          <t>RESIDUOS SOLIDOS</t>
        </is>
      </c>
      <c r="H114" s="7" t="inlineStr">
        <is>
          <t>Disposición inadecuada de escrementos</t>
        </is>
      </c>
      <c r="I114" t="inlineStr">
        <is>
          <t>Administrador Palma de Mayorca</t>
        </is>
      </c>
      <c r="J114" t="inlineStr">
        <is>
          <t>CL</t>
        </is>
      </c>
      <c r="K114" t="n">
        <v>27</v>
      </c>
      <c r="L114" t="inlineStr">
        <is>
          <t>D</t>
        </is>
      </c>
      <c r="M114" t="inlineStr">
        <is>
          <t>SUR</t>
        </is>
      </c>
      <c r="N114" t="n">
        <v>47</v>
      </c>
      <c r="O114" t="inlineStr">
        <is>
          <t>D</t>
        </is>
      </c>
      <c r="P114" t="n">
        <v>70</v>
      </c>
      <c r="T114">
        <f>CONCATENATE(J114," ",K114," ",L114," ",M114," ",N114," ",O114," ",P114," ",Q114," ",R114," ",S114)</f>
        <v/>
      </c>
      <c r="U114" t="inlineStr">
        <is>
          <t>no reporta</t>
        </is>
      </c>
      <c r="V114" t="n">
        <v>3343491</v>
      </c>
      <c r="W114" t="inlineStr">
        <is>
          <t>Nubia Zuluaga</t>
        </is>
      </c>
      <c r="AF114" t="inlineStr">
        <is>
          <t>4B</t>
        </is>
      </c>
      <c r="AG114" t="n">
        <v>129</v>
      </c>
      <c r="AH114">
        <f>CONCATENATE(X114," ",Y114," ",Z114," ",AA114," ",AB114," ",AC114," ",AD114," ",AE114," ",AF114," ",AG114)</f>
        <v/>
      </c>
      <c r="AI114" t="inlineStr">
        <is>
          <t>no reporta</t>
        </is>
      </c>
      <c r="AJ114" t="n">
        <v>3343491</v>
      </c>
      <c r="AK114" t="inlineStr">
        <is>
          <t>La Pradera</t>
        </is>
      </c>
      <c r="AO114" s="1" t="n"/>
      <c r="AP114" t="n">
        <v>5</v>
      </c>
      <c r="AQ114" s="4" t="n">
        <v>41325</v>
      </c>
      <c r="AR114" s="4" t="n">
        <v>41332</v>
      </c>
      <c r="AS114" s="5">
        <f>+AR114-AQ114</f>
        <v/>
      </c>
      <c r="AT114" t="inlineStr">
        <is>
          <t>Acta de Compromiso</t>
        </is>
      </c>
      <c r="AU114" t="inlineStr">
        <is>
          <t>Verificación</t>
        </is>
      </c>
      <c r="AV114" s="10" t="n">
        <v>41332</v>
      </c>
      <c r="AW114" s="9" t="inlineStr">
        <is>
          <t>J. Alvarez - L. Garcia</t>
        </is>
      </c>
      <c r="AX114" s="10" t="n">
        <v>41332</v>
      </c>
      <c r="AY114" s="10" t="n">
        <v>41353</v>
      </c>
      <c r="AZ114" s="9" t="inlineStr">
        <is>
          <t>J. Alvarez - L. Garcia</t>
        </is>
      </c>
      <c r="BA114" s="10" t="n">
        <v>41353</v>
      </c>
      <c r="BB114" s="10" t="n">
        <v>41355</v>
      </c>
      <c r="BC114" s="9" t="inlineStr">
        <is>
          <t>J. Alvarez - L. Garcia</t>
        </is>
      </c>
      <c r="BD114" s="10" t="n">
        <v>41355</v>
      </c>
    </row>
    <row r="115" ht="15" customHeight="1">
      <c r="B115" t="inlineStr">
        <is>
          <t>112-2013</t>
        </is>
      </c>
      <c r="C115" t="inlineStr">
        <is>
          <t>56979 - 56534</t>
        </is>
      </c>
      <c r="D115" t="inlineStr">
        <is>
          <t>AIRE</t>
        </is>
      </c>
      <c r="H115" s="7" t="inlineStr">
        <is>
          <t>Afectación de la calidad del aire</t>
        </is>
      </c>
      <c r="I115" t="inlineStr">
        <is>
          <t>De Oficio</t>
        </is>
      </c>
      <c r="T115">
        <f>CONCATENATE(J115," ",K115," ",L115," ",M115," ",N115," ",O115," ",P115," ",Q115," ",R115," ",S115)</f>
        <v/>
      </c>
      <c r="U115" t="inlineStr">
        <is>
          <t>no reporta</t>
        </is>
      </c>
      <c r="V115" t="inlineStr">
        <is>
          <t>no reporta</t>
        </is>
      </c>
      <c r="W115" t="inlineStr">
        <is>
          <t>Carlos Mario Ramírez</t>
        </is>
      </c>
      <c r="X115" t="inlineStr">
        <is>
          <t>DG</t>
        </is>
      </c>
      <c r="Y115" t="n">
        <v>31</v>
      </c>
      <c r="Z115" t="inlineStr">
        <is>
          <t>C</t>
        </is>
      </c>
      <c r="AB115" t="n">
        <v>31</v>
      </c>
      <c r="AC115" t="inlineStr">
        <is>
          <t>EE</t>
        </is>
      </c>
      <c r="AD115" t="n">
        <v>24</v>
      </c>
      <c r="AE115" t="inlineStr">
        <is>
          <t>SUR</t>
        </is>
      </c>
      <c r="AH115">
        <f>CONCATENATE(X115," ",Y115," ",Z115," ",AA115," ",AB115," ",AC115," ",AD115," ",AE115," ",AF115," ",AG115)</f>
        <v/>
      </c>
      <c r="AI115" t="n">
        <v>79589406</v>
      </c>
      <c r="AJ115" t="inlineStr">
        <is>
          <t>2703368 - 3003701040</t>
        </is>
      </c>
      <c r="AK115" t="inlineStr">
        <is>
          <t>La Sebastiana</t>
        </is>
      </c>
      <c r="AO115" s="1" t="n"/>
      <c r="AP115" t="n">
        <v>3</v>
      </c>
      <c r="AQ115" s="4" t="n">
        <v>41325</v>
      </c>
      <c r="AR115" s="4" t="n">
        <v>41325</v>
      </c>
      <c r="AS115" s="5">
        <f>+AR115-AQ115</f>
        <v/>
      </c>
      <c r="AT115" t="inlineStr">
        <is>
          <t>Acta de Compromiso</t>
        </is>
      </c>
      <c r="AU115" t="inlineStr">
        <is>
          <t>Auto de archivo</t>
        </is>
      </c>
      <c r="AV115" s="10" t="n">
        <v>41332</v>
      </c>
      <c r="AW115" s="9" t="inlineStr">
        <is>
          <t>J. Alvarez - L. Garcia</t>
        </is>
      </c>
      <c r="AX115" s="10" t="n">
        <v>41332</v>
      </c>
      <c r="AY115" s="10" t="n">
        <v>41353</v>
      </c>
      <c r="AZ115" s="9" t="inlineStr">
        <is>
          <t>J. Alvarez - L. Garcia</t>
        </is>
      </c>
      <c r="BA115" s="10" t="n">
        <v>41353</v>
      </c>
      <c r="BB115" s="10" t="n">
        <v>41355</v>
      </c>
      <c r="BC115" s="9" t="inlineStr">
        <is>
          <t>J. Alvarez - L. Garcia</t>
        </is>
      </c>
      <c r="BD115" s="10" t="n">
        <v>41355</v>
      </c>
    </row>
    <row r="116">
      <c r="B116" t="inlineStr">
        <is>
          <t>113-2013</t>
        </is>
      </c>
      <c r="C116" t="n">
        <v>1300592</v>
      </c>
      <c r="D116" t="inlineStr">
        <is>
          <t>ESPACIOS PUBLICOS VERDES</t>
        </is>
      </c>
      <c r="E116" t="inlineStr">
        <is>
          <t>RESIDUOS SOLIDOS</t>
        </is>
      </c>
      <c r="H116" s="7" t="inlineStr">
        <is>
          <t>Disposición inadecuada de residuos sólidos</t>
        </is>
      </c>
      <c r="I116" t="inlineStr">
        <is>
          <t>Anonimo</t>
        </is>
      </c>
      <c r="T116">
        <f>CONCATENATE(J116," ",K116," ",L116," ",M116," ",N116," ",O116," ",P116," ",Q116," ",R116," ",S116)</f>
        <v/>
      </c>
      <c r="U116" t="inlineStr">
        <is>
          <t>no reporta</t>
        </is>
      </c>
      <c r="V116" t="inlineStr">
        <is>
          <t>no reporta</t>
        </is>
      </c>
      <c r="W116" t="inlineStr">
        <is>
          <t>Jose Jaramillo</t>
        </is>
      </c>
      <c r="X116" t="inlineStr">
        <is>
          <t>KR</t>
        </is>
      </c>
      <c r="Y116" t="n">
        <v>43</v>
      </c>
      <c r="Z116" t="inlineStr">
        <is>
          <t>A</t>
        </is>
      </c>
      <c r="AH116">
        <f>CONCATENATE(X116," ",Y116," ",Z116," ",AA116," ",AB116," ",AC116," ",AD116," ",AE116," ",AF116," ",AG116)</f>
        <v/>
      </c>
      <c r="AI116" t="inlineStr">
        <is>
          <t>no reporta</t>
        </is>
      </c>
      <c r="AJ116" t="inlineStr">
        <is>
          <t>no reporta</t>
        </is>
      </c>
      <c r="AK116" t="inlineStr">
        <is>
          <t>San Marcos</t>
        </is>
      </c>
      <c r="AO116" s="1" t="n"/>
      <c r="AP116" t="n">
        <v>2</v>
      </c>
      <c r="AQ116" s="4" t="n">
        <v>41326</v>
      </c>
      <c r="AR116" s="4" t="n">
        <v>41326</v>
      </c>
      <c r="AS116" s="5">
        <f>+AR116-AQ116</f>
        <v/>
      </c>
      <c r="AT116" t="inlineStr">
        <is>
          <t>Acta de Compromiso</t>
        </is>
      </c>
      <c r="AU116" t="inlineStr">
        <is>
          <t>Auto de archivo</t>
        </is>
      </c>
    </row>
    <row r="117" ht="15" customHeight="1">
      <c r="A117" t="inlineStr">
        <is>
          <t>5433-2012</t>
        </is>
      </c>
      <c r="B117" t="inlineStr">
        <is>
          <t>114-2013</t>
        </is>
      </c>
      <c r="C117" t="inlineStr">
        <is>
          <t>106195 - 291853</t>
        </is>
      </c>
      <c r="D117" t="inlineStr">
        <is>
          <t>HIDRICO</t>
        </is>
      </c>
      <c r="H117" s="7" t="inlineStr">
        <is>
          <t>Aporte de sedimentos y materiales a quebrada Mina Honda</t>
        </is>
      </c>
      <c r="I117" t="inlineStr">
        <is>
          <t>Autoridad Ambiental</t>
        </is>
      </c>
      <c r="T117">
        <f>CONCATENATE(J117," ",K117," ",L117," ",M117," ",N117," ",O117," ",P117," ",Q117," ",R117," ",S117)</f>
        <v/>
      </c>
      <c r="U117" t="inlineStr">
        <is>
          <t>no reporta</t>
        </is>
      </c>
      <c r="V117" t="inlineStr">
        <is>
          <t>no reporta</t>
        </is>
      </c>
      <c r="W117" t="inlineStr">
        <is>
          <t>Palmeral de Avignon - Mont juic</t>
        </is>
      </c>
      <c r="X117" t="inlineStr">
        <is>
          <t>CL</t>
        </is>
      </c>
      <c r="Y117" t="n">
        <v>26</v>
      </c>
      <c r="AA117" t="inlineStr">
        <is>
          <t>SUR</t>
        </is>
      </c>
      <c r="AB117" t="n">
        <v>22</v>
      </c>
      <c r="AD117" t="n">
        <v>31</v>
      </c>
      <c r="AH117">
        <f>CONCATENATE(X117," ",Y117," ",Z117," ",AA117," ",AB117," ",AC117," ",AD117," ",AE117," ",AF117," ",AG117)</f>
        <v/>
      </c>
      <c r="AI117" t="inlineStr">
        <is>
          <t>no reporta</t>
        </is>
      </c>
      <c r="AJ117" t="n">
        <v>3363909</v>
      </c>
      <c r="AK117" t="inlineStr">
        <is>
          <t>Loma El Atravezado</t>
        </is>
      </c>
      <c r="AO117" s="1" t="n"/>
      <c r="AP117" t="n">
        <v>4</v>
      </c>
      <c r="AQ117" s="4" t="n">
        <v>41325</v>
      </c>
      <c r="AR117" s="4" t="n">
        <v>41345</v>
      </c>
      <c r="AS117" s="5">
        <f>+AR117-AQ117</f>
        <v/>
      </c>
      <c r="AT117" t="inlineStr">
        <is>
          <t>Acta de Compromiso</t>
        </is>
      </c>
      <c r="AU117" t="inlineStr">
        <is>
          <t>Auto de archivo</t>
        </is>
      </c>
      <c r="CE117" s="10" t="n">
        <v>41544</v>
      </c>
    </row>
    <row r="118">
      <c r="B118" t="inlineStr">
        <is>
          <t>115-2013</t>
        </is>
      </c>
      <c r="C118" t="inlineStr">
        <is>
          <t>1300439 - 1301631 - 1302880</t>
        </is>
      </c>
      <c r="D118" t="inlineStr">
        <is>
          <t>ESPACIOS PUBLICOS VERDES</t>
        </is>
      </c>
      <c r="H118" s="7" t="inlineStr">
        <is>
          <t>Cambio de piso blando a piso duro</t>
        </is>
      </c>
      <c r="I118" t="inlineStr">
        <is>
          <t>Parques y Arborización</t>
        </is>
      </c>
      <c r="T118">
        <f>CONCATENATE(J118," ",K118," ",L118," ",M118," ",N118," ",O118," ",P118," ",Q118," ",R118," ",S118)</f>
        <v/>
      </c>
      <c r="U118" t="inlineStr">
        <is>
          <t>no reporta</t>
        </is>
      </c>
      <c r="V118" t="inlineStr">
        <is>
          <t>no reporta</t>
        </is>
      </c>
      <c r="W118" t="inlineStr">
        <is>
          <t>Hilda Melfy Estrada Quiroz</t>
        </is>
      </c>
      <c r="X118" t="inlineStr">
        <is>
          <t>CL</t>
        </is>
      </c>
      <c r="Y118" t="n">
        <v>40</v>
      </c>
      <c r="Z118" t="inlineStr">
        <is>
          <t>B</t>
        </is>
      </c>
      <c r="AA118" t="inlineStr">
        <is>
          <t>SUR</t>
        </is>
      </c>
      <c r="AB118" t="n">
        <v>41</v>
      </c>
      <c r="AD118" t="n">
        <v>21</v>
      </c>
      <c r="AH118">
        <f>CONCATENATE(X118," ",Y118," ",Z118," ",AA118," ",AB118," ",AC118," ",AD118," ",AE118," ",AF118," ",AG118)</f>
        <v/>
      </c>
      <c r="AI118" t="n">
        <v>42874477</v>
      </c>
      <c r="AJ118" t="inlineStr">
        <is>
          <t>no reporta</t>
        </is>
      </c>
      <c r="AK118" t="inlineStr">
        <is>
          <t>El Dorado</t>
        </is>
      </c>
      <c r="AO118" s="1" t="n"/>
      <c r="AP118" t="n">
        <v>7</v>
      </c>
      <c r="AQ118" s="4" t="n">
        <v>41326</v>
      </c>
      <c r="AR118" s="4" t="n">
        <v>41348</v>
      </c>
      <c r="AS118" s="5">
        <f>+AR118-AQ118</f>
        <v/>
      </c>
      <c r="AT118" t="inlineStr">
        <is>
          <t>Codigo de Policia</t>
        </is>
      </c>
      <c r="AU118" t="inlineStr">
        <is>
          <t>Auto de archivo</t>
        </is>
      </c>
      <c r="AV118" s="10" t="n">
        <v>41431</v>
      </c>
      <c r="AW118" s="9" t="inlineStr">
        <is>
          <t>C. Rojas - J. Restrepo - S. Bustamante</t>
        </is>
      </c>
      <c r="AX118" s="10" t="n">
        <v>41431</v>
      </c>
      <c r="BK118" s="10" t="n">
        <v>41348</v>
      </c>
      <c r="BL118" s="10" t="n">
        <v>41352</v>
      </c>
      <c r="BM118" s="10" t="n">
        <v>41453</v>
      </c>
    </row>
    <row r="119" ht="15" customHeight="1">
      <c r="B119" t="inlineStr">
        <is>
          <t>116-2013</t>
        </is>
      </c>
      <c r="C119" t="n">
        <v>1300355</v>
      </c>
      <c r="D119" t="inlineStr">
        <is>
          <t>AIRE</t>
        </is>
      </c>
      <c r="H119" s="7" t="inlineStr">
        <is>
          <t>Ruido que producen gallos</t>
        </is>
      </c>
      <c r="I119" t="inlineStr">
        <is>
          <t>Gestion Ambiental</t>
        </is>
      </c>
      <c r="T119">
        <f>CONCATENATE(J119," ",K119," ",L119," ",M119," ",N119," ",O119," ",P119," ",Q119," ",R119," ",S119)</f>
        <v/>
      </c>
      <c r="U119" t="inlineStr">
        <is>
          <t>no reporta</t>
        </is>
      </c>
      <c r="V119" t="inlineStr">
        <is>
          <t>no reporta</t>
        </is>
      </c>
      <c r="W119" t="inlineStr">
        <is>
          <t>Jhony Vargas</t>
        </is>
      </c>
      <c r="X119" t="inlineStr">
        <is>
          <t>KR</t>
        </is>
      </c>
      <c r="Y119" t="n">
        <v>42</v>
      </c>
      <c r="Z119" t="inlineStr">
        <is>
          <t>D</t>
        </is>
      </c>
      <c r="AB119" t="n">
        <v>46</v>
      </c>
      <c r="AD119" t="n">
        <v>113</v>
      </c>
      <c r="AE119" t="inlineStr">
        <is>
          <t>SUR</t>
        </is>
      </c>
      <c r="AH119">
        <f>CONCATENATE(X119," ",Y119," ",Z119," ",AA119," ",AB119," ",AC119," ",AD119," ",AE119," ",AF119," ",AG119)</f>
        <v/>
      </c>
      <c r="AI119" t="n">
        <v>15489454</v>
      </c>
      <c r="AJ119" t="n">
        <v>3185998330</v>
      </c>
      <c r="AK119" t="inlineStr">
        <is>
          <t>La Paz</t>
        </is>
      </c>
      <c r="AO119" s="1" t="n"/>
      <c r="AP119" t="n">
        <v>8</v>
      </c>
      <c r="AQ119" s="4" t="n">
        <v>41327</v>
      </c>
      <c r="AR119" s="4" t="n">
        <v>41331</v>
      </c>
      <c r="AS119" s="5">
        <f>+AR119-AQ119</f>
        <v/>
      </c>
      <c r="AT119" t="inlineStr">
        <is>
          <t>Codigo de Policia</t>
        </is>
      </c>
      <c r="AU119" t="inlineStr">
        <is>
          <t>Auto de archivo</t>
        </is>
      </c>
      <c r="AV119" s="10" t="n">
        <v>41331</v>
      </c>
      <c r="AW119" s="9" t="inlineStr">
        <is>
          <t>C. Rojas - S. Bustamante</t>
        </is>
      </c>
      <c r="AX119" s="10" t="n">
        <v>41331</v>
      </c>
      <c r="AY119" s="10" t="n">
        <v>41390</v>
      </c>
      <c r="AZ119" s="9" t="inlineStr">
        <is>
          <t>C. Rojas - J. Restrepo - S. Bustamante</t>
        </is>
      </c>
      <c r="BA119" s="10" t="n">
        <v>41390</v>
      </c>
      <c r="BB119" s="10" t="n">
        <v>41432</v>
      </c>
      <c r="BC119" s="9" t="inlineStr">
        <is>
          <t>J. Alvarez - L. Garcia</t>
        </is>
      </c>
    </row>
    <row r="120" ht="15" customHeight="1">
      <c r="B120" t="inlineStr">
        <is>
          <t>117-2013</t>
        </is>
      </c>
      <c r="C120" t="inlineStr">
        <is>
          <t>I.T 090</t>
        </is>
      </c>
      <c r="D120" t="inlineStr">
        <is>
          <t>HIDRICO</t>
        </is>
      </c>
      <c r="H120" s="7" t="inlineStr">
        <is>
          <t>Manejo inadecuado de aguas lluvias, sedimentación red alcantarillado.</t>
        </is>
      </c>
      <c r="I120" t="inlineStr">
        <is>
          <t>Autoridad Ambiental</t>
        </is>
      </c>
      <c r="T120">
        <f>CONCATENATE(J120," ",K120," ",L120," ",M120," ",N120," ",O120," ",P120," ",Q120," ",R120," ",S120)</f>
        <v/>
      </c>
      <c r="U120" t="inlineStr">
        <is>
          <t>no reporta</t>
        </is>
      </c>
      <c r="V120" t="inlineStr">
        <is>
          <t>no reporta</t>
        </is>
      </c>
      <c r="W120" t="inlineStr">
        <is>
          <t>Diego Molina Bermudez</t>
        </is>
      </c>
      <c r="X120" t="inlineStr">
        <is>
          <t>DG</t>
        </is>
      </c>
      <c r="Y120" t="n">
        <v>29</v>
      </c>
      <c r="AB120" t="n">
        <v>33</v>
      </c>
      <c r="AD120" t="n">
        <v>20</v>
      </c>
      <c r="AE120" t="inlineStr">
        <is>
          <t>SUR</t>
        </is>
      </c>
      <c r="AH120">
        <f>CONCATENATE(X120," ",Y120," ",Z120," ",AA120," ",AB120," ",AC120," ",AD120," ",AE120," ",AF120," ",AG120)</f>
        <v/>
      </c>
      <c r="AI120" t="n">
        <v>71587098</v>
      </c>
      <c r="AJ120" t="n">
        <v>3566090</v>
      </c>
      <c r="AK120" t="inlineStr">
        <is>
          <t>Alto de Misael</t>
        </is>
      </c>
      <c r="AO120" s="1" t="n"/>
      <c r="AP120" t="n">
        <v>3</v>
      </c>
      <c r="AQ120" s="4" t="n">
        <v>41327</v>
      </c>
      <c r="AR120" s="4" t="n">
        <v>41387</v>
      </c>
      <c r="AS120" s="5">
        <f>+AR120-AQ120</f>
        <v/>
      </c>
      <c r="AT120" t="inlineStr">
        <is>
          <t>Acta de Compromiso</t>
        </is>
      </c>
      <c r="AU120" t="inlineStr">
        <is>
          <t>Auto de archivo</t>
        </is>
      </c>
      <c r="AV120" s="10" t="n">
        <v>41387</v>
      </c>
      <c r="AW120" s="9" t="inlineStr">
        <is>
          <t>L. Taborda - C. Calle</t>
        </is>
      </c>
      <c r="AX120" s="10" t="n">
        <v>41387</v>
      </c>
    </row>
    <row r="121" ht="15" customHeight="1">
      <c r="B121" t="inlineStr">
        <is>
          <t>118-2013</t>
        </is>
      </c>
      <c r="C121" t="n">
        <v>1300593</v>
      </c>
      <c r="D121" t="inlineStr">
        <is>
          <t>-</t>
        </is>
      </c>
      <c r="E121" t="inlineStr">
        <is>
          <t>RESIDUOS SOLIDOS</t>
        </is>
      </c>
      <c r="H121" s="7" t="inlineStr">
        <is>
          <t>Quema de llantas y materiales en lote</t>
        </is>
      </c>
      <c r="I121" t="inlineStr">
        <is>
          <t>Diego Gil</t>
        </is>
      </c>
      <c r="J121" t="inlineStr">
        <is>
          <t>KR</t>
        </is>
      </c>
      <c r="K121" t="n">
        <v>25</v>
      </c>
      <c r="L121" t="inlineStr">
        <is>
          <t>A</t>
        </is>
      </c>
      <c r="N121" t="n">
        <v>40</v>
      </c>
      <c r="O121" t="inlineStr">
        <is>
          <t>G</t>
        </is>
      </c>
      <c r="P121" t="n">
        <v>81</v>
      </c>
      <c r="Q121" t="inlineStr">
        <is>
          <t>SUR</t>
        </is>
      </c>
      <c r="T121">
        <f>CONCATENATE(J121," ",K121," ",L121," ",M121," ",N121," ",O121," ",P121," ",Q121," ",R121," ",S121)</f>
        <v/>
      </c>
      <c r="U121" t="n">
        <v>1039458412</v>
      </c>
      <c r="V121" t="n">
        <v>3793117</v>
      </c>
      <c r="W121" t="inlineStr">
        <is>
          <t>Andres Angel Restrepo</t>
        </is>
      </c>
      <c r="X121" t="inlineStr">
        <is>
          <t>KR</t>
        </is>
      </c>
      <c r="Y121" t="n">
        <v>25</v>
      </c>
      <c r="Z121" t="inlineStr">
        <is>
          <t>A</t>
        </is>
      </c>
      <c r="AB121" t="n">
        <v>40</v>
      </c>
      <c r="AC121" t="inlineStr">
        <is>
          <t>G</t>
        </is>
      </c>
      <c r="AD121" t="n">
        <v>81</v>
      </c>
      <c r="AE121" t="inlineStr">
        <is>
          <t>SUR</t>
        </is>
      </c>
      <c r="AH121">
        <f>CONCATENATE(X121," ",Y121," ",Z121," ",AA121," ",AB121," ",AC121," ",AD121," ",AE121," ",AF121," ",AG121)</f>
        <v/>
      </c>
      <c r="AI121" t="n">
        <v>98620542</v>
      </c>
      <c r="AJ121" t="inlineStr">
        <is>
          <t>no reporta</t>
        </is>
      </c>
      <c r="AK121" t="inlineStr">
        <is>
          <t>La Mina</t>
        </is>
      </c>
      <c r="AO121" s="1" t="n"/>
      <c r="AP121" t="n">
        <v>6</v>
      </c>
      <c r="AQ121" s="4" t="n">
        <v>41326</v>
      </c>
      <c r="AR121" s="4" t="n">
        <v>41326</v>
      </c>
      <c r="AS121" s="5">
        <f>+AR121-AQ121</f>
        <v/>
      </c>
      <c r="AT121" t="inlineStr">
        <is>
          <t>Acta de Compromiso</t>
        </is>
      </c>
      <c r="AU121" t="inlineStr">
        <is>
          <t>Auto de archivo</t>
        </is>
      </c>
      <c r="AV121" s="10" t="n">
        <v>41326</v>
      </c>
      <c r="AW121" s="9" t="inlineStr">
        <is>
          <t>J. Alvarez - L. Garcia</t>
        </is>
      </c>
      <c r="AX121" s="10" t="n">
        <v>41326</v>
      </c>
      <c r="AY121" s="10" t="n">
        <v>41332</v>
      </c>
      <c r="AZ121" s="9" t="inlineStr">
        <is>
          <t>C. Rojas</t>
        </is>
      </c>
      <c r="BA121" s="10" t="n">
        <v>41332</v>
      </c>
      <c r="CE121" s="10" t="n">
        <v>41332</v>
      </c>
    </row>
    <row r="122" ht="15" customHeight="1">
      <c r="B122" t="inlineStr">
        <is>
          <t>119-2013</t>
        </is>
      </c>
      <c r="C122" t="inlineStr">
        <is>
          <t>1300575 - 1301453</t>
        </is>
      </c>
      <c r="D122" t="inlineStr">
        <is>
          <t>FAUNA DOMESTICA</t>
        </is>
      </c>
      <c r="H122" s="7" t="inlineStr">
        <is>
          <t xml:space="preserve">Tenencia inadecuada de mascota </t>
        </is>
      </c>
      <c r="I122" t="inlineStr">
        <is>
          <t>Maria Patricia Restrepo Arango</t>
        </is>
      </c>
      <c r="J122" t="inlineStr">
        <is>
          <t>CL</t>
        </is>
      </c>
      <c r="K122" t="n">
        <v>15</v>
      </c>
      <c r="M122" t="inlineStr">
        <is>
          <t>SUR</t>
        </is>
      </c>
      <c r="N122" t="n">
        <v>46</v>
      </c>
      <c r="P122" t="n">
        <v>120</v>
      </c>
      <c r="S122" t="n">
        <v>104</v>
      </c>
      <c r="T122">
        <f>CONCATENATE(J122," ",K122," ",L122," ",M122," ",N122," ",O122," ",P122," ",Q122," ",R122," ",S122)</f>
        <v/>
      </c>
      <c r="U122" t="n">
        <v>9000770418</v>
      </c>
      <c r="V122" t="n">
        <v>4442015</v>
      </c>
      <c r="W122" t="inlineStr">
        <is>
          <t>Carminia Gartner y Jose Agudelo</t>
        </is>
      </c>
      <c r="X122" t="inlineStr">
        <is>
          <t>KR</t>
        </is>
      </c>
      <c r="Y122" t="n">
        <v>46</v>
      </c>
      <c r="AB122" t="n">
        <v>25</v>
      </c>
      <c r="AD122" t="n">
        <v>32</v>
      </c>
      <c r="AE122" t="inlineStr">
        <is>
          <t>SUR</t>
        </is>
      </c>
      <c r="AH122">
        <f>CONCATENATE(X122," ",Y122," ",Z122," ",AA122," ",AB122," ",AC122," ",AD122," ",AE122," ",AF122," ",AG122)</f>
        <v/>
      </c>
      <c r="AI122" t="inlineStr">
        <is>
          <t>no reporta</t>
        </is>
      </c>
      <c r="AJ122" t="inlineStr">
        <is>
          <t>no reporta</t>
        </is>
      </c>
      <c r="AK122" t="inlineStr">
        <is>
          <t>Villagrande</t>
        </is>
      </c>
      <c r="AO122" s="1" t="n"/>
      <c r="AP122" t="n">
        <v>2</v>
      </c>
      <c r="AQ122" s="4" t="n">
        <v>41326</v>
      </c>
      <c r="AR122" s="4" t="n">
        <v>41340</v>
      </c>
      <c r="AS122" s="5">
        <f>+AR122-AQ122</f>
        <v/>
      </c>
      <c r="AT122" t="inlineStr">
        <is>
          <t>Acta de Compromiso</t>
        </is>
      </c>
      <c r="AU122" t="inlineStr">
        <is>
          <t>Auto de archivo</t>
        </is>
      </c>
      <c r="AV122" s="10" t="n">
        <v>41340</v>
      </c>
      <c r="AW122" s="9" t="inlineStr">
        <is>
          <t>J. Alvarez - L. Garcia</t>
        </is>
      </c>
      <c r="AX122" s="10" t="n">
        <v>41340</v>
      </c>
      <c r="AY122" s="10" t="n">
        <v>41353</v>
      </c>
      <c r="AZ122" s="9" t="inlineStr">
        <is>
          <t>J. Restrepo - S. Bustamante</t>
        </is>
      </c>
      <c r="BA122" s="10" t="n">
        <v>41353</v>
      </c>
      <c r="BB122" s="10" t="n">
        <v>41379</v>
      </c>
      <c r="BC122" s="9" t="inlineStr">
        <is>
          <t>J. Restrepo - S. Bustamante</t>
        </is>
      </c>
      <c r="BD122" s="10" t="n">
        <v>41379</v>
      </c>
      <c r="BK122" s="10" t="n">
        <v>41353</v>
      </c>
      <c r="BL122" s="10" t="n">
        <v>41367</v>
      </c>
      <c r="BM122" s="10" t="n">
        <v>41418</v>
      </c>
      <c r="BN122" s="10" t="n">
        <v>41421</v>
      </c>
      <c r="CC122" s="10" t="n">
        <v>41771</v>
      </c>
    </row>
    <row r="123" ht="15" customHeight="1">
      <c r="B123" t="inlineStr">
        <is>
          <t>120-2013</t>
        </is>
      </c>
      <c r="C123" t="n">
        <v>1300594</v>
      </c>
      <c r="D123" t="inlineStr">
        <is>
          <t>FAUNA DOMESTICA</t>
        </is>
      </c>
      <c r="H123" s="7" t="inlineStr">
        <is>
          <t xml:space="preserve">Tenencia inadecuada de mascota </t>
        </is>
      </c>
      <c r="I123" t="inlineStr">
        <is>
          <t>Comunidad</t>
        </is>
      </c>
      <c r="T123">
        <f>CONCATENATE(J123," ",K123," ",L123," ",M123," ",N123," ",O123," ",P123," ",Q123," ",R123," ",S123)</f>
        <v/>
      </c>
      <c r="U123" t="inlineStr">
        <is>
          <t>no reporta</t>
        </is>
      </c>
      <c r="V123" t="n">
        <v>2762773</v>
      </c>
      <c r="W123" t="inlineStr">
        <is>
          <t>Por determinar</t>
        </is>
      </c>
      <c r="X123" t="inlineStr">
        <is>
          <t>CL</t>
        </is>
      </c>
      <c r="Y123" t="n">
        <v>47</v>
      </c>
      <c r="AA123" t="inlineStr">
        <is>
          <t>SUR</t>
        </is>
      </c>
      <c r="AB123" t="n">
        <v>39</v>
      </c>
      <c r="AD123" t="n">
        <v>14</v>
      </c>
      <c r="AG123" t="n">
        <v>201</v>
      </c>
      <c r="AH123">
        <f>CONCATENATE(X123," ",Y123," ",Z123," ",AA123," ",AB123," ",AC123," ",AD123," ",AE123," ",AF123," ",AG123)</f>
        <v/>
      </c>
      <c r="AI123" t="inlineStr">
        <is>
          <t>no reporta</t>
        </is>
      </c>
      <c r="AJ123" t="inlineStr">
        <is>
          <t>no reporta</t>
        </is>
      </c>
      <c r="AK123" t="inlineStr">
        <is>
          <t>El Trianon</t>
        </is>
      </c>
      <c r="AO123" s="1" t="n"/>
      <c r="AP123" t="n">
        <v>7</v>
      </c>
      <c r="AQ123" s="4" t="n">
        <v>41326</v>
      </c>
      <c r="AR123" s="4" t="n">
        <v>41332</v>
      </c>
      <c r="AS123" s="5">
        <f>+AR123-AQ123</f>
        <v/>
      </c>
      <c r="AT123" t="inlineStr">
        <is>
          <t>Acta de Compromiso</t>
        </is>
      </c>
      <c r="AU123" t="inlineStr">
        <is>
          <t>Auto de archivo</t>
        </is>
      </c>
      <c r="AV123" s="10" t="n">
        <v>41332</v>
      </c>
      <c r="AW123" s="9" t="inlineStr">
        <is>
          <t>C. Rojas - J. Restrepo</t>
        </is>
      </c>
      <c r="AX123" s="10" t="n">
        <v>41332</v>
      </c>
      <c r="AY123" s="10" t="n">
        <v>41355</v>
      </c>
      <c r="AZ123" s="9" t="inlineStr">
        <is>
          <t>J.Alvarez - L.Garcia</t>
        </is>
      </c>
      <c r="BA123" s="10" t="n">
        <v>41355</v>
      </c>
      <c r="CE123" s="10" t="n">
        <v>41355</v>
      </c>
    </row>
    <row r="124" ht="15" customHeight="1">
      <c r="B124" t="inlineStr">
        <is>
          <t>121-2013</t>
        </is>
      </c>
      <c r="C124" t="n">
        <v>1300599</v>
      </c>
      <c r="D124" t="inlineStr">
        <is>
          <t>-</t>
        </is>
      </c>
      <c r="E124" t="inlineStr">
        <is>
          <t>RESIDUOS SOLIDOS</t>
        </is>
      </c>
      <c r="H124" s="7" t="inlineStr">
        <is>
          <t>Disposición inadecuada de residuos sólidos</t>
        </is>
      </c>
      <c r="I124" t="inlineStr">
        <is>
          <t>Luz Stella Alvarez</t>
        </is>
      </c>
      <c r="J124" t="inlineStr">
        <is>
          <t>KR</t>
        </is>
      </c>
      <c r="K124" t="n">
        <v>32</v>
      </c>
      <c r="N124" t="n">
        <v>38</v>
      </c>
      <c r="P124" t="n">
        <v>20</v>
      </c>
      <c r="Q124" t="inlineStr">
        <is>
          <t>SUR</t>
        </is>
      </c>
      <c r="T124">
        <f>CONCATENATE(J124," ",K124," ",L124," ",M124," ",N124," ",O124," ",P124," ",Q124," ",R124," ",S124)</f>
        <v/>
      </c>
      <c r="U124" t="n">
        <v>42880026</v>
      </c>
      <c r="V124" t="n">
        <v>3022673</v>
      </c>
      <c r="W124" t="inlineStr">
        <is>
          <t>Por determinar</t>
        </is>
      </c>
      <c r="X124" t="inlineStr">
        <is>
          <t>KR</t>
        </is>
      </c>
      <c r="Y124" t="n">
        <v>32</v>
      </c>
      <c r="AB124" t="n">
        <v>38</v>
      </c>
      <c r="AD124" t="n">
        <v>20</v>
      </c>
      <c r="AE124" t="inlineStr">
        <is>
          <t>SUR</t>
        </is>
      </c>
      <c r="AH124">
        <f>CONCATENATE(X124," ",Y124," ",Z124," ",AA124," ",AB124," ",AC124," ",AD124," ",AE124," ",AF124," ",AG124)</f>
        <v/>
      </c>
      <c r="AI124" t="inlineStr">
        <is>
          <t>no reporta</t>
        </is>
      </c>
      <c r="AJ124" t="inlineStr">
        <is>
          <t>no reporta</t>
        </is>
      </c>
      <c r="AK124" t="inlineStr">
        <is>
          <t>Mesa</t>
        </is>
      </c>
      <c r="AO124" s="1" t="n"/>
      <c r="AP124" t="n">
        <v>9</v>
      </c>
      <c r="AQ124" s="4" t="n">
        <v>41327</v>
      </c>
      <c r="AR124" s="4" t="n">
        <v>41332</v>
      </c>
      <c r="AS124" s="5">
        <f>+AR124-AQ124</f>
        <v/>
      </c>
      <c r="AT124" t="inlineStr">
        <is>
          <t>Acta de Compromiso</t>
        </is>
      </c>
      <c r="AU124" t="inlineStr">
        <is>
          <t>Auto de archivo</t>
        </is>
      </c>
      <c r="AV124" s="10" t="n">
        <v>41332</v>
      </c>
      <c r="AW124" s="9" t="inlineStr">
        <is>
          <t>C. Rojas</t>
        </is>
      </c>
      <c r="AX124" s="10" t="n">
        <v>41332</v>
      </c>
      <c r="AY124" s="10" t="n">
        <v>41414</v>
      </c>
      <c r="AZ124" s="9" t="inlineStr">
        <is>
          <t>L. Garcia</t>
        </is>
      </c>
      <c r="BA124" s="10" t="n">
        <v>41414</v>
      </c>
      <c r="CE124" s="10" t="n">
        <v>41583</v>
      </c>
    </row>
    <row r="125" ht="15" customHeight="1">
      <c r="B125" t="inlineStr">
        <is>
          <t>122-2013</t>
        </is>
      </c>
      <c r="C125" t="n">
        <v>1300605</v>
      </c>
      <c r="D125" t="inlineStr">
        <is>
          <t>FLORA</t>
        </is>
      </c>
      <c r="G125" t="inlineStr">
        <is>
          <t>Proyecto Shaddai</t>
        </is>
      </c>
      <c r="H125" s="7" t="inlineStr">
        <is>
          <t>Tala de guaduas y arboles sin autorización</t>
        </is>
      </c>
      <c r="I125" t="inlineStr">
        <is>
          <t>Miriam Cecilia Rivera</t>
        </is>
      </c>
      <c r="T125">
        <f>CONCATENATE(J125," ",K125," ",L125," ",M125," ",N125," ",O125," ",P125," ",Q125," ",R125," ",S125)</f>
        <v/>
      </c>
      <c r="U125" t="inlineStr">
        <is>
          <t>no reporta</t>
        </is>
      </c>
      <c r="V125" t="n">
        <v>2765187</v>
      </c>
      <c r="W125" t="inlineStr">
        <is>
          <t>Proyecto SHADDAI - Santiago Penagos</t>
        </is>
      </c>
      <c r="X125" t="inlineStr">
        <is>
          <t>KR</t>
        </is>
      </c>
      <c r="Y125" t="n">
        <v>42</v>
      </c>
      <c r="Z125" t="inlineStr">
        <is>
          <t>B</t>
        </is>
      </c>
      <c r="AB125" t="n">
        <v>46</v>
      </c>
      <c r="AC125" t="inlineStr">
        <is>
          <t>D</t>
        </is>
      </c>
      <c r="AD125" t="n">
        <v>27</v>
      </c>
      <c r="AH125">
        <f>CONCATENATE(X125," ",Y125," ",Z125," ",AA125," ",AB125," ",AC125," ",AD125," ",AE125," ",AF125," ",AG125)</f>
        <v/>
      </c>
      <c r="AI125" t="inlineStr">
        <is>
          <t>no reporta</t>
        </is>
      </c>
      <c r="AJ125" t="inlineStr">
        <is>
          <t>no reporta</t>
        </is>
      </c>
      <c r="AK125" t="inlineStr">
        <is>
          <t>La Paz</t>
        </is>
      </c>
      <c r="AO125" s="1" t="n"/>
      <c r="AP125" t="n">
        <v>7</v>
      </c>
      <c r="AQ125" s="4" t="n">
        <v>41327</v>
      </c>
      <c r="AR125" s="4" t="n">
        <v>41331</v>
      </c>
      <c r="AS125" s="5">
        <f>+AR125-AQ125</f>
        <v/>
      </c>
      <c r="AT125" t="inlineStr">
        <is>
          <t>Acta de Compromiso</t>
        </is>
      </c>
      <c r="AU125" t="inlineStr">
        <is>
          <t>Auto de archivo</t>
        </is>
      </c>
      <c r="AV125" s="10" t="n">
        <v>41331</v>
      </c>
      <c r="AW125" s="9" t="inlineStr">
        <is>
          <t>L. Taborda</t>
        </is>
      </c>
      <c r="AX125" s="10" t="n">
        <v>41331</v>
      </c>
      <c r="AY125" s="10" t="n">
        <v>41379</v>
      </c>
      <c r="AZ125" s="9" t="inlineStr">
        <is>
          <t>L. Taborda</t>
        </is>
      </c>
      <c r="BA125" s="10" t="n">
        <v>41379</v>
      </c>
    </row>
    <row r="126" ht="15" customHeight="1">
      <c r="B126" t="inlineStr">
        <is>
          <t>123-2013</t>
        </is>
      </c>
      <c r="C126" t="n">
        <v>1300611</v>
      </c>
      <c r="D126" t="inlineStr">
        <is>
          <t>FAUNA DOMESTICA</t>
        </is>
      </c>
      <c r="H126" s="7" t="inlineStr">
        <is>
          <t>Disposición inadecuada de excrementos de mascotas</t>
        </is>
      </c>
      <c r="I126" t="inlineStr">
        <is>
          <t>Anonimo</t>
        </is>
      </c>
      <c r="T126">
        <f>CONCATENATE(J126," ",K126," ",L126," ",M126," ",N126," ",O126," ",P126," ",Q126," ",R126," ",S126)</f>
        <v/>
      </c>
      <c r="U126" t="inlineStr">
        <is>
          <t>no reporta</t>
        </is>
      </c>
      <c r="V126" t="inlineStr">
        <is>
          <t>no reporta</t>
        </is>
      </c>
      <c r="W126" t="inlineStr">
        <is>
          <t>Por determinar</t>
        </is>
      </c>
      <c r="X126" t="inlineStr">
        <is>
          <t>DG</t>
        </is>
      </c>
      <c r="Y126" t="n">
        <v>33</v>
      </c>
      <c r="Z126" t="inlineStr">
        <is>
          <t>A</t>
        </is>
      </c>
      <c r="AB126" t="n">
        <v>34</v>
      </c>
      <c r="AC126" t="inlineStr">
        <is>
          <t>E</t>
        </is>
      </c>
      <c r="AD126" t="n">
        <v>48</v>
      </c>
      <c r="AE126" t="inlineStr">
        <is>
          <t>SUR</t>
        </is>
      </c>
      <c r="AH126">
        <f>CONCATENATE(X126," ",Y126," ",Z126," ",AA126," ",AB126," ",AC126," ",AD126," ",AE126," ",AF126," ",AG126)</f>
        <v/>
      </c>
      <c r="AI126" t="inlineStr">
        <is>
          <t>no reporta</t>
        </is>
      </c>
      <c r="AJ126" t="inlineStr">
        <is>
          <t>no reporta</t>
        </is>
      </c>
      <c r="AK126" t="inlineStr">
        <is>
          <t>Los Naranjos</t>
        </is>
      </c>
      <c r="AO126" s="1" t="n"/>
      <c r="AP126" t="n">
        <v>9</v>
      </c>
      <c r="AQ126" s="4" t="n">
        <v>41327</v>
      </c>
      <c r="AR126" s="4" t="n">
        <v>41332</v>
      </c>
      <c r="AS126" s="5">
        <f>+AR126-AQ126</f>
        <v/>
      </c>
      <c r="AT126" t="inlineStr">
        <is>
          <t>Acta de Compromiso</t>
        </is>
      </c>
      <c r="AU126" t="inlineStr">
        <is>
          <t>Auto de archivo</t>
        </is>
      </c>
    </row>
    <row r="127" ht="15" customHeight="1">
      <c r="B127" t="inlineStr">
        <is>
          <t>124-2013</t>
        </is>
      </c>
      <c r="C127" t="n">
        <v>1300612</v>
      </c>
      <c r="D127" t="inlineStr">
        <is>
          <t>FAUNA DOMESTICA</t>
        </is>
      </c>
      <c r="H127" s="7" t="inlineStr">
        <is>
          <t>Perro que ladra mucho</t>
        </is>
      </c>
      <c r="I127" t="inlineStr">
        <is>
          <t>Camilo Lopez</t>
        </is>
      </c>
      <c r="T127">
        <f>CONCATENATE(J127," ",K127," ",L127," ",M127," ",N127," ",O127," ",P127," ",Q127," ",R127," ",S127)</f>
        <v/>
      </c>
      <c r="U127" t="n">
        <v>70554494</v>
      </c>
      <c r="V127" t="n">
        <v>3334788</v>
      </c>
      <c r="W127" t="inlineStr">
        <is>
          <t>Por determinar</t>
        </is>
      </c>
      <c r="X127" t="inlineStr">
        <is>
          <t>KR</t>
        </is>
      </c>
      <c r="Y127" t="n">
        <v>41</v>
      </c>
      <c r="AB127" t="n">
        <v>44</v>
      </c>
      <c r="AD127" t="n">
        <v>51</v>
      </c>
      <c r="AE127" t="inlineStr">
        <is>
          <t>SUR</t>
        </is>
      </c>
      <c r="AG127" t="n">
        <v>201</v>
      </c>
      <c r="AH127">
        <f>CONCATENATE(X127," ",Y127," ",Z127," ",AA127," ",AB127," ",AC127," ",AD127," ",AE127," ",AF127," ",AG127)</f>
        <v/>
      </c>
      <c r="AI127" t="inlineStr">
        <is>
          <t>no reporta</t>
        </is>
      </c>
      <c r="AJ127" t="inlineStr">
        <is>
          <t>no reporta</t>
        </is>
      </c>
      <c r="AK127" t="inlineStr">
        <is>
          <t>El Dorado</t>
        </is>
      </c>
      <c r="AO127" s="1" t="n"/>
      <c r="AP127" t="n">
        <v>7</v>
      </c>
      <c r="AQ127" s="4" t="n">
        <v>41327</v>
      </c>
      <c r="AR127" s="4" t="n">
        <v>41332</v>
      </c>
      <c r="AS127" s="5">
        <f>+AR127-AQ127</f>
        <v/>
      </c>
      <c r="AT127" t="inlineStr">
        <is>
          <t>Acta de Compromiso</t>
        </is>
      </c>
      <c r="AU127" t="inlineStr">
        <is>
          <t>Verificación</t>
        </is>
      </c>
    </row>
    <row r="128" ht="15" customHeight="1">
      <c r="A128" t="inlineStr">
        <is>
          <t>551-2012 R3884</t>
        </is>
      </c>
      <c r="B128" t="inlineStr">
        <is>
          <t>125-2013</t>
        </is>
      </c>
      <c r="C128" t="inlineStr">
        <is>
          <t>1300275 - 108167</t>
        </is>
      </c>
      <c r="D128" t="inlineStr">
        <is>
          <t>FLORA</t>
        </is>
      </c>
      <c r="H128" s="7" t="inlineStr">
        <is>
          <t>Tala y poda de arboles en zona de protección</t>
        </is>
      </c>
      <c r="I128" t="inlineStr">
        <is>
          <t>Maria Ríos Gallego</t>
        </is>
      </c>
      <c r="T128">
        <f>CONCATENATE(J128," ",K128," ",L128," ",M128," ",N128," ",O128," ",P128," ",Q128," ",R128," ",S128)</f>
        <v/>
      </c>
      <c r="U128" t="n">
        <v>5381024</v>
      </c>
      <c r="V128" t="inlineStr">
        <is>
          <t>no reporta</t>
        </is>
      </c>
      <c r="W128" t="inlineStr">
        <is>
          <t>Jaime Gallego</t>
        </is>
      </c>
      <c r="AH128">
        <f>CONCATENATE(X128," ",Y128," ",Z128," ",AA128," ",AB128," ",AC128," ",AD128," ",AE128," ",AF128," ",AG128)</f>
        <v/>
      </c>
      <c r="AI128" t="n">
        <v>538834</v>
      </c>
      <c r="AJ128" t="n">
        <v>5380433</v>
      </c>
      <c r="AL128" t="inlineStr">
        <is>
          <t>Pantanillo</t>
        </is>
      </c>
      <c r="AO128" s="1" t="inlineStr">
        <is>
          <t>110 - 199</t>
        </is>
      </c>
      <c r="AP128" t="n">
        <v>13</v>
      </c>
      <c r="AQ128" s="4" t="n">
        <v>41305</v>
      </c>
      <c r="AR128" s="4" t="n">
        <v>41319</v>
      </c>
      <c r="AS128" s="5">
        <f>+AR128-AQ128</f>
        <v/>
      </c>
      <c r="AT128" t="inlineStr">
        <is>
          <t>Acta de Compromiso</t>
        </is>
      </c>
      <c r="AU128" t="inlineStr">
        <is>
          <t>Verificación</t>
        </is>
      </c>
    </row>
    <row r="129" ht="15" customHeight="1">
      <c r="B129" t="inlineStr">
        <is>
          <t>126-2013</t>
        </is>
      </c>
      <c r="C129" t="n">
        <v>108109</v>
      </c>
      <c r="D129" t="inlineStr">
        <is>
          <t>-</t>
        </is>
      </c>
      <c r="E129" t="inlineStr">
        <is>
          <t>MATERIAL DE CONTRUCCIÓN</t>
        </is>
      </c>
      <c r="H129" s="7" t="inlineStr">
        <is>
          <t>Acumulación de materiales de construcción</t>
        </is>
      </c>
      <c r="I129" t="inlineStr">
        <is>
          <t>Diana Milena Restrepo</t>
        </is>
      </c>
      <c r="J129" t="inlineStr">
        <is>
          <t>KR</t>
        </is>
      </c>
      <c r="K129" t="n">
        <v>42</v>
      </c>
      <c r="L129" t="inlineStr">
        <is>
          <t>D</t>
        </is>
      </c>
      <c r="N129" t="n">
        <v>45</v>
      </c>
      <c r="O129" t="inlineStr">
        <is>
          <t>C</t>
        </is>
      </c>
      <c r="P129" t="n">
        <v>124</v>
      </c>
      <c r="Q129" t="inlineStr">
        <is>
          <t>SUR</t>
        </is>
      </c>
      <c r="T129">
        <f>CONCATENATE(J129," ",K129," ",L129," ",M129," ",N129," ",O129," ",P129," ",Q129," ",R129," ",S129)</f>
        <v/>
      </c>
      <c r="U129" t="inlineStr">
        <is>
          <t>no reporta</t>
        </is>
      </c>
      <c r="V129" t="n">
        <v>5974158</v>
      </c>
      <c r="W129" t="inlineStr">
        <is>
          <t>Por determinar</t>
        </is>
      </c>
      <c r="X129" t="inlineStr">
        <is>
          <t>KR</t>
        </is>
      </c>
      <c r="Y129" t="n">
        <v>42</v>
      </c>
      <c r="Z129" t="inlineStr">
        <is>
          <t>D</t>
        </is>
      </c>
      <c r="AB129" t="n">
        <v>45</v>
      </c>
      <c r="AC129" t="inlineStr">
        <is>
          <t>C</t>
        </is>
      </c>
      <c r="AD129" t="n">
        <v>124</v>
      </c>
      <c r="AE129" t="inlineStr">
        <is>
          <t>SUR</t>
        </is>
      </c>
      <c r="AH129">
        <f>CONCATENATE(X129," ",Y129," ",Z129," ",AA129," ",AB129," ",AC129," ",AD129," ",AE129," ",AF129," ",AG129)</f>
        <v/>
      </c>
      <c r="AI129" t="inlineStr">
        <is>
          <t>no reporta</t>
        </is>
      </c>
      <c r="AJ129" t="inlineStr">
        <is>
          <t>no reporta</t>
        </is>
      </c>
      <c r="AK129" t="inlineStr">
        <is>
          <t>La Paz</t>
        </is>
      </c>
      <c r="AO129" s="1" t="n"/>
      <c r="AP129" t="n">
        <v>7</v>
      </c>
      <c r="AQ129" s="4" t="n">
        <v>41326</v>
      </c>
      <c r="AR129" s="4" t="n">
        <v>41333</v>
      </c>
      <c r="AS129" s="5">
        <f>+AR129-AQ129</f>
        <v/>
      </c>
      <c r="AT129" t="inlineStr">
        <is>
          <t>Acta de Compromiso</t>
        </is>
      </c>
      <c r="AU129" t="inlineStr">
        <is>
          <t>Auto de archivo</t>
        </is>
      </c>
    </row>
    <row r="130" ht="15" customHeight="1">
      <c r="B130" t="inlineStr">
        <is>
          <t>127-2013</t>
        </is>
      </c>
      <c r="C130" t="n">
        <v>1300613</v>
      </c>
      <c r="D130" t="inlineStr">
        <is>
          <t>HIDRICO</t>
        </is>
      </c>
      <c r="H130" s="7" t="inlineStr">
        <is>
          <t>Contaminación con lixiviado del vehiculo recolector de Enviaseo</t>
        </is>
      </c>
      <c r="I130" t="inlineStr">
        <is>
          <t>Edith Yuliany Higuita</t>
        </is>
      </c>
      <c r="T130">
        <f>CONCATENATE(J130," ",K130," ",L130," ",M130," ",N130," ",O130," ",P130," ",Q130," ",R130," ",S130)</f>
        <v/>
      </c>
      <c r="U130" t="inlineStr">
        <is>
          <t>no reporta</t>
        </is>
      </c>
      <c r="V130" t="n">
        <v>3764619</v>
      </c>
      <c r="W130" t="inlineStr">
        <is>
          <t>Enviaseo</t>
        </is>
      </c>
      <c r="AH130">
        <f>CONCATENATE(X130," ",Y130," ",Z130," ",AA130," ",AB130," ",AC130," ",AD130," ",AE130," ",AF130," ",AG130)</f>
        <v/>
      </c>
      <c r="AI130" t="inlineStr">
        <is>
          <t>no reporta</t>
        </is>
      </c>
      <c r="AJ130" t="inlineStr">
        <is>
          <t>no reporta</t>
        </is>
      </c>
      <c r="AL130" t="inlineStr">
        <is>
          <t>El Vallano</t>
        </is>
      </c>
      <c r="AO130" s="1" t="n"/>
      <c r="AP130" t="n">
        <v>11</v>
      </c>
      <c r="AQ130" s="4" t="n">
        <v>41327</v>
      </c>
      <c r="AR130" s="4" t="n">
        <v>41333</v>
      </c>
      <c r="AS130" s="5">
        <f>+AR130-AQ130</f>
        <v/>
      </c>
      <c r="AT130" t="inlineStr">
        <is>
          <t>Remision u otros</t>
        </is>
      </c>
      <c r="AU130" t="inlineStr">
        <is>
          <t>Auto de archivo</t>
        </is>
      </c>
      <c r="BU130" s="10" t="n">
        <v>41333</v>
      </c>
      <c r="BV130" s="10" t="n">
        <v>41333</v>
      </c>
      <c r="CE130" s="10" t="n">
        <v>41432</v>
      </c>
    </row>
    <row r="131" ht="15" customHeight="1">
      <c r="B131" t="inlineStr">
        <is>
          <t>128-2013</t>
        </is>
      </c>
      <c r="C131" t="inlineStr">
        <is>
          <t>1300618 - 1300650</t>
        </is>
      </c>
      <c r="D131" t="inlineStr">
        <is>
          <t>-</t>
        </is>
      </c>
      <c r="E131" t="inlineStr">
        <is>
          <t>RESIDUOS SOLIDOS</t>
        </is>
      </c>
      <c r="H131" s="7" t="inlineStr">
        <is>
          <t>Disposición inadecuada de residuos solidos en dias y horas no autorizados</t>
        </is>
      </c>
      <c r="I131" t="inlineStr">
        <is>
          <t>Secretaria de Salud</t>
        </is>
      </c>
      <c r="T131">
        <f>CONCATENATE(J131," ",K131," ",L131," ",M131," ",N131," ",O131," ",P131," ",Q131," ",R131," ",S131)</f>
        <v/>
      </c>
      <c r="U131" t="inlineStr">
        <is>
          <t>no reporta</t>
        </is>
      </c>
      <c r="V131" t="n">
        <v>4624</v>
      </c>
      <c r="W131" t="inlineStr">
        <is>
          <t>Restaurante de Gloria</t>
        </is>
      </c>
      <c r="X131" t="inlineStr">
        <is>
          <t>CL</t>
        </is>
      </c>
      <c r="Y131" t="n">
        <v>37</v>
      </c>
      <c r="AA131" t="inlineStr">
        <is>
          <t>SUR</t>
        </is>
      </c>
      <c r="AB131" t="n">
        <v>35</v>
      </c>
      <c r="AD131" t="n">
        <v>6</v>
      </c>
      <c r="AH131">
        <f>CONCATENATE(X131," ",Y131," ",Z131," ",AA131," ",AB131," ",AC131," ",AD131," ",AE131," ",AF131," ",AG131)</f>
        <v/>
      </c>
      <c r="AI131" t="inlineStr">
        <is>
          <t>no reporta</t>
        </is>
      </c>
      <c r="AJ131" t="inlineStr">
        <is>
          <t>no reporta</t>
        </is>
      </c>
      <c r="AK131" t="inlineStr">
        <is>
          <t>Mesa</t>
        </is>
      </c>
      <c r="AO131" s="1" t="n"/>
      <c r="AP131" t="n">
        <v>9</v>
      </c>
      <c r="AQ131" s="4" t="n">
        <v>41327</v>
      </c>
      <c r="AR131" s="4" t="n">
        <v>41333</v>
      </c>
      <c r="AS131" s="5">
        <f>+AR131-AQ131</f>
        <v/>
      </c>
      <c r="AT131" t="inlineStr">
        <is>
          <t>Acta de Compromiso</t>
        </is>
      </c>
      <c r="AU131" t="inlineStr">
        <is>
          <t>Auto de archivo</t>
        </is>
      </c>
      <c r="AV131" s="10" t="n">
        <v>41333</v>
      </c>
      <c r="AW131" s="9" t="inlineStr">
        <is>
          <t>L. Garcia - J. Alvarez</t>
        </is>
      </c>
      <c r="AX131" s="10" t="n">
        <v>41333</v>
      </c>
      <c r="AY131" s="10" t="n">
        <v>41351</v>
      </c>
      <c r="AZ131" s="9" t="inlineStr">
        <is>
          <t>C. Rojas</t>
        </is>
      </c>
      <c r="BA131" s="10" t="n">
        <v>41351</v>
      </c>
      <c r="BB131" s="10" t="n">
        <v>41414</v>
      </c>
      <c r="BC131" s="9" t="inlineStr">
        <is>
          <t>L. Garcia</t>
        </is>
      </c>
      <c r="BD131" s="10" t="n">
        <v>41414</v>
      </c>
      <c r="BE131" s="10" t="n"/>
    </row>
    <row r="132" ht="15" customHeight="1">
      <c r="B132" t="inlineStr">
        <is>
          <t>129-2013</t>
        </is>
      </c>
      <c r="C132" t="n">
        <v>1300625</v>
      </c>
      <c r="D132" t="inlineStr">
        <is>
          <t>-</t>
        </is>
      </c>
      <c r="E132" t="inlineStr">
        <is>
          <t>RESIDUOS SOLIDOS</t>
        </is>
      </c>
      <c r="H132" s="7" t="inlineStr">
        <is>
          <t>Disposición inadecuada de residuos solidos en dias y horas no autorizados</t>
        </is>
      </c>
      <c r="I132" t="inlineStr">
        <is>
          <t>Natalia Berrio</t>
        </is>
      </c>
      <c r="J132" t="inlineStr">
        <is>
          <t>KR</t>
        </is>
      </c>
      <c r="K132" t="n">
        <v>29</v>
      </c>
      <c r="L132" t="inlineStr">
        <is>
          <t>B</t>
        </is>
      </c>
      <c r="N132" t="n">
        <v>41</v>
      </c>
      <c r="O132" t="inlineStr">
        <is>
          <t>A</t>
        </is>
      </c>
      <c r="P132" t="n">
        <v>16</v>
      </c>
      <c r="Q132" t="inlineStr">
        <is>
          <t>SUR</t>
        </is>
      </c>
      <c r="T132">
        <f>CONCATENATE(J132," ",K132," ",L132," ",M132," ",N132," ",O132," ",P132," ",Q132," ",R132," ",S132)</f>
        <v/>
      </c>
      <c r="U132" t="n">
        <v>43878517</v>
      </c>
      <c r="V132" t="n">
        <v>2764064</v>
      </c>
      <c r="W132" t="inlineStr">
        <is>
          <t>Por determinar</t>
        </is>
      </c>
      <c r="X132" t="inlineStr">
        <is>
          <t>KR</t>
        </is>
      </c>
      <c r="Y132" t="n">
        <v>29</v>
      </c>
      <c r="Z132" t="inlineStr">
        <is>
          <t>B</t>
        </is>
      </c>
      <c r="AB132" t="n">
        <v>41</v>
      </c>
      <c r="AC132" t="inlineStr">
        <is>
          <t>A</t>
        </is>
      </c>
      <c r="AD132" t="n">
        <v>16</v>
      </c>
      <c r="AE132" t="inlineStr">
        <is>
          <t>SUR</t>
        </is>
      </c>
      <c r="AH132">
        <f>CONCATENATE(X132," ",Y132," ",Z132," ",AA132," ",AB132," ",AC132," ",AD132," ",AE132," ",AF132," ",AG132)</f>
        <v/>
      </c>
      <c r="AI132" t="inlineStr">
        <is>
          <t>no reporta</t>
        </is>
      </c>
      <c r="AJ132" t="inlineStr">
        <is>
          <t>no reporta</t>
        </is>
      </c>
      <c r="AK132" t="inlineStr">
        <is>
          <t>San Rafael</t>
        </is>
      </c>
      <c r="AO132" s="1" t="n"/>
      <c r="AP132" t="n">
        <v>6</v>
      </c>
      <c r="AQ132" s="4" t="n">
        <v>41327</v>
      </c>
      <c r="AR132" s="4" t="n">
        <v>41333</v>
      </c>
      <c r="AS132" s="5">
        <f>+AR132-AQ132</f>
        <v/>
      </c>
      <c r="AT132" t="inlineStr">
        <is>
          <t>Acta de Compromiso</t>
        </is>
      </c>
      <c r="AU132" t="inlineStr">
        <is>
          <t>Auto de archivo</t>
        </is>
      </c>
    </row>
    <row r="133" ht="15" customHeight="1">
      <c r="B133" t="inlineStr">
        <is>
          <t>130-2013</t>
        </is>
      </c>
      <c r="C133" t="inlineStr">
        <is>
          <t>1300673 - 1300682</t>
        </is>
      </c>
      <c r="D133" t="inlineStr">
        <is>
          <t>-</t>
        </is>
      </c>
      <c r="E133" t="inlineStr">
        <is>
          <t>RESIDUOS SOLIDOS</t>
        </is>
      </c>
      <c r="F133" t="n">
        <v>3</v>
      </c>
      <c r="H133" s="7" t="inlineStr">
        <is>
          <t>Disposición inadecuada de residuos solidos en dias y horas no autorizados</t>
        </is>
      </c>
      <c r="I133" t="inlineStr">
        <is>
          <t>De Oficio</t>
        </is>
      </c>
      <c r="T133">
        <f>CONCATENATE(J133," ",K133," ",L133," ",M133," ",N133," ",O133," ",P133," ",Q133," ",R133," ",S133)</f>
        <v/>
      </c>
      <c r="U133" t="inlineStr">
        <is>
          <t>no reporta</t>
        </is>
      </c>
      <c r="V133" t="inlineStr">
        <is>
          <t>no reporta</t>
        </is>
      </c>
      <c r="W133" t="inlineStr">
        <is>
          <t>Cojines Relajantes Boof</t>
        </is>
      </c>
      <c r="X133" t="inlineStr">
        <is>
          <t>CL</t>
        </is>
      </c>
      <c r="Y133" t="n">
        <v>31</v>
      </c>
      <c r="Z133" t="inlineStr">
        <is>
          <t>A</t>
        </is>
      </c>
      <c r="AA133" t="inlineStr">
        <is>
          <t>SUR</t>
        </is>
      </c>
      <c r="AB133" t="n">
        <v>43</v>
      </c>
      <c r="AC133" t="inlineStr">
        <is>
          <t>A</t>
        </is>
      </c>
      <c r="AD133" t="n">
        <v>28</v>
      </c>
      <c r="AG133" t="n">
        <v>201</v>
      </c>
      <c r="AH133">
        <f>CONCATENATE(X133," ",Y133," ",Z133," ",AA133," ",AB133," ",AC133," ",AD133," ",AE133," ",AF133," ",AG133)</f>
        <v/>
      </c>
      <c r="AI133" t="n">
        <v>98558969</v>
      </c>
      <c r="AJ133" t="n">
        <v>3330875</v>
      </c>
      <c r="AK133" t="inlineStr">
        <is>
          <t>San Marcos</t>
        </is>
      </c>
      <c r="AO133" s="1" t="n"/>
      <c r="AP133" t="n">
        <v>2</v>
      </c>
      <c r="AQ133" s="4" t="n">
        <v>41331</v>
      </c>
      <c r="AR133" s="4" t="n">
        <v>41331</v>
      </c>
      <c r="AS133" s="5">
        <f>+AR133-AQ133</f>
        <v/>
      </c>
      <c r="AT133" t="inlineStr">
        <is>
          <t>Acuerdo 020 de 2009</t>
        </is>
      </c>
      <c r="AU133" t="inlineStr">
        <is>
          <t>Auto de archivo</t>
        </is>
      </c>
      <c r="AV133" s="10" t="n">
        <v>41331</v>
      </c>
      <c r="AW133" s="9" t="inlineStr">
        <is>
          <t>F. Villarraga</t>
        </is>
      </c>
      <c r="AX133" s="10" t="n">
        <v>41331</v>
      </c>
      <c r="BM133" s="10" t="n">
        <v>41331</v>
      </c>
      <c r="BN133" s="10" t="n">
        <v>41446</v>
      </c>
      <c r="BO133" s="10" t="n">
        <v>41450</v>
      </c>
      <c r="BP133" s="10" t="n">
        <v>41450</v>
      </c>
    </row>
    <row r="134" ht="15" customHeight="1">
      <c r="B134" t="inlineStr">
        <is>
          <t>131-2013</t>
        </is>
      </c>
      <c r="C134" t="n">
        <v>107951</v>
      </c>
      <c r="D134" t="inlineStr">
        <is>
          <t>HIDRICO</t>
        </is>
      </c>
      <c r="H134" s="7" t="inlineStr">
        <is>
          <t>Desvio de quebrada y obras de ocupación de cauce</t>
        </is>
      </c>
      <c r="I134" t="inlineStr">
        <is>
          <t>CGTRD - Maria Ester Estrada</t>
        </is>
      </c>
      <c r="T134">
        <f>CONCATENATE(J134," ",K134," ",L134," ",M134," ",N134," ",O134," ",P134," ",Q134," ",R134," ",S134)</f>
        <v/>
      </c>
      <c r="U134" t="inlineStr">
        <is>
          <t>no reporta</t>
        </is>
      </c>
      <c r="V134" t="n">
        <v>2501086</v>
      </c>
      <c r="W134" t="inlineStr">
        <is>
          <t>Luis Oscar Herrera Velasquez</t>
        </is>
      </c>
      <c r="AH134">
        <f>CONCATENATE(X134," ",Y134," ",Z134," ",AA134," ",AB134," ",AC134," ",AD134," ",AE134," ",AF134," ",AG134)</f>
        <v/>
      </c>
      <c r="AI134" t="n">
        <v>8212835</v>
      </c>
      <c r="AJ134" t="inlineStr">
        <is>
          <t>no reporta</t>
        </is>
      </c>
      <c r="AL134" t="inlineStr">
        <is>
          <t>Las Palmas</t>
        </is>
      </c>
      <c r="AN134" t="inlineStr">
        <is>
          <t>004</t>
        </is>
      </c>
      <c r="AO134" s="1" t="inlineStr">
        <is>
          <t>260</t>
        </is>
      </c>
      <c r="AP134" t="n">
        <v>12</v>
      </c>
      <c r="AQ134" s="4" t="n">
        <v>41334</v>
      </c>
      <c r="AR134" s="4" t="n">
        <v>41338</v>
      </c>
      <c r="AS134" s="5">
        <f>+AR134-AQ134</f>
        <v/>
      </c>
      <c r="AT134" t="inlineStr">
        <is>
          <t>Acta de Compromiso</t>
        </is>
      </c>
      <c r="AU134" t="inlineStr">
        <is>
          <t>Verificación</t>
        </is>
      </c>
      <c r="AV134" s="10" t="n">
        <v>41338</v>
      </c>
      <c r="AW134" s="9" t="inlineStr">
        <is>
          <t>L. Taborda</t>
        </is>
      </c>
      <c r="AX134" s="10" t="n">
        <v>41338</v>
      </c>
      <c r="BK134" s="10" t="n">
        <v>41355</v>
      </c>
      <c r="BL134" s="10" t="n">
        <v>41355</v>
      </c>
    </row>
    <row r="135" ht="15" customHeight="1">
      <c r="B135" t="inlineStr">
        <is>
          <t>132-2013</t>
        </is>
      </c>
      <c r="C135" t="n">
        <v>1300671</v>
      </c>
      <c r="D135" t="inlineStr">
        <is>
          <t>-</t>
        </is>
      </c>
      <c r="E135" t="inlineStr">
        <is>
          <t>ESCOMBROS</t>
        </is>
      </c>
      <c r="H135" s="7" t="inlineStr">
        <is>
          <t>Disposición inadecuada de escombros</t>
        </is>
      </c>
      <c r="I135" t="inlineStr">
        <is>
          <t>Comunidad</t>
        </is>
      </c>
      <c r="T135">
        <f>CONCATENATE(J135," ",K135," ",L135," ",M135," ",N135," ",O135," ",P135," ",Q135," ",R135," ",S135)</f>
        <v/>
      </c>
      <c r="U135" t="inlineStr">
        <is>
          <t>no reporta</t>
        </is>
      </c>
      <c r="V135" t="inlineStr">
        <is>
          <t>no reporta</t>
        </is>
      </c>
      <c r="W135" t="inlineStr">
        <is>
          <t>Giovanny</t>
        </is>
      </c>
      <c r="X135" t="inlineStr">
        <is>
          <t>KR</t>
        </is>
      </c>
      <c r="Y135" t="n">
        <v>43</v>
      </c>
      <c r="Z135" t="inlineStr">
        <is>
          <t>A</t>
        </is>
      </c>
      <c r="AB135" t="n">
        <v>32</v>
      </c>
      <c r="AC135" t="inlineStr">
        <is>
          <t>B</t>
        </is>
      </c>
      <c r="AD135" t="n">
        <v>48</v>
      </c>
      <c r="AE135" t="inlineStr">
        <is>
          <t>SUR</t>
        </is>
      </c>
      <c r="AH135">
        <f>CONCATENATE(X135," ",Y135," ",Z135," ",AA135," ",AB135," ",AC135," ",AD135," ",AE135," ",AF135," ",AG135)</f>
        <v/>
      </c>
      <c r="AI135" t="inlineStr">
        <is>
          <t>no reporta</t>
        </is>
      </c>
      <c r="AJ135" t="inlineStr">
        <is>
          <t>no reporta</t>
        </is>
      </c>
      <c r="AK135" t="inlineStr">
        <is>
          <t>San Marcos</t>
        </is>
      </c>
      <c r="AO135" s="1" t="n"/>
      <c r="AP135" t="n">
        <v>2</v>
      </c>
      <c r="AQ135" s="4" t="n">
        <v>41331</v>
      </c>
      <c r="AR135" s="4" t="n">
        <v>41334</v>
      </c>
      <c r="AS135" s="5">
        <f>+AR135-AQ135</f>
        <v/>
      </c>
      <c r="AT135" t="inlineStr">
        <is>
          <t>Acta de Compromiso</t>
        </is>
      </c>
      <c r="AU135" t="inlineStr">
        <is>
          <t>Auto de archivo</t>
        </is>
      </c>
    </row>
    <row r="136">
      <c r="B136" t="inlineStr">
        <is>
          <t>133-2013</t>
        </is>
      </c>
      <c r="C136" t="n">
        <v>1300675</v>
      </c>
      <c r="D136" t="inlineStr">
        <is>
          <t>ESPACIOS PUBLICOS VERDES</t>
        </is>
      </c>
      <c r="E136" t="inlineStr">
        <is>
          <t>RESIDUO ESPECIAL</t>
        </is>
      </c>
      <c r="H136" s="7" t="inlineStr">
        <is>
          <t>Disposición inadecuada de llantas</t>
        </is>
      </c>
      <c r="I136" t="inlineStr">
        <is>
          <t>Comunidad</t>
        </is>
      </c>
      <c r="T136">
        <f>CONCATENATE(J136," ",K136," ",L136," ",M136," ",N136," ",O136," ",P136," ",Q136," ",R136," ",S136)</f>
        <v/>
      </c>
      <c r="U136" t="inlineStr">
        <is>
          <t>no reporta</t>
        </is>
      </c>
      <c r="V136" t="inlineStr">
        <is>
          <t>no reporta</t>
        </is>
      </c>
      <c r="W136" t="inlineStr">
        <is>
          <t>Montallantas las vegas</t>
        </is>
      </c>
      <c r="AH136">
        <f>CONCATENATE(X136," ",Y136," ",Z136," ",AA136," ",AB136," ",AC136," ",AD136," ",AE136," ",AF136," ",AG136)</f>
        <v/>
      </c>
      <c r="AI136" t="inlineStr">
        <is>
          <t>no reporta</t>
        </is>
      </c>
      <c r="AJ136" t="inlineStr">
        <is>
          <t>no reporta</t>
        </is>
      </c>
      <c r="AK136" t="inlineStr">
        <is>
          <t>Alcala</t>
        </is>
      </c>
      <c r="AO136" s="1" t="n"/>
      <c r="AP136" t="n">
        <v>8</v>
      </c>
      <c r="AQ136" s="4" t="n">
        <v>41331</v>
      </c>
      <c r="AR136" s="4" t="n"/>
      <c r="AS136" s="5">
        <f>+AR136-AQ136</f>
        <v/>
      </c>
      <c r="AT136" t="inlineStr">
        <is>
          <t>Acta de Compromiso</t>
        </is>
      </c>
      <c r="AU136" t="inlineStr">
        <is>
          <t>Visitas patrulleros</t>
        </is>
      </c>
    </row>
    <row r="137" ht="15" customHeight="1">
      <c r="B137" t="inlineStr">
        <is>
          <t>134-2013</t>
        </is>
      </c>
      <c r="C137" t="n">
        <v>1300704</v>
      </c>
      <c r="D137" t="inlineStr">
        <is>
          <t>-</t>
        </is>
      </c>
      <c r="E137" t="inlineStr">
        <is>
          <t>RESIDUOS SOLIDOS</t>
        </is>
      </c>
      <c r="H137" s="7" t="inlineStr">
        <is>
          <t>Disposición inadecuada de residuos solidos</t>
        </is>
      </c>
      <c r="I137" t="inlineStr">
        <is>
          <t>Comunidad</t>
        </is>
      </c>
      <c r="T137">
        <f>CONCATENATE(J137," ",K137," ",L137," ",M137," ",N137," ",O137," ",P137," ",Q137," ",R137," ",S137)</f>
        <v/>
      </c>
      <c r="U137" t="inlineStr">
        <is>
          <t>no reporta</t>
        </is>
      </c>
      <c r="V137" t="inlineStr">
        <is>
          <t>no reporta</t>
        </is>
      </c>
      <c r="W137" t="inlineStr">
        <is>
          <t>Edificio Taliha</t>
        </is>
      </c>
      <c r="X137" t="inlineStr">
        <is>
          <t>CL</t>
        </is>
      </c>
      <c r="Y137" t="n">
        <v>38</v>
      </c>
      <c r="Z137" t="inlineStr">
        <is>
          <t>A</t>
        </is>
      </c>
      <c r="AA137" t="inlineStr">
        <is>
          <t>SUR</t>
        </is>
      </c>
      <c r="AB137" t="n">
        <v>30</v>
      </c>
      <c r="AD137" t="n">
        <v>2</v>
      </c>
      <c r="AH137">
        <f>CONCATENATE(X137," ",Y137," ",Z137," ",AA137," ",AB137," ",AC137," ",AD137," ",AE137," ",AF137," ",AG137)</f>
        <v/>
      </c>
      <c r="AI137" t="inlineStr">
        <is>
          <t>no reporta</t>
        </is>
      </c>
      <c r="AJ137" t="inlineStr">
        <is>
          <t>no reporta</t>
        </is>
      </c>
      <c r="AK137" t="inlineStr">
        <is>
          <t>Mesa</t>
        </is>
      </c>
      <c r="AO137" s="1" t="n"/>
      <c r="AP137" t="n">
        <v>9</v>
      </c>
      <c r="AQ137" s="4" t="n">
        <v>41332</v>
      </c>
      <c r="AR137" s="4" t="n">
        <v>41338</v>
      </c>
      <c r="AS137" s="5">
        <f>+AR137-AQ137</f>
        <v/>
      </c>
      <c r="AT137" t="inlineStr">
        <is>
          <t>Acta de Compromiso</t>
        </is>
      </c>
      <c r="AU137" t="inlineStr">
        <is>
          <t>Auto de archivo</t>
        </is>
      </c>
      <c r="AV137" s="10" t="n">
        <v>40968</v>
      </c>
      <c r="AW137" s="9" t="inlineStr">
        <is>
          <t>C. Rojas - J. Restrepo</t>
        </is>
      </c>
      <c r="AX137" s="10" t="n">
        <v>40968</v>
      </c>
      <c r="AY137" s="10" t="n">
        <v>41601</v>
      </c>
      <c r="AZ137" s="9" t="inlineStr">
        <is>
          <t>C.Rojas - J. Restrepo</t>
        </is>
      </c>
      <c r="BA137" s="10" t="n">
        <v>41601</v>
      </c>
      <c r="CE137" s="10" t="n">
        <v>41411</v>
      </c>
    </row>
    <row r="138" ht="15" customHeight="1">
      <c r="B138" t="inlineStr">
        <is>
          <t>135-2013</t>
        </is>
      </c>
      <c r="C138" t="n">
        <v>1300716</v>
      </c>
      <c r="D138" t="inlineStr">
        <is>
          <t>-</t>
        </is>
      </c>
      <c r="E138" t="inlineStr">
        <is>
          <t>ESCOMBROS</t>
        </is>
      </c>
      <c r="H138" s="7" t="inlineStr">
        <is>
          <t>Disposición inadecuada de escombros</t>
        </is>
      </c>
      <c r="I138" t="inlineStr">
        <is>
          <t>De Oficio</t>
        </is>
      </c>
      <c r="T138">
        <f>CONCATENATE(J138," ",K138," ",L138," ",M138," ",N138," ",O138," ",P138," ",Q138," ",R138," ",S138)</f>
        <v/>
      </c>
      <c r="U138" t="inlineStr">
        <is>
          <t>no reporta</t>
        </is>
      </c>
      <c r="V138" t="inlineStr">
        <is>
          <t>no reporta</t>
        </is>
      </c>
      <c r="W138" t="inlineStr">
        <is>
          <t>Por determinar</t>
        </is>
      </c>
      <c r="X138" t="inlineStr">
        <is>
          <t>DG</t>
        </is>
      </c>
      <c r="Y138" t="n">
        <v>31</v>
      </c>
      <c r="Z138" t="inlineStr">
        <is>
          <t>E</t>
        </is>
      </c>
      <c r="AB138" t="n">
        <v>33</v>
      </c>
      <c r="AC138" t="inlineStr">
        <is>
          <t>A</t>
        </is>
      </c>
      <c r="AD138" t="n">
        <v>7</v>
      </c>
      <c r="AE138" t="inlineStr">
        <is>
          <t>SUR</t>
        </is>
      </c>
      <c r="AG138" t="n">
        <v>201</v>
      </c>
      <c r="AH138">
        <f>CONCATENATE(X138," ",Y138," ",Z138," ",AA138," ",AB138," ",AC138," ",AD138," ",AE138," ",AF138," ",AG138)</f>
        <v/>
      </c>
      <c r="AI138" t="inlineStr">
        <is>
          <t>no reporta</t>
        </is>
      </c>
      <c r="AJ138" t="inlineStr">
        <is>
          <t>no reporta</t>
        </is>
      </c>
      <c r="AK138" t="inlineStr">
        <is>
          <t>La Magnolia</t>
        </is>
      </c>
      <c r="AO138" s="1" t="n"/>
      <c r="AP138" t="n">
        <v>9</v>
      </c>
      <c r="AQ138" s="4" t="n">
        <v>41332</v>
      </c>
      <c r="AR138" s="4" t="n">
        <v>41338</v>
      </c>
      <c r="AS138" s="5">
        <f>+AR138-AQ138</f>
        <v/>
      </c>
      <c r="AT138" t="inlineStr">
        <is>
          <t>Acta de Compromiso</t>
        </is>
      </c>
      <c r="AU138" t="inlineStr">
        <is>
          <t>Auto de archivo</t>
        </is>
      </c>
    </row>
    <row r="139" ht="15" customHeight="1">
      <c r="B139" t="inlineStr">
        <is>
          <t>136-2013</t>
        </is>
      </c>
      <c r="C139" t="n">
        <v>1300720</v>
      </c>
      <c r="D139" t="inlineStr">
        <is>
          <t>-</t>
        </is>
      </c>
      <c r="E139" t="inlineStr">
        <is>
          <t>RESIDUOS SOLIDOS</t>
        </is>
      </c>
      <c r="H139" s="7" t="inlineStr">
        <is>
          <t>Disposición inadecuada de residuos y escombros</t>
        </is>
      </c>
      <c r="I139" t="inlineStr">
        <is>
          <t>Anonimo</t>
        </is>
      </c>
      <c r="T139">
        <f>CONCATENATE(J139," ",K139," ",L139," ",M139," ",N139," ",O139," ",P139," ",Q139," ",R139," ",S139)</f>
        <v/>
      </c>
      <c r="U139" t="inlineStr">
        <is>
          <t>no reporta</t>
        </is>
      </c>
      <c r="V139" t="inlineStr">
        <is>
          <t>no reporta</t>
        </is>
      </c>
      <c r="W139" t="inlineStr">
        <is>
          <t>Por determinar</t>
        </is>
      </c>
      <c r="X139" t="inlineStr">
        <is>
          <t>CL</t>
        </is>
      </c>
      <c r="Y139" t="n">
        <v>44</v>
      </c>
      <c r="AA139" t="inlineStr">
        <is>
          <t>SUR</t>
        </is>
      </c>
      <c r="AB139" t="n">
        <v>41</v>
      </c>
      <c r="AC139" t="inlineStr">
        <is>
          <t>A</t>
        </is>
      </c>
      <c r="AD139" t="n">
        <v>19</v>
      </c>
      <c r="AH139">
        <f>CONCATENATE(X139," ",Y139," ",Z139," ",AA139," ",AB139," ",AC139," ",AD139," ",AE139," ",AF139," ",AG139)</f>
        <v/>
      </c>
      <c r="AI139" t="inlineStr">
        <is>
          <t>no reporta</t>
        </is>
      </c>
      <c r="AJ139" t="inlineStr">
        <is>
          <t>no reporta</t>
        </is>
      </c>
      <c r="AK139" t="inlineStr">
        <is>
          <t>El Dorado</t>
        </is>
      </c>
      <c r="AO139" s="1" t="n"/>
      <c r="AP139" t="n">
        <v>7</v>
      </c>
      <c r="AQ139" s="4" t="n">
        <v>41333</v>
      </c>
      <c r="AR139" s="4" t="n">
        <v>41338</v>
      </c>
      <c r="AS139" s="5">
        <f>+AR139-AQ139</f>
        <v/>
      </c>
      <c r="AT139" t="inlineStr">
        <is>
          <t>Acta de Compromiso</t>
        </is>
      </c>
      <c r="AU139" t="inlineStr">
        <is>
          <t>Verificación</t>
        </is>
      </c>
    </row>
    <row r="140" ht="15" customHeight="1">
      <c r="B140" t="inlineStr">
        <is>
          <t>137-2013</t>
        </is>
      </c>
      <c r="C140" t="n">
        <v>1300723</v>
      </c>
      <c r="D140" t="inlineStr">
        <is>
          <t>-</t>
        </is>
      </c>
      <c r="E140" t="inlineStr">
        <is>
          <t>RESIDUOS SOLIDOS</t>
        </is>
      </c>
      <c r="G140" t="inlineStr">
        <is>
          <t>lote</t>
        </is>
      </c>
      <c r="H140" s="7" t="inlineStr">
        <is>
          <t>Disposición inadecuada de residuos y escombros en lote cerca de Gualandayes</t>
        </is>
      </c>
      <c r="I140" t="inlineStr">
        <is>
          <t>Comunidad</t>
        </is>
      </c>
      <c r="T140">
        <f>CONCATENATE(J140," ",K140," ",L140," ",M140," ",N140," ",O140," ",P140," ",Q140," ",R140," ",S140)</f>
        <v/>
      </c>
      <c r="U140" t="inlineStr">
        <is>
          <t>no reporta</t>
        </is>
      </c>
      <c r="V140" t="inlineStr">
        <is>
          <t>no reporta</t>
        </is>
      </c>
      <c r="W140" t="inlineStr">
        <is>
          <t>Evangelina Escobar Cardona</t>
        </is>
      </c>
      <c r="X140" t="inlineStr">
        <is>
          <t>CL</t>
        </is>
      </c>
      <c r="Y140" t="n">
        <v>41</v>
      </c>
      <c r="Z140" t="inlineStr">
        <is>
          <t>B</t>
        </is>
      </c>
      <c r="AA140" t="inlineStr">
        <is>
          <t>SUR</t>
        </is>
      </c>
      <c r="AB140" t="n">
        <v>32</v>
      </c>
      <c r="AC140" t="inlineStr">
        <is>
          <t>B</t>
        </is>
      </c>
      <c r="AD140" t="n">
        <v>13</v>
      </c>
      <c r="AF140" t="inlineStr">
        <is>
          <t>4,1 - 4,6</t>
        </is>
      </c>
      <c r="AH140">
        <f>CONCATENATE(X140," ",Y140," ",Z140," ",AA140," ",AB140," ",AC140," ",AD140," ",AE140," ",AF140," ",AG140)</f>
        <v/>
      </c>
      <c r="AI140" t="n">
        <v>32334990</v>
      </c>
      <c r="AJ140" t="n">
        <v>2761669</v>
      </c>
      <c r="AK140" t="inlineStr">
        <is>
          <t>El Dorado</t>
        </is>
      </c>
      <c r="AO140" s="1" t="n"/>
      <c r="AP140" t="n">
        <v>7</v>
      </c>
      <c r="AQ140" s="4" t="n">
        <v>41333</v>
      </c>
      <c r="AR140" s="4" t="n">
        <v>41338</v>
      </c>
      <c r="AS140" s="5">
        <f>+AR140-AQ140</f>
        <v/>
      </c>
      <c r="AT140" t="inlineStr">
        <is>
          <t>Codigo de Policia</t>
        </is>
      </c>
      <c r="AU140" t="inlineStr">
        <is>
          <t>Fallos - Orden de Policia</t>
        </is>
      </c>
      <c r="AV140" s="10" t="n">
        <v>41338</v>
      </c>
      <c r="AW140" s="9" t="inlineStr">
        <is>
          <t>J. Restrepo</t>
        </is>
      </c>
      <c r="AX140" s="10" t="n">
        <v>41338</v>
      </c>
      <c r="BK140" s="10" t="n">
        <v>41341</v>
      </c>
      <c r="BL140" s="10" t="n">
        <v>41345</v>
      </c>
      <c r="BM140" s="10" t="n">
        <v>41418</v>
      </c>
      <c r="BN140" s="10" t="n">
        <v>41421</v>
      </c>
      <c r="BO140" s="10" t="n">
        <v>41421</v>
      </c>
      <c r="BP140" s="10" t="n">
        <v>41424</v>
      </c>
    </row>
    <row r="141" ht="15" customHeight="1">
      <c r="B141" t="inlineStr">
        <is>
          <t>138-2013</t>
        </is>
      </c>
      <c r="C141" t="n">
        <v>1300737</v>
      </c>
      <c r="D141" t="inlineStr">
        <is>
          <t>HIDRICO</t>
        </is>
      </c>
      <c r="G141" t="inlineStr">
        <is>
          <t>Proyecto Areka</t>
        </is>
      </c>
      <c r="H141" s="7" t="inlineStr">
        <is>
          <t>Manejo inadecuado de aguas lluvias, sedimentación red alcantarillado.</t>
        </is>
      </c>
      <c r="I141" t="inlineStr">
        <is>
          <t>Raul Rojas Restrepo</t>
        </is>
      </c>
      <c r="J141" t="inlineStr">
        <is>
          <t>KR</t>
        </is>
      </c>
      <c r="K141" t="n">
        <v>27</v>
      </c>
      <c r="L141" t="inlineStr">
        <is>
          <t>D</t>
        </is>
      </c>
      <c r="N141" t="n">
        <v>27</v>
      </c>
      <c r="P141" t="n">
        <v>56</v>
      </c>
      <c r="Q141" t="inlineStr">
        <is>
          <t>SUR</t>
        </is>
      </c>
      <c r="T141">
        <f>CONCATENATE(J141," ",K141," ",L141," ",M141," ",N141," ",O141," ",P141," ",Q141," ",R141," ",S141)</f>
        <v/>
      </c>
      <c r="U141" t="n">
        <v>70096061</v>
      </c>
      <c r="V141" t="n">
        <v>3360679</v>
      </c>
      <c r="W141" t="inlineStr">
        <is>
          <t>AREKA</t>
        </is>
      </c>
      <c r="X141" t="inlineStr">
        <is>
          <t>KR</t>
        </is>
      </c>
      <c r="Y141" t="n">
        <v>27</v>
      </c>
      <c r="Z141" t="inlineStr">
        <is>
          <t>D</t>
        </is>
      </c>
      <c r="AB141" t="n">
        <v>27</v>
      </c>
      <c r="AE141" t="inlineStr">
        <is>
          <t>SUR</t>
        </is>
      </c>
      <c r="AH141">
        <f>CONCATENATE(X141," ",Y141," ",Z141," ",AA141," ",AB141," ",AC141," ",AD141," ",AE141," ",AF141," ",AG141)</f>
        <v/>
      </c>
      <c r="AI141" t="inlineStr">
        <is>
          <t>no reporta</t>
        </is>
      </c>
      <c r="AJ141" t="inlineStr">
        <is>
          <t>no reporta</t>
        </is>
      </c>
      <c r="AK141" t="inlineStr">
        <is>
          <t>El Esmeraldal</t>
        </is>
      </c>
      <c r="AO141" s="1" t="n"/>
      <c r="AP141" t="n">
        <v>4</v>
      </c>
      <c r="AQ141" s="4" t="n">
        <v>41333</v>
      </c>
      <c r="AR141" s="4" t="n">
        <v>41345</v>
      </c>
      <c r="AS141" s="5">
        <f>+AR141-AQ141</f>
        <v/>
      </c>
      <c r="AT141" t="inlineStr">
        <is>
          <t>Acta de Compromiso</t>
        </is>
      </c>
      <c r="AU141" t="inlineStr">
        <is>
          <t>Auto de archivo</t>
        </is>
      </c>
      <c r="CE141" s="10" t="n">
        <v>41841</v>
      </c>
    </row>
    <row r="142" ht="15" customHeight="1">
      <c r="B142" t="inlineStr">
        <is>
          <t>139-2013</t>
        </is>
      </c>
      <c r="C142" t="inlineStr">
        <is>
          <t>1300820 - 1300813</t>
        </is>
      </c>
      <c r="D142" t="inlineStr">
        <is>
          <t>FLORA</t>
        </is>
      </c>
      <c r="H142" s="7" t="inlineStr">
        <is>
          <t>Tala de arboles para tacos</t>
        </is>
      </c>
      <c r="I142" t="inlineStr">
        <is>
          <t>De Oficio</t>
        </is>
      </c>
      <c r="T142">
        <f>CONCATENATE(J142," ",K142," ",L142," ",M142," ",N142," ",O142," ",P142," ",Q142," ",R142," ",S142)</f>
        <v/>
      </c>
      <c r="U142" t="inlineStr">
        <is>
          <t>no reporta</t>
        </is>
      </c>
      <c r="V142" t="inlineStr">
        <is>
          <t>no reporta</t>
        </is>
      </c>
      <c r="W142" t="inlineStr">
        <is>
          <t>Pedro Pablo Giraldo Restrepo</t>
        </is>
      </c>
      <c r="AH142">
        <f>CONCATENATE(X142," ",Y142," ",Z142," ",AA142," ",AB142," ",AC142," ",AD142," ",AE142," ",AF142," ",AG142)</f>
        <v/>
      </c>
      <c r="AI142" t="n">
        <v>98663516</v>
      </c>
      <c r="AJ142" t="n">
        <v>3007448993</v>
      </c>
      <c r="AL142" t="inlineStr">
        <is>
          <t>El Vallano</t>
        </is>
      </c>
      <c r="AO142" s="1" t="n"/>
      <c r="AP142" t="n">
        <v>11</v>
      </c>
      <c r="AQ142" s="4" t="n">
        <v>41339</v>
      </c>
      <c r="AR142" s="4" t="n">
        <v>41339</v>
      </c>
      <c r="AS142" s="5">
        <f>+AR142-AQ142</f>
        <v/>
      </c>
      <c r="AT142" t="inlineStr">
        <is>
          <t>Ley 1333 de 2009</t>
        </is>
      </c>
      <c r="AU142" t="inlineStr">
        <is>
          <t>Remisiones Corantioquia</t>
        </is>
      </c>
    </row>
    <row r="143" ht="15" customHeight="1">
      <c r="B143" t="inlineStr">
        <is>
          <t>140-2013</t>
        </is>
      </c>
      <c r="C143" t="n">
        <v>1300771</v>
      </c>
      <c r="D143" t="inlineStr">
        <is>
          <t>FAUNA DOMESTICA</t>
        </is>
      </c>
      <c r="H143" s="7" t="inlineStr">
        <is>
          <t>Posible envenenamiento de mascotas</t>
        </is>
      </c>
      <c r="I143" t="inlineStr">
        <is>
          <t>Carlos Arturo Vasquez Martinez</t>
        </is>
      </c>
      <c r="J143" t="inlineStr">
        <is>
          <t>CL</t>
        </is>
      </c>
      <c r="K143" t="n">
        <v>40</v>
      </c>
      <c r="L143" t="inlineStr">
        <is>
          <t>E</t>
        </is>
      </c>
      <c r="M143" t="inlineStr">
        <is>
          <t>SUR</t>
        </is>
      </c>
      <c r="N143" t="n">
        <v>27</v>
      </c>
      <c r="P143" t="n">
        <v>51</v>
      </c>
      <c r="T143">
        <f>CONCATENATE(J143," ",K143," ",L143," ",M143," ",N143," ",O143," ",P143," ",Q143," ",R143," ",S143)</f>
        <v/>
      </c>
      <c r="U143" t="n">
        <v>70545343</v>
      </c>
      <c r="V143" t="inlineStr">
        <is>
          <t>no reporta</t>
        </is>
      </c>
      <c r="W143" t="inlineStr">
        <is>
          <t>Juan Manuel Sanchez</t>
        </is>
      </c>
      <c r="X143" t="inlineStr">
        <is>
          <t>CL</t>
        </is>
      </c>
      <c r="Y143" t="n">
        <v>40</v>
      </c>
      <c r="Z143" t="inlineStr">
        <is>
          <t>E</t>
        </is>
      </c>
      <c r="AA143" t="inlineStr">
        <is>
          <t>SUR</t>
        </is>
      </c>
      <c r="AB143" t="n">
        <v>27</v>
      </c>
      <c r="AC143" t="inlineStr">
        <is>
          <t>A</t>
        </is>
      </c>
      <c r="AD143" t="n">
        <v>15</v>
      </c>
      <c r="AH143">
        <f>CONCATENATE(X143," ",Y143," ",Z143," ",AA143," ",AB143," ",AC143," ",AD143," ",AE143," ",AF143," ",AG143)</f>
        <v/>
      </c>
      <c r="AI143" t="n">
        <v>4401063</v>
      </c>
      <c r="AJ143" t="n">
        <v>2767579</v>
      </c>
      <c r="AK143" t="inlineStr">
        <is>
          <t>San Jose</t>
        </is>
      </c>
      <c r="AO143" s="1" t="n"/>
      <c r="AP143" t="n">
        <v>6</v>
      </c>
      <c r="AQ143" s="4" t="n">
        <v>41337</v>
      </c>
      <c r="AR143" s="4" t="n">
        <v>41340</v>
      </c>
      <c r="AS143" s="5">
        <f>+AR143-AQ143</f>
        <v/>
      </c>
      <c r="AT143" t="inlineStr">
        <is>
          <t>Acta de Compromiso</t>
        </is>
      </c>
      <c r="AU143" t="inlineStr">
        <is>
          <t>Auto de archivo</t>
        </is>
      </c>
    </row>
    <row r="144">
      <c r="B144" t="inlineStr">
        <is>
          <t>141-2013</t>
        </is>
      </c>
      <c r="C144" t="n">
        <v>1300804</v>
      </c>
      <c r="D144" t="inlineStr">
        <is>
          <t>ESPACIOS PUBLICOS VERDES</t>
        </is>
      </c>
      <c r="E144" t="inlineStr">
        <is>
          <t>MATERIAL DE CONTRUCCIÓN</t>
        </is>
      </c>
      <c r="H144" s="7" t="inlineStr">
        <is>
          <t>Disposición inadecuada de material de construcción</t>
        </is>
      </c>
      <c r="I144" t="inlineStr">
        <is>
          <t>De Oficio</t>
        </is>
      </c>
      <c r="T144">
        <f>CONCATENATE(J144," ",K144," ",L144," ",M144," ",N144," ",O144," ",P144," ",Q144," ",R144," ",S144)</f>
        <v/>
      </c>
      <c r="U144" t="inlineStr">
        <is>
          <t>no reporta</t>
        </is>
      </c>
      <c r="V144" t="inlineStr">
        <is>
          <t>no reporta</t>
        </is>
      </c>
      <c r="W144" t="inlineStr">
        <is>
          <t>Luis Horacio Villa</t>
        </is>
      </c>
      <c r="X144" t="inlineStr">
        <is>
          <t>CL</t>
        </is>
      </c>
      <c r="Y144" t="n">
        <v>39</v>
      </c>
      <c r="Z144" t="inlineStr">
        <is>
          <t>B</t>
        </is>
      </c>
      <c r="AA144" t="inlineStr">
        <is>
          <t>SUR</t>
        </is>
      </c>
      <c r="AB144" t="n">
        <v>36</v>
      </c>
      <c r="AD144" t="n">
        <v>38</v>
      </c>
      <c r="AH144">
        <f>CONCATENATE(X144," ",Y144," ",Z144," ",AA144," ",AB144," ",AC144," ",AD144," ",AE144," ",AF144," ",AG144)</f>
        <v/>
      </c>
      <c r="AI144" t="n">
        <v>70556468</v>
      </c>
      <c r="AJ144" t="n">
        <v>3006196123</v>
      </c>
      <c r="AK144" t="inlineStr">
        <is>
          <t>Mesa</t>
        </is>
      </c>
      <c r="AO144" s="1" t="n"/>
      <c r="AP144" t="n">
        <v>9</v>
      </c>
      <c r="AQ144" s="4" t="n">
        <v>41339</v>
      </c>
      <c r="AR144" s="4" t="n">
        <v>41339</v>
      </c>
      <c r="AS144" s="5">
        <f>+AR144-AQ144</f>
        <v/>
      </c>
      <c r="AT144" t="inlineStr">
        <is>
          <t>Acta de Compromiso</t>
        </is>
      </c>
      <c r="AU144" t="inlineStr">
        <is>
          <t>Verificación</t>
        </is>
      </c>
      <c r="AV144" s="10" t="n">
        <v>41339</v>
      </c>
      <c r="AW144" s="9" t="inlineStr">
        <is>
          <t>C. Rojas</t>
        </is>
      </c>
      <c r="AX144" s="10" t="n">
        <v>41339</v>
      </c>
      <c r="AY144" s="10" t="inlineStr">
        <is>
          <t>S. Bustamante</t>
        </is>
      </c>
      <c r="AZ144" s="10" t="n">
        <v>41339</v>
      </c>
      <c r="BA144" s="10" t="n">
        <v>41339</v>
      </c>
      <c r="BB144" s="10" t="n">
        <v>41414</v>
      </c>
      <c r="BC144" s="9" t="inlineStr">
        <is>
          <t>L. Garcia</t>
        </is>
      </c>
      <c r="BD144" s="10" t="n">
        <v>41414</v>
      </c>
      <c r="CE144" s="10" t="n">
        <v>41423</v>
      </c>
    </row>
    <row r="145" ht="15" customHeight="1">
      <c r="A145" t="inlineStr">
        <is>
          <t>382-2012 R2675</t>
        </is>
      </c>
      <c r="B145" t="inlineStr">
        <is>
          <t>142-2013</t>
        </is>
      </c>
      <c r="C145" t="n">
        <v>1300766</v>
      </c>
      <c r="D145" t="inlineStr">
        <is>
          <t>-</t>
        </is>
      </c>
      <c r="E145" t="inlineStr">
        <is>
          <t>RESIDUOS SOLIDOS</t>
        </is>
      </c>
      <c r="H145" s="7" t="inlineStr">
        <is>
          <t>Recursos de reposición comparendo ambiental 258</t>
        </is>
      </c>
      <c r="I145" t="inlineStr">
        <is>
          <t>Jhon Martin Mejia Escobar</t>
        </is>
      </c>
      <c r="J145" t="inlineStr">
        <is>
          <t>KR</t>
        </is>
      </c>
      <c r="K145" t="n">
        <v>37</v>
      </c>
      <c r="N145" t="n">
        <v>39</v>
      </c>
      <c r="P145" t="n">
        <v>49</v>
      </c>
      <c r="Q145" t="inlineStr">
        <is>
          <t>SUR</t>
        </is>
      </c>
      <c r="T145">
        <f>CONCATENATE(J145," ",K145," ",L145," ",M145," ",N145," ",O145," ",P145," ",Q145," ",R145," ",S145)</f>
        <v/>
      </c>
      <c r="U145" t="n">
        <v>70563057</v>
      </c>
      <c r="V145" t="inlineStr">
        <is>
          <t>no reporta</t>
        </is>
      </c>
      <c r="W145" t="inlineStr">
        <is>
          <t>no reporta</t>
        </is>
      </c>
      <c r="AH145">
        <f>CONCATENATE(X145," ",Y145," ",Z145," ",AA145," ",AB145," ",AC145," ",AD145," ",AE145," ",AF145," ",AG145)</f>
        <v/>
      </c>
      <c r="AI145" t="inlineStr">
        <is>
          <t>no reporta</t>
        </is>
      </c>
      <c r="AJ145" t="inlineStr">
        <is>
          <t>no reporta</t>
        </is>
      </c>
      <c r="AK145" t="inlineStr">
        <is>
          <t>Mesa</t>
        </is>
      </c>
      <c r="AO145" s="1" t="n"/>
      <c r="AP145" t="n">
        <v>9</v>
      </c>
      <c r="AQ145" s="4" t="n">
        <v>41337</v>
      </c>
      <c r="AR145" s="4" t="n"/>
      <c r="AS145" s="5">
        <f>+AR145-AQ145</f>
        <v/>
      </c>
    </row>
    <row r="146" ht="15" customHeight="1">
      <c r="B146" t="inlineStr">
        <is>
          <t>143-2013</t>
        </is>
      </c>
      <c r="C146" t="inlineStr">
        <is>
          <t>1300416 - 113204</t>
        </is>
      </c>
      <c r="D146" t="inlineStr">
        <is>
          <t>FAUNA DOMESTICA</t>
        </is>
      </c>
      <c r="H146" s="7" t="inlineStr">
        <is>
          <t>Tenencia inadecuada de animales</t>
        </is>
      </c>
      <c r="I146" t="inlineStr">
        <is>
          <t>Catalina Palacio</t>
        </is>
      </c>
      <c r="J146" t="inlineStr">
        <is>
          <t>KR</t>
        </is>
      </c>
      <c r="K146" t="n">
        <v>26</v>
      </c>
      <c r="N146" t="n">
        <v>40</v>
      </c>
      <c r="O146" t="inlineStr">
        <is>
          <t>B</t>
        </is>
      </c>
      <c r="P146" t="n">
        <v>2</v>
      </c>
      <c r="Q146" t="inlineStr">
        <is>
          <t>SUR</t>
        </is>
      </c>
      <c r="S146" t="n">
        <v>124</v>
      </c>
      <c r="T146">
        <f>CONCATENATE(J146," ",K146," ",L146," ",M146," ",N146," ",O146," ",P146," ",Q146," ",R146," ",S146)</f>
        <v/>
      </c>
      <c r="U146" t="inlineStr">
        <is>
          <t>no reporta</t>
        </is>
      </c>
      <c r="V146" t="n">
        <v>2703672</v>
      </c>
      <c r="W146" t="inlineStr">
        <is>
          <t>Carlos Rios</t>
        </is>
      </c>
      <c r="X146" t="inlineStr">
        <is>
          <t>KR</t>
        </is>
      </c>
      <c r="Y146" t="n">
        <v>26</v>
      </c>
      <c r="AB146" t="n">
        <v>40</v>
      </c>
      <c r="AC146" t="inlineStr">
        <is>
          <t>B</t>
        </is>
      </c>
      <c r="AD146" t="n">
        <v>2</v>
      </c>
      <c r="AE146" t="inlineStr">
        <is>
          <t>SUR</t>
        </is>
      </c>
      <c r="AG146" t="n">
        <v>111</v>
      </c>
      <c r="AH146">
        <f>CONCATENATE(X146," ",Y146," ",Z146," ",AA146," ",AB146," ",AC146," ",AD146," ",AE146," ",AF146," ",AG146)</f>
        <v/>
      </c>
      <c r="AI146" t="n">
        <v>8344608</v>
      </c>
      <c r="AJ146" t="n">
        <v>2702576</v>
      </c>
      <c r="AK146" t="inlineStr">
        <is>
          <t>La Mina</t>
        </is>
      </c>
      <c r="AO146" s="1" t="n"/>
      <c r="AP146" t="n">
        <v>6</v>
      </c>
      <c r="AQ146" s="4" t="n">
        <v>41341</v>
      </c>
      <c r="AR146" s="4" t="n">
        <v>41344</v>
      </c>
      <c r="AS146" s="5">
        <f>+AR146-AQ146</f>
        <v/>
      </c>
      <c r="AT146" t="inlineStr">
        <is>
          <t>Acta de Compromiso</t>
        </is>
      </c>
      <c r="AU146" t="inlineStr">
        <is>
          <t>Auto de archivo</t>
        </is>
      </c>
      <c r="BK146" s="10" t="n">
        <v>41344</v>
      </c>
      <c r="BL146" s="10" t="n">
        <v>41348</v>
      </c>
      <c r="BU146" s="10" t="n">
        <v>41351</v>
      </c>
      <c r="BV146" s="10" t="n">
        <v>41351</v>
      </c>
      <c r="CE146" s="10" t="n">
        <v>41375</v>
      </c>
    </row>
    <row r="147">
      <c r="A147" t="inlineStr">
        <is>
          <t>754-2012 R6273</t>
        </is>
      </c>
      <c r="B147" t="inlineStr">
        <is>
          <t>144-2013</t>
        </is>
      </c>
      <c r="C147" t="n">
        <v>1300763</v>
      </c>
      <c r="D147" t="inlineStr">
        <is>
          <t>ESPACIOS PUBLICOS VERDES</t>
        </is>
      </c>
      <c r="E147" t="inlineStr">
        <is>
          <t>MATERIAL DE CONTRUCCIÓN</t>
        </is>
      </c>
      <c r="H147" s="7" t="inlineStr">
        <is>
          <t>Comparendo ambiental 289</t>
        </is>
      </c>
      <c r="I147" t="inlineStr">
        <is>
          <t>Jose de Jesus Lopez Bedoya</t>
        </is>
      </c>
      <c r="T147">
        <f>CONCATENATE(J147," ",K147," ",L147," ",M147," ",N147," ",O147," ",P147," ",Q147," ",R147," ",S147)</f>
        <v/>
      </c>
      <c r="U147" t="n">
        <v>71590430</v>
      </c>
      <c r="V147" t="inlineStr">
        <is>
          <t>no reporta</t>
        </is>
      </c>
      <c r="W147" t="inlineStr">
        <is>
          <t>no reporta</t>
        </is>
      </c>
      <c r="AH147">
        <f>CONCATENATE(X147," ",Y147," ",Z147," ",AA147," ",AB147," ",AC147," ",AD147," ",AE147," ",AF147," ",AG147)</f>
        <v/>
      </c>
      <c r="AI147" t="inlineStr">
        <is>
          <t>no reporta</t>
        </is>
      </c>
      <c r="AJ147" t="inlineStr">
        <is>
          <t>no reporta</t>
        </is>
      </c>
      <c r="AK147" t="inlineStr">
        <is>
          <t>El Trianon</t>
        </is>
      </c>
      <c r="AO147" s="1" t="n"/>
      <c r="AP147" t="n">
        <v>7</v>
      </c>
      <c r="AQ147" s="4" t="n">
        <v>41337</v>
      </c>
      <c r="AR147" s="4" t="n"/>
      <c r="AS147" s="5">
        <f>+AR147-AQ147</f>
        <v/>
      </c>
      <c r="AT147" t="inlineStr">
        <is>
          <t>Acuerdo 020 de 2009</t>
        </is>
      </c>
      <c r="AU147" t="inlineStr">
        <is>
          <t>Comparendo</t>
        </is>
      </c>
    </row>
    <row r="148" ht="15" customHeight="1">
      <c r="B148" t="inlineStr">
        <is>
          <t>145-2013</t>
        </is>
      </c>
      <c r="C148" t="n">
        <v>1300759</v>
      </c>
      <c r="D148" t="inlineStr">
        <is>
          <t>FAUNA DOMESTICA</t>
        </is>
      </c>
      <c r="H148" s="7" t="inlineStr">
        <is>
          <t>Ataque de mascota</t>
        </is>
      </c>
      <c r="I148" t="inlineStr">
        <is>
          <t>Hector Hernan Murillo Guarin</t>
        </is>
      </c>
      <c r="J148" t="inlineStr">
        <is>
          <t>KR</t>
        </is>
      </c>
      <c r="K148" t="n">
        <v>24</v>
      </c>
      <c r="L148" t="inlineStr">
        <is>
          <t>E</t>
        </is>
      </c>
      <c r="N148" t="n">
        <v>40</v>
      </c>
      <c r="P148" t="n">
        <v>110</v>
      </c>
      <c r="Q148" t="inlineStr">
        <is>
          <t>SUR</t>
        </is>
      </c>
      <c r="S148" t="n">
        <v>112</v>
      </c>
      <c r="T148">
        <f>CONCATENATE(J148," ",K148," ",L148," ",M148," ",N148," ",O148," ",P148," ",Q148," ",R148," ",S148)</f>
        <v/>
      </c>
      <c r="U148" t="n">
        <v>98586108</v>
      </c>
      <c r="V148" t="n">
        <v>3334330</v>
      </c>
      <c r="W148" t="inlineStr">
        <is>
          <t>Alvaro Pinzon</t>
        </is>
      </c>
      <c r="X148" t="inlineStr">
        <is>
          <t>KR</t>
        </is>
      </c>
      <c r="Y148" t="n">
        <v>24</v>
      </c>
      <c r="Z148" t="inlineStr">
        <is>
          <t>E</t>
        </is>
      </c>
      <c r="AB148" t="n">
        <v>40</v>
      </c>
      <c r="AD148" t="n">
        <v>110</v>
      </c>
      <c r="AE148" t="inlineStr">
        <is>
          <t>SUR</t>
        </is>
      </c>
      <c r="AG148" t="n">
        <v>106</v>
      </c>
      <c r="AH148">
        <f>CONCATENATE(X148," ",Y148," ",Z148," ",AA148," ",AB148," ",AC148," ",AD148," ",AE148," ",AF148," ",AG148)</f>
        <v/>
      </c>
      <c r="AI148" t="inlineStr">
        <is>
          <t>no reporta</t>
        </is>
      </c>
      <c r="AJ148" t="inlineStr">
        <is>
          <t>no reporta</t>
        </is>
      </c>
      <c r="AK148" t="inlineStr">
        <is>
          <t>El Salado</t>
        </is>
      </c>
      <c r="AO148" s="1" t="n"/>
      <c r="AP148" t="n">
        <v>6</v>
      </c>
      <c r="AQ148" s="4" t="n">
        <v>41337</v>
      </c>
      <c r="AR148" s="4" t="n">
        <v>41355</v>
      </c>
      <c r="AS148" s="5">
        <f>+AR148-AQ148</f>
        <v/>
      </c>
      <c r="AT148" t="inlineStr">
        <is>
          <t>Codigo de Policia</t>
        </is>
      </c>
      <c r="AU148" t="inlineStr">
        <is>
          <t>Auto de archivo</t>
        </is>
      </c>
      <c r="BM148" s="10" t="n">
        <v>41355</v>
      </c>
      <c r="BN148" s="10" t="n">
        <v>41366</v>
      </c>
      <c r="BO148" s="10" t="n">
        <v>41368</v>
      </c>
      <c r="BP148" s="10" t="n">
        <v>41368</v>
      </c>
      <c r="CE148" s="10" t="n">
        <v>41389</v>
      </c>
    </row>
    <row r="149" ht="15" customHeight="1">
      <c r="B149" t="inlineStr">
        <is>
          <t>146-2013</t>
        </is>
      </c>
      <c r="C149" t="n">
        <v>1300835</v>
      </c>
      <c r="D149" t="inlineStr">
        <is>
          <t>SUELO</t>
        </is>
      </c>
      <c r="H149" s="7" t="inlineStr">
        <is>
          <t>Movimiento de tierra que afecta corriente de agua</t>
        </is>
      </c>
      <c r="I149" t="inlineStr">
        <is>
          <t>Anibal Lopez Zapata</t>
        </is>
      </c>
      <c r="J149" t="inlineStr">
        <is>
          <t>KR</t>
        </is>
      </c>
      <c r="K149" t="n">
        <v>23</v>
      </c>
      <c r="N149" t="n">
        <v>36</v>
      </c>
      <c r="O149" t="inlineStr">
        <is>
          <t>A</t>
        </is>
      </c>
      <c r="P149" t="n">
        <v>95</v>
      </c>
      <c r="T149">
        <f>CONCATENATE(J149," ",K149," ",L149," ",M149," ",N149," ",O149," ",P149," ",Q149," ",R149," ",S149)</f>
        <v/>
      </c>
      <c r="U149" t="inlineStr">
        <is>
          <t>no reporta</t>
        </is>
      </c>
      <c r="V149" t="n">
        <v>3362857</v>
      </c>
      <c r="W149" t="inlineStr">
        <is>
          <t>Jose Fernando Escobar</t>
        </is>
      </c>
      <c r="AH149">
        <f>CONCATENATE(X149," ",Y149," ",Z149," ",AA149," ",AB149," ",AC149," ",AD149," ",AE149," ",AF149," ",AG149)</f>
        <v/>
      </c>
      <c r="AI149" t="inlineStr">
        <is>
          <t>no reporta</t>
        </is>
      </c>
      <c r="AJ149" t="n">
        <v>3108323982</v>
      </c>
      <c r="AL149" t="inlineStr">
        <is>
          <t>Santa Catalina</t>
        </is>
      </c>
      <c r="AN149" t="inlineStr">
        <is>
          <t>003</t>
        </is>
      </c>
      <c r="AO149" s="1" t="inlineStr">
        <is>
          <t>135</t>
        </is>
      </c>
      <c r="AP149" t="n">
        <v>10</v>
      </c>
      <c r="AQ149" s="4" t="n">
        <v>41340</v>
      </c>
      <c r="AR149" s="4" t="n">
        <v>41340</v>
      </c>
      <c r="AS149" s="5">
        <f>+AR149-AQ149</f>
        <v/>
      </c>
      <c r="AT149" t="inlineStr">
        <is>
          <t>Acta de Compromiso</t>
        </is>
      </c>
      <c r="AU149" t="inlineStr">
        <is>
          <t>Auto de archivo</t>
        </is>
      </c>
      <c r="AV149" s="10" t="n">
        <v>41340</v>
      </c>
      <c r="AW149" s="9" t="inlineStr">
        <is>
          <t>L. Taborda</t>
        </is>
      </c>
      <c r="AX149" s="10" t="n">
        <v>41340</v>
      </c>
      <c r="AY149" s="10" t="n">
        <v>41401</v>
      </c>
      <c r="AZ149" s="9" t="inlineStr">
        <is>
          <t>L. Taborda</t>
        </is>
      </c>
      <c r="BA149" s="10" t="n">
        <v>41401</v>
      </c>
      <c r="CE149" s="10" t="n">
        <v>41401</v>
      </c>
    </row>
    <row r="150" ht="15" customHeight="1">
      <c r="B150" t="inlineStr">
        <is>
          <t>147-2013</t>
        </is>
      </c>
      <c r="C150" t="inlineStr">
        <is>
          <t>1300703 - 1300847</t>
        </is>
      </c>
      <c r="D150" t="inlineStr">
        <is>
          <t>HIDRICO</t>
        </is>
      </c>
      <c r="H150" s="7" t="inlineStr">
        <is>
          <t>Descarga de aguas residuales a quebrada</t>
        </is>
      </c>
      <c r="I150" t="inlineStr">
        <is>
          <t>De Oficio</t>
        </is>
      </c>
      <c r="T150">
        <f>CONCATENATE(J150," ",K150," ",L150," ",M150," ",N150," ",O150," ",P150," ",Q150," ",R150," ",S150)</f>
        <v/>
      </c>
      <c r="U150" t="inlineStr">
        <is>
          <t>no reporta</t>
        </is>
      </c>
      <c r="V150" t="inlineStr">
        <is>
          <t>no reporta</t>
        </is>
      </c>
      <c r="W150" t="inlineStr">
        <is>
          <t>Santiago Penagos - Empresa GIC</t>
        </is>
      </c>
      <c r="X150" t="inlineStr">
        <is>
          <t>CL</t>
        </is>
      </c>
      <c r="Y150" t="n">
        <v>48</v>
      </c>
      <c r="Z150" t="inlineStr">
        <is>
          <t>C</t>
        </is>
      </c>
      <c r="AA150" t="inlineStr">
        <is>
          <t>SUR</t>
        </is>
      </c>
      <c r="AB150" t="n">
        <v>42</v>
      </c>
      <c r="AC150" t="inlineStr">
        <is>
          <t>CC</t>
        </is>
      </c>
      <c r="AD150" t="n">
        <v>10</v>
      </c>
      <c r="AH150">
        <f>CONCATENATE(X150," ",Y150," ",Z150," ",AA150," ",AB150," ",AC150," ",AD150," ",AE150," ",AF150," ",AG150)</f>
        <v/>
      </c>
      <c r="AI150" t="inlineStr">
        <is>
          <t>no reporta</t>
        </is>
      </c>
      <c r="AJ150" t="inlineStr">
        <is>
          <t>3104641390-3333343</t>
        </is>
      </c>
      <c r="AK150" t="inlineStr">
        <is>
          <t>La Paz</t>
        </is>
      </c>
      <c r="AO150" s="1" t="n"/>
      <c r="AP150" t="n">
        <v>7</v>
      </c>
      <c r="AQ150" s="4" t="n">
        <v>41340</v>
      </c>
      <c r="AR150" s="4" t="n">
        <v>41347</v>
      </c>
      <c r="AS150" s="5">
        <f>+AR150-AQ150</f>
        <v/>
      </c>
      <c r="AT150" t="inlineStr">
        <is>
          <t>Acta de Compromiso</t>
        </is>
      </c>
      <c r="AU150" t="inlineStr">
        <is>
          <t>Auto de archivo</t>
        </is>
      </c>
      <c r="AV150" s="10" t="n">
        <v>41347</v>
      </c>
      <c r="AW150" s="9" t="inlineStr">
        <is>
          <t>L. Taborda</t>
        </is>
      </c>
      <c r="AX150" s="10" t="n">
        <v>41347</v>
      </c>
      <c r="AY150" s="10" t="n">
        <v>41379</v>
      </c>
      <c r="AZ150" s="9" t="inlineStr">
        <is>
          <t>L. Taborda</t>
        </is>
      </c>
      <c r="BA150" s="10" t="n">
        <v>41379</v>
      </c>
      <c r="BB150" s="10" t="n">
        <v>41429</v>
      </c>
      <c r="BC150" s="9" t="inlineStr">
        <is>
          <t xml:space="preserve">J. Guzman </t>
        </is>
      </c>
      <c r="BD150" s="10" t="n">
        <v>41429</v>
      </c>
    </row>
    <row r="151" ht="15" customHeight="1">
      <c r="B151" t="inlineStr">
        <is>
          <t>148-2013</t>
        </is>
      </c>
      <c r="D151" t="inlineStr">
        <is>
          <t>SUELO</t>
        </is>
      </c>
      <c r="H151" s="7" t="inlineStr">
        <is>
          <t>Incumplimiento por uso del suelo</t>
        </is>
      </c>
      <c r="I151" t="inlineStr">
        <is>
          <t>Sección Gestión Ambiental</t>
        </is>
      </c>
      <c r="T151">
        <f>CONCATENATE(J151," ",K151," ",L151," ",M151," ",N151," ",O151," ",P151," ",Q151," ",R151," ",S151)</f>
        <v/>
      </c>
      <c r="U151" t="inlineStr">
        <is>
          <t>no reporta</t>
        </is>
      </c>
      <c r="AH151">
        <f>CONCATENATE(X151," ",Y151," ",Z151," ",AA151," ",AB151," ",AC151," ",AD151," ",AE151," ",AF151," ",AG151)</f>
        <v/>
      </c>
      <c r="AI151" t="inlineStr">
        <is>
          <t>no reporta</t>
        </is>
      </c>
      <c r="AJ151" t="inlineStr">
        <is>
          <t>no reporta</t>
        </is>
      </c>
      <c r="AK151" t="inlineStr">
        <is>
          <t>Mesa</t>
        </is>
      </c>
      <c r="AO151" s="1" t="n"/>
      <c r="AP151" t="n">
        <v>9</v>
      </c>
      <c r="AQ151" s="4" t="n">
        <v>41338</v>
      </c>
      <c r="AR151" s="4" t="n"/>
      <c r="AS151" s="5">
        <f>+AR151-AQ151</f>
        <v/>
      </c>
      <c r="AT151" t="inlineStr">
        <is>
          <t>Acta de Compromiso</t>
        </is>
      </c>
      <c r="AU151" t="inlineStr">
        <is>
          <t>Pendiente de trámite</t>
        </is>
      </c>
    </row>
    <row r="152" ht="15" customHeight="1">
      <c r="A152" t="inlineStr">
        <is>
          <t>27485-2010 125-2011</t>
        </is>
      </c>
      <c r="B152" t="inlineStr">
        <is>
          <t>149-2013</t>
        </is>
      </c>
      <c r="C152" t="inlineStr">
        <is>
          <t>IT 130061-108221-132020</t>
        </is>
      </c>
      <c r="D152" t="inlineStr">
        <is>
          <t>HIDRICO</t>
        </is>
      </c>
      <c r="H152" s="7" t="inlineStr">
        <is>
          <t>Requerimiento AA por descarga de aguas lluvias</t>
        </is>
      </c>
      <c r="I152" t="inlineStr">
        <is>
          <t>Sección Autoridad Ambiental</t>
        </is>
      </c>
      <c r="T152">
        <f>CONCATENATE(J152," ",K152," ",L152," ",M152," ",N152," ",O152," ",P152," ",Q152," ",R152," ",S152)</f>
        <v/>
      </c>
      <c r="U152" t="inlineStr">
        <is>
          <t>no reporta</t>
        </is>
      </c>
      <c r="V152" t="inlineStr">
        <is>
          <t>no reporta</t>
        </is>
      </c>
      <c r="W152" t="inlineStr">
        <is>
          <t>Ivan Rodrigo Penagos Gómez - Promotora de Proyectos Robledo S.A</t>
        </is>
      </c>
      <c r="X152" t="inlineStr">
        <is>
          <t>KR</t>
        </is>
      </c>
      <c r="Y152" t="n">
        <v>27</v>
      </c>
      <c r="AB152" t="n">
        <v>36</v>
      </c>
      <c r="AD152" t="n">
        <v>159</v>
      </c>
      <c r="AE152" t="inlineStr">
        <is>
          <t>SUR</t>
        </is>
      </c>
      <c r="AH152">
        <f>CONCATENATE(X152," ",Y152," ",Z152," ",AA152," ",AB152," ",AC152," ",AD152," ",AE152," ",AF152," ",AG152)</f>
        <v/>
      </c>
      <c r="AI152" t="n">
        <v>9001424046</v>
      </c>
      <c r="AJ152" t="n">
        <v>3171797</v>
      </c>
      <c r="AK152" t="inlineStr">
        <is>
          <t>Inmaculada</t>
        </is>
      </c>
      <c r="AO152" s="1" t="n"/>
      <c r="AP152" t="n">
        <v>5</v>
      </c>
      <c r="AQ152" s="4" t="n">
        <v>41332</v>
      </c>
      <c r="AR152" s="4" t="n"/>
      <c r="AS152" s="5">
        <f>+AR152-AQ152</f>
        <v/>
      </c>
      <c r="AT152" t="inlineStr">
        <is>
          <t>Acta de Compromiso</t>
        </is>
      </c>
      <c r="AU152" t="inlineStr">
        <is>
          <t>Auto de archivo</t>
        </is>
      </c>
      <c r="AV152" s="10" t="n">
        <v>41691</v>
      </c>
      <c r="AW152" s="9" t="inlineStr">
        <is>
          <t>C. Calle-C. Rojas</t>
        </is>
      </c>
      <c r="AX152" s="10" t="n">
        <v>41694</v>
      </c>
      <c r="BK152" s="10" t="n">
        <v>41346</v>
      </c>
      <c r="BL152" s="10" t="n">
        <v>41351</v>
      </c>
      <c r="CE152" s="10" t="n">
        <v>41446</v>
      </c>
    </row>
    <row r="153" ht="15" customHeight="1">
      <c r="A153" t="n">
        <v>2726</v>
      </c>
      <c r="B153" t="inlineStr">
        <is>
          <t>150-2013</t>
        </is>
      </c>
      <c r="C153" t="inlineStr">
        <is>
          <t>1300628 - 131002 - 153290 - 02726 - 1314161 - 04591</t>
        </is>
      </c>
      <c r="D153" t="inlineStr">
        <is>
          <t>SUELO</t>
        </is>
      </c>
      <c r="H153" s="7" t="inlineStr">
        <is>
          <t>Respuesta DP 13014 lote 9 parcelación arrayanes</t>
        </is>
      </c>
      <c r="I153" t="inlineStr">
        <is>
          <t>Sección Autoridad Ambiental</t>
        </is>
      </c>
      <c r="T153">
        <f>CONCATENATE(J153," ",K153," ",L153," ",M153," ",N153," ",O153," ",P153," ",Q153," ",R153," ",S153)</f>
        <v/>
      </c>
      <c r="U153" t="inlineStr">
        <is>
          <t>no reporta</t>
        </is>
      </c>
      <c r="V153" t="inlineStr">
        <is>
          <t>no reporta</t>
        </is>
      </c>
      <c r="W153" t="inlineStr">
        <is>
          <t>Hector Mario Leon Agudelo Urrego</t>
        </is>
      </c>
      <c r="AH153">
        <f>CONCATENATE(X153," ",Y153," ",Z153," ",AA153," ",AB153," ",AC153," ",AD153," ",AE153," ",AF153," ",AG153)</f>
        <v/>
      </c>
      <c r="AI153" t="n">
        <v>71641868</v>
      </c>
      <c r="AJ153" t="n">
        <v>4487823</v>
      </c>
      <c r="AL153" t="inlineStr">
        <is>
          <t>Las Palmas</t>
        </is>
      </c>
      <c r="AO153" s="1" t="n"/>
      <c r="AP153" t="n">
        <v>12</v>
      </c>
      <c r="AQ153" s="4" t="n">
        <v>41344</v>
      </c>
      <c r="AR153" s="4" t="n"/>
      <c r="AS153" s="5">
        <f>+AR153-AQ153</f>
        <v/>
      </c>
      <c r="AT153" t="inlineStr">
        <is>
          <t>Acta de Compromiso</t>
        </is>
      </c>
      <c r="AU153" t="inlineStr">
        <is>
          <t>Citaciones</t>
        </is>
      </c>
    </row>
    <row r="154" ht="15" customHeight="1">
      <c r="B154" t="inlineStr">
        <is>
          <t>151-2013</t>
        </is>
      </c>
      <c r="C154" t="n">
        <v>1300923</v>
      </c>
      <c r="D154" t="inlineStr">
        <is>
          <t>FAUNA DOMESTICA</t>
        </is>
      </c>
      <c r="H154" s="7" t="inlineStr">
        <is>
          <t>Tenencia inadecuada de mascotas</t>
        </is>
      </c>
      <c r="I154" t="inlineStr">
        <is>
          <t>Carlos Alberto Cardona Zapata</t>
        </is>
      </c>
      <c r="J154" t="inlineStr">
        <is>
          <t>KR</t>
        </is>
      </c>
      <c r="K154" t="n">
        <v>26</v>
      </c>
      <c r="N154" t="n">
        <v>41</v>
      </c>
      <c r="O154" t="inlineStr">
        <is>
          <t>B</t>
        </is>
      </c>
      <c r="P154" t="n">
        <v>86</v>
      </c>
      <c r="Q154" t="inlineStr">
        <is>
          <t>SUR</t>
        </is>
      </c>
      <c r="T154">
        <f>CONCATENATE(J154," ",K154," ",L154," ",M154," ",N154," ",O154," ",P154," ",Q154," ",R154," ",S154)</f>
        <v/>
      </c>
      <c r="U154" t="n">
        <v>70551218</v>
      </c>
      <c r="V154" t="n">
        <v>2762995</v>
      </c>
      <c r="W154" t="inlineStr">
        <is>
          <t>Por determinar</t>
        </is>
      </c>
      <c r="AH154">
        <f>CONCATENATE(X154," ",Y154," ",Z154," ",AA154," ",AB154," ",AC154," ",AD154," ",AE154," ",AF154," ",AG154)</f>
        <v/>
      </c>
      <c r="AI154" t="inlineStr">
        <is>
          <t>no reporta</t>
        </is>
      </c>
      <c r="AJ154" t="inlineStr">
        <is>
          <t>no reporta</t>
        </is>
      </c>
      <c r="AK154" t="inlineStr">
        <is>
          <t>San Rafael</t>
        </is>
      </c>
      <c r="AO154" s="1" t="n"/>
      <c r="AP154" t="n">
        <v>6</v>
      </c>
      <c r="AQ154" s="4" t="n">
        <v>41345</v>
      </c>
      <c r="AR154" s="4" t="n"/>
      <c r="AS154" s="5">
        <f>+AR154-AQ154</f>
        <v/>
      </c>
      <c r="AT154" t="inlineStr">
        <is>
          <t>Codigo de Policia</t>
        </is>
      </c>
      <c r="AU154" t="inlineStr">
        <is>
          <t>Auto de inicio</t>
        </is>
      </c>
    </row>
    <row r="155">
      <c r="B155" t="inlineStr">
        <is>
          <t>152-2013</t>
        </is>
      </c>
      <c r="C155" t="n">
        <v>1300930</v>
      </c>
      <c r="D155" t="inlineStr">
        <is>
          <t>ESPACIOS PUBLICOS VERDES</t>
        </is>
      </c>
      <c r="E155" t="inlineStr">
        <is>
          <t>MATERIAL DE CONTRUCCIÓN</t>
        </is>
      </c>
      <c r="H155" s="7" t="inlineStr">
        <is>
          <t>Disposición inadecuada de material de construcción</t>
        </is>
      </c>
      <c r="I155" t="inlineStr">
        <is>
          <t>Comunidad</t>
        </is>
      </c>
      <c r="T155">
        <f>CONCATENATE(J155," ",K155," ",L155," ",M155," ",N155," ",O155," ",P155," ",Q155," ",R155," ",S155)</f>
        <v/>
      </c>
      <c r="U155" t="inlineStr">
        <is>
          <t>no reporta</t>
        </is>
      </c>
      <c r="V155" t="inlineStr">
        <is>
          <t>no reporta</t>
        </is>
      </c>
      <c r="W155" t="inlineStr">
        <is>
          <t>Javier Duque</t>
        </is>
      </c>
      <c r="X155" t="inlineStr">
        <is>
          <t>KR</t>
        </is>
      </c>
      <c r="Y155" t="n">
        <v>26</v>
      </c>
      <c r="AB155" t="n">
        <v>41</v>
      </c>
      <c r="AC155" t="inlineStr">
        <is>
          <t>B</t>
        </is>
      </c>
      <c r="AD155" t="n">
        <v>25</v>
      </c>
      <c r="AE155" t="inlineStr">
        <is>
          <t>SUR</t>
        </is>
      </c>
      <c r="AG155" t="n">
        <v>227</v>
      </c>
      <c r="AH155">
        <f>CONCATENATE(X155," ",Y155," ",Z155," ",AA155," ",AB155," ",AC155," ",AD155," ",AE155," ",AF155," ",AG155)</f>
        <v/>
      </c>
      <c r="AI155" t="inlineStr">
        <is>
          <t>no reporta</t>
        </is>
      </c>
      <c r="AJ155" t="inlineStr">
        <is>
          <t>no reporta</t>
        </is>
      </c>
      <c r="AK155" t="inlineStr">
        <is>
          <t>San Rafael</t>
        </is>
      </c>
      <c r="AO155" s="1" t="n"/>
      <c r="AP155" t="n">
        <v>6</v>
      </c>
      <c r="AQ155" s="4" t="n">
        <v>41345</v>
      </c>
      <c r="AR155" s="4" t="n"/>
      <c r="AS155" s="5">
        <f>+AR155-AQ155</f>
        <v/>
      </c>
      <c r="AT155" t="inlineStr">
        <is>
          <t>Acuerdo 020 de 2009</t>
        </is>
      </c>
      <c r="AU155" t="inlineStr">
        <is>
          <t>Auto de archivo</t>
        </is>
      </c>
      <c r="BS155" s="10" t="n">
        <v>41442</v>
      </c>
      <c r="BT155" s="10" t="n">
        <v>41442</v>
      </c>
      <c r="BU155" s="10" t="n">
        <v>41457</v>
      </c>
      <c r="BV155" s="10" t="n">
        <v>41457</v>
      </c>
      <c r="CE155" s="10" t="n">
        <v>41541</v>
      </c>
    </row>
    <row r="156" ht="15" customHeight="1">
      <c r="B156" t="inlineStr">
        <is>
          <t>153-2013</t>
        </is>
      </c>
      <c r="C156" t="inlineStr">
        <is>
          <t>1300367 - 1301306 - 1305467-132181-132206</t>
        </is>
      </c>
      <c r="D156" t="inlineStr">
        <is>
          <t>FAUNA DOMESTICA</t>
        </is>
      </c>
      <c r="H156" s="7" t="inlineStr">
        <is>
          <t>Tenencia inadecuada de mascota</t>
        </is>
      </c>
      <c r="I156" t="inlineStr">
        <is>
          <t>Anonimo</t>
        </is>
      </c>
      <c r="T156">
        <f>CONCATENATE(J156," ",K156," ",L156," ",M156," ",N156," ",O156," ",P156," ",Q156," ",R156," ",S156)</f>
        <v/>
      </c>
      <c r="U156" t="inlineStr">
        <is>
          <t>no reporta</t>
        </is>
      </c>
      <c r="V156" t="inlineStr">
        <is>
          <t>no reporta</t>
        </is>
      </c>
      <c r="W156" t="inlineStr">
        <is>
          <t>Laura Yiseth Herrera Gomez</t>
        </is>
      </c>
      <c r="X156" t="inlineStr">
        <is>
          <t>CL</t>
        </is>
      </c>
      <c r="Y156" t="n">
        <v>48</v>
      </c>
      <c r="Z156" t="inlineStr">
        <is>
          <t>C</t>
        </is>
      </c>
      <c r="AA156" t="inlineStr">
        <is>
          <t>SUR</t>
        </is>
      </c>
      <c r="AB156" t="n">
        <v>42</v>
      </c>
      <c r="AC156" t="inlineStr">
        <is>
          <t>CC</t>
        </is>
      </c>
      <c r="AD156" t="n">
        <v>17</v>
      </c>
      <c r="AF156" t="n">
        <v>2.2</v>
      </c>
      <c r="AG156" t="n">
        <v>201</v>
      </c>
      <c r="AH156">
        <f>CONCATENATE(X156," ",Y156," ",Z156," ",AA156," ",AB156," ",AC156," ",AD156," ",AE156," ",AF156," ",AG156)</f>
        <v/>
      </c>
      <c r="AI156" t="n">
        <v>1037593931</v>
      </c>
      <c r="AJ156" t="n">
        <v>3326111</v>
      </c>
      <c r="AK156" t="inlineStr">
        <is>
          <t>Loma del Barro</t>
        </is>
      </c>
      <c r="AO156" s="1" t="n"/>
      <c r="AP156" t="n">
        <v>7</v>
      </c>
      <c r="AQ156" s="4" t="n">
        <v>41346</v>
      </c>
      <c r="AR156" s="4" t="n">
        <v>41373</v>
      </c>
      <c r="AS156" s="5">
        <f>+AR156-AQ156</f>
        <v/>
      </c>
      <c r="AT156" t="inlineStr">
        <is>
          <t>Maltrato Animal</t>
        </is>
      </c>
      <c r="AU156" t="inlineStr">
        <is>
          <t>Auto de archivo</t>
        </is>
      </c>
      <c r="AV156" s="10" t="n">
        <v>41416</v>
      </c>
      <c r="AW156" s="9" t="inlineStr">
        <is>
          <t>L. Garcia</t>
        </is>
      </c>
      <c r="AX156" s="10" t="n">
        <v>41416</v>
      </c>
      <c r="AY156" s="10" t="n">
        <v>41708</v>
      </c>
      <c r="AZ156" s="9" t="inlineStr">
        <is>
          <t>C. Calle-C. Rojas</t>
        </is>
      </c>
      <c r="BA156" s="10" t="n">
        <v>41710</v>
      </c>
      <c r="BK156" s="10" t="n">
        <v>41351</v>
      </c>
      <c r="BL156" s="10" t="n">
        <v>41373</v>
      </c>
      <c r="CE156" s="10" t="n">
        <v>41416</v>
      </c>
    </row>
    <row r="157" ht="15" customHeight="1">
      <c r="B157" t="inlineStr">
        <is>
          <t>154-2013</t>
        </is>
      </c>
      <c r="C157" t="n">
        <v>1300793</v>
      </c>
      <c r="D157" t="inlineStr">
        <is>
          <t>-</t>
        </is>
      </c>
      <c r="E157" t="inlineStr">
        <is>
          <t>ESCOMBROS</t>
        </is>
      </c>
      <c r="H157" s="7" t="inlineStr">
        <is>
          <t>Disposición inadecuada de escombros</t>
        </is>
      </c>
      <c r="I157" t="inlineStr">
        <is>
          <t>Anonimo</t>
        </is>
      </c>
      <c r="T157">
        <f>CONCATENATE(J157," ",K157," ",L157," ",M157," ",N157," ",O157," ",P157," ",Q157," ",R157," ",S157)</f>
        <v/>
      </c>
      <c r="U157" t="inlineStr">
        <is>
          <t>no reporta</t>
        </is>
      </c>
      <c r="V157" t="inlineStr">
        <is>
          <t>no reporta</t>
        </is>
      </c>
      <c r="W157" t="inlineStr">
        <is>
          <t>Esther Judith</t>
        </is>
      </c>
      <c r="X157" t="inlineStr">
        <is>
          <t>CL</t>
        </is>
      </c>
      <c r="Y157" t="n">
        <v>40</v>
      </c>
      <c r="Z157" t="inlineStr">
        <is>
          <t>D</t>
        </is>
      </c>
      <c r="AA157" t="inlineStr">
        <is>
          <t>SUR</t>
        </is>
      </c>
      <c r="AB157" t="n">
        <v>25</v>
      </c>
      <c r="AC157" t="inlineStr">
        <is>
          <t>B</t>
        </is>
      </c>
      <c r="AD157" t="n">
        <v>54</v>
      </c>
      <c r="AG157" t="n">
        <v>133</v>
      </c>
      <c r="AH157">
        <f>CONCATENATE(X157," ",Y157," ",Z157," ",AA157," ",AB157," ",AC157," ",AD157," ",AE157," ",AF157," ",AG157)</f>
        <v/>
      </c>
      <c r="AI157" t="inlineStr">
        <is>
          <t>no reporta</t>
        </is>
      </c>
      <c r="AJ157" t="inlineStr">
        <is>
          <t>no reporta</t>
        </is>
      </c>
      <c r="AK157" t="inlineStr">
        <is>
          <t>La Mina</t>
        </is>
      </c>
      <c r="AO157" s="1" t="n"/>
      <c r="AP157" t="n">
        <v>6</v>
      </c>
      <c r="AQ157" s="4" t="n">
        <v>41338</v>
      </c>
      <c r="AR157" s="4" t="n">
        <v>41348</v>
      </c>
      <c r="AS157" s="5">
        <f>+AR157-AQ157</f>
        <v/>
      </c>
      <c r="AT157" t="inlineStr">
        <is>
          <t>Acta de Compromiso</t>
        </is>
      </c>
      <c r="AU157" t="inlineStr">
        <is>
          <t>Verificación</t>
        </is>
      </c>
      <c r="AV157" s="10" t="n">
        <v>41348</v>
      </c>
      <c r="AW157" s="9" t="inlineStr">
        <is>
          <t>J. Restrepo - S. Bustamante</t>
        </is>
      </c>
      <c r="AX157" s="10" t="n">
        <v>41348</v>
      </c>
    </row>
    <row r="158" ht="15" customHeight="1">
      <c r="B158" t="inlineStr">
        <is>
          <t>155-2013</t>
        </is>
      </c>
      <c r="C158" t="n">
        <v>1300795</v>
      </c>
      <c r="D158" t="inlineStr">
        <is>
          <t>FAUNA DOMESTICA</t>
        </is>
      </c>
      <c r="H158" s="7" t="inlineStr">
        <is>
          <t>Tenencia inadecuada de mascota</t>
        </is>
      </c>
      <c r="I158" t="inlineStr">
        <is>
          <t>Comunidad</t>
        </is>
      </c>
      <c r="T158">
        <f>CONCATENATE(J158," ",K158," ",L158," ",M158," ",N158," ",O158," ",P158," ",Q158," ",R158," ",S158)</f>
        <v/>
      </c>
      <c r="U158" t="inlineStr">
        <is>
          <t>no reporta</t>
        </is>
      </c>
      <c r="V158" t="inlineStr">
        <is>
          <t>no reporta</t>
        </is>
      </c>
      <c r="W158" t="inlineStr">
        <is>
          <t>Cesar</t>
        </is>
      </c>
      <c r="X158" t="inlineStr">
        <is>
          <t>KR</t>
        </is>
      </c>
      <c r="Y158" t="n">
        <v>27</v>
      </c>
      <c r="AB158" t="n">
        <v>40</v>
      </c>
      <c r="AC158" t="inlineStr">
        <is>
          <t>B</t>
        </is>
      </c>
      <c r="AD158" t="n">
        <v>28</v>
      </c>
      <c r="AE158" t="inlineStr">
        <is>
          <t>SUR</t>
        </is>
      </c>
      <c r="AG158" t="n">
        <v>116</v>
      </c>
      <c r="AH158">
        <f>CONCATENATE(X158," ",Y158," ",Z158," ",AA158," ",AB158," ",AC158," ",AD158," ",AE158," ",AF158," ",AG158)</f>
        <v/>
      </c>
      <c r="AI158" t="inlineStr">
        <is>
          <t>no reporta</t>
        </is>
      </c>
      <c r="AJ158" t="inlineStr">
        <is>
          <t>no reporta</t>
        </is>
      </c>
      <c r="AK158" t="inlineStr">
        <is>
          <t>La Mina</t>
        </is>
      </c>
      <c r="AO158" s="1" t="n"/>
      <c r="AP158" t="n">
        <v>6</v>
      </c>
      <c r="AQ158" s="4" t="n">
        <v>41338</v>
      </c>
      <c r="AR158" s="4" t="n">
        <v>41348</v>
      </c>
      <c r="AS158" s="5">
        <f>+AR158-AQ158</f>
        <v/>
      </c>
      <c r="AT158" t="inlineStr">
        <is>
          <t>Maltrato Animal</t>
        </is>
      </c>
      <c r="AU158" t="inlineStr">
        <is>
          <t>Auto de archivo</t>
        </is>
      </c>
      <c r="AV158" s="10" t="n">
        <v>41348</v>
      </c>
      <c r="AW158" s="9" t="inlineStr">
        <is>
          <t>C.Rojas - J. Restrepo - S. Bustamante</t>
        </is>
      </c>
      <c r="AX158" s="10" t="n">
        <v>41348</v>
      </c>
      <c r="AY158" s="10" t="n">
        <v>41458</v>
      </c>
      <c r="AZ158" s="9" t="inlineStr">
        <is>
          <t>J. Alvarez - L. Garcia</t>
        </is>
      </c>
      <c r="BA158" s="10" t="n">
        <v>41458</v>
      </c>
      <c r="BM158" s="10" t="n">
        <v>41414</v>
      </c>
      <c r="BN158" s="10" t="n">
        <v>41422</v>
      </c>
      <c r="BO158" s="10" t="n">
        <v>41437</v>
      </c>
      <c r="BP158" s="10" t="n">
        <v>41463</v>
      </c>
      <c r="BS158" s="10" t="n">
        <v>41463</v>
      </c>
      <c r="CE158" s="10" t="n">
        <v>41675</v>
      </c>
    </row>
    <row r="159" ht="15" customHeight="1">
      <c r="B159" t="inlineStr">
        <is>
          <t>156-2013</t>
        </is>
      </c>
      <c r="C159" t="n">
        <v>1300806</v>
      </c>
      <c r="D159" t="inlineStr">
        <is>
          <t>-</t>
        </is>
      </c>
      <c r="E159" t="inlineStr">
        <is>
          <t>RESIDUOS SOLIDOS</t>
        </is>
      </c>
      <c r="H159" s="7" t="inlineStr">
        <is>
          <t>Disposición inadecuada de residuos solidos</t>
        </is>
      </c>
      <c r="I159" t="inlineStr">
        <is>
          <t>Anonimo</t>
        </is>
      </c>
      <c r="T159">
        <f>CONCATENATE(J159," ",K159," ",L159," ",M159," ",N159," ",O159," ",P159," ",Q159," ",R159," ",S159)</f>
        <v/>
      </c>
      <c r="U159" t="inlineStr">
        <is>
          <t>no reporta</t>
        </is>
      </c>
      <c r="V159" t="inlineStr">
        <is>
          <t>no reporta</t>
        </is>
      </c>
      <c r="W159" t="inlineStr">
        <is>
          <t>Por determinar</t>
        </is>
      </c>
      <c r="X159" t="inlineStr">
        <is>
          <t>KR</t>
        </is>
      </c>
      <c r="Y159" t="n">
        <v>46</v>
      </c>
      <c r="AB159" t="n">
        <v>38</v>
      </c>
      <c r="AC159" t="inlineStr">
        <is>
          <t>B</t>
        </is>
      </c>
      <c r="AD159" t="n">
        <v>56</v>
      </c>
      <c r="AE159" t="inlineStr">
        <is>
          <t>SUR</t>
        </is>
      </c>
      <c r="AH159">
        <f>CONCATENATE(X159," ",Y159," ",Z159," ",AA159," ",AB159," ",AC159," ",AD159," ",AE159," ",AF159," ",AG159)</f>
        <v/>
      </c>
      <c r="AI159" t="inlineStr">
        <is>
          <t>no reporta</t>
        </is>
      </c>
      <c r="AJ159" t="inlineStr">
        <is>
          <t>no reporta</t>
        </is>
      </c>
      <c r="AK159" t="inlineStr">
        <is>
          <t>Alcala</t>
        </is>
      </c>
      <c r="AO159" s="1" t="n"/>
      <c r="AP159" t="n">
        <v>8</v>
      </c>
      <c r="AQ159" s="4" t="n">
        <v>41339</v>
      </c>
      <c r="AR159" s="4" t="n">
        <v>41348</v>
      </c>
      <c r="AS159" s="5">
        <f>+AR159-AQ159</f>
        <v/>
      </c>
      <c r="AT159" t="inlineStr">
        <is>
          <t>Acta de Compromiso</t>
        </is>
      </c>
      <c r="AU159" t="inlineStr">
        <is>
          <t>Verificación</t>
        </is>
      </c>
    </row>
    <row r="160" ht="15" customHeight="1">
      <c r="B160" t="inlineStr">
        <is>
          <t>157-2013</t>
        </is>
      </c>
      <c r="C160" t="n">
        <v>1300807</v>
      </c>
      <c r="D160" t="inlineStr">
        <is>
          <t>-</t>
        </is>
      </c>
      <c r="E160" t="inlineStr">
        <is>
          <t>ESCOMBROS</t>
        </is>
      </c>
      <c r="H160" s="7" t="inlineStr">
        <is>
          <t>Disposición inadecuada de escombros</t>
        </is>
      </c>
      <c r="I160" t="inlineStr">
        <is>
          <t>Luz Elena Angel T</t>
        </is>
      </c>
      <c r="J160" t="inlineStr">
        <is>
          <t>CL</t>
        </is>
      </c>
      <c r="K160" t="n">
        <v>37</v>
      </c>
      <c r="M160" t="inlineStr">
        <is>
          <t>SUR</t>
        </is>
      </c>
      <c r="N160" t="n">
        <v>35</v>
      </c>
      <c r="P160" t="n">
        <v>42</v>
      </c>
      <c r="T160">
        <f>CONCATENATE(J160," ",K160," ",L160," ",M160," ",N160," ",O160," ",P160," ",Q160," ",R160," ",S160)</f>
        <v/>
      </c>
      <c r="U160" t="inlineStr">
        <is>
          <t>no reporta</t>
        </is>
      </c>
      <c r="V160" t="n">
        <v>2768779</v>
      </c>
      <c r="W160" t="inlineStr">
        <is>
          <t>Por determinar</t>
        </is>
      </c>
      <c r="AH160">
        <f>CONCATENATE(X160," ",Y160," ",Z160," ",AA160," ",AB160," ",AC160," ",AD160," ",AE160," ",AF160," ",AG160)</f>
        <v/>
      </c>
      <c r="AI160" t="inlineStr">
        <is>
          <t>no reporta</t>
        </is>
      </c>
      <c r="AJ160" t="inlineStr">
        <is>
          <t>no reporta</t>
        </is>
      </c>
      <c r="AK160" t="inlineStr">
        <is>
          <t>Mesa</t>
        </is>
      </c>
      <c r="AO160" s="1" t="n"/>
      <c r="AP160" t="n">
        <v>9</v>
      </c>
      <c r="AQ160" s="4" t="n">
        <v>41339</v>
      </c>
      <c r="AR160" s="4" t="n">
        <v>41348</v>
      </c>
      <c r="AS160" s="5">
        <f>+AR160-AQ160</f>
        <v/>
      </c>
      <c r="AT160" t="inlineStr">
        <is>
          <t>Acta de Compromiso</t>
        </is>
      </c>
      <c r="AU160" t="inlineStr">
        <is>
          <t>Auto de archivo</t>
        </is>
      </c>
    </row>
    <row r="161" ht="15" customHeight="1">
      <c r="B161" t="inlineStr">
        <is>
          <t>158-2013</t>
        </is>
      </c>
      <c r="C161" t="n">
        <v>1300808</v>
      </c>
      <c r="D161" t="inlineStr">
        <is>
          <t>SUELO</t>
        </is>
      </c>
      <c r="E161" t="inlineStr">
        <is>
          <t>RESIDUO ESPECIAL</t>
        </is>
      </c>
      <c r="H161" s="7" t="inlineStr">
        <is>
          <t>Disposición inadecuda de tierra en quebrada</t>
        </is>
      </c>
      <c r="I161" t="inlineStr">
        <is>
          <t>De Oficio</t>
        </is>
      </c>
      <c r="T161">
        <f>CONCATENATE(J161," ",K161," ",L161," ",M161," ",N161," ",O161," ",P161," ",Q161," ",R161," ",S161)</f>
        <v/>
      </c>
      <c r="U161" t="inlineStr">
        <is>
          <t>no reporta</t>
        </is>
      </c>
      <c r="V161" t="inlineStr">
        <is>
          <t>no reporta</t>
        </is>
      </c>
      <c r="W161" t="inlineStr">
        <is>
          <t>Por determinar</t>
        </is>
      </c>
      <c r="X161" t="inlineStr">
        <is>
          <t>KR</t>
        </is>
      </c>
      <c r="Y161" t="n">
        <v>24</v>
      </c>
      <c r="Z161" t="inlineStr">
        <is>
          <t>D</t>
        </is>
      </c>
      <c r="AB161" t="n">
        <v>40</v>
      </c>
      <c r="AD161" t="n">
        <v>180</v>
      </c>
      <c r="AE161" t="inlineStr">
        <is>
          <t>SUR</t>
        </is>
      </c>
      <c r="AH161">
        <f>CONCATENATE(X161," ",Y161," ",Z161," ",AA161," ",AB161," ",AC161," ",AD161," ",AE161," ",AF161," ",AG161)</f>
        <v/>
      </c>
      <c r="AI161" t="inlineStr">
        <is>
          <t>no reporta</t>
        </is>
      </c>
      <c r="AJ161" t="inlineStr">
        <is>
          <t>no reporta</t>
        </is>
      </c>
      <c r="AK161" t="inlineStr">
        <is>
          <t>El Salado</t>
        </is>
      </c>
      <c r="AO161" s="1" t="n"/>
      <c r="AP161" t="n">
        <v>6</v>
      </c>
      <c r="AQ161" s="4" t="n">
        <v>41339</v>
      </c>
      <c r="AR161" s="4" t="n">
        <v>41351</v>
      </c>
      <c r="AS161" s="5">
        <f>+AR161-AQ161</f>
        <v/>
      </c>
      <c r="AT161" t="inlineStr">
        <is>
          <t>Ley 1333 de 2009</t>
        </is>
      </c>
      <c r="AU161" t="inlineStr">
        <is>
          <t>Remisiones Corantioquia</t>
        </is>
      </c>
    </row>
    <row r="162" ht="15" customHeight="1">
      <c r="B162" t="inlineStr">
        <is>
          <t>159-2013</t>
        </is>
      </c>
      <c r="C162" t="n">
        <v>1300809</v>
      </c>
      <c r="D162" t="inlineStr">
        <is>
          <t>-</t>
        </is>
      </c>
      <c r="E162" t="inlineStr">
        <is>
          <t>RESIDUOS SOLIDOS</t>
        </is>
      </c>
      <c r="H162" s="7" t="inlineStr">
        <is>
          <t>Disposición inadecuada de residuos solidos</t>
        </is>
      </c>
      <c r="I162" t="inlineStr">
        <is>
          <t>Liliana Ocampo</t>
        </is>
      </c>
      <c r="J162" t="inlineStr">
        <is>
          <t>KR</t>
        </is>
      </c>
      <c r="K162" t="n">
        <v>42</v>
      </c>
      <c r="L162" t="inlineStr">
        <is>
          <t>A</t>
        </is>
      </c>
      <c r="N162" t="n">
        <v>46</v>
      </c>
      <c r="O162" t="inlineStr">
        <is>
          <t>E</t>
        </is>
      </c>
      <c r="P162" t="n">
        <v>4</v>
      </c>
      <c r="Q162" t="inlineStr">
        <is>
          <t>SUR</t>
        </is>
      </c>
      <c r="T162">
        <f>CONCATENATE(J162," ",K162," ",L162," ",M162," ",N162," ",O162," ",P162," ",Q162," ",R162," ",S162)</f>
        <v/>
      </c>
      <c r="U162" t="n">
        <v>43750882</v>
      </c>
      <c r="V162" t="n">
        <v>2701191</v>
      </c>
      <c r="W162" t="inlineStr">
        <is>
          <t>Varios vecinos</t>
        </is>
      </c>
      <c r="X162" t="inlineStr">
        <is>
          <t>KR</t>
        </is>
      </c>
      <c r="Y162" t="n">
        <v>42</v>
      </c>
      <c r="Z162" t="inlineStr">
        <is>
          <t>A</t>
        </is>
      </c>
      <c r="AB162" t="n">
        <v>46</v>
      </c>
      <c r="AE162" t="inlineStr">
        <is>
          <t>SUR</t>
        </is>
      </c>
      <c r="AH162">
        <f>CONCATENATE(X162," ",Y162," ",Z162," ",AA162," ",AB162," ",AC162," ",AD162," ",AE162," ",AF162," ",AG162)</f>
        <v/>
      </c>
      <c r="AI162" t="inlineStr">
        <is>
          <t>no reporta</t>
        </is>
      </c>
      <c r="AJ162" t="inlineStr">
        <is>
          <t>no reporta</t>
        </is>
      </c>
      <c r="AK162" t="inlineStr">
        <is>
          <t>El Trianon</t>
        </is>
      </c>
      <c r="AO162" s="1" t="n"/>
      <c r="AP162" t="n">
        <v>7</v>
      </c>
      <c r="AQ162" s="4" t="n">
        <v>41339</v>
      </c>
      <c r="AR162" s="4" t="n">
        <v>41353</v>
      </c>
      <c r="AS162" s="5">
        <f>+AR162-AQ162</f>
        <v/>
      </c>
      <c r="AT162" t="inlineStr">
        <is>
          <t>Acta de Compromiso</t>
        </is>
      </c>
      <c r="AU162" t="inlineStr">
        <is>
          <t>Auto de archivo</t>
        </is>
      </c>
      <c r="AV162" s="10" t="n">
        <v>41358</v>
      </c>
      <c r="AW162" s="9" t="inlineStr">
        <is>
          <t>C. Rojas - J. Restrepo</t>
        </is>
      </c>
      <c r="AX162" s="10" t="n">
        <v>41358</v>
      </c>
      <c r="CE162" s="10" t="n">
        <v>41593</v>
      </c>
    </row>
    <row r="163" ht="15" customHeight="1">
      <c r="B163" t="inlineStr">
        <is>
          <t>160-2013</t>
        </is>
      </c>
      <c r="C163" t="n">
        <v>1300819</v>
      </c>
      <c r="D163" t="inlineStr">
        <is>
          <t>-</t>
        </is>
      </c>
      <c r="E163" t="inlineStr">
        <is>
          <t>RESIDUOS SOLIDOS</t>
        </is>
      </c>
      <c r="H163" s="7" t="inlineStr">
        <is>
          <t>Disposición inadecuada de residuos</t>
        </is>
      </c>
      <c r="I163" t="inlineStr">
        <is>
          <t>Comunidad</t>
        </is>
      </c>
      <c r="T163">
        <f>CONCATENATE(J163," ",K163," ",L163," ",M163," ",N163," ",O163," ",P163," ",Q163," ",R163," ",S163)</f>
        <v/>
      </c>
      <c r="U163" t="inlineStr">
        <is>
          <t>no reporta</t>
        </is>
      </c>
      <c r="V163" t="inlineStr">
        <is>
          <t>no reporta</t>
        </is>
      </c>
      <c r="W163" t="inlineStr">
        <is>
          <t>Por determinar</t>
        </is>
      </c>
      <c r="X163" t="inlineStr">
        <is>
          <t>CL</t>
        </is>
      </c>
      <c r="Y163" t="n">
        <v>39</v>
      </c>
      <c r="AA163" t="inlineStr">
        <is>
          <t>SUR</t>
        </is>
      </c>
      <c r="AB163" t="n">
        <v>43</v>
      </c>
      <c r="AD163" t="n">
        <v>69</v>
      </c>
      <c r="AH163">
        <f>CONCATENATE(X163," ",Y163," ",Z163," ",AA163," ",AB163," ",AC163," ",AD163," ",AE163," ",AF163," ",AG163)</f>
        <v/>
      </c>
      <c r="AI163" t="inlineStr">
        <is>
          <t>no reporta</t>
        </is>
      </c>
      <c r="AJ163" t="inlineStr">
        <is>
          <t>no reporta</t>
        </is>
      </c>
      <c r="AK163" t="inlineStr">
        <is>
          <t>Zona Centro</t>
        </is>
      </c>
      <c r="AO163" s="1" t="n"/>
      <c r="AP163" t="n">
        <v>9</v>
      </c>
      <c r="AQ163" s="4" t="n">
        <v>41340</v>
      </c>
      <c r="AR163" s="4" t="n">
        <v>41348</v>
      </c>
      <c r="AS163" s="5">
        <f>+AR163-AQ163</f>
        <v/>
      </c>
      <c r="AT163" t="inlineStr">
        <is>
          <t>Acta de Compromiso</t>
        </is>
      </c>
      <c r="AU163" t="inlineStr">
        <is>
          <t>Auto de archivo</t>
        </is>
      </c>
      <c r="AV163" s="10" t="n">
        <v>41348</v>
      </c>
      <c r="AW163" s="9" t="inlineStr">
        <is>
          <t>L. Garcia</t>
        </is>
      </c>
      <c r="AX163" s="10" t="n">
        <v>41348</v>
      </c>
      <c r="AY163" s="10" t="n">
        <v>41352</v>
      </c>
      <c r="AZ163" s="9" t="inlineStr">
        <is>
          <t>L.Garcia</t>
        </is>
      </c>
      <c r="BA163" s="10" t="n">
        <v>41352</v>
      </c>
      <c r="CE163" s="10" t="n">
        <v>41352</v>
      </c>
    </row>
    <row r="164" ht="15" customHeight="1">
      <c r="B164" t="inlineStr">
        <is>
          <t>161-2013</t>
        </is>
      </c>
      <c r="C164" t="n">
        <v>1300906</v>
      </c>
      <c r="D164" t="inlineStr">
        <is>
          <t>FAUNA DOMESTICA</t>
        </is>
      </c>
      <c r="H164" s="7" t="inlineStr">
        <is>
          <t>Tenencia de mascotas</t>
        </is>
      </c>
      <c r="I164" t="inlineStr">
        <is>
          <t>Carlos Rios</t>
        </is>
      </c>
      <c r="T164">
        <f>CONCATENATE(J164," ",K164," ",L164," ",M164," ",N164," ",O164," ",P164," ",Q164," ",R164," ",S164)</f>
        <v/>
      </c>
      <c r="U164" t="inlineStr">
        <is>
          <t>no reporta</t>
        </is>
      </c>
      <c r="V164" t="inlineStr">
        <is>
          <t>no reporta</t>
        </is>
      </c>
      <c r="W164" t="inlineStr">
        <is>
          <t>Lizabeth Montoya</t>
        </is>
      </c>
      <c r="AH164">
        <f>CONCATENATE(X164," ",Y164," ",Z164," ",AA164," ",AB164," ",AC164," ",AD164," ",AE164," ",AF164," ",AG164)</f>
        <v/>
      </c>
      <c r="AI164" t="inlineStr">
        <is>
          <t>no reporta</t>
        </is>
      </c>
      <c r="AJ164" t="inlineStr">
        <is>
          <t>no reporta</t>
        </is>
      </c>
      <c r="AK164" t="inlineStr">
        <is>
          <t>La Mina</t>
        </is>
      </c>
      <c r="AO164" s="1" t="n"/>
      <c r="AP164" t="n">
        <v>6</v>
      </c>
      <c r="AQ164" s="4" t="n">
        <v>41344</v>
      </c>
      <c r="AR164" s="4" t="n">
        <v>41382</v>
      </c>
      <c r="AS164" s="5">
        <f>+AR164-AQ164</f>
        <v/>
      </c>
      <c r="AT164" t="inlineStr">
        <is>
          <t>Codigo de Policia</t>
        </is>
      </c>
      <c r="AU164" t="inlineStr">
        <is>
          <t>-</t>
        </is>
      </c>
      <c r="CE164" s="10" t="n">
        <v>41382</v>
      </c>
    </row>
    <row r="165" ht="15" customHeight="1">
      <c r="B165" t="inlineStr">
        <is>
          <t>162-2013</t>
        </is>
      </c>
      <c r="C165" t="n">
        <v>1300919</v>
      </c>
      <c r="D165" t="inlineStr">
        <is>
          <t>FLORA</t>
        </is>
      </c>
      <c r="H165" s="7" t="inlineStr">
        <is>
          <t>Tala de individuos vegetales</t>
        </is>
      </c>
      <c r="I165" t="inlineStr">
        <is>
          <t>De Oficio</t>
        </is>
      </c>
      <c r="T165">
        <f>CONCATENATE(J165," ",K165," ",L165," ",M165," ",N165," ",O165," ",P165," ",Q165," ",R165," ",S165)</f>
        <v/>
      </c>
      <c r="U165" t="inlineStr">
        <is>
          <t>no reporta</t>
        </is>
      </c>
      <c r="V165" t="inlineStr">
        <is>
          <t>no reporta</t>
        </is>
      </c>
      <c r="W165" t="inlineStr">
        <is>
          <t>Gladys Villada</t>
        </is>
      </c>
      <c r="X165" t="inlineStr">
        <is>
          <t>CL</t>
        </is>
      </c>
      <c r="Y165" t="n">
        <v>37</v>
      </c>
      <c r="Z165" t="inlineStr">
        <is>
          <t>A</t>
        </is>
      </c>
      <c r="AA165" t="inlineStr">
        <is>
          <t>SUR</t>
        </is>
      </c>
      <c r="AB165" t="n">
        <v>28</v>
      </c>
      <c r="AC165" t="inlineStr">
        <is>
          <t>C</t>
        </is>
      </c>
      <c r="AD165" t="n">
        <v>28</v>
      </c>
      <c r="AH165">
        <f>CONCATENATE(X165," ",Y165," ",Z165," ",AA165," ",AB165," ",AC165," ",AD165," ",AE165," ",AF165," ",AG165)</f>
        <v/>
      </c>
      <c r="AI165" t="n">
        <v>43073141</v>
      </c>
      <c r="AJ165" t="n">
        <v>6005919</v>
      </c>
      <c r="AK165" t="inlineStr">
        <is>
          <t>Loma de las Brujas</t>
        </is>
      </c>
      <c r="AO165" s="1" t="n"/>
      <c r="AP165" t="n">
        <v>5</v>
      </c>
      <c r="AQ165" s="4" t="n">
        <v>41345</v>
      </c>
      <c r="AR165" s="4" t="n">
        <v>41345</v>
      </c>
      <c r="AS165" s="5">
        <f>+AR165-AQ165</f>
        <v/>
      </c>
      <c r="AT165" t="inlineStr">
        <is>
          <t>Acta de compromiso</t>
        </is>
      </c>
      <c r="AU165" t="inlineStr">
        <is>
          <t>Auto de archivo</t>
        </is>
      </c>
      <c r="AV165" s="10" t="n">
        <v>41339</v>
      </c>
      <c r="AW165" s="9" t="inlineStr">
        <is>
          <t>J. Restrepo - S. Bustamante</t>
        </is>
      </c>
      <c r="AX165" s="10" t="n">
        <v>41339</v>
      </c>
      <c r="AY165" s="10" t="n">
        <v>41408</v>
      </c>
      <c r="AZ165" s="9" t="inlineStr">
        <is>
          <t>C. Rojas</t>
        </is>
      </c>
      <c r="BA165" s="10" t="n">
        <v>41408</v>
      </c>
      <c r="CE165" s="10" t="n">
        <v>41339</v>
      </c>
    </row>
    <row r="166" ht="15" customHeight="1">
      <c r="B166" t="inlineStr">
        <is>
          <t>163-2013</t>
        </is>
      </c>
      <c r="C166" t="n">
        <v>1300921</v>
      </c>
      <c r="D166" t="inlineStr">
        <is>
          <t>-</t>
        </is>
      </c>
      <c r="E166" t="inlineStr">
        <is>
          <t>RESIDUOS SOLIDOS</t>
        </is>
      </c>
      <c r="H166" s="7" t="inlineStr">
        <is>
          <t>Disposición inadecuada de residuos sólidos</t>
        </is>
      </c>
      <c r="I166" t="inlineStr">
        <is>
          <t>De Oficio</t>
        </is>
      </c>
      <c r="T166">
        <f>CONCATENATE(J166," ",K166," ",L166," ",M166," ",N166," ",O166," ",P166," ",Q166," ",R166," ",S166)</f>
        <v/>
      </c>
      <c r="U166" t="inlineStr">
        <is>
          <t>no reporta</t>
        </is>
      </c>
      <c r="V166" t="inlineStr">
        <is>
          <t>no reporta</t>
        </is>
      </c>
      <c r="W166" t="inlineStr">
        <is>
          <t>Por determinar</t>
        </is>
      </c>
      <c r="X166" t="inlineStr">
        <is>
          <t>DG</t>
        </is>
      </c>
      <c r="Y166" t="n">
        <v>33</v>
      </c>
      <c r="AB166" t="n">
        <v>32</v>
      </c>
      <c r="AC166" t="inlineStr">
        <is>
          <t>C</t>
        </is>
      </c>
      <c r="AD166" t="n">
        <v>41</v>
      </c>
      <c r="AE166" t="inlineStr">
        <is>
          <t>SUR</t>
        </is>
      </c>
      <c r="AH166">
        <f>CONCATENATE(X166," ",Y166," ",Z166," ",AA166," ",AB166," ",AC166," ",AD166," ",AE166," ",AF166," ",AG166)</f>
        <v/>
      </c>
      <c r="AI166" t="inlineStr">
        <is>
          <t>no reporta</t>
        </is>
      </c>
      <c r="AJ166" t="inlineStr">
        <is>
          <t>no reporta</t>
        </is>
      </c>
      <c r="AK166" t="inlineStr">
        <is>
          <t>La Magnolia</t>
        </is>
      </c>
      <c r="AO166" s="1" t="n"/>
      <c r="AP166" t="n">
        <v>9</v>
      </c>
      <c r="AQ166" s="4" t="n">
        <v>41345</v>
      </c>
      <c r="AR166" s="4" t="n">
        <v>41351</v>
      </c>
      <c r="AS166" s="5">
        <f>+AR166-AQ166</f>
        <v/>
      </c>
      <c r="AT166" t="inlineStr">
        <is>
          <t>Visitas patrulleros</t>
        </is>
      </c>
      <c r="AU166" t="inlineStr">
        <is>
          <t>Auto de archivo</t>
        </is>
      </c>
      <c r="AV166" s="10" t="n">
        <v>41351</v>
      </c>
      <c r="AW166" s="9" t="inlineStr">
        <is>
          <t>C. Rojas - J. Restrepo</t>
        </is>
      </c>
      <c r="AX166" s="10" t="n">
        <v>41351</v>
      </c>
      <c r="CE166" s="10" t="n">
        <v>41351</v>
      </c>
    </row>
    <row r="167">
      <c r="A167" t="inlineStr">
        <is>
          <t>615-2012 R4571</t>
        </is>
      </c>
      <c r="B167" t="inlineStr">
        <is>
          <t>164-2013</t>
        </is>
      </c>
      <c r="C167" t="n">
        <v>1300931</v>
      </c>
      <c r="D167" t="inlineStr">
        <is>
          <t>ESPACIOS PUBLICOS VERDES</t>
        </is>
      </c>
      <c r="H167" s="7" t="inlineStr">
        <is>
          <t>Copia de solicitud de visita por OOPP</t>
        </is>
      </c>
      <c r="I167" t="inlineStr">
        <is>
          <t>Victoria Eugenia de los Rios</t>
        </is>
      </c>
      <c r="J167" t="inlineStr">
        <is>
          <t>KR</t>
        </is>
      </c>
      <c r="K167" t="n">
        <v>42</v>
      </c>
      <c r="L167" t="inlineStr">
        <is>
          <t>D</t>
        </is>
      </c>
      <c r="N167" t="n">
        <v>48</v>
      </c>
      <c r="O167" t="inlineStr">
        <is>
          <t>F</t>
        </is>
      </c>
      <c r="P167" t="n">
        <v>29</v>
      </c>
      <c r="Q167" t="inlineStr">
        <is>
          <t>SUR</t>
        </is>
      </c>
      <c r="T167">
        <f>CONCATENATE(J167," ",K167," ",L167," ",M167," ",N167," ",O167," ",P167," ",Q167," ",R167," ",S167)</f>
        <v/>
      </c>
      <c r="U167" t="n">
        <v>42873136</v>
      </c>
      <c r="V167" t="n">
        <v>3316114</v>
      </c>
      <c r="W167" t="inlineStr">
        <is>
          <t>no reporta</t>
        </is>
      </c>
      <c r="AH167">
        <f>CONCATENATE(X167," ",Y167," ",Z167," ",AA167," ",AB167," ",AC167," ",AD167," ",AE167," ",AF167," ",AG167)</f>
        <v/>
      </c>
      <c r="AI167" t="inlineStr">
        <is>
          <t>no reporta</t>
        </is>
      </c>
      <c r="AJ167" t="inlineStr">
        <is>
          <t>no reporta</t>
        </is>
      </c>
      <c r="AK167" t="inlineStr">
        <is>
          <t>Loma del Barro</t>
        </is>
      </c>
      <c r="AO167" s="1" t="n"/>
      <c r="AP167" t="n">
        <v>7</v>
      </c>
      <c r="AQ167" s="4" t="n">
        <v>41345</v>
      </c>
      <c r="AR167" s="4" t="n">
        <v>41345</v>
      </c>
      <c r="AS167" s="5">
        <f>+AR167-AQ167</f>
        <v/>
      </c>
      <c r="AT167" t="inlineStr">
        <is>
          <t>Codigo de Policia</t>
        </is>
      </c>
      <c r="AU167" t="inlineStr">
        <is>
          <t>Auto de archivo</t>
        </is>
      </c>
      <c r="AV167" s="10" t="n">
        <v>41292</v>
      </c>
      <c r="AW167" s="9" t="inlineStr">
        <is>
          <t>C. Rojas - J. Restrepo</t>
        </is>
      </c>
      <c r="AX167" s="10" t="n">
        <v>41323</v>
      </c>
      <c r="BM167" s="10" t="n">
        <v>41284</v>
      </c>
      <c r="BN167" s="10" t="n">
        <v>41289</v>
      </c>
      <c r="CE167" s="10" t="n">
        <v>41446</v>
      </c>
    </row>
    <row r="168" ht="15" customHeight="1">
      <c r="B168" t="inlineStr">
        <is>
          <t>165-2013</t>
        </is>
      </c>
      <c r="C168" t="n">
        <v>1300933</v>
      </c>
      <c r="D168" t="inlineStr">
        <is>
          <t>-</t>
        </is>
      </c>
      <c r="E168" t="inlineStr">
        <is>
          <t>RESIDUOS SOLIDOS</t>
        </is>
      </c>
      <c r="G168" t="inlineStr">
        <is>
          <t>Sensibilización residuos sólidos en el sector</t>
        </is>
      </c>
      <c r="H168" s="7" t="inlineStr">
        <is>
          <t>Disposición inadecuada de residuos solidos</t>
        </is>
      </c>
      <c r="I168" t="inlineStr">
        <is>
          <t>Comunidad</t>
        </is>
      </c>
      <c r="T168">
        <f>CONCATENATE(J168," ",K168," ",L168," ",M168," ",N168," ",O168," ",P168," ",Q168," ",R168," ",S168)</f>
        <v/>
      </c>
      <c r="U168" t="inlineStr">
        <is>
          <t>no reporta</t>
        </is>
      </c>
      <c r="V168" t="inlineStr">
        <is>
          <t>no reporta</t>
        </is>
      </c>
      <c r="W168" t="inlineStr">
        <is>
          <t>Residentes del sector (Cll 39 A Sur No 45 B 30, Cll 39 A Sur No 45 A 30)</t>
        </is>
      </c>
      <c r="X168" t="inlineStr">
        <is>
          <t>CL</t>
        </is>
      </c>
      <c r="Y168" t="n">
        <v>39</v>
      </c>
      <c r="Z168" t="inlineStr">
        <is>
          <t>A</t>
        </is>
      </c>
      <c r="AA168" t="inlineStr">
        <is>
          <t>SUR</t>
        </is>
      </c>
      <c r="AB168" t="n">
        <v>45</v>
      </c>
      <c r="AC168" t="inlineStr">
        <is>
          <t>B</t>
        </is>
      </c>
      <c r="AD168" t="n">
        <v>12</v>
      </c>
      <c r="AG168" t="n">
        <v>301</v>
      </c>
      <c r="AH168">
        <f>CONCATENATE(X168," ",Y168," ",Z168," ",AA168," ",AB168," ",AC168," ",AD168," ",AE168," ",AF168," ",AG168)</f>
        <v/>
      </c>
      <c r="AI168" t="inlineStr">
        <is>
          <t>no reporta</t>
        </is>
      </c>
      <c r="AJ168" t="inlineStr">
        <is>
          <t>no reporta</t>
        </is>
      </c>
      <c r="AK168" t="inlineStr">
        <is>
          <t>Alcala</t>
        </is>
      </c>
      <c r="AO168" s="1" t="n"/>
      <c r="AP168" t="n">
        <v>8</v>
      </c>
      <c r="AQ168" s="4" t="n">
        <v>41345</v>
      </c>
      <c r="AR168" s="4" t="n">
        <v>41355</v>
      </c>
      <c r="AS168" s="5">
        <f>+AR168-AQ168</f>
        <v/>
      </c>
      <c r="AT168" t="inlineStr">
        <is>
          <t>Sensibilización</t>
        </is>
      </c>
      <c r="AU168" t="inlineStr">
        <is>
          <t>Auto de archivo</t>
        </is>
      </c>
      <c r="AV168" s="10" t="n">
        <v>41355</v>
      </c>
      <c r="AW168" s="9" t="inlineStr">
        <is>
          <t>C. Rojas - J. Restrepo</t>
        </is>
      </c>
      <c r="AX168" s="10" t="n">
        <v>41355</v>
      </c>
      <c r="AY168" s="10" t="n">
        <v>41362</v>
      </c>
      <c r="AZ168" s="9" t="inlineStr">
        <is>
          <t>C. Rojas - J. Restrepo</t>
        </is>
      </c>
      <c r="BA168" s="10" t="n">
        <v>41362</v>
      </c>
      <c r="BB168" s="10" t="n">
        <v>41366</v>
      </c>
      <c r="BC168" s="9" t="inlineStr">
        <is>
          <t>C. Rojas - J. Restrepo</t>
        </is>
      </c>
      <c r="BD168" s="10" t="n">
        <v>41366</v>
      </c>
      <c r="BE168" s="10" t="n">
        <v>41369</v>
      </c>
      <c r="BF168" s="9" t="inlineStr">
        <is>
          <t>C. Rojas - J. Restrepo</t>
        </is>
      </c>
      <c r="BG168" s="10" t="n">
        <v>41369</v>
      </c>
      <c r="BK168" s="10" t="n">
        <v>41373</v>
      </c>
      <c r="BL168" s="10" t="n">
        <v>41373</v>
      </c>
      <c r="CE168" s="10" t="n">
        <v>41373</v>
      </c>
    </row>
    <row r="169" ht="15" customHeight="1">
      <c r="B169" t="inlineStr">
        <is>
          <t>166-2013</t>
        </is>
      </c>
      <c r="C169" t="n">
        <v>112164</v>
      </c>
      <c r="D169" t="inlineStr">
        <is>
          <t>HIDRICO</t>
        </is>
      </c>
      <c r="H169" s="7" t="inlineStr">
        <is>
          <t>Manejo inadecuado de aguas lluvias, verificación de red de alcantarillado</t>
        </is>
      </c>
      <c r="I169" t="inlineStr">
        <is>
          <t>CGTDR - Obras Públicas</t>
        </is>
      </c>
      <c r="T169">
        <f>CONCATENATE(J169," ",K169," ",L169," ",M169," ",N169," ",O169," ",P169," ",Q169," ",R169," ",S169)</f>
        <v/>
      </c>
      <c r="U169" t="inlineStr">
        <is>
          <t>no reporta</t>
        </is>
      </c>
      <c r="V169" t="inlineStr">
        <is>
          <t>no reporta</t>
        </is>
      </c>
      <c r="W169" t="inlineStr">
        <is>
          <t>Marco Fidel Villegas Jimenez</t>
        </is>
      </c>
      <c r="X169" t="inlineStr">
        <is>
          <t>CL</t>
        </is>
      </c>
      <c r="Y169" t="n">
        <v>41</v>
      </c>
      <c r="Z169" t="inlineStr">
        <is>
          <t>AA</t>
        </is>
      </c>
      <c r="AA169" t="inlineStr">
        <is>
          <t>SUR</t>
        </is>
      </c>
      <c r="AB169" t="n">
        <v>29</v>
      </c>
      <c r="AC169" t="inlineStr">
        <is>
          <t>B</t>
        </is>
      </c>
      <c r="AD169" t="n">
        <v>27</v>
      </c>
      <c r="AH169">
        <f>CONCATENATE(X169," ",Y169," ",Z169," ",AA169," ",AB169," ",AC169," ",AD169," ",AE169," ",AF169," ",AG169)</f>
        <v/>
      </c>
      <c r="AI169" t="n">
        <v>70549137</v>
      </c>
      <c r="AJ169" t="n">
        <v>2760012</v>
      </c>
      <c r="AK169" t="inlineStr">
        <is>
          <t>San Rafael</t>
        </is>
      </c>
      <c r="AO169" s="1" t="n"/>
      <c r="AP169" t="n">
        <v>6</v>
      </c>
      <c r="AQ169" s="4" t="n">
        <v>41348</v>
      </c>
      <c r="AR169" s="4" t="n">
        <v>41352</v>
      </c>
      <c r="AS169" s="5">
        <f>+AR169-AQ169</f>
        <v/>
      </c>
      <c r="AT169" t="inlineStr">
        <is>
          <t>Código de policia</t>
        </is>
      </c>
      <c r="AU169" t="inlineStr">
        <is>
          <t>Auto de archivo</t>
        </is>
      </c>
      <c r="AV169" s="10" t="n">
        <v>41352</v>
      </c>
      <c r="AW169" s="9" t="inlineStr">
        <is>
          <t>J. Guzman - L. Taborda</t>
        </is>
      </c>
      <c r="AX169" s="10" t="n">
        <v>41352</v>
      </c>
    </row>
    <row r="170" ht="15" customHeight="1">
      <c r="B170" t="inlineStr">
        <is>
          <t>167-2013</t>
        </is>
      </c>
      <c r="C170" t="n">
        <v>112162</v>
      </c>
      <c r="D170" t="inlineStr">
        <is>
          <t>HIDRICO</t>
        </is>
      </c>
      <c r="G170" t="inlineStr">
        <is>
          <t>Proyecto Arrecifes de la Abadía</t>
        </is>
      </c>
      <c r="H170" s="7" t="inlineStr">
        <is>
          <t>Manejo inadecuado de aguas lluvias</t>
        </is>
      </c>
      <c r="I170" t="inlineStr">
        <is>
          <t>CGTDR - Obras Públicas</t>
        </is>
      </c>
      <c r="T170">
        <f>CONCATENATE(J170," ",K170," ",L170," ",M170," ",N170," ",O170," ",P170," ",Q170," ",R170," ",S170)</f>
        <v/>
      </c>
      <c r="U170" t="inlineStr">
        <is>
          <t>no reporta</t>
        </is>
      </c>
      <c r="V170" t="inlineStr">
        <is>
          <t>no reporta</t>
        </is>
      </c>
      <c r="W170" t="inlineStr">
        <is>
          <t>Vértice Ingeniería</t>
        </is>
      </c>
      <c r="X170" t="inlineStr">
        <is>
          <t>CL</t>
        </is>
      </c>
      <c r="Y170" t="n">
        <v>27</v>
      </c>
      <c r="Z170" t="inlineStr">
        <is>
          <t>D</t>
        </is>
      </c>
      <c r="AA170" t="inlineStr">
        <is>
          <t>SUR</t>
        </is>
      </c>
      <c r="AB170" t="n">
        <v>28</v>
      </c>
      <c r="AD170" t="n">
        <v>50</v>
      </c>
      <c r="AH170">
        <f>CONCATENATE(X170," ",Y170," ",Z170," ",AA170," ",AB170," ",AC170," ",AD170," ",AE170," ",AF170," ",AG170)</f>
        <v/>
      </c>
      <c r="AI170" t="n">
        <v>32466310</v>
      </c>
      <c r="AJ170" t="n">
        <v>3324166</v>
      </c>
      <c r="AK170" t="inlineStr">
        <is>
          <t>El Esmeraldal</t>
        </is>
      </c>
      <c r="AO170" s="1" t="n"/>
      <c r="AP170" t="n">
        <v>4</v>
      </c>
      <c r="AQ170" s="4" t="n">
        <v>41348</v>
      </c>
      <c r="AR170" s="4" t="n">
        <v>41352</v>
      </c>
      <c r="AS170" s="5">
        <f>+AR170-AQ170</f>
        <v/>
      </c>
      <c r="AT170" t="inlineStr">
        <is>
          <t>Acta de Compromiso</t>
        </is>
      </c>
      <c r="AU170" t="inlineStr">
        <is>
          <t>Auto de archivo</t>
        </is>
      </c>
      <c r="AV170" s="10" t="n">
        <v>42448</v>
      </c>
      <c r="AW170" s="9" t="inlineStr">
        <is>
          <t>J. Guzman - L. Taborda</t>
        </is>
      </c>
      <c r="AX170" s="10" t="n">
        <v>41352</v>
      </c>
    </row>
    <row r="171" ht="15" customHeight="1">
      <c r="B171" t="inlineStr">
        <is>
          <t>168-2013</t>
        </is>
      </c>
      <c r="C171" t="n">
        <v>112288</v>
      </c>
      <c r="D171" t="inlineStr">
        <is>
          <t>HIDRICO</t>
        </is>
      </c>
      <c r="H171" s="7" t="inlineStr">
        <is>
          <t>Disposición inadecuada de aguas residuales domesticas - Pozo séptico</t>
        </is>
      </c>
      <c r="I171" t="inlineStr">
        <is>
          <t>OOPP</t>
        </is>
      </c>
      <c r="T171" t="inlineStr">
        <is>
          <t>El Paraiso - Sector La Esperanza</t>
        </is>
      </c>
      <c r="U171" t="inlineStr">
        <is>
          <t>no reporta</t>
        </is>
      </c>
      <c r="V171" t="inlineStr">
        <is>
          <t>no reporta</t>
        </is>
      </c>
      <c r="W171" t="inlineStr">
        <is>
          <t>Por determinar</t>
        </is>
      </c>
      <c r="AH171">
        <f>CONCATENATE(X171," ",Y171," ",Z171," ",AA171," ",AB171," ",AC171," ",AD171," ",AE171," ",AF171," ",AG171)</f>
        <v/>
      </c>
      <c r="AI171" t="inlineStr">
        <is>
          <t>no reporta</t>
        </is>
      </c>
      <c r="AJ171" t="inlineStr">
        <is>
          <t>no reporta</t>
        </is>
      </c>
      <c r="AL171" t="inlineStr">
        <is>
          <t>Las Palmas</t>
        </is>
      </c>
      <c r="AO171" s="1" t="n"/>
      <c r="AP171" t="n">
        <v>12</v>
      </c>
      <c r="AQ171" s="4" t="n">
        <v>41348</v>
      </c>
      <c r="AR171" s="4" t="n">
        <v>41366</v>
      </c>
      <c r="AS171" s="5">
        <f>+AR171-AQ171</f>
        <v/>
      </c>
      <c r="AT171" t="inlineStr">
        <is>
          <t>Remisión u otros</t>
        </is>
      </c>
      <c r="AU171" t="inlineStr">
        <is>
          <t>Auto de archivo</t>
        </is>
      </c>
    </row>
    <row r="172" ht="15" customHeight="1">
      <c r="B172" t="inlineStr">
        <is>
          <t>169-2013</t>
        </is>
      </c>
      <c r="C172" t="n">
        <v>1300920</v>
      </c>
      <c r="D172" t="inlineStr">
        <is>
          <t>-</t>
        </is>
      </c>
      <c r="E172" t="inlineStr">
        <is>
          <t>RESIDUOS SOLIDOS</t>
        </is>
      </c>
      <c r="H172" s="7" t="inlineStr">
        <is>
          <t>Disposición inadecuada de residuos solidos</t>
        </is>
      </c>
      <c r="I172" t="inlineStr">
        <is>
          <t>De Oficio</t>
        </is>
      </c>
      <c r="T172">
        <f>CONCATENATE(J172," ",K172," ",L172," ",M172," ",N172," ",O172," ",P172," ",Q172," ",R172," ",S172)</f>
        <v/>
      </c>
      <c r="U172" t="inlineStr">
        <is>
          <t>no reporta</t>
        </is>
      </c>
      <c r="V172" t="inlineStr">
        <is>
          <t>no reporta</t>
        </is>
      </c>
      <c r="W172" t="inlineStr">
        <is>
          <t>Por determinar</t>
        </is>
      </c>
      <c r="X172" t="inlineStr">
        <is>
          <t>DG</t>
        </is>
      </c>
      <c r="Y172" t="n">
        <v>33</v>
      </c>
      <c r="AB172" t="n">
        <v>32</v>
      </c>
      <c r="AC172" t="inlineStr">
        <is>
          <t>C</t>
        </is>
      </c>
      <c r="AD172" t="n">
        <v>32</v>
      </c>
      <c r="AE172" t="inlineStr">
        <is>
          <t>SUR</t>
        </is>
      </c>
      <c r="AG172" t="n">
        <v>201</v>
      </c>
      <c r="AH172">
        <f>CONCATENATE(X172," ",Y172," ",Z172," ",AA172," ",AB172," ",AC172," ",AD172," ",AE172," ",AF172," ",AG172)</f>
        <v/>
      </c>
      <c r="AI172" t="inlineStr">
        <is>
          <t>no reporta</t>
        </is>
      </c>
      <c r="AJ172" t="inlineStr">
        <is>
          <t>no reporta</t>
        </is>
      </c>
      <c r="AK172" t="inlineStr">
        <is>
          <t>La Magnolia</t>
        </is>
      </c>
      <c r="AO172" s="1" t="n"/>
      <c r="AP172" t="n">
        <v>9</v>
      </c>
      <c r="AQ172" s="4" t="n">
        <v>41345</v>
      </c>
      <c r="AR172" s="4" t="n">
        <v>41355</v>
      </c>
      <c r="AS172" s="5">
        <f>+AR172-AQ172</f>
        <v/>
      </c>
      <c r="AT172" t="inlineStr">
        <is>
          <t>Acta de Compromiso</t>
        </is>
      </c>
      <c r="AU172" t="inlineStr">
        <is>
          <t>Auto de archivo</t>
        </is>
      </c>
      <c r="AV172" s="10" t="n">
        <v>41355</v>
      </c>
      <c r="AW172" s="9" t="inlineStr">
        <is>
          <t>C. Rojas - J. Restrepo - S. Bustamante</t>
        </is>
      </c>
      <c r="AX172" s="10" t="n">
        <v>41355</v>
      </c>
    </row>
    <row r="173" ht="15" customHeight="1">
      <c r="B173" t="inlineStr">
        <is>
          <t>170-2013</t>
        </is>
      </c>
      <c r="C173" t="n">
        <v>1300959</v>
      </c>
      <c r="D173" t="inlineStr">
        <is>
          <t>-</t>
        </is>
      </c>
      <c r="E173" t="inlineStr">
        <is>
          <t>RESIDUO ESPECIAL</t>
        </is>
      </c>
      <c r="G173" s="18" t="inlineStr">
        <is>
          <t>se verifica nuevamente el lote  y esta en construcción</t>
        </is>
      </c>
      <c r="H173" s="7" t="inlineStr">
        <is>
          <t>Casa abandonada con animal muerto, escombros</t>
        </is>
      </c>
      <c r="I173" t="inlineStr">
        <is>
          <t>Katerine Villegas</t>
        </is>
      </c>
      <c r="J173" t="inlineStr">
        <is>
          <t>TR</t>
        </is>
      </c>
      <c r="K173" t="n">
        <v>35</v>
      </c>
      <c r="L173" t="inlineStr">
        <is>
          <t>C</t>
        </is>
      </c>
      <c r="M173" t="inlineStr">
        <is>
          <t>SUR</t>
        </is>
      </c>
      <c r="N173" t="n">
        <v>30</v>
      </c>
      <c r="P173" t="n">
        <v>22</v>
      </c>
      <c r="T173">
        <f>CONCATENATE(J173," ",K173," ",L173," ",M173," ",N173," ",O173," ",P173," ",Q173," ",R173," ",S173)</f>
        <v/>
      </c>
      <c r="U173" t="inlineStr">
        <is>
          <t>no reporta</t>
        </is>
      </c>
      <c r="V173" t="n">
        <v>5989298</v>
      </c>
      <c r="W173" t="inlineStr">
        <is>
          <t>Rocio Caños</t>
        </is>
      </c>
      <c r="X173" t="inlineStr">
        <is>
          <t>TR</t>
        </is>
      </c>
      <c r="Y173" t="n">
        <v>35</v>
      </c>
      <c r="Z173" t="inlineStr">
        <is>
          <t>C</t>
        </is>
      </c>
      <c r="AA173" t="inlineStr">
        <is>
          <t>SUR</t>
        </is>
      </c>
      <c r="AB173" t="n">
        <v>30</v>
      </c>
      <c r="AD173" t="n">
        <v>24</v>
      </c>
      <c r="AH173">
        <f>CONCATENATE(X173," ",Y173," ",Z173," ",AA173," ",AB173," ",AC173," ",AD173," ",AE173," ",AF173," ",AG173)</f>
        <v/>
      </c>
      <c r="AI173" t="inlineStr">
        <is>
          <t>no reporta</t>
        </is>
      </c>
      <c r="AJ173" t="n">
        <v>2707547</v>
      </c>
      <c r="AK173" t="inlineStr">
        <is>
          <t>La Sebastiana</t>
        </is>
      </c>
      <c r="AO173" s="1" t="n"/>
      <c r="AP173" t="n">
        <v>3</v>
      </c>
      <c r="AQ173" s="4" t="n">
        <v>41346</v>
      </c>
      <c r="AR173" s="4" t="n">
        <v>41355</v>
      </c>
      <c r="AS173" s="5">
        <f>+AR173-AQ173</f>
        <v/>
      </c>
      <c r="AT173" t="inlineStr">
        <is>
          <t>Acta de Compromiso</t>
        </is>
      </c>
      <c r="AU173" t="inlineStr">
        <is>
          <t>Auto de archivo</t>
        </is>
      </c>
      <c r="AV173" s="10" t="n">
        <v>41355</v>
      </c>
      <c r="AW173" s="9" t="inlineStr">
        <is>
          <t>J. Restrepo - S. Bustamante</t>
        </is>
      </c>
      <c r="AX173" s="10" t="n">
        <v>41355</v>
      </c>
      <c r="AY173" s="10" t="n">
        <v>41415</v>
      </c>
      <c r="AZ173" s="9" t="inlineStr">
        <is>
          <t>L.Garcia</t>
        </is>
      </c>
      <c r="BA173" s="10" t="n">
        <v>41415</v>
      </c>
      <c r="BK173" s="10" t="n">
        <v>41453</v>
      </c>
    </row>
    <row r="174" ht="15" customHeight="1">
      <c r="B174" t="inlineStr">
        <is>
          <t>171-2013</t>
        </is>
      </c>
      <c r="C174" t="n">
        <v>1300961</v>
      </c>
      <c r="D174" t="inlineStr">
        <is>
          <t>-</t>
        </is>
      </c>
      <c r="E174" t="inlineStr">
        <is>
          <t>RESIDUOS SOLIDOS</t>
        </is>
      </c>
      <c r="H174" s="7" t="inlineStr">
        <is>
          <t>Disposición inadecuada de residuos local sin cebolla</t>
        </is>
      </c>
      <c r="I174" t="inlineStr">
        <is>
          <t>Juan David Medina</t>
        </is>
      </c>
      <c r="J174" t="inlineStr">
        <is>
          <t>KR</t>
        </is>
      </c>
      <c r="K174" t="n">
        <v>43</v>
      </c>
      <c r="N174" t="n">
        <v>39</v>
      </c>
      <c r="P174" t="n">
        <v>20</v>
      </c>
      <c r="Q174" t="inlineStr">
        <is>
          <t>SUR</t>
        </is>
      </c>
      <c r="T174">
        <f>CONCATENATE(J174," ",K174," ",L174," ",M174," ",N174," ",O174," ",P174," ",Q174," ",R174," ",S174)</f>
        <v/>
      </c>
      <c r="U174" t="n">
        <v>8164291</v>
      </c>
      <c r="V174" t="n">
        <v>3324050</v>
      </c>
      <c r="W174" t="inlineStr">
        <is>
          <t>Local sin cebolla</t>
        </is>
      </c>
      <c r="X174" t="inlineStr">
        <is>
          <t>CL</t>
        </is>
      </c>
      <c r="Y174" t="n">
        <v>39</v>
      </c>
      <c r="AA174" t="inlineStr">
        <is>
          <t>SUR</t>
        </is>
      </c>
      <c r="AB174" t="n">
        <v>43</v>
      </c>
      <c r="AH174">
        <f>CONCATENATE(X174," ",Y174," ",Z174," ",AA174," ",AB174," ",AC174," ",AD174," ",AE174," ",AF174," ",AG174)</f>
        <v/>
      </c>
      <c r="AI174" t="inlineStr">
        <is>
          <t>no reporta</t>
        </is>
      </c>
      <c r="AJ174" t="inlineStr">
        <is>
          <t>no reporta</t>
        </is>
      </c>
      <c r="AK174" t="inlineStr">
        <is>
          <t>Zona Centro</t>
        </is>
      </c>
      <c r="AO174" s="1" t="n"/>
      <c r="AP174" t="n">
        <v>9</v>
      </c>
      <c r="AQ174" s="4" t="n">
        <v>41346</v>
      </c>
      <c r="AR174" s="4" t="n">
        <v>41355</v>
      </c>
      <c r="AS174" s="5">
        <f>+AR174-AQ174</f>
        <v/>
      </c>
      <c r="AT174" t="inlineStr">
        <is>
          <t>Acta de Compromiso</t>
        </is>
      </c>
      <c r="AU174" t="inlineStr">
        <is>
          <t>Auto de archivo</t>
        </is>
      </c>
      <c r="AV174" s="10" t="n">
        <v>41355</v>
      </c>
      <c r="AW174" s="9" t="inlineStr">
        <is>
          <t>J. Alvarez - L. Garcia</t>
        </is>
      </c>
      <c r="AX174" s="10" t="n">
        <v>41355</v>
      </c>
      <c r="CE174" s="10" t="n">
        <v>41355</v>
      </c>
    </row>
    <row r="175" ht="15" customHeight="1">
      <c r="B175" t="inlineStr">
        <is>
          <t>172-2013</t>
        </is>
      </c>
      <c r="C175" t="n">
        <v>1300976</v>
      </c>
      <c r="D175" t="inlineStr">
        <is>
          <t>-</t>
        </is>
      </c>
      <c r="E175" t="inlineStr">
        <is>
          <t>MATERIAL DE CONTRUCCIÓN</t>
        </is>
      </c>
      <c r="H175" s="7" t="inlineStr">
        <is>
          <t>Disposición inadecuada de material de construcción</t>
        </is>
      </c>
      <c r="I175" t="inlineStr">
        <is>
          <t>De Oficio</t>
        </is>
      </c>
      <c r="T175">
        <f>CONCATENATE(J175," ",K175," ",L175," ",M175," ",N175," ",O175," ",P175," ",Q175," ",R175," ",S175)</f>
        <v/>
      </c>
      <c r="U175" t="inlineStr">
        <is>
          <t>no reporta</t>
        </is>
      </c>
      <c r="V175" t="inlineStr">
        <is>
          <t>no reporta</t>
        </is>
      </c>
      <c r="W175" t="inlineStr">
        <is>
          <t>Por determinar</t>
        </is>
      </c>
      <c r="X175" t="inlineStr">
        <is>
          <t>CL</t>
        </is>
      </c>
      <c r="Y175" t="n">
        <v>44</v>
      </c>
      <c r="AA175" t="inlineStr">
        <is>
          <t>SUR</t>
        </is>
      </c>
      <c r="AB175" t="n">
        <v>43</v>
      </c>
      <c r="AC175" t="inlineStr">
        <is>
          <t>A</t>
        </is>
      </c>
      <c r="AD175" t="n">
        <v>85</v>
      </c>
      <c r="AH175">
        <f>CONCATENATE(X175," ",Y175," ",Z175," ",AA175," ",AB175," ",AC175," ",AD175," ",AE175," ",AF175," ",AG175)</f>
        <v/>
      </c>
      <c r="AI175" t="inlineStr">
        <is>
          <t>no reporta</t>
        </is>
      </c>
      <c r="AJ175" t="inlineStr">
        <is>
          <t>no reporta</t>
        </is>
      </c>
      <c r="AK175" t="inlineStr">
        <is>
          <t>Milan Vallejuelos</t>
        </is>
      </c>
      <c r="AO175" s="1" t="n"/>
      <c r="AP175" t="n">
        <v>8</v>
      </c>
      <c r="AQ175" s="4" t="n">
        <v>41346</v>
      </c>
      <c r="AR175" s="4" t="n">
        <v>41355</v>
      </c>
      <c r="AS175" s="5">
        <f>+AR175-AQ175</f>
        <v/>
      </c>
      <c r="AT175" t="inlineStr">
        <is>
          <t>Acta de Compromiso</t>
        </is>
      </c>
      <c r="AU175" t="inlineStr">
        <is>
          <t>Auto de archivo</t>
        </is>
      </c>
      <c r="AV175" s="10" t="n">
        <v>41355</v>
      </c>
      <c r="AW175" s="9" t="inlineStr">
        <is>
          <t>J. Restrepo - S. Bustamante</t>
        </is>
      </c>
      <c r="AX175" s="10" t="n">
        <v>41355</v>
      </c>
      <c r="AY175" s="10" t="n">
        <v>41410</v>
      </c>
      <c r="AZ175" s="9" t="inlineStr">
        <is>
          <t>C. Rojas</t>
        </is>
      </c>
      <c r="CE175" s="10" t="n">
        <v>41509</v>
      </c>
    </row>
    <row r="176" ht="30" customHeight="1">
      <c r="B176" t="inlineStr">
        <is>
          <t>173-2013</t>
        </is>
      </c>
      <c r="C176" t="n">
        <v>111752</v>
      </c>
      <c r="D176" t="inlineStr">
        <is>
          <t>-</t>
        </is>
      </c>
      <c r="E176" t="inlineStr">
        <is>
          <t>RESIDUOS SOLIDOS</t>
        </is>
      </c>
      <c r="H176" s="7" t="inlineStr">
        <is>
          <t>Disposicion inadecuada de escombros, excrementos y residuos</t>
        </is>
      </c>
      <c r="I176" t="inlineStr">
        <is>
          <t>Enviaseo</t>
        </is>
      </c>
      <c r="J176" t="inlineStr">
        <is>
          <t>KR</t>
        </is>
      </c>
      <c r="K176" t="n">
        <v>43</v>
      </c>
      <c r="L176" t="inlineStr">
        <is>
          <t>A</t>
        </is>
      </c>
      <c r="N176" t="n">
        <v>46</v>
      </c>
      <c r="O176" t="inlineStr">
        <is>
          <t>A</t>
        </is>
      </c>
      <c r="P176" t="n">
        <v>39</v>
      </c>
      <c r="Q176" t="inlineStr">
        <is>
          <t>SUR</t>
        </is>
      </c>
      <c r="T176">
        <f>CONCATENATE(J176," ",K176," ",L176," ",M176," ",N176," ",O176," ",P176," ",Q176," ",R176," ",S176)</f>
        <v/>
      </c>
      <c r="U176" t="inlineStr">
        <is>
          <t>no reporta</t>
        </is>
      </c>
      <c r="V176" t="n">
        <v>4600800</v>
      </c>
      <c r="W176" t="inlineStr">
        <is>
          <t>Por determinar</t>
        </is>
      </c>
      <c r="X176" t="inlineStr">
        <is>
          <t>KR</t>
        </is>
      </c>
      <c r="Y176" t="n">
        <v>43</v>
      </c>
      <c r="AB176" t="n">
        <v>40</v>
      </c>
      <c r="AC176" t="inlineStr">
        <is>
          <t>H</t>
        </is>
      </c>
      <c r="AE176" t="inlineStr">
        <is>
          <t>SUR</t>
        </is>
      </c>
      <c r="AH176">
        <f>CONCATENATE(X176," ",Y176," ",Z176," ",AA176," ",AB176," ",AC176," ",AD176," ",AE176," ",AF176," ",AG176)</f>
        <v/>
      </c>
      <c r="AI176" t="inlineStr">
        <is>
          <t>no reporta</t>
        </is>
      </c>
      <c r="AJ176" t="inlineStr">
        <is>
          <t>no reporta</t>
        </is>
      </c>
      <c r="AK176" t="inlineStr">
        <is>
          <t>El Dorado</t>
        </is>
      </c>
      <c r="AO176" s="1" t="n"/>
      <c r="AP176" t="n">
        <v>7</v>
      </c>
      <c r="AQ176" s="4" t="n">
        <v>41353</v>
      </c>
      <c r="AR176" s="4" t="n">
        <v>41355</v>
      </c>
      <c r="AS176" s="5">
        <f>+AR176-AQ176</f>
        <v/>
      </c>
      <c r="AT176" t="inlineStr">
        <is>
          <t>Acta de Compromiso</t>
        </is>
      </c>
      <c r="AU176" t="inlineStr">
        <is>
          <t>Auto de archivo</t>
        </is>
      </c>
      <c r="AV176" s="10" t="n">
        <v>41355</v>
      </c>
      <c r="AW176" s="9" t="inlineStr">
        <is>
          <t>C. Rojas</t>
        </is>
      </c>
      <c r="AX176" s="10" t="n">
        <v>41355</v>
      </c>
      <c r="AY176" s="10" t="n">
        <v>41410</v>
      </c>
      <c r="AZ176" s="11" t="inlineStr">
        <is>
          <t>S. Bustamante - J. Restrepo</t>
        </is>
      </c>
      <c r="BA176" s="10" t="n">
        <v>41410</v>
      </c>
      <c r="CE176" s="10" t="n">
        <v>41442</v>
      </c>
    </row>
    <row r="177" ht="30" customHeight="1">
      <c r="B177" t="inlineStr">
        <is>
          <t>174-2013</t>
        </is>
      </c>
      <c r="C177" t="n">
        <v>1301067</v>
      </c>
      <c r="D177" t="inlineStr">
        <is>
          <t>-</t>
        </is>
      </c>
      <c r="E177" t="inlineStr">
        <is>
          <t>RESIDUOS SOLIDOS</t>
        </is>
      </c>
      <c r="H177" s="7" t="inlineStr">
        <is>
          <t>Disposición inadecuada de residuos solidos</t>
        </is>
      </c>
      <c r="I177" t="inlineStr">
        <is>
          <t>Anonimo</t>
        </is>
      </c>
      <c r="T177">
        <f>CONCATENATE(J177," ",K177," ",L177," ",M177," ",N177," ",O177," ",P177," ",Q177," ",R177," ",S177)</f>
        <v/>
      </c>
      <c r="U177" t="inlineStr">
        <is>
          <t>no reporta</t>
        </is>
      </c>
      <c r="V177" t="inlineStr">
        <is>
          <t>no reporta</t>
        </is>
      </c>
      <c r="W177" t="inlineStr">
        <is>
          <t>Comunidad</t>
        </is>
      </c>
      <c r="X177" t="inlineStr">
        <is>
          <t>CL</t>
        </is>
      </c>
      <c r="Y177" t="n">
        <v>53</v>
      </c>
      <c r="Z177" t="inlineStr">
        <is>
          <t>C</t>
        </is>
      </c>
      <c r="AA177" t="inlineStr">
        <is>
          <t>SUR</t>
        </is>
      </c>
      <c r="AB177" t="n">
        <v>40</v>
      </c>
      <c r="AC177" t="inlineStr">
        <is>
          <t>B</t>
        </is>
      </c>
      <c r="AD177" t="n">
        <v>63</v>
      </c>
      <c r="AH177">
        <f>CONCATENATE(X177," ",Y177," ",Z177," ",AA177," ",AB177," ",AC177," ",AD177," ",AE177," ",AF177," ",AG177)</f>
        <v/>
      </c>
      <c r="AI177" t="inlineStr">
        <is>
          <t>no reporta</t>
        </is>
      </c>
      <c r="AJ177" t="inlineStr">
        <is>
          <t>no reporta</t>
        </is>
      </c>
      <c r="AK177" t="inlineStr">
        <is>
          <t>Loma del Barro</t>
        </is>
      </c>
      <c r="AO177" s="1" t="n"/>
      <c r="AP177" t="n">
        <v>7</v>
      </c>
      <c r="AQ177" s="4" t="n">
        <v>41352</v>
      </c>
      <c r="AR177" s="4" t="n">
        <v>41355</v>
      </c>
      <c r="AS177" s="5">
        <f>+AR177-AQ177</f>
        <v/>
      </c>
      <c r="AT177" t="inlineStr">
        <is>
          <t>Acta de Compromiso</t>
        </is>
      </c>
      <c r="AU177" t="inlineStr">
        <is>
          <t>Auto de archivo</t>
        </is>
      </c>
      <c r="AV177" s="10" t="n">
        <v>41355</v>
      </c>
      <c r="AW177" s="9" t="inlineStr">
        <is>
          <t>J. Restrepo - S. Bustamante</t>
        </is>
      </c>
      <c r="AX177" s="10" t="n">
        <v>41355</v>
      </c>
      <c r="AY177" s="10" t="n">
        <v>41410</v>
      </c>
      <c r="AZ177" s="11" t="inlineStr">
        <is>
          <t>S. Bustamante - J. Restrepo</t>
        </is>
      </c>
      <c r="BA177" s="10" t="n">
        <v>41410</v>
      </c>
      <c r="CE177" s="10" t="n">
        <v>41410</v>
      </c>
    </row>
    <row r="178" ht="30" customHeight="1">
      <c r="B178" t="inlineStr">
        <is>
          <t>175-2013</t>
        </is>
      </c>
      <c r="C178" t="n">
        <v>1301048</v>
      </c>
      <c r="D178" t="inlineStr">
        <is>
          <t>-</t>
        </is>
      </c>
      <c r="E178" t="inlineStr">
        <is>
          <t>ESCOMBROS</t>
        </is>
      </c>
      <c r="H178" s="7" t="inlineStr">
        <is>
          <t>Disposicion inadecuada de escombros</t>
        </is>
      </c>
      <c r="I178" t="inlineStr">
        <is>
          <t>Angela Londoño Cortes</t>
        </is>
      </c>
      <c r="J178" t="inlineStr">
        <is>
          <t>CL</t>
        </is>
      </c>
      <c r="K178" t="n">
        <v>53</v>
      </c>
      <c r="M178" t="inlineStr">
        <is>
          <t>SUR</t>
        </is>
      </c>
      <c r="N178" t="n">
        <v>40</v>
      </c>
      <c r="P178" t="n">
        <v>13</v>
      </c>
      <c r="T178">
        <f>CONCATENATE(J178," ",K178," ",L178," ",M178," ",N178," ",O178," ",P178," ",Q178," ",R178," ",S178)</f>
        <v/>
      </c>
      <c r="U178" t="inlineStr">
        <is>
          <t>no reporta</t>
        </is>
      </c>
      <c r="V178" t="n">
        <v>3340513</v>
      </c>
      <c r="W178" t="inlineStr">
        <is>
          <t>Jose Miguel Velasquez</t>
        </is>
      </c>
      <c r="X178" t="inlineStr">
        <is>
          <t>CL</t>
        </is>
      </c>
      <c r="Y178" t="n">
        <v>53</v>
      </c>
      <c r="AA178" t="inlineStr">
        <is>
          <t>SUR</t>
        </is>
      </c>
      <c r="AB178" t="n">
        <v>40</v>
      </c>
      <c r="AD178" t="n">
        <v>15</v>
      </c>
      <c r="AH178">
        <f>CONCATENATE(X178," ",Y178," ",Z178," ",AA178," ",AB178," ",AC178," ",AD178," ",AE178," ",AF178," ",AG178)</f>
        <v/>
      </c>
      <c r="AI178" t="inlineStr">
        <is>
          <t>no reporta</t>
        </is>
      </c>
      <c r="AJ178" t="inlineStr">
        <is>
          <t>no reporta</t>
        </is>
      </c>
      <c r="AK178" t="inlineStr">
        <is>
          <t>Loma del Barro</t>
        </is>
      </c>
      <c r="AO178" s="1" t="n"/>
      <c r="AP178" t="n">
        <v>7</v>
      </c>
      <c r="AQ178" s="4" t="n">
        <v>41352</v>
      </c>
      <c r="AR178" s="4" t="n">
        <v>41355</v>
      </c>
      <c r="AS178" s="5">
        <f>+AR178-AQ178</f>
        <v/>
      </c>
      <c r="AT178" t="inlineStr">
        <is>
          <t>Acta de compromiso</t>
        </is>
      </c>
      <c r="AU178" t="inlineStr">
        <is>
          <t>Auto de archivo</t>
        </is>
      </c>
      <c r="AV178" s="10" t="n">
        <v>41355</v>
      </c>
      <c r="AW178" s="9" t="inlineStr">
        <is>
          <t>J. Restrepo - S. Bustamante</t>
        </is>
      </c>
      <c r="AX178" s="10" t="n">
        <v>41355</v>
      </c>
      <c r="AY178" s="10" t="n">
        <v>41387</v>
      </c>
      <c r="AZ178" s="11" t="inlineStr">
        <is>
          <t>S. Bustamante - J. Restrepo</t>
        </is>
      </c>
      <c r="BA178" s="10" t="n">
        <v>41387</v>
      </c>
      <c r="CE178" s="10" t="n">
        <v>41387</v>
      </c>
    </row>
    <row r="179" ht="15" customHeight="1">
      <c r="A179" t="inlineStr">
        <is>
          <t>815-2011 R28553</t>
        </is>
      </c>
      <c r="B179" t="inlineStr">
        <is>
          <t>176-2013</t>
        </is>
      </c>
      <c r="C179" t="n">
        <v>1301038</v>
      </c>
      <c r="D179" t="inlineStr">
        <is>
          <t>-</t>
        </is>
      </c>
      <c r="E179" t="inlineStr">
        <is>
          <t>RESIDUOS SOLIDOS</t>
        </is>
      </c>
      <c r="F179" t="inlineStr">
        <is>
          <t>-</t>
        </is>
      </c>
      <c r="H179" s="7" t="inlineStr">
        <is>
          <t>Recurso de reposicion comparendo #180</t>
        </is>
      </c>
      <c r="I179" t="inlineStr">
        <is>
          <t>John Edwar Torres Yepes</t>
        </is>
      </c>
      <c r="J179" t="inlineStr">
        <is>
          <t>DG</t>
        </is>
      </c>
      <c r="K179" t="n">
        <v>31</v>
      </c>
      <c r="L179" t="inlineStr">
        <is>
          <t>D</t>
        </is>
      </c>
      <c r="N179" t="n">
        <v>32</v>
      </c>
      <c r="P179" t="n">
        <v>3</v>
      </c>
      <c r="Q179" t="inlineStr">
        <is>
          <t>SUR</t>
        </is>
      </c>
      <c r="T179">
        <f>CONCATENATE(J179," ",K179," ",L179," ",M179," ",N179," ",O179," ",P179," ",Q179," ",R179," ",S179)</f>
        <v/>
      </c>
      <c r="U179" t="n">
        <v>98660094</v>
      </c>
      <c r="V179" t="n">
        <v>2767830</v>
      </c>
      <c r="W179" t="inlineStr">
        <is>
          <t>no reporta</t>
        </is>
      </c>
      <c r="AH179">
        <f>CONCATENATE(X179," ",Y179," ",Z179," ",AA179," ",AB179," ",AC179," ",AD179," ",AE179," ",AF179," ",AG179)</f>
        <v/>
      </c>
      <c r="AI179" t="inlineStr">
        <is>
          <t>no reporta</t>
        </is>
      </c>
      <c r="AJ179" t="inlineStr">
        <is>
          <t>no reporta</t>
        </is>
      </c>
      <c r="AK179" t="inlineStr">
        <is>
          <t>La Magnolia</t>
        </is>
      </c>
      <c r="AO179" s="1" t="n"/>
      <c r="AP179" t="n">
        <v>9</v>
      </c>
      <c r="AQ179" s="4" t="n">
        <v>41351</v>
      </c>
      <c r="AR179" s="4" t="n">
        <v>41355</v>
      </c>
      <c r="AS179" s="5">
        <f>+AR179-AQ179</f>
        <v/>
      </c>
      <c r="AT179" t="inlineStr">
        <is>
          <t>Acuerdo 020 de 2009</t>
        </is>
      </c>
      <c r="AU179" t="inlineStr">
        <is>
          <t>Auto de archivo</t>
        </is>
      </c>
      <c r="BU179" s="10" t="n">
        <v>41351</v>
      </c>
      <c r="BV179" s="10" t="n">
        <v>41355</v>
      </c>
      <c r="CE179" s="10" t="n">
        <v>41438</v>
      </c>
    </row>
    <row r="180" ht="15" customHeight="1">
      <c r="B180" t="inlineStr">
        <is>
          <t>177-2013</t>
        </is>
      </c>
      <c r="C180" t="n">
        <v>1300648</v>
      </c>
      <c r="D180" t="inlineStr">
        <is>
          <t>FAUNA DOMESTICA</t>
        </is>
      </c>
      <c r="H180" s="7" t="inlineStr">
        <is>
          <t>Aves en cautiverio</t>
        </is>
      </c>
      <c r="I180" t="inlineStr">
        <is>
          <t>De Oficio</t>
        </is>
      </c>
      <c r="T180">
        <f>CONCATENATE(J180," ",K180," ",L180," ",M180," ",N180," ",O180," ",P180," ",Q180," ",R180," ",S180)</f>
        <v/>
      </c>
      <c r="U180" t="inlineStr">
        <is>
          <t>no reporta</t>
        </is>
      </c>
      <c r="V180" t="inlineStr">
        <is>
          <t>no reporta</t>
        </is>
      </c>
      <c r="W180" t="inlineStr">
        <is>
          <t>Alba Vasquez</t>
        </is>
      </c>
      <c r="X180" t="inlineStr">
        <is>
          <t>CL</t>
        </is>
      </c>
      <c r="Y180" t="n">
        <v>32</v>
      </c>
      <c r="Z180" t="inlineStr">
        <is>
          <t>C</t>
        </is>
      </c>
      <c r="AA180" t="inlineStr">
        <is>
          <t>SUR</t>
        </is>
      </c>
      <c r="AB180" t="n">
        <v>45</v>
      </c>
      <c r="AC180" t="inlineStr">
        <is>
          <t>B</t>
        </is>
      </c>
      <c r="AD180" t="n">
        <v>43</v>
      </c>
      <c r="AH180">
        <f>CONCATENATE(X180," ",Y180," ",Z180," ",AA180," ",AB180," ",AC180," ",AD180," ",AE180," ",AF180," ",AG180)</f>
        <v/>
      </c>
      <c r="AI180" t="n">
        <v>42896690</v>
      </c>
      <c r="AJ180" t="n">
        <v>3344789</v>
      </c>
      <c r="AK180" t="inlineStr">
        <is>
          <t>El Portal</t>
        </is>
      </c>
      <c r="AO180" s="1" t="n"/>
      <c r="AP180" t="n">
        <v>2</v>
      </c>
      <c r="AQ180" s="4" t="n">
        <v>41330</v>
      </c>
      <c r="AR180" s="4" t="n">
        <v>41332</v>
      </c>
      <c r="AS180" s="5">
        <f>+AR180-AQ180</f>
        <v/>
      </c>
      <c r="AT180" t="inlineStr">
        <is>
          <t>Acta de Compromiso</t>
        </is>
      </c>
      <c r="AU180" t="inlineStr">
        <is>
          <t>Auto de archivo</t>
        </is>
      </c>
      <c r="CE180" s="10" t="n">
        <v>41585</v>
      </c>
    </row>
    <row r="181" ht="15" customHeight="1">
      <c r="B181" t="inlineStr">
        <is>
          <t>178-2013</t>
        </is>
      </c>
      <c r="C181" t="inlineStr">
        <is>
          <t>112462 - 112463</t>
        </is>
      </c>
      <c r="D181" t="inlineStr">
        <is>
          <t>HIDRICO</t>
        </is>
      </c>
      <c r="H181" s="7" t="inlineStr">
        <is>
          <t>Estancamiento de agua por obstrucción de desague</t>
        </is>
      </c>
      <c r="I181" t="inlineStr">
        <is>
          <t>Jhon Jairo Mesa A</t>
        </is>
      </c>
      <c r="J181" t="inlineStr">
        <is>
          <t>TR</t>
        </is>
      </c>
      <c r="K181" t="n">
        <v>34</v>
      </c>
      <c r="M181" t="inlineStr">
        <is>
          <t>SUR</t>
        </is>
      </c>
      <c r="N181" t="n">
        <v>39</v>
      </c>
      <c r="P181" t="n">
        <v>26</v>
      </c>
      <c r="T181">
        <f>CONCATENATE(J181," ",K181," ",L181," ",M181," ",N181," ",O181," ",P181," ",Q181," ",R181," ",S181)</f>
        <v/>
      </c>
      <c r="U181" t="n">
        <v>70557483</v>
      </c>
      <c r="V181" t="n">
        <v>3024973</v>
      </c>
      <c r="W181" t="inlineStr">
        <is>
          <t>Por determinar</t>
        </is>
      </c>
      <c r="X181" t="inlineStr">
        <is>
          <t>TR</t>
        </is>
      </c>
      <c r="Y181" t="n">
        <v>34</v>
      </c>
      <c r="AA181" t="inlineStr">
        <is>
          <t>SUR</t>
        </is>
      </c>
      <c r="AB181" t="n">
        <v>39</v>
      </c>
      <c r="AD181" t="n">
        <v>38</v>
      </c>
      <c r="AH181">
        <f>CONCATENATE(X181," ",Y181," ",Z181," ",AA181," ",AB181," ",AC181," ",AD181," ",AE181," ",AF181," ",AG181)</f>
        <v/>
      </c>
      <c r="AI181" t="inlineStr">
        <is>
          <t>no reporta</t>
        </is>
      </c>
      <c r="AJ181" t="inlineStr">
        <is>
          <t>no reporta</t>
        </is>
      </c>
      <c r="AK181" t="inlineStr">
        <is>
          <t>Obrero</t>
        </is>
      </c>
      <c r="AO181" s="1" t="n"/>
      <c r="AP181" t="n">
        <v>9</v>
      </c>
      <c r="AQ181" s="4" t="n">
        <v>41351</v>
      </c>
      <c r="AR181" s="4" t="n">
        <v>41368</v>
      </c>
      <c r="AS181" s="5">
        <f>+AR181-AQ181</f>
        <v/>
      </c>
      <c r="AT181" t="inlineStr">
        <is>
          <t>Remision u otros</t>
        </is>
      </c>
      <c r="AU181" t="inlineStr">
        <is>
          <t>Auto de archivo</t>
        </is>
      </c>
    </row>
    <row r="182" ht="30" customHeight="1">
      <c r="B182" t="inlineStr">
        <is>
          <t>179-2013</t>
        </is>
      </c>
      <c r="C182" t="n">
        <v>1301070</v>
      </c>
      <c r="D182" t="inlineStr">
        <is>
          <t>FAUNA DOMESTICA</t>
        </is>
      </c>
      <c r="H182" s="7" t="inlineStr">
        <is>
          <t>Envenenamiento de tres perros en la urbanización Acanto, administradora 3134558</t>
        </is>
      </c>
      <c r="I182" t="inlineStr">
        <is>
          <t>Claudia Rodriguez</t>
        </is>
      </c>
      <c r="T182">
        <f>CONCATENATE(J182," ",K182," ",L182," ",M182," ",N182," ",O182," ",P182," ",Q182," ",R182," ",S182)</f>
        <v/>
      </c>
      <c r="U182" t="inlineStr">
        <is>
          <t>no reporta</t>
        </is>
      </c>
      <c r="V182" t="n">
        <v>3846832</v>
      </c>
      <c r="W182" t="inlineStr">
        <is>
          <t>Por determinar</t>
        </is>
      </c>
      <c r="AH182">
        <f>CONCATENATE(X182," ",Y182," ",Z182," ",AA182," ",AB182," ",AC182," ",AD182," ",AE182," ",AF182," ",AG182)</f>
        <v/>
      </c>
      <c r="AI182" t="inlineStr">
        <is>
          <t>no reporta</t>
        </is>
      </c>
      <c r="AJ182" t="inlineStr">
        <is>
          <t>no reporta</t>
        </is>
      </c>
      <c r="AK182" t="inlineStr">
        <is>
          <t>Zuñiga</t>
        </is>
      </c>
      <c r="AO182" s="1" t="n"/>
      <c r="AP182" t="n">
        <v>4</v>
      </c>
      <c r="AQ182" s="4" t="n">
        <v>41353</v>
      </c>
      <c r="AR182" s="4" t="n">
        <v>41369</v>
      </c>
      <c r="AS182" s="5">
        <f>+AR182-AQ182</f>
        <v/>
      </c>
      <c r="AT182" t="inlineStr">
        <is>
          <t>Acta de Compromiso</t>
        </is>
      </c>
      <c r="AU182" t="inlineStr">
        <is>
          <t>Auto de archivo</t>
        </is>
      </c>
    </row>
    <row r="183" ht="30" customHeight="1">
      <c r="B183" t="inlineStr">
        <is>
          <t>180-2013</t>
        </is>
      </c>
      <c r="C183" t="n">
        <v>1301099</v>
      </c>
      <c r="D183" t="inlineStr">
        <is>
          <t>FAUNA DOMESTICA</t>
        </is>
      </c>
      <c r="H183" s="7" t="inlineStr">
        <is>
          <t>Tienen dos perros que permanecen en la calle, desnutrido, tenencia inadecuada</t>
        </is>
      </c>
      <c r="I183" t="inlineStr">
        <is>
          <t>Maria Elvira Del Castillo - lolacano70@hotmail.com</t>
        </is>
      </c>
      <c r="T183">
        <f>CONCATENATE(J183," ",K183," ",L183," ",M183," ",N183," ",O183," ",P183," ",Q183," ",R183," ",S183)</f>
        <v/>
      </c>
      <c r="U183" t="inlineStr">
        <is>
          <t>no reporta</t>
        </is>
      </c>
      <c r="V183" t="inlineStr">
        <is>
          <t>no reporta</t>
        </is>
      </c>
      <c r="W183" t="inlineStr">
        <is>
          <t>Socorro - Familia Moscoso</t>
        </is>
      </c>
      <c r="X183" t="inlineStr">
        <is>
          <t>KR</t>
        </is>
      </c>
      <c r="Y183" t="n">
        <v>42</v>
      </c>
      <c r="Z183" t="inlineStr">
        <is>
          <t>A</t>
        </is>
      </c>
      <c r="AB183" t="n">
        <v>26</v>
      </c>
      <c r="AC183" t="inlineStr">
        <is>
          <t>A</t>
        </is>
      </c>
      <c r="AD183" t="n">
        <v>48</v>
      </c>
      <c r="AE183" t="inlineStr">
        <is>
          <t>SUR</t>
        </is>
      </c>
      <c r="AH183">
        <f>CONCATENATE(X183," ",Y183," ",Z183," ",AA183," ",AB183," ",AC183," ",AD183," ",AE183," ",AF183," ",AG183)</f>
        <v/>
      </c>
      <c r="AI183" t="inlineStr">
        <is>
          <t>no reporta</t>
        </is>
      </c>
      <c r="AJ183" t="inlineStr">
        <is>
          <t>no reporta</t>
        </is>
      </c>
      <c r="AK183" t="inlineStr">
        <is>
          <t>Las Orquideas</t>
        </is>
      </c>
      <c r="AO183" s="1" t="n"/>
      <c r="AP183" t="n">
        <v>3</v>
      </c>
      <c r="AQ183" s="4" t="n">
        <v>41354</v>
      </c>
      <c r="AR183" s="4" t="n">
        <v>41367</v>
      </c>
      <c r="AS183" s="5">
        <f>+AR183-AQ183</f>
        <v/>
      </c>
      <c r="AT183" t="inlineStr">
        <is>
          <t>Acta de Compromiso</t>
        </is>
      </c>
      <c r="AU183" t="inlineStr">
        <is>
          <t>Auto de archivo</t>
        </is>
      </c>
      <c r="AV183" s="10" t="n">
        <v>41367</v>
      </c>
      <c r="AW183" s="9" t="inlineStr">
        <is>
          <t>J. Restrepo - S. Bustamante</t>
        </is>
      </c>
      <c r="AX183" s="10" t="n">
        <v>41367</v>
      </c>
      <c r="CE183" s="10" t="n">
        <v>41367</v>
      </c>
    </row>
    <row r="184" ht="15" customHeight="1">
      <c r="B184" t="inlineStr">
        <is>
          <t>181-2013</t>
        </is>
      </c>
      <c r="C184" t="n">
        <v>1301097</v>
      </c>
      <c r="D184" t="inlineStr">
        <is>
          <t>FAUNA DOMESTICA</t>
        </is>
      </c>
      <c r="H184" s="7" t="inlineStr">
        <is>
          <t>Tenencia inadecuada de mascotas, no recoge excrementos</t>
        </is>
      </c>
      <c r="I184" t="inlineStr">
        <is>
          <t>Maria Elvira Del Castillo - lolacano70@hotmail.com</t>
        </is>
      </c>
      <c r="T184">
        <f>CONCATENATE(J184," ",K184," ",L184," ",M184," ",N184," ",O184," ",P184," ",Q184," ",R184," ",S184)</f>
        <v/>
      </c>
      <c r="U184" t="inlineStr">
        <is>
          <t>no reporta</t>
        </is>
      </c>
      <c r="V184" t="inlineStr">
        <is>
          <t>no reporta</t>
        </is>
      </c>
      <c r="W184" t="inlineStr">
        <is>
          <t>Victoria</t>
        </is>
      </c>
      <c r="X184" t="inlineStr">
        <is>
          <t>KR</t>
        </is>
      </c>
      <c r="Y184" t="n">
        <v>42</v>
      </c>
      <c r="Z184" t="inlineStr">
        <is>
          <t>A</t>
        </is>
      </c>
      <c r="AB184" t="n">
        <v>26</v>
      </c>
      <c r="AD184" t="n">
        <v>80</v>
      </c>
      <c r="AE184" t="inlineStr">
        <is>
          <t>SUR</t>
        </is>
      </c>
      <c r="AG184" t="n">
        <v>108</v>
      </c>
      <c r="AH184">
        <f>CONCATENATE(X184," ",Y184," ",Z184," ",AA184," ",AB184," ",AC184," ",AD184," ",AE184," ",AF184," ",AG184)</f>
        <v/>
      </c>
      <c r="AI184" t="inlineStr">
        <is>
          <t>no reporta</t>
        </is>
      </c>
      <c r="AJ184" t="inlineStr">
        <is>
          <t>no reporta</t>
        </is>
      </c>
      <c r="AK184" t="inlineStr">
        <is>
          <t>Las Orquideas</t>
        </is>
      </c>
      <c r="AO184" s="1" t="n"/>
      <c r="AP184" t="n">
        <v>3</v>
      </c>
      <c r="AQ184" s="4" t="n">
        <v>41354</v>
      </c>
      <c r="AR184" s="4" t="n">
        <v>41367</v>
      </c>
      <c r="AS184" s="5">
        <f>+AR184-AQ184</f>
        <v/>
      </c>
      <c r="AT184" t="inlineStr">
        <is>
          <t>Acta de Compromiso</t>
        </is>
      </c>
      <c r="AU184" t="inlineStr">
        <is>
          <t>Auto de archivo</t>
        </is>
      </c>
      <c r="AV184" s="10" t="n">
        <v>41367</v>
      </c>
      <c r="AW184" s="9" t="inlineStr">
        <is>
          <t>J. Restrepo - S. Bustamante</t>
        </is>
      </c>
      <c r="AX184" s="10" t="n">
        <v>41367</v>
      </c>
      <c r="CE184" s="10" t="n">
        <v>41442</v>
      </c>
    </row>
    <row r="185" ht="15" customHeight="1">
      <c r="B185" t="inlineStr">
        <is>
          <t>182-2013</t>
        </is>
      </c>
      <c r="C185" t="n">
        <v>1301098</v>
      </c>
      <c r="D185" t="inlineStr">
        <is>
          <t>FAUNA DOMESTICA</t>
        </is>
      </c>
      <c r="H185" s="7" t="inlineStr">
        <is>
          <t>Propietaria de tres perros que no recoje excrementos</t>
        </is>
      </c>
      <c r="I185" t="inlineStr">
        <is>
          <t>Maria Elvira Del Castillo - lolacano70@hotmail.com</t>
        </is>
      </c>
      <c r="T185">
        <f>CONCATENATE(J185," ",K185," ",L185," ",M185," ",N185," ",O185," ",P185," ",Q185," ",R185," ",S185)</f>
        <v/>
      </c>
      <c r="U185" t="inlineStr">
        <is>
          <t>no reporta</t>
        </is>
      </c>
      <c r="V185" t="inlineStr">
        <is>
          <t>no reporta</t>
        </is>
      </c>
      <c r="W185" t="inlineStr">
        <is>
          <t>Yuli Paulina</t>
        </is>
      </c>
      <c r="X185" t="inlineStr">
        <is>
          <t>KR</t>
        </is>
      </c>
      <c r="Y185" t="n">
        <v>42</v>
      </c>
      <c r="Z185" t="inlineStr">
        <is>
          <t>A</t>
        </is>
      </c>
      <c r="AB185" t="n">
        <v>26</v>
      </c>
      <c r="AC185" t="inlineStr">
        <is>
          <t>A</t>
        </is>
      </c>
      <c r="AD185" t="n">
        <v>80</v>
      </c>
      <c r="AE185" t="inlineStr">
        <is>
          <t>SUR</t>
        </is>
      </c>
      <c r="AG185" t="n">
        <v>148</v>
      </c>
      <c r="AH185">
        <f>CONCATENATE(X185," ",Y185," ",Z185," ",AA185," ",AB185," ",AC185," ",AD185," ",AE185," ",AF185," ",AG185)</f>
        <v/>
      </c>
      <c r="AI185" t="inlineStr">
        <is>
          <t>no reporta</t>
        </is>
      </c>
      <c r="AJ185" t="inlineStr">
        <is>
          <t>no reporta</t>
        </is>
      </c>
      <c r="AK185" t="inlineStr">
        <is>
          <t>Las Orquideas</t>
        </is>
      </c>
      <c r="AO185" s="1" t="n"/>
      <c r="AP185" t="n">
        <v>3</v>
      </c>
      <c r="AQ185" s="4" t="n">
        <v>41354</v>
      </c>
      <c r="AR185" s="4" t="n">
        <v>41367</v>
      </c>
      <c r="AS185" s="5">
        <f>+AR185-AQ185</f>
        <v/>
      </c>
      <c r="AT185" t="inlineStr">
        <is>
          <t>Acta de Compromiso</t>
        </is>
      </c>
      <c r="AU185" t="inlineStr">
        <is>
          <t>Auto de archivo</t>
        </is>
      </c>
      <c r="AV185" s="10" t="n">
        <v>41367</v>
      </c>
      <c r="AW185" s="9" t="inlineStr">
        <is>
          <t>J. Restrepo - S. Bustamante</t>
        </is>
      </c>
      <c r="AX185" s="10" t="n">
        <v>41367</v>
      </c>
      <c r="AY185" s="10" t="n">
        <v>41442</v>
      </c>
      <c r="AZ185" s="9" t="inlineStr">
        <is>
          <t>J. Restrepo - S. Bustamante</t>
        </is>
      </c>
      <c r="BB185" s="10" t="n">
        <v>41677</v>
      </c>
      <c r="BC185" s="9" t="inlineStr">
        <is>
          <t>C. Calle</t>
        </is>
      </c>
      <c r="BD185" s="10" t="n">
        <v>41680</v>
      </c>
      <c r="CE185" s="10" t="n">
        <v>41315</v>
      </c>
    </row>
    <row r="186" ht="15" customHeight="1">
      <c r="B186" t="inlineStr">
        <is>
          <t>183-2013</t>
        </is>
      </c>
      <c r="C186" t="n">
        <v>1301096</v>
      </c>
      <c r="D186" t="inlineStr">
        <is>
          <t>FAUNA DOMESTICA</t>
        </is>
      </c>
      <c r="H186" s="7" t="inlineStr">
        <is>
          <t>Pitbull que sale sin trailla</t>
        </is>
      </c>
      <c r="I186" t="inlineStr">
        <is>
          <t>Maria Elvira Del Castillo - lolacano70@hotmail.com</t>
        </is>
      </c>
      <c r="T186">
        <f>CONCATENATE(J186," ",K186," ",L186," ",M186," ",N186," ",O186," ",P186," ",Q186," ",R186," ",S186)</f>
        <v/>
      </c>
      <c r="U186" t="inlineStr">
        <is>
          <t>no reporta</t>
        </is>
      </c>
      <c r="V186" t="inlineStr">
        <is>
          <t>no reporta</t>
        </is>
      </c>
      <c r="W186" t="inlineStr">
        <is>
          <t>Por determinar</t>
        </is>
      </c>
      <c r="X186" t="inlineStr">
        <is>
          <t>KR</t>
        </is>
      </c>
      <c r="Y186" t="n">
        <v>42</v>
      </c>
      <c r="Z186" t="inlineStr">
        <is>
          <t>A</t>
        </is>
      </c>
      <c r="AB186" t="n">
        <v>26</v>
      </c>
      <c r="AC186" t="inlineStr">
        <is>
          <t>A</t>
        </is>
      </c>
      <c r="AD186" t="n">
        <v>55</v>
      </c>
      <c r="AE186" t="inlineStr">
        <is>
          <t>SUR</t>
        </is>
      </c>
      <c r="AH186">
        <f>CONCATENATE(X186," ",Y186," ",Z186," ",AA186," ",AB186," ",AC186," ",AD186," ",AE186," ",AF186," ",AG186)</f>
        <v/>
      </c>
      <c r="AI186" t="inlineStr">
        <is>
          <t>no reporta</t>
        </is>
      </c>
      <c r="AJ186" t="inlineStr">
        <is>
          <t>no reporta</t>
        </is>
      </c>
      <c r="AK186" t="inlineStr">
        <is>
          <t>Las Orquideas</t>
        </is>
      </c>
      <c r="AO186" s="1" t="n"/>
      <c r="AP186" t="n">
        <v>3</v>
      </c>
      <c r="AQ186" s="4" t="n">
        <v>41354</v>
      </c>
      <c r="AR186" s="4" t="n">
        <v>41367</v>
      </c>
      <c r="AS186" s="5">
        <f>+AR186-AQ186</f>
        <v/>
      </c>
      <c r="AT186" t="inlineStr">
        <is>
          <t>Acta de Compromiso</t>
        </is>
      </c>
      <c r="AU186" t="inlineStr">
        <is>
          <t>Auto de archivo</t>
        </is>
      </c>
      <c r="AV186" s="10" t="n">
        <v>41367</v>
      </c>
      <c r="AW186" s="9" t="inlineStr">
        <is>
          <t>J. Restrepo - S. Bustamante</t>
        </is>
      </c>
      <c r="AX186" s="10" t="n">
        <v>41367</v>
      </c>
      <c r="AY186" s="10" t="n">
        <v>41442</v>
      </c>
      <c r="AZ186" s="9" t="inlineStr">
        <is>
          <t>J. Restrepo - S. Bustamante</t>
        </is>
      </c>
    </row>
    <row r="187" ht="15" customHeight="1">
      <c r="B187" t="inlineStr">
        <is>
          <t>184-2013</t>
        </is>
      </c>
      <c r="C187" t="n">
        <v>1301095</v>
      </c>
      <c r="D187" t="inlineStr">
        <is>
          <t>FAUNA DOMESTICA</t>
        </is>
      </c>
      <c r="H187" s="7" t="inlineStr">
        <is>
          <t>No recogen excrementos de dos perros</t>
        </is>
      </c>
      <c r="I187" t="inlineStr">
        <is>
          <t>Maria Elvira Del Castillo - lolacano70@hotmail.com</t>
        </is>
      </c>
      <c r="T187">
        <f>CONCATENATE(J187," ",K187," ",L187," ",M187," ",N187," ",O187," ",P187," ",Q187," ",R187," ",S187)</f>
        <v/>
      </c>
      <c r="U187" t="inlineStr">
        <is>
          <t>no reporta</t>
        </is>
      </c>
      <c r="V187" t="inlineStr">
        <is>
          <t>no reporta</t>
        </is>
      </c>
      <c r="W187" t="inlineStr">
        <is>
          <t>Angelica Maria Londoño</t>
        </is>
      </c>
      <c r="X187" t="inlineStr">
        <is>
          <t>KR</t>
        </is>
      </c>
      <c r="Y187" t="n">
        <v>42</v>
      </c>
      <c r="Z187" t="inlineStr">
        <is>
          <t>A</t>
        </is>
      </c>
      <c r="AB187" t="n">
        <v>26</v>
      </c>
      <c r="AC187" t="inlineStr">
        <is>
          <t>A</t>
        </is>
      </c>
      <c r="AD187" t="n">
        <v>72</v>
      </c>
      <c r="AE187" t="inlineStr">
        <is>
          <t>SUR</t>
        </is>
      </c>
      <c r="AG187" t="inlineStr">
        <is>
          <t>PISO 2</t>
        </is>
      </c>
      <c r="AH187">
        <f>CONCATENATE(X187," ",Y187," ",Z187," ",AA187," ",AB187," ",AC187," ",AD187," ",AE187," ",AF187," ",AG187)</f>
        <v/>
      </c>
      <c r="AI187" t="inlineStr">
        <is>
          <t>no reporta</t>
        </is>
      </c>
      <c r="AJ187" t="inlineStr">
        <is>
          <t>no reporta</t>
        </is>
      </c>
      <c r="AK187" t="inlineStr">
        <is>
          <t>Las Orquideas</t>
        </is>
      </c>
      <c r="AO187" s="1" t="n"/>
      <c r="AP187" t="n">
        <v>3</v>
      </c>
      <c r="AQ187" s="4" t="n">
        <v>41354</v>
      </c>
      <c r="AR187" s="4" t="n">
        <v>41367</v>
      </c>
      <c r="AS187" s="5">
        <f>+AR187-AQ187</f>
        <v/>
      </c>
      <c r="AT187" t="inlineStr">
        <is>
          <t>Acta de Compromiso</t>
        </is>
      </c>
      <c r="AU187" t="inlineStr">
        <is>
          <t>Auto de archivo</t>
        </is>
      </c>
      <c r="AV187" s="10" t="n">
        <v>41367</v>
      </c>
      <c r="AW187" s="9" t="inlineStr">
        <is>
          <t>J. Restrepo - S. Bustamante</t>
        </is>
      </c>
      <c r="AX187" s="10" t="n">
        <v>41367</v>
      </c>
      <c r="AY187" s="10" t="n">
        <v>41442</v>
      </c>
      <c r="AZ187" s="9" t="inlineStr">
        <is>
          <t>J. Restrepo - S. Bustamante</t>
        </is>
      </c>
      <c r="CE187" s="10" t="n">
        <v>41593</v>
      </c>
    </row>
    <row r="188" ht="15" customHeight="1">
      <c r="B188" t="inlineStr">
        <is>
          <t>185-2013</t>
        </is>
      </c>
      <c r="C188" t="n">
        <v>1301094</v>
      </c>
      <c r="D188" t="inlineStr">
        <is>
          <t>FAUNA DOMESTICA</t>
        </is>
      </c>
      <c r="H188" s="7" t="inlineStr">
        <is>
          <t>Propietario de dos perros los cuales salen solos en la noche</t>
        </is>
      </c>
      <c r="I188" t="inlineStr">
        <is>
          <t>Maria Elvira Del Castillo - lolacano70@hotmail.com</t>
        </is>
      </c>
      <c r="T188">
        <f>CONCATENATE(J188," ",K188," ",L188," ",M188," ",N188," ",O188," ",P188," ",Q188," ",R188," ",S188)</f>
        <v/>
      </c>
      <c r="U188" t="inlineStr">
        <is>
          <t>no reporta</t>
        </is>
      </c>
      <c r="V188" t="inlineStr">
        <is>
          <t>no reporta</t>
        </is>
      </c>
      <c r="W188" t="inlineStr">
        <is>
          <t>Sandra Milena Vasquez</t>
        </is>
      </c>
      <c r="X188" t="inlineStr">
        <is>
          <t>KR</t>
        </is>
      </c>
      <c r="Y188" t="n">
        <v>42</v>
      </c>
      <c r="Z188" t="inlineStr">
        <is>
          <t>A</t>
        </is>
      </c>
      <c r="AB188" t="n">
        <v>26</v>
      </c>
      <c r="AC188" t="inlineStr">
        <is>
          <t>A</t>
        </is>
      </c>
      <c r="AD188" t="n">
        <v>84</v>
      </c>
      <c r="AE188" t="inlineStr">
        <is>
          <t>SUR</t>
        </is>
      </c>
      <c r="AH188">
        <f>CONCATENATE(X188," ",Y188," ",Z188," ",AA188," ",AB188," ",AC188," ",AD188," ",AE188," ",AF188," ",AG188)</f>
        <v/>
      </c>
      <c r="AI188" t="inlineStr">
        <is>
          <t>no reporta</t>
        </is>
      </c>
      <c r="AJ188" t="inlineStr">
        <is>
          <t>no reporta</t>
        </is>
      </c>
      <c r="AK188" t="inlineStr">
        <is>
          <t>Las Orquideas</t>
        </is>
      </c>
      <c r="AO188" s="1" t="n"/>
      <c r="AP188" t="n">
        <v>3</v>
      </c>
      <c r="AQ188" s="4" t="n">
        <v>41354</v>
      </c>
      <c r="AR188" s="4" t="n">
        <v>41367</v>
      </c>
      <c r="AS188" s="5">
        <f>+AR188-AQ188</f>
        <v/>
      </c>
      <c r="AT188" t="inlineStr">
        <is>
          <t>Acta de Compromiso</t>
        </is>
      </c>
      <c r="AU188" t="inlineStr">
        <is>
          <t>Auto de archivo</t>
        </is>
      </c>
      <c r="AV188" s="10" t="n">
        <v>41367</v>
      </c>
      <c r="AW188" s="9" t="inlineStr">
        <is>
          <t>J. Restrepo - S. Bustamante</t>
        </is>
      </c>
      <c r="AX188" s="10" t="n">
        <v>41367</v>
      </c>
      <c r="AY188" s="10" t="n">
        <v>41442</v>
      </c>
      <c r="AZ188" s="9" t="inlineStr">
        <is>
          <t>J. Restrepo - S. Bustamante</t>
        </is>
      </c>
      <c r="CE188" s="10" t="n">
        <v>41593</v>
      </c>
    </row>
    <row r="189" ht="15" customHeight="1">
      <c r="B189" t="inlineStr">
        <is>
          <t>186-2013</t>
        </is>
      </c>
      <c r="C189" t="n">
        <v>1301093</v>
      </c>
      <c r="D189" t="inlineStr">
        <is>
          <t>FAUNA DOMESTICA</t>
        </is>
      </c>
      <c r="H189" s="7" t="inlineStr">
        <is>
          <t>Tenencia inadecuada de mascota, excrementos</t>
        </is>
      </c>
      <c r="I189" t="inlineStr">
        <is>
          <t>Maria Elvira Del Castillo - lolacano70@hotmail.com</t>
        </is>
      </c>
      <c r="T189">
        <f>CONCATENATE(J189," ",K189," ",L189," ",M189," ",N189," ",O189," ",P189," ",Q189," ",R189," ",S189)</f>
        <v/>
      </c>
      <c r="U189" t="inlineStr">
        <is>
          <t>no reporta</t>
        </is>
      </c>
      <c r="V189" t="inlineStr">
        <is>
          <t>no reporta</t>
        </is>
      </c>
      <c r="W189" t="inlineStr">
        <is>
          <t>Gloria Muñoz Mejia</t>
        </is>
      </c>
      <c r="X189" t="inlineStr">
        <is>
          <t>KR</t>
        </is>
      </c>
      <c r="Y189" t="n">
        <v>42</v>
      </c>
      <c r="Z189" t="inlineStr">
        <is>
          <t>A</t>
        </is>
      </c>
      <c r="AB189" t="n">
        <v>26</v>
      </c>
      <c r="AC189" t="inlineStr">
        <is>
          <t>A</t>
        </is>
      </c>
      <c r="AD189" t="n">
        <v>72</v>
      </c>
      <c r="AE189" t="inlineStr">
        <is>
          <t>SUR</t>
        </is>
      </c>
      <c r="AG189" t="inlineStr">
        <is>
          <t>PISO 3</t>
        </is>
      </c>
      <c r="AH189">
        <f>CONCATENATE(X189," ",Y189," ",Z189," ",AA189," ",AB189," ",AC189," ",AD189," ",AE189," ",AF189," ",AG189)</f>
        <v/>
      </c>
      <c r="AI189" t="inlineStr">
        <is>
          <t>no reporta</t>
        </is>
      </c>
      <c r="AJ189" t="inlineStr">
        <is>
          <t>no reporta</t>
        </is>
      </c>
      <c r="AK189" t="inlineStr">
        <is>
          <t>Las Orquideas</t>
        </is>
      </c>
      <c r="AO189" s="1" t="n"/>
      <c r="AP189" t="n">
        <v>3</v>
      </c>
      <c r="AQ189" s="4" t="n">
        <v>41354</v>
      </c>
      <c r="AR189" s="4" t="n">
        <v>41367</v>
      </c>
      <c r="AS189" s="5">
        <f>+AR189-AQ189</f>
        <v/>
      </c>
      <c r="AT189" t="inlineStr">
        <is>
          <t>Acta de Compromiso</t>
        </is>
      </c>
      <c r="AU189" t="inlineStr">
        <is>
          <t>Auto de archivo</t>
        </is>
      </c>
      <c r="AV189" s="10" t="n">
        <v>41367</v>
      </c>
      <c r="AW189" s="9" t="inlineStr">
        <is>
          <t>J. Restrepo - S. Bustamante</t>
        </is>
      </c>
      <c r="AX189" s="10" t="n">
        <v>41367</v>
      </c>
      <c r="AY189" s="10" t="n">
        <v>41415</v>
      </c>
      <c r="AZ189" s="9" t="inlineStr">
        <is>
          <t>L. Garcia</t>
        </is>
      </c>
      <c r="BA189" s="10" t="n">
        <v>41415</v>
      </c>
      <c r="CE189" s="10" t="n">
        <v>41415</v>
      </c>
    </row>
    <row r="190" ht="15" customHeight="1">
      <c r="B190" t="inlineStr">
        <is>
          <t>187-2013</t>
        </is>
      </c>
      <c r="C190" t="inlineStr">
        <is>
          <t>113701 - 117807</t>
        </is>
      </c>
      <c r="D190" t="inlineStr">
        <is>
          <t>HIDRICO</t>
        </is>
      </c>
      <c r="H190" s="7" t="inlineStr">
        <is>
          <t>Manejo inadecuado de aguas</t>
        </is>
      </c>
      <c r="I190" t="inlineStr">
        <is>
          <t>CGTDR - Obras Públicas / Nubia Henao Rico</t>
        </is>
      </c>
      <c r="J190" t="inlineStr">
        <is>
          <t>KR</t>
        </is>
      </c>
      <c r="K190" t="n">
        <v>24</v>
      </c>
      <c r="L190" t="inlineStr">
        <is>
          <t>DD</t>
        </is>
      </c>
      <c r="N190" t="n">
        <v>41</v>
      </c>
      <c r="O190" t="inlineStr">
        <is>
          <t>B</t>
        </is>
      </c>
      <c r="P190" t="n">
        <v>130</v>
      </c>
      <c r="Q190" t="inlineStr">
        <is>
          <t>SUR</t>
        </is>
      </c>
      <c r="T190">
        <f>CONCATENATE(J190," ",K190," ",L190," ",M190," ",N190," ",O190," ",P190," ",Q190," ",R190," ",S190)</f>
        <v/>
      </c>
      <c r="U190" t="inlineStr">
        <is>
          <t>no reporta</t>
        </is>
      </c>
      <c r="V190" t="inlineStr">
        <is>
          <t>no reporta</t>
        </is>
      </c>
      <c r="W190" t="inlineStr">
        <is>
          <t>Javier Piedrahita</t>
        </is>
      </c>
      <c r="X190" t="inlineStr">
        <is>
          <t>KR</t>
        </is>
      </c>
      <c r="Y190" t="n">
        <v>24</v>
      </c>
      <c r="Z190" t="inlineStr">
        <is>
          <t>DD</t>
        </is>
      </c>
      <c r="AB190" t="n">
        <v>41</v>
      </c>
      <c r="AC190" t="inlineStr">
        <is>
          <t>B</t>
        </is>
      </c>
      <c r="AD190" t="n">
        <v>136</v>
      </c>
      <c r="AE190" t="inlineStr">
        <is>
          <t>SUR</t>
        </is>
      </c>
      <c r="AG190" t="n">
        <v>111</v>
      </c>
      <c r="AH190">
        <f>CONCATENATE(X190," ",Y190," ",Z190," ",AA190," ",AB190," ",AC190," ",AD190," ",AE190," ",AF190," ",AG190)</f>
        <v/>
      </c>
      <c r="AI190" t="inlineStr">
        <is>
          <t>no reporta</t>
        </is>
      </c>
      <c r="AJ190" t="inlineStr">
        <is>
          <t>no reporta</t>
        </is>
      </c>
      <c r="AK190" t="inlineStr">
        <is>
          <t>San Rafael</t>
        </is>
      </c>
      <c r="AO190" s="1" t="n"/>
      <c r="AP190" t="n">
        <v>6</v>
      </c>
      <c r="AQ190" s="4" t="n">
        <v>41355</v>
      </c>
      <c r="AR190" s="4" t="n">
        <v>41380</v>
      </c>
      <c r="AS190" s="5">
        <f>+AR190-AQ190</f>
        <v/>
      </c>
      <c r="AT190" t="inlineStr">
        <is>
          <t>Acta de Compromiso</t>
        </is>
      </c>
      <c r="AU190" t="inlineStr">
        <is>
          <t>Visitas técnicos</t>
        </is>
      </c>
      <c r="AV190" s="10" t="n">
        <v>41380</v>
      </c>
      <c r="AW190" s="9" t="inlineStr">
        <is>
          <t>J. Guzman - F. Villarraga</t>
        </is>
      </c>
      <c r="AX190" s="10" t="n">
        <v>41380</v>
      </c>
    </row>
    <row r="191" ht="15" customHeight="1">
      <c r="B191" t="inlineStr">
        <is>
          <t>188-2013</t>
        </is>
      </c>
      <c r="C191" t="inlineStr">
        <is>
          <t>113833 - 113470 - DP13022 - 116449</t>
        </is>
      </c>
      <c r="D191" t="inlineStr">
        <is>
          <t>FAUNA DOMESTICA</t>
        </is>
      </c>
      <c r="E191" t="inlineStr">
        <is>
          <t>RESIDUO ESPECIAL</t>
        </is>
      </c>
      <c r="H191" s="7" t="inlineStr">
        <is>
          <t>Criadero de caballos con manejo inadecuado de equinaza</t>
        </is>
      </c>
      <c r="I191" t="inlineStr">
        <is>
          <t>Cesar Augusto Echeverry Perez - cesar.echeverri@ada.co</t>
        </is>
      </c>
      <c r="R191" t="inlineStr">
        <is>
          <t>km 12 - palmas</t>
        </is>
      </c>
      <c r="S191" t="inlineStr">
        <is>
          <t>casa 80</t>
        </is>
      </c>
      <c r="T191">
        <f>CONCATENATE(J191," ",K191," ",L191," ",M191," ",N191," ",O191," ",P191," ",Q191," ",R191," ",S191)</f>
        <v/>
      </c>
      <c r="U191" t="n">
        <v>71704300</v>
      </c>
      <c r="V191" t="n">
        <v>3004468288</v>
      </c>
      <c r="W191" t="inlineStr">
        <is>
          <t>Orlando Correa Vargas</t>
        </is>
      </c>
      <c r="AH191">
        <f>CONCATENATE(X191," ",Y191," ",Z191," ",AA191," ",AB191," ",AC191," ",AD191," ",AE191," ",AF191," ",AG191)</f>
        <v/>
      </c>
      <c r="AI191" t="inlineStr">
        <is>
          <t>no reporta</t>
        </is>
      </c>
      <c r="AJ191" t="n">
        <v>3217641669</v>
      </c>
      <c r="AL191" t="inlineStr">
        <is>
          <t>Las Palmas</t>
        </is>
      </c>
      <c r="AO191" s="1" t="n"/>
      <c r="AP191" t="n">
        <v>12</v>
      </c>
      <c r="AQ191" s="4" t="n">
        <v>41354</v>
      </c>
      <c r="AR191" s="4" t="n">
        <v>41367</v>
      </c>
      <c r="AS191" s="5">
        <f>+AR191-AQ191</f>
        <v/>
      </c>
      <c r="AT191" t="inlineStr">
        <is>
          <t>Acta de Compromiso</t>
        </is>
      </c>
      <c r="AU191" t="inlineStr">
        <is>
          <t>Auto de archivo</t>
        </is>
      </c>
      <c r="AV191" s="10" t="n">
        <v>41366</v>
      </c>
      <c r="AW191" s="9" t="inlineStr">
        <is>
          <t>L. Taborda - C. Calle</t>
        </is>
      </c>
      <c r="AX191" s="10" t="n">
        <v>41366</v>
      </c>
    </row>
    <row r="192" ht="15" customHeight="1">
      <c r="B192" t="inlineStr">
        <is>
          <t>189-2013</t>
        </is>
      </c>
      <c r="C192" t="n">
        <v>1301136</v>
      </c>
      <c r="D192" t="inlineStr">
        <is>
          <t>FAUNA DOMESTICA</t>
        </is>
      </c>
      <c r="H192" s="7" t="inlineStr">
        <is>
          <t>Tenencia inadecuada de mascotas</t>
        </is>
      </c>
      <c r="I192" t="inlineStr">
        <is>
          <t>Maria Elvira Del Castillo - lolacano70@hotmail.com</t>
        </is>
      </c>
      <c r="T192">
        <f>CONCATENATE(J192," ",K192," ",L192," ",M192," ",N192," ",O192," ",P192," ",Q192," ",R192," ",S192)</f>
        <v/>
      </c>
      <c r="U192" t="inlineStr">
        <is>
          <t>no reporta</t>
        </is>
      </c>
      <c r="V192" t="inlineStr">
        <is>
          <t>no reporta</t>
        </is>
      </c>
      <c r="W192" t="inlineStr">
        <is>
          <t>Comunidad</t>
        </is>
      </c>
      <c r="X192" t="inlineStr">
        <is>
          <t>KR</t>
        </is>
      </c>
      <c r="Y192" t="n">
        <v>42</v>
      </c>
      <c r="Z192" t="inlineStr">
        <is>
          <t>A</t>
        </is>
      </c>
      <c r="AB192" t="n">
        <v>26</v>
      </c>
      <c r="AC192" t="inlineStr">
        <is>
          <t>A</t>
        </is>
      </c>
      <c r="AD192" t="n">
        <v>72</v>
      </c>
      <c r="AE192" t="inlineStr">
        <is>
          <t>SUR</t>
        </is>
      </c>
      <c r="AH192">
        <f>CONCATENATE(X192," ",Y192," ",Z192," ",AA192," ",AB192," ",AC192," ",AD192," ",AE192," ",AF192," ",AG192)</f>
        <v/>
      </c>
      <c r="AI192" t="inlineStr">
        <is>
          <t>no reporta</t>
        </is>
      </c>
      <c r="AJ192" t="inlineStr">
        <is>
          <t>no reporta</t>
        </is>
      </c>
      <c r="AK192" t="inlineStr">
        <is>
          <t>Las Orquideas</t>
        </is>
      </c>
      <c r="AO192" s="1" t="n"/>
      <c r="AP192" t="n">
        <v>3</v>
      </c>
      <c r="AQ192" s="4" t="n">
        <v>41355</v>
      </c>
      <c r="AR192" s="4" t="n">
        <v>41367</v>
      </c>
      <c r="AS192" s="5">
        <f>+AR192-AQ192</f>
        <v/>
      </c>
      <c r="AT192" t="inlineStr">
        <is>
          <t>Remisión u otros</t>
        </is>
      </c>
      <c r="AU192" t="inlineStr">
        <is>
          <t>Auto de archivo</t>
        </is>
      </c>
      <c r="AV192" s="10" t="n">
        <v>41367</v>
      </c>
      <c r="AW192" s="9" t="inlineStr">
        <is>
          <t>C. Rojas - J. Restrepo - S. Bustamante</t>
        </is>
      </c>
      <c r="AX192" s="10" t="n">
        <v>41367</v>
      </c>
      <c r="CE192" s="10" t="n">
        <v>41367</v>
      </c>
    </row>
    <row r="193" ht="15" customHeight="1">
      <c r="B193" t="inlineStr">
        <is>
          <t>190-2013</t>
        </is>
      </c>
      <c r="C193" t="n">
        <v>1301206</v>
      </c>
      <c r="D193" t="inlineStr">
        <is>
          <t>FLORA</t>
        </is>
      </c>
      <c r="H193" s="7" t="inlineStr">
        <is>
          <t>Guadua inclinada hacia malla de cerramiento</t>
        </is>
      </c>
      <c r="I193" t="inlineStr">
        <is>
          <t>Marta Garces</t>
        </is>
      </c>
      <c r="J193" t="inlineStr">
        <is>
          <t>CL</t>
        </is>
      </c>
      <c r="K193" t="n">
        <v>41</v>
      </c>
      <c r="L193" t="inlineStr">
        <is>
          <t>B</t>
        </is>
      </c>
      <c r="M193" t="inlineStr">
        <is>
          <t>SUR</t>
        </is>
      </c>
      <c r="N193" t="n">
        <v>34</v>
      </c>
      <c r="P193" t="n">
        <v>50</v>
      </c>
      <c r="T193">
        <f>CONCATENATE(J193," ",K193," ",L193," ",M193," ",N193," ",O193," ",P193," ",Q193," ",R193," ",S193)</f>
        <v/>
      </c>
      <c r="U193" t="inlineStr">
        <is>
          <t>no reporta</t>
        </is>
      </c>
      <c r="V193" t="n">
        <v>5530944</v>
      </c>
      <c r="W193" t="inlineStr">
        <is>
          <t>Evangelina Escobar</t>
        </is>
      </c>
      <c r="X193" t="inlineStr">
        <is>
          <t>KR</t>
        </is>
      </c>
      <c r="Y193" t="n">
        <v>32</v>
      </c>
      <c r="AB193" t="n">
        <v>38</v>
      </c>
      <c r="AC193" t="inlineStr">
        <is>
          <t>A</t>
        </is>
      </c>
      <c r="AD193" t="n">
        <v>33</v>
      </c>
      <c r="AE193" t="inlineStr">
        <is>
          <t>SUR</t>
        </is>
      </c>
      <c r="AH193">
        <f>CONCATENATE(X193," ",Y193," ",Z193," ",AA193," ",AB193," ",AC193," ",AD193," ",AE193," ",AF193," ",AG193)</f>
        <v/>
      </c>
      <c r="AI193" t="inlineStr">
        <is>
          <t>no reporta</t>
        </is>
      </c>
      <c r="AJ193" t="n">
        <v>2761669</v>
      </c>
      <c r="AK193" t="inlineStr">
        <is>
          <t>Mesa</t>
        </is>
      </c>
      <c r="AO193" s="1" t="n"/>
      <c r="AP193" t="n">
        <v>9</v>
      </c>
      <c r="AQ193" s="4" t="n">
        <v>41367</v>
      </c>
      <c r="AR193" s="4" t="n">
        <v>41544</v>
      </c>
      <c r="AS193" s="5">
        <f>+AR193-AQ193</f>
        <v/>
      </c>
      <c r="AT193" t="inlineStr">
        <is>
          <t>Acta de Compromiso</t>
        </is>
      </c>
      <c r="AU193" t="inlineStr">
        <is>
          <t>Auto de archivo</t>
        </is>
      </c>
      <c r="AV193" s="10" t="n">
        <v>41544</v>
      </c>
      <c r="AW193" s="9" t="inlineStr">
        <is>
          <t>J. Alvarez - L. Garcia</t>
        </is>
      </c>
      <c r="AX193" s="10" t="n">
        <v>41548</v>
      </c>
      <c r="AY193" s="10" t="n">
        <v>41557</v>
      </c>
      <c r="AZ193" s="9" t="inlineStr">
        <is>
          <t>L. Taborda - C. Calle</t>
        </is>
      </c>
      <c r="BA193" s="10" t="n">
        <v>41558</v>
      </c>
      <c r="BK193" s="10" t="n">
        <v>41366</v>
      </c>
      <c r="BL193" s="10" t="n">
        <v>41372</v>
      </c>
      <c r="CE193" s="10" t="n">
        <v>41372</v>
      </c>
    </row>
    <row r="194" ht="15" customHeight="1">
      <c r="B194" t="inlineStr">
        <is>
          <t>191-2013</t>
        </is>
      </c>
      <c r="C194" t="n">
        <v>110142</v>
      </c>
      <c r="D194" t="inlineStr">
        <is>
          <t>HIDRICO</t>
        </is>
      </c>
      <c r="H194" s="7" t="inlineStr">
        <is>
          <t>Agua que brota en talud de casa superior</t>
        </is>
      </c>
      <c r="I194" t="inlineStr">
        <is>
          <t>Nubia Bedoya</t>
        </is>
      </c>
      <c r="J194" t="inlineStr">
        <is>
          <t>KR</t>
        </is>
      </c>
      <c r="K194" t="n">
        <v>29</v>
      </c>
      <c r="L194" t="inlineStr">
        <is>
          <t>A</t>
        </is>
      </c>
      <c r="N194" t="n">
        <v>36</v>
      </c>
      <c r="O194" t="inlineStr">
        <is>
          <t>D</t>
        </is>
      </c>
      <c r="P194" t="n">
        <v>72</v>
      </c>
      <c r="Q194" t="inlineStr">
        <is>
          <t>SUR</t>
        </is>
      </c>
      <c r="T194">
        <f>CONCATENATE(J194," ",K194," ",L194," ",M194," ",N194," ",O194," ",P194," ",Q194," ",R194," ",S194)</f>
        <v/>
      </c>
      <c r="U194" t="inlineStr">
        <is>
          <t>no reporta</t>
        </is>
      </c>
      <c r="V194" t="inlineStr">
        <is>
          <t>no reporta</t>
        </is>
      </c>
      <c r="W194" t="inlineStr">
        <is>
          <t>Margeni Ayala</t>
        </is>
      </c>
      <c r="X194" t="inlineStr">
        <is>
          <t>CL</t>
        </is>
      </c>
      <c r="Y194" t="n">
        <v>36</v>
      </c>
      <c r="Z194" t="inlineStr">
        <is>
          <t>E</t>
        </is>
      </c>
      <c r="AA194" t="inlineStr">
        <is>
          <t>SUR</t>
        </is>
      </c>
      <c r="AB194" t="n">
        <v>27</v>
      </c>
      <c r="AC194" t="inlineStr">
        <is>
          <t>G</t>
        </is>
      </c>
      <c r="AD194" t="n">
        <v>90</v>
      </c>
      <c r="AH194">
        <f>CONCATENATE(X194," ",Y194," ",Z194," ",AA194," ",AB194," ",AC194," ",AD194," ",AE194," ",AF194," ",AG194)</f>
        <v/>
      </c>
      <c r="AI194" t="inlineStr">
        <is>
          <t>no reporta</t>
        </is>
      </c>
      <c r="AJ194" t="inlineStr">
        <is>
          <t>no reporta</t>
        </is>
      </c>
      <c r="AK194" t="inlineStr">
        <is>
          <t>La Pradera</t>
        </is>
      </c>
      <c r="AO194" s="1" t="n"/>
      <c r="AP194" t="n">
        <v>5</v>
      </c>
      <c r="AQ194" s="4" t="n">
        <v>41355</v>
      </c>
      <c r="AR194" s="4" t="n">
        <v>41373</v>
      </c>
      <c r="AS194" s="5">
        <f>+AR194-AQ194</f>
        <v/>
      </c>
      <c r="AT194" t="inlineStr">
        <is>
          <t>Acta de Compromiso</t>
        </is>
      </c>
      <c r="AU194" t="inlineStr">
        <is>
          <t>Auto de archivo</t>
        </is>
      </c>
      <c r="AV194" s="10" t="n">
        <v>41506</v>
      </c>
      <c r="AW194" s="9" t="inlineStr">
        <is>
          <t>L. Taborda</t>
        </is>
      </c>
      <c r="AX194" s="10" t="n">
        <v>41506</v>
      </c>
      <c r="BK194" s="10" t="n">
        <v>41373</v>
      </c>
      <c r="BL194" s="10" t="n">
        <v>41379</v>
      </c>
      <c r="CE194" s="10" t="n">
        <v>41519</v>
      </c>
    </row>
    <row r="195">
      <c r="B195" t="inlineStr">
        <is>
          <t>192-2013</t>
        </is>
      </c>
      <c r="C195" t="n">
        <v>1301177</v>
      </c>
      <c r="D195" t="inlineStr">
        <is>
          <t>ESPACIOS PUBLICOS VERDES</t>
        </is>
      </c>
      <c r="E195" t="inlineStr">
        <is>
          <t>ESCOMBROS</t>
        </is>
      </c>
      <c r="F195" t="inlineStr">
        <is>
          <t>-</t>
        </is>
      </c>
      <c r="H195" s="7" t="inlineStr">
        <is>
          <t>Escombros en espacion publico. Comparendo 309</t>
        </is>
      </c>
      <c r="I195" t="inlineStr">
        <is>
          <t>De Oficio</t>
        </is>
      </c>
      <c r="T195">
        <f>CONCATENATE(J195," ",K195," ",L195," ",M195," ",N195," ",O195," ",P195," ",Q195," ",R195," ",S195)</f>
        <v/>
      </c>
      <c r="U195" t="inlineStr">
        <is>
          <t>no reporta</t>
        </is>
      </c>
      <c r="V195" t="inlineStr">
        <is>
          <t>no reporta</t>
        </is>
      </c>
      <c r="W195" t="inlineStr">
        <is>
          <t>Amparo Daza</t>
        </is>
      </c>
      <c r="X195" t="inlineStr">
        <is>
          <t>CL</t>
        </is>
      </c>
      <c r="Y195" t="n">
        <v>40</v>
      </c>
      <c r="Z195" t="inlineStr">
        <is>
          <t>B</t>
        </is>
      </c>
      <c r="AA195" t="inlineStr">
        <is>
          <t>SUR</t>
        </is>
      </c>
      <c r="AB195" t="n">
        <v>40</v>
      </c>
      <c r="AC195" t="inlineStr">
        <is>
          <t>A</t>
        </is>
      </c>
      <c r="AD195" t="n">
        <v>29</v>
      </c>
      <c r="AH195">
        <f>CONCATENATE(X195," ",Y195," ",Z195," ",AA195," ",AB195," ",AC195," ",AD195," ",AE195," ",AF195," ",AG195)</f>
        <v/>
      </c>
      <c r="AI195" t="inlineStr">
        <is>
          <t>no reporta</t>
        </is>
      </c>
      <c r="AJ195" t="inlineStr">
        <is>
          <t>no reporta</t>
        </is>
      </c>
      <c r="AK195" t="inlineStr">
        <is>
          <t>El Dorado</t>
        </is>
      </c>
      <c r="AO195" s="1" t="n"/>
      <c r="AP195" t="n">
        <v>7</v>
      </c>
      <c r="AQ195" s="4" t="n">
        <v>41365</v>
      </c>
      <c r="AR195" s="4" t="n">
        <v>41365</v>
      </c>
      <c r="AS195" s="5">
        <f>+AR195-AQ195</f>
        <v/>
      </c>
      <c r="AT195" t="inlineStr">
        <is>
          <t>Acuerdo 020 de 2009</t>
        </is>
      </c>
      <c r="AU195" t="inlineStr">
        <is>
          <t>Auto de archivo</t>
        </is>
      </c>
      <c r="AV195" s="10" t="n">
        <v>41365</v>
      </c>
      <c r="AW195" s="9" t="inlineStr">
        <is>
          <t>J. Guzman</t>
        </is>
      </c>
      <c r="AX195" s="9" t="inlineStr">
        <is>
          <t>002/04/2013</t>
        </is>
      </c>
      <c r="BM195" s="10" t="n">
        <v>41376</v>
      </c>
      <c r="BN195" s="10" t="n">
        <v>41383</v>
      </c>
      <c r="BO195" s="10" t="n">
        <v>41387</v>
      </c>
      <c r="BP195" s="10" t="n">
        <v>41387</v>
      </c>
      <c r="BS195" s="10" t="n">
        <v>41590</v>
      </c>
      <c r="BT195" s="10" t="n">
        <v>41593</v>
      </c>
      <c r="CE195" s="10" t="n">
        <v>41606</v>
      </c>
    </row>
    <row r="196" ht="15" customHeight="1">
      <c r="B196" t="inlineStr">
        <is>
          <t>193-2013</t>
        </is>
      </c>
      <c r="C196" t="n">
        <v>1301176</v>
      </c>
      <c r="D196" t="inlineStr">
        <is>
          <t>FAUNA DOMESTICA</t>
        </is>
      </c>
      <c r="H196" s="7" t="inlineStr">
        <is>
          <t>Mascota que permanece suelto sin bozal y agrede a ciudadano</t>
        </is>
      </c>
      <c r="I196" t="inlineStr">
        <is>
          <t>Lucy Montoya Grisales</t>
        </is>
      </c>
      <c r="J196" t="inlineStr">
        <is>
          <t>CL</t>
        </is>
      </c>
      <c r="K196" t="n">
        <v>44</v>
      </c>
      <c r="M196" t="inlineStr">
        <is>
          <t>SUR</t>
        </is>
      </c>
      <c r="N196" t="n">
        <v>39</v>
      </c>
      <c r="O196" t="inlineStr">
        <is>
          <t>A</t>
        </is>
      </c>
      <c r="P196" t="n">
        <v>14</v>
      </c>
      <c r="T196">
        <f>CONCATENATE(J196," ",K196," ",L196," ",M196," ",N196," ",O196," ",P196," ",Q196," ",R196," ",S196)</f>
        <v/>
      </c>
      <c r="U196" t="n">
        <v>32471792</v>
      </c>
      <c r="V196" t="n">
        <v>3312598</v>
      </c>
      <c r="W196" t="inlineStr">
        <is>
          <t>Julian Arce</t>
        </is>
      </c>
      <c r="X196" t="inlineStr">
        <is>
          <t>CL</t>
        </is>
      </c>
      <c r="Y196" t="n">
        <v>44</v>
      </c>
      <c r="Z196" t="inlineStr">
        <is>
          <t>A</t>
        </is>
      </c>
      <c r="AA196" t="inlineStr">
        <is>
          <t>SUR</t>
        </is>
      </c>
      <c r="AB196" t="n">
        <v>39</v>
      </c>
      <c r="AD196" t="n">
        <v>10</v>
      </c>
      <c r="AF196" t="inlineStr">
        <is>
          <t>CASA D7</t>
        </is>
      </c>
      <c r="AH196">
        <f>CONCATENATE(X196," ",Y196," ",Z196," ",AA196," ",AB196," ",AC196," ",AD196," ",AE196," ",AF196," ",AG196)</f>
        <v/>
      </c>
      <c r="AI196" t="inlineStr">
        <is>
          <t>no reporta</t>
        </is>
      </c>
      <c r="AJ196" t="inlineStr">
        <is>
          <t>no reporta</t>
        </is>
      </c>
      <c r="AK196" t="inlineStr">
        <is>
          <t>El Dorado</t>
        </is>
      </c>
      <c r="AO196" s="1" t="n"/>
      <c r="AP196" t="n">
        <v>7</v>
      </c>
      <c r="AQ196" s="4" t="n">
        <v>41365</v>
      </c>
      <c r="AR196" s="4" t="n"/>
      <c r="AS196" s="5">
        <f>+AR196-AQ196</f>
        <v/>
      </c>
      <c r="AT196" t="inlineStr">
        <is>
          <t>Codigo de Policia</t>
        </is>
      </c>
      <c r="AU196" t="inlineStr">
        <is>
          <t>Auto de archivo</t>
        </is>
      </c>
      <c r="CE196" s="10" t="n">
        <v>41675</v>
      </c>
    </row>
    <row r="197">
      <c r="B197" t="inlineStr">
        <is>
          <t>194-2013</t>
        </is>
      </c>
      <c r="C197" t="n">
        <v>1301175</v>
      </c>
      <c r="D197" t="inlineStr">
        <is>
          <t>ESPACIOS PUBLICOS VERDES</t>
        </is>
      </c>
      <c r="E197" t="inlineStr">
        <is>
          <t>ESCOMBROS</t>
        </is>
      </c>
      <c r="H197" s="7" t="inlineStr">
        <is>
          <t>Escombros en espacio publico.</t>
        </is>
      </c>
      <c r="I197" t="inlineStr">
        <is>
          <t>De Oficio</t>
        </is>
      </c>
      <c r="T197">
        <f>CONCATENATE(J197," ",K197," ",L197," ",M197," ",N197," ",O197," ",P197," ",Q197," ",R197," ",S197)</f>
        <v/>
      </c>
      <c r="U197" t="inlineStr">
        <is>
          <t>no reporta</t>
        </is>
      </c>
      <c r="V197" t="inlineStr">
        <is>
          <t>no reporta</t>
        </is>
      </c>
      <c r="W197" t="inlineStr">
        <is>
          <t xml:space="preserve">Claudia </t>
        </is>
      </c>
      <c r="X197" t="inlineStr">
        <is>
          <t>CL</t>
        </is>
      </c>
      <c r="Y197" t="n">
        <v>40</v>
      </c>
      <c r="Z197" t="inlineStr">
        <is>
          <t>B</t>
        </is>
      </c>
      <c r="AA197" t="inlineStr">
        <is>
          <t>SUR</t>
        </is>
      </c>
      <c r="AB197" t="n">
        <v>40</v>
      </c>
      <c r="AC197" t="inlineStr">
        <is>
          <t>A</t>
        </is>
      </c>
      <c r="AD197" t="n">
        <v>9</v>
      </c>
      <c r="AH197">
        <f>CONCATENATE(X197," ",Y197," ",Z197," ",AA197," ",AB197," ",AC197," ",AD197," ",AE197," ",AF197," ",AG197)</f>
        <v/>
      </c>
      <c r="AI197" t="inlineStr">
        <is>
          <t>no reporta</t>
        </is>
      </c>
      <c r="AJ197" t="inlineStr">
        <is>
          <t>no reporta</t>
        </is>
      </c>
      <c r="AK197" t="inlineStr">
        <is>
          <t>El Dorado</t>
        </is>
      </c>
      <c r="AO197" s="1" t="n"/>
      <c r="AP197" t="n">
        <v>7</v>
      </c>
      <c r="AQ197" s="4" t="n">
        <v>41365</v>
      </c>
      <c r="AR197" s="4" t="n">
        <v>41365</v>
      </c>
      <c r="AS197" s="5">
        <f>+AR197-AQ197</f>
        <v/>
      </c>
      <c r="AT197" t="inlineStr">
        <is>
          <t>Acuerdo 020 de 2009</t>
        </is>
      </c>
      <c r="AU197" t="inlineStr">
        <is>
          <t>Auto de archivo</t>
        </is>
      </c>
      <c r="AV197" s="10" t="n">
        <v>41365</v>
      </c>
      <c r="AW197" s="9" t="inlineStr">
        <is>
          <t>F. Villarraga</t>
        </is>
      </c>
      <c r="AX197" s="10" t="n">
        <v>41365</v>
      </c>
      <c r="BM197" s="10" t="n">
        <v>41368</v>
      </c>
      <c r="BN197" s="10" t="n">
        <v>41368</v>
      </c>
      <c r="BO197" s="10" t="n">
        <v>41368</v>
      </c>
      <c r="BP197" s="10" t="n">
        <v>41373</v>
      </c>
      <c r="BS197" s="10" t="n">
        <v>41373</v>
      </c>
      <c r="BT197" s="10" t="n">
        <v>41415</v>
      </c>
      <c r="BU197" s="10" t="n">
        <v>41415</v>
      </c>
      <c r="BV197" s="10" t="n">
        <v>41423</v>
      </c>
      <c r="CE197" s="10" t="n">
        <v>41541</v>
      </c>
    </row>
    <row r="198" ht="15" customHeight="1">
      <c r="B198" t="inlineStr">
        <is>
          <t>195-2013</t>
        </is>
      </c>
      <c r="C198" t="n">
        <v>1301157</v>
      </c>
      <c r="D198" t="inlineStr">
        <is>
          <t>FAUNA DOMESTICA</t>
        </is>
      </c>
      <c r="H198" s="7" t="inlineStr">
        <is>
          <t>Ataque de mascota</t>
        </is>
      </c>
      <c r="I198" t="inlineStr">
        <is>
          <t>Fabio Mesa Angel</t>
        </is>
      </c>
      <c r="J198" t="inlineStr">
        <is>
          <t>KR</t>
        </is>
      </c>
      <c r="K198" t="n">
        <v>39</v>
      </c>
      <c r="N198" t="n">
        <v>46</v>
      </c>
      <c r="O198" t="inlineStr">
        <is>
          <t>F</t>
        </is>
      </c>
      <c r="P198" t="n">
        <v>6</v>
      </c>
      <c r="Q198" t="inlineStr">
        <is>
          <t>SUR</t>
        </is>
      </c>
      <c r="T198">
        <f>CONCATENATE(J198," ",K198," ",L198," ",M198," ",N198," ",O198," ",P198," ",Q198," ",R198," ",S198)</f>
        <v/>
      </c>
      <c r="U198" t="n">
        <v>70556912</v>
      </c>
      <c r="V198" t="n">
        <v>3334149</v>
      </c>
      <c r="W198" t="inlineStr">
        <is>
          <t>Jhon Fredy Mesa</t>
        </is>
      </c>
      <c r="X198" t="inlineStr">
        <is>
          <t>CL</t>
        </is>
      </c>
      <c r="Y198" t="n">
        <v>46</v>
      </c>
      <c r="Z198" t="inlineStr">
        <is>
          <t>E</t>
        </is>
      </c>
      <c r="AA198" t="inlineStr">
        <is>
          <t>SUR</t>
        </is>
      </c>
      <c r="AH198">
        <f>CONCATENATE(X198," ",Y198," ",Z198," ",AA198," ",AB198," ",AC198," ",AD198," ",AE198," ",AF198," ",AG198)</f>
        <v/>
      </c>
      <c r="AI198" s="59" t="n">
        <v>71275633</v>
      </c>
      <c r="AJ198" t="n">
        <v>3026763</v>
      </c>
      <c r="AK198" t="inlineStr">
        <is>
          <t>El Trianon</t>
        </is>
      </c>
      <c r="AO198" s="1" t="n"/>
      <c r="AP198" t="n">
        <v>7</v>
      </c>
      <c r="AQ198" s="4" t="n">
        <v>41365</v>
      </c>
      <c r="AR198" s="4" t="n">
        <v>41373</v>
      </c>
      <c r="AS198" s="5">
        <f>+AR198-AQ198</f>
        <v/>
      </c>
      <c r="AT198" t="inlineStr">
        <is>
          <t>Codigo de Policia</t>
        </is>
      </c>
      <c r="AU198" t="inlineStr">
        <is>
          <t>Auto de archivo</t>
        </is>
      </c>
      <c r="AV198" s="10" t="n">
        <v>41373</v>
      </c>
      <c r="AW198" s="9" t="inlineStr">
        <is>
          <t>J. Alvarez - L. Garcia</t>
        </is>
      </c>
      <c r="AX198" s="10" t="n">
        <v>41373</v>
      </c>
      <c r="CE198" s="10" t="n">
        <v>41373</v>
      </c>
    </row>
    <row r="199" ht="15" customHeight="1">
      <c r="B199" t="inlineStr">
        <is>
          <t>196-2013</t>
        </is>
      </c>
      <c r="C199" t="n">
        <v>1301162</v>
      </c>
      <c r="D199" t="inlineStr">
        <is>
          <t>FAUNA DOMESTICA</t>
        </is>
      </c>
      <c r="H199" s="7" t="inlineStr">
        <is>
          <t>Vehiculo de placas SYT 729 que atropeya y mata canino</t>
        </is>
      </c>
      <c r="I199" t="inlineStr">
        <is>
          <t>Maria Romelia Velez</t>
        </is>
      </c>
      <c r="J199" t="inlineStr">
        <is>
          <t>CL</t>
        </is>
      </c>
      <c r="K199" t="n">
        <v>40</v>
      </c>
      <c r="L199" t="inlineStr">
        <is>
          <t>A</t>
        </is>
      </c>
      <c r="M199" t="inlineStr">
        <is>
          <t>SUR</t>
        </is>
      </c>
      <c r="N199" t="n">
        <v>25</v>
      </c>
      <c r="O199" t="inlineStr">
        <is>
          <t>B</t>
        </is>
      </c>
      <c r="P199" t="n">
        <v>19</v>
      </c>
      <c r="T199">
        <f>CONCATENATE(J199," ",K199," ",L199," ",M199," ",N199," ",O199," ",P199," ",Q199," ",R199," ",S199)</f>
        <v/>
      </c>
      <c r="U199" t="n">
        <v>43568559</v>
      </c>
      <c r="V199" t="n">
        <v>3335138</v>
      </c>
      <c r="W199" t="inlineStr">
        <is>
          <t>Dario Cano</t>
        </is>
      </c>
      <c r="X199" t="inlineStr">
        <is>
          <t>CL</t>
        </is>
      </c>
      <c r="Y199" t="n">
        <v>40</v>
      </c>
      <c r="Z199" t="inlineStr">
        <is>
          <t>A</t>
        </is>
      </c>
      <c r="AA199" t="inlineStr">
        <is>
          <t>SUR</t>
        </is>
      </c>
      <c r="AB199" t="n">
        <v>25</v>
      </c>
      <c r="AD199" t="n">
        <v>26</v>
      </c>
      <c r="AH199">
        <f>CONCATENATE(X199," ",Y199," ",Z199," ",AA199," ",AB199," ",AC199," ",AD199," ",AE199," ",AF199," ",AG199)</f>
        <v/>
      </c>
      <c r="AI199" t="inlineStr">
        <is>
          <t>no reporta</t>
        </is>
      </c>
      <c r="AJ199" t="n">
        <v>3013575</v>
      </c>
      <c r="AK199" t="inlineStr">
        <is>
          <t>La Mina</t>
        </is>
      </c>
      <c r="AO199" s="1" t="n"/>
      <c r="AP199" t="n">
        <v>6</v>
      </c>
      <c r="AQ199" s="4" t="n">
        <v>41365</v>
      </c>
      <c r="AR199" s="4" t="n"/>
      <c r="AS199" s="5">
        <f>+AR199-AQ199</f>
        <v/>
      </c>
      <c r="AT199" t="inlineStr">
        <is>
          <t>Codigo de Policia</t>
        </is>
      </c>
      <c r="AU199" t="inlineStr">
        <is>
          <t>Citaciones</t>
        </is>
      </c>
      <c r="AV199" s="9" t="inlineStr">
        <is>
          <t>01/04/213</t>
        </is>
      </c>
      <c r="AW199" s="9" t="inlineStr">
        <is>
          <t>Santiasgo Bustamante</t>
        </is>
      </c>
      <c r="AX199" s="10" t="n">
        <v>41374</v>
      </c>
      <c r="AY199" s="10" t="n">
        <v>41375</v>
      </c>
      <c r="AZ199" s="9" t="inlineStr">
        <is>
          <t>S. Bustamante - J. Restrepo</t>
        </is>
      </c>
      <c r="BA199" s="10" t="n">
        <v>41379</v>
      </c>
      <c r="BB199" s="9" t="inlineStr">
        <is>
          <t>Santiago B.</t>
        </is>
      </c>
      <c r="BE199" s="10" t="n"/>
      <c r="BG199" s="10" t="n"/>
      <c r="BM199" s="10" t="n">
        <v>41379</v>
      </c>
      <c r="BN199" s="10" t="n">
        <v>41380</v>
      </c>
      <c r="BO199" s="10" t="n">
        <v>41421</v>
      </c>
      <c r="BP199" s="10" t="n">
        <v>41424</v>
      </c>
      <c r="BS199" s="10" t="n">
        <v>41424</v>
      </c>
      <c r="BT199" s="9" t="inlineStr">
        <is>
          <t>PENDIENTE</t>
        </is>
      </c>
    </row>
    <row r="200" ht="15" customHeight="1">
      <c r="B200" t="inlineStr">
        <is>
          <t>197-2013</t>
        </is>
      </c>
      <c r="C200" t="n">
        <v>1301164</v>
      </c>
      <c r="D200" t="inlineStr">
        <is>
          <t>-</t>
        </is>
      </c>
      <c r="E200" t="inlineStr">
        <is>
          <t>RESIDUOS SOLIDOS</t>
        </is>
      </c>
      <c r="H200" s="7" t="inlineStr">
        <is>
          <t>Disposicion inadecuada de residuos solidos</t>
        </is>
      </c>
      <c r="I200" t="inlineStr">
        <is>
          <t>Alicia Velez</t>
        </is>
      </c>
      <c r="J200" t="inlineStr">
        <is>
          <t>KR</t>
        </is>
      </c>
      <c r="K200" t="n">
        <v>47</v>
      </c>
      <c r="L200" t="inlineStr">
        <is>
          <t>A</t>
        </is>
      </c>
      <c r="N200" t="n">
        <v>38</v>
      </c>
      <c r="O200" t="inlineStr">
        <is>
          <t>B</t>
        </is>
      </c>
      <c r="P200" t="n">
        <v>8</v>
      </c>
      <c r="Q200" t="inlineStr">
        <is>
          <t>SUR</t>
        </is>
      </c>
      <c r="T200">
        <f>CONCATENATE(J200," ",K200," ",L200," ",M200," ",N200," ",O200," ",P200," ",Q200," ",R200," ",S200)</f>
        <v/>
      </c>
      <c r="U200" t="n">
        <v>21345651</v>
      </c>
      <c r="V200" t="n">
        <v>2764916</v>
      </c>
      <c r="W200" t="inlineStr">
        <is>
          <t>Por determinar</t>
        </is>
      </c>
      <c r="AH200">
        <f>CONCATENATE(X200," ",Y200," ",Z200," ",AA200," ",AB200," ",AC200," ",AD200," ",AE200," ",AF200," ",AG200)</f>
        <v/>
      </c>
      <c r="AI200" t="inlineStr">
        <is>
          <t>no reporta</t>
        </is>
      </c>
      <c r="AJ200" t="inlineStr">
        <is>
          <t>no reporta</t>
        </is>
      </c>
      <c r="AK200" t="inlineStr">
        <is>
          <t>Alcala</t>
        </is>
      </c>
      <c r="AO200" s="1" t="n"/>
      <c r="AP200" t="n">
        <v>8</v>
      </c>
      <c r="AQ200" s="4" t="n">
        <v>41365</v>
      </c>
      <c r="AR200" s="4" t="n"/>
      <c r="AS200" s="5">
        <f>+AR200-AQ200</f>
        <v/>
      </c>
      <c r="AT200" t="inlineStr">
        <is>
          <t>Acuerdo 020 de 2009</t>
        </is>
      </c>
      <c r="AU200" t="inlineStr">
        <is>
          <t>Auto de archivo</t>
        </is>
      </c>
      <c r="AV200" s="10" t="n">
        <v>41388</v>
      </c>
      <c r="AW200" s="9" t="inlineStr">
        <is>
          <t>J. Alvarez - L. Garcia</t>
        </is>
      </c>
      <c r="AX200" s="10" t="n">
        <v>41388</v>
      </c>
      <c r="AY200" s="10" t="n">
        <v>41416</v>
      </c>
      <c r="AZ200" s="9" t="inlineStr">
        <is>
          <t>J. Alvarez - L. Garcia</t>
        </is>
      </c>
      <c r="BA200" s="10" t="n">
        <v>41416</v>
      </c>
      <c r="CE200" s="10" t="n">
        <v>41388</v>
      </c>
    </row>
    <row r="201" ht="15" customHeight="1">
      <c r="B201" t="inlineStr">
        <is>
          <t>198-2013</t>
        </is>
      </c>
      <c r="C201" t="n">
        <v>1301190</v>
      </c>
      <c r="D201" t="inlineStr">
        <is>
          <t>-</t>
        </is>
      </c>
      <c r="G201" t="inlineStr">
        <is>
          <t>Facturas comparendos</t>
        </is>
      </c>
      <c r="H201" s="7" t="inlineStr">
        <is>
          <t>Envio de facturas comparedndos por parte director financiero</t>
        </is>
      </c>
      <c r="I201" t="inlineStr">
        <is>
          <t>Inspección Ambiental</t>
        </is>
      </c>
      <c r="T201">
        <f>CONCATENATE(J201," ",K201," ",L201," ",M201," ",N201," ",O201," ",P201," ",Q201," ",R201," ",S201)</f>
        <v/>
      </c>
      <c r="U201" t="inlineStr">
        <is>
          <t>no reporta</t>
        </is>
      </c>
      <c r="V201" t="inlineStr">
        <is>
          <t>no reporta</t>
        </is>
      </c>
      <c r="W201" t="inlineStr">
        <is>
          <t>no aplica</t>
        </is>
      </c>
      <c r="AH201">
        <f>CONCATENATE(X201," ",Y201," ",Z201," ",AA201," ",AB201," ",AC201," ",AD201," ",AE201," ",AF201," ",AG201)</f>
        <v/>
      </c>
      <c r="AI201" t="inlineStr">
        <is>
          <t>no reporta</t>
        </is>
      </c>
      <c r="AJ201" t="inlineStr">
        <is>
          <t>no reporta</t>
        </is>
      </c>
      <c r="AK201" t="inlineStr">
        <is>
          <t>El Dorado</t>
        </is>
      </c>
      <c r="AO201" s="1" t="n"/>
      <c r="AP201" t="n">
        <v>7</v>
      </c>
      <c r="AQ201" s="4" t="n">
        <v>41366</v>
      </c>
      <c r="AR201" s="4" t="n"/>
      <c r="AS201" s="5">
        <f>+AR201-AQ201</f>
        <v/>
      </c>
      <c r="AT201" t="inlineStr">
        <is>
          <t>-</t>
        </is>
      </c>
      <c r="AU201" t="inlineStr">
        <is>
          <t>-</t>
        </is>
      </c>
    </row>
    <row r="202">
      <c r="B202" t="inlineStr">
        <is>
          <t>199-2013</t>
        </is>
      </c>
      <c r="C202" t="inlineStr">
        <is>
          <t>1301187-132168</t>
        </is>
      </c>
      <c r="D202" t="inlineStr">
        <is>
          <t>ESPACIOS PUBLICOS VERDES</t>
        </is>
      </c>
      <c r="E202" t="inlineStr">
        <is>
          <t>ESCOMBROS</t>
        </is>
      </c>
      <c r="H202" s="7" t="inlineStr">
        <is>
          <t>Escombros y material en espacio publico</t>
        </is>
      </c>
      <c r="I202" t="inlineStr">
        <is>
          <t>De Oficio</t>
        </is>
      </c>
      <c r="T202">
        <f>CONCATENATE(J202," ",K202," ",L202," ",M202," ",N202," ",O202," ",P202," ",Q202," ",R202," ",S202)</f>
        <v/>
      </c>
      <c r="U202" t="inlineStr">
        <is>
          <t>no reporta</t>
        </is>
      </c>
      <c r="V202" t="inlineStr">
        <is>
          <t>no reporta</t>
        </is>
      </c>
      <c r="W202" t="inlineStr">
        <is>
          <t>Fanny</t>
        </is>
      </c>
      <c r="X202" t="inlineStr">
        <is>
          <t>CL</t>
        </is>
      </c>
      <c r="Y202" t="n">
        <v>41</v>
      </c>
      <c r="AA202" t="inlineStr">
        <is>
          <t>SUR</t>
        </is>
      </c>
      <c r="AB202" t="n">
        <v>25</v>
      </c>
      <c r="AD202" t="n">
        <v>60</v>
      </c>
      <c r="AH202">
        <f>CONCATENATE(X202," ",Y202," ",Z202," ",AA202," ",AB202," ",AC202," ",AD202," ",AE202," ",AF202," ",AG202)</f>
        <v/>
      </c>
      <c r="AI202" t="inlineStr">
        <is>
          <t>no reporta</t>
        </is>
      </c>
      <c r="AJ202" t="n">
        <v>3327886</v>
      </c>
      <c r="AK202" t="inlineStr">
        <is>
          <t>San Rafael</t>
        </is>
      </c>
      <c r="AO202" s="1" t="n"/>
      <c r="AP202" t="n">
        <v>6</v>
      </c>
      <c r="AQ202" s="4" t="n">
        <v>41366</v>
      </c>
      <c r="AR202" s="4" t="n">
        <v>41366</v>
      </c>
      <c r="AS202" s="5">
        <f>+AR202-AQ202</f>
        <v/>
      </c>
      <c r="AT202" t="inlineStr">
        <is>
          <t>Acta de Compromiso</t>
        </is>
      </c>
      <c r="AU202" t="inlineStr">
        <is>
          <t>Auto de archivo</t>
        </is>
      </c>
      <c r="AV202" s="10" t="n">
        <v>41365</v>
      </c>
      <c r="AW202" s="9" t="inlineStr">
        <is>
          <t>C. Rojas - J. Restrepo</t>
        </is>
      </c>
      <c r="AX202" s="10" t="n">
        <v>41365</v>
      </c>
      <c r="AY202" s="10" t="n">
        <v>41708</v>
      </c>
      <c r="AZ202" s="9" t="inlineStr">
        <is>
          <t>C. Calle - C. Rojas</t>
        </is>
      </c>
      <c r="BA202" s="10" t="n">
        <v>41708</v>
      </c>
    </row>
    <row r="203" ht="15" customHeight="1">
      <c r="B203" t="inlineStr">
        <is>
          <t>200-2013</t>
        </is>
      </c>
      <c r="C203" t="n">
        <v>1301189</v>
      </c>
      <c r="D203" t="inlineStr">
        <is>
          <t>-</t>
        </is>
      </c>
      <c r="E203" t="inlineStr">
        <is>
          <t>RESIDUO ESPECIAL</t>
        </is>
      </c>
      <c r="H203" s="7" t="inlineStr">
        <is>
          <t>Colchon en espacio publico</t>
        </is>
      </c>
      <c r="I203" t="inlineStr">
        <is>
          <t>De Oficio</t>
        </is>
      </c>
      <c r="T203">
        <f>CONCATENATE(J203," ",K203," ",L203," ",M203," ",N203," ",O203," ",P203," ",Q203," ",R203," ",S203)</f>
        <v/>
      </c>
      <c r="U203" t="inlineStr">
        <is>
          <t>no reporta</t>
        </is>
      </c>
      <c r="V203" t="inlineStr">
        <is>
          <t>no reporta</t>
        </is>
      </c>
      <c r="W203" t="inlineStr">
        <is>
          <t>Oscar (mosco)</t>
        </is>
      </c>
      <c r="X203" t="inlineStr">
        <is>
          <t>KR</t>
        </is>
      </c>
      <c r="Y203" t="n">
        <v>26</v>
      </c>
      <c r="AB203" t="n">
        <v>40</v>
      </c>
      <c r="AC203" t="inlineStr">
        <is>
          <t>D</t>
        </is>
      </c>
      <c r="AD203" t="n">
        <v>41</v>
      </c>
      <c r="AE203" t="inlineStr">
        <is>
          <t>SUR</t>
        </is>
      </c>
      <c r="AG203" t="n">
        <v>201</v>
      </c>
      <c r="AH203">
        <f>CONCATENATE(X203," ",Y203," ",Z203," ",AA203," ",AB203," ",AC203," ",AD203," ",AE203," ",AF203," ",AG203)</f>
        <v/>
      </c>
      <c r="AI203" t="inlineStr">
        <is>
          <t>no reporta</t>
        </is>
      </c>
      <c r="AJ203" t="inlineStr">
        <is>
          <t>no reporta</t>
        </is>
      </c>
      <c r="AK203" t="inlineStr">
        <is>
          <t>San Rafael</t>
        </is>
      </c>
      <c r="AO203" s="1" t="n"/>
      <c r="AP203" t="n">
        <v>6</v>
      </c>
      <c r="AQ203" s="4" t="n">
        <v>41366</v>
      </c>
      <c r="AR203" s="4" t="n">
        <v>41366</v>
      </c>
      <c r="AS203" s="5">
        <f>+AR203-AQ203</f>
        <v/>
      </c>
      <c r="AT203" t="inlineStr">
        <is>
          <t>Acta de Compromiso</t>
        </is>
      </c>
      <c r="AU203" t="inlineStr">
        <is>
          <t>Auto de archivo</t>
        </is>
      </c>
      <c r="AV203" s="10" t="n">
        <v>41388</v>
      </c>
      <c r="AW203" s="9" t="inlineStr">
        <is>
          <t>C. Rojas</t>
        </is>
      </c>
      <c r="AX203" s="10" t="n">
        <v>41388</v>
      </c>
      <c r="CE203" s="10" t="n">
        <v>41388</v>
      </c>
    </row>
    <row r="204" ht="15" customHeight="1">
      <c r="B204" t="inlineStr">
        <is>
          <t>201-2013</t>
        </is>
      </c>
      <c r="C204" t="n">
        <v>1300994</v>
      </c>
      <c r="D204" t="inlineStr">
        <is>
          <t>AIRE</t>
        </is>
      </c>
      <c r="H204" s="7" t="inlineStr">
        <is>
          <t>Olores a tinner y gasolina</t>
        </is>
      </c>
      <c r="I204" t="inlineStr">
        <is>
          <t>Gestion Ambiental</t>
        </is>
      </c>
      <c r="T204">
        <f>CONCATENATE(J204," ",K204," ",L204," ",M204," ",N204," ",O204," ",P204," ",Q204," ",R204," ",S204)</f>
        <v/>
      </c>
      <c r="U204" t="inlineStr">
        <is>
          <t>no reporta</t>
        </is>
      </c>
      <c r="V204" t="inlineStr">
        <is>
          <t>no reporta</t>
        </is>
      </c>
      <c r="W204" t="inlineStr">
        <is>
          <t>William Paz</t>
        </is>
      </c>
      <c r="X204" t="inlineStr">
        <is>
          <t>KR</t>
        </is>
      </c>
      <c r="Y204" t="n">
        <v>42</v>
      </c>
      <c r="AB204" t="n">
        <v>39</v>
      </c>
      <c r="AD204" t="n">
        <v>37</v>
      </c>
      <c r="AE204" t="inlineStr">
        <is>
          <t>SUR</t>
        </is>
      </c>
      <c r="AH204">
        <f>CONCATENATE(X204," ",Y204," ",Z204," ",AA204," ",AB204," ",AC204," ",AD204," ",AE204," ",AF204," ",AG204)</f>
        <v/>
      </c>
      <c r="AI204" t="n">
        <v>98532226</v>
      </c>
      <c r="AJ204" t="n">
        <v>3117664300</v>
      </c>
      <c r="AK204" t="inlineStr">
        <is>
          <t>Zona Centro</t>
        </is>
      </c>
      <c r="AO204" s="1" t="n"/>
      <c r="AP204" t="n">
        <v>9</v>
      </c>
      <c r="AQ204" s="4" t="n">
        <v>41366</v>
      </c>
      <c r="AR204" s="4" t="n">
        <v>41400</v>
      </c>
      <c r="AS204" s="5">
        <f>+AR204-AQ204</f>
        <v/>
      </c>
      <c r="AT204" t="inlineStr">
        <is>
          <t>Acta de Compromiso</t>
        </is>
      </c>
      <c r="AU204" t="inlineStr">
        <is>
          <t>Auto de archivo</t>
        </is>
      </c>
      <c r="BK204" s="10" t="n">
        <v>41400</v>
      </c>
      <c r="BL204" s="10" t="n">
        <v>41402</v>
      </c>
      <c r="CE204" s="10" t="n">
        <v>41593</v>
      </c>
    </row>
    <row r="205" ht="15" customHeight="1">
      <c r="B205" t="inlineStr">
        <is>
          <t>202-2013</t>
        </is>
      </c>
      <c r="C205" t="n">
        <v>1301232</v>
      </c>
      <c r="D205" t="inlineStr">
        <is>
          <t>FAUNA SILVESTRE</t>
        </is>
      </c>
      <c r="H205" s="7" t="inlineStr">
        <is>
          <t>Entrega voluntaria fauna silvestre en cautiverio formato # 0082433</t>
        </is>
      </c>
      <c r="I205" t="inlineStr">
        <is>
          <t>De Oficio</t>
        </is>
      </c>
      <c r="T205">
        <f>CONCATENATE(J205," ",K205," ",L205," ",M205," ",N205," ",O205," ",P205," ",Q205," ",R205," ",S205)</f>
        <v/>
      </c>
      <c r="U205" t="inlineStr">
        <is>
          <t>no reporta</t>
        </is>
      </c>
      <c r="V205" t="inlineStr">
        <is>
          <t>no reporta</t>
        </is>
      </c>
      <c r="W205" t="inlineStr">
        <is>
          <t>Ana Sofia Londoño</t>
        </is>
      </c>
      <c r="X205" t="inlineStr">
        <is>
          <t>KR</t>
        </is>
      </c>
      <c r="Y205" t="n">
        <v>28</v>
      </c>
      <c r="AB205" t="n">
        <v>46</v>
      </c>
      <c r="AD205" t="n">
        <v>26</v>
      </c>
      <c r="AE205" t="inlineStr">
        <is>
          <t>SUR</t>
        </is>
      </c>
      <c r="AH205">
        <f>CONCATENATE(X205," ",Y205," ",Z205," ",AA205," ",AB205," ",AC205," ",AD205," ",AE205," ",AF205," ",AG205)</f>
        <v/>
      </c>
      <c r="AI205" t="n">
        <v>32328541</v>
      </c>
      <c r="AJ205" t="n">
        <v>2704038</v>
      </c>
      <c r="AK205" t="inlineStr">
        <is>
          <t>La Mina</t>
        </is>
      </c>
      <c r="AO205" s="1" t="n"/>
      <c r="AP205" t="n">
        <v>6</v>
      </c>
      <c r="AQ205" s="4" t="n">
        <v>41367</v>
      </c>
      <c r="AR205" s="4" t="n">
        <v>41367</v>
      </c>
      <c r="AS205" s="5">
        <f>+AR205-AQ205</f>
        <v/>
      </c>
      <c r="AT205" t="inlineStr">
        <is>
          <t>Remision u otros</t>
        </is>
      </c>
      <c r="AU205" t="inlineStr">
        <is>
          <t>Remisiones Corantioquia</t>
        </is>
      </c>
    </row>
    <row r="206" ht="15" customHeight="1">
      <c r="B206" t="inlineStr">
        <is>
          <t>203-2013</t>
        </is>
      </c>
      <c r="C206" t="n">
        <v>1301233</v>
      </c>
      <c r="D206" t="inlineStr">
        <is>
          <t>FAUNA SILVESTRE</t>
        </is>
      </c>
      <c r="H206" s="7" t="inlineStr">
        <is>
          <t>Entrega voluntaria fauna silvestre en cautiverio formato # 0082432</t>
        </is>
      </c>
      <c r="I206" t="inlineStr">
        <is>
          <t>De Oficio</t>
        </is>
      </c>
      <c r="T206">
        <f>CONCATENATE(J206," ",K206," ",L206," ",M206," ",N206," ",O206," ",P206," ",Q206," ",R206," ",S206)</f>
        <v/>
      </c>
      <c r="U206" t="inlineStr">
        <is>
          <t>no reporta</t>
        </is>
      </c>
      <c r="V206" t="inlineStr">
        <is>
          <t>no reporta</t>
        </is>
      </c>
      <c r="W206" t="inlineStr">
        <is>
          <t>Federico Londoño</t>
        </is>
      </c>
      <c r="X206" t="inlineStr">
        <is>
          <t>CL</t>
        </is>
      </c>
      <c r="Y206" t="n">
        <v>40</v>
      </c>
      <c r="AA206" t="inlineStr">
        <is>
          <t>SUR</t>
        </is>
      </c>
      <c r="AB206" t="n">
        <v>25</v>
      </c>
      <c r="AC206" t="inlineStr">
        <is>
          <t>B</t>
        </is>
      </c>
      <c r="AD206" t="n">
        <v>60</v>
      </c>
      <c r="AG206" t="n">
        <v>124</v>
      </c>
      <c r="AH206">
        <f>CONCATENATE(X206," ",Y206," ",Z206," ",AA206," ",AB206," ",AC206," ",AD206," ",AE206," ",AF206," ",AG206)</f>
        <v/>
      </c>
      <c r="AI206" t="n">
        <v>8344594</v>
      </c>
      <c r="AJ206" t="n">
        <v>3314701</v>
      </c>
      <c r="AK206" t="inlineStr">
        <is>
          <t>La Mina</t>
        </is>
      </c>
      <c r="AO206" s="1" t="n"/>
      <c r="AP206" t="n">
        <v>6</v>
      </c>
      <c r="AQ206" s="4" t="n">
        <v>41367</v>
      </c>
      <c r="AR206" s="4" t="n">
        <v>41367</v>
      </c>
      <c r="AS206" s="5">
        <f>+AR206-AQ206</f>
        <v/>
      </c>
      <c r="AT206" t="inlineStr">
        <is>
          <t>Remision u otros</t>
        </is>
      </c>
      <c r="AU206" t="inlineStr">
        <is>
          <t>Auto de archivo</t>
        </is>
      </c>
    </row>
    <row r="207" ht="15" customHeight="1">
      <c r="A207" t="inlineStr">
        <is>
          <t>366-383-2010 R25935-25991</t>
        </is>
      </c>
      <c r="B207" t="inlineStr">
        <is>
          <t>204-2013</t>
        </is>
      </c>
      <c r="C207" t="n">
        <v>114377</v>
      </c>
      <c r="D207" t="inlineStr">
        <is>
          <t>SUELO</t>
        </is>
      </c>
      <c r="G207" t="inlineStr">
        <is>
          <t>Predio ilegal</t>
        </is>
      </c>
      <c r="H207" s="7" t="inlineStr">
        <is>
          <t>Respuesta planeacion de predio sin servicios publicos, sin licencia urbanistica</t>
        </is>
      </c>
      <c r="I207" t="inlineStr">
        <is>
          <t>Oficina Asesora de Planeación</t>
        </is>
      </c>
      <c r="T207">
        <f>CONCATENATE(J207," ",K207," ",L207," ",M207," ",N207," ",O207," ",P207," ",Q207," ",R207," ",S207)</f>
        <v/>
      </c>
      <c r="U207" t="inlineStr">
        <is>
          <t>no reporta</t>
        </is>
      </c>
      <c r="V207" t="inlineStr">
        <is>
          <t>no reporta</t>
        </is>
      </c>
      <c r="W207" t="inlineStr">
        <is>
          <t>Fabio Leon Lotero</t>
        </is>
      </c>
      <c r="X207" t="inlineStr">
        <is>
          <t>KR</t>
        </is>
      </c>
      <c r="Y207" t="n">
        <v>28</v>
      </c>
      <c r="AB207" t="n">
        <v>34</v>
      </c>
      <c r="AC207" t="inlineStr">
        <is>
          <t>A</t>
        </is>
      </c>
      <c r="AD207" t="n">
        <v>51</v>
      </c>
      <c r="AE207" t="inlineStr">
        <is>
          <t>SUR</t>
        </is>
      </c>
      <c r="AH207">
        <f>CONCATENATE(X207," ",Y207," ",Z207," ",AA207," ",AB207," ",AC207," ",AD207," ",AE207," ",AF207," ",AG207)</f>
        <v/>
      </c>
      <c r="AI207" t="inlineStr">
        <is>
          <t>no reporta</t>
        </is>
      </c>
      <c r="AJ207" t="inlineStr">
        <is>
          <t>no reporta</t>
        </is>
      </c>
      <c r="AK207" t="inlineStr">
        <is>
          <t>Uribe Angel</t>
        </is>
      </c>
      <c r="AO207" s="1" t="n"/>
      <c r="AP207" t="n">
        <v>3</v>
      </c>
      <c r="AQ207" s="4" t="n">
        <v>41366</v>
      </c>
      <c r="AR207" s="4" t="n">
        <v>41442</v>
      </c>
      <c r="AS207" s="5">
        <f>+AR207-AQ207</f>
        <v/>
      </c>
      <c r="AT207" t="inlineStr">
        <is>
          <t>Codigo de Policia</t>
        </is>
      </c>
      <c r="AU207" t="inlineStr">
        <is>
          <t>Auto de archivo</t>
        </is>
      </c>
      <c r="BK207" s="10" t="n">
        <v>41442</v>
      </c>
      <c r="CE207" s="10" t="n">
        <v>41593</v>
      </c>
    </row>
    <row r="208">
      <c r="B208" t="inlineStr">
        <is>
          <t>205-2013</t>
        </is>
      </c>
      <c r="C208" t="n">
        <v>1301188</v>
      </c>
      <c r="D208" t="inlineStr">
        <is>
          <t>ESPACIOS PUBLICOS VERDES</t>
        </is>
      </c>
      <c r="E208" t="inlineStr">
        <is>
          <t>RESIDUOS SOLIDOS</t>
        </is>
      </c>
      <c r="H208" s="7" t="inlineStr">
        <is>
          <t>Inadecuado manejo de material vegetal</t>
        </is>
      </c>
      <c r="I208" t="inlineStr">
        <is>
          <t>Comunidad</t>
        </is>
      </c>
      <c r="T208">
        <f>CONCATENATE(J208," ",K208," ",L208," ",M208," ",N208," ",O208," ",P208," ",Q208," ",R208," ",S208)</f>
        <v/>
      </c>
      <c r="U208" t="inlineStr">
        <is>
          <t>no reporta</t>
        </is>
      </c>
      <c r="V208" t="inlineStr">
        <is>
          <t>no reporta</t>
        </is>
      </c>
      <c r="W208" t="inlineStr">
        <is>
          <t>Administrador C.R Villagrande</t>
        </is>
      </c>
      <c r="X208" t="inlineStr">
        <is>
          <t>KR</t>
        </is>
      </c>
      <c r="Y208" t="n">
        <v>47</v>
      </c>
      <c r="Z208" t="inlineStr">
        <is>
          <t>B</t>
        </is>
      </c>
      <c r="AB208" t="n">
        <v>25</v>
      </c>
      <c r="AC208" t="inlineStr">
        <is>
          <t>A</t>
        </is>
      </c>
      <c r="AD208" t="n">
        <v>37</v>
      </c>
      <c r="AE208" t="inlineStr">
        <is>
          <t>SUR</t>
        </is>
      </c>
      <c r="AH208">
        <f>CONCATENATE(X208," ",Y208," ",Z208," ",AA208," ",AB208," ",AC208," ",AD208," ",AE208," ",AF208," ",AG208)</f>
        <v/>
      </c>
      <c r="AI208" t="inlineStr">
        <is>
          <t>no reporta</t>
        </is>
      </c>
      <c r="AJ208" t="n">
        <v>3321208</v>
      </c>
      <c r="AK208" t="inlineStr">
        <is>
          <t>Villagrande</t>
        </is>
      </c>
      <c r="AO208" s="1" t="n"/>
      <c r="AP208" t="n">
        <v>2</v>
      </c>
      <c r="AQ208" s="4" t="n">
        <v>41366</v>
      </c>
      <c r="AR208" s="4" t="n"/>
      <c r="AS208" s="5">
        <f>+AR208-AQ208</f>
        <v/>
      </c>
      <c r="AT208" t="inlineStr">
        <is>
          <t>Acta de compromiso</t>
        </is>
      </c>
      <c r="AU208" t="inlineStr">
        <is>
          <t>Auto de archivo</t>
        </is>
      </c>
    </row>
    <row r="209" ht="15" customHeight="1">
      <c r="B209" t="inlineStr">
        <is>
          <t>206-2013</t>
        </is>
      </c>
      <c r="C209" t="n">
        <v>1301209</v>
      </c>
      <c r="D209" t="inlineStr">
        <is>
          <t>FAUNA DOMESTICA</t>
        </is>
      </c>
      <c r="H209" s="7" t="inlineStr">
        <is>
          <t>Manejo inadecuado de mascotas, excrementos</t>
        </is>
      </c>
      <c r="I209" t="inlineStr">
        <is>
          <t>Olga Lucia Restrepo</t>
        </is>
      </c>
      <c r="J209" t="inlineStr">
        <is>
          <t>CL</t>
        </is>
      </c>
      <c r="K209" t="n">
        <v>36</v>
      </c>
      <c r="M209" t="inlineStr">
        <is>
          <t>SUR</t>
        </is>
      </c>
      <c r="N209" t="n">
        <v>24</v>
      </c>
      <c r="P209" t="n">
        <v>6</v>
      </c>
      <c r="T209">
        <f>CONCATENATE(J209," ",K209," ",L209," ",M209," ",N209," ",O209," ",P209," ",Q209," ",R209," ",S209)</f>
        <v/>
      </c>
      <c r="U209" t="n">
        <v>32333109</v>
      </c>
      <c r="V209" t="n">
        <v>3360096</v>
      </c>
      <c r="W209" t="inlineStr">
        <is>
          <t>Ivan Betancur</t>
        </is>
      </c>
      <c r="X209" t="inlineStr">
        <is>
          <t>CL</t>
        </is>
      </c>
      <c r="Y209" t="n">
        <v>36</v>
      </c>
      <c r="AA209" t="inlineStr">
        <is>
          <t>SUR</t>
        </is>
      </c>
      <c r="AB209" t="n">
        <v>24</v>
      </c>
      <c r="AD209" t="n">
        <v>6</v>
      </c>
      <c r="AF209" t="inlineStr">
        <is>
          <t>CASA 340</t>
        </is>
      </c>
      <c r="AH209">
        <f>CONCATENATE(X209," ",Y209," ",Z209," ",AA209," ",AB209," ",AC209," ",AD209," ",AE209," ",AF209," ",AG209)</f>
        <v/>
      </c>
      <c r="AI209" t="inlineStr">
        <is>
          <t>no reporta</t>
        </is>
      </c>
      <c r="AJ209" t="inlineStr">
        <is>
          <t>no reporta</t>
        </is>
      </c>
      <c r="AK209" t="inlineStr">
        <is>
          <t>El Chocho</t>
        </is>
      </c>
      <c r="AO209" s="1" t="n"/>
      <c r="AP209" t="n">
        <v>5</v>
      </c>
      <c r="AQ209" s="4" t="n">
        <v>41367</v>
      </c>
      <c r="AR209" s="4" t="n">
        <v>41379</v>
      </c>
      <c r="AS209" s="5">
        <f>+AR209-AQ209</f>
        <v/>
      </c>
      <c r="AT209" t="inlineStr">
        <is>
          <t>Acta de Compromiso</t>
        </is>
      </c>
      <c r="AU209" t="inlineStr">
        <is>
          <t>Auto de archivo</t>
        </is>
      </c>
      <c r="AV209" s="10" t="n">
        <v>41379</v>
      </c>
      <c r="AW209" s="9" t="inlineStr">
        <is>
          <t>C. Rojas</t>
        </is>
      </c>
      <c r="AX209" s="10" t="n">
        <v>41379</v>
      </c>
      <c r="AY209" s="10" t="n">
        <v>41400</v>
      </c>
      <c r="AZ209" s="9" t="inlineStr">
        <is>
          <t>C. Rojas - J. Restrepo - S. Bustamante</t>
        </is>
      </c>
      <c r="BA209" s="10" t="n">
        <v>41400</v>
      </c>
      <c r="BK209" s="10" t="n">
        <v>41380</v>
      </c>
      <c r="BL209" s="10" t="n">
        <v>41382</v>
      </c>
      <c r="CE209" s="10" t="n">
        <v>41593</v>
      </c>
    </row>
    <row r="210" ht="15" customHeight="1">
      <c r="B210" t="inlineStr">
        <is>
          <t>207-2013</t>
        </is>
      </c>
      <c r="C210" t="n">
        <v>1301228</v>
      </c>
      <c r="D210" t="inlineStr">
        <is>
          <t>FAUNA DOMESTICA</t>
        </is>
      </c>
      <c r="E210" t="inlineStr">
        <is>
          <t>RESIDUOS SOLIDOS</t>
        </is>
      </c>
      <c r="H210" s="7" t="inlineStr">
        <is>
          <t>Tenencia inadecuada de mascota</t>
        </is>
      </c>
      <c r="I210" t="inlineStr">
        <is>
          <t>Lina Maria Jaramillo</t>
        </is>
      </c>
      <c r="J210" t="inlineStr">
        <is>
          <t>KR</t>
        </is>
      </c>
      <c r="K210" t="n">
        <v>36</v>
      </c>
      <c r="L210" t="inlineStr">
        <is>
          <t>D</t>
        </is>
      </c>
      <c r="N210" t="n">
        <v>42</v>
      </c>
      <c r="P210" t="n">
        <v>50</v>
      </c>
      <c r="Q210" t="inlineStr">
        <is>
          <t>SUR</t>
        </is>
      </c>
      <c r="T210">
        <f>CONCATENATE(J210," ",K210," ",L210," ",M210," ",N210," ",O210," ",P210," ",Q210," ",R210," ",S210)</f>
        <v/>
      </c>
      <c r="U210" t="n">
        <v>43682666</v>
      </c>
      <c r="V210" t="n">
        <v>3348610</v>
      </c>
      <c r="W210" t="inlineStr">
        <is>
          <t>Henry Giraldo Pelaez</t>
        </is>
      </c>
      <c r="X210" t="inlineStr">
        <is>
          <t>KR</t>
        </is>
      </c>
      <c r="Y210" t="n">
        <v>36</v>
      </c>
      <c r="Z210" t="inlineStr">
        <is>
          <t>D</t>
        </is>
      </c>
      <c r="AB210" t="n">
        <v>42</v>
      </c>
      <c r="AD210" t="n">
        <v>50</v>
      </c>
      <c r="AE210" t="inlineStr">
        <is>
          <t>SUR</t>
        </is>
      </c>
      <c r="AF210" t="inlineStr">
        <is>
          <t>CASA 90</t>
        </is>
      </c>
      <c r="AH210">
        <f>CONCATENATE(X210," ",Y210," ",Z210," ",AA210," ",AB210," ",AC210," ",AD210," ",AE210," ",AF210," ",AG210)</f>
        <v/>
      </c>
      <c r="AI210" t="inlineStr">
        <is>
          <t>no reporta</t>
        </is>
      </c>
      <c r="AJ210" t="n">
        <v>5700824</v>
      </c>
      <c r="AK210" t="inlineStr">
        <is>
          <t>Las Antillas</t>
        </is>
      </c>
      <c r="AO210" s="1" t="n"/>
      <c r="AP210" t="n">
        <v>7</v>
      </c>
      <c r="AQ210" s="4" t="n">
        <v>41367</v>
      </c>
      <c r="AR210" s="4" t="n">
        <v>41400</v>
      </c>
      <c r="AS210" s="5">
        <f>+AR210-AQ210</f>
        <v/>
      </c>
      <c r="AT210" t="inlineStr">
        <is>
          <t>Acta de compromiso</t>
        </is>
      </c>
      <c r="AU210" t="inlineStr">
        <is>
          <t>Auto de archivo</t>
        </is>
      </c>
      <c r="AV210" s="10" t="n">
        <v>41421</v>
      </c>
      <c r="AW210" s="9" t="inlineStr">
        <is>
          <t>J. Alvarez - L. Garcia</t>
        </is>
      </c>
      <c r="AX210" s="10" t="n">
        <v>41421</v>
      </c>
      <c r="AY210" s="10" t="n"/>
      <c r="BK210" s="10" t="n">
        <v>41400</v>
      </c>
      <c r="BL210" s="10" t="n">
        <v>41400</v>
      </c>
      <c r="BM210" s="10" t="n">
        <v>41453</v>
      </c>
      <c r="CE210" s="10" t="n">
        <v>41583</v>
      </c>
    </row>
    <row r="211" ht="15" customHeight="1">
      <c r="B211" t="inlineStr">
        <is>
          <t>208-2013</t>
        </is>
      </c>
      <c r="C211" t="n">
        <v>114666</v>
      </c>
      <c r="D211" t="inlineStr">
        <is>
          <t>-</t>
        </is>
      </c>
      <c r="G211" t="inlineStr">
        <is>
          <t>Oficio superintendencia</t>
        </is>
      </c>
      <c r="H211" s="7" t="inlineStr">
        <is>
          <t>Implementación y aplicación del comparendo ambiental</t>
        </is>
      </c>
      <c r="I211" t="inlineStr">
        <is>
          <t>Erika Nieves Díaz</t>
        </is>
      </c>
      <c r="T211">
        <f>CONCATENATE(J211," ",K211," ",L211," ",M211," ",N211," ",O211," ",P211," ",Q211," ",R211," ",S211)</f>
        <v/>
      </c>
      <c r="U211" t="inlineStr">
        <is>
          <t>no reporta</t>
        </is>
      </c>
      <c r="V211" t="inlineStr">
        <is>
          <t>no reporta</t>
        </is>
      </c>
      <c r="W211" t="inlineStr">
        <is>
          <t>no aplica</t>
        </is>
      </c>
      <c r="AH211">
        <f>CONCATENATE(X211," ",Y211," ",Z211," ",AA211," ",AB211," ",AC211," ",AD211," ",AE211," ",AF211," ",AG211)</f>
        <v/>
      </c>
      <c r="AI211" t="inlineStr">
        <is>
          <t>no reporta</t>
        </is>
      </c>
      <c r="AJ211" t="inlineStr">
        <is>
          <t>no reporta</t>
        </is>
      </c>
      <c r="AK211" t="inlineStr">
        <is>
          <t>-</t>
        </is>
      </c>
      <c r="AO211" s="1" t="n"/>
      <c r="AP211" t="inlineStr">
        <is>
          <t>-</t>
        </is>
      </c>
      <c r="AQ211" s="4" t="n">
        <v>41367</v>
      </c>
      <c r="AR211" s="4" t="n"/>
      <c r="AS211" s="5">
        <f>+AR211-AQ211</f>
        <v/>
      </c>
      <c r="AT211" t="inlineStr">
        <is>
          <t>-</t>
        </is>
      </c>
      <c r="AU211" t="inlineStr">
        <is>
          <t>Auto de archivo</t>
        </is>
      </c>
    </row>
    <row r="212" ht="15" customHeight="1">
      <c r="B212" t="inlineStr">
        <is>
          <t>209-2013</t>
        </is>
      </c>
      <c r="C212" t="n">
        <v>114911</v>
      </c>
      <c r="D212" t="inlineStr">
        <is>
          <t>HIDRICO</t>
        </is>
      </c>
      <c r="H212" s="7" t="inlineStr">
        <is>
          <t>Deslizamiento por inadecuado manejo de aguas</t>
        </is>
      </c>
      <c r="I212" t="inlineStr">
        <is>
          <t>Carmen Cecilia Lopez V.</t>
        </is>
      </c>
      <c r="T212">
        <f>CONCATENATE(J212," ",K212," ",L212," ",M212," ",N212," ",O212," ",P212," ",Q212," ",R212," ",S212)</f>
        <v/>
      </c>
      <c r="U212" t="inlineStr">
        <is>
          <t>no reporta</t>
        </is>
      </c>
      <c r="V212" t="inlineStr">
        <is>
          <t>no reporta</t>
        </is>
      </c>
      <c r="W212" t="inlineStr">
        <is>
          <t>Margarita Escobar</t>
        </is>
      </c>
      <c r="X212" t="inlineStr">
        <is>
          <t>TR</t>
        </is>
      </c>
      <c r="Y212" t="n">
        <v>34</v>
      </c>
      <c r="Z212" t="inlineStr">
        <is>
          <t>F</t>
        </is>
      </c>
      <c r="AA212" t="inlineStr">
        <is>
          <t>SUR</t>
        </is>
      </c>
      <c r="AG212" t="n">
        <v>115</v>
      </c>
      <c r="AH212">
        <f>CONCATENATE(X212," ",Y212," ",Z212," ",AA212," ",AB212," ",AC212," ",AD212," ",AE212," ",AF212," ",AG212)</f>
        <v/>
      </c>
      <c r="AI212" t="inlineStr">
        <is>
          <t>no reporta</t>
        </is>
      </c>
      <c r="AJ212" t="inlineStr">
        <is>
          <t>no reporta</t>
        </is>
      </c>
      <c r="AK212" t="inlineStr">
        <is>
          <t>Inmaculada</t>
        </is>
      </c>
      <c r="AO212" s="1" t="n"/>
      <c r="AP212" t="n">
        <v>3</v>
      </c>
      <c r="AQ212" s="4" t="n">
        <v>41369</v>
      </c>
      <c r="AR212" s="4" t="n">
        <v>41380</v>
      </c>
      <c r="AS212" s="5">
        <f>+AR212-AQ212</f>
        <v/>
      </c>
      <c r="AT212" t="inlineStr">
        <is>
          <t>Acta de Compromiso</t>
        </is>
      </c>
      <c r="AU212" t="inlineStr">
        <is>
          <t>Auto de archivo</t>
        </is>
      </c>
      <c r="AV212" s="10" t="n"/>
      <c r="AY212" s="10" t="n">
        <v>41416</v>
      </c>
      <c r="AZ212" s="9" t="inlineStr">
        <is>
          <t>Leonardo-John J.Alvarez</t>
        </is>
      </c>
      <c r="BA212" s="10" t="n">
        <v>41417</v>
      </c>
      <c r="BK212" s="10" t="n">
        <v>41380</v>
      </c>
      <c r="BL212" s="10" t="n">
        <v>41382</v>
      </c>
    </row>
    <row r="213" ht="15" customHeight="1">
      <c r="A213" t="inlineStr">
        <is>
          <t>I.T 130452</t>
        </is>
      </c>
      <c r="B213" t="inlineStr">
        <is>
          <t>210-2013</t>
        </is>
      </c>
      <c r="C213" t="n">
        <v>114721</v>
      </c>
      <c r="D213" t="inlineStr">
        <is>
          <t>HIDRICO</t>
        </is>
      </c>
      <c r="H213" s="7" t="inlineStr">
        <is>
          <t>Manejo inadecuado de aguas</t>
        </is>
      </c>
      <c r="I213" t="inlineStr">
        <is>
          <t>CGTDR - Obras Públicas - Hugo Londoño Giraldo</t>
        </is>
      </c>
      <c r="T213">
        <f>CONCATENATE(J213," ",K213," ",L213," ",M213," ",N213," ",O213," ",P213," ",Q213," ",R213," ",S213)</f>
        <v/>
      </c>
      <c r="U213" t="inlineStr">
        <is>
          <t>no reporta</t>
        </is>
      </c>
      <c r="V213" t="inlineStr">
        <is>
          <t>no reporta</t>
        </is>
      </c>
      <c r="W213" t="inlineStr">
        <is>
          <t>Alvaro Castaño</t>
        </is>
      </c>
      <c r="X213" t="inlineStr">
        <is>
          <t>KR</t>
        </is>
      </c>
      <c r="Y213" t="n">
        <v>25</v>
      </c>
      <c r="Z213" t="inlineStr">
        <is>
          <t>A</t>
        </is>
      </c>
      <c r="AB213" t="n">
        <v>38</v>
      </c>
      <c r="AC213" t="inlineStr">
        <is>
          <t>D</t>
        </is>
      </c>
      <c r="AD213" t="n">
        <v>71</v>
      </c>
      <c r="AE213" t="inlineStr">
        <is>
          <t>SUR</t>
        </is>
      </c>
      <c r="AG213" t="n">
        <v>165</v>
      </c>
      <c r="AH213">
        <f>CONCATENATE(X213," ",Y213," ",Z213," ",AA213," ",AB213," ",AC213," ",AD213," ",AE213," ",AF213," ",AG213)</f>
        <v/>
      </c>
      <c r="AI213" t="n">
        <v>8347812</v>
      </c>
      <c r="AJ213" t="n">
        <v>3329140</v>
      </c>
      <c r="AK213" t="inlineStr">
        <is>
          <t>El Chingui</t>
        </is>
      </c>
      <c r="AO213" s="1" t="n"/>
      <c r="AP213" t="n">
        <v>6</v>
      </c>
      <c r="AQ213" s="4" t="n">
        <v>41368</v>
      </c>
      <c r="AR213" s="4" t="n">
        <v>41394</v>
      </c>
      <c r="AS213" s="5">
        <f>+AR213-AQ213</f>
        <v/>
      </c>
      <c r="AT213" t="inlineStr">
        <is>
          <t>Acta de Compromiso</t>
        </is>
      </c>
      <c r="AU213" t="inlineStr">
        <is>
          <t>Verificación</t>
        </is>
      </c>
      <c r="AV213" s="10" t="n">
        <v>41394</v>
      </c>
      <c r="AW213" s="9" t="inlineStr">
        <is>
          <t>J. Guzman</t>
        </is>
      </c>
      <c r="AX213" s="10" t="n">
        <v>41394</v>
      </c>
    </row>
    <row r="214" ht="15" customHeight="1">
      <c r="B214" t="inlineStr">
        <is>
          <t>211-2013</t>
        </is>
      </c>
      <c r="C214" t="n">
        <v>1300902</v>
      </c>
      <c r="D214" t="inlineStr">
        <is>
          <t>FAUNA DOMESTICA</t>
        </is>
      </c>
      <c r="H214" s="7" t="inlineStr">
        <is>
          <t>Tenencia inadecuada de mascotas</t>
        </is>
      </c>
      <c r="I214" t="inlineStr">
        <is>
          <t>Elizabeth Velez</t>
        </is>
      </c>
      <c r="J214" t="inlineStr">
        <is>
          <t>CL</t>
        </is>
      </c>
      <c r="K214" t="n">
        <v>37</v>
      </c>
      <c r="L214" t="inlineStr">
        <is>
          <t>A</t>
        </is>
      </c>
      <c r="M214" t="inlineStr">
        <is>
          <t>SUR</t>
        </is>
      </c>
      <c r="N214" t="n">
        <v>28</v>
      </c>
      <c r="O214" t="inlineStr">
        <is>
          <t>C</t>
        </is>
      </c>
      <c r="P214" t="n">
        <v>33</v>
      </c>
      <c r="T214">
        <f>CONCATENATE(J214," ",K214," ",L214," ",M214," ",N214," ",O214," ",P214," ",Q214," ",R214," ",S214)</f>
        <v/>
      </c>
      <c r="U214" t="n">
        <v>52863929</v>
      </c>
      <c r="V214" t="n">
        <v>6001658</v>
      </c>
      <c r="W214" t="inlineStr">
        <is>
          <t>Nancy Giraldo</t>
        </is>
      </c>
      <c r="X214" t="inlineStr">
        <is>
          <t>CL</t>
        </is>
      </c>
      <c r="Y214" t="n">
        <v>37</v>
      </c>
      <c r="Z214" t="inlineStr">
        <is>
          <t>A</t>
        </is>
      </c>
      <c r="AA214" t="inlineStr">
        <is>
          <t>SUR</t>
        </is>
      </c>
      <c r="AB214" t="n">
        <v>28</v>
      </c>
      <c r="AD214" t="n">
        <v>57</v>
      </c>
      <c r="AH214">
        <f>CONCATENATE(X214," ",Y214," ",Z214," ",AA214," ",AB214," ",AC214," ",AD214," ",AE214," ",AF214," ",AG214)</f>
        <v/>
      </c>
      <c r="AI214" t="n">
        <v>21626456</v>
      </c>
      <c r="AJ214" t="n">
        <v>2714877</v>
      </c>
      <c r="AK214" t="inlineStr">
        <is>
          <t>La Pradera</t>
        </is>
      </c>
      <c r="AO214" s="1" t="n"/>
      <c r="AP214" t="n">
        <v>5</v>
      </c>
      <c r="AQ214" s="4" t="n">
        <v>41373</v>
      </c>
      <c r="AR214" s="4" t="n">
        <v>41400</v>
      </c>
      <c r="AS214" s="5">
        <f>+AR214-AQ214</f>
        <v/>
      </c>
      <c r="AT214" t="inlineStr">
        <is>
          <t>Acta de Compromiso</t>
        </is>
      </c>
      <c r="AU214" t="inlineStr">
        <is>
          <t>Auto de archivo</t>
        </is>
      </c>
      <c r="AV214" s="10" t="n">
        <v>41400</v>
      </c>
      <c r="AW214" s="9" t="inlineStr">
        <is>
          <t>C. Rojas</t>
        </is>
      </c>
      <c r="AX214" s="10" t="n">
        <v>41400</v>
      </c>
      <c r="BK214" s="10" t="n">
        <v>41374</v>
      </c>
      <c r="BL214" s="10" t="n">
        <v>41380</v>
      </c>
      <c r="CE214" s="10" t="n">
        <v>41400</v>
      </c>
    </row>
    <row r="215" ht="15" customHeight="1">
      <c r="B215" t="inlineStr">
        <is>
          <t>213-2013</t>
        </is>
      </c>
      <c r="C215" t="n">
        <v>1301295</v>
      </c>
      <c r="D215" t="inlineStr">
        <is>
          <t>HIDRICO</t>
        </is>
      </c>
      <c r="G215" t="inlineStr">
        <is>
          <t>Proyecto Cristales</t>
        </is>
      </c>
      <c r="H215" s="7" t="inlineStr">
        <is>
          <t>Control de obra urbanistica</t>
        </is>
      </c>
      <c r="I215" t="inlineStr">
        <is>
          <t>De Oficio</t>
        </is>
      </c>
      <c r="T215">
        <f>CONCATENATE(J215," ",K215," ",L215," ",M215," ",N215," ",O215," ",P215," ",Q215," ",R215," ",S215)</f>
        <v/>
      </c>
      <c r="U215" t="inlineStr">
        <is>
          <t>no reporta</t>
        </is>
      </c>
      <c r="V215" t="inlineStr">
        <is>
          <t>no reporta</t>
        </is>
      </c>
      <c r="W215" t="inlineStr">
        <is>
          <t>Proyecto Cristales</t>
        </is>
      </c>
      <c r="AH215">
        <f>CONCATENATE(X215," ",Y215," ",Z215," ",AA215," ",AB215," ",AC215," ",AD215," ",AE215," ",AF215," ",AG215)</f>
        <v/>
      </c>
      <c r="AI215" t="inlineStr">
        <is>
          <t>no reporta</t>
        </is>
      </c>
      <c r="AJ215" t="inlineStr">
        <is>
          <t>no reporta</t>
        </is>
      </c>
      <c r="AL215" t="inlineStr">
        <is>
          <t>Las Palmas</t>
        </is>
      </c>
      <c r="AN215" t="inlineStr">
        <is>
          <t>004</t>
        </is>
      </c>
      <c r="AO215" s="1" t="inlineStr">
        <is>
          <t>843</t>
        </is>
      </c>
      <c r="AP215" t="n">
        <v>12</v>
      </c>
      <c r="AQ215" s="4" t="n">
        <v>41372</v>
      </c>
      <c r="AR215" s="4" t="n">
        <v>41374</v>
      </c>
      <c r="AS215" s="5">
        <f>+AR215-AQ215</f>
        <v/>
      </c>
      <c r="AT215" t="inlineStr">
        <is>
          <t>Acta de Compromiso</t>
        </is>
      </c>
      <c r="AU215" t="inlineStr">
        <is>
          <t>Verificación</t>
        </is>
      </c>
    </row>
    <row r="216" ht="15" customHeight="1">
      <c r="B216" t="inlineStr">
        <is>
          <t>214-2013</t>
        </is>
      </c>
      <c r="C216" t="n">
        <v>5660</v>
      </c>
      <c r="D216" t="inlineStr">
        <is>
          <t>AIRE</t>
        </is>
      </c>
      <c r="G216" t="inlineStr">
        <is>
          <t>queja 4-06184</t>
        </is>
      </c>
      <c r="H216" s="7" t="inlineStr">
        <is>
          <t>Presunta contaminacion por olores ofensivos</t>
        </is>
      </c>
      <c r="I216" t="inlineStr">
        <is>
          <t>Representante legal Urbanización Vientos de la Colina - Luis Gonzalo Parra</t>
        </is>
      </c>
      <c r="J216" t="inlineStr">
        <is>
          <t>KR</t>
        </is>
      </c>
      <c r="K216" t="n">
        <v>27</v>
      </c>
      <c r="L216" t="inlineStr">
        <is>
          <t>A</t>
        </is>
      </c>
      <c r="N216" t="n">
        <v>37</v>
      </c>
      <c r="P216" t="n">
        <v>80</v>
      </c>
      <c r="Q216" t="inlineStr">
        <is>
          <t>SUR</t>
        </is>
      </c>
      <c r="T216">
        <f>CONCATENATE(J216," ",K216," ",L216," ",M216," ",N216," ",O216," ",P216," ",Q216," ",R216," ",S216)</f>
        <v/>
      </c>
      <c r="U216" t="n">
        <v>70549646</v>
      </c>
      <c r="V216" t="n">
        <v>3362796</v>
      </c>
      <c r="W216" t="inlineStr">
        <is>
          <t>Granja avicola San Antonio - Rodrigo Londoño de la Cuesta</t>
        </is>
      </c>
      <c r="X216" t="inlineStr">
        <is>
          <t>KR</t>
        </is>
      </c>
      <c r="Y216" t="n">
        <v>25</v>
      </c>
      <c r="Z216" t="inlineStr">
        <is>
          <t>A</t>
        </is>
      </c>
      <c r="AB216" t="n">
        <v>35</v>
      </c>
      <c r="AC216" t="inlineStr">
        <is>
          <t>D</t>
        </is>
      </c>
      <c r="AD216" t="n">
        <v>151</v>
      </c>
      <c r="AE216" t="inlineStr">
        <is>
          <t>SUR</t>
        </is>
      </c>
      <c r="AH216">
        <f>CONCATENATE(X216," ",Y216," ",Z216," ",AA216," ",AB216," ",AC216," ",AD216," ",AE216," ",AF216," ",AG216)</f>
        <v/>
      </c>
      <c r="AI216" t="n">
        <v>70556838</v>
      </c>
      <c r="AJ216" t="n">
        <v>3360475</v>
      </c>
      <c r="AL216" t="inlineStr">
        <is>
          <t>El Escobero</t>
        </is>
      </c>
      <c r="AM216" t="inlineStr">
        <is>
          <t>010</t>
        </is>
      </c>
      <c r="AO216" s="1" t="n"/>
      <c r="AP216" t="n">
        <v>10</v>
      </c>
      <c r="AQ216" s="4" t="n">
        <v>41354</v>
      </c>
      <c r="AR216" s="4" t="n"/>
      <c r="AS216" s="5">
        <f>+AR216-AQ216</f>
        <v/>
      </c>
      <c r="AT216" t="inlineStr">
        <is>
          <t>Acta de Compromiso</t>
        </is>
      </c>
      <c r="AU216" t="inlineStr">
        <is>
          <t>Auto de archivo</t>
        </is>
      </c>
    </row>
    <row r="217" ht="15" customHeight="1">
      <c r="A217" t="inlineStr">
        <is>
          <t>Oficio 13-3211 - 273137-0414813</t>
        </is>
      </c>
      <c r="B217" t="inlineStr">
        <is>
          <t>215-2013</t>
        </is>
      </c>
      <c r="C217" t="inlineStr">
        <is>
          <t xml:space="preserve"> 1301714 - 0341431 - 344277</t>
        </is>
      </c>
      <c r="D217" t="inlineStr">
        <is>
          <t>HIDRICO</t>
        </is>
      </c>
      <c r="H217" s="7" t="inlineStr">
        <is>
          <t>Requerimiento por legalización de ocupación de cauce</t>
        </is>
      </c>
      <c r="I217" t="inlineStr">
        <is>
          <t>Autoridad Ambiental</t>
        </is>
      </c>
      <c r="T217">
        <f>CONCATENATE(J217," ",K217," ",L217," ",M217," ",N217," ",O217," ",P217," ",Q217," ",R217," ",S217)</f>
        <v/>
      </c>
      <c r="U217" t="inlineStr">
        <is>
          <t>no reporta</t>
        </is>
      </c>
      <c r="V217" t="inlineStr">
        <is>
          <t>no reporta</t>
        </is>
      </c>
      <c r="W217" t="inlineStr">
        <is>
          <t>Ana Matilde Uribe</t>
        </is>
      </c>
      <c r="X217" t="inlineStr">
        <is>
          <t>KR</t>
        </is>
      </c>
      <c r="Y217" t="n">
        <v>27</v>
      </c>
      <c r="Z217" t="inlineStr">
        <is>
          <t>B</t>
        </is>
      </c>
      <c r="AB217" t="n">
        <v>37</v>
      </c>
      <c r="AC217" t="inlineStr">
        <is>
          <t>B</t>
        </is>
      </c>
      <c r="AD217" t="n">
        <v>48</v>
      </c>
      <c r="AE217" t="inlineStr">
        <is>
          <t>SUR</t>
        </is>
      </c>
      <c r="AH217">
        <f>CONCATENATE(X217," ",Y217," ",Z217," ",AA217," ",AB217," ",AC217," ",AD217," ",AE217," ",AF217," ",AG217)</f>
        <v/>
      </c>
      <c r="AI217" t="n">
        <v>42879882</v>
      </c>
      <c r="AJ217" t="n">
        <v>3313123</v>
      </c>
      <c r="AK217" t="inlineStr">
        <is>
          <t>Loma de las Brujas</t>
        </is>
      </c>
      <c r="AO217" s="1" t="n"/>
      <c r="AP217" t="n">
        <v>5</v>
      </c>
      <c r="AQ217" s="4" t="n">
        <v>41374</v>
      </c>
      <c r="AR217" s="4" t="n">
        <v>41381</v>
      </c>
      <c r="AS217" s="5">
        <f>+AR217-AQ217</f>
        <v/>
      </c>
      <c r="AT217" t="inlineStr">
        <is>
          <t>Ley 1333 de 2009</t>
        </is>
      </c>
      <c r="AU217" t="inlineStr">
        <is>
          <t>Auto de archivo</t>
        </is>
      </c>
      <c r="BK217" s="10" t="n">
        <v>41381</v>
      </c>
      <c r="BL217" s="10" t="n">
        <v>41386</v>
      </c>
      <c r="BU217" s="10" t="n">
        <v>41369</v>
      </c>
    </row>
    <row r="218" ht="15" customHeight="1">
      <c r="B218" t="inlineStr">
        <is>
          <t>216-2013</t>
        </is>
      </c>
      <c r="C218" t="n">
        <v>1301335</v>
      </c>
      <c r="D218" t="inlineStr">
        <is>
          <t>FLORA</t>
        </is>
      </c>
      <c r="H218" s="7" t="inlineStr">
        <is>
          <t>Definir responsable de tala de arboles</t>
        </is>
      </c>
      <c r="I218" t="inlineStr">
        <is>
          <t>Parques y Arborización</t>
        </is>
      </c>
      <c r="T218">
        <f>CONCATENATE(J218," ",K218," ",L218," ",M218," ",N218," ",O218," ",P218," ",Q218," ",R218," ",S218)</f>
        <v/>
      </c>
      <c r="U218" t="inlineStr">
        <is>
          <t>no reporta</t>
        </is>
      </c>
      <c r="V218" t="inlineStr">
        <is>
          <t>no reporta</t>
        </is>
      </c>
      <c r="W218" t="inlineStr">
        <is>
          <t>Por determinar</t>
        </is>
      </c>
      <c r="X218" t="inlineStr">
        <is>
          <t>KR</t>
        </is>
      </c>
      <c r="Y218" t="n">
        <v>46</v>
      </c>
      <c r="Z218" t="inlineStr">
        <is>
          <t>D</t>
        </is>
      </c>
      <c r="AB218" t="n">
        <v>42</v>
      </c>
      <c r="AD218" t="n">
        <v>50</v>
      </c>
      <c r="AE218" t="inlineStr">
        <is>
          <t>SUR</t>
        </is>
      </c>
      <c r="AH218">
        <f>CONCATENATE(X218," ",Y218," ",Z218," ",AA218," ",AB218," ",AC218," ",AD218," ",AE218," ",AF218," ",AG218)</f>
        <v/>
      </c>
      <c r="AI218" t="inlineStr">
        <is>
          <t>no reporta</t>
        </is>
      </c>
      <c r="AJ218" t="inlineStr">
        <is>
          <t>no reporta</t>
        </is>
      </c>
      <c r="AK218" t="inlineStr">
        <is>
          <t>Las Antillas</t>
        </is>
      </c>
      <c r="AO218" s="1" t="n"/>
      <c r="AP218" t="n">
        <v>7</v>
      </c>
      <c r="AQ218" s="4" t="n">
        <v>41374</v>
      </c>
      <c r="AR218" s="4" t="n"/>
      <c r="AS218" s="5">
        <f>+AR218-AQ218</f>
        <v/>
      </c>
      <c r="AT218" t="inlineStr">
        <is>
          <t>Código de policia</t>
        </is>
      </c>
      <c r="AU218" t="inlineStr">
        <is>
          <t>Auto de archivo</t>
        </is>
      </c>
    </row>
    <row r="219" ht="15" customHeight="1">
      <c r="B219" t="inlineStr">
        <is>
          <t>217-2013</t>
        </is>
      </c>
      <c r="C219" t="n">
        <v>1301325</v>
      </c>
      <c r="D219" t="inlineStr">
        <is>
          <t>-</t>
        </is>
      </c>
      <c r="E219" t="inlineStr">
        <is>
          <t>RESIDUO ESPECIAL</t>
        </is>
      </c>
      <c r="H219" s="7" t="inlineStr">
        <is>
          <t>Disposición inadecudad de residuos</t>
        </is>
      </c>
      <c r="I219" t="inlineStr">
        <is>
          <t>De Oficio</t>
        </is>
      </c>
      <c r="T219">
        <f>CONCATENATE(J219," ",K219," ",L219," ",M219," ",N219," ",O219," ",P219," ",Q219," ",R219," ",S219)</f>
        <v/>
      </c>
      <c r="U219" t="inlineStr">
        <is>
          <t>no reporta</t>
        </is>
      </c>
      <c r="V219" t="inlineStr">
        <is>
          <t>no reporta</t>
        </is>
      </c>
      <c r="W219" t="inlineStr">
        <is>
          <t>Karen Serna - Alejos Video</t>
        </is>
      </c>
      <c r="X219" t="inlineStr">
        <is>
          <t>CL</t>
        </is>
      </c>
      <c r="Y219" t="n">
        <v>39</v>
      </c>
      <c r="AB219" t="n">
        <v>42</v>
      </c>
      <c r="AD219" t="n">
        <v>54</v>
      </c>
      <c r="AE219" t="inlineStr">
        <is>
          <t>SUR</t>
        </is>
      </c>
      <c r="AH219">
        <f>CONCATENATE(X219," ",Y219," ",Z219," ",AA219," ",AB219," ",AC219," ",AD219," ",AE219," ",AF219," ",AG219)</f>
        <v/>
      </c>
      <c r="AI219" t="inlineStr">
        <is>
          <t>no reporta</t>
        </is>
      </c>
      <c r="AJ219" t="n">
        <v>3023571</v>
      </c>
      <c r="AK219" t="inlineStr">
        <is>
          <t>Zona Centro</t>
        </is>
      </c>
      <c r="AO219" s="1" t="n"/>
      <c r="AP219" t="n">
        <v>9</v>
      </c>
      <c r="AQ219" s="4" t="n">
        <v>41368</v>
      </c>
      <c r="AR219" s="4" t="n">
        <v>41373</v>
      </c>
      <c r="AS219" s="5">
        <f>+AR219-AQ219</f>
        <v/>
      </c>
      <c r="AT219" t="inlineStr">
        <is>
          <t>Acta de Compromiso</t>
        </is>
      </c>
      <c r="AU219" t="inlineStr">
        <is>
          <t>Auto de archivo</t>
        </is>
      </c>
      <c r="AV219" s="10" t="n">
        <v>41373</v>
      </c>
      <c r="AW219" s="9" t="inlineStr">
        <is>
          <t>C. Rojas - J. Restrepo - S. Bustamante</t>
        </is>
      </c>
      <c r="AX219" s="10" t="n">
        <v>41373</v>
      </c>
      <c r="CE219" s="10" t="n">
        <v>41586</v>
      </c>
    </row>
    <row r="220" ht="15" customHeight="1">
      <c r="B220" t="inlineStr">
        <is>
          <t>218-2013</t>
        </is>
      </c>
      <c r="C220" t="n">
        <v>1301338</v>
      </c>
      <c r="D220" t="inlineStr">
        <is>
          <t>FLORA</t>
        </is>
      </c>
      <c r="H220" s="7" t="inlineStr">
        <is>
          <t>Descope de arboles</t>
        </is>
      </c>
      <c r="I220" t="inlineStr">
        <is>
          <t>Anonimo</t>
        </is>
      </c>
      <c r="T220">
        <f>CONCATENATE(J220," ",K220," ",L220," ",M220," ",N220," ",O220," ",P220," ",Q220," ",R220," ",S220)</f>
        <v/>
      </c>
      <c r="U220" t="inlineStr">
        <is>
          <t>no reporta</t>
        </is>
      </c>
      <c r="V220" t="inlineStr">
        <is>
          <t>no reporta</t>
        </is>
      </c>
      <c r="W220" t="inlineStr">
        <is>
          <t>Tulio Rios - Aicardo Arango</t>
        </is>
      </c>
      <c r="X220" t="inlineStr">
        <is>
          <t>KR</t>
        </is>
      </c>
      <c r="Y220" t="n">
        <v>28</v>
      </c>
      <c r="AB220" t="n">
        <v>29</v>
      </c>
      <c r="AD220" t="n">
        <v>190</v>
      </c>
      <c r="AE220" t="inlineStr">
        <is>
          <t>SUR</t>
        </is>
      </c>
      <c r="AH220">
        <f>CONCATENATE(X220," ",Y220," ",Z220," ",AA220," ",AB220," ",AC220," ",AD220," ",AE220," ",AF220," ",AG220)</f>
        <v/>
      </c>
      <c r="AI220" t="n">
        <v>71641575</v>
      </c>
      <c r="AJ220" t="n">
        <v>3137370345</v>
      </c>
      <c r="AL220" t="inlineStr">
        <is>
          <t>Perico</t>
        </is>
      </c>
      <c r="AO220" s="1" t="n"/>
      <c r="AP220" t="n">
        <v>13</v>
      </c>
      <c r="AQ220" s="4" t="n">
        <v>41373</v>
      </c>
      <c r="AR220" s="4" t="n">
        <v>41375</v>
      </c>
      <c r="AS220" s="5">
        <f>+AR220-AQ220</f>
        <v/>
      </c>
      <c r="AT220" t="inlineStr">
        <is>
          <t>Acta de Compromiso</t>
        </is>
      </c>
      <c r="AU220" t="inlineStr">
        <is>
          <t>Auto de archivo</t>
        </is>
      </c>
      <c r="AV220" s="10" t="n">
        <v>41374</v>
      </c>
      <c r="AW220" s="9" t="inlineStr">
        <is>
          <t>J. Guzman</t>
        </is>
      </c>
      <c r="AX220" s="10" t="n">
        <v>41375</v>
      </c>
      <c r="AY220" s="10" t="n">
        <v>41382</v>
      </c>
      <c r="AZ220" s="9" t="inlineStr">
        <is>
          <t>J. Guzman</t>
        </is>
      </c>
      <c r="BA220" s="10" t="n">
        <v>41382</v>
      </c>
      <c r="BB220" s="10" t="n">
        <v>41527</v>
      </c>
      <c r="BC220" s="9" t="inlineStr">
        <is>
          <t>L. Taborda - C. Calle</t>
        </is>
      </c>
      <c r="BD220" s="10" t="n">
        <v>41530</v>
      </c>
      <c r="BK220" s="10" t="n">
        <v>41375</v>
      </c>
      <c r="BL220" s="10" t="n">
        <v>41375</v>
      </c>
    </row>
    <row r="221" ht="15" customHeight="1">
      <c r="B221" t="inlineStr">
        <is>
          <t>219-2013</t>
        </is>
      </c>
      <c r="C221" t="n">
        <v>1301289</v>
      </c>
      <c r="D221" t="inlineStr">
        <is>
          <t>-</t>
        </is>
      </c>
      <c r="E221" t="inlineStr">
        <is>
          <t>RESIDUOS SOLIDOS</t>
        </is>
      </c>
      <c r="H221" s="7" t="inlineStr">
        <is>
          <t>Disposición inadecuada de residuos solidos</t>
        </is>
      </c>
      <c r="I221" t="inlineStr">
        <is>
          <t>Comunidad</t>
        </is>
      </c>
      <c r="T221">
        <f>CONCATENATE(J221," ",K221," ",L221," ",M221," ",N221," ",O221," ",P221," ",Q221," ",R221," ",S221)</f>
        <v/>
      </c>
      <c r="U221" t="inlineStr">
        <is>
          <t>no reporta</t>
        </is>
      </c>
      <c r="V221" t="inlineStr">
        <is>
          <t>no reporta</t>
        </is>
      </c>
      <c r="W221" t="inlineStr">
        <is>
          <t>Eugenio Alvarez Gómez - Marina Gómez</t>
        </is>
      </c>
      <c r="X221" t="inlineStr">
        <is>
          <t>CL</t>
        </is>
      </c>
      <c r="Y221" t="n">
        <v>53</v>
      </c>
      <c r="AA221" t="inlineStr">
        <is>
          <t>SUR</t>
        </is>
      </c>
      <c r="AB221" t="n">
        <v>40</v>
      </c>
      <c r="AD221" t="n">
        <v>104</v>
      </c>
      <c r="AH221">
        <f>CONCATENATE(X221," ",Y221," ",Z221," ",AA221," ",AB221," ",AC221," ",AD221," ",AE221," ",AF221," ",AG221)</f>
        <v/>
      </c>
      <c r="AI221" t="inlineStr">
        <is>
          <t>no reporta</t>
        </is>
      </c>
      <c r="AJ221" t="inlineStr">
        <is>
          <t>no reporta</t>
        </is>
      </c>
      <c r="AK221" t="inlineStr">
        <is>
          <t>Loma del Barro</t>
        </is>
      </c>
      <c r="AO221" s="1" t="n"/>
      <c r="AP221" t="n">
        <v>7</v>
      </c>
      <c r="AQ221" s="4" t="n">
        <v>41372</v>
      </c>
      <c r="AR221" s="4" t="n">
        <v>41381</v>
      </c>
      <c r="AS221" s="5">
        <f>+AR221-AQ221</f>
        <v/>
      </c>
      <c r="AT221" t="inlineStr">
        <is>
          <t>Acta de compromiso</t>
        </is>
      </c>
      <c r="AU221" t="inlineStr">
        <is>
          <t>Auto de archivo</t>
        </is>
      </c>
      <c r="AV221" s="10" t="n">
        <v>41369</v>
      </c>
      <c r="AW221" s="9" t="inlineStr">
        <is>
          <t>C. Rojas - S. Bustamante</t>
        </is>
      </c>
      <c r="AX221" s="10" t="n">
        <v>41369</v>
      </c>
      <c r="CE221" s="10" t="n">
        <v>41369</v>
      </c>
      <c r="CF221" s="10" t="n">
        <v>41369</v>
      </c>
    </row>
    <row r="222">
      <c r="B222" t="inlineStr">
        <is>
          <t>220-2013</t>
        </is>
      </c>
      <c r="C222" t="n">
        <v>1301293</v>
      </c>
      <c r="D222" t="inlineStr">
        <is>
          <t>ESPACIOS PUBLICOS VERDES</t>
        </is>
      </c>
      <c r="E222" t="inlineStr">
        <is>
          <t>ESCOMBROS</t>
        </is>
      </c>
      <c r="H222" s="7" t="inlineStr">
        <is>
          <t>Disposición inadecudad de escombros</t>
        </is>
      </c>
      <c r="I222" t="inlineStr">
        <is>
          <t>Comunidad</t>
        </is>
      </c>
      <c r="T222">
        <f>CONCATENATE(J222," ",K222," ",L222," ",M222," ",N222," ",O222," ",P222," ",Q222," ",R222," ",S222)</f>
        <v/>
      </c>
      <c r="U222" t="inlineStr">
        <is>
          <t>no reporta</t>
        </is>
      </c>
      <c r="V222" t="inlineStr">
        <is>
          <t>no reporta</t>
        </is>
      </c>
      <c r="W222" t="inlineStr">
        <is>
          <t>Por determinar</t>
        </is>
      </c>
      <c r="X222" t="inlineStr">
        <is>
          <t>KR</t>
        </is>
      </c>
      <c r="Y222" t="n">
        <v>45</v>
      </c>
      <c r="Z222" t="inlineStr">
        <is>
          <t>B</t>
        </is>
      </c>
      <c r="AB222" t="n">
        <v>36</v>
      </c>
      <c r="AD222" t="n">
        <v>50</v>
      </c>
      <c r="AE222" t="inlineStr">
        <is>
          <t>SUR</t>
        </is>
      </c>
      <c r="AH222">
        <f>CONCATENATE(X222," ",Y222," ",Z222," ",AA222," ",AB222," ",AC222," ",AD222," ",AE222," ",AF222," ",AG222)</f>
        <v/>
      </c>
      <c r="AI222" t="inlineStr">
        <is>
          <t>no reporta</t>
        </is>
      </c>
      <c r="AJ222" t="inlineStr">
        <is>
          <t>no reporta</t>
        </is>
      </c>
      <c r="AK222" t="inlineStr">
        <is>
          <t>Alcala</t>
        </is>
      </c>
      <c r="AO222" s="1" t="n"/>
      <c r="AP222" t="n">
        <v>8</v>
      </c>
      <c r="AQ222" s="4" t="n">
        <v>41372</v>
      </c>
      <c r="AR222" s="4" t="n"/>
      <c r="AS222" s="5">
        <f>+AR222-AQ222</f>
        <v/>
      </c>
      <c r="AT222" t="inlineStr">
        <is>
          <t>Acta de compromiso</t>
        </is>
      </c>
      <c r="AU222" t="inlineStr">
        <is>
          <t>Auto de archivo</t>
        </is>
      </c>
      <c r="AV222" s="10" t="n">
        <v>41388</v>
      </c>
      <c r="AW222" s="9" t="inlineStr">
        <is>
          <t>J. Alvarez - L. Garcia</t>
        </is>
      </c>
      <c r="AX222" s="10" t="n">
        <v>41388</v>
      </c>
      <c r="CE222" s="10" t="n">
        <v>41388</v>
      </c>
    </row>
    <row r="223" ht="15" customHeight="1">
      <c r="B223" t="inlineStr">
        <is>
          <t>221-2013</t>
        </is>
      </c>
      <c r="C223" t="n">
        <v>1301294</v>
      </c>
      <c r="D223" t="inlineStr">
        <is>
          <t>FLORA</t>
        </is>
      </c>
      <c r="H223" s="7" t="inlineStr">
        <is>
          <t>Tala de arboles en retiro de quebrada</t>
        </is>
      </c>
      <c r="I223" t="inlineStr">
        <is>
          <t>De Oficio</t>
        </is>
      </c>
      <c r="T223">
        <f>CONCATENATE(J223," ",K223," ",L223," ",M223," ",N223," ",O223," ",P223," ",Q223," ",R223," ",S223)</f>
        <v/>
      </c>
      <c r="U223" t="inlineStr">
        <is>
          <t>no reporta</t>
        </is>
      </c>
      <c r="V223" t="inlineStr">
        <is>
          <t>no reporta</t>
        </is>
      </c>
      <c r="W223" t="inlineStr">
        <is>
          <t>Por determinar</t>
        </is>
      </c>
      <c r="AH223">
        <f>CONCATENATE(X223," ",Y223," ",Z223," ",AA223," ",AB223," ",AC223," ",AD223," ",AE223," ",AF223," ",AG223)</f>
        <v/>
      </c>
      <c r="AI223" t="inlineStr">
        <is>
          <t>no reporta</t>
        </is>
      </c>
      <c r="AJ223" t="inlineStr">
        <is>
          <t>no reporta</t>
        </is>
      </c>
      <c r="AL223" t="inlineStr">
        <is>
          <t>Las Palmas</t>
        </is>
      </c>
      <c r="AO223" s="1" t="n"/>
      <c r="AP223" t="n">
        <v>12</v>
      </c>
      <c r="AQ223" s="4" t="n">
        <v>41372</v>
      </c>
      <c r="AR223" s="4" t="n">
        <v>41373</v>
      </c>
      <c r="AS223" s="5">
        <f>+AR223-AQ223</f>
        <v/>
      </c>
      <c r="AT223" t="inlineStr">
        <is>
          <t>Acta de Compromiso</t>
        </is>
      </c>
      <c r="AU223" t="inlineStr">
        <is>
          <t>Verificación</t>
        </is>
      </c>
    </row>
    <row r="224" ht="15" customHeight="1">
      <c r="A224" t="inlineStr">
        <is>
          <t>Oficio 131 - 229 Inspección Palmas</t>
        </is>
      </c>
      <c r="B224" t="inlineStr">
        <is>
          <t>222-2013</t>
        </is>
      </c>
      <c r="C224" t="inlineStr">
        <is>
          <t>1301298 - 124157-2014 - 1310413- 143561 - 291119</t>
        </is>
      </c>
      <c r="D224" t="inlineStr">
        <is>
          <t>SUELO</t>
        </is>
      </c>
      <c r="H224" s="7" t="inlineStr">
        <is>
          <t>Movimiento de tierra que sedimenta quebrada</t>
        </is>
      </c>
      <c r="I224" t="inlineStr">
        <is>
          <t>Inspección Palmas</t>
        </is>
      </c>
      <c r="T224">
        <f>CONCATENATE(J224," ",K224," ",L224," ",M224," ",N224," ",O224," ",P224," ",Q224," ",R224," ",S224)</f>
        <v/>
      </c>
      <c r="U224" t="inlineStr">
        <is>
          <t>no reporta</t>
        </is>
      </c>
      <c r="V224" t="inlineStr">
        <is>
          <t>no reporta</t>
        </is>
      </c>
      <c r="W224" t="inlineStr">
        <is>
          <t>Rodrigo Restrepo</t>
        </is>
      </c>
      <c r="AH224">
        <f>CONCATENATE(X224," ",Y224," ",Z224," ",AA224," ",AB224," ",AC224," ",AD224," ",AE224," ",AF224," ",AG224)</f>
        <v/>
      </c>
      <c r="AI224" t="inlineStr">
        <is>
          <t>no reporta</t>
        </is>
      </c>
      <c r="AJ224" t="n">
        <v>3860486</v>
      </c>
      <c r="AL224" t="inlineStr">
        <is>
          <t>Las Palmas</t>
        </is>
      </c>
      <c r="AO224" s="1" t="inlineStr">
        <is>
          <t>207</t>
        </is>
      </c>
      <c r="AP224" t="n">
        <v>12</v>
      </c>
      <c r="AQ224" s="4" t="n">
        <v>41372</v>
      </c>
      <c r="AR224" s="4" t="n">
        <v>41376</v>
      </c>
      <c r="AS224" s="5">
        <f>+AR224-AQ224</f>
        <v/>
      </c>
      <c r="AT224" t="inlineStr">
        <is>
          <t>Acta de Compromiso</t>
        </is>
      </c>
      <c r="AU224" s="15" t="inlineStr">
        <is>
          <t>Verificación</t>
        </is>
      </c>
      <c r="AV224" s="10" t="n">
        <v>41376</v>
      </c>
      <c r="AW224" s="9" t="inlineStr">
        <is>
          <t>J. Guzman</t>
        </is>
      </c>
      <c r="AX224" s="10" t="n">
        <v>41382</v>
      </c>
      <c r="AY224" s="10" t="n">
        <v>41443</v>
      </c>
      <c r="AZ224" s="9" t="inlineStr">
        <is>
          <t>J. Guzman</t>
        </is>
      </c>
      <c r="BA224" s="10" t="n">
        <v>41443</v>
      </c>
      <c r="BB224" s="10" t="n">
        <v>41485</v>
      </c>
      <c r="BC224" s="9" t="inlineStr">
        <is>
          <t>J. Guzman - F. Villarraga</t>
        </is>
      </c>
      <c r="BD224" s="10" t="n">
        <v>41517</v>
      </c>
    </row>
    <row r="225" ht="15" customHeight="1">
      <c r="B225" t="inlineStr">
        <is>
          <t>223-2013</t>
        </is>
      </c>
      <c r="C225" t="n">
        <v>1301300</v>
      </c>
      <c r="D225" t="inlineStr">
        <is>
          <t>FLORA</t>
        </is>
      </c>
      <c r="H225" s="7" t="inlineStr">
        <is>
          <t>Tala de arbol sin autorización</t>
        </is>
      </c>
      <c r="I225" t="inlineStr">
        <is>
          <t>Comunidad</t>
        </is>
      </c>
      <c r="T225">
        <f>CONCATENATE(J225," ",K225," ",L225," ",M225," ",N225," ",O225," ",P225," ",Q225," ",R225," ",S225)</f>
        <v/>
      </c>
      <c r="U225" t="inlineStr">
        <is>
          <t>no reporta</t>
        </is>
      </c>
      <c r="V225" t="inlineStr">
        <is>
          <t>no reporta</t>
        </is>
      </c>
      <c r="W225" t="inlineStr">
        <is>
          <t>Juan David Gomez</t>
        </is>
      </c>
      <c r="X225" t="inlineStr">
        <is>
          <t>CL</t>
        </is>
      </c>
      <c r="Y225" t="n">
        <v>43</v>
      </c>
      <c r="AA225" t="inlineStr">
        <is>
          <t>SUR</t>
        </is>
      </c>
      <c r="AB225" t="n">
        <v>47</v>
      </c>
      <c r="AD225" t="n">
        <v>17</v>
      </c>
      <c r="AF225" t="n">
        <v>11</v>
      </c>
      <c r="AG225" t="n">
        <v>122</v>
      </c>
      <c r="AH225">
        <f>CONCATENATE(X225," ",Y225," ",Z225," ",AA225," ",AB225," ",AC225," ",AD225," ",AE225," ",AF225," ",AG225)</f>
        <v/>
      </c>
      <c r="AI225" t="inlineStr">
        <is>
          <t>no reporta</t>
        </is>
      </c>
      <c r="AJ225" t="inlineStr">
        <is>
          <t>no reporta</t>
        </is>
      </c>
      <c r="AK225" t="inlineStr">
        <is>
          <t>Milan Vallejuelos</t>
        </is>
      </c>
      <c r="AO225" s="1" t="n"/>
      <c r="AP225" t="n">
        <v>8</v>
      </c>
      <c r="AQ225" s="4" t="n">
        <v>41372</v>
      </c>
      <c r="AR225" s="4" t="n"/>
      <c r="AS225" s="5">
        <f>+AR225-AQ225</f>
        <v/>
      </c>
      <c r="AT225" t="inlineStr">
        <is>
          <t>Acta de Compromiso</t>
        </is>
      </c>
      <c r="AU225" t="inlineStr">
        <is>
          <t>Auto de archivo</t>
        </is>
      </c>
      <c r="AV225" s="10" t="n">
        <v>41400</v>
      </c>
      <c r="AW225" s="9" t="inlineStr">
        <is>
          <t>C. Rojas</t>
        </is>
      </c>
      <c r="AX225" s="10" t="n">
        <v>41400</v>
      </c>
      <c r="BK225" s="10" t="n">
        <v>41381</v>
      </c>
      <c r="BL225" s="10" t="n">
        <v>41386</v>
      </c>
      <c r="CE225" s="10" t="n">
        <v>41400</v>
      </c>
    </row>
    <row r="226" ht="15" customHeight="1">
      <c r="B226" t="inlineStr">
        <is>
          <t>224-2013</t>
        </is>
      </c>
      <c r="C226" t="n">
        <v>1301301</v>
      </c>
      <c r="D226" t="inlineStr">
        <is>
          <t>FAUNA DOMESTICA</t>
        </is>
      </c>
      <c r="H226" s="7" t="inlineStr">
        <is>
          <t>Ataque de mascota</t>
        </is>
      </c>
      <c r="I226" t="inlineStr">
        <is>
          <t>Claudia Benedeti</t>
        </is>
      </c>
      <c r="J226" t="inlineStr">
        <is>
          <t>CL</t>
        </is>
      </c>
      <c r="K226" t="n">
        <v>39</v>
      </c>
      <c r="M226" t="inlineStr">
        <is>
          <t>SUR</t>
        </is>
      </c>
      <c r="N226" t="n">
        <v>25</v>
      </c>
      <c r="O226" t="inlineStr">
        <is>
          <t>B</t>
        </is>
      </c>
      <c r="P226" t="n">
        <v>130</v>
      </c>
      <c r="S226" t="n">
        <v>211</v>
      </c>
      <c r="T226">
        <f>CONCATENATE(J226," ",K226," ",L226," ",M226," ",N226," ",O226," ",P226," ",Q226," ",R226," ",S226)</f>
        <v/>
      </c>
      <c r="U226" t="inlineStr">
        <is>
          <t>no reporta</t>
        </is>
      </c>
      <c r="V226" t="n">
        <v>3336637</v>
      </c>
      <c r="W226" t="inlineStr">
        <is>
          <t>Por determinar</t>
        </is>
      </c>
      <c r="X226" t="inlineStr">
        <is>
          <t>CL</t>
        </is>
      </c>
      <c r="Y226" t="n">
        <v>39</v>
      </c>
      <c r="AA226" t="inlineStr">
        <is>
          <t>SUR</t>
        </is>
      </c>
      <c r="AB226" t="n">
        <v>25</v>
      </c>
      <c r="AC226" t="inlineStr">
        <is>
          <t>B</t>
        </is>
      </c>
      <c r="AD226" t="n">
        <v>130</v>
      </c>
      <c r="AG226" t="n">
        <v>504</v>
      </c>
      <c r="AH226">
        <f>CONCATENATE(X226," ",Y226," ",Z226," ",AA226," ",AB226," ",AC226," ",AD226," ",AE226," ",AF226," ",AG226)</f>
        <v/>
      </c>
      <c r="AI226" t="inlineStr">
        <is>
          <t>no reporta</t>
        </is>
      </c>
      <c r="AJ226" t="inlineStr">
        <is>
          <t>no reporta</t>
        </is>
      </c>
      <c r="AK226" t="inlineStr">
        <is>
          <t>San Jose</t>
        </is>
      </c>
      <c r="AO226" s="1" t="n"/>
      <c r="AP226" t="n">
        <v>6</v>
      </c>
      <c r="AQ226" s="4" t="n">
        <v>41372</v>
      </c>
      <c r="AR226" s="4" t="n">
        <v>41421</v>
      </c>
      <c r="AS226" s="5">
        <f>+AR226-AQ226</f>
        <v/>
      </c>
      <c r="AT226" t="inlineStr">
        <is>
          <t>Codigo de Policia</t>
        </is>
      </c>
      <c r="AU226" t="inlineStr">
        <is>
          <t>Descargos</t>
        </is>
      </c>
      <c r="BM226" s="10" t="n">
        <v>41421</v>
      </c>
      <c r="BN226" s="10" t="n">
        <v>41421</v>
      </c>
      <c r="BO226" s="10" t="n">
        <v>41421</v>
      </c>
      <c r="BS226" s="10" t="n">
        <v>41492</v>
      </c>
      <c r="BT226" s="10" t="n">
        <v>41507</v>
      </c>
      <c r="CE226" s="10" t="n">
        <v>41507</v>
      </c>
    </row>
    <row r="227" ht="15" customHeight="1">
      <c r="A227" t="inlineStr">
        <is>
          <t>I.T 130450 - 1308852-2014 Oficio 132237 Oficio 13-2923 IT 13-2924</t>
        </is>
      </c>
      <c r="B227" t="inlineStr">
        <is>
          <t>225-2013</t>
        </is>
      </c>
      <c r="C227" t="inlineStr">
        <is>
          <t>1301324 - 1302154 - 1303263 - 1303345 - 135656 - 1305254 - 131840 - 131847 -1307792 - 131893 - 132194</t>
        </is>
      </c>
      <c r="D227" t="inlineStr">
        <is>
          <t>HIDRICO</t>
        </is>
      </c>
      <c r="H227" s="7" t="inlineStr">
        <is>
          <t>Aporte de sedimentos a quebrada La Mocha</t>
        </is>
      </c>
      <c r="I227" t="inlineStr">
        <is>
          <t>De Oficio</t>
        </is>
      </c>
      <c r="T227">
        <f>CONCATENATE(J227," ",K227," ",L227," ",M227," ",N227," ",O227," ",P227," ",Q227," ",R227," ",S227)</f>
        <v/>
      </c>
      <c r="U227" t="inlineStr">
        <is>
          <t>no reporta</t>
        </is>
      </c>
      <c r="V227" t="inlineStr">
        <is>
          <t>no reporta</t>
        </is>
      </c>
      <c r="W227" t="inlineStr">
        <is>
          <t>Proyecto Bella Terra</t>
        </is>
      </c>
      <c r="AH227">
        <f>CONCATENATE(X227," ",Y227," ",Z227," ",AA227," ",AB227," ",AC227," ",AD227," ",AE227," ",AF227," ",AG227)</f>
        <v/>
      </c>
      <c r="AI227" t="inlineStr">
        <is>
          <t>no reporta</t>
        </is>
      </c>
      <c r="AJ227" t="inlineStr">
        <is>
          <t>no reporta</t>
        </is>
      </c>
      <c r="AL227" t="inlineStr">
        <is>
          <t>Las Palmas</t>
        </is>
      </c>
      <c r="AO227" s="1" t="n"/>
      <c r="AP227" t="n">
        <v>12</v>
      </c>
      <c r="AQ227" s="4" t="n">
        <v>41373</v>
      </c>
      <c r="AR227" s="4" t="n">
        <v>41374</v>
      </c>
      <c r="AS227" s="5">
        <f>+AR227-AQ227</f>
        <v/>
      </c>
      <c r="AT227" t="inlineStr">
        <is>
          <t>Acta de Compromiso</t>
        </is>
      </c>
      <c r="AU227" t="inlineStr">
        <is>
          <t>Pendiente de trámite</t>
        </is>
      </c>
    </row>
    <row r="228" ht="15" customHeight="1">
      <c r="B228" t="inlineStr">
        <is>
          <t>226-2013</t>
        </is>
      </c>
      <c r="C228" t="n">
        <v>1301307</v>
      </c>
      <c r="D228" t="inlineStr">
        <is>
          <t>FAUNA DOMESTICA</t>
        </is>
      </c>
      <c r="H228" s="7" t="inlineStr">
        <is>
          <t>Tenencia inadecuada de mascotas</t>
        </is>
      </c>
      <c r="I228" t="inlineStr">
        <is>
          <t>Alvaro Santafe</t>
        </is>
      </c>
      <c r="R228" t="n">
        <v>2.2</v>
      </c>
      <c r="S228" t="n">
        <v>304</v>
      </c>
      <c r="T228">
        <f>CONCATENATE(J228," ",K228," ",L228," ",M228," ",N228," ",O228," ",P228," ",Q228," ",R228," ",S228)</f>
        <v/>
      </c>
      <c r="U228" t="n">
        <v>98560314</v>
      </c>
      <c r="V228" t="n">
        <v>3390390</v>
      </c>
      <c r="W228" t="inlineStr">
        <is>
          <t>Por determinar</t>
        </is>
      </c>
      <c r="X228" t="inlineStr">
        <is>
          <t>CL</t>
        </is>
      </c>
      <c r="Y228" t="n">
        <v>48</v>
      </c>
      <c r="Z228" t="inlineStr">
        <is>
          <t>C</t>
        </is>
      </c>
      <c r="AA228" t="inlineStr">
        <is>
          <t>SUR</t>
        </is>
      </c>
      <c r="AB228" t="n">
        <v>42</v>
      </c>
      <c r="AC228" t="inlineStr">
        <is>
          <t>CC</t>
        </is>
      </c>
      <c r="AD228" t="n">
        <v>17</v>
      </c>
      <c r="AF228" t="n">
        <v>2.2</v>
      </c>
      <c r="AG228" t="n">
        <v>303</v>
      </c>
      <c r="AH228">
        <f>CONCATENATE(X228," ",Y228," ",Z228," ",AA228," ",AB228," ",AC228," ",AD228," ",AE228," ",AF228," ",AG228)</f>
        <v/>
      </c>
      <c r="AI228" t="inlineStr">
        <is>
          <t>no reporta</t>
        </is>
      </c>
      <c r="AJ228" t="inlineStr">
        <is>
          <t>no reporta</t>
        </is>
      </c>
      <c r="AK228" t="inlineStr">
        <is>
          <t>Loma del Barro</t>
        </is>
      </c>
      <c r="AO228" s="1" t="n"/>
      <c r="AP228" t="n">
        <v>7</v>
      </c>
      <c r="AQ228" s="4" t="n">
        <v>41372</v>
      </c>
      <c r="AR228" s="4" t="n">
        <v>41388</v>
      </c>
      <c r="AS228" s="5">
        <f>+AR228-AQ228</f>
        <v/>
      </c>
      <c r="AT228" t="inlineStr">
        <is>
          <t>Acta de Compromiso</t>
        </is>
      </c>
      <c r="AU228" t="inlineStr">
        <is>
          <t>Verificación</t>
        </is>
      </c>
      <c r="AV228" s="10" t="n">
        <v>41388</v>
      </c>
      <c r="AW228" s="9" t="inlineStr">
        <is>
          <t>C. Rojas</t>
        </is>
      </c>
      <c r="AX228" s="10" t="n">
        <v>41388</v>
      </c>
    </row>
    <row r="229" ht="15" customHeight="1">
      <c r="B229" t="inlineStr">
        <is>
          <t>227-2013</t>
        </is>
      </c>
      <c r="C229" t="n">
        <v>1301308</v>
      </c>
      <c r="D229" t="inlineStr">
        <is>
          <t>FAUNA DOMESTICA</t>
        </is>
      </c>
      <c r="H229" s="7" t="inlineStr">
        <is>
          <t>Tenencia inadecuada de mascotas</t>
        </is>
      </c>
      <c r="I229" t="inlineStr">
        <is>
          <t>Alvaro Santafe</t>
        </is>
      </c>
      <c r="R229" t="n">
        <v>2.2</v>
      </c>
      <c r="S229" t="n">
        <v>304</v>
      </c>
      <c r="T229">
        <f>CONCATENATE(J229," ",K229," ",L229," ",M229," ",N229," ",O229," ",P229," ",Q229," ",R229," ",S229)</f>
        <v/>
      </c>
      <c r="U229" t="n">
        <v>98560319</v>
      </c>
      <c r="V229" t="n">
        <v>3390390</v>
      </c>
      <c r="W229" t="inlineStr">
        <is>
          <t>Por determinar</t>
        </is>
      </c>
      <c r="X229" t="inlineStr">
        <is>
          <t>CL</t>
        </is>
      </c>
      <c r="Y229" t="n">
        <v>48</v>
      </c>
      <c r="Z229" t="inlineStr">
        <is>
          <t>C</t>
        </is>
      </c>
      <c r="AA229" t="inlineStr">
        <is>
          <t>SUR</t>
        </is>
      </c>
      <c r="AB229" t="n">
        <v>42</v>
      </c>
      <c r="AC229" t="inlineStr">
        <is>
          <t>CC</t>
        </is>
      </c>
      <c r="AD229" t="n">
        <v>17</v>
      </c>
      <c r="AF229" t="n">
        <v>2.2</v>
      </c>
      <c r="AG229" t="n">
        <v>304</v>
      </c>
      <c r="AH229">
        <f>CONCATENATE(X229," ",Y229," ",Z229," ",AA229," ",AB229," ",AC229," ",AD229," ",AE229," ",AF229," ",AG229)</f>
        <v/>
      </c>
      <c r="AI229" t="inlineStr">
        <is>
          <t>no reporta</t>
        </is>
      </c>
      <c r="AJ229" t="inlineStr">
        <is>
          <t>no reporta</t>
        </is>
      </c>
      <c r="AK229" t="inlineStr">
        <is>
          <t>Loma del Barro</t>
        </is>
      </c>
      <c r="AO229" s="1" t="n"/>
      <c r="AP229" t="n">
        <v>7</v>
      </c>
      <c r="AQ229" s="4" t="n">
        <v>41372</v>
      </c>
      <c r="AR229" s="4" t="n">
        <v>41388</v>
      </c>
      <c r="AS229" s="5">
        <f>+AR229-AQ229</f>
        <v/>
      </c>
      <c r="AT229" t="inlineStr">
        <is>
          <t>Acta de Compromiso</t>
        </is>
      </c>
      <c r="AU229" s="16" t="inlineStr">
        <is>
          <t>Auto de archivo</t>
        </is>
      </c>
      <c r="AV229" s="10" t="n">
        <v>41388</v>
      </c>
      <c r="AW229" s="9" t="inlineStr">
        <is>
          <t>C. Rojas</t>
        </is>
      </c>
      <c r="AX229" s="10" t="n">
        <v>41388</v>
      </c>
      <c r="AY229" s="10" t="n">
        <v>41415</v>
      </c>
      <c r="AZ229" s="9" t="inlineStr">
        <is>
          <t>L. Garcia</t>
        </is>
      </c>
      <c r="BA229" s="10" t="n">
        <v>41418</v>
      </c>
      <c r="BB229" s="10" t="n">
        <v>41478</v>
      </c>
      <c r="BC229" s="9" t="inlineStr">
        <is>
          <t>J. Restrepo - S. Bustamante</t>
        </is>
      </c>
      <c r="BD229" s="10" t="n">
        <v>41478</v>
      </c>
      <c r="CE229" s="10" t="n">
        <v>41500</v>
      </c>
    </row>
    <row r="230" ht="15" customHeight="1">
      <c r="B230" t="inlineStr">
        <is>
          <t>228-2013</t>
        </is>
      </c>
      <c r="C230" t="n">
        <v>1301248</v>
      </c>
      <c r="D230" t="inlineStr">
        <is>
          <t>FLORA</t>
        </is>
      </c>
      <c r="H230" s="7" t="inlineStr">
        <is>
          <t>Tala de dos arboles sin autorización</t>
        </is>
      </c>
      <c r="I230" t="inlineStr">
        <is>
          <t>Oscar Orozco</t>
        </is>
      </c>
      <c r="T230">
        <f>CONCATENATE(J230," ",K230," ",L230," ",M230," ",N230," ",O230," ",P230," ",Q230," ",R230," ",S230)</f>
        <v/>
      </c>
      <c r="U230" t="n">
        <v>3415044</v>
      </c>
      <c r="V230" t="n">
        <v>3216162284</v>
      </c>
      <c r="W230" t="inlineStr">
        <is>
          <t>Carmen Alicia Acevedo Bedoya</t>
        </is>
      </c>
      <c r="X230" t="inlineStr">
        <is>
          <t>CL</t>
        </is>
      </c>
      <c r="Y230" t="n">
        <v>40</v>
      </c>
      <c r="Z230" t="inlineStr">
        <is>
          <t>F</t>
        </is>
      </c>
      <c r="AA230" t="inlineStr">
        <is>
          <t>SUR</t>
        </is>
      </c>
      <c r="AB230" t="n">
        <v>25</v>
      </c>
      <c r="AC230" t="inlineStr">
        <is>
          <t>AB</t>
        </is>
      </c>
      <c r="AD230" t="n">
        <v>76</v>
      </c>
      <c r="AH230">
        <f>CONCATENATE(X230," ",Y230," ",Z230," ",AA230," ",AB230," ",AC230," ",AD230," ",AE230," ",AF230," ",AG230)</f>
        <v/>
      </c>
      <c r="AI230" t="n">
        <v>32508390</v>
      </c>
      <c r="AJ230" t="n">
        <v>3328422</v>
      </c>
      <c r="AK230" t="inlineStr">
        <is>
          <t>La Mina</t>
        </is>
      </c>
      <c r="AO230" s="1" t="n"/>
      <c r="AP230" t="n">
        <v>6</v>
      </c>
      <c r="AQ230" s="4" t="n">
        <v>41375</v>
      </c>
      <c r="AR230" s="4" t="n">
        <v>41472</v>
      </c>
      <c r="AS230" s="5">
        <f>+AR230-AQ230</f>
        <v/>
      </c>
      <c r="AT230" t="inlineStr">
        <is>
          <t>Acta de Compromiso</t>
        </is>
      </c>
      <c r="AU230" s="16" t="inlineStr">
        <is>
          <t>Auto de archivo</t>
        </is>
      </c>
      <c r="AV230" s="10" t="n">
        <v>41499</v>
      </c>
      <c r="AW230" s="9" t="inlineStr">
        <is>
          <t>J. Restrepo - S. Bustamante - C. Rojas</t>
        </is>
      </c>
      <c r="AX230" s="10" t="n">
        <v>41500</v>
      </c>
      <c r="AY230" s="10" t="n">
        <v>41528</v>
      </c>
      <c r="AZ230" s="9" t="inlineStr">
        <is>
          <t>J. Restrepo - Dayani</t>
        </is>
      </c>
      <c r="BA230" s="10" t="n">
        <v>41529</v>
      </c>
      <c r="BK230" s="10" t="n">
        <v>41540</v>
      </c>
      <c r="BL230" s="10" t="n">
        <v>41540</v>
      </c>
      <c r="CE230" s="10" t="n">
        <v>41548</v>
      </c>
    </row>
    <row r="231">
      <c r="B231" t="inlineStr">
        <is>
          <t>229-2013</t>
        </is>
      </c>
      <c r="C231" t="inlineStr">
        <is>
          <t>1301015 - 135779</t>
        </is>
      </c>
      <c r="D231" t="inlineStr">
        <is>
          <t>ESPACIOS PUBLICOS VERDES</t>
        </is>
      </c>
      <c r="E231" t="inlineStr">
        <is>
          <t>ESCOMBROS</t>
        </is>
      </c>
      <c r="H231" s="7" t="inlineStr">
        <is>
          <t>Cambio de piso blando a piso duro, escombros</t>
        </is>
      </c>
      <c r="I231" t="inlineStr">
        <is>
          <t>Amparo Jurado</t>
        </is>
      </c>
      <c r="T231">
        <f>CONCATENATE(J231," ",K231," ",L231," ",M231," ",N231," ",O231," ",P231," ",Q231," ",R231," ",S231)</f>
        <v/>
      </c>
      <c r="U231" t="inlineStr">
        <is>
          <t>no reporta</t>
        </is>
      </c>
      <c r="V231" t="inlineStr">
        <is>
          <t>no reporta</t>
        </is>
      </c>
      <c r="W231" t="inlineStr">
        <is>
          <t>Por determinar</t>
        </is>
      </c>
      <c r="X231" t="inlineStr">
        <is>
          <t>KR</t>
        </is>
      </c>
      <c r="Y231" t="n">
        <v>42</v>
      </c>
      <c r="Z231" t="inlineStr">
        <is>
          <t>DD</t>
        </is>
      </c>
      <c r="AB231" t="n">
        <v>48</v>
      </c>
      <c r="AC231" t="inlineStr">
        <is>
          <t>E</t>
        </is>
      </c>
      <c r="AD231" t="n">
        <v>44</v>
      </c>
      <c r="AE231" t="inlineStr">
        <is>
          <t>SUR</t>
        </is>
      </c>
      <c r="AF231" t="n">
        <v>7.5</v>
      </c>
      <c r="AG231" t="n">
        <v>1</v>
      </c>
      <c r="AH231">
        <f>CONCATENATE(X231," ",Y231," ",Z231," ",AA231," ",AB231," ",AC231," ",AD231," ",AE231," ",AF231," ",AG231)</f>
        <v/>
      </c>
      <c r="AI231" t="inlineStr">
        <is>
          <t>no reporta</t>
        </is>
      </c>
      <c r="AJ231" t="inlineStr">
        <is>
          <t>no reporta</t>
        </is>
      </c>
      <c r="AK231" t="inlineStr">
        <is>
          <t>Loma del Barro</t>
        </is>
      </c>
      <c r="AO231" s="1" t="n"/>
      <c r="AP231" t="n">
        <v>7</v>
      </c>
      <c r="AQ231" s="4" t="n">
        <v>41376</v>
      </c>
      <c r="AR231" s="4" t="n">
        <v>41472</v>
      </c>
      <c r="AS231" s="5">
        <f>+AR231-AQ231</f>
        <v/>
      </c>
      <c r="AT231" t="inlineStr">
        <is>
          <t>Codigo de Policia</t>
        </is>
      </c>
      <c r="AU231" s="16" t="inlineStr">
        <is>
          <t>Auto de archivo</t>
        </is>
      </c>
      <c r="AV231" s="10" t="n">
        <v>41472</v>
      </c>
      <c r="AW231" s="9" t="inlineStr">
        <is>
          <t>J. Restrepo - S. Bustamante</t>
        </is>
      </c>
      <c r="AX231" s="10" t="n">
        <v>41472</v>
      </c>
      <c r="BM231" s="10" t="n">
        <v>41446</v>
      </c>
      <c r="BO231" s="10" t="n">
        <v>41507</v>
      </c>
    </row>
    <row r="232" ht="15" customHeight="1">
      <c r="B232" t="inlineStr">
        <is>
          <t>230-2013</t>
        </is>
      </c>
      <c r="C232" t="n">
        <v>1301362</v>
      </c>
      <c r="D232" t="inlineStr">
        <is>
          <t>FAUNA DOMESTICA</t>
        </is>
      </c>
      <c r="H232" s="7" t="inlineStr">
        <is>
          <t>Tenencia inadecuada de mascota</t>
        </is>
      </c>
      <c r="I232" t="inlineStr">
        <is>
          <t>Leidy Sampayo</t>
        </is>
      </c>
      <c r="J232" t="inlineStr">
        <is>
          <t>CL</t>
        </is>
      </c>
      <c r="K232" t="n">
        <v>44</v>
      </c>
      <c r="M232" t="inlineStr">
        <is>
          <t>SUR</t>
        </is>
      </c>
      <c r="N232" t="n">
        <v>46</v>
      </c>
      <c r="O232" t="inlineStr">
        <is>
          <t>B</t>
        </is>
      </c>
      <c r="P232" t="n">
        <v>87</v>
      </c>
      <c r="T232">
        <f>CONCATENATE(J232," ",K232," ",L232," ",M232," ",N232," ",O232," ",P232," ",Q232," ",R232," ",S232)</f>
        <v/>
      </c>
      <c r="U232" t="n">
        <v>1143432409</v>
      </c>
      <c r="V232" t="n">
        <v>2705370</v>
      </c>
      <c r="W232" t="inlineStr">
        <is>
          <t>Luis Trujillo</t>
        </is>
      </c>
      <c r="X232" t="inlineStr">
        <is>
          <t>CL</t>
        </is>
      </c>
      <c r="Y232" t="n">
        <v>44</v>
      </c>
      <c r="AA232" t="inlineStr">
        <is>
          <t>SUR</t>
        </is>
      </c>
      <c r="AB232" t="n">
        <v>46</v>
      </c>
      <c r="AC232" t="inlineStr">
        <is>
          <t>B</t>
        </is>
      </c>
      <c r="AD232" t="n">
        <v>87</v>
      </c>
      <c r="AG232" t="n">
        <v>110</v>
      </c>
      <c r="AH232">
        <f>CONCATENATE(X232," ",Y232," ",Z232," ",AA232," ",AB232," ",AC232," ",AD232," ",AE232," ",AF232," ",AG232)</f>
        <v/>
      </c>
      <c r="AI232" t="inlineStr">
        <is>
          <t>no reporta</t>
        </is>
      </c>
      <c r="AJ232" t="inlineStr">
        <is>
          <t>no reporta</t>
        </is>
      </c>
      <c r="AK232" t="inlineStr">
        <is>
          <t>Milan Vallejuelos</t>
        </is>
      </c>
      <c r="AO232" s="1" t="n"/>
      <c r="AP232" t="n">
        <v>8</v>
      </c>
      <c r="AQ232" s="4" t="n">
        <v>41374</v>
      </c>
      <c r="AR232" s="4" t="n"/>
      <c r="AS232" s="5">
        <f>+AR232-AQ232</f>
        <v/>
      </c>
      <c r="AT232" t="inlineStr">
        <is>
          <t>Acta de Compromiso</t>
        </is>
      </c>
      <c r="AU232" t="inlineStr">
        <is>
          <t>Auto de archivo</t>
        </is>
      </c>
      <c r="AV232" s="10" t="n">
        <v>41381</v>
      </c>
      <c r="AW232" s="9" t="inlineStr">
        <is>
          <t>J. Alvarez - L. Garcia</t>
        </is>
      </c>
      <c r="AX232" s="10" t="n">
        <v>41381</v>
      </c>
      <c r="AY232" s="10" t="n">
        <v>41390</v>
      </c>
      <c r="AZ232" s="9" t="inlineStr">
        <is>
          <t>L. Taborda</t>
        </is>
      </c>
      <c r="BA232" s="10" t="n">
        <v>41390</v>
      </c>
      <c r="CE232" s="10" t="n">
        <v>41390</v>
      </c>
    </row>
    <row r="233" ht="15" customHeight="1">
      <c r="B233" t="inlineStr">
        <is>
          <t>231-2013</t>
        </is>
      </c>
      <c r="C233" t="n">
        <v>116490</v>
      </c>
      <c r="D233" t="inlineStr">
        <is>
          <t>HIDRICO</t>
        </is>
      </c>
      <c r="H233" s="7" t="inlineStr">
        <is>
          <t>Manejo de aguas de escorrentia</t>
        </is>
      </c>
      <c r="I233" t="inlineStr">
        <is>
          <t>CGTDR - Obras Públicas</t>
        </is>
      </c>
      <c r="T233">
        <f>CONCATENATE(J233," ",K233," ",L233," ",M233," ",N233," ",O233," ",P233," ",Q233," ",R233," ",S233)</f>
        <v/>
      </c>
      <c r="U233" t="inlineStr">
        <is>
          <t>no reporta</t>
        </is>
      </c>
      <c r="V233" t="inlineStr">
        <is>
          <t>no reporta</t>
        </is>
      </c>
      <c r="W233" t="inlineStr">
        <is>
          <t>Alto de los Almendros</t>
        </is>
      </c>
      <c r="X233" t="inlineStr">
        <is>
          <t>CL</t>
        </is>
      </c>
      <c r="Y233" t="n">
        <v>48</v>
      </c>
      <c r="Z233" t="inlineStr">
        <is>
          <t>E</t>
        </is>
      </c>
      <c r="AA233" t="inlineStr">
        <is>
          <t>SUR</t>
        </is>
      </c>
      <c r="AB233" t="n">
        <v>42</v>
      </c>
      <c r="AC233" t="inlineStr">
        <is>
          <t>BB</t>
        </is>
      </c>
      <c r="AD233" t="n">
        <v>13</v>
      </c>
      <c r="AH233">
        <f>CONCATENATE(X233," ",Y233," ",Z233," ",AA233," ",AB233," ",AC233," ",AD233," ",AE233," ",AF233," ",AG233)</f>
        <v/>
      </c>
      <c r="AI233" t="inlineStr">
        <is>
          <t>no reporta</t>
        </is>
      </c>
      <c r="AJ233" t="inlineStr">
        <is>
          <t>no reporta</t>
        </is>
      </c>
      <c r="AK233" t="inlineStr">
        <is>
          <t>Loma del Barro</t>
        </is>
      </c>
      <c r="AO233" s="1" t="n"/>
      <c r="AP233" t="n">
        <v>7</v>
      </c>
      <c r="AQ233" s="4" t="n">
        <v>41376</v>
      </c>
      <c r="AR233" s="4" t="n">
        <v>41380</v>
      </c>
      <c r="AS233" s="5">
        <f>+AR233-AQ233</f>
        <v/>
      </c>
      <c r="AT233" t="inlineStr">
        <is>
          <t>Acta de Compromiso</t>
        </is>
      </c>
      <c r="AU233" t="inlineStr">
        <is>
          <t>Verificación</t>
        </is>
      </c>
      <c r="AV233" s="10" t="n">
        <v>41380</v>
      </c>
      <c r="AW233" s="9" t="inlineStr">
        <is>
          <t>L. Taborda</t>
        </is>
      </c>
      <c r="AX233" s="10" t="n">
        <v>41380</v>
      </c>
      <c r="AY233" s="10" t="n">
        <v>41568</v>
      </c>
      <c r="AZ233" s="9" t="inlineStr">
        <is>
          <t>L. Taborda</t>
        </is>
      </c>
      <c r="BA233" s="10" t="n">
        <v>41568</v>
      </c>
      <c r="CE233" s="10" t="n">
        <v>41568</v>
      </c>
    </row>
    <row r="234" ht="15" customHeight="1">
      <c r="B234" t="inlineStr">
        <is>
          <t>232-2013</t>
        </is>
      </c>
      <c r="C234" t="n">
        <v>1301368</v>
      </c>
      <c r="D234" t="inlineStr">
        <is>
          <t>FAUNA DOMESTICA</t>
        </is>
      </c>
      <c r="H234" s="7" t="inlineStr">
        <is>
          <t>Ataque de mascota</t>
        </is>
      </c>
      <c r="I234" t="inlineStr">
        <is>
          <t>Silvia Posada de Restrepo</t>
        </is>
      </c>
      <c r="J234" t="inlineStr">
        <is>
          <t>CL</t>
        </is>
      </c>
      <c r="K234" t="n">
        <v>39</v>
      </c>
      <c r="L234" t="inlineStr">
        <is>
          <t>B</t>
        </is>
      </c>
      <c r="M234" t="inlineStr">
        <is>
          <t>SUR</t>
        </is>
      </c>
      <c r="N234" t="n">
        <v>34</v>
      </c>
      <c r="P234" t="n">
        <v>29</v>
      </c>
      <c r="S234" t="n">
        <v>201</v>
      </c>
      <c r="T234">
        <f>CONCATENATE(J234," ",K234," ",L234," ",M234," ",N234," ",O234," ",P234," ",Q234," ",R234," ",S234)</f>
        <v/>
      </c>
      <c r="U234" t="inlineStr">
        <is>
          <t>no reporta</t>
        </is>
      </c>
      <c r="V234" t="n">
        <v>3795752</v>
      </c>
      <c r="W234" t="inlineStr">
        <is>
          <t>Salon de belleza</t>
        </is>
      </c>
      <c r="X234" t="inlineStr">
        <is>
          <t>CL</t>
        </is>
      </c>
      <c r="Y234" t="n">
        <v>39</v>
      </c>
      <c r="Z234" t="inlineStr">
        <is>
          <t>B</t>
        </is>
      </c>
      <c r="AA234" t="inlineStr">
        <is>
          <t>SUR</t>
        </is>
      </c>
      <c r="AB234" t="n">
        <v>30</v>
      </c>
      <c r="AD234" t="n">
        <v>35</v>
      </c>
      <c r="AH234">
        <f>CONCATENATE(X234," ",Y234," ",Z234," ",AA234," ",AB234," ",AC234," ",AD234," ",AE234," ",AF234," ",AG234)</f>
        <v/>
      </c>
      <c r="AI234" t="inlineStr">
        <is>
          <t>no reporta</t>
        </is>
      </c>
      <c r="AJ234" t="inlineStr">
        <is>
          <t>no reporta</t>
        </is>
      </c>
      <c r="AK234" t="inlineStr">
        <is>
          <t>Mesa</t>
        </is>
      </c>
      <c r="AO234" s="1" t="n"/>
      <c r="AP234" t="n">
        <v>9</v>
      </c>
      <c r="AQ234" s="4" t="n">
        <v>41374</v>
      </c>
      <c r="AR234" s="4" t="n"/>
      <c r="AS234" s="5">
        <f>+AR234-AQ234</f>
        <v/>
      </c>
      <c r="AT234" t="inlineStr">
        <is>
          <t>Codigo de Policia</t>
        </is>
      </c>
      <c r="AU234" t="inlineStr">
        <is>
          <t>Visitas patrulleros</t>
        </is>
      </c>
    </row>
    <row r="235" ht="15" customHeight="1">
      <c r="B235" t="inlineStr">
        <is>
          <t>233-2013</t>
        </is>
      </c>
      <c r="C235" t="n">
        <v>1301398</v>
      </c>
      <c r="D235" t="inlineStr">
        <is>
          <t>-</t>
        </is>
      </c>
      <c r="E235" t="inlineStr">
        <is>
          <t>ESCOMBROS</t>
        </is>
      </c>
      <c r="H235" s="7" t="inlineStr">
        <is>
          <t>Disposicion inadecuada de escombros</t>
        </is>
      </c>
      <c r="I235" t="inlineStr">
        <is>
          <t>Gilberto Gomez</t>
        </is>
      </c>
      <c r="T235">
        <f>CONCATENATE(J235," ",K235," ",L235," ",M235," ",N235," ",O235," ",P235," ",Q235," ",R235," ",S235)</f>
        <v/>
      </c>
      <c r="U235" t="n">
        <v>8315517</v>
      </c>
      <c r="V235" t="inlineStr">
        <is>
          <t>no reporta</t>
        </is>
      </c>
      <c r="W235" t="inlineStr">
        <is>
          <t>Por determinar</t>
        </is>
      </c>
      <c r="X235" t="inlineStr">
        <is>
          <t>CL</t>
        </is>
      </c>
      <c r="Y235" t="n">
        <v>48</v>
      </c>
      <c r="Z235" t="inlineStr">
        <is>
          <t>C</t>
        </is>
      </c>
      <c r="AA235" t="inlineStr">
        <is>
          <t>SUR</t>
        </is>
      </c>
      <c r="AB235" t="n">
        <v>130</v>
      </c>
      <c r="AH235">
        <f>CONCATENATE(X235," ",Y235," ",Z235," ",AA235," ",AB235," ",AC235," ",AD235," ",AE235," ",AF235," ",AG235)</f>
        <v/>
      </c>
      <c r="AI235" t="inlineStr">
        <is>
          <t>no reporta</t>
        </is>
      </c>
      <c r="AJ235" t="inlineStr">
        <is>
          <t>no reporta</t>
        </is>
      </c>
      <c r="AK235" t="inlineStr">
        <is>
          <t>Loma del Barro</t>
        </is>
      </c>
      <c r="AO235" s="1" t="n"/>
      <c r="AP235" t="n">
        <v>7</v>
      </c>
      <c r="AQ235" s="4" t="n">
        <v>41375</v>
      </c>
      <c r="AR235" s="4" t="n">
        <v>41388</v>
      </c>
      <c r="AS235" s="5">
        <f>+AR235-AQ235</f>
        <v/>
      </c>
      <c r="AT235" t="inlineStr">
        <is>
          <t>Acuerdo 020 de 2009</t>
        </is>
      </c>
      <c r="AU235" t="inlineStr">
        <is>
          <t>Auto de archivo</t>
        </is>
      </c>
      <c r="AV235" s="10" t="n">
        <v>41388</v>
      </c>
      <c r="AW235" s="9" t="inlineStr">
        <is>
          <t>C. Rojas - S. Bustamante</t>
        </is>
      </c>
      <c r="AX235" s="10" t="n">
        <v>41388</v>
      </c>
      <c r="CE235" s="10" t="n">
        <v>41388</v>
      </c>
    </row>
    <row r="236" ht="15" customHeight="1">
      <c r="B236" t="inlineStr">
        <is>
          <t>234-2013</t>
        </is>
      </c>
      <c r="C236" t="n">
        <v>1301415</v>
      </c>
      <c r="D236" t="inlineStr">
        <is>
          <t>FAUNA DOMESTICA</t>
        </is>
      </c>
      <c r="H236" s="7" t="inlineStr">
        <is>
          <t>Tenencia inadecuada de mascota</t>
        </is>
      </c>
      <c r="I236" t="inlineStr">
        <is>
          <t>Jackeline Castañeda</t>
        </is>
      </c>
      <c r="J236" t="inlineStr">
        <is>
          <t>KR</t>
        </is>
      </c>
      <c r="K236" t="n">
        <v>31</v>
      </c>
      <c r="N236" t="n">
        <v>41</v>
      </c>
      <c r="P236" t="n">
        <v>32</v>
      </c>
      <c r="R236" t="n">
        <v>3.5</v>
      </c>
      <c r="S236" t="n">
        <v>203</v>
      </c>
      <c r="T236">
        <f>CONCATENATE(J236," ",K236," ",L236," ",M236," ",N236," ",O236," ",P236," ",Q236," ",R236," ",S236)</f>
        <v/>
      </c>
      <c r="U236" t="n">
        <v>1037612788</v>
      </c>
      <c r="V236" t="n">
        <v>3323519</v>
      </c>
      <c r="W236" t="inlineStr">
        <is>
          <t>Juan David Arredondo</t>
        </is>
      </c>
      <c r="X236" t="inlineStr">
        <is>
          <t>KR</t>
        </is>
      </c>
      <c r="Y236" t="n">
        <v>31</v>
      </c>
      <c r="AB236" t="n">
        <v>41</v>
      </c>
      <c r="AD236" t="n">
        <v>32</v>
      </c>
      <c r="AE236" t="inlineStr">
        <is>
          <t>SUR</t>
        </is>
      </c>
      <c r="AF236" t="n">
        <v>3.5</v>
      </c>
      <c r="AG236" t="n">
        <v>102</v>
      </c>
      <c r="AH236">
        <f>CONCATENATE(X236," ",Y236," ",Z236," ",AA236," ",AB236," ",AC236," ",AD236," ",AE236," ",AF236," ",AG236)</f>
        <v/>
      </c>
      <c r="AI236" t="inlineStr">
        <is>
          <t>no reporta</t>
        </is>
      </c>
      <c r="AJ236" t="inlineStr">
        <is>
          <t>no reporta</t>
        </is>
      </c>
      <c r="AK236" t="inlineStr">
        <is>
          <t>Loma del Barro</t>
        </is>
      </c>
      <c r="AO236" s="1" t="n"/>
      <c r="AP236" t="n">
        <v>7</v>
      </c>
      <c r="AQ236" s="4" t="n">
        <v>41375</v>
      </c>
      <c r="AR236" s="4" t="n">
        <v>41445</v>
      </c>
      <c r="AS236" s="5">
        <f>+AR236-AQ236</f>
        <v/>
      </c>
      <c r="AT236" t="inlineStr">
        <is>
          <t>Codigo de Policia</t>
        </is>
      </c>
      <c r="AU236" t="inlineStr">
        <is>
          <t>Auto de archivo</t>
        </is>
      </c>
      <c r="AV236" s="10" t="n">
        <v>41375</v>
      </c>
      <c r="AW236" s="9" t="inlineStr">
        <is>
          <t>F. Villarraga</t>
        </is>
      </c>
      <c r="AX236" s="10" t="n">
        <v>41376</v>
      </c>
      <c r="AY236" s="10" t="n">
        <v>41428</v>
      </c>
      <c r="AZ236" s="9" t="inlineStr">
        <is>
          <t>francisco v</t>
        </is>
      </c>
      <c r="BA236" s="10" t="n">
        <v>41535</v>
      </c>
      <c r="BK236" s="10" t="n">
        <v>41452</v>
      </c>
      <c r="BL236" s="10" t="n">
        <v>41458</v>
      </c>
      <c r="BM236" s="10" t="n">
        <v>41445</v>
      </c>
      <c r="BN236" s="10" t="n">
        <v>41450</v>
      </c>
      <c r="CE236" s="10" t="n">
        <v>41926</v>
      </c>
    </row>
    <row r="237" ht="30" customHeight="1">
      <c r="A237" t="inlineStr">
        <is>
          <t>1526-2011 R33278</t>
        </is>
      </c>
      <c r="B237" t="inlineStr">
        <is>
          <t>235-2013</t>
        </is>
      </c>
      <c r="C237" t="n">
        <v>1301403</v>
      </c>
      <c r="D237" t="inlineStr">
        <is>
          <t>-</t>
        </is>
      </c>
      <c r="E237" t="inlineStr">
        <is>
          <t>RESIDUOS SOLIDOS</t>
        </is>
      </c>
      <c r="F237" t="n">
        <v>3</v>
      </c>
      <c r="H237" s="7" t="inlineStr">
        <is>
          <t>Disposició inadecuada de residuos solidos comparendo 201 de 2012. Recurso de apelación</t>
        </is>
      </c>
      <c r="I237" t="inlineStr">
        <is>
          <t>De Oficio</t>
        </is>
      </c>
      <c r="T237">
        <f>CONCATENATE(J237," ",K237," ",L237," ",M237," ",N237," ",O237," ",P237," ",Q237," ",R237," ",S237)</f>
        <v/>
      </c>
      <c r="U237" t="inlineStr">
        <is>
          <t>no reporta</t>
        </is>
      </c>
      <c r="V237" t="inlineStr">
        <is>
          <t>no reporta</t>
        </is>
      </c>
      <c r="W237" t="inlineStr">
        <is>
          <t>Mauricio Alvarez Holguin</t>
        </is>
      </c>
      <c r="X237" t="inlineStr">
        <is>
          <t>CL</t>
        </is>
      </c>
      <c r="Y237" t="n">
        <v>39</v>
      </c>
      <c r="AA237" t="inlineStr">
        <is>
          <t>SUR</t>
        </is>
      </c>
      <c r="AB237" t="n">
        <v>30</v>
      </c>
      <c r="AD237" t="n">
        <v>17</v>
      </c>
      <c r="AH237">
        <f>CONCATENATE(X237," ",Y237," ",Z237," ",AA237," ",AB237," ",AC237," ",AD237," ",AE237," ",AF237," ",AG237)</f>
        <v/>
      </c>
      <c r="AI237" t="n">
        <v>1033337301</v>
      </c>
      <c r="AJ237" t="n">
        <v>3206890236</v>
      </c>
      <c r="AK237" t="inlineStr">
        <is>
          <t>Mesa</t>
        </is>
      </c>
      <c r="AO237" s="1" t="n"/>
      <c r="AP237" t="n">
        <v>9</v>
      </c>
      <c r="AQ237" s="4" t="n">
        <v>41375</v>
      </c>
      <c r="AR237" s="4" t="n"/>
      <c r="AS237" s="5">
        <f>+AR237-AQ237</f>
        <v/>
      </c>
      <c r="AT237" t="inlineStr">
        <is>
          <t>Acuerdo 020 de 2009</t>
        </is>
      </c>
      <c r="AU237" t="inlineStr">
        <is>
          <t>Comparendo</t>
        </is>
      </c>
    </row>
    <row r="238" ht="15" customHeight="1">
      <c r="B238" t="inlineStr">
        <is>
          <t>236-2013</t>
        </is>
      </c>
      <c r="C238" t="inlineStr">
        <is>
          <t>1301413 - 1305054</t>
        </is>
      </c>
      <c r="D238" t="inlineStr">
        <is>
          <t>FAUNA DOMESTICA</t>
        </is>
      </c>
      <c r="H238" s="7" t="inlineStr">
        <is>
          <t>Ataque de mascota</t>
        </is>
      </c>
      <c r="I238" t="inlineStr">
        <is>
          <t>Natalia Contreras</t>
        </is>
      </c>
      <c r="J238" t="inlineStr">
        <is>
          <t>KR</t>
        </is>
      </c>
      <c r="K238" t="n">
        <v>33</v>
      </c>
      <c r="N238" t="n">
        <v>39</v>
      </c>
      <c r="P238" t="n">
        <v>45</v>
      </c>
      <c r="S238" t="n">
        <v>402</v>
      </c>
      <c r="T238">
        <f>CONCATENATE(J238," ",K238," ",L238," ",M238," ",N238," ",O238," ",P238," ",Q238," ",R238," ",S238)</f>
        <v/>
      </c>
      <c r="U238" t="n">
        <v>43978819</v>
      </c>
      <c r="V238" t="n">
        <v>3342022</v>
      </c>
      <c r="W238" t="inlineStr">
        <is>
          <t>Mateo Velez</t>
        </is>
      </c>
      <c r="X238" t="inlineStr">
        <is>
          <t>CL</t>
        </is>
      </c>
      <c r="Y238" t="n">
        <v>39</v>
      </c>
      <c r="AA238" t="inlineStr">
        <is>
          <t>SUR</t>
        </is>
      </c>
      <c r="AB238" t="n">
        <v>35</v>
      </c>
      <c r="AD238" t="n">
        <v>15</v>
      </c>
      <c r="AH238">
        <f>CONCATENATE(X238," ",Y238," ",Z238," ",AA238," ",AB238," ",AC238," ",AD238," ",AE238," ",AF238," ",AG238)</f>
        <v/>
      </c>
      <c r="AI238" t="inlineStr">
        <is>
          <t>no reporta</t>
        </is>
      </c>
      <c r="AJ238" t="n">
        <v>3184509158</v>
      </c>
      <c r="AK238" t="inlineStr">
        <is>
          <t>Mesa</t>
        </is>
      </c>
      <c r="AO238" s="1" t="n"/>
      <c r="AP238" t="n">
        <v>9</v>
      </c>
      <c r="AQ238" s="4" t="n">
        <v>41375</v>
      </c>
      <c r="AR238" s="4" t="n">
        <v>41396</v>
      </c>
      <c r="AS238" s="5">
        <f>+AR238-AQ238</f>
        <v/>
      </c>
      <c r="AT238" t="inlineStr">
        <is>
          <t>Codigo de Policia</t>
        </is>
      </c>
      <c r="AU238" t="inlineStr">
        <is>
          <t>Auto de archivo</t>
        </is>
      </c>
      <c r="BM238" s="10" t="n">
        <v>41396</v>
      </c>
      <c r="BN238" s="10" t="n">
        <v>41400</v>
      </c>
      <c r="BO238" s="10" t="n">
        <v>41400</v>
      </c>
      <c r="BP238" s="10" t="n">
        <v>41403</v>
      </c>
      <c r="BS238" s="10" t="n">
        <v>41403</v>
      </c>
      <c r="BW238" s="10" t="n">
        <v>41521</v>
      </c>
      <c r="CC238" s="10" t="n">
        <v>41541</v>
      </c>
      <c r="CD238" s="10" t="n">
        <v>41541</v>
      </c>
      <c r="CE238" s="10" t="n">
        <v>41541</v>
      </c>
    </row>
    <row r="239" ht="15" customHeight="1">
      <c r="B239" t="inlineStr">
        <is>
          <t>237-2013</t>
        </is>
      </c>
      <c r="C239" t="n">
        <v>1301430</v>
      </c>
      <c r="D239" t="inlineStr">
        <is>
          <t>FAUNA DOMESTICA</t>
        </is>
      </c>
      <c r="H239" s="7" t="inlineStr">
        <is>
          <t>No recogen excrementos de perro</t>
        </is>
      </c>
      <c r="I239" t="inlineStr">
        <is>
          <t>Diana Montoya</t>
        </is>
      </c>
      <c r="J239" t="inlineStr">
        <is>
          <t>CL</t>
        </is>
      </c>
      <c r="K239" t="n">
        <v>48</v>
      </c>
      <c r="L239" t="inlineStr">
        <is>
          <t>DD</t>
        </is>
      </c>
      <c r="M239" t="inlineStr">
        <is>
          <t>SUR</t>
        </is>
      </c>
      <c r="N239" t="n">
        <v>42</v>
      </c>
      <c r="P239" t="n">
        <v>15</v>
      </c>
      <c r="R239" t="n">
        <v>3.5</v>
      </c>
      <c r="S239" t="n">
        <v>203</v>
      </c>
      <c r="T239">
        <f>CONCATENATE(J239," ",K239," ",L239," ",M239," ",N239," ",O239," ",P239," ",Q239," ",R239," ",S239)</f>
        <v/>
      </c>
      <c r="U239" t="n">
        <v>43808584</v>
      </c>
      <c r="V239" t="n">
        <v>3311567</v>
      </c>
      <c r="W239" t="inlineStr">
        <is>
          <t>Por determinar</t>
        </is>
      </c>
      <c r="X239" t="inlineStr">
        <is>
          <t>CL</t>
        </is>
      </c>
      <c r="Y239" t="n">
        <v>48</v>
      </c>
      <c r="Z239" t="inlineStr">
        <is>
          <t>DD</t>
        </is>
      </c>
      <c r="AA239" t="inlineStr">
        <is>
          <t>SUR</t>
        </is>
      </c>
      <c r="AB239" t="n">
        <v>42</v>
      </c>
      <c r="AD239" t="n">
        <v>15</v>
      </c>
      <c r="AF239" t="n">
        <v>3.5</v>
      </c>
      <c r="AG239" t="n">
        <v>304</v>
      </c>
      <c r="AH239">
        <f>CONCATENATE(X239," ",Y239," ",Z239," ",AA239," ",AB239," ",AC239," ",AD239," ",AE239," ",AF239," ",AG239)</f>
        <v/>
      </c>
      <c r="AI239" t="inlineStr">
        <is>
          <t>no reporta</t>
        </is>
      </c>
      <c r="AJ239" t="inlineStr">
        <is>
          <t>no reporta</t>
        </is>
      </c>
      <c r="AK239" t="inlineStr">
        <is>
          <t>Loma del Barro</t>
        </is>
      </c>
      <c r="AO239" s="1" t="n"/>
      <c r="AP239" t="n">
        <v>7</v>
      </c>
      <c r="AQ239" s="4" t="n">
        <v>41375</v>
      </c>
      <c r="AR239" s="4" t="n">
        <v>41388</v>
      </c>
      <c r="AS239" s="5">
        <f>+AR239-AQ239</f>
        <v/>
      </c>
      <c r="AT239" t="inlineStr">
        <is>
          <t>Acuerdo 020 de 2009</t>
        </is>
      </c>
      <c r="AU239" t="inlineStr">
        <is>
          <t>Auto de archivo</t>
        </is>
      </c>
      <c r="AV239" s="10" t="n">
        <v>41388</v>
      </c>
      <c r="AW239" s="9" t="inlineStr">
        <is>
          <t>C. Rojas</t>
        </is>
      </c>
      <c r="AX239" s="10" t="n">
        <v>41388</v>
      </c>
      <c r="AY239" s="10" t="n">
        <v>41410</v>
      </c>
      <c r="AZ239" s="9" t="inlineStr">
        <is>
          <t>J. Restrepo - S. Bustamante</t>
        </is>
      </c>
      <c r="BA239" s="10" t="n">
        <v>41410</v>
      </c>
      <c r="CE239" s="10" t="n">
        <v>41410</v>
      </c>
    </row>
    <row r="240" ht="15" customHeight="1">
      <c r="B240" t="inlineStr">
        <is>
          <t>238-2013</t>
        </is>
      </c>
      <c r="C240" t="n">
        <v>1301434</v>
      </c>
      <c r="D240" t="inlineStr">
        <is>
          <t>FAUNA DOMESTICA</t>
        </is>
      </c>
      <c r="H240" s="7" t="inlineStr">
        <is>
          <t>Ataque de mascota</t>
        </is>
      </c>
      <c r="I240" t="inlineStr">
        <is>
          <t>Comunidad</t>
        </is>
      </c>
      <c r="T240">
        <f>CONCATENATE(J240," ",K240," ",L240," ",M240," ",N240," ",O240," ",P240," ",Q240," ",R240," ",S240)</f>
        <v/>
      </c>
      <c r="U240" t="inlineStr">
        <is>
          <t>no reporta</t>
        </is>
      </c>
      <c r="V240" t="inlineStr">
        <is>
          <t>no reporta</t>
        </is>
      </c>
      <c r="W240" t="inlineStr">
        <is>
          <t>Eulalia Garro San</t>
        </is>
      </c>
      <c r="X240" t="inlineStr">
        <is>
          <t>TR</t>
        </is>
      </c>
      <c r="Y240" t="n">
        <v>35</v>
      </c>
      <c r="Z240" t="inlineStr">
        <is>
          <t>A</t>
        </is>
      </c>
      <c r="AA240" t="inlineStr">
        <is>
          <t>SUR</t>
        </is>
      </c>
      <c r="AB240" t="n">
        <v>32</v>
      </c>
      <c r="AD240" t="n">
        <v>41</v>
      </c>
      <c r="AH240">
        <f>CONCATENATE(X240," ",Y240," ",Z240," ",AA240," ",AB240," ",AC240," ",AD240," ",AE240," ",AF240," ",AG240)</f>
        <v/>
      </c>
      <c r="AI240" t="inlineStr">
        <is>
          <t>no reporta</t>
        </is>
      </c>
      <c r="AJ240" t="n">
        <v>3332067</v>
      </c>
      <c r="AK240" t="inlineStr">
        <is>
          <t>Los Naranjos</t>
        </is>
      </c>
      <c r="AO240" s="1" t="n"/>
      <c r="AP240" t="n">
        <v>9</v>
      </c>
      <c r="AQ240" s="4" t="n">
        <v>41376</v>
      </c>
      <c r="AR240" s="4" t="n"/>
      <c r="AS240" s="5">
        <f>+AR240-AQ240</f>
        <v/>
      </c>
      <c r="AT240" t="inlineStr">
        <is>
          <t>Codigo de Policia</t>
        </is>
      </c>
      <c r="AU240" t="inlineStr">
        <is>
          <t>Auto de archivo</t>
        </is>
      </c>
    </row>
    <row r="241" ht="15" customHeight="1">
      <c r="B241" t="inlineStr">
        <is>
          <t>239-2013</t>
        </is>
      </c>
      <c r="C241" t="n">
        <v>1301443</v>
      </c>
      <c r="D241" t="inlineStr">
        <is>
          <t>FAUNA DOMESTICA</t>
        </is>
      </c>
      <c r="H241" s="7" t="inlineStr">
        <is>
          <t>Tenencia inadecuada de mascotas</t>
        </is>
      </c>
      <c r="I241" t="inlineStr">
        <is>
          <t>German Higuita Z</t>
        </is>
      </c>
      <c r="T241">
        <f>CONCATENATE(J241," ",K241," ",L241," ",M241," ",N241," ",O241," ",P241," ",Q241," ",R241," ",S241)</f>
        <v/>
      </c>
      <c r="U241" t="n">
        <v>3472314</v>
      </c>
      <c r="V241" t="n">
        <v>3331824</v>
      </c>
      <c r="W241" t="inlineStr">
        <is>
          <t>Nancy Ochoa</t>
        </is>
      </c>
      <c r="AH241">
        <f>CONCATENATE(X241," ",Y241," ",Z241," ",AA241," ",AB241," ",AC241," ",AD241," ",AE241," ",AF241," ",AG241)</f>
        <v/>
      </c>
      <c r="AI241" t="inlineStr">
        <is>
          <t>no reporta</t>
        </is>
      </c>
      <c r="AJ241" t="inlineStr">
        <is>
          <t>no reporta</t>
        </is>
      </c>
      <c r="AL241" t="inlineStr">
        <is>
          <t>El Vallano</t>
        </is>
      </c>
      <c r="AO241" s="1" t="n"/>
      <c r="AP241" t="n">
        <v>11</v>
      </c>
      <c r="AQ241" s="4" t="n">
        <v>41376</v>
      </c>
      <c r="AR241" s="4" t="n">
        <v>41423</v>
      </c>
      <c r="AS241" s="5">
        <f>+AR241-AQ241</f>
        <v/>
      </c>
      <c r="AT241" t="inlineStr">
        <is>
          <t>Codigo de Policia</t>
        </is>
      </c>
      <c r="AU241" t="inlineStr">
        <is>
          <t>Auto de archivo</t>
        </is>
      </c>
      <c r="AV241" s="10" t="n">
        <v>41423</v>
      </c>
      <c r="AW241" s="9" t="inlineStr">
        <is>
          <t>J. Alvarez - L. Garcia</t>
        </is>
      </c>
      <c r="AX241" s="10" t="n">
        <v>41423</v>
      </c>
      <c r="CE241" s="10" t="n">
        <v>41586</v>
      </c>
    </row>
    <row r="242" ht="45" customHeight="1">
      <c r="B242" t="inlineStr">
        <is>
          <t>240-2013</t>
        </is>
      </c>
      <c r="C242" t="n">
        <v>1301459</v>
      </c>
      <c r="D242" t="inlineStr">
        <is>
          <t>-</t>
        </is>
      </c>
      <c r="E242" t="inlineStr">
        <is>
          <t>ESCOMBROS</t>
        </is>
      </c>
      <c r="H242" s="7" t="inlineStr">
        <is>
          <t>Escombros en via publica</t>
        </is>
      </c>
      <c r="I242" t="inlineStr">
        <is>
          <t>Anonimo</t>
        </is>
      </c>
      <c r="T242">
        <f>CONCATENATE(J242," ",K242," ",L242," ",M242," ",N242," ",O242," ",P242," ",Q242," ",R242," ",S242)</f>
        <v/>
      </c>
      <c r="U242" t="inlineStr">
        <is>
          <t>no reporta</t>
        </is>
      </c>
      <c r="V242" t="inlineStr">
        <is>
          <t>no reporta</t>
        </is>
      </c>
      <c r="W242" t="inlineStr">
        <is>
          <t>Jorge Mario Rincon</t>
        </is>
      </c>
      <c r="X242" t="inlineStr">
        <is>
          <t>DG</t>
        </is>
      </c>
      <c r="Y242" t="n">
        <v>39</v>
      </c>
      <c r="AB242" t="n">
        <v>33</v>
      </c>
      <c r="AD242" t="n">
        <v>60</v>
      </c>
      <c r="AE242" t="inlineStr">
        <is>
          <t>SUR</t>
        </is>
      </c>
      <c r="AH242">
        <f>CONCATENATE(X242," ",Y242," ",Z242," ",AA242," ",AB242," ",AC242," ",AD242," ",AE242," ",AF242," ",AG242)</f>
        <v/>
      </c>
      <c r="AI242" t="inlineStr">
        <is>
          <t>no reporta</t>
        </is>
      </c>
      <c r="AJ242" t="inlineStr">
        <is>
          <t>no reporta</t>
        </is>
      </c>
      <c r="AK242" t="inlineStr">
        <is>
          <t>La Magnolia</t>
        </is>
      </c>
      <c r="AO242" s="1" t="n"/>
      <c r="AP242" t="n">
        <v>9</v>
      </c>
      <c r="AQ242" s="4" t="n">
        <v>41379</v>
      </c>
      <c r="AR242" s="4" t="n">
        <v>41380</v>
      </c>
      <c r="AS242" s="5">
        <f>+AR242-AQ242</f>
        <v/>
      </c>
      <c r="AT242" t="inlineStr">
        <is>
          <t>Acta de Compromiso</t>
        </is>
      </c>
      <c r="AU242" t="inlineStr">
        <is>
          <t>Auto de archivo</t>
        </is>
      </c>
      <c r="AV242" s="10" t="n">
        <v>41368</v>
      </c>
      <c r="AW242" s="9" t="inlineStr">
        <is>
          <t>C. Rojas - J. Restrepo - S. Bustamante</t>
        </is>
      </c>
      <c r="AX242" s="10" t="n">
        <v>41368</v>
      </c>
      <c r="AY242" s="10" t="n">
        <v>41387</v>
      </c>
      <c r="AZ242" s="11" t="inlineStr">
        <is>
          <t>J.Restrepo - C. Rojas - S. Bustamante</t>
        </is>
      </c>
      <c r="BA242" s="10" t="n">
        <v>41387</v>
      </c>
      <c r="BB242" s="12" t="n"/>
      <c r="CE242" s="10" t="n">
        <v>41387</v>
      </c>
    </row>
    <row r="243" ht="15" customHeight="1">
      <c r="B243" t="inlineStr">
        <is>
          <t>241-2013</t>
        </is>
      </c>
      <c r="C243" t="inlineStr">
        <is>
          <t>1301460 - 123913 - 129610</t>
        </is>
      </c>
      <c r="D243" t="inlineStr">
        <is>
          <t>FAUNA DOMESTICA</t>
        </is>
      </c>
      <c r="H243" s="7" t="inlineStr">
        <is>
          <t>Generacion de malos olores por mascotas - criadero</t>
        </is>
      </c>
      <c r="I243" t="inlineStr">
        <is>
          <t>De Oficio</t>
        </is>
      </c>
      <c r="T243">
        <f>CONCATENATE(J243," ",K243," ",L243," ",M243," ",N243," ",O243," ",P243," ",Q243," ",R243," ",S243)</f>
        <v/>
      </c>
      <c r="U243" t="inlineStr">
        <is>
          <t>no reporta</t>
        </is>
      </c>
      <c r="V243" t="inlineStr">
        <is>
          <t>no reporta</t>
        </is>
      </c>
      <c r="W243" t="inlineStr">
        <is>
          <t>Mark Cohen</t>
        </is>
      </c>
      <c r="X243" t="inlineStr">
        <is>
          <t>KR</t>
        </is>
      </c>
      <c r="Y243" t="n">
        <v>24</v>
      </c>
      <c r="Z243" t="inlineStr">
        <is>
          <t>G</t>
        </is>
      </c>
      <c r="AB243" t="n">
        <v>38</v>
      </c>
      <c r="AC243" t="inlineStr">
        <is>
          <t>B</t>
        </is>
      </c>
      <c r="AD243" t="n">
        <v>90</v>
      </c>
      <c r="AE243" t="inlineStr">
        <is>
          <t>SUR</t>
        </is>
      </c>
      <c r="AH243">
        <f>CONCATENATE(X243," ",Y243," ",Z243," ",AA243," ",AB243," ",AC243," ",AD243," ",AE243," ",AF243," ",AG243)</f>
        <v/>
      </c>
      <c r="AI243" t="n">
        <v>422096</v>
      </c>
      <c r="AJ243" t="n">
        <v>3025720</v>
      </c>
      <c r="AK243" t="inlineStr">
        <is>
          <t>El Chingui</t>
        </is>
      </c>
      <c r="AO243" s="1" t="n"/>
      <c r="AP243" t="n">
        <v>6</v>
      </c>
      <c r="AQ243" s="4" t="n">
        <v>41379</v>
      </c>
      <c r="AR243" s="4" t="n">
        <v>41380</v>
      </c>
      <c r="AS243" s="5">
        <f>+AR243-AQ243</f>
        <v/>
      </c>
      <c r="AT243" t="inlineStr">
        <is>
          <t>Acta de Compromiso</t>
        </is>
      </c>
      <c r="AU243" t="inlineStr">
        <is>
          <t>Auto de archivo</t>
        </is>
      </c>
      <c r="AV243" s="10" t="n">
        <v>41368</v>
      </c>
      <c r="AW243" s="9" t="inlineStr">
        <is>
          <t>J. Restrepo - S. Bustamante</t>
        </is>
      </c>
      <c r="AX243" s="10" t="n">
        <v>41368</v>
      </c>
      <c r="AY243" s="10" t="n">
        <v>41373</v>
      </c>
      <c r="AZ243" s="9" t="inlineStr">
        <is>
          <t>J. Restrepo - S. Bustamante</t>
        </is>
      </c>
      <c r="BA243" s="10" t="n">
        <v>41373</v>
      </c>
      <c r="BB243" s="10" t="n">
        <v>41418</v>
      </c>
      <c r="BC243" s="9" t="inlineStr">
        <is>
          <t>J. Restrepo</t>
        </is>
      </c>
      <c r="BD243" s="10" t="n">
        <v>41418</v>
      </c>
      <c r="BE243" s="10" t="n">
        <v>41459</v>
      </c>
      <c r="BF243" s="9" t="inlineStr">
        <is>
          <t>J.Restrepo-S.Bustamante</t>
        </is>
      </c>
      <c r="BG243" s="10" t="n">
        <v>41459</v>
      </c>
      <c r="BH243" s="10" t="n">
        <v>41507</v>
      </c>
      <c r="BI243" s="9" t="inlineStr">
        <is>
          <t>J.Restrepo-S.Bustamante</t>
        </is>
      </c>
      <c r="BJ243" s="10" t="n">
        <v>41508</v>
      </c>
      <c r="CE243" s="10" t="n">
        <v>41586</v>
      </c>
    </row>
    <row r="244" ht="15" customHeight="1">
      <c r="B244" t="inlineStr">
        <is>
          <t>242-2013</t>
        </is>
      </c>
      <c r="C244" t="n">
        <v>1301487</v>
      </c>
      <c r="D244" t="inlineStr">
        <is>
          <t>FLORA</t>
        </is>
      </c>
      <c r="H244" s="7" t="inlineStr">
        <is>
          <t>Poda severa de arboles, se suspende</t>
        </is>
      </c>
      <c r="I244" t="inlineStr">
        <is>
          <t>De Oficio</t>
        </is>
      </c>
      <c r="T244">
        <f>CONCATENATE(J244," ",K244," ",L244," ",M244," ",N244," ",O244," ",P244," ",Q244," ",R244," ",S244)</f>
        <v/>
      </c>
      <c r="U244" t="inlineStr">
        <is>
          <t>no reporta</t>
        </is>
      </c>
      <c r="V244" t="inlineStr">
        <is>
          <t>no reporta</t>
        </is>
      </c>
      <c r="W244" t="inlineStr">
        <is>
          <t>Alberto</t>
        </is>
      </c>
      <c r="X244" t="inlineStr">
        <is>
          <t>CL</t>
        </is>
      </c>
      <c r="Y244" t="n">
        <v>48</v>
      </c>
      <c r="AA244" t="inlineStr">
        <is>
          <t>SUR</t>
        </is>
      </c>
      <c r="AB244" t="n">
        <v>37</v>
      </c>
      <c r="AH244">
        <f>CONCATENATE(X244," ",Y244," ",Z244," ",AA244," ",AB244," ",AC244," ",AD244," ",AE244," ",AF244," ",AG244)</f>
        <v/>
      </c>
      <c r="AI244" t="inlineStr">
        <is>
          <t>no reporta</t>
        </is>
      </c>
      <c r="AJ244" t="n">
        <v>3217125884</v>
      </c>
      <c r="AK244" t="inlineStr">
        <is>
          <t>Alcala</t>
        </is>
      </c>
      <c r="AO244" s="1" t="n"/>
      <c r="AP244" t="n">
        <v>8</v>
      </c>
      <c r="AQ244" s="4" t="n">
        <v>41380</v>
      </c>
      <c r="AR244" s="4" t="n">
        <v>41381</v>
      </c>
      <c r="AS244" s="5">
        <f>+AR244-AQ244</f>
        <v/>
      </c>
      <c r="AT244" t="inlineStr">
        <is>
          <t>Acta de Compromiso</t>
        </is>
      </c>
      <c r="AU244" t="inlineStr">
        <is>
          <t>Auto de archivo</t>
        </is>
      </c>
      <c r="AV244" s="10" t="n">
        <v>41379</v>
      </c>
      <c r="AW244" s="9" t="inlineStr">
        <is>
          <t>C. Rojas - J. Restrepo - S. Bustamante</t>
        </is>
      </c>
      <c r="AX244" s="10" t="n">
        <v>41379</v>
      </c>
      <c r="AY244" s="10" t="n">
        <v>41390</v>
      </c>
      <c r="AZ244" s="9" t="inlineStr">
        <is>
          <t>C. Rojas - J. Restrepo - S. Bustamante</t>
        </is>
      </c>
      <c r="BA244" s="10" t="n">
        <v>41390</v>
      </c>
      <c r="BB244" s="10" t="n">
        <v>41478</v>
      </c>
      <c r="BC244" s="9" t="inlineStr">
        <is>
          <t>J. Restrepo - S. Bustamante</t>
        </is>
      </c>
    </row>
    <row r="245" ht="15" customHeight="1">
      <c r="B245" t="inlineStr">
        <is>
          <t>243-2013</t>
        </is>
      </c>
      <c r="C245" t="n">
        <v>1301488</v>
      </c>
      <c r="D245" t="inlineStr">
        <is>
          <t>FAUNA DOMESTICA</t>
        </is>
      </c>
      <c r="H245" s="7" t="inlineStr">
        <is>
          <t>Bovino accidentado</t>
        </is>
      </c>
      <c r="I245" t="inlineStr">
        <is>
          <t>De Oficio</t>
        </is>
      </c>
      <c r="T245">
        <f>CONCATENATE(J245," ",K245," ",L245," ",M245," ",N245," ",O245," ",P245," ",Q245," ",R245," ",S245)</f>
        <v/>
      </c>
      <c r="U245" t="inlineStr">
        <is>
          <t>no reporta</t>
        </is>
      </c>
      <c r="V245" t="inlineStr">
        <is>
          <t>no reporta</t>
        </is>
      </c>
      <c r="W245" t="inlineStr">
        <is>
          <t>Jainer Arango Rios</t>
        </is>
      </c>
      <c r="AH245">
        <f>CONCATENATE(X245," ",Y245," ",Z245," ",AA245," ",AB245," ",AC245," ",AD245," ",AE245," ",AF245," ",AG245)</f>
        <v/>
      </c>
      <c r="AI245" t="inlineStr">
        <is>
          <t>no reporta</t>
        </is>
      </c>
      <c r="AJ245" t="n">
        <v>3218363556</v>
      </c>
      <c r="AL245" t="inlineStr">
        <is>
          <t>Santa Catalina</t>
        </is>
      </c>
      <c r="AO245" s="1" t="n"/>
      <c r="AP245" t="n">
        <v>10</v>
      </c>
      <c r="AQ245" s="4" t="n">
        <v>41380</v>
      </c>
      <c r="AR245" s="4" t="n">
        <v>41381</v>
      </c>
      <c r="AS245" s="5">
        <f>+AR245-AQ245</f>
        <v/>
      </c>
      <c r="AT245" t="inlineStr">
        <is>
          <t>Acta de Compromiso</t>
        </is>
      </c>
      <c r="AU245" t="inlineStr">
        <is>
          <t>Auto de archivo</t>
        </is>
      </c>
    </row>
    <row r="246" ht="15" customHeight="1">
      <c r="B246" t="inlineStr">
        <is>
          <t>244-2013</t>
        </is>
      </c>
      <c r="C246" t="n">
        <v>1301467</v>
      </c>
      <c r="D246" t="inlineStr">
        <is>
          <t>FAUNA DOMESTICA</t>
        </is>
      </c>
      <c r="H246" s="7" t="inlineStr">
        <is>
          <t>Tenencia inadecuada de mascota</t>
        </is>
      </c>
      <c r="I246" t="inlineStr">
        <is>
          <t>Esperanza Garcia</t>
        </is>
      </c>
      <c r="J246" t="inlineStr">
        <is>
          <t>KR</t>
        </is>
      </c>
      <c r="K246" t="n">
        <v>41</v>
      </c>
      <c r="L246" t="inlineStr">
        <is>
          <t>A</t>
        </is>
      </c>
      <c r="N246" t="n">
        <v>40</v>
      </c>
      <c r="O246" t="inlineStr">
        <is>
          <t>B</t>
        </is>
      </c>
      <c r="P246" t="n">
        <v>15</v>
      </c>
      <c r="Q246" t="inlineStr">
        <is>
          <t>SUR</t>
        </is>
      </c>
      <c r="T246">
        <f>CONCATENATE(J246," ",K246," ",L246," ",M246," ",N246," ",O246," ",P246," ",Q246," ",R246," ",S246)</f>
        <v/>
      </c>
      <c r="U246" t="n">
        <v>32422760</v>
      </c>
      <c r="V246" t="n">
        <v>2768247</v>
      </c>
      <c r="W246" t="inlineStr">
        <is>
          <t>Por determinar</t>
        </is>
      </c>
      <c r="X246" t="inlineStr">
        <is>
          <t>KR</t>
        </is>
      </c>
      <c r="Y246" t="n">
        <v>41</v>
      </c>
      <c r="Z246" t="inlineStr">
        <is>
          <t>A</t>
        </is>
      </c>
      <c r="AB246" t="n">
        <v>40</v>
      </c>
      <c r="AC246" t="inlineStr">
        <is>
          <t>D</t>
        </is>
      </c>
      <c r="AD246" t="n">
        <v>41</v>
      </c>
      <c r="AE246" t="inlineStr">
        <is>
          <t>SUR</t>
        </is>
      </c>
      <c r="AH246">
        <f>CONCATENATE(X246," ",Y246," ",Z246," ",AA246," ",AB246," ",AC246," ",AD246," ",AE246," ",AF246," ",AG246)</f>
        <v/>
      </c>
      <c r="AI246" t="inlineStr">
        <is>
          <t>no reporta</t>
        </is>
      </c>
      <c r="AJ246" t="inlineStr">
        <is>
          <t>no reporta</t>
        </is>
      </c>
      <c r="AK246" t="inlineStr">
        <is>
          <t>El Dorado</t>
        </is>
      </c>
      <c r="AO246" s="1" t="n"/>
      <c r="AP246" t="n">
        <v>7</v>
      </c>
      <c r="AQ246" s="4" t="n">
        <v>41379</v>
      </c>
      <c r="AR246" s="4" t="n">
        <v>41388</v>
      </c>
      <c r="AS246" s="5">
        <f>+AR246-AQ246</f>
        <v/>
      </c>
      <c r="AT246" t="inlineStr">
        <is>
          <t>Acta de Compromiso</t>
        </is>
      </c>
      <c r="AU246" t="inlineStr">
        <is>
          <t>Auto de archivo</t>
        </is>
      </c>
      <c r="AV246" s="10" t="n">
        <v>41388</v>
      </c>
      <c r="AW246" s="9" t="inlineStr">
        <is>
          <t>J. Alvarez - L. Garcia</t>
        </is>
      </c>
      <c r="AX246" s="10" t="n">
        <v>41388</v>
      </c>
      <c r="CE246" s="10" t="n">
        <v>41388</v>
      </c>
      <c r="CF246" s="10" t="n">
        <v>41388</v>
      </c>
    </row>
    <row r="247" ht="15" customHeight="1">
      <c r="B247" t="inlineStr">
        <is>
          <t>245-2013</t>
        </is>
      </c>
      <c r="C247" t="n">
        <v>1301470</v>
      </c>
      <c r="D247" t="inlineStr">
        <is>
          <t>-</t>
        </is>
      </c>
      <c r="E247" t="inlineStr">
        <is>
          <t>RESIDUOS SOLIDOS</t>
        </is>
      </c>
      <c r="H247" s="7" t="inlineStr">
        <is>
          <t>Solicitan sensibilizacion por disposición inadecuada de residuos sólidos</t>
        </is>
      </c>
      <c r="I247" t="inlineStr">
        <is>
          <t xml:space="preserve">JAC </t>
        </is>
      </c>
      <c r="J247" t="inlineStr">
        <is>
          <t>KR</t>
        </is>
      </c>
      <c r="K247" t="n">
        <v>27</v>
      </c>
      <c r="N247" t="n">
        <v>36</v>
      </c>
      <c r="O247" t="inlineStr">
        <is>
          <t>B</t>
        </is>
      </c>
      <c r="P247" t="n">
        <v>4</v>
      </c>
      <c r="Q247" t="inlineStr">
        <is>
          <t>SUR</t>
        </is>
      </c>
      <c r="S247" t="n">
        <v>106</v>
      </c>
      <c r="T247">
        <f>CONCATENATE(J247," ",K247," ",L247," ",M247," ",N247," ",O247," ",P247," ",Q247," ",R247," ",S247)</f>
        <v/>
      </c>
      <c r="U247" t="inlineStr">
        <is>
          <t>no reporta</t>
        </is>
      </c>
      <c r="V247" t="inlineStr">
        <is>
          <t>no reporta</t>
        </is>
      </c>
      <c r="W247" t="inlineStr">
        <is>
          <t xml:space="preserve">Comunidad </t>
        </is>
      </c>
      <c r="AH247">
        <f>CONCATENATE(X247," ",Y247," ",Z247," ",AA247," ",AB247," ",AC247," ",AD247," ",AE247," ",AF247," ",AG247)</f>
        <v/>
      </c>
      <c r="AI247" t="inlineStr">
        <is>
          <t>no reporta</t>
        </is>
      </c>
      <c r="AJ247" t="inlineStr">
        <is>
          <t>no reporta</t>
        </is>
      </c>
      <c r="AK247" t="inlineStr">
        <is>
          <t>El Chocho</t>
        </is>
      </c>
      <c r="AO247" s="1" t="n"/>
      <c r="AP247" t="n">
        <v>5</v>
      </c>
      <c r="AQ247" s="4" t="n">
        <v>41379</v>
      </c>
      <c r="AR247" s="4" t="n">
        <v>41388</v>
      </c>
      <c r="AS247" s="5">
        <f>+AR247-AQ247</f>
        <v/>
      </c>
      <c r="AT247" t="inlineStr">
        <is>
          <t>Acta de Compromiso</t>
        </is>
      </c>
      <c r="AU247" t="inlineStr">
        <is>
          <t>Auto de archivo</t>
        </is>
      </c>
      <c r="AV247" s="10" t="n">
        <v>41388</v>
      </c>
      <c r="AW247" s="9" t="inlineStr">
        <is>
          <t>C. Rojas - S. Bustamante</t>
        </is>
      </c>
      <c r="AX247" s="10" t="n">
        <v>41388</v>
      </c>
      <c r="CE247" s="10" t="n">
        <v>41388</v>
      </c>
    </row>
    <row r="248" ht="15" customHeight="1">
      <c r="B248" t="inlineStr">
        <is>
          <t>246-2013</t>
        </is>
      </c>
      <c r="C248" t="n">
        <v>1301482</v>
      </c>
      <c r="D248" t="inlineStr">
        <is>
          <t>FAUNA DOMESTICA</t>
        </is>
      </c>
      <c r="H248" s="7" t="inlineStr">
        <is>
          <t>No recogen excrementos</t>
        </is>
      </c>
      <c r="I248" t="inlineStr">
        <is>
          <t>Anonimo</t>
        </is>
      </c>
      <c r="T248">
        <f>CONCATENATE(J248," ",K248," ",L248," ",M248," ",N248," ",O248," ",P248," ",Q248," ",R248," ",S248)</f>
        <v/>
      </c>
      <c r="U248" t="inlineStr">
        <is>
          <t>no reporta</t>
        </is>
      </c>
      <c r="V248" t="n">
        <v>3316248</v>
      </c>
      <c r="W248" t="inlineStr">
        <is>
          <t>Por determinar</t>
        </is>
      </c>
      <c r="X248" t="inlineStr">
        <is>
          <t>KR</t>
        </is>
      </c>
      <c r="Y248" t="n">
        <v>42</v>
      </c>
      <c r="Z248" t="inlineStr">
        <is>
          <t>B</t>
        </is>
      </c>
      <c r="AB248" t="n">
        <v>45</v>
      </c>
      <c r="AC248" t="inlineStr">
        <is>
          <t>A</t>
        </is>
      </c>
      <c r="AD248" t="n">
        <v>8</v>
      </c>
      <c r="AE248" t="inlineStr">
        <is>
          <t>SUR</t>
        </is>
      </c>
      <c r="AH248">
        <f>CONCATENATE(X248," ",Y248," ",Z248," ",AA248," ",AB248," ",AC248," ",AD248," ",AE248," ",AF248," ",AG248)</f>
        <v/>
      </c>
      <c r="AI248" t="inlineStr">
        <is>
          <t>no reporta</t>
        </is>
      </c>
      <c r="AJ248" t="inlineStr">
        <is>
          <t>no reporta</t>
        </is>
      </c>
      <c r="AK248" t="inlineStr">
        <is>
          <t>La Paz</t>
        </is>
      </c>
      <c r="AO248" s="1" t="n"/>
      <c r="AP248" t="n">
        <v>7</v>
      </c>
      <c r="AQ248" s="4" t="n">
        <v>41379</v>
      </c>
      <c r="AR248" s="4" t="n">
        <v>41388</v>
      </c>
      <c r="AS248" s="5">
        <f>+AR248-AQ248</f>
        <v/>
      </c>
      <c r="AT248" t="inlineStr">
        <is>
          <t>Acta de Compromiso</t>
        </is>
      </c>
      <c r="AU248" t="inlineStr">
        <is>
          <t>Auto de archivo</t>
        </is>
      </c>
      <c r="AV248" s="10" t="n">
        <v>41388</v>
      </c>
      <c r="AW248" s="9" t="inlineStr">
        <is>
          <t>C. Rojas - S. Bustamante</t>
        </is>
      </c>
      <c r="AX248" s="10" t="n">
        <v>41388</v>
      </c>
      <c r="AY248" s="10" t="n">
        <v>41396</v>
      </c>
      <c r="AZ248" s="9" t="inlineStr">
        <is>
          <t>J. Alvarez - L. Garcia</t>
        </is>
      </c>
      <c r="BA248" s="10" t="n">
        <v>41396</v>
      </c>
      <c r="BB248" s="10" t="n">
        <v>41472</v>
      </c>
      <c r="BC248" s="9" t="inlineStr">
        <is>
          <t>J. Restrepo - S. Bustamante</t>
        </is>
      </c>
      <c r="BD248" s="10" t="n">
        <v>41472</v>
      </c>
      <c r="BE248" s="10" t="n"/>
      <c r="CE248" s="10" t="n">
        <v>41593</v>
      </c>
    </row>
    <row r="249" ht="15" customHeight="1">
      <c r="B249" t="inlineStr">
        <is>
          <t>247-2013</t>
        </is>
      </c>
      <c r="C249" t="n">
        <v>1301489</v>
      </c>
      <c r="D249" t="inlineStr">
        <is>
          <t>-</t>
        </is>
      </c>
      <c r="E249" t="inlineStr">
        <is>
          <t>RESIDUOS SOLIDOS</t>
        </is>
      </c>
      <c r="H249" s="7" t="inlineStr">
        <is>
          <t>Disposición inadecuada de residuos y excrementos de caninos</t>
        </is>
      </c>
      <c r="I249" t="inlineStr">
        <is>
          <t>Miguel Reyes Leal</t>
        </is>
      </c>
      <c r="J249" t="inlineStr">
        <is>
          <t>KR</t>
        </is>
      </c>
      <c r="K249" t="n">
        <v>45</v>
      </c>
      <c r="N249" t="n">
        <v>35</v>
      </c>
      <c r="P249" t="n">
        <v>34</v>
      </c>
      <c r="Q249" t="inlineStr">
        <is>
          <t>SUR</t>
        </is>
      </c>
      <c r="T249">
        <f>CONCATENATE(J249," ",K249," ",L249," ",M249," ",N249," ",O249," ",P249," ",Q249," ",R249," ",S249)</f>
        <v/>
      </c>
      <c r="U249" t="n">
        <v>71670580</v>
      </c>
      <c r="V249" t="n">
        <v>3002248763</v>
      </c>
      <c r="W249" t="inlineStr">
        <is>
          <t>Comunidad</t>
        </is>
      </c>
      <c r="X249" t="inlineStr">
        <is>
          <t>KR</t>
        </is>
      </c>
      <c r="Y249" t="n">
        <v>45</v>
      </c>
      <c r="AB249" t="n">
        <v>35</v>
      </c>
      <c r="AE249" t="inlineStr">
        <is>
          <t>SUR</t>
        </is>
      </c>
      <c r="AH249">
        <f>CONCATENATE(X249," ",Y249," ",Z249," ",AA249," ",AB249," ",AC249," ",AD249," ",AE249," ",AF249," ",AG249)</f>
        <v/>
      </c>
      <c r="AI249" t="inlineStr">
        <is>
          <t>no reporta</t>
        </is>
      </c>
      <c r="AJ249" t="inlineStr">
        <is>
          <t>no reporta</t>
        </is>
      </c>
      <c r="AK249" t="inlineStr">
        <is>
          <t>San Marcos</t>
        </is>
      </c>
      <c r="AO249" s="1" t="n"/>
      <c r="AP249" t="n">
        <v>2</v>
      </c>
      <c r="AQ249" s="4" t="n">
        <v>41380</v>
      </c>
      <c r="AR249" s="4" t="n">
        <v>41388</v>
      </c>
      <c r="AS249" s="5">
        <f>+AR249-AQ249</f>
        <v/>
      </c>
      <c r="AT249" t="inlineStr">
        <is>
          <t>Acta de Compromiso</t>
        </is>
      </c>
      <c r="AU249" t="inlineStr">
        <is>
          <t>Auto de archivo</t>
        </is>
      </c>
      <c r="AV249" s="10" t="n">
        <v>41388</v>
      </c>
      <c r="AW249" s="9" t="inlineStr">
        <is>
          <t>J. Alvarez - L. Garcia</t>
        </is>
      </c>
      <c r="AX249" s="10" t="n">
        <v>41390</v>
      </c>
      <c r="AY249" s="10" t="n"/>
      <c r="BA249" s="10" t="n"/>
      <c r="CE249" s="10" t="n">
        <v>41593</v>
      </c>
    </row>
    <row r="250" ht="15" customHeight="1">
      <c r="B250" t="inlineStr">
        <is>
          <t>248-2013</t>
        </is>
      </c>
      <c r="C250" t="n">
        <v>1301531</v>
      </c>
      <c r="D250" t="inlineStr">
        <is>
          <t>FAUNA DOMESTICA</t>
        </is>
      </c>
      <c r="H250" s="7" t="inlineStr">
        <is>
          <t>Ataque de mascota</t>
        </is>
      </c>
      <c r="I250" t="inlineStr">
        <is>
          <t>Gloria Maria Garcia</t>
        </is>
      </c>
      <c r="J250" t="inlineStr">
        <is>
          <t>CL</t>
        </is>
      </c>
      <c r="K250" t="n">
        <v>44</v>
      </c>
      <c r="M250" t="inlineStr">
        <is>
          <t>SUR</t>
        </is>
      </c>
      <c r="N250" t="n">
        <v>46</v>
      </c>
      <c r="O250" t="inlineStr">
        <is>
          <t>B</t>
        </is>
      </c>
      <c r="P250" t="n">
        <v>87</v>
      </c>
      <c r="S250" t="n">
        <v>148</v>
      </c>
      <c r="T250">
        <f>CONCATENATE(J250," ",K250," ",L250," ",M250," ",N250," ",O250," ",P250," ",Q250," ",R250," ",S250)</f>
        <v/>
      </c>
      <c r="U250" t="inlineStr">
        <is>
          <t>no reporta</t>
        </is>
      </c>
      <c r="V250" t="n">
        <v>3332463</v>
      </c>
      <c r="W250" t="inlineStr">
        <is>
          <t>Luis Trujillo</t>
        </is>
      </c>
      <c r="X250" t="inlineStr">
        <is>
          <t>CL</t>
        </is>
      </c>
      <c r="Y250" t="n">
        <v>44</v>
      </c>
      <c r="AA250" t="inlineStr">
        <is>
          <t>SUR</t>
        </is>
      </c>
      <c r="AB250" t="n">
        <v>46</v>
      </c>
      <c r="AC250" t="inlineStr">
        <is>
          <t>B</t>
        </is>
      </c>
      <c r="AD250" t="n">
        <v>87</v>
      </c>
      <c r="AG250" t="n">
        <v>110</v>
      </c>
      <c r="AH250">
        <f>CONCATENATE(X250," ",Y250," ",Z250," ",AA250," ",AB250," ",AC250," ",AD250," ",AE250," ",AF250," ",AG250)</f>
        <v/>
      </c>
      <c r="AI250" t="inlineStr">
        <is>
          <t>no reporta</t>
        </is>
      </c>
      <c r="AJ250" t="n">
        <v>3330395</v>
      </c>
      <c r="AK250" t="inlineStr">
        <is>
          <t>Milan Vallejuelos</t>
        </is>
      </c>
      <c r="AO250" s="1" t="n"/>
      <c r="AP250" t="n">
        <v>8</v>
      </c>
      <c r="AQ250" s="4" t="n">
        <v>41381</v>
      </c>
      <c r="AR250" s="4" t="n">
        <v>41414</v>
      </c>
      <c r="AS250" s="5">
        <f>+AR250-AQ250</f>
        <v/>
      </c>
      <c r="AT250" t="inlineStr">
        <is>
          <t>Codigo de Policia</t>
        </is>
      </c>
      <c r="AU250" t="inlineStr">
        <is>
          <t>Auto de archivo</t>
        </is>
      </c>
      <c r="CE250" s="10" t="n">
        <v>41778</v>
      </c>
    </row>
    <row r="251" ht="15" customHeight="1">
      <c r="B251" t="inlineStr">
        <is>
          <t>249-2013</t>
        </is>
      </c>
      <c r="C251" t="n">
        <v>1301528</v>
      </c>
      <c r="D251" t="inlineStr">
        <is>
          <t>SUELO</t>
        </is>
      </c>
      <c r="H251" s="7" t="inlineStr">
        <is>
          <t>Movimiento de tierra</t>
        </is>
      </c>
      <c r="I251" t="inlineStr">
        <is>
          <t>De Oficio</t>
        </is>
      </c>
      <c r="T251">
        <f>CONCATENATE(J251," ",K251," ",L251," ",M251," ",N251," ",O251," ",P251," ",Q251," ",R251," ",S251)</f>
        <v/>
      </c>
      <c r="U251" t="inlineStr">
        <is>
          <t>no reporta</t>
        </is>
      </c>
      <c r="V251" t="inlineStr">
        <is>
          <t>no reporta</t>
        </is>
      </c>
      <c r="W251" t="inlineStr">
        <is>
          <t>Giovanni Restrepo</t>
        </is>
      </c>
      <c r="X251" t="inlineStr">
        <is>
          <t>KR</t>
        </is>
      </c>
      <c r="Y251" t="n">
        <v>27</v>
      </c>
      <c r="AB251" t="n">
        <v>40</v>
      </c>
      <c r="AC251" t="inlineStr">
        <is>
          <t>B</t>
        </is>
      </c>
      <c r="AD251" t="n">
        <v>28</v>
      </c>
      <c r="AE251" t="inlineStr">
        <is>
          <t>SUR</t>
        </is>
      </c>
      <c r="AG251" t="n">
        <v>116</v>
      </c>
      <c r="AH251">
        <f>CONCATENATE(X251," ",Y251," ",Z251," ",AA251," ",AB251," ",AC251," ",AD251," ",AE251," ",AF251," ",AG251)</f>
        <v/>
      </c>
      <c r="AI251" t="inlineStr">
        <is>
          <t>no reporta</t>
        </is>
      </c>
      <c r="AJ251" t="n">
        <v>3311776</v>
      </c>
      <c r="AK251" t="inlineStr">
        <is>
          <t>La Mina</t>
        </is>
      </c>
      <c r="AO251" s="1" t="n"/>
      <c r="AP251" t="n">
        <v>6</v>
      </c>
      <c r="AQ251" s="4" t="n">
        <v>41381</v>
      </c>
      <c r="AR251" s="4" t="n">
        <v>41382</v>
      </c>
      <c r="AS251" s="5">
        <f>+AR251-AQ251</f>
        <v/>
      </c>
      <c r="AT251" t="inlineStr">
        <is>
          <t>Acta de Compromiso</t>
        </is>
      </c>
      <c r="AU251" t="inlineStr">
        <is>
          <t>Auto de archivo</t>
        </is>
      </c>
      <c r="AV251" s="10" t="n">
        <v>41381</v>
      </c>
      <c r="AW251" s="9" t="inlineStr">
        <is>
          <t>J. Restrepo - S. Bustamante</t>
        </is>
      </c>
      <c r="AX251" s="10" t="n">
        <v>41381</v>
      </c>
      <c r="AY251" s="10" t="n">
        <v>41397</v>
      </c>
      <c r="AZ251" s="9" t="inlineStr">
        <is>
          <t>J. Alvarez - L. Garcia</t>
        </is>
      </c>
      <c r="BA251" s="10" t="n">
        <v>41397</v>
      </c>
      <c r="BB251" s="10" t="n">
        <v>41431</v>
      </c>
      <c r="BC251" s="9" t="inlineStr">
        <is>
          <t>J. Alvarez - L. Garcia</t>
        </is>
      </c>
      <c r="BD251" s="10" t="n">
        <v>41431</v>
      </c>
      <c r="CE251" s="10" t="n">
        <v>41431</v>
      </c>
    </row>
    <row r="252" ht="15" customHeight="1">
      <c r="B252" t="inlineStr">
        <is>
          <t>250-2013</t>
        </is>
      </c>
      <c r="C252" t="n">
        <v>1301568</v>
      </c>
      <c r="D252" t="inlineStr">
        <is>
          <t>-</t>
        </is>
      </c>
      <c r="E252" t="inlineStr">
        <is>
          <t>RESIDUOS SOLIDOS</t>
        </is>
      </c>
      <c r="H252" s="7" t="inlineStr">
        <is>
          <t>Disposicion inadecuada de residuos solidos</t>
        </is>
      </c>
      <c r="I252" t="inlineStr">
        <is>
          <t>Comunidad</t>
        </is>
      </c>
      <c r="T252">
        <f>CONCATENATE(J252," ",K252," ",L252," ",M252," ",N252," ",O252," ",P252," ",Q252," ",R252," ",S252)</f>
        <v/>
      </c>
      <c r="U252" t="inlineStr">
        <is>
          <t>no reporta</t>
        </is>
      </c>
      <c r="V252" t="inlineStr">
        <is>
          <t>no reporta</t>
        </is>
      </c>
      <c r="W252" t="inlineStr">
        <is>
          <t>Por determinar</t>
        </is>
      </c>
      <c r="X252" t="inlineStr">
        <is>
          <t>KR</t>
        </is>
      </c>
      <c r="Y252" t="n">
        <v>36</v>
      </c>
      <c r="AB252" t="n">
        <v>38</v>
      </c>
      <c r="AE252" t="inlineStr">
        <is>
          <t>SUR</t>
        </is>
      </c>
      <c r="AH252">
        <f>CONCATENATE(X252," ",Y252," ",Z252," ",AA252," ",AB252," ",AC252," ",AD252," ",AE252," ",AF252," ",AG252)</f>
        <v/>
      </c>
      <c r="AI252" t="inlineStr">
        <is>
          <t>no reporta</t>
        </is>
      </c>
      <c r="AJ252" t="inlineStr">
        <is>
          <t>no reporta</t>
        </is>
      </c>
      <c r="AK252" t="inlineStr">
        <is>
          <t>Mesa</t>
        </is>
      </c>
      <c r="AO252" s="1" t="n"/>
      <c r="AP252" t="n">
        <v>9</v>
      </c>
      <c r="AQ252" s="4" t="n">
        <v>41382</v>
      </c>
      <c r="AR252" s="4" t="n">
        <v>41397</v>
      </c>
      <c r="AS252" s="5">
        <f>+AR252-AQ252</f>
        <v/>
      </c>
      <c r="AT252" t="inlineStr">
        <is>
          <t>Acta de Compromiso</t>
        </is>
      </c>
      <c r="AU252" t="inlineStr">
        <is>
          <t>Auto de archivo</t>
        </is>
      </c>
      <c r="AV252" s="10" t="n">
        <v>41397</v>
      </c>
      <c r="AW252" s="9" t="inlineStr">
        <is>
          <t>J. Alvarez - L. Garcia</t>
        </is>
      </c>
      <c r="AX252" s="10" t="n">
        <v>41397</v>
      </c>
      <c r="CE252" s="10" t="n">
        <v>41442</v>
      </c>
    </row>
    <row r="253" ht="15" customHeight="1">
      <c r="B253" t="inlineStr">
        <is>
          <t>251-2013</t>
        </is>
      </c>
      <c r="C253" t="n">
        <v>1301529</v>
      </c>
      <c r="D253" t="inlineStr">
        <is>
          <t>HIDRICO</t>
        </is>
      </c>
      <c r="H253" s="7" t="inlineStr">
        <is>
          <t>Control de epm a vertimientos en red de alcantarillado</t>
        </is>
      </c>
      <c r="I253" t="inlineStr">
        <is>
          <t>Joaquin Alberto Montagut Mejia - EPM</t>
        </is>
      </c>
      <c r="J253" t="inlineStr">
        <is>
          <t>KR</t>
        </is>
      </c>
      <c r="K253" t="n">
        <v>58</v>
      </c>
      <c r="N253" t="n">
        <v>42</v>
      </c>
      <c r="P253" t="n">
        <v>125</v>
      </c>
      <c r="T253">
        <f>CONCATENATE(J253," ",K253," ",L253," ",M253," ",N253," ",O253," ",P253," ",Q253," ",R253," ",S253)</f>
        <v/>
      </c>
      <c r="U253" t="inlineStr">
        <is>
          <t>no reporta</t>
        </is>
      </c>
      <c r="V253" t="n">
        <v>3801470</v>
      </c>
      <c r="W253" t="inlineStr">
        <is>
          <t>Maria Adelaida Echeverry - Reposteria El Portal</t>
        </is>
      </c>
      <c r="X253" t="inlineStr">
        <is>
          <t>CL</t>
        </is>
      </c>
      <c r="Y253" t="n">
        <v>49</v>
      </c>
      <c r="AA253" t="inlineStr">
        <is>
          <t>SUR</t>
        </is>
      </c>
      <c r="AB253" t="n">
        <v>43</v>
      </c>
      <c r="AC253" t="inlineStr">
        <is>
          <t>A</t>
        </is>
      </c>
      <c r="AD253" t="n">
        <v>90</v>
      </c>
      <c r="AH253">
        <f>CONCATENATE(X253," ",Y253," ",Z253," ",AA253," ",AB253," ",AC253," ",AD253," ",AE253," ",AF253," ",AG253)</f>
        <v/>
      </c>
      <c r="AI253" t="inlineStr">
        <is>
          <t>no reporta</t>
        </is>
      </c>
      <c r="AJ253" t="inlineStr">
        <is>
          <t>no reporta</t>
        </is>
      </c>
      <c r="AK253" t="inlineStr">
        <is>
          <t>Primavera</t>
        </is>
      </c>
      <c r="AO253" s="1" t="n"/>
      <c r="AP253" t="n">
        <v>8</v>
      </c>
      <c r="AQ253" s="4" t="n">
        <v>41381</v>
      </c>
      <c r="AR253" s="4" t="n"/>
      <c r="AS253" s="5">
        <f>+AR253-AQ253</f>
        <v/>
      </c>
      <c r="AT253" t="inlineStr">
        <is>
          <t>Acta de Compromiso</t>
        </is>
      </c>
      <c r="AU253" t="inlineStr">
        <is>
          <t>Auto de archivo</t>
        </is>
      </c>
      <c r="AV253" s="10" t="n">
        <v>41379</v>
      </c>
      <c r="AW253" s="9" t="inlineStr">
        <is>
          <t>J. Guzman</t>
        </is>
      </c>
      <c r="AX253" s="10" t="n">
        <v>41379</v>
      </c>
      <c r="CE253" s="10" t="n">
        <v>41379</v>
      </c>
    </row>
    <row r="254" ht="15" customHeight="1">
      <c r="B254" t="inlineStr">
        <is>
          <t>252-2013</t>
        </is>
      </c>
      <c r="C254" t="n">
        <v>1301399</v>
      </c>
      <c r="D254" t="inlineStr">
        <is>
          <t>FLORA</t>
        </is>
      </c>
      <c r="H254" s="7" t="inlineStr">
        <is>
          <t>Presunto envenenamiento de Guayacan</t>
        </is>
      </c>
      <c r="I254" t="inlineStr">
        <is>
          <t>Paulo Cesar Quintero Uribe - pacequ@gmail.com</t>
        </is>
      </c>
      <c r="T254">
        <f>CONCATENATE(J254," ",K254," ",L254," ",M254," ",N254," ",O254," ",P254," ",Q254," ",R254," ",S254)</f>
        <v/>
      </c>
      <c r="U254" t="inlineStr">
        <is>
          <t>no reporta</t>
        </is>
      </c>
      <c r="V254" t="inlineStr">
        <is>
          <t>no reporta</t>
        </is>
      </c>
      <c r="W254" t="inlineStr">
        <is>
          <t>Por determinar</t>
        </is>
      </c>
      <c r="AH254">
        <f>CONCATENATE(X254," ",Y254," ",Z254," ",AA254," ",AB254," ",AC254," ",AD254," ",AE254," ",AF254," ",AG254)</f>
        <v/>
      </c>
      <c r="AI254" t="inlineStr">
        <is>
          <t>no reporta</t>
        </is>
      </c>
      <c r="AJ254" t="inlineStr">
        <is>
          <t>no reporta</t>
        </is>
      </c>
      <c r="AK254" t="inlineStr">
        <is>
          <t>La Pradera</t>
        </is>
      </c>
      <c r="AO254" s="1" t="n"/>
      <c r="AP254" t="n">
        <v>5</v>
      </c>
      <c r="AQ254" s="4" t="n">
        <v>41375</v>
      </c>
      <c r="AR254" s="4" t="n">
        <v>41402</v>
      </c>
      <c r="AS254" s="5">
        <f>+AR254-AQ254</f>
        <v/>
      </c>
      <c r="AT254" t="inlineStr">
        <is>
          <t>Acta de Compromiso</t>
        </is>
      </c>
      <c r="AU254" t="inlineStr">
        <is>
          <t>Auto de archivo</t>
        </is>
      </c>
    </row>
    <row r="255">
      <c r="B255" t="inlineStr">
        <is>
          <t>253-2013</t>
        </is>
      </c>
      <c r="C255" t="n">
        <v>1301452</v>
      </c>
      <c r="D255" t="inlineStr">
        <is>
          <t>ESPACIOS PUBLICOS VERDES</t>
        </is>
      </c>
      <c r="H255" s="7" t="inlineStr">
        <is>
          <t>Cambio de zona verde por piso duro</t>
        </is>
      </c>
      <c r="I255" t="inlineStr">
        <is>
          <t>De Oficio</t>
        </is>
      </c>
      <c r="T255">
        <f>CONCATENATE(J255," ",K255," ",L255," ",M255," ",N255," ",O255," ",P255," ",Q255," ",R255," ",S255)</f>
        <v/>
      </c>
      <c r="U255" t="inlineStr">
        <is>
          <t>no reporta</t>
        </is>
      </c>
      <c r="V255" t="inlineStr">
        <is>
          <t>no reporta</t>
        </is>
      </c>
      <c r="W255" t="inlineStr">
        <is>
          <t>Soledad Yepez</t>
        </is>
      </c>
      <c r="X255" t="inlineStr">
        <is>
          <t>CL</t>
        </is>
      </c>
      <c r="Y255" t="n">
        <v>48</v>
      </c>
      <c r="Z255" t="inlineStr">
        <is>
          <t>E</t>
        </is>
      </c>
      <c r="AA255" t="inlineStr">
        <is>
          <t>SUR</t>
        </is>
      </c>
      <c r="AB255" t="n">
        <v>42</v>
      </c>
      <c r="AC255" t="inlineStr">
        <is>
          <t>D</t>
        </is>
      </c>
      <c r="AF255" t="n">
        <v>7.13</v>
      </c>
      <c r="AH255">
        <f>CONCATENATE(X255," ",Y255," ",Z255," ",AA255," ",AB255," ",AC255," ",AD255," ",AE255," ",AF255," ",AG255)</f>
        <v/>
      </c>
      <c r="AI255" t="inlineStr">
        <is>
          <t>no reporta</t>
        </is>
      </c>
      <c r="AJ255" t="n">
        <v>3326169</v>
      </c>
      <c r="AK255" t="inlineStr">
        <is>
          <t>Loma del Barro</t>
        </is>
      </c>
      <c r="AO255" s="1" t="n"/>
      <c r="AP255" t="n">
        <v>7</v>
      </c>
      <c r="AQ255" s="4" t="n">
        <v>41386</v>
      </c>
      <c r="AR255" s="4" t="n"/>
      <c r="AS255" s="5">
        <f>+AR255-AQ255</f>
        <v/>
      </c>
      <c r="AT255" t="inlineStr">
        <is>
          <t>Acta de Compromiso</t>
        </is>
      </c>
      <c r="AU255" t="inlineStr">
        <is>
          <t>Auto de archivo</t>
        </is>
      </c>
      <c r="BK255" s="10" t="n">
        <v>41414</v>
      </c>
      <c r="BL255" s="10" t="n">
        <v>41414</v>
      </c>
      <c r="CE255" s="10" t="n">
        <v>41414</v>
      </c>
    </row>
    <row r="256" ht="15" customHeight="1">
      <c r="B256" t="inlineStr">
        <is>
          <t>254-2013</t>
        </is>
      </c>
      <c r="C256" t="n">
        <v>1301627</v>
      </c>
      <c r="D256" t="inlineStr">
        <is>
          <t>-</t>
        </is>
      </c>
      <c r="E256" t="inlineStr">
        <is>
          <t>ESCOMBROS</t>
        </is>
      </c>
      <c r="H256" s="7" t="inlineStr">
        <is>
          <t>Disposicion inadecuada de escombros</t>
        </is>
      </c>
      <c r="I256" t="inlineStr">
        <is>
          <t>De Oficio</t>
        </is>
      </c>
      <c r="T256">
        <f>CONCATENATE(J256," ",K256," ",L256," ",M256," ",N256," ",O256," ",P256," ",Q256," ",R256," ",S256)</f>
        <v/>
      </c>
      <c r="U256" t="inlineStr">
        <is>
          <t>no reporta</t>
        </is>
      </c>
      <c r="V256" t="inlineStr">
        <is>
          <t>no reporta</t>
        </is>
      </c>
      <c r="W256" t="inlineStr">
        <is>
          <t>Por determinar</t>
        </is>
      </c>
      <c r="X256" t="inlineStr">
        <is>
          <t>DG</t>
        </is>
      </c>
      <c r="Y256" t="n">
        <v>39</v>
      </c>
      <c r="AB256" t="n">
        <v>33</v>
      </c>
      <c r="AC256" t="inlineStr">
        <is>
          <t>A</t>
        </is>
      </c>
      <c r="AE256" t="inlineStr">
        <is>
          <t>SUR</t>
        </is>
      </c>
      <c r="AH256">
        <f>CONCATENATE(X256," ",Y256," ",Z256," ",AA256," ",AB256," ",AC256," ",AD256," ",AE256," ",AF256," ",AG256)</f>
        <v/>
      </c>
      <c r="AI256" t="inlineStr">
        <is>
          <t>no reporta</t>
        </is>
      </c>
      <c r="AJ256" t="inlineStr">
        <is>
          <t>no reporta</t>
        </is>
      </c>
      <c r="AK256" t="inlineStr">
        <is>
          <t>Bucarest</t>
        </is>
      </c>
      <c r="AO256" s="1" t="n"/>
      <c r="AP256" t="n">
        <v>9</v>
      </c>
      <c r="AQ256" s="4" t="n">
        <v>41383</v>
      </c>
      <c r="AR256" s="4" t="n">
        <v>41402</v>
      </c>
      <c r="AS256" s="5">
        <f>+AR256-AQ256</f>
        <v/>
      </c>
      <c r="AT256" t="inlineStr">
        <is>
          <t>Acta de Compromiso</t>
        </is>
      </c>
      <c r="AU256" t="inlineStr">
        <is>
          <t>Auto de archivo</t>
        </is>
      </c>
      <c r="AV256" s="10" t="n">
        <v>41402</v>
      </c>
      <c r="AW256" s="9" t="inlineStr">
        <is>
          <t>C. Rojas - S. Bustamante</t>
        </is>
      </c>
      <c r="AX256" s="10" t="n">
        <v>41402</v>
      </c>
      <c r="CE256" s="10" t="n">
        <v>41402</v>
      </c>
    </row>
    <row r="257" ht="15" customHeight="1">
      <c r="B257" t="inlineStr">
        <is>
          <t>255-2013</t>
        </is>
      </c>
      <c r="C257" t="n">
        <v>1301636</v>
      </c>
      <c r="D257" t="inlineStr">
        <is>
          <t>FAUNA DOMESTICA</t>
        </is>
      </c>
      <c r="E257" t="inlineStr">
        <is>
          <t>RESIDUOS SOLIDOS</t>
        </is>
      </c>
      <c r="H257" s="7" t="inlineStr">
        <is>
          <t>Perro que sale sin control y no recogen excrementos</t>
        </is>
      </c>
      <c r="I257" t="inlineStr">
        <is>
          <t>Luz Marleny Mejia</t>
        </is>
      </c>
      <c r="J257" t="inlineStr">
        <is>
          <t>CL</t>
        </is>
      </c>
      <c r="K257" t="n">
        <v>41</v>
      </c>
      <c r="L257" t="inlineStr">
        <is>
          <t>A</t>
        </is>
      </c>
      <c r="M257" t="inlineStr">
        <is>
          <t>SUR</t>
        </is>
      </c>
      <c r="N257" t="n">
        <v>31</v>
      </c>
      <c r="P257" t="n">
        <v>51</v>
      </c>
      <c r="R257" t="n">
        <v>1.1</v>
      </c>
      <c r="S257" t="n">
        <v>104</v>
      </c>
      <c r="T257">
        <f>CONCATENATE(J257," ",K257," ",L257," ",M257," ",N257," ",O257," ",P257," ",Q257," ",R257," ",S257)</f>
        <v/>
      </c>
      <c r="U257" t="n">
        <v>42872859</v>
      </c>
      <c r="V257" t="n">
        <v>3323809</v>
      </c>
      <c r="W257" t="inlineStr">
        <is>
          <t>Por determinar</t>
        </is>
      </c>
      <c r="X257" t="inlineStr">
        <is>
          <t>CL</t>
        </is>
      </c>
      <c r="Y257" t="n">
        <v>41</v>
      </c>
      <c r="Z257" t="inlineStr">
        <is>
          <t>A</t>
        </is>
      </c>
      <c r="AA257" t="inlineStr">
        <is>
          <t>SUR</t>
        </is>
      </c>
      <c r="AB257" t="n">
        <v>31</v>
      </c>
      <c r="AD257" t="n">
        <v>51</v>
      </c>
      <c r="AF257" t="n">
        <v>1.1</v>
      </c>
      <c r="AG257" t="n">
        <v>501</v>
      </c>
      <c r="AH257">
        <f>CONCATENATE(X257," ",Y257," ",Z257," ",AA257," ",AB257," ",AC257," ",AD257," ",AE257," ",AF257," ",AG257)</f>
        <v/>
      </c>
      <c r="AI257" t="inlineStr">
        <is>
          <t>no reporta</t>
        </is>
      </c>
      <c r="AJ257" t="inlineStr">
        <is>
          <t>no reporta</t>
        </is>
      </c>
      <c r="AK257" t="inlineStr">
        <is>
          <t>El Dorado</t>
        </is>
      </c>
      <c r="AO257" s="1" t="n"/>
      <c r="AP257" t="n">
        <v>7</v>
      </c>
      <c r="AQ257" s="4" t="n">
        <v>41383</v>
      </c>
      <c r="AR257" s="4" t="n">
        <v>41402</v>
      </c>
      <c r="AS257" s="5">
        <f>+AR257-AQ257</f>
        <v/>
      </c>
      <c r="AT257" t="inlineStr">
        <is>
          <t>Acta de Compromiso</t>
        </is>
      </c>
      <c r="AU257" t="inlineStr">
        <is>
          <t>Auto de archivo</t>
        </is>
      </c>
      <c r="AV257" s="10" t="n">
        <v>41402</v>
      </c>
      <c r="AW257" s="9" t="inlineStr">
        <is>
          <t>J. Restrepo</t>
        </is>
      </c>
      <c r="AX257" s="10" t="n">
        <v>41402</v>
      </c>
      <c r="AY257" s="10" t="n">
        <v>41442</v>
      </c>
      <c r="AZ257" s="9" t="inlineStr">
        <is>
          <t>J. Alvarez - L. Garcia</t>
        </is>
      </c>
      <c r="BA257" s="10" t="n">
        <v>41442</v>
      </c>
      <c r="BB257" s="10" t="n">
        <v>41451</v>
      </c>
      <c r="BC257" s="9" t="inlineStr">
        <is>
          <t>J. Alvarez - L. Garcia</t>
        </is>
      </c>
      <c r="BD257" s="10" t="n">
        <v>41451</v>
      </c>
      <c r="BM257" s="10" t="n">
        <v>41453</v>
      </c>
    </row>
    <row r="258" ht="15" customHeight="1">
      <c r="B258" t="inlineStr">
        <is>
          <t>256-2013</t>
        </is>
      </c>
      <c r="C258" t="n">
        <v>1301638</v>
      </c>
      <c r="D258" t="inlineStr">
        <is>
          <t>FAUNA DOMESTICA</t>
        </is>
      </c>
      <c r="H258" s="7" t="inlineStr">
        <is>
          <t>Ataque de mascota</t>
        </is>
      </c>
      <c r="I258" t="inlineStr">
        <is>
          <t>Yaneth Muñoz</t>
        </is>
      </c>
      <c r="J258" t="inlineStr">
        <is>
          <t>DG</t>
        </is>
      </c>
      <c r="K258" t="n">
        <v>30</v>
      </c>
      <c r="L258" t="inlineStr">
        <is>
          <t>B</t>
        </is>
      </c>
      <c r="N258" t="n">
        <v>32</v>
      </c>
      <c r="O258" t="inlineStr">
        <is>
          <t>D</t>
        </is>
      </c>
      <c r="P258" t="n">
        <v>36</v>
      </c>
      <c r="T258">
        <f>CONCATENATE(J258," ",K258," ",L258," ",M258," ",N258," ",O258," ",P258," ",Q258," ",R258," ",S258)</f>
        <v/>
      </c>
      <c r="U258" t="n">
        <v>43743202</v>
      </c>
      <c r="V258" t="n">
        <v>3340485</v>
      </c>
      <c r="W258" t="inlineStr">
        <is>
          <t>Julian Stiven Molina</t>
        </is>
      </c>
      <c r="X258" t="inlineStr">
        <is>
          <t>DG</t>
        </is>
      </c>
      <c r="Y258" t="n">
        <v>30</v>
      </c>
      <c r="Z258" t="inlineStr">
        <is>
          <t>B</t>
        </is>
      </c>
      <c r="AB258" t="n">
        <v>32</v>
      </c>
      <c r="AC258" t="inlineStr">
        <is>
          <t>D</t>
        </is>
      </c>
      <c r="AD258" t="n">
        <v>36</v>
      </c>
      <c r="AE258" t="inlineStr">
        <is>
          <t>SUR</t>
        </is>
      </c>
      <c r="AH258">
        <f>CONCATENATE(X258," ",Y258," ",Z258," ",AA258," ",AB258," ",AC258," ",AD258," ",AE258," ",AF258," ",AG258)</f>
        <v/>
      </c>
      <c r="AI258" t="inlineStr">
        <is>
          <t>no reporta</t>
        </is>
      </c>
      <c r="AJ258" t="inlineStr">
        <is>
          <t>no reporta</t>
        </is>
      </c>
      <c r="AK258" t="inlineStr">
        <is>
          <t>Las Flores</t>
        </is>
      </c>
      <c r="AO258" s="1" t="n"/>
      <c r="AP258" t="n">
        <v>3</v>
      </c>
      <c r="AQ258" s="4" t="n">
        <v>41383</v>
      </c>
      <c r="AR258" s="4" t="n"/>
      <c r="AS258" s="5">
        <f>+AR258-AQ258</f>
        <v/>
      </c>
      <c r="AT258" t="inlineStr">
        <is>
          <t>Codigo de Policia</t>
        </is>
      </c>
      <c r="AU258" t="inlineStr">
        <is>
          <t>Auto de archivo</t>
        </is>
      </c>
      <c r="CE258" s="10" t="n">
        <v>42019</v>
      </c>
    </row>
    <row r="259">
      <c r="B259" t="inlineStr">
        <is>
          <t>257-2013</t>
        </is>
      </c>
      <c r="C259" t="n">
        <v>1301640</v>
      </c>
      <c r="D259" t="inlineStr">
        <is>
          <t>ESPACIOS PUBLICOS VERDES</t>
        </is>
      </c>
      <c r="E259" t="inlineStr">
        <is>
          <t>ESCOMBROS</t>
        </is>
      </c>
      <c r="H259" s="7" t="inlineStr">
        <is>
          <t>Disposición inadecuada de escombros</t>
        </is>
      </c>
      <c r="I259" t="inlineStr">
        <is>
          <t>Comunidad</t>
        </is>
      </c>
      <c r="T259">
        <f>CONCATENATE(J259," ",K259," ",L259," ",M259," ",N259," ",O259," ",P259," ",Q259," ",R259," ",S259)</f>
        <v/>
      </c>
      <c r="U259" t="inlineStr">
        <is>
          <t>no reporta</t>
        </is>
      </c>
      <c r="V259" t="inlineStr">
        <is>
          <t>no reporta</t>
        </is>
      </c>
      <c r="W259" t="inlineStr">
        <is>
          <t>Luz Mila</t>
        </is>
      </c>
      <c r="X259" t="inlineStr">
        <is>
          <t>CL</t>
        </is>
      </c>
      <c r="Y259" t="n">
        <v>38</v>
      </c>
      <c r="AA259" t="inlineStr">
        <is>
          <t>SUR</t>
        </is>
      </c>
      <c r="AB259" t="n">
        <v>32</v>
      </c>
      <c r="AD259" t="n">
        <v>13</v>
      </c>
      <c r="AH259">
        <f>CONCATENATE(X259," ",Y259," ",Z259," ",AA259," ",AB259," ",AC259," ",AD259," ",AE259," ",AF259," ",AG259)</f>
        <v/>
      </c>
      <c r="AI259" t="inlineStr">
        <is>
          <t>no reporta</t>
        </is>
      </c>
      <c r="AJ259" t="inlineStr">
        <is>
          <t>no reporta</t>
        </is>
      </c>
      <c r="AK259" t="inlineStr">
        <is>
          <t>Los Naranjos</t>
        </is>
      </c>
      <c r="AO259" s="1" t="n"/>
      <c r="AP259" t="n">
        <v>9</v>
      </c>
      <c r="AQ259" s="4" t="n">
        <v>41383</v>
      </c>
      <c r="AR259" s="4" t="n">
        <v>41397</v>
      </c>
      <c r="AS259" s="5">
        <f>+AR259-AQ259</f>
        <v/>
      </c>
      <c r="AT259" t="inlineStr">
        <is>
          <t>Acuerdo 020 de 2009</t>
        </is>
      </c>
      <c r="AU259" t="inlineStr">
        <is>
          <t>Auto de archivo</t>
        </is>
      </c>
      <c r="AV259" s="10" t="n">
        <v>41397</v>
      </c>
      <c r="AW259" s="9" t="inlineStr">
        <is>
          <t>J. Alvarez - L. Garcia</t>
        </is>
      </c>
      <c r="AX259" s="10" t="n">
        <v>41397</v>
      </c>
      <c r="CE259" s="10" t="n">
        <v>41397</v>
      </c>
    </row>
    <row r="260">
      <c r="B260" t="inlineStr">
        <is>
          <t>258-2013</t>
        </is>
      </c>
      <c r="C260" t="inlineStr">
        <is>
          <t>1301646-1308700</t>
        </is>
      </c>
      <c r="D260" t="inlineStr">
        <is>
          <t>ESPACIOS PUBLICOS VERDES</t>
        </is>
      </c>
      <c r="E260" t="inlineStr">
        <is>
          <t>ESCOMBROS</t>
        </is>
      </c>
      <c r="H260" s="7" t="inlineStr">
        <is>
          <t>Disposición inadecuada de escombros</t>
        </is>
      </c>
      <c r="I260" t="inlineStr">
        <is>
          <t>Anonimo</t>
        </is>
      </c>
      <c r="T260">
        <f>CONCATENATE(J260," ",K260," ",L260," ",M260," ",N260," ",O260," ",P260," ",Q260," ",R260," ",S260)</f>
        <v/>
      </c>
      <c r="U260" t="inlineStr">
        <is>
          <t>no reporta</t>
        </is>
      </c>
      <c r="V260" t="inlineStr">
        <is>
          <t>no reporta</t>
        </is>
      </c>
      <c r="W260" t="inlineStr">
        <is>
          <t>Por determinar</t>
        </is>
      </c>
      <c r="X260" t="inlineStr">
        <is>
          <t>DG</t>
        </is>
      </c>
      <c r="Y260" t="n">
        <v>31</v>
      </c>
      <c r="AB260" t="n">
        <v>34</v>
      </c>
      <c r="AC260" t="inlineStr">
        <is>
          <t>DD</t>
        </is>
      </c>
      <c r="AD260" t="n">
        <v>24</v>
      </c>
      <c r="AE260" t="inlineStr">
        <is>
          <t>SUR</t>
        </is>
      </c>
      <c r="AG260" t="n">
        <v>201</v>
      </c>
      <c r="AH260">
        <f>CONCATENATE(X260," ",Y260," ",Z260," ",AA260," ",AB260," ",AC260," ",AD260," ",AE260," ",AF260," ",AG260)</f>
        <v/>
      </c>
      <c r="AI260" t="inlineStr">
        <is>
          <t>no reporta</t>
        </is>
      </c>
      <c r="AJ260" t="inlineStr">
        <is>
          <t>no reporta</t>
        </is>
      </c>
      <c r="AK260" t="inlineStr">
        <is>
          <t>La Sebastiana</t>
        </is>
      </c>
      <c r="AO260" s="1" t="n"/>
      <c r="AP260" t="n">
        <v>3</v>
      </c>
      <c r="AQ260" s="4" t="n">
        <v>41386</v>
      </c>
      <c r="AR260" s="4" t="n"/>
      <c r="AS260" s="5">
        <f>+AR260-AQ260</f>
        <v/>
      </c>
      <c r="AT260" t="inlineStr">
        <is>
          <t>Acuerdo 020 de 2009</t>
        </is>
      </c>
      <c r="AU260" t="inlineStr">
        <is>
          <t>Auto de archivo</t>
        </is>
      </c>
      <c r="AV260" s="10" t="n">
        <v>41397</v>
      </c>
      <c r="AW260" s="9" t="inlineStr">
        <is>
          <t>J. Alvarez - L. Garcia</t>
        </is>
      </c>
      <c r="AX260" s="10" t="n">
        <v>41397</v>
      </c>
      <c r="BM260" s="10" t="n">
        <v>41397</v>
      </c>
      <c r="BN260" s="10" t="n">
        <v>41450</v>
      </c>
      <c r="BO260" s="10" t="n">
        <v>41452</v>
      </c>
      <c r="BP260" s="10" t="n">
        <v>41452</v>
      </c>
    </row>
    <row r="261" ht="15" customHeight="1">
      <c r="B261" t="inlineStr">
        <is>
          <t>259-2013</t>
        </is>
      </c>
      <c r="C261" t="n">
        <v>1301649</v>
      </c>
      <c r="D261" t="inlineStr">
        <is>
          <t>-</t>
        </is>
      </c>
      <c r="E261" t="inlineStr">
        <is>
          <t>RESIDUOS SOLIDOS</t>
        </is>
      </c>
      <c r="H261" s="7" t="inlineStr">
        <is>
          <t>Disposicion inadecuada de residuos solidos</t>
        </is>
      </c>
      <c r="I261" t="inlineStr">
        <is>
          <t>Alexander Hincapie - alexhincapiegarcia@gmail.com</t>
        </is>
      </c>
      <c r="J261" t="inlineStr">
        <is>
          <t>KR</t>
        </is>
      </c>
      <c r="K261" t="n">
        <v>29</v>
      </c>
      <c r="L261" t="inlineStr">
        <is>
          <t>A</t>
        </is>
      </c>
      <c r="N261" t="n">
        <v>39</v>
      </c>
      <c r="P261" t="n">
        <v>77</v>
      </c>
      <c r="Q261" t="inlineStr">
        <is>
          <t>SUR</t>
        </is>
      </c>
      <c r="S261" t="n">
        <v>977</v>
      </c>
      <c r="T261">
        <f>CONCATENATE(J261," ",K261," ",L261," ",M261," ",N261," ",O261," ",P261," ",Q261," ",R261," ",S261)</f>
        <v/>
      </c>
      <c r="U261" t="inlineStr">
        <is>
          <t>no reporta</t>
        </is>
      </c>
      <c r="V261" t="n">
        <v>3332751</v>
      </c>
      <c r="W261" t="inlineStr">
        <is>
          <t>Administrador el embrujo</t>
        </is>
      </c>
      <c r="X261" t="inlineStr">
        <is>
          <t>KR</t>
        </is>
      </c>
      <c r="Y261" t="n">
        <v>39</v>
      </c>
      <c r="Z261" t="inlineStr">
        <is>
          <t>A</t>
        </is>
      </c>
      <c r="AB261" t="n">
        <v>39</v>
      </c>
      <c r="AD261" t="n">
        <v>77</v>
      </c>
      <c r="AE261" t="inlineStr">
        <is>
          <t>SUR</t>
        </is>
      </c>
      <c r="AH261">
        <f>CONCATENATE(X261," ",Y261," ",Z261," ",AA261," ",AB261," ",AC261," ",AD261," ",AE261," ",AF261," ",AG261)</f>
        <v/>
      </c>
      <c r="AI261" t="inlineStr">
        <is>
          <t>no reporta</t>
        </is>
      </c>
      <c r="AJ261" t="n">
        <v>2701297</v>
      </c>
      <c r="AK261" t="inlineStr">
        <is>
          <t>Mesa</t>
        </is>
      </c>
      <c r="AO261" s="1" t="n"/>
      <c r="AP261" t="n">
        <v>9</v>
      </c>
      <c r="AQ261" s="4" t="n">
        <v>41386</v>
      </c>
      <c r="AR261" s="4" t="n">
        <v>41409</v>
      </c>
      <c r="AS261" s="5">
        <f>+AR261-AQ261</f>
        <v/>
      </c>
      <c r="AT261" t="inlineStr">
        <is>
          <t>Acta de Compromiso</t>
        </is>
      </c>
      <c r="AU261" t="inlineStr">
        <is>
          <t>Auto de archivo</t>
        </is>
      </c>
      <c r="AV261" s="10" t="n">
        <v>41409</v>
      </c>
      <c r="AW261" s="9" t="inlineStr">
        <is>
          <t>C. Rojas - S. Bustamante</t>
        </is>
      </c>
      <c r="AX261" s="10" t="n">
        <v>41409</v>
      </c>
      <c r="AY261" s="10" t="n">
        <v>41442</v>
      </c>
      <c r="AZ261" s="9" t="inlineStr">
        <is>
          <t>J. Alvarez - L. Garcia</t>
        </is>
      </c>
      <c r="BS261" s="10" t="n">
        <v>41416</v>
      </c>
      <c r="BT261" s="10" t="n">
        <v>41417</v>
      </c>
      <c r="CE261" s="10" t="n">
        <v>41593</v>
      </c>
    </row>
    <row r="262" ht="15" customHeight="1">
      <c r="B262" t="inlineStr">
        <is>
          <t>260-2013</t>
        </is>
      </c>
      <c r="C262" t="n">
        <v>1301681</v>
      </c>
      <c r="D262" t="inlineStr">
        <is>
          <t>FAUNA DOMESTICA</t>
        </is>
      </c>
      <c r="H262" s="7" t="inlineStr">
        <is>
          <t>Maltrato a dos caninos</t>
        </is>
      </c>
      <c r="I262" t="inlineStr">
        <is>
          <t>De Oficio</t>
        </is>
      </c>
      <c r="T262">
        <f>CONCATENATE(J262," ",K262," ",L262," ",M262," ",N262," ",O262," ",P262," ",Q262," ",R262," ",S262)</f>
        <v/>
      </c>
      <c r="U262" t="inlineStr">
        <is>
          <t>no reporta</t>
        </is>
      </c>
      <c r="V262" t="inlineStr">
        <is>
          <t>no reporta</t>
        </is>
      </c>
      <c r="W262" t="inlineStr">
        <is>
          <t>Paula Espinoza Gomez</t>
        </is>
      </c>
      <c r="X262" t="inlineStr">
        <is>
          <t>KR</t>
        </is>
      </c>
      <c r="Y262" t="n">
        <v>24</v>
      </c>
      <c r="Z262" t="inlineStr">
        <is>
          <t>F</t>
        </is>
      </c>
      <c r="AB262" t="n">
        <v>40</v>
      </c>
      <c r="AD262" t="n">
        <v>161</v>
      </c>
      <c r="AE262" t="inlineStr">
        <is>
          <t>SUR</t>
        </is>
      </c>
      <c r="AH262">
        <f>CONCATENATE(X262," ",Y262," ",Z262," ",AA262," ",AB262," ",AC262," ",AD262," ",AE262," ",AF262," ",AG262)</f>
        <v/>
      </c>
      <c r="AI262" t="n">
        <v>43740557</v>
      </c>
      <c r="AJ262" t="n">
        <v>3217165141</v>
      </c>
      <c r="AK262" t="inlineStr">
        <is>
          <t>El Salado</t>
        </is>
      </c>
      <c r="AO262" s="1" t="n"/>
      <c r="AP262" t="n">
        <v>6</v>
      </c>
      <c r="AQ262" s="4" t="n">
        <v>41387</v>
      </c>
      <c r="AR262" s="4" t="n">
        <v>41388</v>
      </c>
      <c r="AS262" s="5">
        <f>+AR262-AQ262</f>
        <v/>
      </c>
      <c r="AT262" t="inlineStr">
        <is>
          <t>Acta de Compromiso</t>
        </is>
      </c>
      <c r="AU262" t="inlineStr">
        <is>
          <t>Auto de archivo</t>
        </is>
      </c>
      <c r="AV262" s="10" t="n">
        <v>41414</v>
      </c>
      <c r="AW262" s="9" t="inlineStr">
        <is>
          <t>C. Rojas - S. Bustamante</t>
        </is>
      </c>
      <c r="AX262" s="10" t="n">
        <v>41414</v>
      </c>
      <c r="CE262" s="10" t="n">
        <v>41414</v>
      </c>
    </row>
    <row r="263" ht="15" customHeight="1">
      <c r="B263" t="inlineStr">
        <is>
          <t>261-2013</t>
        </is>
      </c>
      <c r="C263" t="n">
        <v>1301669</v>
      </c>
      <c r="D263" t="inlineStr">
        <is>
          <t>FAUNA DOMESTICA</t>
        </is>
      </c>
      <c r="H263" s="7" t="inlineStr">
        <is>
          <t>Ataque de mascota</t>
        </is>
      </c>
      <c r="I263" t="inlineStr">
        <is>
          <t>Juliana Gallego</t>
        </is>
      </c>
      <c r="J263" t="inlineStr">
        <is>
          <t>KR</t>
        </is>
      </c>
      <c r="K263" t="n">
        <v>42</v>
      </c>
      <c r="L263" t="inlineStr">
        <is>
          <t>D</t>
        </is>
      </c>
      <c r="N263" t="n">
        <v>50</v>
      </c>
      <c r="P263" t="n">
        <v>40</v>
      </c>
      <c r="Q263" t="inlineStr">
        <is>
          <t>SUR</t>
        </is>
      </c>
      <c r="S263" t="n">
        <v>165</v>
      </c>
      <c r="T263">
        <f>CONCATENATE(J263," ",K263," ",L263," ",M263," ",N263," ",O263," ",P263," ",Q263," ",R263," ",S263)</f>
        <v/>
      </c>
      <c r="U263" t="n">
        <v>1037613899</v>
      </c>
      <c r="V263" t="n">
        <v>2763026</v>
      </c>
      <c r="W263" t="inlineStr">
        <is>
          <t>Elkin Goez</t>
        </is>
      </c>
      <c r="X263" t="inlineStr">
        <is>
          <t>KR</t>
        </is>
      </c>
      <c r="Y263" t="n">
        <v>42</v>
      </c>
      <c r="Z263" t="inlineStr">
        <is>
          <t>D</t>
        </is>
      </c>
      <c r="AB263" t="n">
        <v>50</v>
      </c>
      <c r="AD263" t="n">
        <v>40</v>
      </c>
      <c r="AE263" t="inlineStr">
        <is>
          <t>SUR</t>
        </is>
      </c>
      <c r="AG263" t="n">
        <v>153</v>
      </c>
      <c r="AH263">
        <f>CONCATENATE(X263," ",Y263," ",Z263," ",AA263," ",AB263," ",AC263," ",AD263," ",AE263," ",AF263," ",AG263)</f>
        <v/>
      </c>
      <c r="AI263" t="inlineStr">
        <is>
          <t>no reporta</t>
        </is>
      </c>
      <c r="AJ263" t="inlineStr">
        <is>
          <t>no reporta</t>
        </is>
      </c>
      <c r="AK263" t="inlineStr">
        <is>
          <t>Loma del Barro</t>
        </is>
      </c>
      <c r="AO263" s="1" t="n"/>
      <c r="AP263" t="n">
        <v>7</v>
      </c>
      <c r="AQ263" s="4" t="n">
        <v>41386</v>
      </c>
      <c r="AR263" s="4" t="n">
        <v>41393</v>
      </c>
      <c r="AS263" s="5">
        <f>+AR263-AQ263</f>
        <v/>
      </c>
      <c r="AT263" t="inlineStr">
        <is>
          <t>Codigo de Policia</t>
        </is>
      </c>
      <c r="AU263" t="inlineStr">
        <is>
          <t>Auto de archivo</t>
        </is>
      </c>
      <c r="BM263" s="10" t="n">
        <v>41393</v>
      </c>
      <c r="BN263" s="10" t="n">
        <v>41402</v>
      </c>
      <c r="BO263" s="10" t="n">
        <v>41402</v>
      </c>
      <c r="BP263" s="10" t="n">
        <v>41415</v>
      </c>
      <c r="CE263" s="10" t="n">
        <v>41541</v>
      </c>
    </row>
    <row r="264" ht="15" customHeight="1">
      <c r="B264" t="inlineStr">
        <is>
          <t>262-2013</t>
        </is>
      </c>
      <c r="C264" t="n">
        <v>117634</v>
      </c>
      <c r="D264" t="inlineStr">
        <is>
          <t>-</t>
        </is>
      </c>
      <c r="G264" t="inlineStr">
        <is>
          <t>Oficio PONAL</t>
        </is>
      </c>
      <c r="H264" s="7" t="inlineStr">
        <is>
          <t>Solicitud de informacion minera</t>
        </is>
      </c>
      <c r="I264" t="inlineStr">
        <is>
          <t>Miguel Angel Herrera Villamil</t>
        </is>
      </c>
      <c r="T264">
        <f>CONCATENATE(J264," ",K264," ",L264," ",M264," ",N264," ",O264," ",P264," ",Q264," ",R264," ",S264)</f>
        <v/>
      </c>
      <c r="U264" t="inlineStr">
        <is>
          <t>no reporta</t>
        </is>
      </c>
      <c r="V264" t="inlineStr">
        <is>
          <t>no reporta</t>
        </is>
      </c>
      <c r="W264" t="inlineStr">
        <is>
          <t>Mineria</t>
        </is>
      </c>
      <c r="AH264">
        <f>CONCATENATE(X264," ",Y264," ",Z264," ",AA264," ",AB264," ",AC264," ",AD264," ",AE264," ",AF264," ",AG264)</f>
        <v/>
      </c>
      <c r="AI264" t="inlineStr">
        <is>
          <t>no reporta</t>
        </is>
      </c>
      <c r="AJ264" t="inlineStr">
        <is>
          <t>no reporta</t>
        </is>
      </c>
      <c r="AK264" t="inlineStr">
        <is>
          <t>-</t>
        </is>
      </c>
      <c r="AL264" t="inlineStr">
        <is>
          <t>Las Palmas</t>
        </is>
      </c>
      <c r="AO264" s="1" t="n"/>
      <c r="AP264" t="n">
        <v>12</v>
      </c>
      <c r="AQ264" s="4" t="n">
        <v>41383</v>
      </c>
      <c r="AR264" s="4" t="n"/>
      <c r="AS264" s="5">
        <f>+AR264-AQ264</f>
        <v/>
      </c>
      <c r="AT264" t="inlineStr">
        <is>
          <t>Remision u otros</t>
        </is>
      </c>
      <c r="AU264" t="inlineStr">
        <is>
          <t>Auto de archivo</t>
        </is>
      </c>
      <c r="CE264" s="10" t="n">
        <v>41451</v>
      </c>
    </row>
    <row r="265" ht="15" customHeight="1">
      <c r="A265" t="inlineStr">
        <is>
          <t>598-2012R4358 - 718-2012R5700</t>
        </is>
      </c>
      <c r="B265" t="inlineStr">
        <is>
          <t>263-2013</t>
        </is>
      </c>
      <c r="C265" t="inlineStr">
        <is>
          <t>117343 - 120846</t>
        </is>
      </c>
      <c r="D265" t="inlineStr">
        <is>
          <t>FAUNA DOMESTICA</t>
        </is>
      </c>
      <c r="H265" s="7" t="inlineStr">
        <is>
          <t>Gallinas de engorde sin control de higiene</t>
        </is>
      </c>
      <c r="I265" t="inlineStr">
        <is>
          <t>Comisaria tercera de envigado</t>
        </is>
      </c>
      <c r="T265">
        <f>CONCATENATE(J265," ",K265," ",L265," ",M265," ",N265," ",O265," ",P265," ",Q265," ",R265," ",S265)</f>
        <v/>
      </c>
      <c r="U265" t="inlineStr">
        <is>
          <t>no reporta</t>
        </is>
      </c>
      <c r="V265" t="inlineStr">
        <is>
          <t>no reporta</t>
        </is>
      </c>
      <c r="W265" t="inlineStr">
        <is>
          <t>Libia Lucia Rico Molina</t>
        </is>
      </c>
      <c r="X265" t="inlineStr">
        <is>
          <t>KR</t>
        </is>
      </c>
      <c r="Y265" t="n">
        <v>40</v>
      </c>
      <c r="AA265" t="inlineStr">
        <is>
          <t>SUR</t>
        </is>
      </c>
      <c r="AB265" t="n">
        <v>24</v>
      </c>
      <c r="AC265" t="inlineStr">
        <is>
          <t>F</t>
        </is>
      </c>
      <c r="AD265" t="n">
        <v>158</v>
      </c>
      <c r="AH265">
        <f>CONCATENATE(X265," ",Y265," ",Z265," ",AA265," ",AB265," ",AC265," ",AD265," ",AE265," ",AF265," ",AG265)</f>
        <v/>
      </c>
      <c r="AI265" t="inlineStr">
        <is>
          <t>no reporta</t>
        </is>
      </c>
      <c r="AJ265" t="n">
        <v>3022233</v>
      </c>
      <c r="AK265" t="inlineStr">
        <is>
          <t>El Salado</t>
        </is>
      </c>
      <c r="AO265" s="1" t="n"/>
      <c r="AP265" t="n">
        <v>6</v>
      </c>
      <c r="AQ265" s="4" t="n">
        <v>41382</v>
      </c>
      <c r="AR265" s="4" t="n">
        <v>41409</v>
      </c>
      <c r="AS265" s="5">
        <f>+AR265-AQ265</f>
        <v/>
      </c>
      <c r="AT265" t="inlineStr">
        <is>
          <t>Codigo de Policia</t>
        </is>
      </c>
      <c r="AU265" t="inlineStr">
        <is>
          <t>Auto de archivo</t>
        </is>
      </c>
      <c r="AV265" s="10" t="n">
        <v>41248</v>
      </c>
      <c r="AW265" s="9" t="inlineStr">
        <is>
          <t>C. Rojas - J. Restrepo</t>
        </is>
      </c>
      <c r="AX265" s="10" t="n">
        <v>41248</v>
      </c>
      <c r="BM265" s="10" t="n">
        <v>41409</v>
      </c>
      <c r="BN265" s="10" t="n">
        <v>41411</v>
      </c>
      <c r="BO265" s="10" t="n">
        <v>41411</v>
      </c>
      <c r="BP265" s="10" t="n">
        <v>41425</v>
      </c>
      <c r="CE265" s="10" t="n">
        <v>41446</v>
      </c>
    </row>
    <row r="266" ht="15" customHeight="1">
      <c r="A266" t="inlineStr">
        <is>
          <t>530-2010R27045 DP13034</t>
        </is>
      </c>
      <c r="B266" t="inlineStr">
        <is>
          <t>264-2013</t>
        </is>
      </c>
      <c r="C266" t="inlineStr">
        <is>
          <t>1301025 - 1301711</t>
        </is>
      </c>
      <c r="D266" t="inlineStr">
        <is>
          <t>-</t>
        </is>
      </c>
      <c r="E266" t="inlineStr">
        <is>
          <t>MATERIAL DE CONTRUCCIÓN</t>
        </is>
      </c>
      <c r="F266" t="inlineStr">
        <is>
          <t>-</t>
        </is>
      </c>
      <c r="H266" s="7" t="inlineStr">
        <is>
          <t>Comparendo ambiental 002</t>
        </is>
      </c>
      <c r="I266" t="inlineStr">
        <is>
          <t>enviaseo</t>
        </is>
      </c>
      <c r="T266">
        <f>CONCATENATE(J266," ",K266," ",L266," ",M266," ",N266," ",O266," ",P266," ",Q266," ",R266," ",S266)</f>
        <v/>
      </c>
      <c r="U266" t="inlineStr">
        <is>
          <t>no reporta</t>
        </is>
      </c>
      <c r="V266" t="inlineStr">
        <is>
          <t>no reporta</t>
        </is>
      </c>
      <c r="W266" t="inlineStr">
        <is>
          <t>Jorge Eleazar Serna Bedoya</t>
        </is>
      </c>
      <c r="X266" t="inlineStr">
        <is>
          <t>CL</t>
        </is>
      </c>
      <c r="Y266" t="n">
        <v>41</v>
      </c>
      <c r="AA266" t="inlineStr">
        <is>
          <t>SUR</t>
        </is>
      </c>
      <c r="AB266" t="n">
        <v>25</v>
      </c>
      <c r="AC266" t="inlineStr">
        <is>
          <t>A</t>
        </is>
      </c>
      <c r="AD266" t="n">
        <v>31</v>
      </c>
      <c r="AH266">
        <f>CONCATENATE(X266," ",Y266," ",Z266," ",AA266," ",AB266," ",AC266," ",AD266," ",AE266," ",AF266," ",AG266)</f>
        <v/>
      </c>
      <c r="AI266" t="n">
        <v>70551421</v>
      </c>
      <c r="AJ266" t="n">
        <v>3793869</v>
      </c>
      <c r="AK266" t="inlineStr">
        <is>
          <t>La Mina</t>
        </is>
      </c>
      <c r="AO266" s="1" t="n"/>
      <c r="AP266" t="n">
        <v>6</v>
      </c>
      <c r="AQ266" s="4" t="n">
        <v>41388</v>
      </c>
      <c r="AR266" s="4" t="n">
        <v>41607</v>
      </c>
      <c r="AS266" s="5">
        <f>+AR266-AQ266</f>
        <v/>
      </c>
      <c r="AT266" t="inlineStr">
        <is>
          <t>Acuerdo 020 de 2009</t>
        </is>
      </c>
      <c r="AU266" t="inlineStr">
        <is>
          <t>Auto de archivo</t>
        </is>
      </c>
      <c r="CE266" s="10" t="n">
        <v>41606</v>
      </c>
    </row>
    <row r="267" ht="15" customHeight="1">
      <c r="B267" t="inlineStr">
        <is>
          <t>265-2013</t>
        </is>
      </c>
      <c r="C267" t="inlineStr">
        <is>
          <t>1301688 - 1301793</t>
        </is>
      </c>
      <c r="D267" t="inlineStr">
        <is>
          <t>FAUNA DOMESTICA</t>
        </is>
      </c>
      <c r="H267" s="7" t="inlineStr">
        <is>
          <t>Ataque de mascota</t>
        </is>
      </c>
      <c r="I267" t="inlineStr">
        <is>
          <t>Claudia Maria Ocampo Quintero</t>
        </is>
      </c>
      <c r="J267" t="inlineStr">
        <is>
          <t>KR</t>
        </is>
      </c>
      <c r="K267" t="n">
        <v>44</v>
      </c>
      <c r="N267" t="n">
        <v>60</v>
      </c>
      <c r="O267" t="inlineStr">
        <is>
          <t>B</t>
        </is>
      </c>
      <c r="P267" t="n">
        <v>54</v>
      </c>
      <c r="Q267" t="inlineStr">
        <is>
          <t>SUR</t>
        </is>
      </c>
      <c r="T267">
        <f>CONCATENATE(J267," ",K267," ",L267," ",M267," ",N267," ",O267," ",P267," ",Q267," ",R267," ",S267)</f>
        <v/>
      </c>
      <c r="U267" t="n">
        <v>43111568</v>
      </c>
      <c r="V267" t="n">
        <v>6041500</v>
      </c>
      <c r="W267" t="inlineStr">
        <is>
          <t>Marta Sanchez</t>
        </is>
      </c>
      <c r="AH267">
        <f>CONCATENATE(X267," ",Y267," ",Z267," ",AA267," ",AB267," ",AC267," ",AD267," ",AE267," ",AF267," ",AG267)</f>
        <v/>
      </c>
      <c r="AI267" t="inlineStr">
        <is>
          <t>no reporta</t>
        </is>
      </c>
      <c r="AJ267" t="n">
        <v>3799382</v>
      </c>
      <c r="AK267" t="inlineStr">
        <is>
          <t>Primavera</t>
        </is>
      </c>
      <c r="AO267" s="1" t="n"/>
      <c r="AP267" t="n">
        <v>8</v>
      </c>
      <c r="AQ267" s="4" t="n">
        <v>41387</v>
      </c>
      <c r="AR267" s="4" t="n">
        <v>41390</v>
      </c>
      <c r="AS267" s="5">
        <f>+AR267-AQ267</f>
        <v/>
      </c>
      <c r="AT267" t="inlineStr">
        <is>
          <t>Codigo de Policia</t>
        </is>
      </c>
      <c r="AU267" t="inlineStr">
        <is>
          <t>Auto de archivo</t>
        </is>
      </c>
      <c r="AV267" s="10" t="n">
        <v>41390</v>
      </c>
      <c r="AW267" s="9" t="inlineStr">
        <is>
          <t>F. Villarraga</t>
        </is>
      </c>
      <c r="AX267" s="10" t="n">
        <v>41390</v>
      </c>
      <c r="BM267" s="10" t="n">
        <v>41393</v>
      </c>
      <c r="BN267" s="10" t="n">
        <v>41393</v>
      </c>
      <c r="CE267" s="10" t="n">
        <v>41453</v>
      </c>
    </row>
    <row r="268" ht="15" customHeight="1">
      <c r="B268" s="16" t="inlineStr">
        <is>
          <t>266-2013</t>
        </is>
      </c>
      <c r="C268" t="n">
        <v>118512</v>
      </c>
      <c r="D268" t="inlineStr">
        <is>
          <t>FLORA</t>
        </is>
      </c>
      <c r="G268" t="inlineStr">
        <is>
          <t>lote</t>
        </is>
      </c>
      <c r="H268" s="7" t="inlineStr">
        <is>
          <t>Lote enmalezado que requiere mantenimiento</t>
        </is>
      </c>
      <c r="I268" t="inlineStr">
        <is>
          <t>Amparo Velez Galeano y otros - Acción Comunal El Esmeraldal Parte Alta</t>
        </is>
      </c>
      <c r="J268" t="inlineStr">
        <is>
          <t>CL</t>
        </is>
      </c>
      <c r="K268" t="n">
        <v>29</v>
      </c>
      <c r="M268" t="inlineStr">
        <is>
          <t>SUR</t>
        </is>
      </c>
      <c r="N268" t="n">
        <v>25</v>
      </c>
      <c r="P268" t="n">
        <v>2</v>
      </c>
      <c r="T268">
        <f>CONCATENATE(J268," ",K268," ",L268," ",M268," ",N268," ",O268," ",P268," ",Q268," ",R268," ",S268)</f>
        <v/>
      </c>
      <c r="U268" t="n">
        <v>8909858341</v>
      </c>
      <c r="V268" t="inlineStr">
        <is>
          <t>3361837 - 3016540220</t>
        </is>
      </c>
      <c r="W268" t="inlineStr">
        <is>
          <t>Guillermo Arias</t>
        </is>
      </c>
      <c r="X268" t="inlineStr">
        <is>
          <t>CL</t>
        </is>
      </c>
      <c r="Y268" t="n">
        <v>29</v>
      </c>
      <c r="AA268" t="inlineStr">
        <is>
          <t>SUR</t>
        </is>
      </c>
      <c r="AB268" t="n">
        <v>25</v>
      </c>
      <c r="AD268" t="n">
        <v>2</v>
      </c>
      <c r="AH268">
        <f>CONCATENATE(X268," ",Y268," ",Z268," ",AA268," ",AB268," ",AC268," ",AD268," ",AE268," ",AF268," ",AG268)</f>
        <v/>
      </c>
      <c r="AI268" t="inlineStr">
        <is>
          <t>no reporta</t>
        </is>
      </c>
      <c r="AJ268" t="inlineStr">
        <is>
          <t>no reporta</t>
        </is>
      </c>
      <c r="AK268" t="inlineStr">
        <is>
          <t>El Esmeraldal</t>
        </is>
      </c>
      <c r="AO268" s="1" t="n"/>
      <c r="AP268" t="n">
        <v>4</v>
      </c>
      <c r="AQ268" s="4" t="n">
        <v>41388</v>
      </c>
      <c r="AR268" s="4" t="n">
        <v>41451</v>
      </c>
      <c r="AS268" s="5">
        <f>+AR268-AQ268</f>
        <v/>
      </c>
      <c r="AT268" t="inlineStr">
        <is>
          <t>Codigo de Policia</t>
        </is>
      </c>
      <c r="AU268" s="16" t="inlineStr">
        <is>
          <t>Visitas patrulleros</t>
        </is>
      </c>
      <c r="AV268" s="10" t="n">
        <v>41452</v>
      </c>
      <c r="AW268" s="9" t="inlineStr">
        <is>
          <t>J. Alvarez - L. Garcia</t>
        </is>
      </c>
      <c r="AX268" s="10" t="n">
        <v>41452</v>
      </c>
    </row>
    <row r="269" ht="15" customHeight="1">
      <c r="A269" t="inlineStr">
        <is>
          <t>092-2012R299 - R6002-2012 - R11751-2012 - R1202-2012 - I.T 130328 - I.T 130417</t>
        </is>
      </c>
      <c r="B269" t="inlineStr">
        <is>
          <t>267-2013</t>
        </is>
      </c>
      <c r="C269" t="inlineStr">
        <is>
          <t>1301698 - 1301924 - 125794 - 1303295 - 1303416 - 398961</t>
        </is>
      </c>
      <c r="D269" t="inlineStr">
        <is>
          <t>HIDRICO</t>
        </is>
      </c>
      <c r="E269" t="inlineStr">
        <is>
          <t>MATERIAL DE CONTRUCCIÓN</t>
        </is>
      </c>
      <c r="G269" t="inlineStr">
        <is>
          <t>Romanza de la Abadía</t>
        </is>
      </c>
      <c r="H269" s="7" t="inlineStr">
        <is>
          <t>disposicion inadecuada de escombros hacia la quebrada la honda</t>
        </is>
      </c>
      <c r="I269" t="inlineStr">
        <is>
          <t>Diana Milena Hernandez - hernandezdianam@hotmail.com</t>
        </is>
      </c>
      <c r="T269">
        <f>CONCATENATE(J269," ",K269," ",L269," ",M269," ",N269," ",O269," ",P269," ",Q269," ",R269," ",S269)</f>
        <v/>
      </c>
      <c r="U269" t="inlineStr">
        <is>
          <t>no reporta</t>
        </is>
      </c>
      <c r="V269" t="n">
        <v>3133738</v>
      </c>
      <c r="W269" t="inlineStr">
        <is>
          <t>Proyecto Romanza de la Abadia</t>
        </is>
      </c>
      <c r="X269" t="inlineStr">
        <is>
          <t>CL</t>
        </is>
      </c>
      <c r="Y269" t="n">
        <v>27</v>
      </c>
      <c r="AA269" t="inlineStr">
        <is>
          <t>SUR</t>
        </is>
      </c>
      <c r="AB269" t="n">
        <v>28</v>
      </c>
      <c r="AD269" t="n">
        <v>56</v>
      </c>
      <c r="AH269">
        <f>CONCATENATE(X269," ",Y269," ",Z269," ",AA269," ",AB269," ",AC269," ",AD269," ",AE269," ",AF269," ",AG269)</f>
        <v/>
      </c>
      <c r="AI269" t="inlineStr">
        <is>
          <t>no reporta</t>
        </is>
      </c>
      <c r="AJ269" t="inlineStr">
        <is>
          <t>no reporta</t>
        </is>
      </c>
      <c r="AK269" t="inlineStr">
        <is>
          <t>El Esmeraldal</t>
        </is>
      </c>
      <c r="AO269" s="1" t="n"/>
      <c r="AP269" t="n">
        <v>4</v>
      </c>
      <c r="AQ269" s="4" t="n">
        <v>41388</v>
      </c>
      <c r="AR269" s="4" t="n">
        <v>41402</v>
      </c>
      <c r="AS269" s="5">
        <f>+AR269-AQ269</f>
        <v/>
      </c>
      <c r="AT269" t="inlineStr">
        <is>
          <t>Codigo de Policia</t>
        </is>
      </c>
      <c r="AU269" s="16" t="inlineStr">
        <is>
          <t>Auto de archivo</t>
        </is>
      </c>
      <c r="AV269" s="10" t="n">
        <v>406547</v>
      </c>
      <c r="AW269" s="9" t="inlineStr">
        <is>
          <t>J. Guzman - L. Taborda</t>
        </is>
      </c>
      <c r="AX269" s="10" t="n">
        <v>41313</v>
      </c>
      <c r="AY269" s="10" t="n">
        <v>41394</v>
      </c>
      <c r="AZ269" s="9" t="inlineStr">
        <is>
          <t>J. Restrepo - S. Bustamante</t>
        </is>
      </c>
      <c r="BA269" s="10" t="n">
        <v>41394</v>
      </c>
      <c r="BB269" s="10" t="n">
        <v>43958</v>
      </c>
      <c r="BC269" s="9" t="inlineStr">
        <is>
          <t xml:space="preserve">J. Guzman </t>
        </is>
      </c>
      <c r="BD269" s="10" t="n">
        <v>41401</v>
      </c>
      <c r="BS269" s="10" t="n">
        <v>41404</v>
      </c>
      <c r="BT269" s="10" t="n">
        <v>41404</v>
      </c>
    </row>
    <row r="270" ht="15" customHeight="1">
      <c r="B270" t="inlineStr">
        <is>
          <t>268-2013</t>
        </is>
      </c>
      <c r="C270" t="n">
        <v>1301701</v>
      </c>
      <c r="D270" t="inlineStr">
        <is>
          <t>-</t>
        </is>
      </c>
      <c r="E270" t="inlineStr">
        <is>
          <t>RESIDUOS SOLIDOS</t>
        </is>
      </c>
      <c r="H270" s="7" t="inlineStr">
        <is>
          <t>Disposicion inadecuada de residuos solidos</t>
        </is>
      </c>
      <c r="I270" t="inlineStr">
        <is>
          <t>Comunidad</t>
        </is>
      </c>
      <c r="T270">
        <f>CONCATENATE(J270," ",K270," ",L270," ",M270," ",N270," ",O270," ",P270," ",Q270," ",R270," ",S270)</f>
        <v/>
      </c>
      <c r="U270" t="inlineStr">
        <is>
          <t>no reporta</t>
        </is>
      </c>
      <c r="V270" t="inlineStr">
        <is>
          <t>no reporta</t>
        </is>
      </c>
      <c r="W270" t="inlineStr">
        <is>
          <t>Por determinar</t>
        </is>
      </c>
      <c r="X270" t="inlineStr">
        <is>
          <t>TR</t>
        </is>
      </c>
      <c r="Y270" t="n">
        <v>33</v>
      </c>
      <c r="Z270" t="inlineStr">
        <is>
          <t>B</t>
        </is>
      </c>
      <c r="AA270" t="inlineStr">
        <is>
          <t>SUR</t>
        </is>
      </c>
      <c r="AB270" t="n">
        <v>33</v>
      </c>
      <c r="AH270">
        <f>CONCATENATE(X270," ",Y270," ",Z270," ",AA270," ",AB270," ",AC270," ",AD270," ",AE270," ",AF270," ",AG270)</f>
        <v/>
      </c>
      <c r="AI270" t="inlineStr">
        <is>
          <t>no reporta</t>
        </is>
      </c>
      <c r="AJ270" t="inlineStr">
        <is>
          <t>no reporta</t>
        </is>
      </c>
      <c r="AK270" t="inlineStr">
        <is>
          <t>Obrero</t>
        </is>
      </c>
      <c r="AO270" s="1" t="n"/>
      <c r="AP270" t="n">
        <v>9</v>
      </c>
      <c r="AQ270" s="4" t="n">
        <v>41388</v>
      </c>
      <c r="AR270" s="4" t="n">
        <v>41397</v>
      </c>
      <c r="AS270" s="5">
        <f>+AR270-AQ270</f>
        <v/>
      </c>
      <c r="AT270" t="inlineStr">
        <is>
          <t>Acta de Compromiso</t>
        </is>
      </c>
      <c r="AU270" t="inlineStr">
        <is>
          <t>Verificación</t>
        </is>
      </c>
      <c r="AV270" s="10" t="n">
        <v>41397</v>
      </c>
      <c r="AW270" s="9" t="inlineStr">
        <is>
          <t>J.Alvarez - L. Garcia</t>
        </is>
      </c>
      <c r="AX270" s="10" t="n">
        <v>41397</v>
      </c>
    </row>
    <row r="271" ht="15" customHeight="1">
      <c r="B271" t="inlineStr">
        <is>
          <t>269-2013</t>
        </is>
      </c>
      <c r="C271" t="n">
        <v>1301708</v>
      </c>
      <c r="D271" t="inlineStr">
        <is>
          <t>FAUNA DOMESTICA</t>
        </is>
      </c>
      <c r="H271" s="7" t="inlineStr">
        <is>
          <t>Tenencia inadecuada de mascota, ataque</t>
        </is>
      </c>
      <c r="I271" t="inlineStr">
        <is>
          <t>Anonimo</t>
        </is>
      </c>
      <c r="T271">
        <f>CONCATENATE(J271," ",K271," ",L271," ",M271," ",N271," ",O271," ",P271," ",Q271," ",R271," ",S271)</f>
        <v/>
      </c>
      <c r="U271" t="inlineStr">
        <is>
          <t>no reporta</t>
        </is>
      </c>
      <c r="V271" t="n">
        <v>2700590</v>
      </c>
      <c r="W271" t="inlineStr">
        <is>
          <t>Por determinar</t>
        </is>
      </c>
      <c r="X271" t="inlineStr">
        <is>
          <t>KR</t>
        </is>
      </c>
      <c r="Y271" t="n">
        <v>27</v>
      </c>
      <c r="Z271" t="inlineStr">
        <is>
          <t>G</t>
        </is>
      </c>
      <c r="AB271" t="n">
        <v>34</v>
      </c>
      <c r="AC271" t="inlineStr">
        <is>
          <t>DD</t>
        </is>
      </c>
      <c r="AD271" t="n">
        <v>41</v>
      </c>
      <c r="AE271" t="inlineStr">
        <is>
          <t>SUR</t>
        </is>
      </c>
      <c r="AF271" t="inlineStr">
        <is>
          <t>E</t>
        </is>
      </c>
      <c r="AG271" t="n">
        <v>303</v>
      </c>
      <c r="AH271">
        <f>CONCATENATE(X271," ",Y271," ",Z271," ",AA271," ",AB271," ",AC271," ",AD271," ",AE271," ",AF271," ",AG271)</f>
        <v/>
      </c>
      <c r="AI271" t="inlineStr">
        <is>
          <t>no reporta</t>
        </is>
      </c>
      <c r="AJ271" t="inlineStr">
        <is>
          <t>no reporta</t>
        </is>
      </c>
      <c r="AK271" t="inlineStr">
        <is>
          <t>La Sebastiana</t>
        </is>
      </c>
      <c r="AO271" s="1" t="n"/>
      <c r="AP271" t="n">
        <v>3</v>
      </c>
      <c r="AQ271" s="4" t="n">
        <v>41388</v>
      </c>
      <c r="AR271" s="4" t="n">
        <v>41396</v>
      </c>
      <c r="AS271" s="5">
        <f>+AR271-AQ271</f>
        <v/>
      </c>
      <c r="AT271" t="inlineStr">
        <is>
          <t>Acta de Compromiso</t>
        </is>
      </c>
      <c r="AU271" t="inlineStr">
        <is>
          <t>Citaciones</t>
        </is>
      </c>
      <c r="AV271" s="10" t="n">
        <v>41396</v>
      </c>
      <c r="AW271" s="9" t="inlineStr">
        <is>
          <t>J. Alvarez - L. Garcia</t>
        </is>
      </c>
      <c r="AX271" s="10" t="n">
        <v>41396</v>
      </c>
      <c r="AY271" s="10" t="n">
        <v>41451</v>
      </c>
      <c r="AZ271" s="9" t="inlineStr">
        <is>
          <t>J. Alvarez - L. Garcia</t>
        </is>
      </c>
      <c r="BA271" s="10" t="n">
        <v>41451</v>
      </c>
      <c r="BK271" s="10" t="n">
        <v>41403</v>
      </c>
      <c r="BL271" s="10" t="n">
        <v>41408</v>
      </c>
      <c r="BM271" s="10" t="n"/>
      <c r="CE271" s="10" t="n">
        <v>41472</v>
      </c>
    </row>
    <row r="272" ht="15" customHeight="1">
      <c r="B272" t="inlineStr">
        <is>
          <t>270-2013</t>
        </is>
      </c>
      <c r="C272" t="n">
        <v>1301709</v>
      </c>
      <c r="D272" t="inlineStr">
        <is>
          <t>-</t>
        </is>
      </c>
      <c r="G272" t="inlineStr">
        <is>
          <t>Oficio control interno</t>
        </is>
      </c>
      <c r="H272" s="7" t="inlineStr">
        <is>
          <t>Auditoria cumplimiento acuerdos municipales</t>
        </is>
      </c>
      <c r="I272" t="inlineStr">
        <is>
          <t>Carlos Mario Ramirez Velasquez</t>
        </is>
      </c>
      <c r="T272">
        <f>CONCATENATE(J272," ",K272," ",L272," ",M272," ",N272," ",O272," ",P272," ",Q272," ",R272," ",S272)</f>
        <v/>
      </c>
      <c r="U272" t="inlineStr">
        <is>
          <t>no reporta</t>
        </is>
      </c>
      <c r="V272" t="inlineStr">
        <is>
          <t>no reporta</t>
        </is>
      </c>
      <c r="W272" t="inlineStr">
        <is>
          <t>no aplica</t>
        </is>
      </c>
      <c r="AH272">
        <f>CONCATENATE(X272," ",Y272," ",Z272," ",AA272," ",AB272," ",AC272," ",AD272," ",AE272," ",AF272," ",AG272)</f>
        <v/>
      </c>
      <c r="AI272" t="inlineStr">
        <is>
          <t>no reporta</t>
        </is>
      </c>
      <c r="AJ272" t="inlineStr">
        <is>
          <t>no reporta</t>
        </is>
      </c>
      <c r="AK272" t="inlineStr">
        <is>
          <t>Zona Centro</t>
        </is>
      </c>
      <c r="AO272" s="1" t="n"/>
      <c r="AP272" t="n">
        <v>9</v>
      </c>
      <c r="AQ272" s="4" t="n">
        <v>41388</v>
      </c>
      <c r="AR272" s="4" t="n"/>
      <c r="AS272" s="5">
        <f>+AR272-AQ272</f>
        <v/>
      </c>
      <c r="AT272" t="inlineStr">
        <is>
          <t>Remision u otros</t>
        </is>
      </c>
      <c r="AU272" t="inlineStr">
        <is>
          <t>Auto de archivo</t>
        </is>
      </c>
    </row>
    <row r="273" ht="15" customHeight="1">
      <c r="B273" t="inlineStr">
        <is>
          <t>271-2013</t>
        </is>
      </c>
      <c r="C273" t="n">
        <v>1301715</v>
      </c>
      <c r="D273" t="inlineStr">
        <is>
          <t>-</t>
        </is>
      </c>
      <c r="E273" t="inlineStr">
        <is>
          <t>ESCOMBROS</t>
        </is>
      </c>
      <c r="H273" s="7" t="inlineStr">
        <is>
          <t>Disposicion inadecuada de escombros</t>
        </is>
      </c>
      <c r="I273" t="inlineStr">
        <is>
          <t>Comunidad</t>
        </is>
      </c>
      <c r="T273">
        <f>CONCATENATE(J273," ",K273," ",L273," ",M273," ",N273," ",O273," ",P273," ",Q273," ",R273," ",S273)</f>
        <v/>
      </c>
      <c r="U273" t="inlineStr">
        <is>
          <t>no reporta</t>
        </is>
      </c>
      <c r="V273" t="inlineStr">
        <is>
          <t>no reporta</t>
        </is>
      </c>
      <c r="W273" t="inlineStr">
        <is>
          <t>Por determinar</t>
        </is>
      </c>
      <c r="X273" t="inlineStr">
        <is>
          <t>DG</t>
        </is>
      </c>
      <c r="Y273" t="n">
        <v>31</v>
      </c>
      <c r="Z273" t="inlineStr">
        <is>
          <t>F</t>
        </is>
      </c>
      <c r="AB273" t="n">
        <v>34</v>
      </c>
      <c r="AC273" t="inlineStr">
        <is>
          <t>D</t>
        </is>
      </c>
      <c r="AD273" t="n">
        <v>63</v>
      </c>
      <c r="AE273" t="inlineStr">
        <is>
          <t>SUR</t>
        </is>
      </c>
      <c r="AH273">
        <f>CONCATENATE(X273," ",Y273," ",Z273," ",AA273," ",AB273," ",AC273," ",AD273," ",AE273," ",AF273," ",AG273)</f>
        <v/>
      </c>
      <c r="AI273" t="inlineStr">
        <is>
          <t>no reporta</t>
        </is>
      </c>
      <c r="AJ273" t="inlineStr">
        <is>
          <t>no reporta</t>
        </is>
      </c>
      <c r="AK273" t="inlineStr">
        <is>
          <t>Obrero</t>
        </is>
      </c>
      <c r="AO273" s="1" t="n"/>
      <c r="AP273" t="n">
        <v>9</v>
      </c>
      <c r="AQ273" s="4" t="n">
        <v>41389</v>
      </c>
      <c r="AR273" s="4" t="n">
        <v>41402</v>
      </c>
      <c r="AS273" s="5">
        <f>+AR273-AQ273</f>
        <v/>
      </c>
      <c r="AT273" t="inlineStr">
        <is>
          <t>Acta de Compromiso</t>
        </is>
      </c>
      <c r="AU273" t="inlineStr">
        <is>
          <t>Auto de archivo</t>
        </is>
      </c>
      <c r="AV273" s="10" t="n">
        <v>41402</v>
      </c>
      <c r="AW273" s="9" t="inlineStr">
        <is>
          <t>C. Rojas - S. Bustamante</t>
        </is>
      </c>
      <c r="AX273" s="10" t="n">
        <v>41402</v>
      </c>
      <c r="CE273" s="10" t="n">
        <v>41402</v>
      </c>
    </row>
    <row r="274" ht="15" customHeight="1">
      <c r="A274" t="inlineStr">
        <is>
          <t>I.T 132672</t>
        </is>
      </c>
      <c r="B274" t="inlineStr">
        <is>
          <t>272-2013</t>
        </is>
      </c>
      <c r="C274" t="inlineStr">
        <is>
          <t>1301716 - 1302853 - 1304368-132672</t>
        </is>
      </c>
      <c r="D274" t="inlineStr">
        <is>
          <t>FLORA</t>
        </is>
      </c>
      <c r="H274" s="7" t="inlineStr">
        <is>
          <t>Tala de bosque</t>
        </is>
      </c>
      <c r="I274" t="inlineStr">
        <is>
          <t>Anonimo</t>
        </is>
      </c>
      <c r="T274">
        <f>CONCATENATE(J274," ",K274," ",L274," ",M274," ",N274," ",O274," ",P274," ",Q274," ",R274," ",S274)</f>
        <v/>
      </c>
      <c r="U274" t="inlineStr">
        <is>
          <t>no reporta</t>
        </is>
      </c>
      <c r="V274" t="inlineStr">
        <is>
          <t>no reporta</t>
        </is>
      </c>
      <c r="W274" t="inlineStr">
        <is>
          <t>Luis Alfonso Mesa</t>
        </is>
      </c>
      <c r="AH274">
        <f>CONCATENATE(X274," ",Y274," ",Z274," ",AA274," ",AB274," ",AC274," ",AD274," ",AE274," ",AF274," ",AG274)</f>
        <v/>
      </c>
      <c r="AI274" t="inlineStr">
        <is>
          <t>no reporta</t>
        </is>
      </c>
      <c r="AJ274" t="inlineStr">
        <is>
          <t>no reporta</t>
        </is>
      </c>
      <c r="AL274" t="inlineStr">
        <is>
          <t>El Vallano</t>
        </is>
      </c>
      <c r="AO274" s="1" t="n"/>
      <c r="AP274" t="n">
        <v>11</v>
      </c>
      <c r="AQ274" s="4" t="n">
        <v>41389</v>
      </c>
      <c r="AR274" s="4" t="n">
        <v>41422</v>
      </c>
      <c r="AS274" s="5">
        <f>+AR274-AQ274</f>
        <v/>
      </c>
      <c r="AT274" t="inlineStr">
        <is>
          <t>Acta de Compromiso</t>
        </is>
      </c>
      <c r="AU274" t="inlineStr">
        <is>
          <t>Auto de archivo</t>
        </is>
      </c>
      <c r="AV274" s="10" t="n">
        <v>41422</v>
      </c>
      <c r="AW274" s="9" t="inlineStr">
        <is>
          <t>J. Guzman - C. Calle</t>
        </is>
      </c>
      <c r="AX274" s="10" t="n">
        <v>41422</v>
      </c>
      <c r="AY274" s="10" t="n">
        <v>41430</v>
      </c>
      <c r="AZ274" s="9" t="inlineStr">
        <is>
          <t>J. Guzman - C. Calle</t>
        </is>
      </c>
      <c r="BA274" s="10" t="n">
        <v>41431</v>
      </c>
      <c r="BB274" s="10" t="n">
        <v>41781</v>
      </c>
      <c r="BC274" s="9" t="inlineStr">
        <is>
          <t>J. Guzman - C. Calle</t>
        </is>
      </c>
      <c r="BD274" s="10" t="n">
        <v>41781</v>
      </c>
      <c r="BK274" s="10" t="n">
        <v>41402</v>
      </c>
      <c r="BL274" s="10" t="n">
        <v>41436</v>
      </c>
      <c r="BU274" s="10" t="n">
        <v>41442</v>
      </c>
      <c r="CE274" s="10" t="n">
        <v>41786</v>
      </c>
    </row>
    <row r="275" ht="15" customHeight="1">
      <c r="B275" t="inlineStr">
        <is>
          <t>273-2013</t>
        </is>
      </c>
      <c r="C275" t="n">
        <v>1301717</v>
      </c>
      <c r="D275" t="inlineStr">
        <is>
          <t>AIRE</t>
        </is>
      </c>
      <c r="H275" s="7" t="inlineStr">
        <is>
          <t>Quema de carbon, manipulacion red de acueducto</t>
        </is>
      </c>
      <c r="I275" t="inlineStr">
        <is>
          <t>ASOMIEL</t>
        </is>
      </c>
      <c r="T275">
        <f>CONCATENATE(J275," ",K275," ",L275," ",M275," ",N275," ",O275," ",P275," ",Q275," ",R275," ",S275)</f>
        <v/>
      </c>
      <c r="U275" t="inlineStr">
        <is>
          <t>no reporta</t>
        </is>
      </c>
      <c r="V275" t="n">
        <v>3506649250</v>
      </c>
      <c r="W275" t="inlineStr">
        <is>
          <t>Por determinar</t>
        </is>
      </c>
      <c r="AH275">
        <f>CONCATENATE(X275," ",Y275," ",Z275," ",AA275," ",AB275," ",AC275," ",AD275," ",AE275," ",AF275," ",AG275)</f>
        <v/>
      </c>
      <c r="AI275" t="inlineStr">
        <is>
          <t>no reporta</t>
        </is>
      </c>
      <c r="AJ275" t="inlineStr">
        <is>
          <t>no reporta</t>
        </is>
      </c>
      <c r="AL275" t="inlineStr">
        <is>
          <t>El Vallano</t>
        </is>
      </c>
      <c r="AO275" s="1" t="n"/>
      <c r="AP275" t="n">
        <v>11</v>
      </c>
      <c r="AQ275" s="4" t="n">
        <v>41389</v>
      </c>
      <c r="AR275" s="4" t="n"/>
      <c r="AS275" s="5">
        <f>+AR275-AQ275</f>
        <v/>
      </c>
      <c r="AT275" t="inlineStr">
        <is>
          <t>Acta de Compromiso</t>
        </is>
      </c>
      <c r="AU275" t="inlineStr">
        <is>
          <t>Visitas técnicos</t>
        </is>
      </c>
    </row>
    <row r="276" ht="15" customHeight="1">
      <c r="B276" t="inlineStr">
        <is>
          <t>274-2013</t>
        </is>
      </c>
      <c r="C276" t="n">
        <v>1301722</v>
      </c>
      <c r="D276" t="inlineStr">
        <is>
          <t>-</t>
        </is>
      </c>
      <c r="E276" t="inlineStr">
        <is>
          <t>RESIDUO ESPECIAL</t>
        </is>
      </c>
      <c r="H276" s="7" t="inlineStr">
        <is>
          <t>Disposicion inadecuada de residuos solidos</t>
        </is>
      </c>
      <c r="I276" t="inlineStr">
        <is>
          <t>Comunidad del edificio</t>
        </is>
      </c>
      <c r="J276" t="inlineStr">
        <is>
          <t>DG</t>
        </is>
      </c>
      <c r="K276" t="n">
        <v>31</v>
      </c>
      <c r="L276" t="inlineStr">
        <is>
          <t>F</t>
        </is>
      </c>
      <c r="N276" t="n">
        <v>34</v>
      </c>
      <c r="O276" t="inlineStr">
        <is>
          <t>D</t>
        </is>
      </c>
      <c r="P276" t="n">
        <v>63</v>
      </c>
      <c r="Q276" t="inlineStr">
        <is>
          <t>SUR</t>
        </is>
      </c>
      <c r="T276">
        <f>CONCATENATE(J276," ",K276," ",L276," ",M276," ",N276," ",O276," ",P276," ",Q276," ",R276," ",S276)</f>
        <v/>
      </c>
      <c r="U276" t="inlineStr">
        <is>
          <t>no reporta</t>
        </is>
      </c>
      <c r="V276" t="n">
        <v>3347896</v>
      </c>
      <c r="W276" t="inlineStr">
        <is>
          <t>Por determinar</t>
        </is>
      </c>
      <c r="X276" t="inlineStr">
        <is>
          <t>DG</t>
        </is>
      </c>
      <c r="Y276" t="n">
        <v>31</v>
      </c>
      <c r="Z276" t="inlineStr">
        <is>
          <t>F</t>
        </is>
      </c>
      <c r="AB276" t="n">
        <v>34</v>
      </c>
      <c r="AC276" t="inlineStr">
        <is>
          <t>D</t>
        </is>
      </c>
      <c r="AD276" t="n">
        <v>63</v>
      </c>
      <c r="AE276" t="inlineStr">
        <is>
          <t>SUR</t>
        </is>
      </c>
      <c r="AH276">
        <f>CONCATENATE(X276," ",Y276," ",Z276," ",AA276," ",AB276," ",AC276," ",AD276," ",AE276," ",AF276," ",AG276)</f>
        <v/>
      </c>
      <c r="AI276" t="inlineStr">
        <is>
          <t>no reporta</t>
        </is>
      </c>
      <c r="AJ276" t="inlineStr">
        <is>
          <t>no reporta</t>
        </is>
      </c>
      <c r="AK276" t="inlineStr">
        <is>
          <t>Obrero</t>
        </is>
      </c>
      <c r="AO276" s="1" t="n"/>
      <c r="AP276" t="n">
        <v>9</v>
      </c>
      <c r="AQ276" s="4" t="n">
        <v>41389</v>
      </c>
      <c r="AR276" s="4" t="n">
        <v>41402</v>
      </c>
      <c r="AS276" s="5">
        <f>+AR276-AQ276</f>
        <v/>
      </c>
      <c r="AT276" t="inlineStr">
        <is>
          <t>Acta de Compromiso</t>
        </is>
      </c>
      <c r="AU276" t="inlineStr">
        <is>
          <t>Auto de archivo</t>
        </is>
      </c>
      <c r="AV276" s="10" t="n">
        <v>41402</v>
      </c>
      <c r="AW276" s="9" t="inlineStr">
        <is>
          <t>C. Rojas - S. Bustamante</t>
        </is>
      </c>
      <c r="AX276" s="10" t="n">
        <v>41402</v>
      </c>
      <c r="CE276" s="10" t="n">
        <v>41402</v>
      </c>
    </row>
    <row r="277" ht="15" customHeight="1">
      <c r="B277" t="inlineStr">
        <is>
          <t>275-2013</t>
        </is>
      </c>
      <c r="C277" t="n">
        <v>1301723</v>
      </c>
      <c r="D277" t="inlineStr">
        <is>
          <t>-</t>
        </is>
      </c>
      <c r="E277" t="inlineStr">
        <is>
          <t>RESIDUOS SOLIDOS</t>
        </is>
      </c>
      <c r="H277" s="7" t="inlineStr">
        <is>
          <t>Disposicion inadecuada de residuos solidos</t>
        </is>
      </c>
      <c r="I277" t="inlineStr">
        <is>
          <t>De Oficio</t>
        </is>
      </c>
      <c r="T277">
        <f>CONCATENATE(J277," ",K277," ",L277," ",M277," ",N277," ",O277," ",P277," ",Q277," ",R277," ",S277)</f>
        <v/>
      </c>
      <c r="U277" t="inlineStr">
        <is>
          <t>no reporta</t>
        </is>
      </c>
      <c r="V277" t="inlineStr">
        <is>
          <t>no reporta</t>
        </is>
      </c>
      <c r="W277" t="inlineStr">
        <is>
          <t>Por determinar</t>
        </is>
      </c>
      <c r="X277" t="inlineStr">
        <is>
          <t>CL</t>
        </is>
      </c>
      <c r="Y277" t="n">
        <v>38</v>
      </c>
      <c r="AA277" t="inlineStr">
        <is>
          <t>SUR</t>
        </is>
      </c>
      <c r="AB277" t="n">
        <v>32</v>
      </c>
      <c r="AD277" t="n">
        <v>13</v>
      </c>
      <c r="AH277">
        <f>CONCATENATE(X277," ",Y277," ",Z277," ",AA277," ",AB277," ",AC277," ",AD277," ",AE277," ",AF277," ",AG277)</f>
        <v/>
      </c>
      <c r="AI277" t="inlineStr">
        <is>
          <t>no reporta</t>
        </is>
      </c>
      <c r="AJ277" t="inlineStr">
        <is>
          <t>no reporta</t>
        </is>
      </c>
      <c r="AK277" t="inlineStr">
        <is>
          <t>Mesa</t>
        </is>
      </c>
      <c r="AO277" s="1" t="n"/>
      <c r="AP277" t="n">
        <v>9</v>
      </c>
      <c r="AQ277" s="4" t="n">
        <v>41389</v>
      </c>
      <c r="AR277" s="4" t="n">
        <v>41402</v>
      </c>
      <c r="AS277" s="5">
        <f>+AR277-AQ277</f>
        <v/>
      </c>
      <c r="AT277" t="inlineStr">
        <is>
          <t>Acta de Compromiso</t>
        </is>
      </c>
      <c r="AU277" t="inlineStr">
        <is>
          <t>Auto de archivo</t>
        </is>
      </c>
      <c r="AV277" s="10" t="n">
        <v>41402</v>
      </c>
      <c r="AW277" s="9" t="inlineStr">
        <is>
          <t>C. Rojas</t>
        </is>
      </c>
      <c r="AX277" s="10" t="n">
        <v>41402</v>
      </c>
      <c r="CE277" s="10" t="n">
        <v>41402</v>
      </c>
    </row>
    <row r="278" ht="15" customHeight="1">
      <c r="B278" t="inlineStr">
        <is>
          <t>276-2013</t>
        </is>
      </c>
      <c r="C278" t="n">
        <v>1301725</v>
      </c>
      <c r="D278" t="inlineStr">
        <is>
          <t>-</t>
        </is>
      </c>
      <c r="E278" t="inlineStr">
        <is>
          <t>ESCOMBROS</t>
        </is>
      </c>
      <c r="H278" s="7" t="inlineStr">
        <is>
          <t>Disposicion inadecuada de escombros</t>
        </is>
      </c>
      <c r="I278" t="inlineStr">
        <is>
          <t>De Oficio</t>
        </is>
      </c>
      <c r="T278">
        <f>CONCATENATE(J278," ",K278," ",L278," ",M278," ",N278," ",O278," ",P278," ",Q278," ",R278," ",S278)</f>
        <v/>
      </c>
      <c r="U278" t="inlineStr">
        <is>
          <t>no reporta</t>
        </is>
      </c>
      <c r="V278" t="inlineStr">
        <is>
          <t>no reporta</t>
        </is>
      </c>
      <c r="W278" t="inlineStr">
        <is>
          <t>Por determinar</t>
        </is>
      </c>
      <c r="X278" t="inlineStr">
        <is>
          <t>DG</t>
        </is>
      </c>
      <c r="Y278" t="n">
        <v>31</v>
      </c>
      <c r="AB278" t="n">
        <v>34</v>
      </c>
      <c r="AC278" t="inlineStr">
        <is>
          <t>DD</t>
        </is>
      </c>
      <c r="AD278" t="n">
        <v>24</v>
      </c>
      <c r="AE278" t="inlineStr">
        <is>
          <t>SUR</t>
        </is>
      </c>
      <c r="AG278" t="n">
        <v>201</v>
      </c>
      <c r="AH278">
        <f>CONCATENATE(X278," ",Y278," ",Z278," ",AA278," ",AB278," ",AC278," ",AD278," ",AE278," ",AF278," ",AG278)</f>
        <v/>
      </c>
      <c r="AI278" t="inlineStr">
        <is>
          <t>no reporta</t>
        </is>
      </c>
      <c r="AJ278" t="inlineStr">
        <is>
          <t>no reporta</t>
        </is>
      </c>
      <c r="AK278" t="inlineStr">
        <is>
          <t>Uribe Angel</t>
        </is>
      </c>
      <c r="AO278" s="1" t="n"/>
      <c r="AP278" t="n">
        <v>3</v>
      </c>
      <c r="AQ278" s="4" t="n">
        <v>41389</v>
      </c>
      <c r="AR278" s="4" t="n">
        <v>41402</v>
      </c>
      <c r="AS278" s="5">
        <f>+AR278-AQ278</f>
        <v/>
      </c>
      <c r="AT278" t="inlineStr">
        <is>
          <t>Acta de Compromiso</t>
        </is>
      </c>
      <c r="AU278" t="inlineStr">
        <is>
          <t>Auto de archivo</t>
        </is>
      </c>
      <c r="AV278" s="10" t="n">
        <v>41404</v>
      </c>
      <c r="AW278" s="9" t="inlineStr">
        <is>
          <t>C. Rojas - S. Bustamante</t>
        </is>
      </c>
      <c r="AX278" s="10" t="n">
        <v>41404</v>
      </c>
      <c r="AY278" s="10" t="n">
        <v>41409</v>
      </c>
      <c r="AZ278" s="9" t="inlineStr">
        <is>
          <t>C.Rojas - S. Bustamante</t>
        </is>
      </c>
      <c r="BA278" s="10" t="n">
        <v>41409</v>
      </c>
      <c r="CE278" s="10" t="n">
        <v>41409</v>
      </c>
    </row>
    <row r="279" ht="15" customHeight="1">
      <c r="B279" t="inlineStr">
        <is>
          <t>277-2013</t>
        </is>
      </c>
      <c r="C279" t="n">
        <v>1301726</v>
      </c>
      <c r="D279" t="inlineStr">
        <is>
          <t>-</t>
        </is>
      </c>
      <c r="E279" t="inlineStr">
        <is>
          <t>RESIDUOS SOLIDOS</t>
        </is>
      </c>
      <c r="H279" s="7" t="inlineStr">
        <is>
          <t>Disposicion inadecuada de residuos solidos</t>
        </is>
      </c>
      <c r="I279" t="inlineStr">
        <is>
          <t>Javier Fernandez</t>
        </is>
      </c>
      <c r="T279">
        <f>CONCATENATE(J279," ",K279," ",L279," ",M279," ",N279," ",O279," ",P279," ",Q279," ",R279," ",S279)</f>
        <v/>
      </c>
      <c r="U279" t="inlineStr">
        <is>
          <t>no reporta</t>
        </is>
      </c>
      <c r="V279" t="n">
        <v>2700638</v>
      </c>
      <c r="W279" t="inlineStr">
        <is>
          <t>Ruben Zapata</t>
        </is>
      </c>
      <c r="X279" t="inlineStr">
        <is>
          <t>KR</t>
        </is>
      </c>
      <c r="Y279" t="n">
        <v>27</v>
      </c>
      <c r="Z279" t="inlineStr">
        <is>
          <t>A</t>
        </is>
      </c>
      <c r="AB279" t="n">
        <v>40</v>
      </c>
      <c r="AD279" t="n">
        <v>21</v>
      </c>
      <c r="AE279" t="inlineStr">
        <is>
          <t>SUR</t>
        </is>
      </c>
      <c r="AH279">
        <f>CONCATENATE(X279," ",Y279," ",Z279," ",AA279," ",AB279," ",AC279," ",AD279," ",AE279," ",AF279," ",AG279)</f>
        <v/>
      </c>
      <c r="AI279" t="inlineStr">
        <is>
          <t>no reporta</t>
        </is>
      </c>
      <c r="AJ279" t="inlineStr">
        <is>
          <t>no reporta</t>
        </is>
      </c>
      <c r="AK279" t="inlineStr">
        <is>
          <t>La Mina</t>
        </is>
      </c>
      <c r="AO279" s="1" t="n"/>
      <c r="AP279" t="n">
        <v>6</v>
      </c>
      <c r="AQ279" s="4" t="n">
        <v>41389</v>
      </c>
      <c r="AR279" s="4" t="n">
        <v>41423</v>
      </c>
      <c r="AS279" s="5">
        <f>+AR279-AQ279</f>
        <v/>
      </c>
      <c r="AT279" t="inlineStr">
        <is>
          <t>Acta de Compromiso</t>
        </is>
      </c>
      <c r="AU279" t="inlineStr">
        <is>
          <t>Auto de archivo</t>
        </is>
      </c>
      <c r="AV279" s="10" t="n">
        <v>41414</v>
      </c>
      <c r="AW279" s="9" t="inlineStr">
        <is>
          <t>J. Restrepo - S. Bustamante</t>
        </is>
      </c>
      <c r="AX279" s="10" t="n">
        <v>41414</v>
      </c>
      <c r="AY279" s="10" t="n">
        <v>41423</v>
      </c>
      <c r="AZ279" s="9" t="inlineStr">
        <is>
          <t>J. Alvarez - L. Garcia</t>
        </is>
      </c>
      <c r="BA279" s="10" t="n">
        <v>41423</v>
      </c>
      <c r="BB279" s="10" t="n">
        <v>41478</v>
      </c>
      <c r="BC279" s="9" t="inlineStr">
        <is>
          <t>J. Restrepo - S. Bustamante</t>
        </is>
      </c>
      <c r="BD279" s="10" t="n">
        <v>41478</v>
      </c>
    </row>
    <row r="280" ht="15" customHeight="1">
      <c r="B280" t="inlineStr">
        <is>
          <t>278-2013</t>
        </is>
      </c>
      <c r="C280" t="n">
        <v>1301738</v>
      </c>
      <c r="D280" t="inlineStr">
        <is>
          <t>-</t>
        </is>
      </c>
      <c r="E280" t="inlineStr">
        <is>
          <t>RESIDUOS SOLIDOS</t>
        </is>
      </c>
      <c r="H280" s="7" t="inlineStr">
        <is>
          <t>Disposicion inadecuada de residuos solidos</t>
        </is>
      </c>
      <c r="I280" t="inlineStr">
        <is>
          <t>Peter Butzer - butzer16@hotmail.com</t>
        </is>
      </c>
      <c r="T280">
        <f>CONCATENATE(J280," ",K280," ",L280," ",M280," ",N280," ",O280," ",P280," ",Q280," ",R280," ",S280)</f>
        <v/>
      </c>
      <c r="U280" t="inlineStr">
        <is>
          <t>no reporta</t>
        </is>
      </c>
      <c r="V280" t="inlineStr">
        <is>
          <t>no reporta</t>
        </is>
      </c>
      <c r="W280" t="inlineStr">
        <is>
          <t>Por determinar</t>
        </is>
      </c>
      <c r="AH280">
        <f>CONCATENATE(X280," ",Y280," ",Z280," ",AA280," ",AB280," ",AC280," ",AD280," ",AE280," ",AF280," ",AG280)</f>
        <v/>
      </c>
      <c r="AI280" t="inlineStr">
        <is>
          <t>no reporta</t>
        </is>
      </c>
      <c r="AJ280" t="inlineStr">
        <is>
          <t>no reporta</t>
        </is>
      </c>
      <c r="AL280" t="inlineStr">
        <is>
          <t>El Escobero</t>
        </is>
      </c>
      <c r="AO280" s="1" t="n"/>
      <c r="AP280" t="n">
        <v>10</v>
      </c>
      <c r="AQ280" s="4" t="n">
        <v>41390</v>
      </c>
      <c r="AR280" s="4" t="n"/>
      <c r="AS280" s="5">
        <f>+AR280-AQ280</f>
        <v/>
      </c>
      <c r="AT280" t="inlineStr">
        <is>
          <t>Acuerdo 020 de 2009</t>
        </is>
      </c>
      <c r="AU280" t="inlineStr">
        <is>
          <t>Visitas patrulleros</t>
        </is>
      </c>
      <c r="AV280" s="10" t="n">
        <v>41418</v>
      </c>
    </row>
    <row r="281" ht="15" customHeight="1">
      <c r="B281" t="inlineStr">
        <is>
          <t>279-2013</t>
        </is>
      </c>
      <c r="C281" t="n">
        <v>1301751</v>
      </c>
      <c r="D281" t="inlineStr">
        <is>
          <t>HIDRICO</t>
        </is>
      </c>
      <c r="H281" s="7" t="inlineStr">
        <is>
          <t>Aprovechamiento forestal que obstruye quebrada la pava</t>
        </is>
      </c>
      <c r="I281" t="inlineStr">
        <is>
          <t>CGTDR - Obras Públicas</t>
        </is>
      </c>
      <c r="T281">
        <f>CONCATENATE(J281," ",K281," ",L281," ",M281," ",N281," ",O281," ",P281," ",Q281," ",R281," ",S281)</f>
        <v/>
      </c>
      <c r="U281" t="inlineStr">
        <is>
          <t>no reporta</t>
        </is>
      </c>
      <c r="V281" t="inlineStr">
        <is>
          <t>no reporta</t>
        </is>
      </c>
      <c r="W281" t="inlineStr">
        <is>
          <t>Esau Correa fina el danubio</t>
        </is>
      </c>
      <c r="AH281">
        <f>CONCATENATE(X281," ",Y281," ",Z281," ",AA281," ",AB281," ",AC281," ",AD281," ",AE281," ",AF281," ",AG281)</f>
        <v/>
      </c>
      <c r="AI281" t="inlineStr">
        <is>
          <t>no reporta</t>
        </is>
      </c>
      <c r="AJ281" t="inlineStr">
        <is>
          <t>no reporta</t>
        </is>
      </c>
      <c r="AL281" t="inlineStr">
        <is>
          <t>El Vallano</t>
        </is>
      </c>
      <c r="AO281" s="1" t="n"/>
      <c r="AP281" t="n">
        <v>11</v>
      </c>
      <c r="AQ281" s="4" t="n">
        <v>41390</v>
      </c>
      <c r="AR281" s="4" t="n"/>
      <c r="AS281" s="5">
        <f>+AR281-AQ281</f>
        <v/>
      </c>
      <c r="AT281" t="inlineStr">
        <is>
          <t>Acta de Compromiso</t>
        </is>
      </c>
      <c r="AU281" t="inlineStr">
        <is>
          <t>Visitas técnicos</t>
        </is>
      </c>
      <c r="AV281" s="10" t="n">
        <v>41416</v>
      </c>
      <c r="AW281" s="9" t="inlineStr">
        <is>
          <t>J. Restrepo - S. Bustamante</t>
        </is>
      </c>
      <c r="AX281" s="10" t="n">
        <v>41416</v>
      </c>
      <c r="AY281" s="10" t="n">
        <v>41478</v>
      </c>
      <c r="AZ281" s="9" t="inlineStr">
        <is>
          <t>J. Restrepo - S. Bustamante</t>
        </is>
      </c>
      <c r="BA281" s="10" t="inlineStr">
        <is>
          <t xml:space="preserve">                  </t>
        </is>
      </c>
    </row>
    <row r="282" ht="15" customHeight="1">
      <c r="B282" t="inlineStr">
        <is>
          <t>280-2013</t>
        </is>
      </c>
      <c r="C282" t="n">
        <v>1301781</v>
      </c>
      <c r="D282" t="inlineStr">
        <is>
          <t>FAUNA DOMESTICA</t>
        </is>
      </c>
      <c r="H282" s="7" t="inlineStr">
        <is>
          <t>envenenamiento de perros</t>
        </is>
      </c>
      <c r="I282" t="inlineStr">
        <is>
          <t>Elizabeth Castrillon</t>
        </is>
      </c>
      <c r="J282" t="inlineStr">
        <is>
          <t>KR</t>
        </is>
      </c>
      <c r="K282" t="n">
        <v>42</v>
      </c>
      <c r="L282" t="inlineStr">
        <is>
          <t>A</t>
        </is>
      </c>
      <c r="N282" t="n">
        <v>26</v>
      </c>
      <c r="O282" t="inlineStr">
        <is>
          <t>A</t>
        </is>
      </c>
      <c r="P282" t="n">
        <v>134</v>
      </c>
      <c r="Q282" t="inlineStr">
        <is>
          <t>SUR</t>
        </is>
      </c>
      <c r="T282">
        <f>CONCATENATE(J282," ",K282," ",L282," ",M282," ",N282," ",O282," ",P282," ",Q282," ",R282," ",S282)</f>
        <v/>
      </c>
      <c r="U282" t="n">
        <v>1037575167</v>
      </c>
      <c r="V282" t="n">
        <v>3027196</v>
      </c>
      <c r="W282" t="inlineStr">
        <is>
          <t>Nidia</t>
        </is>
      </c>
      <c r="X282" t="inlineStr">
        <is>
          <t>DG</t>
        </is>
      </c>
      <c r="Y282" t="n">
        <v>30</v>
      </c>
      <c r="Z282" t="inlineStr">
        <is>
          <t>A</t>
        </is>
      </c>
      <c r="AB282" t="n">
        <v>35</v>
      </c>
      <c r="AD282" t="n">
        <v>38</v>
      </c>
      <c r="AE282" t="inlineStr">
        <is>
          <t>SUR</t>
        </is>
      </c>
      <c r="AH282">
        <f>CONCATENATE(X282," ",Y282," ",Z282," ",AA282," ",AB282," ",AC282," ",AD282," ",AE282," ",AF282," ",AG282)</f>
        <v/>
      </c>
      <c r="AI282" t="inlineStr">
        <is>
          <t>no reporta</t>
        </is>
      </c>
      <c r="AJ282" t="inlineStr">
        <is>
          <t>no reporta</t>
        </is>
      </c>
      <c r="AK282" t="inlineStr">
        <is>
          <t>Uribe Angel</t>
        </is>
      </c>
      <c r="AO282" s="1" t="n"/>
      <c r="AP282" t="n">
        <v>3</v>
      </c>
      <c r="AQ282" s="4" t="n">
        <v>41390</v>
      </c>
      <c r="AR282" s="4" t="n">
        <v>41402</v>
      </c>
      <c r="AS282" s="5">
        <f>+AR282-AQ282</f>
        <v/>
      </c>
      <c r="AT282" t="inlineStr">
        <is>
          <t>Acta de Compromiso</t>
        </is>
      </c>
      <c r="AU282" t="inlineStr">
        <is>
          <t>Auto de archivo</t>
        </is>
      </c>
    </row>
    <row r="283" ht="15" customHeight="1">
      <c r="B283" t="inlineStr">
        <is>
          <t>281-2013</t>
        </is>
      </c>
      <c r="C283" t="n">
        <v>1301783</v>
      </c>
      <c r="D283" t="inlineStr">
        <is>
          <t>FAUNA DOMESTICA</t>
        </is>
      </c>
      <c r="H283" s="7" t="inlineStr">
        <is>
          <t>Ataque de mascota</t>
        </is>
      </c>
      <c r="I283" t="inlineStr">
        <is>
          <t>De Oficio</t>
        </is>
      </c>
      <c r="T283">
        <f>CONCATENATE(J283," ",K283," ",L283," ",M283," ",N283," ",O283," ",P283," ",Q283," ",R283," ",S283)</f>
        <v/>
      </c>
      <c r="U283" t="inlineStr">
        <is>
          <t>no reporta</t>
        </is>
      </c>
      <c r="V283" t="inlineStr">
        <is>
          <t>no reporta</t>
        </is>
      </c>
      <c r="W283" t="inlineStr">
        <is>
          <t>Norelis Medina</t>
        </is>
      </c>
      <c r="X283" t="inlineStr">
        <is>
          <t>CL</t>
        </is>
      </c>
      <c r="Y283" t="n">
        <v>48</v>
      </c>
      <c r="Z283" t="inlineStr">
        <is>
          <t>B</t>
        </is>
      </c>
      <c r="AA283" t="inlineStr">
        <is>
          <t>SUR</t>
        </is>
      </c>
      <c r="AB283" t="n">
        <v>39</v>
      </c>
      <c r="AC283" t="inlineStr">
        <is>
          <t>B</t>
        </is>
      </c>
      <c r="AD283" t="n">
        <v>44</v>
      </c>
      <c r="AH283">
        <f>CONCATENATE(X283," ",Y283," ",Z283," ",AA283," ",AB283," ",AC283," ",AD283," ",AE283," ",AF283," ",AG283)</f>
        <v/>
      </c>
      <c r="AI283" t="n">
        <v>43566338</v>
      </c>
      <c r="AJ283" t="n">
        <v>2708168</v>
      </c>
      <c r="AK283" t="inlineStr">
        <is>
          <t>El Trianon</t>
        </is>
      </c>
      <c r="AO283" s="1" t="n"/>
      <c r="AP283" t="n">
        <v>7</v>
      </c>
      <c r="AQ283" s="4" t="n">
        <v>41390</v>
      </c>
      <c r="AR283" s="4" t="n"/>
      <c r="AS283" s="5">
        <f>+AR283-AQ283</f>
        <v/>
      </c>
      <c r="AT283" t="inlineStr">
        <is>
          <t>Codigo de Policia</t>
        </is>
      </c>
      <c r="AU283" t="inlineStr">
        <is>
          <t>Auto de archivo</t>
        </is>
      </c>
      <c r="BS283" s="10" t="n">
        <v>41492</v>
      </c>
      <c r="BT283" s="10" t="n">
        <v>41492</v>
      </c>
      <c r="BU283" s="10" t="n">
        <v>41509</v>
      </c>
      <c r="BV283" s="10" t="n">
        <v>41509</v>
      </c>
      <c r="CE283" s="10" t="n">
        <v>41541</v>
      </c>
    </row>
    <row r="284" ht="15" customHeight="1">
      <c r="A284" t="inlineStr">
        <is>
          <t>825-2012 R6833</t>
        </is>
      </c>
      <c r="B284" t="inlineStr">
        <is>
          <t>282-2013</t>
        </is>
      </c>
      <c r="C284" t="n">
        <v>1301740</v>
      </c>
      <c r="D284" t="inlineStr">
        <is>
          <t>FAUNA DOMESTICA</t>
        </is>
      </c>
      <c r="H284" s="7" t="inlineStr">
        <is>
          <t>Ataque de mascota, desistimiento queja</t>
        </is>
      </c>
      <c r="I284" t="inlineStr">
        <is>
          <t>Mauricio Alexander Florez Patiño</t>
        </is>
      </c>
      <c r="J284" t="inlineStr">
        <is>
          <t>CL</t>
        </is>
      </c>
      <c r="K284" t="n">
        <v>37</v>
      </c>
      <c r="M284" t="inlineStr">
        <is>
          <t>SUR</t>
        </is>
      </c>
      <c r="N284" t="n">
        <v>43</v>
      </c>
      <c r="O284" t="inlineStr">
        <is>
          <t>A</t>
        </is>
      </c>
      <c r="P284" t="n">
        <v>60</v>
      </c>
      <c r="S284" t="n">
        <v>103</v>
      </c>
      <c r="T284">
        <f>CONCATENATE(J284," ",K284," ",L284," ",M284," ",N284," ",O284," ",P284," ",Q284," ",R284," ",S284)</f>
        <v/>
      </c>
      <c r="U284" t="n">
        <v>16234012</v>
      </c>
      <c r="V284" t="n">
        <v>3002212878</v>
      </c>
      <c r="W284" t="inlineStr">
        <is>
          <t>Nora Margarita Herrera Rios</t>
        </is>
      </c>
      <c r="X284" t="inlineStr">
        <is>
          <t>CL</t>
        </is>
      </c>
      <c r="Y284" t="n">
        <v>37</v>
      </c>
      <c r="AA284" t="inlineStr">
        <is>
          <t>SUR</t>
        </is>
      </c>
      <c r="AB284" t="n">
        <v>43</v>
      </c>
      <c r="AC284" t="inlineStr">
        <is>
          <t>A</t>
        </is>
      </c>
      <c r="AD284" t="n">
        <v>60</v>
      </c>
      <c r="AG284" t="n">
        <v>504</v>
      </c>
      <c r="AH284">
        <f>CONCATENATE(X284," ",Y284," ",Z284," ",AA284," ",AB284," ",AC284," ",AD284," ",AE284," ",AF284," ",AG284)</f>
        <v/>
      </c>
      <c r="AI284" t="inlineStr">
        <is>
          <t>no reporta</t>
        </is>
      </c>
      <c r="AJ284" t="inlineStr">
        <is>
          <t>no reporta</t>
        </is>
      </c>
      <c r="AK284" t="inlineStr">
        <is>
          <t>San Marcos</t>
        </is>
      </c>
      <c r="AO284" s="1" t="n"/>
      <c r="AP284" t="n">
        <v>2</v>
      </c>
      <c r="AQ284" s="4" t="n">
        <v>41390</v>
      </c>
      <c r="AR284" s="4" t="n"/>
      <c r="AS284" s="5">
        <f>+AR284-AQ284</f>
        <v/>
      </c>
      <c r="AT284" t="inlineStr">
        <is>
          <t>Codigo de Policia</t>
        </is>
      </c>
      <c r="AU284" t="inlineStr">
        <is>
          <t>Fallos - Orden de Policia</t>
        </is>
      </c>
    </row>
    <row r="285" ht="15" customHeight="1">
      <c r="B285" t="inlineStr">
        <is>
          <t>283-2013</t>
        </is>
      </c>
      <c r="C285" t="inlineStr">
        <is>
          <t>1301791 - 1301830</t>
        </is>
      </c>
      <c r="D285" t="inlineStr">
        <is>
          <t>FLORA</t>
        </is>
      </c>
      <c r="H285" s="7" t="inlineStr">
        <is>
          <t>Trasplantaron arbusto para habilitar piso duro y ubicar carro de perros</t>
        </is>
      </c>
      <c r="I285" t="inlineStr">
        <is>
          <t>Anonimo</t>
        </is>
      </c>
      <c r="T285">
        <f>CONCATENATE(J285," ",K285," ",L285," ",M285," ",N285," ",O285," ",P285," ",Q285," ",R285," ",S285)</f>
        <v/>
      </c>
      <c r="U285" t="inlineStr">
        <is>
          <t>no reporta</t>
        </is>
      </c>
      <c r="V285" t="inlineStr">
        <is>
          <t>no reporta</t>
        </is>
      </c>
      <c r="W285" t="inlineStr">
        <is>
          <t>Por determinar</t>
        </is>
      </c>
      <c r="X285" t="inlineStr">
        <is>
          <t>TR</t>
        </is>
      </c>
      <c r="Y285" t="n">
        <v>34</v>
      </c>
      <c r="Z285" t="inlineStr">
        <is>
          <t>E</t>
        </is>
      </c>
      <c r="AA285" t="inlineStr">
        <is>
          <t>SUR</t>
        </is>
      </c>
      <c r="AB285" t="n">
        <v>31</v>
      </c>
      <c r="AD285" t="n">
        <v>8</v>
      </c>
      <c r="AH285">
        <f>CONCATENATE(X285," ",Y285," ",Z285," ",AA285," ",AB285," ",AC285," ",AD285," ",AE285," ",AF285," ",AG285)</f>
        <v/>
      </c>
      <c r="AI285" t="inlineStr">
        <is>
          <t>no reporta</t>
        </is>
      </c>
      <c r="AJ285" t="inlineStr">
        <is>
          <t>no reporta</t>
        </is>
      </c>
      <c r="AK285" t="inlineStr">
        <is>
          <t>Uribe Angel</t>
        </is>
      </c>
      <c r="AO285" s="1" t="n"/>
      <c r="AP285" t="n">
        <v>3</v>
      </c>
      <c r="AQ285" s="4" t="n">
        <v>41393</v>
      </c>
      <c r="AR285" s="4" t="n">
        <v>41397</v>
      </c>
      <c r="AS285" s="5">
        <f>+AR285-AQ285</f>
        <v/>
      </c>
      <c r="AT285" t="inlineStr">
        <is>
          <t>Acta de Compromiso</t>
        </is>
      </c>
      <c r="AU285" t="inlineStr">
        <is>
          <t>Verificación</t>
        </is>
      </c>
      <c r="AV285" s="10" t="n">
        <v>41393</v>
      </c>
      <c r="AW285" s="9" t="inlineStr">
        <is>
          <t>C. Rojas - J. Restrepo - S. Bustamante</t>
        </is>
      </c>
      <c r="AX285" s="10" t="n">
        <v>41393</v>
      </c>
      <c r="AY285" s="10" t="n">
        <v>41397</v>
      </c>
      <c r="AZ285" s="9" t="inlineStr">
        <is>
          <t>J. Alvarez - L. Garcia</t>
        </is>
      </c>
      <c r="BA285" s="10" t="n">
        <v>41397</v>
      </c>
      <c r="BB285" s="10" t="n">
        <v>41429</v>
      </c>
      <c r="BC285" s="9" t="inlineStr">
        <is>
          <t>C. Rojas - J. Restrepo - S. Bustamante</t>
        </is>
      </c>
      <c r="BD285" s="10" t="n">
        <v>41429</v>
      </c>
      <c r="BE285" s="10" t="n">
        <v>41472</v>
      </c>
      <c r="BF285" s="9" t="inlineStr">
        <is>
          <t>J. Alvarez - L. Garcia</t>
        </is>
      </c>
      <c r="BG285" s="10" t="n">
        <v>41473</v>
      </c>
      <c r="CE285" s="10" t="n">
        <v>41479</v>
      </c>
    </row>
    <row r="286" ht="15" customHeight="1">
      <c r="A286" t="inlineStr">
        <is>
          <t>I.T 130152 - I.T 130294 - I.T 130444 IT 13-3067 Oficio 13-3045 - 2262</t>
        </is>
      </c>
      <c r="B286" t="inlineStr">
        <is>
          <t>284-2013</t>
        </is>
      </c>
      <c r="C286" t="inlineStr">
        <is>
          <t>1301589 - 1301642 - 1302556 - 125084 - 1302716 - 131006 - 131579 - 130658 - 135520 - 1305581 - 146195 - 1304658 - 1307292 - 157661 - 114140 - 1260672014 - 01782014 - 133786 - 165484 - 102158 - 107093</t>
        </is>
      </c>
      <c r="D286" t="inlineStr">
        <is>
          <t>HIDRICO</t>
        </is>
      </c>
      <c r="H286" s="7" t="inlineStr">
        <is>
          <t>Requerimientos por ocupacion de cauce</t>
        </is>
      </c>
      <c r="I286" t="inlineStr">
        <is>
          <t>Gladis Montoya - Jose Roberto Hincapie Parra</t>
        </is>
      </c>
      <c r="J286" t="inlineStr">
        <is>
          <t>CL</t>
        </is>
      </c>
      <c r="K286" t="n">
        <v>27</v>
      </c>
      <c r="M286" t="inlineStr">
        <is>
          <t>SUR</t>
        </is>
      </c>
      <c r="N286" t="n">
        <v>28</v>
      </c>
      <c r="P286" t="n">
        <v>121</v>
      </c>
      <c r="T286">
        <f>CONCATENATE(J286," ",K286," ",L286," ",M286," ",N286," ",O286," ",P286," ",Q286," ",R286," ",S286)</f>
        <v/>
      </c>
      <c r="U286" t="inlineStr">
        <is>
          <t>no reporta</t>
        </is>
      </c>
      <c r="V286" t="n">
        <v>3061143</v>
      </c>
      <c r="W286" t="inlineStr">
        <is>
          <t>Rocio de la Mañana - Recintos de la Abadia - Arrecifes de la abadía - Corales de la Abadía</t>
        </is>
      </c>
      <c r="AH286">
        <f>CONCATENATE(X286," ",Y286," ",Z286," ",AA286," ",AB286," ",AC286," ",AD286," ",AE286," ",AF286," ",AG286)</f>
        <v/>
      </c>
      <c r="AI286" t="inlineStr">
        <is>
          <t>no reporta</t>
        </is>
      </c>
      <c r="AJ286" t="inlineStr">
        <is>
          <t>no reporta</t>
        </is>
      </c>
      <c r="AK286" t="inlineStr">
        <is>
          <t>Alto de Misael</t>
        </is>
      </c>
      <c r="AO286" s="1" t="n"/>
      <c r="AP286" t="n">
        <v>3</v>
      </c>
      <c r="AQ286" s="4" t="n">
        <v>41389</v>
      </c>
      <c r="AR286" s="4" t="n">
        <v>41389</v>
      </c>
      <c r="AS286" s="5">
        <f>+AR286-AQ286</f>
        <v/>
      </c>
      <c r="AT286" t="inlineStr">
        <is>
          <t>Acta de Compromiso</t>
        </is>
      </c>
      <c r="AU286" t="inlineStr">
        <is>
          <t>Pendiente de trámite</t>
        </is>
      </c>
      <c r="AV286" s="10" t="n">
        <v>41389</v>
      </c>
      <c r="AW286" s="9" t="inlineStr">
        <is>
          <t>J.Guzman</t>
        </is>
      </c>
      <c r="AX286" s="10" t="n">
        <v>41389</v>
      </c>
      <c r="AY286" s="10" t="n">
        <v>41408</v>
      </c>
      <c r="AZ286" s="9" t="inlineStr">
        <is>
          <t>J Guzman - C. Calle</t>
        </is>
      </c>
      <c r="BA286" s="10" t="n">
        <v>41408</v>
      </c>
      <c r="BK286" s="10" t="n">
        <v>41417</v>
      </c>
      <c r="BL286" s="10" t="n">
        <v>41419</v>
      </c>
    </row>
    <row r="287" ht="15" customHeight="1">
      <c r="B287" t="inlineStr">
        <is>
          <t>285-2013</t>
        </is>
      </c>
      <c r="C287" t="n">
        <v>1301805</v>
      </c>
      <c r="D287" t="inlineStr">
        <is>
          <t>-</t>
        </is>
      </c>
      <c r="E287" t="inlineStr">
        <is>
          <t>RESIDUOS SOLIDOS</t>
        </is>
      </c>
      <c r="H287" s="7" t="inlineStr">
        <is>
          <t>Disposicion inadecuada de residuos solidos</t>
        </is>
      </c>
      <c r="I287" t="inlineStr">
        <is>
          <t>Comunidad</t>
        </is>
      </c>
      <c r="T287">
        <f>CONCATENATE(J287," ",K287," ",L287," ",M287," ",N287," ",O287," ",P287," ",Q287," ",R287," ",S287)</f>
        <v/>
      </c>
      <c r="U287" t="inlineStr">
        <is>
          <t>no reporta</t>
        </is>
      </c>
      <c r="V287" t="inlineStr">
        <is>
          <t>no reporta</t>
        </is>
      </c>
      <c r="W287" t="inlineStr">
        <is>
          <t>Por determinar</t>
        </is>
      </c>
      <c r="X287" t="inlineStr">
        <is>
          <t>TR</t>
        </is>
      </c>
      <c r="Y287" t="n">
        <v>34</v>
      </c>
      <c r="Z287" t="inlineStr">
        <is>
          <t>C</t>
        </is>
      </c>
      <c r="AA287" t="inlineStr">
        <is>
          <t>SUR</t>
        </is>
      </c>
      <c r="AB287" t="n">
        <v>33</v>
      </c>
      <c r="AD287" t="n">
        <v>7</v>
      </c>
      <c r="AH287">
        <f>CONCATENATE(X287," ",Y287," ",Z287," ",AA287," ",AB287," ",AC287," ",AD287," ",AE287," ",AF287," ",AG287)</f>
        <v/>
      </c>
      <c r="AI287" t="inlineStr">
        <is>
          <t>no reporta</t>
        </is>
      </c>
      <c r="AJ287" t="inlineStr">
        <is>
          <t>no reporta</t>
        </is>
      </c>
      <c r="AK287" t="inlineStr">
        <is>
          <t>Obrero</t>
        </is>
      </c>
      <c r="AO287" s="1" t="n"/>
      <c r="AP287" t="n">
        <v>9</v>
      </c>
      <c r="AQ287" s="4" t="n">
        <v>41393</v>
      </c>
      <c r="AR287" s="4" t="n"/>
      <c r="AS287" s="5">
        <f>+AR287-AQ287</f>
        <v/>
      </c>
      <c r="AT287" t="inlineStr">
        <is>
          <t>Acta de Compromiso</t>
        </is>
      </c>
      <c r="AU287" t="inlineStr">
        <is>
          <t>Visitas patrulleros</t>
        </is>
      </c>
      <c r="AV287" s="10" t="n">
        <v>41402</v>
      </c>
      <c r="AW287" s="9" t="inlineStr">
        <is>
          <t>J. Alvarez - L. Garcia</t>
        </is>
      </c>
      <c r="AX287" s="10" t="n">
        <v>41402</v>
      </c>
      <c r="AY287" s="10" t="n">
        <v>41414</v>
      </c>
      <c r="AZ287" s="9" t="inlineStr">
        <is>
          <t>J. Restrepo - S. Bustamante</t>
        </is>
      </c>
      <c r="BA287" s="10" t="n">
        <v>41414</v>
      </c>
    </row>
    <row r="288" ht="15" customHeight="1">
      <c r="A288" t="inlineStr">
        <is>
          <t>I.T 130148 Oficios 130418 130417 - 313184</t>
        </is>
      </c>
      <c r="B288" t="inlineStr">
        <is>
          <t>286-2013</t>
        </is>
      </c>
      <c r="C288" t="n">
        <v>117470</v>
      </c>
      <c r="D288" t="inlineStr">
        <is>
          <t>HIDRICO</t>
        </is>
      </c>
      <c r="H288" s="7" t="inlineStr">
        <is>
          <t>Contaminacion de quebrada la ayura por truchera maraña</t>
        </is>
      </c>
      <c r="I288" t="inlineStr">
        <is>
          <t>Parque Ecoturistico El Salado</t>
        </is>
      </c>
      <c r="T288">
        <f>CONCATENATE(J288," ",K288," ",L288," ",M288," ",N288," ",O288," ",P288," ",Q288," ",R288," ",S288)</f>
        <v/>
      </c>
      <c r="U288" t="inlineStr">
        <is>
          <t>no reporta</t>
        </is>
      </c>
      <c r="V288" t="inlineStr">
        <is>
          <t>no reporta</t>
        </is>
      </c>
      <c r="W288" t="inlineStr">
        <is>
          <t>Jorge Ivan Uribe</t>
        </is>
      </c>
      <c r="AH288">
        <f>CONCATENATE(X288," ",Y288," ",Z288," ",AA288," ",AB288," ",AC288," ",AD288," ",AE288," ",AF288," ",AG288)</f>
        <v/>
      </c>
      <c r="AI288" t="inlineStr">
        <is>
          <t>no reporta</t>
        </is>
      </c>
      <c r="AJ288" t="n">
        <v>3002900444</v>
      </c>
      <c r="AL288" t="inlineStr">
        <is>
          <t>El Vallano</t>
        </is>
      </c>
      <c r="AO288" s="1" t="inlineStr">
        <is>
          <t>033</t>
        </is>
      </c>
      <c r="AP288" t="n">
        <v>11</v>
      </c>
      <c r="AQ288" s="4" t="n">
        <v>41388</v>
      </c>
      <c r="AR288" s="4" t="n"/>
      <c r="AS288" s="5">
        <f>+AR288-AQ288</f>
        <v/>
      </c>
      <c r="AT288" t="inlineStr">
        <is>
          <t>Acta de Compromiso</t>
        </is>
      </c>
      <c r="AU288" t="inlineStr">
        <is>
          <t>Auto de archivo</t>
        </is>
      </c>
      <c r="BU288" s="9" t="inlineStr">
        <is>
          <t>06/06/213</t>
        </is>
      </c>
      <c r="BV288" s="10" t="n">
        <v>41382</v>
      </c>
      <c r="CI288" t="inlineStr">
        <is>
          <t xml:space="preserve"> </t>
        </is>
      </c>
    </row>
    <row r="289" ht="15" customHeight="1">
      <c r="B289" t="inlineStr">
        <is>
          <t>287-2013</t>
        </is>
      </c>
      <c r="C289" t="inlineStr">
        <is>
          <t>1301823 - 1302310</t>
        </is>
      </c>
      <c r="D289" t="inlineStr">
        <is>
          <t>-</t>
        </is>
      </c>
      <c r="E289" t="inlineStr">
        <is>
          <t>RESIDUOS SOLIDOS</t>
        </is>
      </c>
      <c r="H289" s="7" t="inlineStr">
        <is>
          <t>Vehiculo de placas SYB 173, rego desecho industrial de cascarilla de arroz.</t>
        </is>
      </c>
      <c r="I289" t="inlineStr">
        <is>
          <t>De Oficio</t>
        </is>
      </c>
      <c r="T289">
        <f>CONCATENATE(J289," ",K289," ",L289," ",M289," ",N289," ",O289," ",P289," ",Q289," ",R289," ",S289)</f>
        <v/>
      </c>
      <c r="U289" t="inlineStr">
        <is>
          <t>no reporta</t>
        </is>
      </c>
      <c r="V289" t="inlineStr">
        <is>
          <t>no reporta</t>
        </is>
      </c>
      <c r="W289" t="inlineStr">
        <is>
          <t>Carlos Mario Restrepo</t>
        </is>
      </c>
      <c r="AH289">
        <f>CONCATENATE(X289," ",Y289," ",Z289," ",AA289," ",AB289," ",AC289," ",AD289," ",AE289," ",AF289," ",AG289)</f>
        <v/>
      </c>
      <c r="AI289" t="n">
        <v>71669491</v>
      </c>
      <c r="AJ289" t="inlineStr">
        <is>
          <t>no reporta</t>
        </is>
      </c>
      <c r="AK289" t="inlineStr">
        <is>
          <t>Las Vegas</t>
        </is>
      </c>
      <c r="AO289" s="1" t="n"/>
      <c r="AP289" t="n">
        <v>1</v>
      </c>
      <c r="AQ289" s="4" t="n">
        <v>41394</v>
      </c>
      <c r="AR289" s="4" t="n">
        <v>41390</v>
      </c>
      <c r="AS289" s="5">
        <f>+AR289-AQ289</f>
        <v/>
      </c>
      <c r="AT289" t="inlineStr">
        <is>
          <t>Acuerdo 020 de 2009</t>
        </is>
      </c>
      <c r="AU289" t="inlineStr">
        <is>
          <t>Auto de archivo</t>
        </is>
      </c>
      <c r="AV289" s="10" t="n">
        <v>41390</v>
      </c>
      <c r="AW289" s="9" t="inlineStr">
        <is>
          <t>F. Villarraga</t>
        </is>
      </c>
      <c r="AX289" s="10" t="n">
        <v>41390</v>
      </c>
      <c r="BM289" s="10" t="n">
        <v>41390</v>
      </c>
      <c r="BN289" s="10" t="n">
        <v>41422</v>
      </c>
      <c r="BU289" s="10" t="n">
        <v>41394</v>
      </c>
      <c r="BV289" s="10" t="n">
        <v>41417</v>
      </c>
      <c r="CE289" s="10" t="n">
        <v>41424</v>
      </c>
    </row>
    <row r="290" ht="27.75" customHeight="1">
      <c r="B290" t="inlineStr">
        <is>
          <t>288-2013</t>
        </is>
      </c>
      <c r="C290" t="inlineStr">
        <is>
          <t>1301832 - 1301925 - 1306275</t>
        </is>
      </c>
      <c r="D290" t="inlineStr">
        <is>
          <t>-</t>
        </is>
      </c>
      <c r="E290" t="inlineStr">
        <is>
          <t>ESCOMBROS</t>
        </is>
      </c>
      <c r="F290" t="n">
        <v>3</v>
      </c>
      <c r="H290" s="7" t="inlineStr">
        <is>
          <t>Disposicion inadecuada de escombros. Comparendo 313.</t>
        </is>
      </c>
      <c r="I290" t="inlineStr">
        <is>
          <t>De Oficio</t>
        </is>
      </c>
      <c r="T290">
        <f>CONCATENATE(J290," ",K290," ",L290," ",M290," ",N290," ",O290," ",P290," ",Q290," ",R290," ",S290)</f>
        <v/>
      </c>
      <c r="U290" t="inlineStr">
        <is>
          <t>no reporta</t>
        </is>
      </c>
      <c r="V290" t="inlineStr">
        <is>
          <t>no reporta</t>
        </is>
      </c>
      <c r="W290" t="inlineStr">
        <is>
          <t>Cuarto de libra asados y arepa al carbon - Juan Carlos Muñoz Gutierrez</t>
        </is>
      </c>
      <c r="X290" t="inlineStr">
        <is>
          <t>KR</t>
        </is>
      </c>
      <c r="Y290" t="n">
        <v>29</v>
      </c>
      <c r="Z290" t="inlineStr">
        <is>
          <t>A</t>
        </is>
      </c>
      <c r="AB290" t="n">
        <v>39</v>
      </c>
      <c r="AC290" t="inlineStr">
        <is>
          <t>B</t>
        </is>
      </c>
      <c r="AD290" t="n">
        <v>75</v>
      </c>
      <c r="AE290" t="inlineStr">
        <is>
          <t>SUR</t>
        </is>
      </c>
      <c r="AH290">
        <f>CONCATENATE(X290," ",Y290," ",Z290," ",AA290," ",AB290," ",AC290," ",AD290," ",AE290," ",AF290," ",AG290)</f>
        <v/>
      </c>
      <c r="AI290" t="inlineStr">
        <is>
          <t>no reporta</t>
        </is>
      </c>
      <c r="AJ290" t="n">
        <v>3315628</v>
      </c>
      <c r="AK290" t="inlineStr">
        <is>
          <t>San Jose</t>
        </is>
      </c>
      <c r="AO290" s="1" t="n"/>
      <c r="AP290" t="n">
        <v>6</v>
      </c>
      <c r="AQ290" s="4" t="n">
        <v>41396</v>
      </c>
      <c r="AR290" s="4" t="n">
        <v>41393</v>
      </c>
      <c r="AS290" s="5">
        <f>+AR290-AQ290</f>
        <v/>
      </c>
      <c r="AT290" t="inlineStr">
        <is>
          <t>Acuerdo 020 de 2009</t>
        </is>
      </c>
      <c r="AU290" t="inlineStr">
        <is>
          <t>Auto de archivo</t>
        </is>
      </c>
      <c r="AV290" s="10" t="n">
        <v>41393</v>
      </c>
      <c r="AW290" s="9" t="inlineStr">
        <is>
          <t>C. Rojas - J. Restrepo - S. Bustamante</t>
        </is>
      </c>
      <c r="AX290" s="10" t="n">
        <v>41393</v>
      </c>
      <c r="BM290" s="10" t="n">
        <v>41422</v>
      </c>
      <c r="BN290" s="10" t="n">
        <v>41424</v>
      </c>
      <c r="BO290" s="10" t="n">
        <v>41429</v>
      </c>
      <c r="BP290" s="10" t="n">
        <v>41429</v>
      </c>
      <c r="BS290" s="10" t="n">
        <v>41446</v>
      </c>
      <c r="CE290" s="10" t="n">
        <v>41928</v>
      </c>
    </row>
    <row r="291" ht="15" customHeight="1">
      <c r="B291" t="inlineStr">
        <is>
          <t>289-2013</t>
        </is>
      </c>
      <c r="C291" t="n">
        <v>1301524</v>
      </c>
      <c r="D291" t="inlineStr">
        <is>
          <t>FLORA</t>
        </is>
      </c>
      <c r="H291" s="7" t="inlineStr">
        <is>
          <t>Tala de rastrojo alto con edad promedio de 8 años</t>
        </is>
      </c>
      <c r="I291" t="inlineStr">
        <is>
          <t>Maria Elena Garcia</t>
        </is>
      </c>
      <c r="T291">
        <f>CONCATENATE(J291," ",K291," ",L291," ",M291," ",N291," ",O291," ",P291," ",Q291," ",R291," ",S291)</f>
        <v/>
      </c>
      <c r="U291" t="n">
        <v>42876220</v>
      </c>
      <c r="V291" t="inlineStr">
        <is>
          <t>no reporta</t>
        </is>
      </c>
      <c r="W291" t="inlineStr">
        <is>
          <t>Los Cordoba</t>
        </is>
      </c>
      <c r="AH291">
        <f>CONCATENATE(X291," ",Y291," ",Z291," ",AA291," ",AB291," ",AC291," ",AD291," ",AE291," ",AF291," ",AG291)</f>
        <v/>
      </c>
      <c r="AI291" t="inlineStr">
        <is>
          <t>no reporta</t>
        </is>
      </c>
      <c r="AJ291" t="inlineStr">
        <is>
          <t>no reporta</t>
        </is>
      </c>
      <c r="AL291" t="inlineStr">
        <is>
          <t>El Escobero</t>
        </is>
      </c>
      <c r="AO291" s="1" t="n"/>
      <c r="AP291" t="n">
        <v>10</v>
      </c>
      <c r="AQ291" s="4" t="n">
        <v>41394</v>
      </c>
      <c r="AR291" s="4" t="n">
        <v>41416</v>
      </c>
      <c r="AS291" s="5">
        <f>+AR291-AQ291</f>
        <v/>
      </c>
      <c r="AT291" t="inlineStr">
        <is>
          <t>Acta de Compromiso</t>
        </is>
      </c>
      <c r="AU291" t="inlineStr">
        <is>
          <t>Auto de archivo</t>
        </is>
      </c>
      <c r="CE291" s="10" t="n">
        <v>41416</v>
      </c>
    </row>
    <row r="292">
      <c r="B292" t="inlineStr">
        <is>
          <t>290-2013</t>
        </is>
      </c>
      <c r="C292" t="n">
        <v>1301857</v>
      </c>
      <c r="D292" t="inlineStr">
        <is>
          <t>ESPACIOS PUBLICOS VERDES</t>
        </is>
      </c>
      <c r="E292" t="inlineStr">
        <is>
          <t>ESCOMBROS</t>
        </is>
      </c>
      <c r="H292" s="7" t="inlineStr">
        <is>
          <t>Escombros en espacio publico</t>
        </is>
      </c>
      <c r="I292" t="inlineStr">
        <is>
          <t>Anonimo</t>
        </is>
      </c>
      <c r="T292">
        <f>CONCATENATE(J292," ",K292," ",L292," ",M292," ",N292," ",O292," ",P292," ",Q292," ",R292," ",S292)</f>
        <v/>
      </c>
      <c r="U292" t="inlineStr">
        <is>
          <t>no reporta</t>
        </is>
      </c>
      <c r="V292" t="inlineStr">
        <is>
          <t>no reporta</t>
        </is>
      </c>
      <c r="W292" t="inlineStr">
        <is>
          <t>Maria E Corrales</t>
        </is>
      </c>
      <c r="X292" t="inlineStr">
        <is>
          <t>KR</t>
        </is>
      </c>
      <c r="Y292" t="n">
        <v>24</v>
      </c>
      <c r="Z292" t="inlineStr">
        <is>
          <t>C</t>
        </is>
      </c>
      <c r="AB292" t="n">
        <v>40</v>
      </c>
      <c r="AC292" t="inlineStr">
        <is>
          <t>FF</t>
        </is>
      </c>
      <c r="AD292" t="n">
        <v>48</v>
      </c>
      <c r="AE292" t="inlineStr">
        <is>
          <t>SUR</t>
        </is>
      </c>
      <c r="AH292">
        <f>CONCATENATE(X292," ",Y292," ",Z292," ",AA292," ",AB292," ",AC292," ",AD292," ",AE292," ",AF292," ",AG292)</f>
        <v/>
      </c>
      <c r="AI292" t="inlineStr">
        <is>
          <t>no reporta</t>
        </is>
      </c>
      <c r="AJ292" t="n">
        <v>3020173</v>
      </c>
      <c r="AK292" t="inlineStr">
        <is>
          <t>La Mina</t>
        </is>
      </c>
      <c r="AO292" s="1" t="n"/>
      <c r="AP292" t="n">
        <v>6</v>
      </c>
      <c r="AQ292" s="4" t="n">
        <v>41397</v>
      </c>
      <c r="AR292" s="4" t="n">
        <v>41400</v>
      </c>
      <c r="AS292" s="5">
        <f>+AR292-AQ292</f>
        <v/>
      </c>
      <c r="AT292" t="inlineStr">
        <is>
          <t>Acuerdo 020 de 2009</t>
        </is>
      </c>
      <c r="AU292" t="inlineStr">
        <is>
          <t>Auto de archivo</t>
        </is>
      </c>
      <c r="AV292" s="10" t="n">
        <v>41397</v>
      </c>
      <c r="AW292" s="9" t="inlineStr">
        <is>
          <t>J. Alvarez - L. Garcia</t>
        </is>
      </c>
      <c r="AX292" s="10" t="n">
        <v>41397</v>
      </c>
      <c r="BM292" s="10" t="n">
        <v>41397</v>
      </c>
      <c r="BN292" s="10" t="n">
        <v>41429</v>
      </c>
      <c r="BO292" s="10" t="n">
        <v>41429</v>
      </c>
      <c r="BP292" s="10" t="n">
        <v>41431</v>
      </c>
      <c r="BS292" s="10" t="n">
        <v>41446</v>
      </c>
      <c r="CE292" s="9" t="inlineStr">
        <is>
          <t>02/</t>
        </is>
      </c>
    </row>
    <row r="293" ht="15" customHeight="1">
      <c r="B293" t="inlineStr">
        <is>
          <t>291-2013</t>
        </is>
      </c>
      <c r="C293" t="n">
        <v>1301858</v>
      </c>
      <c r="D293" t="inlineStr">
        <is>
          <t>FAUNA DOMESTICA</t>
        </is>
      </c>
      <c r="H293" s="7" t="inlineStr">
        <is>
          <t>Sensibilizacion mascotas</t>
        </is>
      </c>
      <c r="I293" t="inlineStr">
        <is>
          <t>De Oficio</t>
        </is>
      </c>
      <c r="T293">
        <f>CONCATENATE(J293," ",K293," ",L293," ",M293," ",N293," ",O293," ",P293," ",Q293," ",R293," ",S293)</f>
        <v/>
      </c>
      <c r="U293" t="inlineStr">
        <is>
          <t>no reporta</t>
        </is>
      </c>
      <c r="V293" t="inlineStr">
        <is>
          <t>no reporta</t>
        </is>
      </c>
      <c r="W293" t="inlineStr">
        <is>
          <t>Comunidad</t>
        </is>
      </c>
      <c r="X293" t="inlineStr">
        <is>
          <t>CL</t>
        </is>
      </c>
      <c r="Y293" t="n">
        <v>33</v>
      </c>
      <c r="AA293" t="inlineStr">
        <is>
          <t>SUR</t>
        </is>
      </c>
      <c r="AB293" t="n">
        <v>45</v>
      </c>
      <c r="AH293">
        <f>CONCATENATE(X293," ",Y293," ",Z293," ",AA293," ",AB293," ",AC293," ",AD293," ",AE293," ",AF293," ",AG293)</f>
        <v/>
      </c>
      <c r="AI293" t="inlineStr">
        <is>
          <t>no reporta</t>
        </is>
      </c>
      <c r="AJ293" t="inlineStr">
        <is>
          <t>no reporta</t>
        </is>
      </c>
      <c r="AK293" t="inlineStr">
        <is>
          <t>San Marcos</t>
        </is>
      </c>
      <c r="AO293" s="1" t="n"/>
      <c r="AP293" t="n">
        <v>2</v>
      </c>
      <c r="AQ293" s="4" t="n">
        <v>41397</v>
      </c>
      <c r="AR293" s="4" t="n"/>
      <c r="AS293" s="5">
        <f>+AR293-AQ293</f>
        <v/>
      </c>
      <c r="AT293" t="inlineStr">
        <is>
          <t>Acta de Compromiso</t>
        </is>
      </c>
      <c r="AU293" t="inlineStr">
        <is>
          <t>Verificación</t>
        </is>
      </c>
    </row>
    <row r="294" ht="15" customHeight="1">
      <c r="B294" t="inlineStr">
        <is>
          <t>292-2013</t>
        </is>
      </c>
      <c r="C294" t="inlineStr">
        <is>
          <t>1301840 - 1301841 - 1301849</t>
        </is>
      </c>
      <c r="D294" t="inlineStr">
        <is>
          <t>FAUNA DOMESTICA</t>
        </is>
      </c>
      <c r="H294" s="7" t="inlineStr">
        <is>
          <t>Ataque de mascota</t>
        </is>
      </c>
      <c r="I294" t="inlineStr">
        <is>
          <t>Miguel Angel Cañas</t>
        </is>
      </c>
      <c r="J294" t="inlineStr">
        <is>
          <t>DG</t>
        </is>
      </c>
      <c r="K294" t="n">
        <v>31</v>
      </c>
      <c r="L294" t="inlineStr">
        <is>
          <t>BA</t>
        </is>
      </c>
      <c r="N294" t="n">
        <v>32</v>
      </c>
      <c r="O294" t="inlineStr">
        <is>
          <t>C</t>
        </is>
      </c>
      <c r="P294" t="n">
        <v>28</v>
      </c>
      <c r="Q294" t="inlineStr">
        <is>
          <t>SUR</t>
        </is>
      </c>
      <c r="R294" t="n">
        <v>5</v>
      </c>
      <c r="S294" t="n">
        <v>503</v>
      </c>
      <c r="T294">
        <f>CONCATENATE(J294," ",K294," ",L294," ",M294," ",N294," ",O294," ",P294," ",Q294," ",R294," ",S294)</f>
        <v/>
      </c>
      <c r="U294" t="n">
        <v>70549878</v>
      </c>
      <c r="V294" t="n">
        <v>2705382</v>
      </c>
      <c r="W294" t="inlineStr">
        <is>
          <t>Luis Eduardo Olivares</t>
        </is>
      </c>
      <c r="X294" t="inlineStr">
        <is>
          <t>DG</t>
        </is>
      </c>
      <c r="Y294" t="n">
        <v>31</v>
      </c>
      <c r="Z294" t="inlineStr">
        <is>
          <t>BA</t>
        </is>
      </c>
      <c r="AB294" t="n">
        <v>32</v>
      </c>
      <c r="AC294" t="inlineStr">
        <is>
          <t>C</t>
        </is>
      </c>
      <c r="AD294" t="n">
        <v>28</v>
      </c>
      <c r="AE294" t="inlineStr">
        <is>
          <t>SUR</t>
        </is>
      </c>
      <c r="AF294" t="n">
        <v>5</v>
      </c>
      <c r="AG294" t="n">
        <v>302</v>
      </c>
      <c r="AH294">
        <f>CONCATENATE(X294," ",Y294," ",Z294," ",AA294," ",AB294," ",AC294," ",AD294," ",AE294," ",AF294," ",AG294)</f>
        <v/>
      </c>
      <c r="AI294" t="inlineStr">
        <is>
          <t>no reporta</t>
        </is>
      </c>
      <c r="AJ294" t="n">
        <v>5881745</v>
      </c>
      <c r="AK294" t="inlineStr">
        <is>
          <t>Las Flores</t>
        </is>
      </c>
      <c r="AO294" s="1" t="n"/>
      <c r="AP294" t="n">
        <v>3</v>
      </c>
      <c r="AQ294" s="4" t="n">
        <v>41396</v>
      </c>
      <c r="AR294" s="4" t="n">
        <v>41404</v>
      </c>
      <c r="AS294" s="5">
        <f>+AR294-AQ294</f>
        <v/>
      </c>
      <c r="AT294" t="inlineStr">
        <is>
          <t>Codigo de Policia</t>
        </is>
      </c>
      <c r="AU294" t="inlineStr">
        <is>
          <t>Auto de archivo</t>
        </is>
      </c>
      <c r="BM294" s="10" t="n">
        <v>41404</v>
      </c>
      <c r="BN294" s="10" t="n">
        <v>41404</v>
      </c>
      <c r="BO294" s="10" t="n">
        <v>41404</v>
      </c>
      <c r="BP294" s="10" t="n">
        <v>41410</v>
      </c>
      <c r="BS294" s="10" t="n">
        <v>41410</v>
      </c>
      <c r="CE294" s="10" t="n">
        <v>41628</v>
      </c>
    </row>
    <row r="295">
      <c r="B295" t="inlineStr">
        <is>
          <t>293-2013</t>
        </is>
      </c>
      <c r="C295" t="inlineStr">
        <is>
          <t>1301855 - 1304110 - 142280</t>
        </is>
      </c>
      <c r="D295" t="inlineStr">
        <is>
          <t>ESPACIOS PUBLICOS VERDES</t>
        </is>
      </c>
      <c r="H295" s="7" t="inlineStr">
        <is>
          <t>Cambio de zona verde por piso duro hace 8 años</t>
        </is>
      </c>
      <c r="I295" t="inlineStr">
        <is>
          <t>Jose de Jesus Rodas Betancur</t>
        </is>
      </c>
      <c r="J295" t="inlineStr">
        <is>
          <t>CL</t>
        </is>
      </c>
      <c r="K295" t="n">
        <v>39</v>
      </c>
      <c r="M295" t="inlineStr">
        <is>
          <t>SUR</t>
        </is>
      </c>
      <c r="N295" t="n">
        <v>44</v>
      </c>
      <c r="P295" t="n">
        <v>20</v>
      </c>
      <c r="T295">
        <f>CONCATENATE(J295," ",K295," ",L295," ",M295," ",N295," ",O295," ",P295," ",Q295," ",R295," ",S295)</f>
        <v/>
      </c>
      <c r="U295" t="n">
        <v>8341428</v>
      </c>
      <c r="V295" t="n">
        <v>2700445</v>
      </c>
      <c r="W295" t="inlineStr">
        <is>
          <t>Juan Jose Escobar Tobon</t>
        </is>
      </c>
      <c r="X295" t="inlineStr">
        <is>
          <t>CL</t>
        </is>
      </c>
      <c r="Y295" t="n">
        <v>39</v>
      </c>
      <c r="AA295" t="inlineStr">
        <is>
          <t>SUR</t>
        </is>
      </c>
      <c r="AB295" t="n">
        <v>44</v>
      </c>
      <c r="AD295" t="n">
        <v>26</v>
      </c>
      <c r="AH295">
        <f>CONCATENATE(X295," ",Y295," ",Z295," ",AA295," ",AB295," ",AC295," ",AD295," ",AE295," ",AF295," ",AG295)</f>
        <v/>
      </c>
      <c r="AI295" t="inlineStr">
        <is>
          <t>no reporta</t>
        </is>
      </c>
      <c r="AJ295" t="inlineStr">
        <is>
          <t>no reporta</t>
        </is>
      </c>
      <c r="AK295" t="inlineStr">
        <is>
          <t>Alcala</t>
        </is>
      </c>
      <c r="AO295" s="1" t="n"/>
      <c r="AP295" t="n">
        <v>8</v>
      </c>
      <c r="AQ295" s="4" t="n">
        <v>41397</v>
      </c>
      <c r="AR295" s="4" t="n">
        <v>41400</v>
      </c>
      <c r="AS295" s="5">
        <f>+AR295-AQ295</f>
        <v/>
      </c>
      <c r="AT295" t="inlineStr">
        <is>
          <t>Remision u otros</t>
        </is>
      </c>
      <c r="AU295" t="inlineStr">
        <is>
          <t>Auto de archivo</t>
        </is>
      </c>
      <c r="AV295" s="10" t="n"/>
      <c r="BU295" s="10" t="n">
        <v>41400</v>
      </c>
      <c r="BV295" s="10" t="n">
        <v>41400</v>
      </c>
      <c r="CE295" s="10" t="n">
        <v>41446</v>
      </c>
      <c r="CF295" s="10" t="n">
        <v>41509</v>
      </c>
    </row>
    <row r="296" ht="15" customHeight="1">
      <c r="B296" t="inlineStr">
        <is>
          <t>294-2013</t>
        </is>
      </c>
      <c r="C296" t="inlineStr">
        <is>
          <t>1301833 - 1304591</t>
        </is>
      </c>
      <c r="D296" t="inlineStr">
        <is>
          <t>FAUNA DOMESTICA</t>
        </is>
      </c>
      <c r="H296" s="7" t="inlineStr">
        <is>
          <t>Presencia de dos caballos en la via</t>
        </is>
      </c>
      <c r="I296" t="inlineStr">
        <is>
          <t>Patricia Cadena</t>
        </is>
      </c>
      <c r="T296">
        <f>CONCATENATE(J296," ",K296," ",L296," ",M296," ",N296," ",O296," ",P296," ",Q296," ",R296," ",S296)</f>
        <v/>
      </c>
      <c r="U296" t="inlineStr">
        <is>
          <t>no reporta</t>
        </is>
      </c>
      <c r="V296" t="inlineStr">
        <is>
          <t>no reporta</t>
        </is>
      </c>
      <c r="W296" t="inlineStr">
        <is>
          <t>Lazaro Giraldo Orozco</t>
        </is>
      </c>
      <c r="X296" t="inlineStr">
        <is>
          <t>KR</t>
        </is>
      </c>
      <c r="Y296" t="n">
        <v>44</v>
      </c>
      <c r="AB296" t="n">
        <v>39</v>
      </c>
      <c r="AC296" t="inlineStr">
        <is>
          <t>B</t>
        </is>
      </c>
      <c r="AD296" t="n">
        <v>25</v>
      </c>
      <c r="AE296" t="inlineStr">
        <is>
          <t>SUR</t>
        </is>
      </c>
      <c r="AH296">
        <f>CONCATENATE(X296," ",Y296," ",Z296," ",AA296," ",AB296," ",AC296," ",AD296," ",AE296," ",AF296," ",AG296)</f>
        <v/>
      </c>
      <c r="AI296" t="n">
        <v>4336165</v>
      </c>
      <c r="AJ296" t="n">
        <v>3793529</v>
      </c>
      <c r="AK296" t="inlineStr">
        <is>
          <t>Alcala</t>
        </is>
      </c>
      <c r="AO296" s="1" t="n"/>
      <c r="AP296" t="n">
        <v>8</v>
      </c>
      <c r="AQ296" s="4" t="n">
        <v>41396</v>
      </c>
      <c r="AR296" s="4" t="n">
        <v>41400</v>
      </c>
      <c r="AS296" s="5">
        <f>+AR296-AQ296</f>
        <v/>
      </c>
      <c r="AT296" t="inlineStr">
        <is>
          <t>Codigo de Policia</t>
        </is>
      </c>
      <c r="AU296" t="inlineStr">
        <is>
          <t>Auto de archivo</t>
        </is>
      </c>
      <c r="BM296" s="10" t="n">
        <v>41370</v>
      </c>
      <c r="BN296" s="10" t="n">
        <v>41400</v>
      </c>
      <c r="BW296" s="10" t="n">
        <v>41519</v>
      </c>
      <c r="BX296" s="10" t="n">
        <v>41521</v>
      </c>
      <c r="CE296" s="10" t="n">
        <v>41541</v>
      </c>
    </row>
    <row r="297" ht="15" customHeight="1">
      <c r="B297" t="inlineStr">
        <is>
          <t>295-2013</t>
        </is>
      </c>
      <c r="C297" t="inlineStr">
        <is>
          <t>1301586 - 1304455</t>
        </is>
      </c>
      <c r="D297" t="inlineStr">
        <is>
          <t>FAUNA DOMESTICA</t>
        </is>
      </c>
      <c r="H297" s="7" t="inlineStr">
        <is>
          <t>Tenencia inadecuada de mascotas</t>
        </is>
      </c>
      <c r="I297" t="inlineStr">
        <is>
          <t>Anonimo</t>
        </is>
      </c>
      <c r="T297">
        <f>CONCATENATE(J297," ",K297," ",L297," ",M297," ",N297," ",O297," ",P297," ",Q297," ",R297," ",S297)</f>
        <v/>
      </c>
      <c r="U297" t="inlineStr">
        <is>
          <t>no reporta</t>
        </is>
      </c>
      <c r="V297" t="inlineStr">
        <is>
          <t>no reporta</t>
        </is>
      </c>
      <c r="W297" t="inlineStr">
        <is>
          <t>Socorro Sanchez</t>
        </is>
      </c>
      <c r="X297" t="inlineStr">
        <is>
          <t>CL</t>
        </is>
      </c>
      <c r="Y297" t="n">
        <v>49</v>
      </c>
      <c r="Z297" t="inlineStr">
        <is>
          <t>D</t>
        </is>
      </c>
      <c r="AA297" t="inlineStr">
        <is>
          <t>SUR</t>
        </is>
      </c>
      <c r="AB297" t="n">
        <v>40</v>
      </c>
      <c r="AC297" t="inlineStr">
        <is>
          <t>A</t>
        </is>
      </c>
      <c r="AD297" t="n">
        <v>145</v>
      </c>
      <c r="AG297" t="n">
        <v>132</v>
      </c>
      <c r="AH297">
        <f>CONCATENATE(X297," ",Y297," ",Z297," ",AA297," ",AB297," ",AC297," ",AD297," ",AE297," ",AF297," ",AG297)</f>
        <v/>
      </c>
      <c r="AI297" t="n">
        <v>42878329</v>
      </c>
      <c r="AJ297" t="n">
        <v>3335356</v>
      </c>
      <c r="AK297" t="inlineStr">
        <is>
          <t>Loma del Barro</t>
        </is>
      </c>
      <c r="AO297" s="1" t="n"/>
      <c r="AP297" t="n">
        <v>7</v>
      </c>
      <c r="AQ297" s="4" t="n">
        <v>41393</v>
      </c>
      <c r="AR297" s="4" t="n">
        <v>41400</v>
      </c>
      <c r="AS297" s="5">
        <f>+AR297-AQ297</f>
        <v/>
      </c>
      <c r="AT297" t="inlineStr">
        <is>
          <t>Acta de Compromiso</t>
        </is>
      </c>
      <c r="AU297" t="inlineStr">
        <is>
          <t>Auto de archivo</t>
        </is>
      </c>
      <c r="AV297" s="10" t="n">
        <v>41491</v>
      </c>
      <c r="AW297" s="9" t="inlineStr">
        <is>
          <t>J. Alvarez - L. Garcia</t>
        </is>
      </c>
      <c r="AX297" s="10" t="n">
        <v>41492</v>
      </c>
      <c r="BK297" s="10" t="n">
        <v>41400</v>
      </c>
      <c r="BL297" s="10" t="n">
        <v>41477</v>
      </c>
      <c r="CE297" s="10" t="n">
        <v>41500</v>
      </c>
    </row>
    <row r="298" ht="15" customHeight="1">
      <c r="B298" t="inlineStr">
        <is>
          <t>296-2013</t>
        </is>
      </c>
      <c r="C298" t="n">
        <v>1301862</v>
      </c>
      <c r="D298" t="inlineStr">
        <is>
          <t>FAUNA DOMESTICA</t>
        </is>
      </c>
      <c r="E298" t="inlineStr">
        <is>
          <t>RESIDUOS SOLIDOS</t>
        </is>
      </c>
      <c r="H298" s="7" t="inlineStr">
        <is>
          <t>Sacan mascota y no recogen excrementos</t>
        </is>
      </c>
      <c r="I298" t="inlineStr">
        <is>
          <t>Anonimo</t>
        </is>
      </c>
      <c r="T298">
        <f>CONCATENATE(J298," ",K298," ",L298," ",M298," ",N298," ",O298," ",P298," ",Q298," ",R298," ",S298)</f>
        <v/>
      </c>
      <c r="U298" t="inlineStr">
        <is>
          <t>no reporta</t>
        </is>
      </c>
      <c r="V298" t="inlineStr">
        <is>
          <t>no reporta</t>
        </is>
      </c>
      <c r="W298" t="inlineStr">
        <is>
          <t>Por determinar</t>
        </is>
      </c>
      <c r="X298" t="inlineStr">
        <is>
          <t>CL</t>
        </is>
      </c>
      <c r="Y298" t="n">
        <v>37</v>
      </c>
      <c r="AA298" t="inlineStr">
        <is>
          <t>SUR</t>
        </is>
      </c>
      <c r="AB298" t="n">
        <v>37</v>
      </c>
      <c r="AD298" t="n">
        <v>37</v>
      </c>
      <c r="AG298" t="n">
        <v>301</v>
      </c>
      <c r="AH298">
        <f>CONCATENATE(X298," ",Y298," ",Z298," ",AA298," ",AB298," ",AC298," ",AD298," ",AE298," ",AF298," ",AG298)</f>
        <v/>
      </c>
      <c r="AI298" t="inlineStr">
        <is>
          <t>no reporta</t>
        </is>
      </c>
      <c r="AJ298" t="inlineStr">
        <is>
          <t>no reporta</t>
        </is>
      </c>
      <c r="AK298" t="inlineStr">
        <is>
          <t>Mesa</t>
        </is>
      </c>
      <c r="AO298" s="1" t="n"/>
      <c r="AP298" t="n">
        <v>9</v>
      </c>
      <c r="AQ298" s="4" t="n">
        <v>41397</v>
      </c>
      <c r="AR298" s="4" t="n">
        <v>41402</v>
      </c>
      <c r="AS298" s="5">
        <f>+AR298-AQ298</f>
        <v/>
      </c>
      <c r="AT298" t="inlineStr">
        <is>
          <t>Acta de Compromiso</t>
        </is>
      </c>
      <c r="AU298" t="inlineStr">
        <is>
          <t>Auto de archivo</t>
        </is>
      </c>
      <c r="AV298" s="10" t="n">
        <v>41402</v>
      </c>
      <c r="AW298" s="9" t="inlineStr">
        <is>
          <t>J. Alvarez - L. Garcia</t>
        </is>
      </c>
      <c r="AX298" s="10" t="n">
        <v>41402</v>
      </c>
      <c r="AY298" s="10" t="n">
        <v>41414</v>
      </c>
      <c r="AZ298" s="9" t="inlineStr">
        <is>
          <t>C. Rojas - J. Restrepo - S. Bustamante</t>
        </is>
      </c>
      <c r="BA298" s="10" t="n">
        <v>41414</v>
      </c>
      <c r="CE298" s="10" t="n">
        <v>41442</v>
      </c>
    </row>
    <row r="299" ht="15" customHeight="1">
      <c r="B299" t="inlineStr">
        <is>
          <t>297-2013</t>
        </is>
      </c>
      <c r="C299" t="n">
        <v>1301865</v>
      </c>
      <c r="D299" t="inlineStr">
        <is>
          <t>-</t>
        </is>
      </c>
      <c r="E299" t="inlineStr">
        <is>
          <t>RESIDUOS SOLIDOS</t>
        </is>
      </c>
      <c r="H299" s="7" t="inlineStr">
        <is>
          <t>Disposicion inadecuada de residuos solidos</t>
        </is>
      </c>
      <c r="I299" t="inlineStr">
        <is>
          <t>Comunidad</t>
        </is>
      </c>
      <c r="J299" t="inlineStr">
        <is>
          <t>DG</t>
        </is>
      </c>
      <c r="K299" t="n">
        <v>39</v>
      </c>
      <c r="N299" t="n">
        <v>32</v>
      </c>
      <c r="O299" t="inlineStr">
        <is>
          <t>C</t>
        </is>
      </c>
      <c r="P299" t="n">
        <v>13</v>
      </c>
      <c r="Q299" t="inlineStr">
        <is>
          <t>SUR</t>
        </is>
      </c>
      <c r="T299">
        <f>CONCATENATE(J299," ",K299," ",L299," ",M299," ",N299," ",O299," ",P299," ",Q299," ",R299," ",S299)</f>
        <v/>
      </c>
      <c r="U299" t="inlineStr">
        <is>
          <t>no reporta</t>
        </is>
      </c>
      <c r="V299" t="inlineStr">
        <is>
          <t>no reporta</t>
        </is>
      </c>
      <c r="W299" t="inlineStr">
        <is>
          <t>Negocios</t>
        </is>
      </c>
      <c r="X299" t="inlineStr">
        <is>
          <t>DG</t>
        </is>
      </c>
      <c r="Y299" t="n">
        <v>39</v>
      </c>
      <c r="AB299" t="n">
        <v>32</v>
      </c>
      <c r="AC299" t="inlineStr">
        <is>
          <t>C</t>
        </is>
      </c>
      <c r="AD299" t="n">
        <v>13</v>
      </c>
      <c r="AE299" t="inlineStr">
        <is>
          <t>SUR</t>
        </is>
      </c>
      <c r="AH299">
        <f>CONCATENATE(X299," ",Y299," ",Z299," ",AA299," ",AB299," ",AC299," ",AD299," ",AE299," ",AF299," ",AG299)</f>
        <v/>
      </c>
      <c r="AI299" t="inlineStr">
        <is>
          <t>no reporta</t>
        </is>
      </c>
      <c r="AJ299" t="inlineStr">
        <is>
          <t>no reporta</t>
        </is>
      </c>
      <c r="AK299" t="inlineStr">
        <is>
          <t>La Magnolia</t>
        </is>
      </c>
      <c r="AO299" s="1" t="n"/>
      <c r="AP299" t="n">
        <v>9</v>
      </c>
      <c r="AQ299" s="4" t="n">
        <v>41397</v>
      </c>
      <c r="AR299" s="4" t="n">
        <v>41402</v>
      </c>
      <c r="AS299" s="5">
        <f>+AR299-AQ299</f>
        <v/>
      </c>
      <c r="AT299" t="inlineStr">
        <is>
          <t>Acta de Compromiso</t>
        </is>
      </c>
      <c r="AU299" t="inlineStr">
        <is>
          <t>Visitas patrulleros</t>
        </is>
      </c>
      <c r="AV299" s="10" t="n">
        <v>41402</v>
      </c>
      <c r="AW299" s="9" t="inlineStr">
        <is>
          <t>L. Garcia</t>
        </is>
      </c>
      <c r="AX299" s="10" t="n">
        <v>41402</v>
      </c>
      <c r="AY299" s="10" t="n">
        <v>41464</v>
      </c>
      <c r="AZ299" s="9" t="inlineStr">
        <is>
          <t>J. Alvarez - L. Garcia</t>
        </is>
      </c>
      <c r="BA299" s="10" t="n">
        <v>41464</v>
      </c>
      <c r="BK299" s="10" t="n">
        <v>41453</v>
      </c>
    </row>
    <row r="300" ht="15" customHeight="1">
      <c r="B300" t="inlineStr">
        <is>
          <t>298-2013</t>
        </is>
      </c>
      <c r="C300" t="n">
        <v>1301866</v>
      </c>
      <c r="D300" t="inlineStr">
        <is>
          <t>-</t>
        </is>
      </c>
      <c r="E300" t="inlineStr">
        <is>
          <t>RESIDUOS SOLIDOS</t>
        </is>
      </c>
      <c r="H300" s="7" t="inlineStr">
        <is>
          <t>Disposicion inadecuada de residuos solidos</t>
        </is>
      </c>
      <c r="I300" t="inlineStr">
        <is>
          <t>Gabriela Salazar</t>
        </is>
      </c>
      <c r="J300" t="inlineStr">
        <is>
          <t>CL</t>
        </is>
      </c>
      <c r="K300" t="n">
        <v>53</v>
      </c>
      <c r="L300" t="inlineStr">
        <is>
          <t>C</t>
        </is>
      </c>
      <c r="M300" t="inlineStr">
        <is>
          <t>SUR</t>
        </is>
      </c>
      <c r="N300" t="n">
        <v>40</v>
      </c>
      <c r="O300" t="inlineStr">
        <is>
          <t>B</t>
        </is>
      </c>
      <c r="P300" t="n">
        <v>160</v>
      </c>
      <c r="R300" t="n">
        <v>12</v>
      </c>
      <c r="S300" t="n">
        <v>324</v>
      </c>
      <c r="T300">
        <f>CONCATENATE(J300," ",K300," ",L300," ",M300," ",N300," ",O300," ",P300," ",Q300," ",R300," ",S300)</f>
        <v/>
      </c>
      <c r="U300" t="inlineStr">
        <is>
          <t>no reporta</t>
        </is>
      </c>
      <c r="V300" t="n">
        <v>3380277</v>
      </c>
      <c r="W300" t="inlineStr">
        <is>
          <t>Por determinar</t>
        </is>
      </c>
      <c r="X300" t="inlineStr">
        <is>
          <t>CL</t>
        </is>
      </c>
      <c r="Y300" t="n">
        <v>53</v>
      </c>
      <c r="Z300" t="inlineStr">
        <is>
          <t>C</t>
        </is>
      </c>
      <c r="AA300" t="inlineStr">
        <is>
          <t>SUR</t>
        </is>
      </c>
      <c r="AB300" t="n">
        <v>43</v>
      </c>
      <c r="AC300" t="inlineStr">
        <is>
          <t>A</t>
        </is>
      </c>
      <c r="AD300" t="n">
        <v>52</v>
      </c>
      <c r="AH300">
        <f>CONCATENATE(X300," ",Y300," ",Z300," ",AA300," ",AB300," ",AC300," ",AD300," ",AE300," ",AF300," ",AG300)</f>
        <v/>
      </c>
      <c r="AI300" t="inlineStr">
        <is>
          <t>no reporta</t>
        </is>
      </c>
      <c r="AJ300" t="inlineStr">
        <is>
          <t>no reporta</t>
        </is>
      </c>
      <c r="AK300" t="inlineStr">
        <is>
          <t>Loma del Barro</t>
        </is>
      </c>
      <c r="AO300" s="1" t="n"/>
      <c r="AP300" t="n">
        <v>7</v>
      </c>
      <c r="AQ300" s="4" t="n">
        <v>41397</v>
      </c>
      <c r="AR300" s="4" t="n">
        <v>41402</v>
      </c>
      <c r="AS300" s="5">
        <f>+AR300-AQ300</f>
        <v/>
      </c>
      <c r="AT300" t="inlineStr">
        <is>
          <t>Acta de Compromiso</t>
        </is>
      </c>
      <c r="AU300" t="inlineStr">
        <is>
          <t>Verificación</t>
        </is>
      </c>
      <c r="AV300" s="10" t="n">
        <v>41402</v>
      </c>
      <c r="AW300" s="9" t="inlineStr">
        <is>
          <t>J. Alvarez - L. Garcia</t>
        </is>
      </c>
      <c r="AX300" s="10" t="n">
        <v>41402</v>
      </c>
    </row>
    <row r="301" ht="30" customHeight="1">
      <c r="B301" t="inlineStr">
        <is>
          <t>299-2013</t>
        </is>
      </c>
      <c r="C301" t="n">
        <v>1301876</v>
      </c>
      <c r="D301" t="inlineStr">
        <is>
          <t>-</t>
        </is>
      </c>
      <c r="E301" t="inlineStr">
        <is>
          <t>RESIDUOS SOLIDOS</t>
        </is>
      </c>
      <c r="H301" s="7" t="inlineStr">
        <is>
          <t>Disposicion inadecuada de residuos solidos por restaurantes en dias y horarios no establecidos</t>
        </is>
      </c>
      <c r="I301" t="inlineStr">
        <is>
          <t>Comunidad</t>
        </is>
      </c>
      <c r="T301">
        <f>CONCATENATE(J301," ",K301," ",L301," ",M301," ",N301," ",O301," ",P301," ",Q301," ",R301," ",S301)</f>
        <v/>
      </c>
      <c r="U301" t="inlineStr">
        <is>
          <t>no reporta</t>
        </is>
      </c>
      <c r="V301" t="inlineStr">
        <is>
          <t>no reporta</t>
        </is>
      </c>
      <c r="W301" t="inlineStr">
        <is>
          <t>Restaurantes</t>
        </is>
      </c>
      <c r="X301" t="inlineStr">
        <is>
          <t>CL</t>
        </is>
      </c>
      <c r="Y301" t="n">
        <v>38</v>
      </c>
      <c r="Z301" t="inlineStr">
        <is>
          <t>A</t>
        </is>
      </c>
      <c r="AA301" t="inlineStr">
        <is>
          <t>SUR</t>
        </is>
      </c>
      <c r="AB301" t="n">
        <v>43</v>
      </c>
      <c r="AC301" t="inlineStr">
        <is>
          <t>A</t>
        </is>
      </c>
      <c r="AD301" t="n">
        <v>2</v>
      </c>
      <c r="AH301">
        <f>CONCATENATE(X301," ",Y301," ",Z301," ",AA301," ",AB301," ",AC301," ",AD301," ",AE301," ",AF301," ",AG301)</f>
        <v/>
      </c>
      <c r="AI301" t="inlineStr">
        <is>
          <t>no reporta</t>
        </is>
      </c>
      <c r="AJ301" t="inlineStr">
        <is>
          <t>no reporta</t>
        </is>
      </c>
      <c r="AK301" t="inlineStr">
        <is>
          <t>Zona Centro</t>
        </is>
      </c>
      <c r="AO301" s="1" t="n"/>
      <c r="AP301" t="n">
        <v>9</v>
      </c>
      <c r="AQ301" s="4" t="n">
        <v>41400</v>
      </c>
      <c r="AR301" s="4" t="n">
        <v>41402</v>
      </c>
      <c r="AS301" s="5">
        <f>+AR301-AQ301</f>
        <v/>
      </c>
      <c r="AT301" t="inlineStr">
        <is>
          <t>Acta de Compromiso</t>
        </is>
      </c>
      <c r="AU301" t="inlineStr">
        <is>
          <t>Verificación</t>
        </is>
      </c>
      <c r="AV301" s="10" t="n">
        <v>41402</v>
      </c>
      <c r="AW301" s="9" t="inlineStr">
        <is>
          <t>J. Alvarez - L. Garcia</t>
        </is>
      </c>
      <c r="AX301" s="10" t="n">
        <v>41402</v>
      </c>
      <c r="AY301" s="10" t="n">
        <v>41429</v>
      </c>
      <c r="AZ301" s="9" t="inlineStr">
        <is>
          <t>C. Rojas - J. Restrepo - S. Bustamante</t>
        </is>
      </c>
    </row>
    <row r="302">
      <c r="B302" t="inlineStr">
        <is>
          <t>300-2013</t>
        </is>
      </c>
      <c r="C302" t="n">
        <v>1301883</v>
      </c>
      <c r="D302" t="inlineStr">
        <is>
          <t>ESPACIOS PUBLICOS VERDES</t>
        </is>
      </c>
      <c r="E302" t="inlineStr">
        <is>
          <t>ESCOMBROS</t>
        </is>
      </c>
      <c r="H302" s="7" t="inlineStr">
        <is>
          <t>Disposicion inadecuada de escombros</t>
        </is>
      </c>
      <c r="I302" t="inlineStr">
        <is>
          <t>Anonimo</t>
        </is>
      </c>
      <c r="T302">
        <f>CONCATENATE(J302," ",K302," ",L302," ",M302," ",N302," ",O302," ",P302," ",Q302," ",R302," ",S302)</f>
        <v/>
      </c>
      <c r="U302" t="inlineStr">
        <is>
          <t>no reporta</t>
        </is>
      </c>
      <c r="V302" t="inlineStr">
        <is>
          <t>no reporta</t>
        </is>
      </c>
      <c r="W302" t="inlineStr">
        <is>
          <t>Por determinar</t>
        </is>
      </c>
      <c r="X302" t="inlineStr">
        <is>
          <t>CL</t>
        </is>
      </c>
      <c r="Y302" t="n">
        <v>41</v>
      </c>
      <c r="Z302" t="inlineStr">
        <is>
          <t>A</t>
        </is>
      </c>
      <c r="AA302" t="inlineStr">
        <is>
          <t>SUR</t>
        </is>
      </c>
      <c r="AB302" t="n">
        <v>26</v>
      </c>
      <c r="AD302" t="n">
        <v>150</v>
      </c>
      <c r="AG302" t="n">
        <v>117</v>
      </c>
      <c r="AH302">
        <f>CONCATENATE(X302," ",Y302," ",Z302," ",AA302," ",AB302," ",AC302," ",AD302," ",AE302," ",AF302," ",AG302)</f>
        <v/>
      </c>
      <c r="AI302" t="inlineStr">
        <is>
          <t>no reporta</t>
        </is>
      </c>
      <c r="AJ302" t="inlineStr">
        <is>
          <t>no reporta</t>
        </is>
      </c>
      <c r="AK302" t="inlineStr">
        <is>
          <t>San Rafael</t>
        </is>
      </c>
      <c r="AO302" s="1" t="n"/>
      <c r="AP302" t="n">
        <v>6</v>
      </c>
      <c r="AQ302" s="4" t="n">
        <v>41400</v>
      </c>
      <c r="AR302" s="4" t="n">
        <v>41400</v>
      </c>
      <c r="AS302" s="5">
        <f>+AR302-AQ302</f>
        <v/>
      </c>
      <c r="AT302" t="inlineStr">
        <is>
          <t>Acta de Compromiso</t>
        </is>
      </c>
      <c r="AU302" t="inlineStr">
        <is>
          <t>Auto de archivo</t>
        </is>
      </c>
      <c r="AV302" s="10" t="n">
        <v>41400</v>
      </c>
      <c r="AW302" s="9" t="inlineStr">
        <is>
          <t>J. Alvarez - L. Garcia</t>
        </is>
      </c>
      <c r="AX302" s="10" t="n">
        <v>41400</v>
      </c>
      <c r="AY302" s="10" t="n">
        <v>41414</v>
      </c>
      <c r="AZ302" s="9" t="inlineStr">
        <is>
          <t>C. Rojas - J. Restrepo - S. Bustamante</t>
        </is>
      </c>
      <c r="BA302" s="10" t="n">
        <v>41414</v>
      </c>
      <c r="BM302" s="10" t="n">
        <v>41414</v>
      </c>
      <c r="BN302" s="10" t="n">
        <v>41422</v>
      </c>
      <c r="BO302" s="10" t="n">
        <v>41422</v>
      </c>
      <c r="BP302" s="10" t="n">
        <v>41430</v>
      </c>
      <c r="BS302" s="10" t="n">
        <v>41446</v>
      </c>
      <c r="CE302" s="10" t="n">
        <v>41593</v>
      </c>
    </row>
    <row r="303" ht="15" customHeight="1">
      <c r="B303" t="inlineStr">
        <is>
          <t>301-2013</t>
        </is>
      </c>
      <c r="C303" t="n">
        <v>1301884</v>
      </c>
      <c r="D303" t="inlineStr">
        <is>
          <t>-</t>
        </is>
      </c>
      <c r="E303" t="inlineStr">
        <is>
          <t>RESIDUOS SOLIDOS</t>
        </is>
      </c>
      <c r="H303" s="7" t="inlineStr">
        <is>
          <t>Disposicion inadecuada de residuos solidos</t>
        </is>
      </c>
      <c r="I303" t="inlineStr">
        <is>
          <t>De Oficio</t>
        </is>
      </c>
      <c r="T303">
        <f>CONCATENATE(J303," ",K303," ",L303," ",M303," ",N303," ",O303," ",P303," ",Q303," ",R303," ",S303)</f>
        <v/>
      </c>
      <c r="U303" t="inlineStr">
        <is>
          <t>no reporta</t>
        </is>
      </c>
      <c r="V303" t="inlineStr">
        <is>
          <t>no reporta</t>
        </is>
      </c>
      <c r="W303" t="inlineStr">
        <is>
          <t>Tienda El Sultan Americano</t>
        </is>
      </c>
      <c r="X303" t="inlineStr">
        <is>
          <t>TR</t>
        </is>
      </c>
      <c r="Y303" t="n">
        <v>34</v>
      </c>
      <c r="Z303" t="inlineStr">
        <is>
          <t>C</t>
        </is>
      </c>
      <c r="AA303" t="inlineStr">
        <is>
          <t>SUR</t>
        </is>
      </c>
      <c r="AB303" t="n">
        <v>32</v>
      </c>
      <c r="AD303" t="n">
        <v>8</v>
      </c>
      <c r="AH303">
        <f>CONCATENATE(X303," ",Y303," ",Z303," ",AA303," ",AB303," ",AC303," ",AD303," ",AE303," ",AF303," ",AG303)</f>
        <v/>
      </c>
      <c r="AI303" t="inlineStr">
        <is>
          <t>no reporta</t>
        </is>
      </c>
      <c r="AJ303" t="inlineStr">
        <is>
          <t>no reporta</t>
        </is>
      </c>
      <c r="AK303" t="inlineStr">
        <is>
          <t>Obrero</t>
        </is>
      </c>
      <c r="AO303" s="1" t="n"/>
      <c r="AP303" t="n">
        <v>9</v>
      </c>
      <c r="AQ303" s="4" t="n">
        <v>41400</v>
      </c>
      <c r="AR303" s="4" t="n"/>
      <c r="AS303" s="5">
        <f>+AR303-AQ303</f>
        <v/>
      </c>
      <c r="AT303" t="inlineStr">
        <is>
          <t>Acta de Compromiso</t>
        </is>
      </c>
      <c r="AU303" t="inlineStr">
        <is>
          <t>Visitas patrulleros</t>
        </is>
      </c>
    </row>
    <row r="304" ht="15" customHeight="1">
      <c r="B304" t="inlineStr">
        <is>
          <t>302-2013</t>
        </is>
      </c>
      <c r="C304" t="n">
        <v>1301885</v>
      </c>
      <c r="D304" t="inlineStr">
        <is>
          <t>-</t>
        </is>
      </c>
      <c r="E304" t="inlineStr">
        <is>
          <t>RESIDUOS SOLIDOS</t>
        </is>
      </c>
      <c r="H304" s="7" t="inlineStr">
        <is>
          <t>Disposicion inadecuada de residuos solidos</t>
        </is>
      </c>
      <c r="I304" t="inlineStr">
        <is>
          <t>Jorge Enrique Arias</t>
        </is>
      </c>
      <c r="J304" t="inlineStr">
        <is>
          <t>TR</t>
        </is>
      </c>
      <c r="K304" t="n">
        <v>34</v>
      </c>
      <c r="L304" t="inlineStr">
        <is>
          <t>B</t>
        </is>
      </c>
      <c r="M304" t="inlineStr">
        <is>
          <t>SUR</t>
        </is>
      </c>
      <c r="N304" t="n">
        <v>30</v>
      </c>
      <c r="P304" t="n">
        <v>29</v>
      </c>
      <c r="S304" t="n">
        <v>301</v>
      </c>
      <c r="T304">
        <f>CONCATENATE(J304," ",K304," ",L304," ",M304," ",N304," ",O304," ",P304," ",Q304," ",R304," ",S304)</f>
        <v/>
      </c>
      <c r="U304" t="n">
        <v>5711942</v>
      </c>
      <c r="V304" t="n">
        <v>3147388777</v>
      </c>
      <c r="W304" t="inlineStr">
        <is>
          <t>Por determinar</t>
        </is>
      </c>
      <c r="AH304">
        <f>CONCATENATE(X304," ",Y304," ",Z304," ",AA304," ",AB304," ",AC304," ",AD304," ",AE304," ",AF304," ",AG304)</f>
        <v/>
      </c>
      <c r="AI304" t="inlineStr">
        <is>
          <t>no reporta</t>
        </is>
      </c>
      <c r="AJ304" t="inlineStr">
        <is>
          <t>no reporta</t>
        </is>
      </c>
      <c r="AK304" t="inlineStr">
        <is>
          <t>Uribe Angel</t>
        </is>
      </c>
      <c r="AO304" s="1" t="n"/>
      <c r="AP304" t="n">
        <v>3</v>
      </c>
      <c r="AQ304" s="4" t="n">
        <v>41400</v>
      </c>
      <c r="AR304" s="4" t="n">
        <v>41479</v>
      </c>
      <c r="AS304" s="5">
        <f>+AR304-AQ304</f>
        <v/>
      </c>
      <c r="AT304" t="inlineStr">
        <is>
          <t>Acta de Compromiso</t>
        </is>
      </c>
      <c r="AU304" s="15" t="inlineStr">
        <is>
          <t>Auto de archivo</t>
        </is>
      </c>
      <c r="AV304" s="10" t="n">
        <v>41479</v>
      </c>
      <c r="AW304" s="9" t="inlineStr">
        <is>
          <t>J. Restrpo - S. Bustamante</t>
        </is>
      </c>
      <c r="AX304" s="10" t="n">
        <v>41547</v>
      </c>
      <c r="CE304" s="10" t="n">
        <v>41548</v>
      </c>
    </row>
    <row r="305" ht="15" customHeight="1">
      <c r="B305" t="inlineStr">
        <is>
          <t>303-2013</t>
        </is>
      </c>
      <c r="C305" t="n">
        <v>1301887</v>
      </c>
      <c r="D305" t="inlineStr">
        <is>
          <t>-</t>
        </is>
      </c>
      <c r="G305" t="inlineStr">
        <is>
          <t>Oficio contravenciones</t>
        </is>
      </c>
      <c r="H305" s="7" t="inlineStr">
        <is>
          <t>Solicitan comparenderas para policia palmas</t>
        </is>
      </c>
      <c r="I305" t="inlineStr">
        <is>
          <t>Nelson Dario Posada Chavarria</t>
        </is>
      </c>
      <c r="J305" t="inlineStr">
        <is>
          <t>CL</t>
        </is>
      </c>
      <c r="K305" t="n">
        <v>49</v>
      </c>
      <c r="M305" t="inlineStr">
        <is>
          <t>SUR</t>
        </is>
      </c>
      <c r="N305" t="n">
        <v>48</v>
      </c>
      <c r="P305" t="n">
        <v>28</v>
      </c>
      <c r="T305">
        <f>CONCATENATE(J305," ",K305," ",L305," ",M305," ",N305," ",O305," ",P305," ",Q305," ",R305," ",S305)</f>
        <v/>
      </c>
      <c r="U305" t="inlineStr">
        <is>
          <t>no reporta</t>
        </is>
      </c>
      <c r="V305" t="n">
        <v>3394081</v>
      </c>
      <c r="W305" t="inlineStr">
        <is>
          <t>No aplica</t>
        </is>
      </c>
      <c r="AH305">
        <f>CONCATENATE(X305," ",Y305," ",Z305," ",AA305," ",AB305," ",AC305," ",AD305," ",AE305," ",AF305," ",AG305)</f>
        <v/>
      </c>
      <c r="AI305" t="inlineStr">
        <is>
          <t>no reporta</t>
        </is>
      </c>
      <c r="AJ305" t="inlineStr">
        <is>
          <t>no reporta</t>
        </is>
      </c>
      <c r="AL305" t="inlineStr">
        <is>
          <t>Las Palmas</t>
        </is>
      </c>
      <c r="AO305" s="1" t="n"/>
      <c r="AP305" t="n">
        <v>12</v>
      </c>
      <c r="AQ305" s="4" t="n">
        <v>41400</v>
      </c>
      <c r="AR305" s="4" t="n"/>
      <c r="AS305" s="5">
        <f>+AR305-AQ305</f>
        <v/>
      </c>
      <c r="AT305" t="inlineStr">
        <is>
          <t>-</t>
        </is>
      </c>
      <c r="AU305" t="inlineStr">
        <is>
          <t>Auto de archivo</t>
        </is>
      </c>
      <c r="CE305" s="10" t="n">
        <v>41451</v>
      </c>
    </row>
    <row r="306" ht="15" customHeight="1">
      <c r="B306" t="inlineStr">
        <is>
          <t>304-2013</t>
        </is>
      </c>
      <c r="C306" t="n">
        <v>1301906</v>
      </c>
      <c r="D306" t="inlineStr">
        <is>
          <t>-</t>
        </is>
      </c>
      <c r="E306" t="inlineStr">
        <is>
          <t>RESIDUOS SOLIDOS</t>
        </is>
      </c>
      <c r="H306" s="7" t="inlineStr">
        <is>
          <t>Disposicion inadecuada de residuos solidos. Pendiente de comparendo.</t>
        </is>
      </c>
      <c r="I306" t="inlineStr">
        <is>
          <t>De Oficio</t>
        </is>
      </c>
      <c r="T306">
        <f>CONCATENATE(J306," ",K306," ",L306," ",M306," ",N306," ",O306," ",P306," ",Q306," ",R306," ",S306)</f>
        <v/>
      </c>
      <c r="U306" t="inlineStr">
        <is>
          <t>no reporta</t>
        </is>
      </c>
      <c r="V306" t="inlineStr">
        <is>
          <t>no reporta</t>
        </is>
      </c>
      <c r="W306" t="inlineStr">
        <is>
          <t>Por determinar</t>
        </is>
      </c>
      <c r="X306" t="inlineStr">
        <is>
          <t>CL</t>
        </is>
      </c>
      <c r="Y306" t="n">
        <v>39</v>
      </c>
      <c r="Z306" t="inlineStr">
        <is>
          <t>A</t>
        </is>
      </c>
      <c r="AA306" t="inlineStr">
        <is>
          <t>SUR</t>
        </is>
      </c>
      <c r="AB306" t="n">
        <v>47</v>
      </c>
      <c r="AD306" t="n">
        <v>17</v>
      </c>
      <c r="AH306">
        <f>CONCATENATE(X306," ",Y306," ",Z306," ",AA306," ",AB306," ",AC306," ",AD306," ",AE306," ",AF306," ",AG306)</f>
        <v/>
      </c>
      <c r="AI306" t="inlineStr">
        <is>
          <t>no reporta</t>
        </is>
      </c>
      <c r="AJ306" t="inlineStr">
        <is>
          <t>no reporta</t>
        </is>
      </c>
      <c r="AK306" t="inlineStr">
        <is>
          <t>Alcala</t>
        </is>
      </c>
      <c r="AO306" s="1" t="n"/>
      <c r="AP306" t="n">
        <v>8</v>
      </c>
      <c r="AQ306" s="4" t="n">
        <v>41401</v>
      </c>
      <c r="AR306" s="4" t="n">
        <v>41401</v>
      </c>
      <c r="AS306" s="5">
        <f>+AR306-AQ306</f>
        <v/>
      </c>
      <c r="AT306" t="inlineStr">
        <is>
          <t>Acuerdo 020 de 2009</t>
        </is>
      </c>
      <c r="AU306" t="inlineStr">
        <is>
          <t>Auto de archivo</t>
        </is>
      </c>
      <c r="AV306" s="10" t="n">
        <v>41401</v>
      </c>
      <c r="AW306" s="9" t="inlineStr">
        <is>
          <t>J. Restrepo - S. Bustamente</t>
        </is>
      </c>
      <c r="AX306" s="10" t="n">
        <v>41401</v>
      </c>
      <c r="BM306" s="10" t="n">
        <v>41401</v>
      </c>
      <c r="BN306" s="10" t="n">
        <v>41432</v>
      </c>
      <c r="BO306" s="10" t="n">
        <v>41432</v>
      </c>
      <c r="BP306" s="10" t="n">
        <v>41432</v>
      </c>
      <c r="BS306" s="10" t="n">
        <v>41446</v>
      </c>
      <c r="CE306" s="10" t="n">
        <v>41617</v>
      </c>
    </row>
    <row r="307" ht="15" customHeight="1">
      <c r="B307" t="inlineStr">
        <is>
          <t>305-2013</t>
        </is>
      </c>
      <c r="C307" t="n">
        <v>1301903</v>
      </c>
      <c r="D307" t="inlineStr">
        <is>
          <t>FAUNA SILVESTRE</t>
        </is>
      </c>
      <c r="H307" s="7" t="inlineStr">
        <is>
          <t>Posible afectacion de fauna silvestre por construccion en lote</t>
        </is>
      </c>
      <c r="I307" t="inlineStr">
        <is>
          <t>Ana Lida Hoyos Lopez</t>
        </is>
      </c>
      <c r="J307" t="inlineStr">
        <is>
          <t>CL</t>
        </is>
      </c>
      <c r="K307" t="n">
        <v>26</v>
      </c>
      <c r="M307" t="inlineStr">
        <is>
          <t>SUR</t>
        </is>
      </c>
      <c r="N307" t="n">
        <v>42</v>
      </c>
      <c r="P307" t="n">
        <v>100</v>
      </c>
      <c r="S307" t="n">
        <v>302</v>
      </c>
      <c r="T307">
        <f>CONCATENATE(J307," ",K307," ",L307," ",M307," ",N307," ",O307," ",P307," ",Q307," ",R307," ",S307)</f>
        <v/>
      </c>
      <c r="U307" t="inlineStr">
        <is>
          <t>no reporta</t>
        </is>
      </c>
      <c r="V307" t="n">
        <v>3317298</v>
      </c>
      <c r="W307" t="inlineStr">
        <is>
          <t>Por determinar</t>
        </is>
      </c>
      <c r="AH307">
        <f>CONCATENATE(X307," ",Y307," ",Z307," ",AA307," ",AB307," ",AC307," ",AD307," ",AE307," ",AF307," ",AG307)</f>
        <v/>
      </c>
      <c r="AI307" t="inlineStr">
        <is>
          <t>no reporta</t>
        </is>
      </c>
      <c r="AJ307" t="inlineStr">
        <is>
          <t>no reporta</t>
        </is>
      </c>
      <c r="AK307" t="inlineStr">
        <is>
          <t>Las Orquideas</t>
        </is>
      </c>
      <c r="AO307" s="1" t="n"/>
      <c r="AP307" t="n">
        <v>3</v>
      </c>
      <c r="AQ307" s="4" t="n">
        <v>41401</v>
      </c>
      <c r="AR307" s="4" t="n">
        <v>41402</v>
      </c>
      <c r="AS307" s="5">
        <f>+AR307-AQ307</f>
        <v/>
      </c>
      <c r="AT307" t="inlineStr">
        <is>
          <t>Remision u otros</t>
        </is>
      </c>
      <c r="AU307" t="inlineStr">
        <is>
          <t>Auto de archivo</t>
        </is>
      </c>
      <c r="AV307" s="10" t="n">
        <v>41400</v>
      </c>
      <c r="AW307" s="9" t="inlineStr">
        <is>
          <t>C. Rojas</t>
        </is>
      </c>
      <c r="AX307" s="10" t="n">
        <v>41400</v>
      </c>
      <c r="AY307" s="10" t="n">
        <v>41408</v>
      </c>
      <c r="AZ307" s="9" t="inlineStr">
        <is>
          <t>C. Rojas</t>
        </is>
      </c>
      <c r="BA307" s="10" t="n">
        <v>41408</v>
      </c>
      <c r="CE307" s="10" t="n">
        <v>41408</v>
      </c>
    </row>
    <row r="308" ht="15" customHeight="1">
      <c r="B308" t="inlineStr">
        <is>
          <t>306-2013</t>
        </is>
      </c>
      <c r="C308" t="n">
        <v>1301904</v>
      </c>
      <c r="D308" t="inlineStr">
        <is>
          <t>-</t>
        </is>
      </c>
      <c r="E308" t="inlineStr">
        <is>
          <t>RESIDUOS SOLIDOS</t>
        </is>
      </c>
      <c r="H308" s="7" t="inlineStr">
        <is>
          <t>Disposicion inadecuada de residuos solidos. Pendiente de comparendo.</t>
        </is>
      </c>
      <c r="I308" t="inlineStr">
        <is>
          <t>De Oficio</t>
        </is>
      </c>
      <c r="T308">
        <f>CONCATENATE(J308," ",K308," ",L308," ",M308," ",N308," ",O308," ",P308," ",Q308," ",R308," ",S308)</f>
        <v/>
      </c>
      <c r="U308" t="inlineStr">
        <is>
          <t>no reporta</t>
        </is>
      </c>
      <c r="V308" t="inlineStr">
        <is>
          <t>no reporta</t>
        </is>
      </c>
      <c r="W308" t="inlineStr">
        <is>
          <t>Por determinar</t>
        </is>
      </c>
      <c r="X308" t="inlineStr">
        <is>
          <t>CL</t>
        </is>
      </c>
      <c r="Y308" t="n">
        <v>39</v>
      </c>
      <c r="Z308" t="inlineStr">
        <is>
          <t>A</t>
        </is>
      </c>
      <c r="AA308" t="inlineStr">
        <is>
          <t>SUR</t>
        </is>
      </c>
      <c r="AB308" t="n">
        <v>47</v>
      </c>
      <c r="AC308" t="inlineStr">
        <is>
          <t>A</t>
        </is>
      </c>
      <c r="AD308" t="n">
        <v>31</v>
      </c>
      <c r="AH308">
        <f>CONCATENATE(X308," ",Y308," ",Z308," ",AA308," ",AB308," ",AC308," ",AD308," ",AE308," ",AF308," ",AG308)</f>
        <v/>
      </c>
      <c r="AI308" t="inlineStr">
        <is>
          <t>no reporta</t>
        </is>
      </c>
      <c r="AJ308" t="inlineStr">
        <is>
          <t>no reporta</t>
        </is>
      </c>
      <c r="AK308" t="inlineStr">
        <is>
          <t>Alcala</t>
        </is>
      </c>
      <c r="AO308" s="1" t="n"/>
      <c r="AP308" t="n">
        <v>8</v>
      </c>
      <c r="AQ308" s="4" t="n">
        <v>41401</v>
      </c>
      <c r="AR308" s="4" t="n">
        <v>41401</v>
      </c>
      <c r="AS308" s="5">
        <f>+AR308-AQ308</f>
        <v/>
      </c>
      <c r="AT308" t="inlineStr">
        <is>
          <t>Acuerdo 020 de 2009</t>
        </is>
      </c>
      <c r="AU308" t="inlineStr">
        <is>
          <t>Auto de archivo</t>
        </is>
      </c>
      <c r="AV308" s="10" t="n">
        <v>41401</v>
      </c>
      <c r="AW308" s="9" t="inlineStr">
        <is>
          <t>J. Restrepo - S. Bustamente</t>
        </is>
      </c>
      <c r="AX308" s="10" t="n">
        <v>41401</v>
      </c>
      <c r="BM308" s="10" t="n">
        <v>41401</v>
      </c>
      <c r="BN308" s="10" t="n">
        <v>41432</v>
      </c>
      <c r="BO308" s="10" t="n">
        <v>41432</v>
      </c>
      <c r="BP308" s="10" t="n">
        <v>41432</v>
      </c>
      <c r="BS308" s="10" t="n">
        <v>41549</v>
      </c>
      <c r="BT308" s="10" t="n">
        <v>41556</v>
      </c>
      <c r="CE308" s="10" t="n">
        <v>41617</v>
      </c>
    </row>
    <row r="309" ht="15" customHeight="1">
      <c r="B309" t="inlineStr">
        <is>
          <t>307-2013</t>
        </is>
      </c>
      <c r="C309" t="inlineStr">
        <is>
          <t>1301905 - 1302277</t>
        </is>
      </c>
      <c r="D309" t="inlineStr">
        <is>
          <t>-</t>
        </is>
      </c>
      <c r="E309" t="inlineStr">
        <is>
          <t>RESIDUOS SOLIDOS</t>
        </is>
      </c>
      <c r="H309" s="7" t="inlineStr">
        <is>
          <t>Disposicion inadecuada de residuos solidos. Pendiente de comparendo.</t>
        </is>
      </c>
      <c r="I309" t="inlineStr">
        <is>
          <t>De Oficio</t>
        </is>
      </c>
      <c r="T309">
        <f>CONCATENATE(J309," ",K309," ",L309," ",M309," ",N309," ",O309," ",P309," ",Q309," ",R309," ",S309)</f>
        <v/>
      </c>
      <c r="U309" t="inlineStr">
        <is>
          <t>no reporta</t>
        </is>
      </c>
      <c r="V309" t="inlineStr">
        <is>
          <t>no reporta</t>
        </is>
      </c>
      <c r="W309" t="inlineStr">
        <is>
          <t>Por determinar</t>
        </is>
      </c>
      <c r="X309" t="inlineStr">
        <is>
          <t>CL</t>
        </is>
      </c>
      <c r="Y309" t="n">
        <v>39</v>
      </c>
      <c r="Z309" t="inlineStr">
        <is>
          <t>A</t>
        </is>
      </c>
      <c r="AA309" t="inlineStr">
        <is>
          <t>SUR</t>
        </is>
      </c>
      <c r="AB309" t="n">
        <v>47</v>
      </c>
      <c r="AC309" t="inlineStr">
        <is>
          <t>A</t>
        </is>
      </c>
      <c r="AD309" t="n">
        <v>11</v>
      </c>
      <c r="AH309">
        <f>CONCATENATE(X309," ",Y309," ",Z309," ",AA309," ",AB309," ",AC309," ",AD309," ",AE309," ",AF309," ",AG309)</f>
        <v/>
      </c>
      <c r="AI309" t="inlineStr">
        <is>
          <t>no reporta</t>
        </is>
      </c>
      <c r="AJ309" t="inlineStr">
        <is>
          <t>no reporta</t>
        </is>
      </c>
      <c r="AK309" t="inlineStr">
        <is>
          <t>Alcala</t>
        </is>
      </c>
      <c r="AO309" s="1" t="n"/>
      <c r="AP309" t="n">
        <v>8</v>
      </c>
      <c r="AQ309" s="4" t="n">
        <v>41401</v>
      </c>
      <c r="AR309" s="4" t="n"/>
      <c r="AS309" s="5">
        <f>+AR309-AQ309</f>
        <v/>
      </c>
      <c r="AT309" t="inlineStr">
        <is>
          <t>Acuerdo 020 de 2009</t>
        </is>
      </c>
      <c r="AU309" t="inlineStr">
        <is>
          <t>Auto de archivo</t>
        </is>
      </c>
      <c r="AV309" s="10" t="n">
        <v>41401</v>
      </c>
      <c r="AW309" s="9" t="inlineStr">
        <is>
          <t>J. Restrepo - S. Bustamente</t>
        </is>
      </c>
      <c r="AX309" s="10" t="n">
        <v>41401</v>
      </c>
      <c r="AY309" s="10" t="n">
        <v>41415</v>
      </c>
      <c r="AZ309" s="9" t="inlineStr">
        <is>
          <t>C. Rojas - J. Restrepo - S. Bustamante</t>
        </is>
      </c>
      <c r="BA309" s="10" t="n">
        <v>41415</v>
      </c>
      <c r="BM309" s="10" t="n">
        <v>41429</v>
      </c>
      <c r="BN309" s="10" t="n">
        <v>41432</v>
      </c>
      <c r="BO309" s="10" t="n">
        <v>41432</v>
      </c>
      <c r="BP309" s="10" t="n">
        <v>41432</v>
      </c>
      <c r="BS309" s="10" t="n">
        <v>41446</v>
      </c>
    </row>
    <row r="310" ht="15" customHeight="1">
      <c r="B310" t="inlineStr">
        <is>
          <t>308-2013</t>
        </is>
      </c>
      <c r="C310" t="n">
        <v>1301907</v>
      </c>
      <c r="D310" t="inlineStr">
        <is>
          <t>-</t>
        </is>
      </c>
      <c r="E310" t="inlineStr">
        <is>
          <t>RESIDUOS SOLIDOS</t>
        </is>
      </c>
      <c r="H310" s="7" t="inlineStr">
        <is>
          <t>Disposicion inadecuada de residuos solidos. Pendiente de comparendo.</t>
        </is>
      </c>
      <c r="I310" t="inlineStr">
        <is>
          <t>De Oficio</t>
        </is>
      </c>
      <c r="T310">
        <f>CONCATENATE(J310," ",K310," ",L310," ",M310," ",N310," ",O310," ",P310," ",Q310," ",R310," ",S310)</f>
        <v/>
      </c>
      <c r="U310" t="inlineStr">
        <is>
          <t>no reporta</t>
        </is>
      </c>
      <c r="V310" t="inlineStr">
        <is>
          <t>no reporta</t>
        </is>
      </c>
      <c r="W310" t="inlineStr">
        <is>
          <t>Por determinar</t>
        </is>
      </c>
      <c r="X310" t="inlineStr">
        <is>
          <t>KR</t>
        </is>
      </c>
      <c r="Y310" t="n">
        <v>46</v>
      </c>
      <c r="Z310" t="inlineStr">
        <is>
          <t>A</t>
        </is>
      </c>
      <c r="AB310" t="n">
        <v>39</v>
      </c>
      <c r="AC310" t="inlineStr">
        <is>
          <t>B</t>
        </is>
      </c>
      <c r="AD310" t="n">
        <v>5</v>
      </c>
      <c r="AE310" t="inlineStr">
        <is>
          <t>SUR</t>
        </is>
      </c>
      <c r="AH310">
        <f>CONCATENATE(X310," ",Y310," ",Z310," ",AA310," ",AB310," ",AC310," ",AD310," ",AE310," ",AF310," ",AG310)</f>
        <v/>
      </c>
      <c r="AI310" t="inlineStr">
        <is>
          <t>no reporta</t>
        </is>
      </c>
      <c r="AJ310" t="inlineStr">
        <is>
          <t>no reporta</t>
        </is>
      </c>
      <c r="AK310" t="inlineStr">
        <is>
          <t>Alcala</t>
        </is>
      </c>
      <c r="AO310" s="1" t="n"/>
      <c r="AP310" t="n">
        <v>8</v>
      </c>
      <c r="AQ310" s="4" t="n">
        <v>41401</v>
      </c>
      <c r="AR310" s="4" t="n">
        <v>41401</v>
      </c>
      <c r="AS310" s="5">
        <f>+AR310-AQ310</f>
        <v/>
      </c>
      <c r="AT310" t="inlineStr">
        <is>
          <t>Acuerdo 020 de 2009</t>
        </is>
      </c>
      <c r="AU310" t="inlineStr">
        <is>
          <t>Auto de archivo</t>
        </is>
      </c>
      <c r="AV310" s="10" t="n">
        <v>41401</v>
      </c>
      <c r="AW310" s="9" t="inlineStr">
        <is>
          <t>C. Rojas</t>
        </is>
      </c>
      <c r="AX310" s="10" t="n">
        <v>41401</v>
      </c>
      <c r="BM310" s="10" t="n">
        <v>41401</v>
      </c>
      <c r="BN310" s="10" t="n">
        <v>41432</v>
      </c>
      <c r="BO310" s="10" t="n">
        <v>41432</v>
      </c>
      <c r="BP310" s="10" t="n">
        <v>41432</v>
      </c>
      <c r="BS310" s="10" t="n">
        <v>41446</v>
      </c>
    </row>
    <row r="311" ht="15" customHeight="1">
      <c r="B311" t="inlineStr">
        <is>
          <t>309-2013</t>
        </is>
      </c>
      <c r="C311" t="n">
        <v>1302292</v>
      </c>
      <c r="D311" t="inlineStr">
        <is>
          <t>-</t>
        </is>
      </c>
      <c r="E311" t="inlineStr">
        <is>
          <t>RESIDUOS SOLIDOS</t>
        </is>
      </c>
      <c r="F311" t="n">
        <v>3</v>
      </c>
      <c r="H311" s="7" t="inlineStr">
        <is>
          <t>comparendo 321</t>
        </is>
      </c>
      <c r="I311" t="inlineStr">
        <is>
          <t>De Oficio</t>
        </is>
      </c>
      <c r="T311">
        <f>CONCATENATE(J311," ",K311," ",L311," ",M311," ",N311," ",O311," ",P311," ",Q311," ",R311," ",S311)</f>
        <v/>
      </c>
      <c r="U311" t="inlineStr">
        <is>
          <t>no reporta</t>
        </is>
      </c>
      <c r="V311" t="inlineStr">
        <is>
          <t>no reporta</t>
        </is>
      </c>
      <c r="W311" t="inlineStr">
        <is>
          <t>Taller de muebles</t>
        </is>
      </c>
      <c r="X311" t="inlineStr">
        <is>
          <t>KR</t>
        </is>
      </c>
      <c r="Y311" t="n">
        <v>38</v>
      </c>
      <c r="AB311" t="n">
        <v>38</v>
      </c>
      <c r="AC311" t="inlineStr">
        <is>
          <t>A</t>
        </is>
      </c>
      <c r="AD311" t="n">
        <v>54</v>
      </c>
      <c r="AE311" t="inlineStr">
        <is>
          <t>SUR</t>
        </is>
      </c>
      <c r="AH311">
        <f>CONCATENATE(X311," ",Y311," ",Z311," ",AA311," ",AB311," ",AC311," ",AD311," ",AE311," ",AF311," ",AG311)</f>
        <v/>
      </c>
      <c r="AI311" t="inlineStr">
        <is>
          <t>no reporta</t>
        </is>
      </c>
      <c r="AJ311" t="inlineStr">
        <is>
          <t>no reporta</t>
        </is>
      </c>
      <c r="AK311" t="inlineStr">
        <is>
          <t>Mesa</t>
        </is>
      </c>
      <c r="AO311" s="1" t="n"/>
      <c r="AP311" t="n">
        <v>9</v>
      </c>
      <c r="AQ311" s="4" t="n">
        <v>41417</v>
      </c>
      <c r="AR311" s="4" t="n"/>
      <c r="AS311" s="5">
        <f>+AR311-AQ311</f>
        <v/>
      </c>
      <c r="AT311" t="inlineStr">
        <is>
          <t>Acuerdo 020 de 2009</t>
        </is>
      </c>
      <c r="AU311" t="inlineStr">
        <is>
          <t>Auto de archivo</t>
        </is>
      </c>
      <c r="AV311" s="10" t="n">
        <v>41417</v>
      </c>
      <c r="AW311" s="9" t="inlineStr">
        <is>
          <t>J. Restrepo - S. Bustamente</t>
        </is>
      </c>
      <c r="AX311" s="10" t="n">
        <v>41417</v>
      </c>
      <c r="BM311" s="10" t="n">
        <v>41417</v>
      </c>
      <c r="BN311" s="10" t="n">
        <v>41432</v>
      </c>
      <c r="BO311" s="10" t="n">
        <v>41432</v>
      </c>
      <c r="BP311" s="10" t="n">
        <v>41432</v>
      </c>
      <c r="BS311" s="10" t="n">
        <v>41446</v>
      </c>
    </row>
    <row r="312" ht="15" customHeight="1">
      <c r="B312" t="inlineStr">
        <is>
          <t>310-2013</t>
        </is>
      </c>
      <c r="C312" t="inlineStr">
        <is>
          <t>1301939 - 122809 - 1303303</t>
        </is>
      </c>
      <c r="D312" t="inlineStr">
        <is>
          <t>FAUNA DOMESTICA</t>
        </is>
      </c>
      <c r="H312" s="7" t="inlineStr">
        <is>
          <t>Perro que hace mucho ruido a los vecinos</t>
        </is>
      </c>
      <c r="I312" t="inlineStr">
        <is>
          <t>Urbanización Quintas de la Serrania</t>
        </is>
      </c>
      <c r="J312" t="inlineStr">
        <is>
          <t>CL</t>
        </is>
      </c>
      <c r="K312" t="n">
        <v>36</v>
      </c>
      <c r="L312" t="inlineStr">
        <is>
          <t>D</t>
        </is>
      </c>
      <c r="M312" t="inlineStr">
        <is>
          <t>SUR</t>
        </is>
      </c>
      <c r="N312" t="n">
        <v>27</v>
      </c>
      <c r="O312" t="inlineStr">
        <is>
          <t>A</t>
        </is>
      </c>
      <c r="P312" t="n">
        <v>205</v>
      </c>
      <c r="T312">
        <f>CONCATENATE(J312," ",K312," ",L312," ",M312," ",N312," ",O312," ",P312," ",Q312," ",R312," ",S312)</f>
        <v/>
      </c>
      <c r="U312" t="inlineStr">
        <is>
          <t>no reporta</t>
        </is>
      </c>
      <c r="V312" t="n">
        <v>2709499</v>
      </c>
      <c r="W312" t="inlineStr">
        <is>
          <t>Jorge Enrique Martinez</t>
        </is>
      </c>
      <c r="X312" t="inlineStr">
        <is>
          <t>CL</t>
        </is>
      </c>
      <c r="Y312" t="n">
        <v>36</v>
      </c>
      <c r="Z312" t="inlineStr">
        <is>
          <t>D</t>
        </is>
      </c>
      <c r="AA312" t="inlineStr">
        <is>
          <t>SUR</t>
        </is>
      </c>
      <c r="AB312" t="n">
        <v>27</v>
      </c>
      <c r="AC312" t="inlineStr">
        <is>
          <t>A</t>
        </is>
      </c>
      <c r="AD312" t="n">
        <v>205</v>
      </c>
      <c r="AG312" t="n">
        <v>148</v>
      </c>
      <c r="AH312">
        <f>CONCATENATE(X312," ",Y312," ",Z312," ",AA312," ",AB312," ",AC312," ",AD312," ",AE312," ",AF312," ",AG312)</f>
        <v/>
      </c>
      <c r="AI312" t="n">
        <v>14205640</v>
      </c>
      <c r="AJ312" t="n">
        <v>4441257</v>
      </c>
      <c r="AK312" t="inlineStr">
        <is>
          <t>La Pradera</t>
        </is>
      </c>
      <c r="AO312" s="1" t="n"/>
      <c r="AP312" t="n">
        <v>5</v>
      </c>
      <c r="AQ312" s="4" t="n">
        <v>41402</v>
      </c>
      <c r="AR312" s="4" t="n">
        <v>41403</v>
      </c>
      <c r="AS312" s="5">
        <f>+AR312-AQ312</f>
        <v/>
      </c>
      <c r="AT312" t="inlineStr">
        <is>
          <t>Codigo de Policia</t>
        </is>
      </c>
      <c r="AU312" t="inlineStr">
        <is>
          <t>Auto de archivo</t>
        </is>
      </c>
      <c r="AV312" s="10" t="n">
        <v>41403</v>
      </c>
      <c r="AW312" s="9" t="inlineStr">
        <is>
          <t>L. Garcia</t>
        </is>
      </c>
      <c r="AX312" s="10" t="n">
        <v>41403</v>
      </c>
      <c r="AY312" s="10" t="n">
        <v>41529</v>
      </c>
      <c r="AZ312" s="9" t="inlineStr">
        <is>
          <t>J. Restrepo - S. Bustamente</t>
        </is>
      </c>
      <c r="BA312" s="10" t="n">
        <v>41530</v>
      </c>
      <c r="BB312" s="10" t="n">
        <v>41536</v>
      </c>
      <c r="BC312" s="9" t="inlineStr">
        <is>
          <t>J. Alvarez - L. Garcia</t>
        </is>
      </c>
      <c r="BD312" s="10" t="n">
        <v>41537</v>
      </c>
      <c r="BK312" s="10" t="n">
        <v>41415</v>
      </c>
      <c r="BL312" s="10" t="n">
        <v>41470</v>
      </c>
      <c r="CE312" s="10" t="n">
        <v>41548</v>
      </c>
    </row>
    <row r="313">
      <c r="B313" t="inlineStr">
        <is>
          <t>311-2013</t>
        </is>
      </c>
      <c r="C313" t="n">
        <v>1301940</v>
      </c>
      <c r="D313" t="inlineStr">
        <is>
          <t>ESPACIOS PUBLICOS VERDES</t>
        </is>
      </c>
      <c r="E313" t="inlineStr">
        <is>
          <t>MATERIAL DE CONTRUCCIÓN</t>
        </is>
      </c>
      <c r="F313" t="n">
        <v>9</v>
      </c>
      <c r="H313" s="7" t="inlineStr">
        <is>
          <t>Disposicion inadecuada de materiales de construccion. Comparendo 129</t>
        </is>
      </c>
      <c r="I313" t="inlineStr">
        <is>
          <t>Ponal</t>
        </is>
      </c>
      <c r="T313">
        <f>CONCATENATE(J313," ",K313," ",L313," ",M313," ",N313," ",O313," ",P313," ",Q313," ",R313," ",S313)</f>
        <v/>
      </c>
      <c r="U313" t="inlineStr">
        <is>
          <t>no reporta</t>
        </is>
      </c>
      <c r="V313" t="inlineStr">
        <is>
          <t>no reporta</t>
        </is>
      </c>
      <c r="W313" t="inlineStr">
        <is>
          <t>Alexander Perdomo</t>
        </is>
      </c>
      <c r="X313" t="inlineStr">
        <is>
          <t>CL</t>
        </is>
      </c>
      <c r="Y313" t="n">
        <v>40</v>
      </c>
      <c r="AA313" t="inlineStr">
        <is>
          <t>SUR</t>
        </is>
      </c>
      <c r="AB313" t="n">
        <v>46</v>
      </c>
      <c r="AD313" t="n">
        <v>7</v>
      </c>
      <c r="AH313">
        <f>CONCATENATE(X313," ",Y313," ",Z313," ",AA313," ",AB313," ",AC313," ",AD313," ",AE313," ",AF313," ",AG313)</f>
        <v/>
      </c>
      <c r="AI313" t="n">
        <v>96168934</v>
      </c>
      <c r="AJ313" t="n">
        <v>3123134256</v>
      </c>
      <c r="AK313" t="inlineStr">
        <is>
          <t>Milan Vallejuelos</t>
        </is>
      </c>
      <c r="AO313" s="1" t="n"/>
      <c r="AP313" t="n">
        <v>8</v>
      </c>
      <c r="AQ313" s="4" t="n">
        <v>41402</v>
      </c>
      <c r="AR313" s="4" t="n">
        <v>41424</v>
      </c>
      <c r="AS313" s="5">
        <f>+AR313-AQ313</f>
        <v/>
      </c>
      <c r="AT313" t="inlineStr">
        <is>
          <t>Acuerdo 020 de 2009</t>
        </is>
      </c>
      <c r="AU313" t="inlineStr">
        <is>
          <t>Auto de archivo</t>
        </is>
      </c>
      <c r="AV313" s="10" t="n">
        <v>41402</v>
      </c>
      <c r="AW313" s="9" t="inlineStr">
        <is>
          <t>W. Cossio</t>
        </is>
      </c>
      <c r="AX313" s="10" t="n">
        <v>41402</v>
      </c>
      <c r="BM313" s="10" t="n">
        <v>41402</v>
      </c>
      <c r="BN313" s="10" t="n">
        <v>41429</v>
      </c>
      <c r="BO313" s="10" t="n">
        <v>41429</v>
      </c>
      <c r="BP313" s="10" t="n">
        <v>41437</v>
      </c>
      <c r="CE313" s="10" t="n">
        <v>41799</v>
      </c>
    </row>
    <row r="314">
      <c r="B314" t="inlineStr">
        <is>
          <t>312-2013</t>
        </is>
      </c>
      <c r="C314" t="n">
        <v>1301941</v>
      </c>
      <c r="D314" t="inlineStr">
        <is>
          <t>ESPACIOS PUBLICOS VERDES</t>
        </is>
      </c>
      <c r="E314" t="inlineStr">
        <is>
          <t>ESCOMBROS</t>
        </is>
      </c>
      <c r="F314" t="n">
        <v>9</v>
      </c>
      <c r="H314" s="7" t="inlineStr">
        <is>
          <t>Escombros en via publica. Comparendo 130</t>
        </is>
      </c>
      <c r="I314" t="inlineStr">
        <is>
          <t>Ponal</t>
        </is>
      </c>
      <c r="T314">
        <f>CONCATENATE(J314," ",K314," ",L314," ",M314," ",N314," ",O314," ",P314," ",Q314," ",R314," ",S314)</f>
        <v/>
      </c>
      <c r="U314" t="inlineStr">
        <is>
          <t>no reporta</t>
        </is>
      </c>
      <c r="V314" t="inlineStr">
        <is>
          <t>no reporta</t>
        </is>
      </c>
      <c r="W314" t="inlineStr">
        <is>
          <t>Luis Ignacio Montoya</t>
        </is>
      </c>
      <c r="X314" t="inlineStr">
        <is>
          <t>TR</t>
        </is>
      </c>
      <c r="Y314" t="n">
        <v>32</v>
      </c>
      <c r="AA314" t="inlineStr">
        <is>
          <t>SUR</t>
        </is>
      </c>
      <c r="AB314" t="n">
        <v>31</v>
      </c>
      <c r="AC314" t="inlineStr">
        <is>
          <t>E</t>
        </is>
      </c>
      <c r="AD314" t="n">
        <v>44</v>
      </c>
      <c r="AH314">
        <f>CONCATENATE(X314," ",Y314," ",Z314," ",AA314," ",AB314," ",AC314," ",AD314," ",AE314," ",AF314," ",AG314)</f>
        <v/>
      </c>
      <c r="AI314" t="n">
        <v>70554175</v>
      </c>
      <c r="AJ314" t="inlineStr">
        <is>
          <t>no reporta</t>
        </is>
      </c>
      <c r="AK314" t="inlineStr">
        <is>
          <t>Los Naranjos</t>
        </is>
      </c>
      <c r="AO314" s="1" t="n"/>
      <c r="AP314" t="n">
        <v>9</v>
      </c>
      <c r="AQ314" s="4" t="n">
        <v>41402</v>
      </c>
      <c r="AR314" s="4" t="n">
        <v>41402</v>
      </c>
      <c r="AS314" s="5">
        <f>+AR314-AQ314</f>
        <v/>
      </c>
      <c r="AT314" t="inlineStr">
        <is>
          <t>Acuerdo 020 de 2009</t>
        </is>
      </c>
      <c r="AU314" t="inlineStr">
        <is>
          <t>Auto de archivo</t>
        </is>
      </c>
      <c r="AV314" s="10" t="n">
        <v>41402</v>
      </c>
      <c r="AW314" s="9" t="inlineStr">
        <is>
          <t>W. Cossio</t>
        </is>
      </c>
      <c r="AX314" s="10" t="n">
        <v>41402</v>
      </c>
      <c r="BM314" s="10" t="n">
        <v>41402</v>
      </c>
      <c r="BN314" s="10" t="n">
        <v>41429</v>
      </c>
      <c r="BO314" s="10" t="n">
        <v>41429</v>
      </c>
      <c r="BP314" s="10" t="n">
        <v>41431</v>
      </c>
      <c r="BS314" s="10" t="n">
        <v>41446</v>
      </c>
      <c r="CE314" s="10" t="n">
        <v>42020</v>
      </c>
    </row>
    <row r="315" ht="15" customHeight="1">
      <c r="B315" t="inlineStr">
        <is>
          <t>313-2013</t>
        </is>
      </c>
      <c r="C315" t="n">
        <v>120853</v>
      </c>
      <c r="D315" t="inlineStr">
        <is>
          <t>FAUNA DOMESTICA</t>
        </is>
      </c>
      <c r="H315" s="7" t="inlineStr">
        <is>
          <t>Tenencia inadecuada de animales</t>
        </is>
      </c>
      <c r="I315" t="inlineStr">
        <is>
          <t>De Oficio</t>
        </is>
      </c>
      <c r="T315">
        <f>CONCATENATE(J315," ",K315," ",L315," ",M315," ",N315," ",O315," ",P315," ",Q315," ",R315," ",S315)</f>
        <v/>
      </c>
      <c r="U315" t="inlineStr">
        <is>
          <t>no reporta</t>
        </is>
      </c>
      <c r="V315" t="inlineStr">
        <is>
          <t>no reporta</t>
        </is>
      </c>
      <c r="W315" t="inlineStr">
        <is>
          <t>Luz Miriam Montoya</t>
        </is>
      </c>
      <c r="X315" t="inlineStr">
        <is>
          <t>KR</t>
        </is>
      </c>
      <c r="Y315" t="n">
        <v>24</v>
      </c>
      <c r="Z315" t="inlineStr">
        <is>
          <t>F</t>
        </is>
      </c>
      <c r="AB315" t="n">
        <v>40</v>
      </c>
      <c r="AD315" t="n">
        <v>198</v>
      </c>
      <c r="AE315" t="inlineStr">
        <is>
          <t>SUR</t>
        </is>
      </c>
      <c r="AH315">
        <f>CONCATENATE(X315," ",Y315," ",Z315," ",AA315," ",AB315," ",AC315," ",AD315," ",AE315," ",AF315," ",AG315)</f>
        <v/>
      </c>
      <c r="AI315" t="inlineStr">
        <is>
          <t>no reporta</t>
        </is>
      </c>
      <c r="AJ315" t="n">
        <v>3122139576</v>
      </c>
      <c r="AK315" t="inlineStr">
        <is>
          <t>El Salado</t>
        </is>
      </c>
      <c r="AO315" s="1" t="n"/>
      <c r="AP315" t="n">
        <v>6</v>
      </c>
      <c r="AQ315" s="4" t="n">
        <v>41402</v>
      </c>
      <c r="AR315" s="4" t="n">
        <v>41409</v>
      </c>
      <c r="AS315" s="5">
        <f>+AR315-AQ315</f>
        <v/>
      </c>
      <c r="AT315" t="inlineStr">
        <is>
          <t>Codigo de Policia</t>
        </is>
      </c>
      <c r="AU315" t="inlineStr">
        <is>
          <t>Auto de archivo</t>
        </is>
      </c>
      <c r="BM315" s="10" t="n">
        <v>41409</v>
      </c>
      <c r="BN315" s="10" t="n">
        <v>41411</v>
      </c>
      <c r="BO315" s="10" t="n">
        <v>41411</v>
      </c>
      <c r="BP315" s="10" t="n">
        <v>41415</v>
      </c>
      <c r="CE315" s="10" t="n">
        <v>41415</v>
      </c>
    </row>
    <row r="316" ht="15" customHeight="1">
      <c r="B316" t="inlineStr">
        <is>
          <t>314-2013</t>
        </is>
      </c>
      <c r="C316" t="inlineStr">
        <is>
          <t>130104 - 1302464 - 1303515 - 1305163</t>
        </is>
      </c>
      <c r="D316" t="inlineStr">
        <is>
          <t>AIRE</t>
        </is>
      </c>
      <c r="H316" s="7" t="inlineStr">
        <is>
          <t>Emisiones por horno en leña de madera</t>
        </is>
      </c>
      <c r="I316" t="inlineStr">
        <is>
          <t>De Oficio</t>
        </is>
      </c>
      <c r="T316">
        <f>CONCATENATE(J316," ",K316," ",L316," ",M316," ",N316," ",O316," ",P316," ",Q316," ",R316," ",S316)</f>
        <v/>
      </c>
      <c r="U316" t="inlineStr">
        <is>
          <t>no reporta</t>
        </is>
      </c>
      <c r="V316" t="inlineStr">
        <is>
          <t>no reporta</t>
        </is>
      </c>
      <c r="W316" t="inlineStr">
        <is>
          <t>Olivia Pizzeria</t>
        </is>
      </c>
      <c r="X316" t="inlineStr">
        <is>
          <t>CL</t>
        </is>
      </c>
      <c r="Y316" t="n">
        <v>30</v>
      </c>
      <c r="AA316" t="inlineStr">
        <is>
          <t>SUR</t>
        </is>
      </c>
      <c r="AB316" t="n">
        <v>43</v>
      </c>
      <c r="AC316" t="inlineStr">
        <is>
          <t>A</t>
        </is>
      </c>
      <c r="AD316" t="n">
        <v>57</v>
      </c>
      <c r="AH316">
        <f>CONCATENATE(X316," ",Y316," ",Z316," ",AA316," ",AB316," ",AC316," ",AD316," ",AE316," ",AF316," ",AG316)</f>
        <v/>
      </c>
      <c r="AI316" t="n">
        <v>43585273</v>
      </c>
      <c r="AJ316" t="n">
        <v>3313885</v>
      </c>
      <c r="AK316" t="inlineStr">
        <is>
          <t>Jardines</t>
        </is>
      </c>
      <c r="AO316" s="1" t="n"/>
      <c r="AP316" t="n">
        <v>2</v>
      </c>
      <c r="AQ316" s="4" t="n">
        <v>41403</v>
      </c>
      <c r="AR316" s="4" t="n">
        <v>41443</v>
      </c>
      <c r="AS316" s="5">
        <f>+AR316-AQ316</f>
        <v/>
      </c>
      <c r="AT316" t="inlineStr">
        <is>
          <t>Acta de Compromiso</t>
        </is>
      </c>
      <c r="AU316" t="inlineStr">
        <is>
          <t>Auto de archivo</t>
        </is>
      </c>
      <c r="BK316" s="10" t="n">
        <v>41443</v>
      </c>
      <c r="BL316" s="10" t="n">
        <v>41450</v>
      </c>
      <c r="CE316" s="10" t="n">
        <v>41606</v>
      </c>
    </row>
    <row r="317" ht="15" customHeight="1">
      <c r="B317" t="inlineStr">
        <is>
          <t>315-2013</t>
        </is>
      </c>
      <c r="C317" t="n">
        <v>1301908</v>
      </c>
      <c r="D317" t="inlineStr">
        <is>
          <t>FAUNA DOMESTICA</t>
        </is>
      </c>
      <c r="H317" s="7" t="inlineStr">
        <is>
          <t>Veneno esparcido en espacio público</t>
        </is>
      </c>
      <c r="I317" t="inlineStr">
        <is>
          <t>Comunidad</t>
        </is>
      </c>
      <c r="T317">
        <f>CONCATENATE(J317," ",K317," ",L317," ",M317," ",N317," ",O317," ",P317," ",Q317," ",R317," ",S317)</f>
        <v/>
      </c>
      <c r="U317" t="inlineStr">
        <is>
          <t>no reporta</t>
        </is>
      </c>
      <c r="V317" t="inlineStr">
        <is>
          <t>no reporta</t>
        </is>
      </c>
      <c r="W317" t="inlineStr">
        <is>
          <t>Por determinar</t>
        </is>
      </c>
      <c r="X317" t="inlineStr">
        <is>
          <t>TR</t>
        </is>
      </c>
      <c r="Y317" t="n">
        <v>29</v>
      </c>
      <c r="AA317" t="inlineStr">
        <is>
          <t>SUR</t>
        </is>
      </c>
      <c r="AB317" t="n">
        <v>32</v>
      </c>
      <c r="AC317" t="inlineStr">
        <is>
          <t>B</t>
        </is>
      </c>
      <c r="AD317" t="n">
        <v>97</v>
      </c>
      <c r="AH317">
        <f>CONCATENATE(X317," ",Y317," ",Z317," ",AA317," ",AB317," ",AC317," ",AD317," ",AE317," ",AF317," ",AG317)</f>
        <v/>
      </c>
      <c r="AI317" t="inlineStr">
        <is>
          <t>no reporta</t>
        </is>
      </c>
      <c r="AJ317" t="n">
        <v>3327799</v>
      </c>
      <c r="AK317" t="inlineStr">
        <is>
          <t>La Magnolia</t>
        </is>
      </c>
      <c r="AO317" s="1" t="n"/>
      <c r="AP317" t="n">
        <v>9</v>
      </c>
      <c r="AQ317" s="4" t="n">
        <v>41401</v>
      </c>
      <c r="AR317" s="4" t="n">
        <v>41410</v>
      </c>
      <c r="AS317" s="5">
        <f>+AR317-AQ317</f>
        <v/>
      </c>
      <c r="AT317" t="inlineStr">
        <is>
          <t>Codigo de Policia</t>
        </is>
      </c>
      <c r="AU317" t="inlineStr">
        <is>
          <t>Auto de archivo</t>
        </is>
      </c>
      <c r="AV317" s="10" t="n">
        <v>41410</v>
      </c>
      <c r="AW317" s="9" t="inlineStr">
        <is>
          <t>J. Restrepo - S. Bustamante</t>
        </is>
      </c>
      <c r="AX317" s="10" t="n">
        <v>41422</v>
      </c>
      <c r="CE317" s="10" t="n">
        <v>41423</v>
      </c>
      <c r="CF317" s="10" t="n">
        <v>41423</v>
      </c>
    </row>
    <row r="318" ht="15" customHeight="1">
      <c r="B318" t="inlineStr">
        <is>
          <t>316-2013</t>
        </is>
      </c>
      <c r="C318" t="n">
        <v>1301909</v>
      </c>
      <c r="D318" t="inlineStr">
        <is>
          <t>-</t>
        </is>
      </c>
      <c r="E318" t="inlineStr">
        <is>
          <t>RESIDUOS SOLIDOS</t>
        </is>
      </c>
      <c r="H318" s="7" t="inlineStr">
        <is>
          <t>Disposición inadecuada de residuos solidos</t>
        </is>
      </c>
      <c r="I318" t="inlineStr">
        <is>
          <t>Comunidad</t>
        </is>
      </c>
      <c r="T318">
        <f>CONCATENATE(J318," ",K318," ",L318," ",M318," ",N318," ",O318," ",P318," ",Q318," ",R318," ",S318)</f>
        <v/>
      </c>
      <c r="U318" t="inlineStr">
        <is>
          <t>no reporta</t>
        </is>
      </c>
      <c r="V318" t="inlineStr">
        <is>
          <t>no reporta</t>
        </is>
      </c>
      <c r="W318" t="inlineStr">
        <is>
          <t>John</t>
        </is>
      </c>
      <c r="X318" t="inlineStr">
        <is>
          <t>TR</t>
        </is>
      </c>
      <c r="Y318" t="n">
        <v>31</v>
      </c>
      <c r="AA318" t="inlineStr">
        <is>
          <t>SUR</t>
        </is>
      </c>
      <c r="AB318" t="n">
        <v>32</v>
      </c>
      <c r="AC318" t="inlineStr">
        <is>
          <t>D</t>
        </is>
      </c>
      <c r="AD318" t="n">
        <v>33</v>
      </c>
      <c r="AH318">
        <f>CONCATENATE(X318," ",Y318," ",Z318," ",AA318," ",AB318," ",AC318," ",AD318," ",AE318," ",AF318," ",AG318)</f>
        <v/>
      </c>
      <c r="AI318" t="inlineStr">
        <is>
          <t>no reporta</t>
        </is>
      </c>
      <c r="AJ318" t="inlineStr">
        <is>
          <t>no reporta</t>
        </is>
      </c>
      <c r="AK318" t="inlineStr">
        <is>
          <t>La Magnolia</t>
        </is>
      </c>
      <c r="AO318" s="1" t="n"/>
      <c r="AP318" t="n">
        <v>9</v>
      </c>
      <c r="AQ318" s="4" t="n">
        <v>41401</v>
      </c>
      <c r="AR318" s="4" t="n">
        <v>41410</v>
      </c>
      <c r="AS318" s="5">
        <f>+AR318-AQ318</f>
        <v/>
      </c>
      <c r="AT318" t="inlineStr">
        <is>
          <t>Codigo de Policia</t>
        </is>
      </c>
      <c r="AU318" t="inlineStr">
        <is>
          <t>Verificación</t>
        </is>
      </c>
      <c r="AV318" s="10" t="n">
        <v>41410</v>
      </c>
      <c r="AW318" s="9" t="inlineStr">
        <is>
          <t>J. Restrepo - S. Bustamante</t>
        </is>
      </c>
      <c r="AX318" s="10" t="n">
        <v>41410</v>
      </c>
    </row>
    <row r="319" ht="15" customHeight="1">
      <c r="B319" t="inlineStr">
        <is>
          <t>317-2013</t>
        </is>
      </c>
      <c r="C319" t="n">
        <v>1301914</v>
      </c>
      <c r="D319" t="inlineStr">
        <is>
          <t>FAUNA DOMESTICA</t>
        </is>
      </c>
      <c r="H319" s="7" t="inlineStr">
        <is>
          <t>Tenencia inadecuada de mascotas</t>
        </is>
      </c>
      <c r="I319" t="inlineStr">
        <is>
          <t>Anonimo</t>
        </is>
      </c>
      <c r="T319">
        <f>CONCATENATE(J319," ",K319," ",L319," ",M319," ",N319," ",O319," ",P319," ",Q319," ",R319," ",S319)</f>
        <v/>
      </c>
      <c r="U319" t="inlineStr">
        <is>
          <t>no reporta</t>
        </is>
      </c>
      <c r="V319" t="inlineStr">
        <is>
          <t>no reporta</t>
        </is>
      </c>
      <c r="W319" t="inlineStr">
        <is>
          <t>Jose</t>
        </is>
      </c>
      <c r="AH319">
        <f>CONCATENATE(X319," ",Y319," ",Z319," ",AA319," ",AB319," ",AC319," ",AD319," ",AE319," ",AF319," ",AG319)</f>
        <v/>
      </c>
      <c r="AI319" t="inlineStr">
        <is>
          <t>no reporta</t>
        </is>
      </c>
      <c r="AJ319" t="inlineStr">
        <is>
          <t>no reporta</t>
        </is>
      </c>
      <c r="AL319" t="inlineStr">
        <is>
          <t>Pantanillo</t>
        </is>
      </c>
      <c r="AO319" s="1" t="n"/>
      <c r="AP319" t="n">
        <v>13</v>
      </c>
      <c r="AQ319" s="4" t="n">
        <v>41401</v>
      </c>
      <c r="AR319" s="4" t="n">
        <v>41401</v>
      </c>
      <c r="AS319" s="5">
        <f>+AR319-AQ319</f>
        <v/>
      </c>
      <c r="AT319" t="inlineStr">
        <is>
          <t>-</t>
        </is>
      </c>
      <c r="AU319" t="inlineStr">
        <is>
          <t>Auto de archivo</t>
        </is>
      </c>
      <c r="AV319" s="10" t="n"/>
      <c r="CE319" s="10" t="n">
        <v>41401</v>
      </c>
    </row>
    <row r="320" ht="15" customHeight="1">
      <c r="B320" t="inlineStr">
        <is>
          <t>318-2013</t>
        </is>
      </c>
      <c r="C320" t="n">
        <v>1302064</v>
      </c>
      <c r="D320" t="inlineStr">
        <is>
          <t>HIDRICO</t>
        </is>
      </c>
      <c r="E320" t="inlineStr">
        <is>
          <t>ESCOMBROS</t>
        </is>
      </c>
      <c r="H320" s="7" t="inlineStr">
        <is>
          <t>Descarga de escombros en quebrada cien pesos</t>
        </is>
      </c>
      <c r="I320" t="inlineStr">
        <is>
          <t>Comunidad</t>
        </is>
      </c>
      <c r="T320">
        <f>CONCATENATE(J320," ",K320," ",L320," ",M320," ",N320," ",O320," ",P320," ",Q320," ",R320," ",S320)</f>
        <v/>
      </c>
      <c r="U320" t="inlineStr">
        <is>
          <t>no reporta</t>
        </is>
      </c>
      <c r="V320" t="inlineStr">
        <is>
          <t>no reporta</t>
        </is>
      </c>
      <c r="W320" t="inlineStr">
        <is>
          <t>Diego Cuervo</t>
        </is>
      </c>
      <c r="X320" t="inlineStr">
        <is>
          <t>KR</t>
        </is>
      </c>
      <c r="Y320" t="n">
        <v>33</v>
      </c>
      <c r="AB320" t="n">
        <v>48</v>
      </c>
      <c r="AC320" t="inlineStr">
        <is>
          <t>C</t>
        </is>
      </c>
      <c r="AD320" t="n">
        <v>61</v>
      </c>
      <c r="AE320" t="inlineStr">
        <is>
          <t>SUR</t>
        </is>
      </c>
      <c r="AH320">
        <f>CONCATENATE(X320," ",Y320," ",Z320," ",AA320," ",AB320," ",AC320," ",AD320," ",AE320," ",AF320," ",AG320)</f>
        <v/>
      </c>
      <c r="AI320" t="inlineStr">
        <is>
          <t>no reporta</t>
        </is>
      </c>
      <c r="AJ320" t="inlineStr">
        <is>
          <t>no reporta</t>
        </is>
      </c>
      <c r="AK320" t="inlineStr">
        <is>
          <t>Loma del Barro</t>
        </is>
      </c>
      <c r="AO320" s="1" t="n"/>
      <c r="AP320" t="n">
        <v>7</v>
      </c>
      <c r="AQ320" s="4" t="n">
        <v>41408</v>
      </c>
      <c r="AR320" s="4" t="n">
        <v>41410</v>
      </c>
      <c r="AS320" s="5">
        <f>+AR320-AQ320</f>
        <v/>
      </c>
      <c r="AT320" t="inlineStr">
        <is>
          <t>Acta de Compromiso</t>
        </is>
      </c>
      <c r="AU320" t="inlineStr">
        <is>
          <t>Auto de archivo</t>
        </is>
      </c>
      <c r="AV320" s="10" t="n">
        <v>41410</v>
      </c>
      <c r="AW320" s="9" t="inlineStr">
        <is>
          <t>J. Restrepo - S. Bustamante</t>
        </is>
      </c>
      <c r="AX320" s="10" t="n">
        <v>41422</v>
      </c>
      <c r="AY320" s="10" t="n">
        <v>41443</v>
      </c>
      <c r="AZ320" s="9" t="inlineStr">
        <is>
          <t>J. Guzman</t>
        </is>
      </c>
      <c r="BA320" s="10" t="n">
        <v>41443</v>
      </c>
      <c r="CE320" s="10" t="n">
        <v>41444</v>
      </c>
    </row>
    <row r="321" ht="15" customHeight="1">
      <c r="B321" t="inlineStr">
        <is>
          <t>319-2013</t>
        </is>
      </c>
      <c r="C321" t="n">
        <v>1301937</v>
      </c>
      <c r="D321" t="inlineStr">
        <is>
          <t>-</t>
        </is>
      </c>
      <c r="E321" t="inlineStr">
        <is>
          <t>RESIDUOS SOLIDOS</t>
        </is>
      </c>
      <c r="H321" s="7" t="inlineStr">
        <is>
          <t>Disposicion inadecuada de residuos solidos</t>
        </is>
      </c>
      <c r="I321" t="inlineStr">
        <is>
          <t>Comunidad</t>
        </is>
      </c>
      <c r="T321">
        <f>CONCATENATE(J321," ",K321," ",L321," ",M321," ",N321," ",O321," ",P321," ",Q321," ",R321," ",S321)</f>
        <v/>
      </c>
      <c r="U321" t="inlineStr">
        <is>
          <t>no reporta</t>
        </is>
      </c>
      <c r="V321" t="inlineStr">
        <is>
          <t>no reporta</t>
        </is>
      </c>
      <c r="W321" t="inlineStr">
        <is>
          <t>Por determinar</t>
        </is>
      </c>
      <c r="X321" t="inlineStr">
        <is>
          <t>CL</t>
        </is>
      </c>
      <c r="Y321" t="n">
        <v>37</v>
      </c>
      <c r="Z321" t="inlineStr">
        <is>
          <t>B</t>
        </is>
      </c>
      <c r="AA321" t="inlineStr">
        <is>
          <t>SUR</t>
        </is>
      </c>
      <c r="AB321" t="n">
        <v>27</v>
      </c>
      <c r="AH321">
        <f>CONCATENATE(X321," ",Y321," ",Z321," ",AA321," ",AB321," ",AC321," ",AD321," ",AE321," ",AF321," ",AG321)</f>
        <v/>
      </c>
      <c r="AI321" t="inlineStr">
        <is>
          <t>no reporta</t>
        </is>
      </c>
      <c r="AJ321" t="inlineStr">
        <is>
          <t>no reporta</t>
        </is>
      </c>
      <c r="AK321" t="inlineStr">
        <is>
          <t>Loma de las Brujas</t>
        </is>
      </c>
      <c r="AO321" s="1" t="n"/>
      <c r="AP321" t="n">
        <v>5</v>
      </c>
      <c r="AQ321" s="4" t="n">
        <v>41402</v>
      </c>
      <c r="AR321" s="4" t="n">
        <v>41410</v>
      </c>
      <c r="AS321" s="5">
        <f>+AR321-AQ321</f>
        <v/>
      </c>
      <c r="AT321" t="inlineStr">
        <is>
          <t>Acta de Compromiso</t>
        </is>
      </c>
      <c r="AU321" t="inlineStr">
        <is>
          <t>Verificación</t>
        </is>
      </c>
      <c r="AV321" s="10" t="n">
        <v>41410</v>
      </c>
      <c r="AW321" s="9" t="inlineStr">
        <is>
          <t>J. Restrepo - S. Bustamante - C. Rojas</t>
        </is>
      </c>
      <c r="AX321" s="10" t="n">
        <v>41410</v>
      </c>
    </row>
    <row r="322" ht="15" customHeight="1">
      <c r="B322" t="inlineStr">
        <is>
          <t>320-2013</t>
        </is>
      </c>
      <c r="C322" t="n">
        <v>1301911</v>
      </c>
      <c r="D322" t="inlineStr">
        <is>
          <t>FAUNA DOMESTICA</t>
        </is>
      </c>
      <c r="H322" s="7" t="inlineStr">
        <is>
          <t>Tenencia inadecuada de mascotas</t>
        </is>
      </c>
      <c r="I322" t="inlineStr">
        <is>
          <t>Hector Sierra Orrego - Administrador C.R Villa Nueva del Ayura</t>
        </is>
      </c>
      <c r="J322" t="inlineStr">
        <is>
          <t>TR</t>
        </is>
      </c>
      <c r="K322" t="n">
        <v>32</v>
      </c>
      <c r="L322" t="inlineStr">
        <is>
          <t>CC</t>
        </is>
      </c>
      <c r="M322" t="inlineStr">
        <is>
          <t>SUR</t>
        </is>
      </c>
      <c r="N322" t="n">
        <v>31</v>
      </c>
      <c r="O322" t="inlineStr">
        <is>
          <t>BB</t>
        </is>
      </c>
      <c r="P322" t="n">
        <v>11</v>
      </c>
      <c r="T322">
        <f>CONCATENATE(J322," ",K322," ",L322," ",M322," ",N322," ",O322," ",P322," ",Q322," ",R322," ",S322)</f>
        <v/>
      </c>
      <c r="U322" t="n">
        <v>8110213988</v>
      </c>
      <c r="V322" t="n">
        <v>2709948</v>
      </c>
      <c r="W322" t="inlineStr">
        <is>
          <t>Benjamin Patiño</t>
        </is>
      </c>
      <c r="X322" t="inlineStr">
        <is>
          <t>TR</t>
        </is>
      </c>
      <c r="Y322" t="n">
        <v>32</v>
      </c>
      <c r="Z322" t="inlineStr">
        <is>
          <t>CC</t>
        </is>
      </c>
      <c r="AA322" t="inlineStr">
        <is>
          <t>SUR</t>
        </is>
      </c>
      <c r="AB322" t="n">
        <v>31</v>
      </c>
      <c r="AC322" t="inlineStr">
        <is>
          <t>BB</t>
        </is>
      </c>
      <c r="AD322" t="n">
        <v>11</v>
      </c>
      <c r="AF322" t="n">
        <v>18</v>
      </c>
      <c r="AG322" t="n">
        <v>401</v>
      </c>
      <c r="AH322">
        <f>CONCATENATE(X322," ",Y322," ",Z322," ",AA322," ",AB322," ",AC322," ",AD322," ",AE322," ",AF322," ",AG322)</f>
        <v/>
      </c>
      <c r="AI322" t="inlineStr">
        <is>
          <t>no reporta</t>
        </is>
      </c>
      <c r="AJ322" t="inlineStr">
        <is>
          <t>no reporta</t>
        </is>
      </c>
      <c r="AK322" t="inlineStr">
        <is>
          <t>Las Flores</t>
        </is>
      </c>
      <c r="AO322" s="1" t="n"/>
      <c r="AP322" t="n">
        <v>3</v>
      </c>
      <c r="AQ322" s="4" t="n">
        <v>41401</v>
      </c>
      <c r="AR322" s="4" t="n">
        <v>41410</v>
      </c>
      <c r="AS322" s="5">
        <f>+AR322-AQ322</f>
        <v/>
      </c>
      <c r="AT322" t="inlineStr">
        <is>
          <t>Acta de Compromiso</t>
        </is>
      </c>
      <c r="AU322" t="inlineStr">
        <is>
          <t>Auto de archivo</t>
        </is>
      </c>
      <c r="AV322" s="10" t="n">
        <v>41410</v>
      </c>
      <c r="AW322" s="9" t="inlineStr">
        <is>
          <t>L. Garcia</t>
        </is>
      </c>
      <c r="AX322" s="10" t="n">
        <v>41410</v>
      </c>
      <c r="AY322" s="10" t="n">
        <v>41420</v>
      </c>
      <c r="AZ322" s="9" t="inlineStr">
        <is>
          <t>J. Restrepo - S. Bustamante</t>
        </is>
      </c>
      <c r="CE322" s="10" t="n">
        <v>41509</v>
      </c>
    </row>
    <row r="323" ht="15" customHeight="1">
      <c r="B323" t="inlineStr">
        <is>
          <t>321-2013</t>
        </is>
      </c>
      <c r="C323" t="n">
        <v>1301949</v>
      </c>
      <c r="D323" t="inlineStr">
        <is>
          <t>-</t>
        </is>
      </c>
      <c r="E323" t="inlineStr">
        <is>
          <t>ESCOMBROS</t>
        </is>
      </c>
      <c r="H323" s="7" t="inlineStr">
        <is>
          <t>Disposicion inadecuada de escombros</t>
        </is>
      </c>
      <c r="I323" t="inlineStr">
        <is>
          <t>Carlos Adan Corrales</t>
        </is>
      </c>
      <c r="J323" t="inlineStr">
        <is>
          <t>CL</t>
        </is>
      </c>
      <c r="K323" t="n">
        <v>41</v>
      </c>
      <c r="L323" t="inlineStr">
        <is>
          <t>B</t>
        </is>
      </c>
      <c r="M323" t="inlineStr">
        <is>
          <t>SUR</t>
        </is>
      </c>
      <c r="N323" t="n">
        <v>32</v>
      </c>
      <c r="O323" t="inlineStr">
        <is>
          <t>B</t>
        </is>
      </c>
      <c r="P323" t="n">
        <v>37</v>
      </c>
      <c r="T323">
        <f>CONCATENATE(J323," ",K323," ",L323," ",M323," ",N323," ",O323," ",P323," ",Q323," ",R323," ",S323)</f>
        <v/>
      </c>
      <c r="U323" t="n">
        <v>71391127</v>
      </c>
      <c r="V323" t="n">
        <v>3014443329</v>
      </c>
      <c r="W323" t="inlineStr">
        <is>
          <t>John Jairo Gil</t>
        </is>
      </c>
      <c r="X323" t="inlineStr">
        <is>
          <t>CL</t>
        </is>
      </c>
      <c r="Y323" t="n">
        <v>41</v>
      </c>
      <c r="Z323" t="inlineStr">
        <is>
          <t>B</t>
        </is>
      </c>
      <c r="AA323" t="inlineStr">
        <is>
          <t>SUR</t>
        </is>
      </c>
      <c r="AB323" t="n">
        <v>32</v>
      </c>
      <c r="AC323" t="inlineStr">
        <is>
          <t>B</t>
        </is>
      </c>
      <c r="AD323" t="n">
        <v>37</v>
      </c>
      <c r="AH323">
        <f>CONCATENATE(X323," ",Y323," ",Z323," ",AA323," ",AB323," ",AC323," ",AD323," ",AE323," ",AF323," ",AG323)</f>
        <v/>
      </c>
      <c r="AI323" t="inlineStr">
        <is>
          <t>no reporta</t>
        </is>
      </c>
      <c r="AJ323" t="n">
        <v>3003570808</v>
      </c>
      <c r="AK323" t="inlineStr">
        <is>
          <t>El Dorado</t>
        </is>
      </c>
      <c r="AO323" s="1" t="n"/>
      <c r="AP323" t="n">
        <v>7</v>
      </c>
      <c r="AQ323" s="4" t="n">
        <v>41402</v>
      </c>
      <c r="AR323" s="4" t="n">
        <v>41410</v>
      </c>
      <c r="AS323" s="5">
        <f>+AR323-AQ323</f>
        <v/>
      </c>
      <c r="AT323" t="inlineStr">
        <is>
          <t>Acta de Compromiso</t>
        </is>
      </c>
      <c r="AU323" t="inlineStr">
        <is>
          <t>Visitas técnicos</t>
        </is>
      </c>
      <c r="AV323" s="10" t="n">
        <v>41410</v>
      </c>
      <c r="AW323" s="9" t="inlineStr">
        <is>
          <t>L. Garcia</t>
        </is>
      </c>
      <c r="AX323" s="10" t="n">
        <v>41410</v>
      </c>
      <c r="AY323" s="10" t="n">
        <v>41437</v>
      </c>
      <c r="AZ323" s="9" t="inlineStr">
        <is>
          <t>J. Alvarez - L. Garcia</t>
        </is>
      </c>
      <c r="BA323" s="10" t="n">
        <v>41437</v>
      </c>
    </row>
    <row r="324" ht="15" customHeight="1">
      <c r="B324" t="inlineStr">
        <is>
          <t>322-2013</t>
        </is>
      </c>
      <c r="C324" t="n">
        <v>1301955</v>
      </c>
      <c r="D324" t="inlineStr">
        <is>
          <t>FAUNA DOMESTICA</t>
        </is>
      </c>
      <c r="H324" s="7" t="inlineStr">
        <is>
          <t>Tenencia inadecuada de mascotas</t>
        </is>
      </c>
      <c r="I324" t="inlineStr">
        <is>
          <t>Ligia Elena Taborda Echavarria</t>
        </is>
      </c>
      <c r="J324" t="inlineStr">
        <is>
          <t>KR</t>
        </is>
      </c>
      <c r="K324" t="n">
        <v>40</v>
      </c>
      <c r="N324" t="n">
        <v>40</v>
      </c>
      <c r="O324" t="inlineStr">
        <is>
          <t>D</t>
        </is>
      </c>
      <c r="P324" t="n">
        <v>3</v>
      </c>
      <c r="Q324" t="inlineStr">
        <is>
          <t>SUR</t>
        </is>
      </c>
      <c r="T324">
        <f>CONCATENATE(J324," ",K324," ",L324," ",M324," ",N324," ",O324," ",P324," ",Q324," ",R324," ",S324)</f>
        <v/>
      </c>
      <c r="U324" t="n">
        <v>32332941</v>
      </c>
      <c r="V324" t="n">
        <v>2764493</v>
      </c>
      <c r="W324" t="inlineStr">
        <is>
          <t>Comunidad</t>
        </is>
      </c>
      <c r="AH324">
        <f>CONCATENATE(X324," ",Y324," ",Z324," ",AA324," ",AB324," ",AC324," ",AD324," ",AE324," ",AF324," ",AG324)</f>
        <v/>
      </c>
      <c r="AI324" t="inlineStr">
        <is>
          <t>no reporta</t>
        </is>
      </c>
      <c r="AJ324" t="inlineStr">
        <is>
          <t>no reporta</t>
        </is>
      </c>
      <c r="AK324" t="inlineStr">
        <is>
          <t>El Dorado</t>
        </is>
      </c>
      <c r="AO324" s="1" t="n"/>
      <c r="AP324" t="n">
        <v>7</v>
      </c>
      <c r="AQ324" s="4" t="n">
        <v>41403</v>
      </c>
      <c r="AR324" s="4" t="n">
        <v>41410</v>
      </c>
      <c r="AS324" s="5">
        <f>+AR324-AQ324</f>
        <v/>
      </c>
      <c r="AT324" t="inlineStr">
        <is>
          <t>Acta de Compromiso</t>
        </is>
      </c>
      <c r="AU324" t="inlineStr">
        <is>
          <t>Auto de archivo</t>
        </is>
      </c>
      <c r="AV324" s="10" t="n">
        <v>41410</v>
      </c>
      <c r="AW324" s="9" t="inlineStr">
        <is>
          <t>L. Garcia</t>
        </is>
      </c>
      <c r="AX324" s="10" t="n">
        <v>41410</v>
      </c>
      <c r="CE324" s="10" t="n">
        <v>41410</v>
      </c>
    </row>
    <row r="325" ht="15" customHeight="1">
      <c r="B325" t="inlineStr">
        <is>
          <t>323-2013</t>
        </is>
      </c>
      <c r="C325" t="n">
        <v>1302020</v>
      </c>
      <c r="D325" t="inlineStr">
        <is>
          <t>HIDRICO</t>
        </is>
      </c>
      <c r="H325" s="7" t="inlineStr">
        <is>
          <t>Concesion ilegal de agua</t>
        </is>
      </c>
      <c r="I325" t="inlineStr">
        <is>
          <t>De Oficio</t>
        </is>
      </c>
      <c r="T325">
        <f>CONCATENATE(J325," ",K325," ",L325," ",M325," ",N325," ",O325," ",P325," ",Q325," ",R325," ",S325)</f>
        <v/>
      </c>
      <c r="U325" t="inlineStr">
        <is>
          <t>no reporta</t>
        </is>
      </c>
      <c r="V325" t="inlineStr">
        <is>
          <t>no reporta</t>
        </is>
      </c>
      <c r="W325" t="inlineStr">
        <is>
          <t>Luz Mariela Bolivar</t>
        </is>
      </c>
      <c r="AH325">
        <f>CONCATENATE(X325," ",Y325," ",Z325," ",AA325," ",AB325," ",AC325," ",AD325," ",AE325," ",AF325," ",AG325)</f>
        <v/>
      </c>
      <c r="AI325" t="inlineStr">
        <is>
          <t>no reporta</t>
        </is>
      </c>
      <c r="AJ325" t="n">
        <v>3360781</v>
      </c>
      <c r="AK325" t="inlineStr">
        <is>
          <t>Loma El Atravezado</t>
        </is>
      </c>
      <c r="AO325" s="1" t="n"/>
      <c r="AP325" t="n">
        <v>7</v>
      </c>
      <c r="AQ325" s="4" t="n">
        <v>41401</v>
      </c>
      <c r="AR325" s="4" t="n">
        <v>41401</v>
      </c>
      <c r="AS325" s="5">
        <f>+AR325-AQ325</f>
        <v/>
      </c>
      <c r="AT325" t="inlineStr">
        <is>
          <t>Acta de Compromiso</t>
        </is>
      </c>
      <c r="AU325" t="inlineStr">
        <is>
          <t>Auto de archivo</t>
        </is>
      </c>
      <c r="AV325" s="10" t="n">
        <v>41401</v>
      </c>
      <c r="AW325" s="9" t="inlineStr">
        <is>
          <t>J. Guzman - C. Calle</t>
        </is>
      </c>
      <c r="AX325" s="10" t="n">
        <v>41401</v>
      </c>
      <c r="BK325" s="10" t="n">
        <v>41444</v>
      </c>
      <c r="BL325" s="10" t="n">
        <v>41444</v>
      </c>
      <c r="CE325" s="10" t="n">
        <v>41452</v>
      </c>
    </row>
    <row r="326" ht="15" customHeight="1">
      <c r="B326" t="inlineStr">
        <is>
          <t>324-2013</t>
        </is>
      </c>
      <c r="C326" t="n">
        <v>1302022</v>
      </c>
      <c r="D326" t="inlineStr">
        <is>
          <t>-</t>
        </is>
      </c>
      <c r="E326" t="inlineStr">
        <is>
          <t>ESCOMBROS</t>
        </is>
      </c>
      <c r="H326" s="7" t="inlineStr">
        <is>
          <t>Disposicion inadecuada de escombros</t>
        </is>
      </c>
      <c r="I326" t="inlineStr">
        <is>
          <t>Comunidad</t>
        </is>
      </c>
      <c r="T326">
        <f>CONCATENATE(J326," ",K326," ",L326," ",M326," ",N326," ",O326," ",P326," ",Q326," ",R326," ",S326)</f>
        <v/>
      </c>
      <c r="U326" t="inlineStr">
        <is>
          <t>no reporta</t>
        </is>
      </c>
      <c r="V326" t="inlineStr">
        <is>
          <t>no reporta</t>
        </is>
      </c>
      <c r="W326" t="inlineStr">
        <is>
          <t>Pablo Delgado</t>
        </is>
      </c>
      <c r="X326" t="inlineStr">
        <is>
          <t>CL</t>
        </is>
      </c>
      <c r="Y326" t="n">
        <v>37</v>
      </c>
      <c r="Z326" t="inlineStr">
        <is>
          <t>B</t>
        </is>
      </c>
      <c r="AA326" t="inlineStr">
        <is>
          <t>SUR</t>
        </is>
      </c>
      <c r="AB326" t="n">
        <v>27</v>
      </c>
      <c r="AC326" t="inlineStr">
        <is>
          <t>E</t>
        </is>
      </c>
      <c r="AD326" t="n">
        <v>90</v>
      </c>
      <c r="AH326">
        <f>CONCATENATE(X326," ",Y326," ",Z326," ",AA326," ",AB326," ",AC326," ",AD326," ",AE326," ",AF326," ",AG326)</f>
        <v/>
      </c>
      <c r="AI326" t="inlineStr">
        <is>
          <t>no reporta</t>
        </is>
      </c>
      <c r="AJ326" t="n">
        <v>3147575190</v>
      </c>
      <c r="AK326" t="inlineStr">
        <is>
          <t>La Pradera</t>
        </is>
      </c>
      <c r="AO326" s="1" t="n"/>
      <c r="AP326" t="n">
        <v>5</v>
      </c>
      <c r="AQ326" s="4" t="n">
        <v>41403</v>
      </c>
      <c r="AR326" s="4" t="n">
        <v>41410</v>
      </c>
      <c r="AS326" s="5">
        <f>+AR326-AQ326</f>
        <v/>
      </c>
      <c r="AT326" t="inlineStr">
        <is>
          <t>Acuerdo 020 de 2009</t>
        </is>
      </c>
      <c r="AU326" t="inlineStr">
        <is>
          <t>Verificación</t>
        </is>
      </c>
      <c r="AV326" s="10" t="n">
        <v>41410</v>
      </c>
      <c r="AW326" s="9" t="inlineStr">
        <is>
          <t>L. Garcia</t>
        </is>
      </c>
      <c r="AX326" s="10" t="n">
        <v>41410</v>
      </c>
      <c r="AY326" s="10" t="n">
        <v>41417</v>
      </c>
      <c r="AZ326" s="9" t="inlineStr">
        <is>
          <t>C. Rojas</t>
        </is>
      </c>
      <c r="BA326" s="10" t="n">
        <v>41417</v>
      </c>
      <c r="BB326" s="10" t="n">
        <v>41472</v>
      </c>
      <c r="BC326" s="9" t="inlineStr">
        <is>
          <t>J. Alvarez - L. Garcia</t>
        </is>
      </c>
      <c r="BD326" s="10" t="n">
        <v>41472</v>
      </c>
    </row>
    <row r="327">
      <c r="B327" t="inlineStr">
        <is>
          <t>325-2013</t>
        </is>
      </c>
      <c r="C327" t="n">
        <v>1302051</v>
      </c>
      <c r="D327" t="inlineStr">
        <is>
          <t>ESPACIOS PUBLICOS VERDES</t>
        </is>
      </c>
      <c r="E327" t="inlineStr">
        <is>
          <t>RESIDUOS SOLIDOS</t>
        </is>
      </c>
      <c r="H327" s="7" t="inlineStr">
        <is>
          <t>Disposicion inadecuada de residuos solidos</t>
        </is>
      </c>
      <c r="I327" t="inlineStr">
        <is>
          <t>De Oficio</t>
        </is>
      </c>
      <c r="T327">
        <f>CONCATENATE(J327," ",K327," ",L327," ",M327," ",N327," ",O327," ",P327," ",Q327," ",R327," ",S327)</f>
        <v/>
      </c>
      <c r="U327" t="inlineStr">
        <is>
          <t>no reporta</t>
        </is>
      </c>
      <c r="V327" t="inlineStr">
        <is>
          <t>no reporta</t>
        </is>
      </c>
      <c r="W327" t="inlineStr">
        <is>
          <t>Residentes del sector</t>
        </is>
      </c>
      <c r="X327" t="inlineStr">
        <is>
          <t>KR</t>
        </is>
      </c>
      <c r="Y327" t="n">
        <v>46</v>
      </c>
      <c r="Z327" t="inlineStr">
        <is>
          <t>A</t>
        </is>
      </c>
      <c r="AB327" t="n">
        <v>39</v>
      </c>
      <c r="AC327" t="inlineStr">
        <is>
          <t>A</t>
        </is>
      </c>
      <c r="AD327" t="n">
        <v>17</v>
      </c>
      <c r="AE327" t="inlineStr">
        <is>
          <t>SUR</t>
        </is>
      </c>
      <c r="AH327">
        <f>CONCATENATE(X327," ",Y327," ",Z327," ",AA327," ",AB327," ",AC327," ",AD327," ",AE327," ",AF327," ",AG327)</f>
        <v/>
      </c>
      <c r="AI327" t="inlineStr">
        <is>
          <t>no reporta</t>
        </is>
      </c>
      <c r="AJ327" t="inlineStr">
        <is>
          <t>no reporta</t>
        </is>
      </c>
      <c r="AK327" t="inlineStr">
        <is>
          <t>Alcala</t>
        </is>
      </c>
      <c r="AO327" s="1" t="n"/>
      <c r="AP327" t="n">
        <v>8</v>
      </c>
      <c r="AQ327" s="4" t="n">
        <v>41408</v>
      </c>
      <c r="AR327" s="4" t="n">
        <v>41409</v>
      </c>
      <c r="AS327" s="5">
        <f>+AR327-AQ327</f>
        <v/>
      </c>
      <c r="AT327" t="inlineStr">
        <is>
          <t>Acuerdo 020 de 2009</t>
        </is>
      </c>
      <c r="AU327" t="inlineStr">
        <is>
          <t>Auto de archivo</t>
        </is>
      </c>
      <c r="AV327" s="10" t="n">
        <v>41408</v>
      </c>
      <c r="AW327" s="9" t="inlineStr">
        <is>
          <t>C. Rojas - J. Restrepo - S. Bustamante</t>
        </is>
      </c>
      <c r="AX327" s="10" t="n">
        <v>41408</v>
      </c>
      <c r="BM327" s="10" t="n">
        <v>41408</v>
      </c>
      <c r="BN327" s="10" t="n">
        <v>41431</v>
      </c>
      <c r="BO327" s="10" t="n">
        <v>41431</v>
      </c>
      <c r="BP327" s="10" t="n">
        <v>41431</v>
      </c>
      <c r="BS327" s="10" t="n">
        <v>41530</v>
      </c>
      <c r="BT327" s="10" t="n">
        <v>41554</v>
      </c>
      <c r="CE327" s="10" t="n">
        <v>41617</v>
      </c>
    </row>
    <row r="328" ht="15" customHeight="1">
      <c r="B328" t="inlineStr">
        <is>
          <t>326-2013</t>
        </is>
      </c>
      <c r="C328" t="n">
        <v>1302044</v>
      </c>
      <c r="D328" t="inlineStr">
        <is>
          <t>FLORA</t>
        </is>
      </c>
      <c r="H328" s="7" t="inlineStr">
        <is>
          <t>Poda inadecuada de arbol</t>
        </is>
      </c>
      <c r="I328" t="inlineStr">
        <is>
          <t>De Oficio</t>
        </is>
      </c>
      <c r="T328">
        <f>CONCATENATE(J328," ",K328," ",L328," ",M328," ",N328," ",O328," ",P328," ",Q328," ",R328," ",S328)</f>
        <v/>
      </c>
      <c r="U328" t="inlineStr">
        <is>
          <t>no reporta</t>
        </is>
      </c>
      <c r="V328" t="inlineStr">
        <is>
          <t>no reporta</t>
        </is>
      </c>
      <c r="W328" t="inlineStr">
        <is>
          <t>Modesto Bertel</t>
        </is>
      </c>
      <c r="X328" t="inlineStr">
        <is>
          <t>CL</t>
        </is>
      </c>
      <c r="Y328" t="n">
        <v>48</v>
      </c>
      <c r="AA328" t="inlineStr">
        <is>
          <t>SUR</t>
        </is>
      </c>
      <c r="AB328" t="n">
        <v>39</v>
      </c>
      <c r="AD328" t="n">
        <v>6</v>
      </c>
      <c r="AH328">
        <f>CONCATENATE(X328," ",Y328," ",Z328," ",AA328," ",AB328," ",AC328," ",AD328," ",AE328," ",AF328," ",AG328)</f>
        <v/>
      </c>
      <c r="AI328" t="n">
        <v>92498063</v>
      </c>
      <c r="AJ328" t="n">
        <v>3146113540</v>
      </c>
      <c r="AK328" t="inlineStr">
        <is>
          <t>El Trianon</t>
        </is>
      </c>
      <c r="AO328" s="1" t="n"/>
      <c r="AP328" t="n">
        <v>7</v>
      </c>
      <c r="AQ328" s="4" t="n">
        <v>41404</v>
      </c>
      <c r="AR328" s="4" t="n">
        <v>41404</v>
      </c>
      <c r="AS328" s="5">
        <f>+AR328-AQ328</f>
        <v/>
      </c>
      <c r="AT328" t="inlineStr">
        <is>
          <t>Acta de Compromiso</t>
        </is>
      </c>
      <c r="AU328" t="inlineStr">
        <is>
          <t>Auto de archivo</t>
        </is>
      </c>
      <c r="AV328" s="10" t="n">
        <v>41403</v>
      </c>
      <c r="AW328" s="9" t="inlineStr">
        <is>
          <t>C. Rojas</t>
        </is>
      </c>
      <c r="AX328" s="10" t="n">
        <v>41404</v>
      </c>
      <c r="AY328" s="10" t="n">
        <v>41437</v>
      </c>
      <c r="AZ328" s="9" t="inlineStr">
        <is>
          <t>J. Alvarez - L. Garcia</t>
        </is>
      </c>
    </row>
    <row r="329" ht="15" customHeight="1">
      <c r="A329" t="inlineStr">
        <is>
          <t>815-2012 AA494 - I.T 786-2013</t>
        </is>
      </c>
      <c r="B329" t="inlineStr">
        <is>
          <t>327-2013</t>
        </is>
      </c>
      <c r="C329" t="inlineStr">
        <is>
          <t>I.T 256 - 1304359</t>
        </is>
      </c>
      <c r="D329" t="inlineStr">
        <is>
          <t>HIDRICO</t>
        </is>
      </c>
      <c r="H329" s="7" t="inlineStr">
        <is>
          <t>Requerimientos por ocupacion de cauce</t>
        </is>
      </c>
      <c r="I329" t="inlineStr">
        <is>
          <t>Autoridad Ambiental</t>
        </is>
      </c>
      <c r="T329">
        <f>CONCATENATE(J329," ",K329," ",L329," ",M329," ",N329," ",O329," ",P329," ",Q329," ",R329," ",S329)</f>
        <v/>
      </c>
      <c r="U329" t="inlineStr">
        <is>
          <t>no reporta</t>
        </is>
      </c>
      <c r="V329" t="inlineStr">
        <is>
          <t>no reporta</t>
        </is>
      </c>
      <c r="W329" t="inlineStr">
        <is>
          <t>Pedro Ivan Cardenas Gutierrez - Villas de la Candelaria</t>
        </is>
      </c>
      <c r="AH329">
        <f>CONCATENATE(X329," ",Y329," ",Z329," ",AA329," ",AB329," ",AC329," ",AD329," ",AE329," ",AF329," ",AG329)</f>
        <v/>
      </c>
      <c r="AI329" t="inlineStr">
        <is>
          <t>3181169 - 9001350581</t>
        </is>
      </c>
      <c r="AJ329" t="inlineStr">
        <is>
          <t>3314171 - 3321616</t>
        </is>
      </c>
      <c r="AL329" t="inlineStr">
        <is>
          <t>Santa Catalina</t>
        </is>
      </c>
      <c r="AO329" s="1" t="n"/>
      <c r="AP329" t="n">
        <v>10</v>
      </c>
      <c r="AQ329" s="4" t="n">
        <v>41409</v>
      </c>
      <c r="AR329" s="4" t="n">
        <v>41417</v>
      </c>
      <c r="AS329" s="5">
        <f>+AR329-AQ329</f>
        <v/>
      </c>
      <c r="AT329" t="inlineStr">
        <is>
          <t>Codigo de Policia</t>
        </is>
      </c>
      <c r="AU329" t="inlineStr">
        <is>
          <t>Auto de archivo</t>
        </is>
      </c>
      <c r="BK329" s="10" t="n">
        <v>41417</v>
      </c>
    </row>
    <row r="330" ht="15" customHeight="1">
      <c r="B330" t="inlineStr">
        <is>
          <t>328-2013</t>
        </is>
      </c>
      <c r="C330" t="n">
        <v>1301828</v>
      </c>
      <c r="D330" t="inlineStr">
        <is>
          <t>HIDRICO</t>
        </is>
      </c>
      <c r="H330" s="7" t="inlineStr">
        <is>
          <t>Requerimientos concesion de agua</t>
        </is>
      </c>
      <c r="I330" t="inlineStr">
        <is>
          <t>Autoridad Ambiental</t>
        </is>
      </c>
      <c r="T330">
        <f>CONCATENATE(J330," ",K330," ",L330," ",M330," ",N330," ",O330," ",P330," ",Q330," ",R330," ",S330)</f>
        <v/>
      </c>
      <c r="U330" t="inlineStr">
        <is>
          <t>no reporta</t>
        </is>
      </c>
      <c r="V330" t="inlineStr">
        <is>
          <t>no reporta</t>
        </is>
      </c>
      <c r="W330" t="inlineStr">
        <is>
          <t>Carlos Enrique Quintero Osorio</t>
        </is>
      </c>
      <c r="X330" t="inlineStr">
        <is>
          <t>KR</t>
        </is>
      </c>
      <c r="Y330" t="n">
        <v>24</v>
      </c>
      <c r="Z330" t="inlineStr">
        <is>
          <t>C</t>
        </is>
      </c>
      <c r="AB330" t="n">
        <v>41</v>
      </c>
      <c r="AD330" t="n">
        <v>151</v>
      </c>
      <c r="AE330" t="inlineStr">
        <is>
          <t>SUR</t>
        </is>
      </c>
      <c r="AH330">
        <f>CONCATENATE(X330," ",Y330," ",Z330," ",AA330," ",AB330," ",AC330," ",AD330," ",AE330," ",AF330," ",AG330)</f>
        <v/>
      </c>
      <c r="AI330" t="n">
        <v>70552327</v>
      </c>
      <c r="AJ330" t="n">
        <v>3027746</v>
      </c>
      <c r="AL330" t="inlineStr">
        <is>
          <t>El Vallano</t>
        </is>
      </c>
      <c r="AO330" s="1" t="n"/>
      <c r="AP330" t="n">
        <v>11</v>
      </c>
      <c r="AQ330" s="4" t="n">
        <v>41409</v>
      </c>
      <c r="AR330" s="4" t="n">
        <v>41409</v>
      </c>
      <c r="AS330" s="5">
        <f>+AR330-AQ330</f>
        <v/>
      </c>
      <c r="AT330" t="inlineStr">
        <is>
          <t>Acta de Compromiso</t>
        </is>
      </c>
      <c r="AU330" t="inlineStr">
        <is>
          <t>Auto de archivo</t>
        </is>
      </c>
      <c r="AV330" s="10" t="n"/>
      <c r="AX330" s="10" t="n"/>
      <c r="AY330" s="10" t="n"/>
      <c r="BA330" s="10" t="n"/>
      <c r="BU330" s="10" t="n">
        <v>41410</v>
      </c>
      <c r="BV330" s="10" t="n">
        <v>41410</v>
      </c>
      <c r="CE330" s="10" t="n">
        <v>41410</v>
      </c>
    </row>
    <row r="331" ht="15" customHeight="1">
      <c r="A331" t="inlineStr">
        <is>
          <t>Oficio 131151 I.T 130324 I.T 130338</t>
        </is>
      </c>
      <c r="B331" t="inlineStr">
        <is>
          <t>329-2013</t>
        </is>
      </c>
      <c r="C331" t="inlineStr">
        <is>
          <t>1301135 - 1304106</t>
        </is>
      </c>
      <c r="D331" t="inlineStr">
        <is>
          <t>SUELO</t>
        </is>
      </c>
      <c r="H331" s="7" t="inlineStr">
        <is>
          <t>Requerimientos proyecto urbanistico</t>
        </is>
      </c>
      <c r="I331" t="inlineStr">
        <is>
          <t>De Oficio</t>
        </is>
      </c>
      <c r="T331">
        <f>CONCATENATE(J331," ",K331," ",L331," ",M331," ",N331," ",O331," ",P331," ",Q331," ",R331," ",S331)</f>
        <v/>
      </c>
      <c r="U331" t="inlineStr">
        <is>
          <t>no reporta</t>
        </is>
      </c>
      <c r="V331" t="inlineStr">
        <is>
          <t>no reporta</t>
        </is>
      </c>
      <c r="W331" t="inlineStr">
        <is>
          <t>Proyeco Be House</t>
        </is>
      </c>
      <c r="X331" t="inlineStr">
        <is>
          <t>CL</t>
        </is>
      </c>
      <c r="Y331" t="n">
        <v>25</v>
      </c>
      <c r="AA331" t="inlineStr">
        <is>
          <t>SUR</t>
        </is>
      </c>
      <c r="AB331" t="n">
        <v>22</v>
      </c>
      <c r="AD331" t="n">
        <v>40</v>
      </c>
      <c r="AH331">
        <f>CONCATENATE(X331," ",Y331," ",Z331," ",AA331," ",AB331," ",AC331," ",AD331," ",AE331," ",AF331," ",AG331)</f>
        <v/>
      </c>
      <c r="AI331" t="inlineStr">
        <is>
          <t>no reporta</t>
        </is>
      </c>
      <c r="AJ331" t="inlineStr">
        <is>
          <t>no reporta</t>
        </is>
      </c>
      <c r="AK331" t="inlineStr">
        <is>
          <t>Loma El Atravezado</t>
        </is>
      </c>
      <c r="AO331" s="1" t="n"/>
      <c r="AP331" t="n">
        <v>7</v>
      </c>
      <c r="AQ331" s="4" t="n">
        <v>41409</v>
      </c>
      <c r="AR331" s="4" t="n">
        <v>41415</v>
      </c>
      <c r="AS331" s="5">
        <f>+AR331-AQ331</f>
        <v/>
      </c>
      <c r="AT331" t="inlineStr">
        <is>
          <t>Acta de Compromiso</t>
        </is>
      </c>
      <c r="AU331" t="inlineStr">
        <is>
          <t>Auto de archivo</t>
        </is>
      </c>
      <c r="AV331" s="10" t="n">
        <v>41415</v>
      </c>
      <c r="AW331" s="9" t="inlineStr">
        <is>
          <t>J. Guzman</t>
        </is>
      </c>
      <c r="AX331" s="10" t="n">
        <v>41415</v>
      </c>
      <c r="BK331" s="10" t="n">
        <v>41443</v>
      </c>
      <c r="BL331" s="10" t="n">
        <v>41445</v>
      </c>
    </row>
    <row r="332" ht="15" customHeight="1">
      <c r="B332" t="inlineStr">
        <is>
          <t>330-2013</t>
        </is>
      </c>
      <c r="C332" t="n">
        <v>1301077</v>
      </c>
      <c r="D332" t="inlineStr">
        <is>
          <t>SUELO</t>
        </is>
      </c>
      <c r="H332" s="7" t="inlineStr">
        <is>
          <t>Requerimientos proyecto urbanistico</t>
        </is>
      </c>
      <c r="I332" t="inlineStr">
        <is>
          <t xml:space="preserve">Jorge Ochoa </t>
        </is>
      </c>
      <c r="T332">
        <f>CONCATENATE(J332," ",K332," ",L332," ",M332," ",N332," ",O332," ",P332," ",Q332," ",R332," ",S332)</f>
        <v/>
      </c>
      <c r="U332" t="inlineStr">
        <is>
          <t>no reporta</t>
        </is>
      </c>
      <c r="V332" t="inlineStr">
        <is>
          <t>no reporta</t>
        </is>
      </c>
      <c r="W332" t="inlineStr">
        <is>
          <t>Proyecto Benedictin Garden, Park</t>
        </is>
      </c>
      <c r="X332" t="inlineStr">
        <is>
          <t>CL</t>
        </is>
      </c>
      <c r="Y332" t="n">
        <v>20</v>
      </c>
      <c r="Z332" t="inlineStr">
        <is>
          <t>B</t>
        </is>
      </c>
      <c r="AA332" t="inlineStr">
        <is>
          <t>SUR</t>
        </is>
      </c>
      <c r="AB332" t="n">
        <v>35</v>
      </c>
      <c r="AD332" t="n">
        <v>203</v>
      </c>
      <c r="AH332">
        <f>CONCATENATE(X332," ",Y332," ",Z332," ",AA332," ",AB332," ",AC332," ",AD332," ",AE332," ",AF332," ",AG332)</f>
        <v/>
      </c>
      <c r="AI332" t="inlineStr">
        <is>
          <t>no reporta</t>
        </is>
      </c>
      <c r="AJ332" t="inlineStr">
        <is>
          <t>no reporta</t>
        </is>
      </c>
      <c r="AK332" t="inlineStr">
        <is>
          <t>Zuñiga</t>
        </is>
      </c>
      <c r="AO332" s="1" t="n"/>
      <c r="AP332" t="n">
        <v>4</v>
      </c>
      <c r="AQ332" s="4" t="n">
        <v>41409</v>
      </c>
      <c r="AR332" s="4" t="n"/>
      <c r="AS332" s="5">
        <f>+AR332-AQ332</f>
        <v/>
      </c>
      <c r="AT332" t="inlineStr">
        <is>
          <t>Acta de Compromiso</t>
        </is>
      </c>
      <c r="AU332" t="inlineStr">
        <is>
          <t>Visitas técnicos</t>
        </is>
      </c>
    </row>
    <row r="333" ht="15" customHeight="1">
      <c r="B333" t="inlineStr">
        <is>
          <t>331-2013</t>
        </is>
      </c>
      <c r="C333" t="n">
        <v>121526</v>
      </c>
      <c r="D333" t="inlineStr">
        <is>
          <t>-</t>
        </is>
      </c>
      <c r="E333" t="inlineStr">
        <is>
          <t>RESIDUOS SOLIDOS</t>
        </is>
      </c>
      <c r="H333" s="7" t="inlineStr">
        <is>
          <t>Disposición inadecuada de residuos sólidos</t>
        </is>
      </c>
      <c r="I333" t="inlineStr">
        <is>
          <t>Inspeccion Sexta - Gloria Oliva Hernandez</t>
        </is>
      </c>
      <c r="T333">
        <f>CONCATENATE(J333," ",K333," ",L333," ",M333," ",N333," ",O333," ",P333," ",Q333," ",R333," ",S333)</f>
        <v/>
      </c>
      <c r="U333" t="n">
        <v>42871388</v>
      </c>
      <c r="V333" t="n">
        <v>3320697</v>
      </c>
      <c r="W333" t="inlineStr">
        <is>
          <t>Envigado Corazon</t>
        </is>
      </c>
      <c r="X333" t="inlineStr">
        <is>
          <t>CL</t>
        </is>
      </c>
      <c r="Y333" t="n">
        <v>41</v>
      </c>
      <c r="AA333" t="inlineStr">
        <is>
          <t>SUR</t>
        </is>
      </c>
      <c r="AB333" t="n">
        <v>27</v>
      </c>
      <c r="AC333" t="inlineStr">
        <is>
          <t>A</t>
        </is>
      </c>
      <c r="AD333" t="n">
        <v>37</v>
      </c>
      <c r="AH333">
        <f>CONCATENATE(X333," ",Y333," ",Z333," ",AA333," ",AB333," ",AC333," ",AD333," ",AE333," ",AF333," ",AG333)</f>
        <v/>
      </c>
      <c r="AI333" t="inlineStr">
        <is>
          <t>no reporta</t>
        </is>
      </c>
      <c r="AJ333" t="inlineStr">
        <is>
          <t>no reporta</t>
        </is>
      </c>
      <c r="AK333" t="inlineStr">
        <is>
          <t>San Rafael</t>
        </is>
      </c>
      <c r="AO333" s="1" t="n"/>
      <c r="AP333" t="n">
        <v>6</v>
      </c>
      <c r="AQ333" s="4" t="n">
        <v>41404</v>
      </c>
      <c r="AR333" s="4" t="n">
        <v>41424</v>
      </c>
      <c r="AS333" s="5">
        <f>+AR333-AQ333</f>
        <v/>
      </c>
      <c r="AT333" t="inlineStr">
        <is>
          <t>Acta de Compromiso</t>
        </is>
      </c>
      <c r="AU333" t="inlineStr">
        <is>
          <t>Citaciones</t>
        </is>
      </c>
      <c r="AV333" s="10" t="n">
        <v>41424</v>
      </c>
      <c r="AW333" s="9" t="inlineStr">
        <is>
          <t>C. Rojas</t>
        </is>
      </c>
      <c r="AX333" s="10" t="n">
        <v>41424</v>
      </c>
      <c r="AY333" s="10" t="n">
        <v>41437</v>
      </c>
      <c r="AZ333" s="9" t="inlineStr">
        <is>
          <t>J. Alvarez - L. Garcia</t>
        </is>
      </c>
      <c r="BA333" s="10" t="n">
        <v>41437</v>
      </c>
    </row>
    <row r="334" ht="15" customHeight="1">
      <c r="B334" t="inlineStr">
        <is>
          <t>332-2013</t>
        </is>
      </c>
      <c r="C334" t="n">
        <v>1302029</v>
      </c>
      <c r="D334" t="inlineStr">
        <is>
          <t>-</t>
        </is>
      </c>
      <c r="E334" t="inlineStr">
        <is>
          <t>RESIDUOS SOLIDOS</t>
        </is>
      </c>
      <c r="H334" s="7" t="inlineStr">
        <is>
          <t>Sensibilización residuos solidos</t>
        </is>
      </c>
      <c r="I334" t="inlineStr">
        <is>
          <t>Enviaseo</t>
        </is>
      </c>
      <c r="T334">
        <f>CONCATENATE(J334," ",K334," ",L334," ",M334," ",N334," ",O334," ",P334," ",Q334," ",R334," ",S334)</f>
        <v/>
      </c>
      <c r="U334" t="inlineStr">
        <is>
          <t>no reporta</t>
        </is>
      </c>
      <c r="V334" t="inlineStr">
        <is>
          <t>no reporta</t>
        </is>
      </c>
      <c r="W334" t="inlineStr">
        <is>
          <t>Por determinar</t>
        </is>
      </c>
      <c r="X334" t="inlineStr">
        <is>
          <t>TR</t>
        </is>
      </c>
      <c r="Y334" t="n">
        <v>34</v>
      </c>
      <c r="Z334" t="inlineStr">
        <is>
          <t>B</t>
        </is>
      </c>
      <c r="AA334" t="inlineStr">
        <is>
          <t>SUR</t>
        </is>
      </c>
      <c r="AB334" t="n">
        <v>30</v>
      </c>
      <c r="AD334" t="n">
        <v>29</v>
      </c>
      <c r="AH334">
        <f>CONCATENATE(X334," ",Y334," ",Z334," ",AA334," ",AB334," ",AC334," ",AD334," ",AE334," ",AF334," ",AG334)</f>
        <v/>
      </c>
      <c r="AI334" t="inlineStr">
        <is>
          <t>no reporta</t>
        </is>
      </c>
      <c r="AJ334" t="inlineStr">
        <is>
          <t>no reporta</t>
        </is>
      </c>
      <c r="AK334" t="inlineStr">
        <is>
          <t>Uribe Angel</t>
        </is>
      </c>
      <c r="AO334" s="1" t="n"/>
      <c r="AP334" t="n">
        <v>3</v>
      </c>
      <c r="AQ334" s="4" t="n">
        <v>41374</v>
      </c>
      <c r="AR334" s="4" t="n">
        <v>41429</v>
      </c>
      <c r="AS334" s="5">
        <f>+AR334-AQ334</f>
        <v/>
      </c>
      <c r="AT334" t="inlineStr">
        <is>
          <t>Acta de Compromiso</t>
        </is>
      </c>
      <c r="AU334" t="inlineStr">
        <is>
          <t>Auto de archivo</t>
        </is>
      </c>
      <c r="AV334" s="10" t="n">
        <v>41429</v>
      </c>
      <c r="AW334" s="9" t="inlineStr">
        <is>
          <t>C. Rojas - J. Restrepo - S. Bustamante</t>
        </is>
      </c>
      <c r="AX334" s="10" t="n">
        <v>41429</v>
      </c>
      <c r="CE334" s="10" t="n">
        <v>41568</v>
      </c>
    </row>
    <row r="335" ht="15" customHeight="1">
      <c r="B335" t="inlineStr">
        <is>
          <t>333-2013</t>
        </is>
      </c>
      <c r="C335" t="n">
        <v>1302030</v>
      </c>
      <c r="D335" t="inlineStr">
        <is>
          <t>-</t>
        </is>
      </c>
      <c r="E335" t="inlineStr">
        <is>
          <t>RESIDUOS SOLIDOS</t>
        </is>
      </c>
      <c r="H335" s="7" t="inlineStr">
        <is>
          <t>Sensibilización residuos solidos</t>
        </is>
      </c>
      <c r="I335" t="inlineStr">
        <is>
          <t>Enviaseo</t>
        </is>
      </c>
      <c r="T335">
        <f>CONCATENATE(J335," ",K335," ",L335," ",M335," ",N335," ",O335," ",P335," ",Q335," ",R335," ",S335)</f>
        <v/>
      </c>
      <c r="U335" t="inlineStr">
        <is>
          <t>no reporta</t>
        </is>
      </c>
      <c r="V335" t="inlineStr">
        <is>
          <t>no reporta</t>
        </is>
      </c>
      <c r="W335" t="inlineStr">
        <is>
          <t>Por determinar</t>
        </is>
      </c>
      <c r="X335" t="inlineStr">
        <is>
          <t>TR</t>
        </is>
      </c>
      <c r="Y335" t="n">
        <v>34</v>
      </c>
      <c r="Z335" t="inlineStr">
        <is>
          <t>B</t>
        </is>
      </c>
      <c r="AA335" t="inlineStr">
        <is>
          <t>SUR</t>
        </is>
      </c>
      <c r="AB335" t="n">
        <v>33</v>
      </c>
      <c r="AD335" t="n">
        <v>26</v>
      </c>
      <c r="AH335">
        <f>CONCATENATE(X335," ",Y335," ",Z335," ",AA335," ",AB335," ",AC335," ",AD335," ",AE335," ",AF335," ",AG335)</f>
        <v/>
      </c>
      <c r="AI335" t="inlineStr">
        <is>
          <t>no reporta</t>
        </is>
      </c>
      <c r="AJ335" t="inlineStr">
        <is>
          <t>no reporta</t>
        </is>
      </c>
      <c r="AK335" t="inlineStr">
        <is>
          <t>Obrero</t>
        </is>
      </c>
      <c r="AO335" s="1" t="n"/>
      <c r="AP335" t="n">
        <v>9</v>
      </c>
      <c r="AQ335" s="4" t="n">
        <v>41374</v>
      </c>
      <c r="AR335" s="4" t="n">
        <v>41429</v>
      </c>
      <c r="AS335" s="5">
        <f>+AR335-AQ335</f>
        <v/>
      </c>
      <c r="AT335" t="inlineStr">
        <is>
          <t>Acta de Compromiso</t>
        </is>
      </c>
      <c r="AU335" t="inlineStr">
        <is>
          <t>Auto de archivo</t>
        </is>
      </c>
      <c r="AV335" s="10" t="n">
        <v>41429</v>
      </c>
      <c r="AW335" s="9" t="inlineStr">
        <is>
          <t>C. Rojas - J. Restrepo - S. Bustamante</t>
        </is>
      </c>
      <c r="AX335" s="10" t="n">
        <v>41429</v>
      </c>
      <c r="CE335" s="10" t="n">
        <v>41568</v>
      </c>
    </row>
    <row r="336" ht="15" customHeight="1">
      <c r="B336" t="inlineStr">
        <is>
          <t>334-2013</t>
        </is>
      </c>
      <c r="C336" t="n">
        <v>1302092</v>
      </c>
      <c r="D336" t="inlineStr">
        <is>
          <t>FLORA</t>
        </is>
      </c>
      <c r="H336" s="7" t="inlineStr">
        <is>
          <t>Construccion nueva que afecto arbol</t>
        </is>
      </c>
      <c r="I336" t="inlineStr">
        <is>
          <t>Luz Marina Echeverry</t>
        </is>
      </c>
      <c r="J336" t="inlineStr">
        <is>
          <t>KR</t>
        </is>
      </c>
      <c r="K336" t="n">
        <v>46</v>
      </c>
      <c r="N336" t="n">
        <v>20</v>
      </c>
      <c r="P336" t="n">
        <v>135</v>
      </c>
      <c r="Q336" t="inlineStr">
        <is>
          <t>SUR</t>
        </is>
      </c>
      <c r="T336">
        <f>CONCATENATE(J336," ",K336," ",L336," ",M336," ",N336," ",O336," ",P336," ",Q336," ",R336," ",S336)</f>
        <v/>
      </c>
      <c r="U336" t="inlineStr">
        <is>
          <t>no reporta</t>
        </is>
      </c>
      <c r="V336" t="n">
        <v>3113626485</v>
      </c>
      <c r="W336" t="inlineStr">
        <is>
          <t>Por determinar</t>
        </is>
      </c>
      <c r="X336" t="inlineStr">
        <is>
          <t>KR</t>
        </is>
      </c>
      <c r="Y336" t="n">
        <v>46</v>
      </c>
      <c r="AB336" t="n">
        <v>22</v>
      </c>
      <c r="AC336" t="inlineStr">
        <is>
          <t>A</t>
        </is>
      </c>
      <c r="AE336" t="inlineStr">
        <is>
          <t>SUR</t>
        </is>
      </c>
      <c r="AH336">
        <f>CONCATENATE(X336," ",Y336," ",Z336," ",AA336," ",AB336," ",AC336," ",AD336," ",AE336," ",AF336," ",AG336)</f>
        <v/>
      </c>
      <c r="AI336" t="inlineStr">
        <is>
          <t>no reporta</t>
        </is>
      </c>
      <c r="AJ336" t="inlineStr">
        <is>
          <t>no reporta</t>
        </is>
      </c>
      <c r="AK336" t="inlineStr">
        <is>
          <t>Bosques de Zuñiga</t>
        </is>
      </c>
      <c r="AO336" s="1" t="n"/>
      <c r="AP336" t="n">
        <v>2</v>
      </c>
      <c r="AQ336" s="4" t="n">
        <v>41408</v>
      </c>
      <c r="AR336" s="4" t="n">
        <v>41431</v>
      </c>
      <c r="AS336" s="5">
        <f>+AR336-AQ336</f>
        <v/>
      </c>
      <c r="AT336" t="inlineStr">
        <is>
          <t>Acta de Compromiso</t>
        </is>
      </c>
      <c r="AU336" t="inlineStr">
        <is>
          <t>Auto de archivo</t>
        </is>
      </c>
      <c r="AV336" s="10" t="n"/>
      <c r="CE336" s="10" t="n">
        <v>41431</v>
      </c>
    </row>
    <row r="337" ht="15" customHeight="1">
      <c r="B337" t="inlineStr">
        <is>
          <t>335-2013</t>
        </is>
      </c>
      <c r="C337" t="n">
        <v>1302105</v>
      </c>
      <c r="D337" t="inlineStr">
        <is>
          <t>-</t>
        </is>
      </c>
      <c r="E337" t="inlineStr">
        <is>
          <t>RESIDUOS SOLIDOS</t>
        </is>
      </c>
      <c r="H337" s="7" t="inlineStr">
        <is>
          <t>Disposición inadecuada de residuos solidos</t>
        </is>
      </c>
      <c r="I337" t="inlineStr">
        <is>
          <t>Comunidad</t>
        </is>
      </c>
      <c r="T337">
        <f>CONCATENATE(J337," ",K337," ",L337," ",M337," ",N337," ",O337," ",P337," ",Q337," ",R337," ",S337)</f>
        <v/>
      </c>
      <c r="U337" t="inlineStr">
        <is>
          <t>no reporta</t>
        </is>
      </c>
      <c r="V337" t="inlineStr">
        <is>
          <t>no reporta</t>
        </is>
      </c>
      <c r="W337" t="inlineStr">
        <is>
          <t>Por determinar</t>
        </is>
      </c>
      <c r="X337" t="inlineStr">
        <is>
          <t>CL</t>
        </is>
      </c>
      <c r="Y337" t="n">
        <v>39</v>
      </c>
      <c r="Z337" t="inlineStr">
        <is>
          <t>B</t>
        </is>
      </c>
      <c r="AA337" t="inlineStr">
        <is>
          <t>SUR</t>
        </is>
      </c>
      <c r="AB337" t="n">
        <v>34</v>
      </c>
      <c r="AC337" t="inlineStr">
        <is>
          <t>A</t>
        </is>
      </c>
      <c r="AD337" t="n">
        <v>10</v>
      </c>
      <c r="AH337">
        <f>CONCATENATE(X337," ",Y337," ",Z337," ",AA337," ",AB337," ",AC337," ",AD337," ",AE337," ",AF337," ",AG337)</f>
        <v/>
      </c>
      <c r="AI337" t="inlineStr">
        <is>
          <t>no reporta</t>
        </is>
      </c>
      <c r="AJ337" t="inlineStr">
        <is>
          <t>no reporta</t>
        </is>
      </c>
      <c r="AK337" t="inlineStr">
        <is>
          <t>Mesa</t>
        </is>
      </c>
      <c r="AO337" s="1" t="n"/>
      <c r="AP337" t="n">
        <v>9</v>
      </c>
      <c r="AQ337" s="4" t="n">
        <v>41409</v>
      </c>
      <c r="AR337" s="4" t="n">
        <v>41424</v>
      </c>
      <c r="AS337" s="5">
        <f>+AR337-AQ337</f>
        <v/>
      </c>
      <c r="AT337" t="inlineStr">
        <is>
          <t>Acta de Compromiso</t>
        </is>
      </c>
      <c r="AU337" t="inlineStr">
        <is>
          <t>Auto de archivo</t>
        </is>
      </c>
      <c r="AV337" s="10" t="n">
        <v>41424</v>
      </c>
      <c r="AW337" s="9" t="inlineStr">
        <is>
          <t>C. Rojas - J. Restrepo - S. Bustamante</t>
        </is>
      </c>
      <c r="AX337" s="10" t="n">
        <v>41424</v>
      </c>
      <c r="CE337" s="10" t="n">
        <v>41424</v>
      </c>
    </row>
    <row r="338" ht="15" customHeight="1">
      <c r="B338" t="inlineStr">
        <is>
          <t>336-2013</t>
        </is>
      </c>
      <c r="C338" t="n">
        <v>1302106</v>
      </c>
      <c r="D338" t="inlineStr">
        <is>
          <t>-</t>
        </is>
      </c>
      <c r="E338" t="inlineStr">
        <is>
          <t>RESIDUOS SOLIDOS</t>
        </is>
      </c>
      <c r="H338" s="7" t="inlineStr">
        <is>
          <t>Disposición inadecuada de residuos solidos</t>
        </is>
      </c>
      <c r="I338" t="inlineStr">
        <is>
          <t>Amparo Mesa</t>
        </is>
      </c>
      <c r="J338" t="inlineStr">
        <is>
          <t>KR</t>
        </is>
      </c>
      <c r="K338" t="n">
        <v>44</v>
      </c>
      <c r="L338" t="inlineStr">
        <is>
          <t>A</t>
        </is>
      </c>
      <c r="N338" t="n">
        <v>39</v>
      </c>
      <c r="P338" t="n">
        <v>23</v>
      </c>
      <c r="T338">
        <f>CONCATENATE(J338," ",K338," ",L338," ",M338," ",N338," ",O338," ",P338," ",Q338," ",R338," ",S338)</f>
        <v/>
      </c>
      <c r="U338" t="inlineStr">
        <is>
          <t>no reporta</t>
        </is>
      </c>
      <c r="V338" t="inlineStr">
        <is>
          <t>no reporta</t>
        </is>
      </c>
      <c r="W338" t="inlineStr">
        <is>
          <t>Varios vecinos</t>
        </is>
      </c>
      <c r="AH338">
        <f>CONCATENATE(X338," ",Y338," ",Z338," ",AA338," ",AB338," ",AC338," ",AD338," ",AE338," ",AF338," ",AG338)</f>
        <v/>
      </c>
      <c r="AI338" t="inlineStr">
        <is>
          <t>no reporta</t>
        </is>
      </c>
      <c r="AJ338" t="inlineStr">
        <is>
          <t>no reporta</t>
        </is>
      </c>
      <c r="AK338" t="inlineStr">
        <is>
          <t>Alcala</t>
        </is>
      </c>
      <c r="AO338" s="1" t="n"/>
      <c r="AP338" t="n">
        <v>8</v>
      </c>
      <c r="AQ338" s="4" t="n">
        <v>41409</v>
      </c>
      <c r="AR338" s="4" t="n">
        <v>41424</v>
      </c>
      <c r="AS338" s="5">
        <f>+AR338-AQ338</f>
        <v/>
      </c>
      <c r="AT338" t="inlineStr">
        <is>
          <t>Acta de Compromiso</t>
        </is>
      </c>
      <c r="AU338" t="inlineStr">
        <is>
          <t>Visitas patrulleros</t>
        </is>
      </c>
      <c r="AV338" s="10" t="n">
        <v>41424</v>
      </c>
      <c r="AW338" s="9" t="inlineStr">
        <is>
          <t>C. Rojas</t>
        </is>
      </c>
      <c r="AX338" s="10" t="n">
        <v>41424</v>
      </c>
      <c r="AY338" s="10" t="n">
        <v>41431</v>
      </c>
      <c r="AZ338" s="9" t="inlineStr">
        <is>
          <t>J. Alvarez - L. Garcia</t>
        </is>
      </c>
      <c r="BA338" s="10" t="n">
        <v>41431</v>
      </c>
      <c r="CE338" s="10" t="n">
        <v>41453</v>
      </c>
    </row>
    <row r="339" ht="15" customHeight="1">
      <c r="B339" t="inlineStr">
        <is>
          <t>337-2013</t>
        </is>
      </c>
      <c r="C339" t="n">
        <v>1302108</v>
      </c>
      <c r="D339" t="inlineStr">
        <is>
          <t>-</t>
        </is>
      </c>
      <c r="E339" t="inlineStr">
        <is>
          <t>RESIDUOS SOLIDOS</t>
        </is>
      </c>
      <c r="H339" s="7" t="inlineStr">
        <is>
          <t>No recoge excrementos de mascota</t>
        </is>
      </c>
      <c r="I339" t="inlineStr">
        <is>
          <t>Comunidad</t>
        </is>
      </c>
      <c r="T339">
        <f>CONCATENATE(J339," ",K339," ",L339," ",M339," ",N339," ",O339," ",P339," ",Q339," ",R339," ",S339)</f>
        <v/>
      </c>
      <c r="U339" t="inlineStr">
        <is>
          <t>no reporta</t>
        </is>
      </c>
      <c r="V339" t="inlineStr">
        <is>
          <t>no reporta</t>
        </is>
      </c>
      <c r="W339" t="inlineStr">
        <is>
          <t>Por determinar</t>
        </is>
      </c>
      <c r="X339" t="inlineStr">
        <is>
          <t>CL</t>
        </is>
      </c>
      <c r="Y339" t="n">
        <v>48</v>
      </c>
      <c r="Z339" t="inlineStr">
        <is>
          <t>B</t>
        </is>
      </c>
      <c r="AA339" t="inlineStr">
        <is>
          <t>SUR</t>
        </is>
      </c>
      <c r="AB339" t="n">
        <v>39</v>
      </c>
      <c r="AH339">
        <f>CONCATENATE(X339," ",Y339," ",Z339," ",AA339," ",AB339," ",AC339," ",AD339," ",AE339," ",AF339," ",AG339)</f>
        <v/>
      </c>
      <c r="AI339" t="inlineStr">
        <is>
          <t>no reporta</t>
        </is>
      </c>
      <c r="AJ339" t="inlineStr">
        <is>
          <t>no reporta</t>
        </is>
      </c>
      <c r="AK339" t="inlineStr">
        <is>
          <t>El Trianon</t>
        </is>
      </c>
      <c r="AO339" s="1" t="n"/>
      <c r="AP339" t="n">
        <v>7</v>
      </c>
      <c r="AQ339" s="4" t="n">
        <v>41409</v>
      </c>
      <c r="AR339" s="4" t="n">
        <v>41437</v>
      </c>
      <c r="AS339" s="5">
        <f>+AR339-AQ339</f>
        <v/>
      </c>
      <c r="AT339" t="inlineStr">
        <is>
          <t>Acta de Compromiso</t>
        </is>
      </c>
      <c r="AU339" t="inlineStr">
        <is>
          <t>Visitas patrulleros</t>
        </is>
      </c>
      <c r="AV339" s="10" t="n">
        <v>41437</v>
      </c>
      <c r="AW339" s="9" t="inlineStr">
        <is>
          <t>J. Alvarez - L. Garcia</t>
        </is>
      </c>
      <c r="AX339" s="10" t="n">
        <v>41437</v>
      </c>
      <c r="CE339" s="10" t="n">
        <v>41568</v>
      </c>
    </row>
    <row r="340" ht="30" customHeight="1">
      <c r="B340" t="inlineStr">
        <is>
          <t>338-2013</t>
        </is>
      </c>
      <c r="C340" t="n">
        <v>1302116</v>
      </c>
      <c r="D340" t="inlineStr">
        <is>
          <t>FAUNA DOMESTICA</t>
        </is>
      </c>
      <c r="E340" t="inlineStr">
        <is>
          <t>ESCOMBROS</t>
        </is>
      </c>
      <c r="H340" s="7" t="inlineStr">
        <is>
          <t>Denuncian mala tenencia de caballos y escombros en lote, diagonal a la mayoria</t>
        </is>
      </c>
      <c r="I340" t="inlineStr">
        <is>
          <t>Alexandra Navarro - La Maria</t>
        </is>
      </c>
      <c r="R340" t="inlineStr">
        <is>
          <t>km</t>
        </is>
      </c>
      <c r="S340" t="n">
        <v>4.5</v>
      </c>
      <c r="T340">
        <f>CONCATENATE(J340," ",K340," ",L340," ",M340," ",N340," ",O340," ",P340," ",Q340," ",R340," ",S340)</f>
        <v/>
      </c>
      <c r="U340" t="n">
        <v>44007224</v>
      </c>
      <c r="V340" t="inlineStr">
        <is>
          <t>no reporta</t>
        </is>
      </c>
      <c r="W340" t="inlineStr">
        <is>
          <t>Por determinar</t>
        </is>
      </c>
      <c r="X340" t="inlineStr">
        <is>
          <t>CL</t>
        </is>
      </c>
      <c r="Y340" t="n">
        <v>36</v>
      </c>
      <c r="Z340" t="inlineStr">
        <is>
          <t>D</t>
        </is>
      </c>
      <c r="AA340" t="inlineStr">
        <is>
          <t>SUR</t>
        </is>
      </c>
      <c r="AH340">
        <f>CONCATENATE(X340," ",Y340," ",Z340," ",AA340," ",AB340," ",AC340," ",AD340," ",AE340," ",AF340," ",AG340)</f>
        <v/>
      </c>
      <c r="AI340" t="inlineStr">
        <is>
          <t>no reporta</t>
        </is>
      </c>
      <c r="AJ340" t="inlineStr">
        <is>
          <t>no reporta</t>
        </is>
      </c>
      <c r="AL340" t="inlineStr">
        <is>
          <t>El Escobero</t>
        </is>
      </c>
      <c r="AO340" s="1" t="n"/>
      <c r="AP340" t="n">
        <v>10</v>
      </c>
      <c r="AQ340" s="4" t="n">
        <v>41409</v>
      </c>
      <c r="AR340" s="4" t="n">
        <v>41424</v>
      </c>
      <c r="AS340" s="5">
        <f>+AR340-AQ340</f>
        <v/>
      </c>
      <c r="AT340" t="inlineStr">
        <is>
          <t>Acta de Compromiso</t>
        </is>
      </c>
      <c r="AU340" t="inlineStr">
        <is>
          <t>Visitas patrulleros</t>
        </is>
      </c>
      <c r="AV340" s="10" t="n">
        <v>41424</v>
      </c>
      <c r="AW340" s="9" t="inlineStr">
        <is>
          <t>C. Rojas - J. Restrepo - S. Bustamante</t>
        </is>
      </c>
      <c r="AX340" s="10" t="n">
        <v>41424</v>
      </c>
    </row>
    <row r="341" ht="15" customHeight="1">
      <c r="B341" t="inlineStr">
        <is>
          <t>339-2013</t>
        </is>
      </c>
      <c r="C341" t="n">
        <v>1302124</v>
      </c>
      <c r="D341" t="inlineStr">
        <is>
          <t>FLORA</t>
        </is>
      </c>
      <c r="H341" s="7" t="inlineStr">
        <is>
          <t>Tala y quema de guadual</t>
        </is>
      </c>
      <c r="I341" t="inlineStr">
        <is>
          <t>Susana Perez Luna</t>
        </is>
      </c>
      <c r="J341" t="inlineStr">
        <is>
          <t>CL</t>
        </is>
      </c>
      <c r="K341" t="n">
        <v>48</v>
      </c>
      <c r="M341" t="inlineStr">
        <is>
          <t>SUR</t>
        </is>
      </c>
      <c r="N341" t="n">
        <v>42</v>
      </c>
      <c r="O341" t="inlineStr">
        <is>
          <t>A</t>
        </is>
      </c>
      <c r="P341" t="n">
        <v>75</v>
      </c>
      <c r="T341">
        <f>CONCATENATE(J341," ",K341," ",L341," ",M341," ",N341," ",O341," ",P341," ",Q341," ",R341," ",S341)</f>
        <v/>
      </c>
      <c r="U341" t="n">
        <v>43030694</v>
      </c>
      <c r="V341" t="n">
        <v>2704319</v>
      </c>
      <c r="W341" t="inlineStr">
        <is>
          <t>Por determinar</t>
        </is>
      </c>
      <c r="AH341">
        <f>CONCATENATE(X341," ",Y341," ",Z341," ",AA341," ",AB341," ",AC341," ",AD341," ",AE341," ",AF341," ",AG341)</f>
        <v/>
      </c>
      <c r="AI341" t="inlineStr">
        <is>
          <t>no reporta</t>
        </is>
      </c>
      <c r="AJ341" t="inlineStr">
        <is>
          <t>no reporta</t>
        </is>
      </c>
      <c r="AK341" t="inlineStr">
        <is>
          <t>El Trianon</t>
        </is>
      </c>
      <c r="AO341" s="1" t="n"/>
      <c r="AP341" t="n">
        <v>7</v>
      </c>
      <c r="AQ341" s="4" t="n">
        <v>41409</v>
      </c>
      <c r="AR341" s="4" t="n">
        <v>41424</v>
      </c>
      <c r="AS341" s="5">
        <f>+AR341-AQ341</f>
        <v/>
      </c>
      <c r="AT341" t="inlineStr">
        <is>
          <t>Acta de Compromiso</t>
        </is>
      </c>
      <c r="AU341" t="inlineStr">
        <is>
          <t>Visitas patrulleros</t>
        </is>
      </c>
      <c r="AV341" s="10" t="n">
        <v>41424</v>
      </c>
      <c r="AW341" s="9" t="inlineStr">
        <is>
          <t>C. Rojas - J. Restrepo</t>
        </is>
      </c>
      <c r="AX341" s="10" t="n">
        <v>41424</v>
      </c>
      <c r="CE341" s="10" t="n">
        <v>41424</v>
      </c>
    </row>
    <row r="342" ht="15" customHeight="1">
      <c r="B342" t="inlineStr">
        <is>
          <t>340-2013</t>
        </is>
      </c>
      <c r="C342" t="n">
        <v>1302133</v>
      </c>
      <c r="D342" t="inlineStr">
        <is>
          <t>-</t>
        </is>
      </c>
      <c r="E342" t="inlineStr">
        <is>
          <t>RESIDUOS SOLIDOS</t>
        </is>
      </c>
      <c r="H342" s="7" t="inlineStr">
        <is>
          <t>Solicitan control por disposición inadecuada de residuos en sector carrizales</t>
        </is>
      </c>
      <c r="I342" t="inlineStr">
        <is>
          <t>Lina Maria Gaviria</t>
        </is>
      </c>
      <c r="J342" t="inlineStr">
        <is>
          <t>CL</t>
        </is>
      </c>
      <c r="K342" t="n">
        <v>36</v>
      </c>
      <c r="L342" t="inlineStr">
        <is>
          <t>D</t>
        </is>
      </c>
      <c r="M342" t="inlineStr">
        <is>
          <t>SUR</t>
        </is>
      </c>
      <c r="N342" t="n">
        <v>26</v>
      </c>
      <c r="O342" t="inlineStr">
        <is>
          <t>A</t>
        </is>
      </c>
      <c r="P342" t="n">
        <v>6</v>
      </c>
      <c r="T342">
        <f>CONCATENATE(J342," ",K342," ",L342," ",M342," ",N342," ",O342," ",P342," ",Q342," ",R342," ",S342)</f>
        <v/>
      </c>
      <c r="U342" t="n">
        <v>43612717</v>
      </c>
      <c r="V342" t="n">
        <v>3360507</v>
      </c>
      <c r="W342" t="inlineStr">
        <is>
          <t>Por determinar</t>
        </is>
      </c>
      <c r="AH342">
        <f>CONCATENATE(X342," ",Y342," ",Z342," ",AA342," ",AB342," ",AC342," ",AD342," ",AE342," ",AF342," ",AG342)</f>
        <v/>
      </c>
      <c r="AI342" t="inlineStr">
        <is>
          <t>no reporta</t>
        </is>
      </c>
      <c r="AJ342" t="inlineStr">
        <is>
          <t>no reporta</t>
        </is>
      </c>
      <c r="AL342" t="inlineStr">
        <is>
          <t>El Escobero</t>
        </is>
      </c>
      <c r="AO342" s="1" t="n"/>
      <c r="AP342" t="n">
        <v>10</v>
      </c>
      <c r="AQ342" s="4" t="n">
        <v>41410</v>
      </c>
      <c r="AR342" s="4" t="n">
        <v>41424</v>
      </c>
      <c r="AS342" s="5">
        <f>+AR342-AQ342</f>
        <v/>
      </c>
      <c r="AT342" t="inlineStr">
        <is>
          <t>Acta de Compromiso</t>
        </is>
      </c>
      <c r="AU342" t="inlineStr">
        <is>
          <t>Visitas patrulleros</t>
        </is>
      </c>
      <c r="AV342" s="10" t="n">
        <v>41424</v>
      </c>
      <c r="AW342" s="9" t="inlineStr">
        <is>
          <t>C. Rojas - J. Restrepo - S. Bustamante</t>
        </is>
      </c>
      <c r="AX342" s="10" t="n">
        <v>41424</v>
      </c>
    </row>
    <row r="343" ht="15" customHeight="1">
      <c r="B343" t="inlineStr">
        <is>
          <t>341-2013</t>
        </is>
      </c>
      <c r="C343" t="n">
        <v>1301530</v>
      </c>
      <c r="D343" t="inlineStr">
        <is>
          <t>FLORA</t>
        </is>
      </c>
      <c r="H343" s="7" t="inlineStr">
        <is>
          <t>Tala de tres palma yuca y una cheflera</t>
        </is>
      </c>
      <c r="I343" t="inlineStr">
        <is>
          <t>Comunidad</t>
        </is>
      </c>
      <c r="T343">
        <f>CONCATENATE(J343," ",K343," ",L343," ",M343," ",N343," ",O343," ",P343," ",Q343," ",R343," ",S343)</f>
        <v/>
      </c>
      <c r="U343" t="inlineStr">
        <is>
          <t>no reporta</t>
        </is>
      </c>
      <c r="V343" t="inlineStr">
        <is>
          <t>no reporta</t>
        </is>
      </c>
      <c r="W343" t="inlineStr">
        <is>
          <t>Propietario</t>
        </is>
      </c>
      <c r="X343" t="inlineStr">
        <is>
          <t>CL</t>
        </is>
      </c>
      <c r="Y343" t="n">
        <v>25</v>
      </c>
      <c r="AA343" t="inlineStr">
        <is>
          <t>SUR</t>
        </is>
      </c>
      <c r="AB343" t="n">
        <v>46</v>
      </c>
      <c r="AD343" t="n">
        <v>69</v>
      </c>
      <c r="AG343" t="n">
        <v>112</v>
      </c>
      <c r="AH343">
        <f>CONCATENATE(X343," ",Y343," ",Z343," ",AA343," ",AB343," ",AC343," ",AD343," ",AE343," ",AF343," ",AG343)</f>
        <v/>
      </c>
      <c r="AI343" t="inlineStr">
        <is>
          <t>no reporta</t>
        </is>
      </c>
      <c r="AJ343" t="inlineStr">
        <is>
          <t>no reporta</t>
        </is>
      </c>
      <c r="AK343" t="inlineStr">
        <is>
          <t>Villagrande</t>
        </is>
      </c>
      <c r="AO343" s="1" t="n"/>
      <c r="AP343" t="n">
        <v>2</v>
      </c>
      <c r="AQ343" s="4" t="n">
        <v>41381</v>
      </c>
      <c r="AR343" s="4" t="n">
        <v>41459</v>
      </c>
      <c r="AS343" s="5">
        <f>+AR343-AQ343</f>
        <v/>
      </c>
      <c r="AT343" t="inlineStr">
        <is>
          <t>Acta de Compromiso</t>
        </is>
      </c>
      <c r="AU343" t="inlineStr">
        <is>
          <t>Auto de archivo</t>
        </is>
      </c>
      <c r="AV343" s="10" t="n">
        <v>41429</v>
      </c>
      <c r="AW343" s="9" t="inlineStr">
        <is>
          <t>C. Rojas - J. Restrepo - S. Bustamante</t>
        </is>
      </c>
      <c r="AX343" s="10" t="n">
        <v>41429</v>
      </c>
      <c r="CE343" s="10" t="n">
        <v>41568</v>
      </c>
    </row>
    <row r="344" ht="15" customHeight="1">
      <c r="B344" t="inlineStr">
        <is>
          <t>342-2013</t>
        </is>
      </c>
      <c r="C344" t="inlineStr">
        <is>
          <t>122420 - 1301746 - 1301699 - 1093</t>
        </is>
      </c>
      <c r="D344" t="inlineStr">
        <is>
          <t>HIDRICO</t>
        </is>
      </c>
      <c r="H344" s="7" t="inlineStr">
        <is>
          <t>Manejo inadecuado de aguas lluvias que generan desprendimientos del suelo</t>
        </is>
      </c>
      <c r="I344" t="inlineStr">
        <is>
          <t>CGTDR - Obras Públicas - Cenobia Muñoz</t>
        </is>
      </c>
      <c r="T344">
        <f>CONCATENATE(J344," ",K344," ",L344," ",M344," ",N344," ",O344," ",P344," ",Q344," ",R344," ",S344)</f>
        <v/>
      </c>
      <c r="U344" t="inlineStr">
        <is>
          <t>no reporta</t>
        </is>
      </c>
      <c r="V344" t="inlineStr">
        <is>
          <t>no reporta</t>
        </is>
      </c>
      <c r="W344" t="inlineStr">
        <is>
          <t>Jorge Correa</t>
        </is>
      </c>
      <c r="X344" t="inlineStr">
        <is>
          <t>CL</t>
        </is>
      </c>
      <c r="Y344" t="n">
        <v>40</v>
      </c>
      <c r="AA344" t="inlineStr">
        <is>
          <t>SUR</t>
        </is>
      </c>
      <c r="AB344" t="n">
        <v>25</v>
      </c>
      <c r="AC344" t="inlineStr">
        <is>
          <t>B</t>
        </is>
      </c>
      <c r="AD344" t="n">
        <v>60</v>
      </c>
      <c r="AG344" t="n">
        <v>208</v>
      </c>
      <c r="AH344">
        <f>CONCATENATE(X344," ",Y344," ",Z344," ",AA344," ",AB344," ",AC344," ",AD344," ",AE344," ",AF344," ",AG344)</f>
        <v/>
      </c>
      <c r="AI344" t="inlineStr">
        <is>
          <t>no reporta</t>
        </is>
      </c>
      <c r="AJ344" t="n">
        <v>3340537</v>
      </c>
      <c r="AK344" t="inlineStr">
        <is>
          <t>El Salado</t>
        </is>
      </c>
      <c r="AO344" s="1" t="n"/>
      <c r="AP344" t="n">
        <v>6</v>
      </c>
      <c r="AQ344" s="4" t="n">
        <v>41411</v>
      </c>
      <c r="AR344" s="4" t="n">
        <v>41415</v>
      </c>
      <c r="AS344" s="5">
        <f>+AR344-AQ344</f>
        <v/>
      </c>
      <c r="AT344" t="inlineStr">
        <is>
          <t>Acta de Compromiso</t>
        </is>
      </c>
      <c r="AU344" t="inlineStr">
        <is>
          <t>Auto de archivo</t>
        </is>
      </c>
      <c r="AV344" s="10" t="n">
        <v>41415</v>
      </c>
      <c r="AW344" s="9" t="inlineStr">
        <is>
          <t>J. Guzman</t>
        </is>
      </c>
      <c r="AX344" s="10" t="n">
        <v>41415</v>
      </c>
      <c r="BK344" s="10" t="n">
        <v>41417</v>
      </c>
      <c r="BL344" s="10" t="n">
        <v>41417</v>
      </c>
    </row>
    <row r="345" ht="15" customFormat="1" customHeight="1" s="70">
      <c r="A345" s="70" t="inlineStr">
        <is>
          <t>I.T 130199</t>
        </is>
      </c>
      <c r="B345" s="70" t="inlineStr">
        <is>
          <t>343-2013</t>
        </is>
      </c>
      <c r="C345" s="70" t="inlineStr">
        <is>
          <t>1302225 - 123985 - 134110</t>
        </is>
      </c>
      <c r="D345" s="70" t="inlineStr">
        <is>
          <t>HIDRICO</t>
        </is>
      </c>
      <c r="H345" s="71" t="inlineStr">
        <is>
          <t>Afectación de cuenca Las Palmas por construcciones urbanisticas</t>
        </is>
      </c>
      <c r="I345" s="70" t="inlineStr">
        <is>
          <t>EPM - Darlin Tobon Gonzalez</t>
        </is>
      </c>
      <c r="T345" s="70">
        <f>CONCATENATE(J345," ",K345," ",L345," ",M345," ",N345," ",O345," ",P345," ",Q345," ",R345," ",S345)</f>
        <v/>
      </c>
      <c r="U345" s="70" t="inlineStr">
        <is>
          <t>no reporta</t>
        </is>
      </c>
      <c r="V345" s="70" t="n">
        <v>3807371</v>
      </c>
      <c r="W345" s="70" t="inlineStr">
        <is>
          <t>Proyectos urbanisticos</t>
        </is>
      </c>
      <c r="AH345" s="70">
        <f>CONCATENATE(X345," ",Y345," ",Z345," ",AA345," ",AB345," ",AC345," ",AD345," ",AE345," ",AF345," ",AG345)</f>
        <v/>
      </c>
      <c r="AI345" s="70" t="inlineStr">
        <is>
          <t>no reporta</t>
        </is>
      </c>
      <c r="AJ345" s="70" t="inlineStr">
        <is>
          <t>no reporta</t>
        </is>
      </c>
      <c r="AL345" s="70" t="inlineStr">
        <is>
          <t>Las Palmas</t>
        </is>
      </c>
      <c r="AO345" s="72" t="n"/>
      <c r="AP345" s="70" t="n">
        <v>12</v>
      </c>
      <c r="AQ345" s="73" t="n">
        <v>41367</v>
      </c>
      <c r="AR345" s="73" t="n">
        <v>41403</v>
      </c>
      <c r="AS345" s="74">
        <f>+AR345-AQ345</f>
        <v/>
      </c>
      <c r="AT345" s="70" t="inlineStr">
        <is>
          <t>Acta de Compromiso</t>
        </is>
      </c>
      <c r="AU345" s="70" t="inlineStr">
        <is>
          <t>Auto de archivo</t>
        </is>
      </c>
      <c r="AV345" s="75" t="n">
        <v>41403</v>
      </c>
      <c r="AW345" s="76" t="inlineStr">
        <is>
          <t>J. Guzman</t>
        </is>
      </c>
      <c r="AX345" s="75" t="n">
        <v>41416</v>
      </c>
      <c r="AY345" s="76" t="n"/>
      <c r="AZ345" s="76" t="n"/>
      <c r="BA345" s="76" t="n"/>
      <c r="BB345" s="76" t="n"/>
      <c r="BC345" s="76" t="n"/>
      <c r="BD345" s="76" t="n"/>
      <c r="BE345" s="76" t="n"/>
      <c r="BF345" s="76" t="n"/>
      <c r="BG345" s="76" t="n"/>
      <c r="BH345" s="76" t="n"/>
      <c r="BI345" s="76" t="n"/>
      <c r="BJ345" s="76" t="n"/>
      <c r="BK345" s="76" t="n"/>
      <c r="BL345" s="76" t="n"/>
      <c r="BM345" s="76" t="n"/>
      <c r="BN345" s="76" t="n"/>
      <c r="BO345" s="76" t="n"/>
      <c r="BP345" s="76" t="n"/>
      <c r="BQ345" s="76" t="n"/>
      <c r="BR345" s="76" t="n"/>
      <c r="BS345" s="76" t="n"/>
      <c r="BT345" s="76" t="n"/>
      <c r="BU345" s="76" t="n"/>
      <c r="BV345" s="76" t="n"/>
      <c r="BW345" s="76" t="n"/>
      <c r="BX345" s="76" t="n"/>
      <c r="BY345" s="76" t="n"/>
      <c r="BZ345" s="76" t="n"/>
      <c r="CA345" s="76" t="n"/>
      <c r="CB345" s="76" t="n"/>
      <c r="CC345" s="76" t="n"/>
      <c r="CD345" s="76" t="n"/>
      <c r="CE345" s="75" t="n">
        <v>41416</v>
      </c>
      <c r="CF345" s="76" t="n"/>
      <c r="CG345" s="76" t="n"/>
      <c r="CH345" s="76" t="n"/>
    </row>
    <row r="346" ht="15" customHeight="1">
      <c r="B346" t="inlineStr">
        <is>
          <t>344-2013</t>
        </is>
      </c>
      <c r="C346" t="n">
        <v>1302171</v>
      </c>
      <c r="D346" t="inlineStr">
        <is>
          <t>-</t>
        </is>
      </c>
      <c r="E346" t="inlineStr">
        <is>
          <t>RESIDUOS SOLIDOS</t>
        </is>
      </c>
      <c r="H346" s="7" t="inlineStr">
        <is>
          <t>Disposición inadecuada de residuos solidos</t>
        </is>
      </c>
      <c r="I346" t="inlineStr">
        <is>
          <t>Comunidad</t>
        </is>
      </c>
      <c r="T346">
        <f>CONCATENATE(J346," ",K346," ",L346," ",M346," ",N346," ",O346," ",P346," ",Q346," ",R346," ",S346)</f>
        <v/>
      </c>
      <c r="U346" t="inlineStr">
        <is>
          <t>no reporta</t>
        </is>
      </c>
      <c r="V346" t="inlineStr">
        <is>
          <t>no reporta</t>
        </is>
      </c>
      <c r="W346" t="inlineStr">
        <is>
          <t>Por determinar</t>
        </is>
      </c>
      <c r="X346" t="inlineStr">
        <is>
          <t>KR</t>
        </is>
      </c>
      <c r="Y346" t="n">
        <v>38</v>
      </c>
      <c r="AB346" t="n">
        <v>38</v>
      </c>
      <c r="AC346" t="inlineStr">
        <is>
          <t>A</t>
        </is>
      </c>
      <c r="AD346" t="n">
        <v>45</v>
      </c>
      <c r="AE346" t="inlineStr">
        <is>
          <t>SUR</t>
        </is>
      </c>
      <c r="AG346" t="inlineStr">
        <is>
          <t>401 - 402</t>
        </is>
      </c>
      <c r="AH346">
        <f>CONCATENATE(X346," ",Y346," ",Z346," ",AA346," ",AB346," ",AC346," ",AD346," ",AE346," ",AF346," ",AG346)</f>
        <v/>
      </c>
      <c r="AI346" t="inlineStr">
        <is>
          <t>no reporta</t>
        </is>
      </c>
      <c r="AJ346" t="inlineStr">
        <is>
          <t>no reporta</t>
        </is>
      </c>
      <c r="AK346" t="inlineStr">
        <is>
          <t>Mesa</t>
        </is>
      </c>
      <c r="AO346" s="1" t="n"/>
      <c r="AP346" t="n">
        <v>9</v>
      </c>
      <c r="AQ346" s="4" t="n">
        <v>41414</v>
      </c>
      <c r="AR346" s="4" t="n">
        <v>41437</v>
      </c>
      <c r="AS346" s="5">
        <f>+AR346-AQ346</f>
        <v/>
      </c>
      <c r="AT346" t="inlineStr">
        <is>
          <t>Acta de Compromiso</t>
        </is>
      </c>
      <c r="AU346" t="inlineStr">
        <is>
          <t>Auto de archivo</t>
        </is>
      </c>
      <c r="AV346" s="10" t="n">
        <v>41437</v>
      </c>
      <c r="AW346" s="9" t="inlineStr">
        <is>
          <t>J. Alvarez - L. Garcia</t>
        </is>
      </c>
      <c r="AX346" s="10" t="n">
        <v>41437</v>
      </c>
      <c r="BK346" s="10" t="n">
        <v>41442</v>
      </c>
      <c r="BL346" s="10" t="n">
        <v>41445</v>
      </c>
    </row>
    <row r="347" ht="15" customHeight="1">
      <c r="B347" t="inlineStr">
        <is>
          <t>345-2013</t>
        </is>
      </c>
      <c r="C347" t="n">
        <v>1302143</v>
      </c>
      <c r="D347" t="inlineStr">
        <is>
          <t>FLORA</t>
        </is>
      </c>
      <c r="H347" s="7" t="inlineStr">
        <is>
          <t>denuncia presuntas actividades de tala en la Heliodora, sector el hueco</t>
        </is>
      </c>
      <c r="I347" t="inlineStr">
        <is>
          <t>Beti Mora</t>
        </is>
      </c>
      <c r="T347">
        <f>CONCATENATE(J347," ",K347," ",L347," ",M347," ",N347," ",O347," ",P347," ",Q347," ",R347," ",S347)</f>
        <v/>
      </c>
      <c r="U347" t="inlineStr">
        <is>
          <t>no reporta</t>
        </is>
      </c>
      <c r="V347" t="n">
        <v>3106221112</v>
      </c>
      <c r="W347" t="inlineStr">
        <is>
          <t>Por determinar</t>
        </is>
      </c>
      <c r="AH347">
        <f>CONCATENATE(X347," ",Y347," ",Z347," ",AA347," ",AB347," ",AC347," ",AD347," ",AE347," ",AF347," ",AG347)</f>
        <v/>
      </c>
      <c r="AI347" t="inlineStr">
        <is>
          <t>no reporta</t>
        </is>
      </c>
      <c r="AJ347" t="inlineStr">
        <is>
          <t>no reporta</t>
        </is>
      </c>
      <c r="AK347" t="inlineStr">
        <is>
          <t>Las Antillas</t>
        </is>
      </c>
      <c r="AO347" s="1" t="n"/>
      <c r="AP347" t="n">
        <v>7</v>
      </c>
      <c r="AQ347" s="4" t="n">
        <v>41410</v>
      </c>
      <c r="AR347" s="4" t="n">
        <v>41416</v>
      </c>
      <c r="AS347" s="5">
        <f>+AR347-AQ347</f>
        <v/>
      </c>
      <c r="AT347" t="inlineStr">
        <is>
          <t>Acta de Compromiso</t>
        </is>
      </c>
      <c r="AU347" t="inlineStr">
        <is>
          <t>Auto de archivo</t>
        </is>
      </c>
      <c r="AV347" s="10" t="n">
        <v>41416</v>
      </c>
      <c r="AW347" s="9" t="inlineStr">
        <is>
          <t>L. Garcia</t>
        </is>
      </c>
      <c r="AX347" s="10" t="n">
        <v>41416</v>
      </c>
      <c r="CE347" s="10" t="n">
        <v>41416</v>
      </c>
    </row>
    <row r="348" ht="15" customHeight="1">
      <c r="B348" t="inlineStr">
        <is>
          <t>346-2013</t>
        </is>
      </c>
      <c r="C348" t="n">
        <v>1301649</v>
      </c>
      <c r="D348" t="inlineStr">
        <is>
          <t>FLORA</t>
        </is>
      </c>
      <c r="H348" s="7" t="inlineStr">
        <is>
          <t>Tala de palma urgencia manifiesta</t>
        </is>
      </c>
      <c r="I348" t="inlineStr">
        <is>
          <t>Alexander Hincapie - alexhincapiegarcia@gmail.com</t>
        </is>
      </c>
      <c r="J348" t="inlineStr">
        <is>
          <t>KR</t>
        </is>
      </c>
      <c r="K348" t="n">
        <v>29</v>
      </c>
      <c r="L348" t="inlineStr">
        <is>
          <t>B</t>
        </is>
      </c>
      <c r="N348" t="n">
        <v>39</v>
      </c>
      <c r="P348" t="n">
        <v>2</v>
      </c>
      <c r="Q348" t="inlineStr">
        <is>
          <t>SUR</t>
        </is>
      </c>
      <c r="S348" t="n">
        <v>121</v>
      </c>
      <c r="T348">
        <f>CONCATENATE(J348," ",K348," ",L348," ",M348," ",N348," ",O348," ",P348," ",Q348," ",R348," ",S348)</f>
        <v/>
      </c>
      <c r="U348" t="inlineStr">
        <is>
          <t>no reporta</t>
        </is>
      </c>
      <c r="V348" t="n">
        <v>2701297</v>
      </c>
      <c r="W348" t="inlineStr">
        <is>
          <t>no aplica</t>
        </is>
      </c>
      <c r="AH348">
        <f>CONCATENATE(X348," ",Y348," ",Z348," ",AA348," ",AB348," ",AC348," ",AD348," ",AE348," ",AF348," ",AG348)</f>
        <v/>
      </c>
      <c r="AI348" t="inlineStr">
        <is>
          <t>no reporta</t>
        </is>
      </c>
      <c r="AJ348" t="inlineStr">
        <is>
          <t>no reporta</t>
        </is>
      </c>
      <c r="AK348" t="inlineStr">
        <is>
          <t>Mesa</t>
        </is>
      </c>
      <c r="AO348" s="1" t="n"/>
      <c r="AP348" t="n">
        <v>9</v>
      </c>
      <c r="AQ348" s="4" t="n">
        <v>41415</v>
      </c>
      <c r="AR348" s="4" t="n">
        <v>41416</v>
      </c>
      <c r="AS348" s="5">
        <f>+AR348-AQ348</f>
        <v/>
      </c>
      <c r="AT348" t="inlineStr">
        <is>
          <t>Codigo de Policia</t>
        </is>
      </c>
      <c r="AU348" t="inlineStr">
        <is>
          <t>Auto de archivo</t>
        </is>
      </c>
      <c r="AV348" s="10" t="n"/>
      <c r="BU348" s="10" t="n">
        <v>41416</v>
      </c>
      <c r="BV348" s="10" t="n">
        <v>41417</v>
      </c>
    </row>
    <row r="349" ht="15" customFormat="1" customHeight="1" s="70">
      <c r="B349" s="70" t="inlineStr">
        <is>
          <t>347-2013</t>
        </is>
      </c>
      <c r="C349" s="70" t="n">
        <v>1302031</v>
      </c>
      <c r="D349" s="70" t="inlineStr">
        <is>
          <t>-</t>
        </is>
      </c>
      <c r="E349" s="70" t="inlineStr">
        <is>
          <t>RESIDUOS SOLIDOS</t>
        </is>
      </c>
      <c r="H349" s="71" t="inlineStr">
        <is>
          <t>Solicitan campaña educativa residuos solidos</t>
        </is>
      </c>
      <c r="I349" s="70" t="inlineStr">
        <is>
          <t>Enviaseo</t>
        </is>
      </c>
      <c r="T349" s="70">
        <f>CONCATENATE(J349," ",K349," ",L349," ",M349," ",N349," ",O349," ",P349," ",Q349," ",R349," ",S349)</f>
        <v/>
      </c>
      <c r="U349" s="70" t="inlineStr">
        <is>
          <t>no reporta</t>
        </is>
      </c>
      <c r="V349" s="70" t="inlineStr">
        <is>
          <t>no reporta</t>
        </is>
      </c>
      <c r="W349" s="70" t="inlineStr">
        <is>
          <t>Por determinar</t>
        </is>
      </c>
      <c r="X349" s="70" t="inlineStr">
        <is>
          <t>TR</t>
        </is>
      </c>
      <c r="Y349" s="70" t="n">
        <v>34</v>
      </c>
      <c r="AA349" s="70" t="inlineStr">
        <is>
          <t>SUR</t>
        </is>
      </c>
      <c r="AB349" s="70" t="n">
        <v>29</v>
      </c>
      <c r="AD349" s="70" t="n">
        <v>12</v>
      </c>
      <c r="AH349" s="70">
        <f>CONCATENATE(X349," ",Y349," ",Z349," ",AA349," ",AB349," ",AC349," ",AD349," ",AE349," ",AF349," ",AG349)</f>
        <v/>
      </c>
      <c r="AI349" s="70" t="inlineStr">
        <is>
          <t>no reporta</t>
        </is>
      </c>
      <c r="AJ349" s="70" t="inlineStr">
        <is>
          <t>no reporta</t>
        </is>
      </c>
      <c r="AK349" s="70" t="inlineStr">
        <is>
          <t>La Sebastiana</t>
        </is>
      </c>
      <c r="AO349" s="72" t="n"/>
      <c r="AP349" s="70" t="n">
        <v>3</v>
      </c>
      <c r="AQ349" s="73" t="n">
        <v>41374</v>
      </c>
      <c r="AR349" s="73" t="n">
        <v>41446</v>
      </c>
      <c r="AS349" s="74">
        <f>+AR349-AQ349</f>
        <v/>
      </c>
      <c r="AT349" s="70" t="inlineStr">
        <is>
          <t>Acta de Compromiso</t>
        </is>
      </c>
      <c r="AU349" s="70" t="inlineStr">
        <is>
          <t>Auto de archivo</t>
        </is>
      </c>
      <c r="AV349" s="75" t="n">
        <v>41446</v>
      </c>
      <c r="AW349" s="76" t="inlineStr">
        <is>
          <t>J. Restrepo - S. Bustamante</t>
        </is>
      </c>
      <c r="AX349" s="75" t="n">
        <v>41446</v>
      </c>
      <c r="AY349" s="76" t="n"/>
      <c r="AZ349" s="76" t="n"/>
      <c r="BA349" s="76" t="n"/>
      <c r="BB349" s="76" t="n"/>
      <c r="BC349" s="76" t="n"/>
      <c r="BD349" s="76" t="n"/>
      <c r="BE349" s="76" t="n"/>
      <c r="BF349" s="76" t="n"/>
      <c r="BG349" s="76" t="n"/>
      <c r="BH349" s="76" t="n"/>
      <c r="BI349" s="76" t="n"/>
      <c r="BJ349" s="76" t="n"/>
      <c r="BK349" s="76" t="n"/>
      <c r="BL349" s="76" t="n"/>
      <c r="BM349" s="76" t="n"/>
      <c r="BN349" s="76" t="n"/>
      <c r="BO349" s="76" t="n"/>
      <c r="BP349" s="76" t="n"/>
      <c r="BQ349" s="76" t="n"/>
      <c r="BR349" s="76" t="n"/>
      <c r="BS349" s="76" t="n"/>
      <c r="BT349" s="76" t="n"/>
      <c r="BU349" s="76" t="n"/>
      <c r="BV349" s="76" t="n"/>
      <c r="BW349" s="76" t="n"/>
      <c r="BX349" s="76" t="n"/>
      <c r="BY349" s="76" t="n"/>
      <c r="BZ349" s="76" t="n"/>
      <c r="CA349" s="76" t="n"/>
      <c r="CB349" s="76" t="n"/>
      <c r="CC349" s="76" t="n"/>
      <c r="CD349" s="76" t="n"/>
      <c r="CE349" s="75" t="n">
        <v>41568</v>
      </c>
      <c r="CF349" s="76" t="n"/>
      <c r="CG349" s="76" t="n"/>
      <c r="CH349" s="76" t="n"/>
    </row>
    <row r="350" ht="15" customHeight="1">
      <c r="B350" t="inlineStr">
        <is>
          <t>348-2013</t>
        </is>
      </c>
      <c r="C350" t="inlineStr">
        <is>
          <t>1302199 - 1302804 - 1302838</t>
        </is>
      </c>
      <c r="D350" t="inlineStr">
        <is>
          <t>SUELO</t>
        </is>
      </c>
      <c r="H350" s="7" t="inlineStr">
        <is>
          <t>Movimiento de tierra en retiro de quebrada Oficio N°98</t>
        </is>
      </c>
      <c r="I350" t="inlineStr">
        <is>
          <t>Inspección Palmas</t>
        </is>
      </c>
      <c r="T350">
        <f>CONCATENATE(J350," ",K350," ",L350," ",M350," ",N350," ",O350," ",P350," ",Q350," ",R350," ",S350)</f>
        <v/>
      </c>
      <c r="U350" t="inlineStr">
        <is>
          <t>no reporta</t>
        </is>
      </c>
      <c r="V350" t="inlineStr">
        <is>
          <t>no reporta</t>
        </is>
      </c>
      <c r="W350" t="inlineStr">
        <is>
          <t>Sandra Herrera</t>
        </is>
      </c>
      <c r="AH350">
        <f>CONCATENATE(X350," ",Y350," ",Z350," ",AA350," ",AB350," ",AC350," ",AD350," ",AE350," ",AF350," ",AG350)</f>
        <v/>
      </c>
      <c r="AI350" t="inlineStr">
        <is>
          <t>no reporta</t>
        </is>
      </c>
      <c r="AJ350" t="inlineStr">
        <is>
          <t>no reporta</t>
        </is>
      </c>
      <c r="AL350" t="inlineStr">
        <is>
          <t>Pantanillo</t>
        </is>
      </c>
      <c r="AO350" s="1" t="n"/>
      <c r="AP350" t="n">
        <v>13</v>
      </c>
      <c r="AQ350" s="4" t="n">
        <v>41415</v>
      </c>
      <c r="AR350" s="4" t="n">
        <v>41424</v>
      </c>
      <c r="AS350" s="5">
        <f>+AR350-AQ350</f>
        <v/>
      </c>
      <c r="AT350" t="inlineStr">
        <is>
          <t>Codigo de Policia</t>
        </is>
      </c>
      <c r="AU350" t="inlineStr">
        <is>
          <t>Auto de archivo</t>
        </is>
      </c>
      <c r="AV350" s="10" t="n">
        <v>41424</v>
      </c>
      <c r="AW350" s="9" t="inlineStr">
        <is>
          <t>L. Taborda</t>
        </is>
      </c>
      <c r="AX350" s="10" t="n">
        <v>41424</v>
      </c>
      <c r="AY350" s="10" t="n">
        <v>41620</v>
      </c>
      <c r="AZ350" s="9" t="inlineStr">
        <is>
          <t>L. Taborda</t>
        </is>
      </c>
      <c r="BA350" s="9" t="inlineStr">
        <is>
          <t>12/13/2013</t>
        </is>
      </c>
      <c r="BB350" s="10" t="n">
        <v>41690</v>
      </c>
      <c r="BC350" s="9" t="inlineStr">
        <is>
          <t>L. Taborda</t>
        </is>
      </c>
      <c r="BD350" s="10" t="n">
        <v>41690</v>
      </c>
    </row>
    <row r="351" ht="15" customFormat="1" customHeight="1" s="70">
      <c r="B351" s="70" t="inlineStr">
        <is>
          <t>349-2013</t>
        </is>
      </c>
      <c r="C351" s="70" t="n">
        <v>1302207</v>
      </c>
      <c r="D351" s="70" t="inlineStr">
        <is>
          <t>FAUNA DOMESTICA</t>
        </is>
      </c>
      <c r="H351" s="71" t="inlineStr">
        <is>
          <t>Disposición inadecuada de excrementos de mascotas</t>
        </is>
      </c>
      <c r="I351" s="70" t="inlineStr">
        <is>
          <t>Gloria Beatriz Agudelo</t>
        </is>
      </c>
      <c r="J351" s="70" t="inlineStr">
        <is>
          <t>KR</t>
        </is>
      </c>
      <c r="K351" s="70" t="n">
        <v>46</v>
      </c>
      <c r="L351" s="70" t="inlineStr">
        <is>
          <t>A</t>
        </is>
      </c>
      <c r="N351" s="70" t="n">
        <v>46</v>
      </c>
      <c r="P351" s="70" t="n">
        <v>48</v>
      </c>
      <c r="Q351" s="70" t="inlineStr">
        <is>
          <t>SUR</t>
        </is>
      </c>
      <c r="S351" s="70" t="n">
        <v>202</v>
      </c>
      <c r="T351" s="70">
        <f>CONCATENATE(J351," ",K351," ",L351," ",M351," ",N351," ",O351," ",P351," ",Q351," ",R351," ",S351)</f>
        <v/>
      </c>
      <c r="U351" s="70" t="n">
        <v>42883631</v>
      </c>
      <c r="V351" s="70" t="n">
        <v>4445154</v>
      </c>
      <c r="W351" s="70" t="inlineStr">
        <is>
          <t>Gloria Mejia</t>
        </is>
      </c>
      <c r="X351" s="70" t="inlineStr">
        <is>
          <t>KR</t>
        </is>
      </c>
      <c r="Y351" s="70" t="n">
        <v>46</v>
      </c>
      <c r="Z351" s="70" t="inlineStr">
        <is>
          <t>A</t>
        </is>
      </c>
      <c r="AB351" s="70" t="n">
        <v>46</v>
      </c>
      <c r="AD351" s="70" t="n">
        <v>48</v>
      </c>
      <c r="AE351" s="70" t="inlineStr">
        <is>
          <t>SUR</t>
        </is>
      </c>
      <c r="AG351" s="70" t="n">
        <v>201</v>
      </c>
      <c r="AH351" s="70">
        <f>CONCATENATE(X351," ",Y351," ",Z351," ",AA351," ",AB351," ",AC351," ",AD351," ",AE351," ",AF351," ",AG351)</f>
        <v/>
      </c>
      <c r="AI351" s="70" t="inlineStr">
        <is>
          <t>no reporta</t>
        </is>
      </c>
      <c r="AJ351" s="70" t="inlineStr">
        <is>
          <t>no reporta</t>
        </is>
      </c>
      <c r="AK351" s="70" t="inlineStr">
        <is>
          <t>Primavera</t>
        </is>
      </c>
      <c r="AO351" s="72" t="n"/>
      <c r="AP351" s="70" t="n">
        <v>8</v>
      </c>
      <c r="AQ351" s="73" t="n">
        <v>41415</v>
      </c>
      <c r="AR351" s="73" t="n">
        <v>41437</v>
      </c>
      <c r="AS351" s="74">
        <f>+AR351-AQ351</f>
        <v/>
      </c>
      <c r="AT351" s="70" t="inlineStr">
        <is>
          <t>Acta de Compromiso</t>
        </is>
      </c>
      <c r="AU351" s="70" t="inlineStr">
        <is>
          <t>Auto de archivo</t>
        </is>
      </c>
      <c r="AV351" s="75" t="n">
        <v>41437</v>
      </c>
      <c r="AW351" s="76" t="inlineStr">
        <is>
          <t>J. Alvarez - L. Garcia</t>
        </is>
      </c>
      <c r="AX351" s="76" t="n"/>
      <c r="AY351" s="76" t="n"/>
      <c r="AZ351" s="76" t="n"/>
      <c r="BA351" s="76" t="n"/>
      <c r="BB351" s="76" t="n"/>
      <c r="BC351" s="76" t="n"/>
      <c r="BD351" s="76" t="n"/>
      <c r="BE351" s="76" t="n"/>
      <c r="BF351" s="76" t="n"/>
      <c r="BG351" s="76" t="n"/>
      <c r="BH351" s="76" t="n"/>
      <c r="BI351" s="76" t="n"/>
      <c r="BJ351" s="76" t="n"/>
      <c r="BK351" s="76" t="n"/>
      <c r="BL351" s="76" t="n"/>
      <c r="BM351" s="76" t="n"/>
      <c r="BN351" s="76" t="n"/>
      <c r="BO351" s="76" t="n"/>
      <c r="BP351" s="76" t="n"/>
      <c r="BQ351" s="76" t="n"/>
      <c r="BR351" s="76" t="n"/>
      <c r="BS351" s="76" t="n"/>
      <c r="BT351" s="76" t="n"/>
      <c r="BU351" s="76" t="n"/>
      <c r="BV351" s="76" t="n"/>
      <c r="BW351" s="76" t="n"/>
      <c r="BX351" s="76" t="n"/>
      <c r="BY351" s="76" t="n"/>
      <c r="BZ351" s="76" t="n"/>
      <c r="CA351" s="76" t="n"/>
      <c r="CB351" s="76" t="n"/>
      <c r="CC351" s="76" t="n"/>
      <c r="CD351" s="76" t="n"/>
      <c r="CE351" s="75" t="n">
        <v>41453</v>
      </c>
      <c r="CF351" s="75" t="n">
        <v>41453</v>
      </c>
      <c r="CG351" s="76" t="n"/>
      <c r="CH351" s="76" t="n"/>
    </row>
    <row r="352" ht="15" customHeight="1">
      <c r="B352" t="inlineStr">
        <is>
          <t>350-2013</t>
        </is>
      </c>
      <c r="C352" t="n">
        <v>1302224</v>
      </c>
      <c r="D352" t="inlineStr">
        <is>
          <t>-</t>
        </is>
      </c>
      <c r="E352" t="inlineStr">
        <is>
          <t>RESIDUOS SOLIDOS</t>
        </is>
      </c>
      <c r="H352" s="7" t="inlineStr">
        <is>
          <t>Disposición inadecuada de residuos solidos</t>
        </is>
      </c>
      <c r="I352" t="inlineStr">
        <is>
          <t>Gilberto de Jesus Vanegaz</t>
        </is>
      </c>
      <c r="J352" t="inlineStr">
        <is>
          <t>KR</t>
        </is>
      </c>
      <c r="K352" t="n">
        <v>26</v>
      </c>
      <c r="N352" t="n">
        <v>41</v>
      </c>
      <c r="O352" t="inlineStr">
        <is>
          <t>B</t>
        </is>
      </c>
      <c r="P352" t="n">
        <v>25</v>
      </c>
      <c r="Q352" t="inlineStr">
        <is>
          <t>SUR</t>
        </is>
      </c>
      <c r="S352" t="n">
        <v>136</v>
      </c>
      <c r="T352">
        <f>CONCATENATE(J352," ",K352," ",L352," ",M352," ",N352," ",O352," ",P352," ",Q352," ",R352," ",S352)</f>
        <v/>
      </c>
      <c r="U352" t="inlineStr">
        <is>
          <t>no reporta</t>
        </is>
      </c>
      <c r="V352" t="n">
        <v>3316449</v>
      </c>
      <c r="W352" t="inlineStr">
        <is>
          <t>Comunidad del sector</t>
        </is>
      </c>
      <c r="AH352">
        <f>CONCATENATE(X352," ",Y352," ",Z352," ",AA352," ",AB352," ",AC352," ",AD352," ",AE352," ",AF352," ",AG352)</f>
        <v/>
      </c>
      <c r="AI352" t="inlineStr">
        <is>
          <t>no reporta</t>
        </is>
      </c>
      <c r="AJ352" t="inlineStr">
        <is>
          <t>no reporta</t>
        </is>
      </c>
      <c r="AK352" t="inlineStr">
        <is>
          <t>San Rafael</t>
        </is>
      </c>
      <c r="AO352" s="1" t="n"/>
      <c r="AP352" t="n">
        <v>6</v>
      </c>
      <c r="AQ352" s="4" t="n">
        <v>41415</v>
      </c>
      <c r="AR352" s="4" t="n">
        <v>41446</v>
      </c>
      <c r="AS352" s="5">
        <f>+AR352-AQ352</f>
        <v/>
      </c>
      <c r="AT352" t="inlineStr">
        <is>
          <t>Acta de Compromiso</t>
        </is>
      </c>
      <c r="AU352" t="inlineStr">
        <is>
          <t>Auto de archivo</t>
        </is>
      </c>
      <c r="AV352" s="10" t="n">
        <v>41446</v>
      </c>
      <c r="AW352" s="9" t="inlineStr">
        <is>
          <t>J. Restrepo - S. Bustamante</t>
        </is>
      </c>
    </row>
    <row r="353" ht="15" customHeight="1">
      <c r="B353" t="inlineStr">
        <is>
          <t>351-2013</t>
        </is>
      </c>
      <c r="C353" t="n">
        <v>1302225</v>
      </c>
      <c r="D353" t="inlineStr">
        <is>
          <t>FAUNA DOMESTICA</t>
        </is>
      </c>
      <c r="H353" s="7" t="inlineStr">
        <is>
          <t>Disposición inadecuada de excrementos de mascotas</t>
        </is>
      </c>
      <c r="I353" t="inlineStr">
        <is>
          <t>Gilberto de Jesus Vanegaz</t>
        </is>
      </c>
      <c r="J353" t="inlineStr">
        <is>
          <t>KR</t>
        </is>
      </c>
      <c r="K353" t="n">
        <v>26</v>
      </c>
      <c r="N353" t="n">
        <v>41</v>
      </c>
      <c r="O353" t="inlineStr">
        <is>
          <t>B</t>
        </is>
      </c>
      <c r="P353" t="n">
        <v>25</v>
      </c>
      <c r="Q353" t="inlineStr">
        <is>
          <t>SUR</t>
        </is>
      </c>
      <c r="S353" t="n">
        <v>136</v>
      </c>
      <c r="T353">
        <f>CONCATENATE(J353," ",K353," ",L353," ",M353," ",N353," ",O353," ",P353," ",Q353," ",R353," ",S353)</f>
        <v/>
      </c>
      <c r="U353" t="inlineStr">
        <is>
          <t>no reporta</t>
        </is>
      </c>
      <c r="V353" t="n">
        <v>3316449</v>
      </c>
      <c r="W353" t="inlineStr">
        <is>
          <t>Comunidad del sector</t>
        </is>
      </c>
      <c r="AH353">
        <f>CONCATENATE(X353," ",Y353," ",Z353," ",AA353," ",AB353," ",AC353," ",AD353," ",AE353," ",AF353," ",AG353)</f>
        <v/>
      </c>
      <c r="AI353" t="inlineStr">
        <is>
          <t>no reporta</t>
        </is>
      </c>
      <c r="AJ353" t="inlineStr">
        <is>
          <t>no reporta</t>
        </is>
      </c>
      <c r="AK353" t="inlineStr">
        <is>
          <t>San Rafael</t>
        </is>
      </c>
      <c r="AO353" s="1" t="n"/>
      <c r="AP353" t="n">
        <v>6</v>
      </c>
      <c r="AQ353" s="4" t="n">
        <v>41415</v>
      </c>
      <c r="AR353" s="4" t="n">
        <v>41446</v>
      </c>
      <c r="AS353" s="5">
        <f>+AR353-AQ353</f>
        <v/>
      </c>
      <c r="AT353" t="inlineStr">
        <is>
          <t>Acta de Compromiso</t>
        </is>
      </c>
      <c r="AU353" t="inlineStr">
        <is>
          <t>Auto de archivo</t>
        </is>
      </c>
      <c r="AV353" s="10" t="n">
        <v>41446</v>
      </c>
      <c r="AW353" s="9" t="inlineStr">
        <is>
          <t>J. Restrepo - S. Bustamante</t>
        </is>
      </c>
    </row>
    <row r="354" ht="15" customFormat="1" customHeight="1" s="70">
      <c r="B354" s="70" t="inlineStr">
        <is>
          <t>352-2013</t>
        </is>
      </c>
      <c r="C354" s="70" t="n">
        <v>1302235</v>
      </c>
      <c r="D354" s="70" t="inlineStr">
        <is>
          <t>-</t>
        </is>
      </c>
      <c r="E354" s="70" t="inlineStr">
        <is>
          <t>RESIDUOS SOLIDOS</t>
        </is>
      </c>
      <c r="H354" s="71" t="inlineStr">
        <is>
          <t>Disposición inadecuada de residuos solidos</t>
        </is>
      </c>
      <c r="I354" s="70" t="inlineStr">
        <is>
          <t>Andrea Santamaria</t>
        </is>
      </c>
      <c r="J354" s="70" t="inlineStr">
        <is>
          <t>KR</t>
        </is>
      </c>
      <c r="K354" s="70" t="n">
        <v>42</v>
      </c>
      <c r="N354" s="70" t="n">
        <v>25</v>
      </c>
      <c r="O354" s="70" t="inlineStr">
        <is>
          <t>A</t>
        </is>
      </c>
      <c r="P354" s="70" t="n">
        <v>48</v>
      </c>
      <c r="Q354" s="70" t="inlineStr">
        <is>
          <t>SUR</t>
        </is>
      </c>
      <c r="T354" s="70">
        <f>CONCATENATE(J354," ",K354," ",L354," ",M354," ",N354," ",O354," ",P354," ",Q354," ",R354," ",S354)</f>
        <v/>
      </c>
      <c r="U354" s="70" t="inlineStr">
        <is>
          <t>no reporta</t>
        </is>
      </c>
      <c r="V354" s="70" t="n">
        <v>3345825</v>
      </c>
      <c r="W354" s="70" t="inlineStr">
        <is>
          <t>Comunidad del sector</t>
        </is>
      </c>
      <c r="AI354" s="70" t="inlineStr">
        <is>
          <t>no reporta</t>
        </is>
      </c>
      <c r="AJ354" s="70" t="inlineStr">
        <is>
          <t>no reporta</t>
        </is>
      </c>
      <c r="AK354" s="70" t="inlineStr">
        <is>
          <t>Las Orquideas</t>
        </is>
      </c>
      <c r="AO354" s="72" t="n"/>
      <c r="AP354" s="70" t="n">
        <v>3</v>
      </c>
      <c r="AQ354" s="73" t="n">
        <v>41415</v>
      </c>
      <c r="AR354" s="73" t="n">
        <v>41446</v>
      </c>
      <c r="AS354" s="74">
        <f>+AR354-AQ354</f>
        <v/>
      </c>
      <c r="AT354" s="70" t="inlineStr">
        <is>
          <t>Acta de Compromiso</t>
        </is>
      </c>
      <c r="AU354" s="70" t="inlineStr">
        <is>
          <t>Auto de archivo</t>
        </is>
      </c>
      <c r="AV354" s="75" t="n">
        <v>41446</v>
      </c>
      <c r="AW354" s="76" t="inlineStr">
        <is>
          <t>J. Restrepo - S. Bustamante</t>
        </is>
      </c>
      <c r="AX354" s="75" t="n">
        <v>41446</v>
      </c>
      <c r="AY354" s="76" t="n"/>
      <c r="AZ354" s="76" t="n"/>
      <c r="BA354" s="76" t="n"/>
      <c r="BB354" s="76" t="n"/>
      <c r="BC354" s="76" t="n"/>
      <c r="BD354" s="76" t="n"/>
      <c r="BE354" s="76" t="n"/>
      <c r="BF354" s="76" t="n"/>
      <c r="BG354" s="76" t="n"/>
      <c r="BH354" s="76" t="n"/>
      <c r="BI354" s="76" t="n"/>
      <c r="BJ354" s="76" t="n"/>
      <c r="BK354" s="76" t="n"/>
      <c r="BL354" s="76" t="n"/>
      <c r="BM354" s="76" t="n"/>
      <c r="BN354" s="76" t="n"/>
      <c r="BO354" s="76" t="n"/>
      <c r="BP354" s="76" t="n"/>
      <c r="BQ354" s="76" t="n"/>
      <c r="BR354" s="76" t="n"/>
      <c r="BS354" s="76" t="n"/>
      <c r="BT354" s="76" t="n"/>
      <c r="BU354" s="76" t="n"/>
      <c r="BV354" s="76" t="n"/>
      <c r="BW354" s="76" t="n"/>
      <c r="BX354" s="76" t="n"/>
      <c r="BY354" s="76" t="n"/>
      <c r="BZ354" s="76" t="n"/>
      <c r="CA354" s="76" t="n"/>
      <c r="CB354" s="76" t="n"/>
      <c r="CC354" s="76" t="n"/>
      <c r="CD354" s="76" t="n"/>
      <c r="CE354" s="75" t="n">
        <v>41568</v>
      </c>
      <c r="CF354" s="76" t="n"/>
      <c r="CG354" s="76" t="n"/>
      <c r="CH354" s="76" t="n"/>
    </row>
    <row r="355" ht="15" customHeight="1">
      <c r="B355" t="inlineStr">
        <is>
          <t>353-2013</t>
        </is>
      </c>
      <c r="C355" t="n">
        <v>1302273</v>
      </c>
      <c r="D355" t="inlineStr">
        <is>
          <t>-</t>
        </is>
      </c>
      <c r="E355" t="inlineStr">
        <is>
          <t>RESIDUOS SOLIDOS</t>
        </is>
      </c>
      <c r="F355" t="n">
        <v>3</v>
      </c>
      <c r="H355" s="7" t="inlineStr">
        <is>
          <t>comparendo 323</t>
        </is>
      </c>
      <c r="I355" t="inlineStr">
        <is>
          <t>De Oficio</t>
        </is>
      </c>
      <c r="T355">
        <f>CONCATENATE(J355," ",K355," ",L355," ",M355," ",N355," ",O355," ",P355," ",Q355," ",R355," ",S355)</f>
        <v/>
      </c>
      <c r="U355" t="inlineStr">
        <is>
          <t>no reporta</t>
        </is>
      </c>
      <c r="V355" t="inlineStr">
        <is>
          <t>no reporta</t>
        </is>
      </c>
      <c r="W355" t="inlineStr">
        <is>
          <t>Residente del predio</t>
        </is>
      </c>
      <c r="X355" t="inlineStr">
        <is>
          <t>CL</t>
        </is>
      </c>
      <c r="Y355" t="n">
        <v>39</v>
      </c>
      <c r="Z355" t="inlineStr">
        <is>
          <t>A</t>
        </is>
      </c>
      <c r="AA355" t="inlineStr">
        <is>
          <t>SUR</t>
        </is>
      </c>
      <c r="AB355" t="n">
        <v>45</v>
      </c>
      <c r="AD355" t="n">
        <v>27</v>
      </c>
      <c r="AG355" t="n">
        <v>201</v>
      </c>
      <c r="AH355">
        <f>CONCATENATE(X355," ",Y355," ",Z355," ",AA355," ",AB355," ",AC355," ",AD355," ",AE355," ",AF355," ",AG355)</f>
        <v/>
      </c>
      <c r="AI355" t="inlineStr">
        <is>
          <t>no reporta</t>
        </is>
      </c>
      <c r="AJ355" t="inlineStr">
        <is>
          <t>no reporta</t>
        </is>
      </c>
      <c r="AK355" t="inlineStr">
        <is>
          <t>Alcala</t>
        </is>
      </c>
      <c r="AO355" s="1" t="n"/>
      <c r="AP355" t="n">
        <v>8</v>
      </c>
      <c r="AQ355" s="4" t="n">
        <v>41416</v>
      </c>
      <c r="AR355" s="4" t="n">
        <v>41416</v>
      </c>
      <c r="AS355" s="5">
        <f>+AR355-AQ355</f>
        <v/>
      </c>
      <c r="AT355" t="inlineStr">
        <is>
          <t>Acuerdo 020 de 2009</t>
        </is>
      </c>
      <c r="AU355" t="inlineStr">
        <is>
          <t>Auto de archivo</t>
        </is>
      </c>
      <c r="AV355" s="10" t="n">
        <v>41446</v>
      </c>
      <c r="AW355" s="9" t="inlineStr">
        <is>
          <t>J. Restrepo - S. Bustamante</t>
        </is>
      </c>
      <c r="AX355" s="10" t="n">
        <v>41446</v>
      </c>
      <c r="BM355" s="10" t="n">
        <v>41415</v>
      </c>
      <c r="BN355" s="10" t="n">
        <v>41438</v>
      </c>
      <c r="BO355" s="10" t="n">
        <v>41438</v>
      </c>
      <c r="BP355" s="10" t="n">
        <v>41438</v>
      </c>
      <c r="BS355" s="10" t="n">
        <v>41578</v>
      </c>
      <c r="BT355" s="10" t="n">
        <v>41590</v>
      </c>
      <c r="CE355" s="10" t="n">
        <v>41617</v>
      </c>
    </row>
    <row r="356" ht="15" customHeight="1">
      <c r="B356" t="inlineStr">
        <is>
          <t>354-2013</t>
        </is>
      </c>
      <c r="C356" t="n">
        <v>1302274</v>
      </c>
      <c r="D356" t="inlineStr">
        <is>
          <t>-</t>
        </is>
      </c>
      <c r="E356" t="inlineStr">
        <is>
          <t>RESIDUOS SOLIDOS</t>
        </is>
      </c>
      <c r="F356" t="n">
        <v>3</v>
      </c>
      <c r="H356" s="7" t="inlineStr">
        <is>
          <t>comparendo 325</t>
        </is>
      </c>
      <c r="I356" t="inlineStr">
        <is>
          <t>De Oficio</t>
        </is>
      </c>
      <c r="T356">
        <f>CONCATENATE(J356," ",K356," ",L356," ",M356," ",N356," ",O356," ",P356," ",Q356," ",R356," ",S356)</f>
        <v/>
      </c>
      <c r="U356" t="inlineStr">
        <is>
          <t>no reporta</t>
        </is>
      </c>
      <c r="V356" t="inlineStr">
        <is>
          <t>no reporta</t>
        </is>
      </c>
      <c r="W356" t="inlineStr">
        <is>
          <t>Residente del predio</t>
        </is>
      </c>
      <c r="X356" t="inlineStr">
        <is>
          <t>CL</t>
        </is>
      </c>
      <c r="Y356" t="n">
        <v>39</v>
      </c>
      <c r="Z356" t="inlineStr">
        <is>
          <t>A</t>
        </is>
      </c>
      <c r="AA356" t="inlineStr">
        <is>
          <t>SUR</t>
        </is>
      </c>
      <c r="AB356" t="n">
        <v>46</v>
      </c>
      <c r="AD356" t="n">
        <v>41</v>
      </c>
      <c r="AH356">
        <f>CONCATENATE(X356," ",Y356," ",Z356," ",AA356," ",AB356," ",AC356," ",AD356," ",AE356," ",AF356," ",AG356)</f>
        <v/>
      </c>
      <c r="AI356" t="inlineStr">
        <is>
          <t>no reporta</t>
        </is>
      </c>
      <c r="AJ356" t="inlineStr">
        <is>
          <t>no reporta</t>
        </is>
      </c>
      <c r="AK356" t="inlineStr">
        <is>
          <t>Alcala</t>
        </is>
      </c>
      <c r="AO356" s="1" t="n"/>
      <c r="AP356" t="n">
        <v>8</v>
      </c>
      <c r="AQ356" s="4" t="n">
        <v>41416</v>
      </c>
      <c r="AR356" s="4" t="n">
        <v>41416</v>
      </c>
      <c r="AS356" s="5">
        <f>+AR356-AQ356</f>
        <v/>
      </c>
      <c r="AT356" t="inlineStr">
        <is>
          <t>Acuerdo 020 de 2009</t>
        </is>
      </c>
      <c r="AU356" t="inlineStr">
        <is>
          <t>Auto de archivo</t>
        </is>
      </c>
      <c r="AV356" s="10" t="n">
        <v>41415</v>
      </c>
      <c r="AW356" s="9" t="inlineStr">
        <is>
          <t>C. Rojas - J. Restrepo - S. Bustamante</t>
        </is>
      </c>
      <c r="AX356" s="10" t="n">
        <v>41415</v>
      </c>
      <c r="BM356" s="10" t="n">
        <v>41424</v>
      </c>
      <c r="BN356" s="10" t="n">
        <v>41431</v>
      </c>
      <c r="BO356" s="10" t="n">
        <v>41431</v>
      </c>
      <c r="BP356" s="10" t="n">
        <v>41431</v>
      </c>
      <c r="BS356" s="10" t="n">
        <v>41578</v>
      </c>
      <c r="BT356" s="10" t="n">
        <v>41590</v>
      </c>
      <c r="CE356" s="10" t="n">
        <v>41617</v>
      </c>
    </row>
    <row r="357" ht="15" customHeight="1">
      <c r="B357" t="inlineStr">
        <is>
          <t>355-2013</t>
        </is>
      </c>
      <c r="C357" t="n">
        <v>1302275</v>
      </c>
      <c r="D357" t="inlineStr">
        <is>
          <t>-</t>
        </is>
      </c>
      <c r="E357" t="inlineStr">
        <is>
          <t>RESIDUOS SOLIDOS</t>
        </is>
      </c>
      <c r="F357" t="n">
        <v>3</v>
      </c>
      <c r="H357" s="7" t="inlineStr">
        <is>
          <t>comparendo 324</t>
        </is>
      </c>
      <c r="I357" t="inlineStr">
        <is>
          <t>De Oficio</t>
        </is>
      </c>
      <c r="T357">
        <f>CONCATENATE(J357," ",K357," ",L357," ",M357," ",N357," ",O357," ",P357," ",Q357," ",R357," ",S357)</f>
        <v/>
      </c>
      <c r="U357" t="inlineStr">
        <is>
          <t>no reporta</t>
        </is>
      </c>
      <c r="V357" t="inlineStr">
        <is>
          <t>no reporta</t>
        </is>
      </c>
      <c r="W357" t="inlineStr">
        <is>
          <t>Residente del predio</t>
        </is>
      </c>
      <c r="X357" t="inlineStr">
        <is>
          <t>CL</t>
        </is>
      </c>
      <c r="Y357" t="n">
        <v>39</v>
      </c>
      <c r="Z357" t="inlineStr">
        <is>
          <t>A</t>
        </is>
      </c>
      <c r="AA357" t="inlineStr">
        <is>
          <t>SUR</t>
        </is>
      </c>
      <c r="AB357" t="n">
        <v>47</v>
      </c>
      <c r="AC357" t="inlineStr">
        <is>
          <t>A</t>
        </is>
      </c>
      <c r="AD357" t="n">
        <v>11</v>
      </c>
      <c r="AG357" t="n">
        <v>202</v>
      </c>
      <c r="AH357">
        <f>CONCATENATE(X357," ",Y357," ",Z357," ",AA357," ",AB357," ",AC357," ",AD357," ",AE357," ",AF357," ",AG357)</f>
        <v/>
      </c>
      <c r="AI357" t="inlineStr">
        <is>
          <t>no reporta</t>
        </is>
      </c>
      <c r="AJ357" t="inlineStr">
        <is>
          <t>no reporta</t>
        </is>
      </c>
      <c r="AK357" t="inlineStr">
        <is>
          <t>Alcala</t>
        </is>
      </c>
      <c r="AO357" s="1" t="n"/>
      <c r="AP357" t="n">
        <v>8</v>
      </c>
      <c r="AQ357" s="4" t="n">
        <v>41416</v>
      </c>
      <c r="AR357" s="4" t="n">
        <v>41416</v>
      </c>
      <c r="AS357" s="5">
        <f>+AR357-AQ357</f>
        <v/>
      </c>
      <c r="AT357" t="inlineStr">
        <is>
          <t>Acuerdo 020 de 2009</t>
        </is>
      </c>
      <c r="AU357" t="inlineStr">
        <is>
          <t>Auto de archivo</t>
        </is>
      </c>
      <c r="AV357" s="10" t="n">
        <v>41415</v>
      </c>
      <c r="AW357" s="9" t="inlineStr">
        <is>
          <t>C. Rojas - J. Restrepo - S. Bustamante</t>
        </is>
      </c>
      <c r="AX357" s="10" t="n">
        <v>41415</v>
      </c>
      <c r="BM357" s="10" t="n">
        <v>41415</v>
      </c>
      <c r="BN357" s="10" t="n">
        <v>41432</v>
      </c>
      <c r="BO357" s="10" t="n">
        <v>41432</v>
      </c>
      <c r="BP357" s="10" t="n">
        <v>41432</v>
      </c>
      <c r="BS357" s="10" t="n">
        <v>41446</v>
      </c>
      <c r="CE357" s="10" t="n">
        <v>41617</v>
      </c>
    </row>
    <row r="358" ht="15" customHeight="1">
      <c r="B358" t="inlineStr">
        <is>
          <t>356-2013</t>
        </is>
      </c>
      <c r="C358" t="n">
        <v>1302276</v>
      </c>
      <c r="D358" t="inlineStr">
        <is>
          <t>-</t>
        </is>
      </c>
      <c r="E358" t="inlineStr">
        <is>
          <t>RESIDUOS SOLIDOS</t>
        </is>
      </c>
      <c r="F358" t="n">
        <v>3</v>
      </c>
      <c r="H358" s="7" t="inlineStr">
        <is>
          <t>comparendo 726</t>
        </is>
      </c>
      <c r="I358" t="inlineStr">
        <is>
          <t>De Oficio</t>
        </is>
      </c>
      <c r="T358">
        <f>CONCATENATE(J358," ",K358," ",L358," ",M358," ",N358," ",O358," ",P358," ",Q358," ",R358," ",S358)</f>
        <v/>
      </c>
      <c r="U358" t="inlineStr">
        <is>
          <t>no reporta</t>
        </is>
      </c>
      <c r="V358" t="inlineStr">
        <is>
          <t>no reporta</t>
        </is>
      </c>
      <c r="W358" t="inlineStr">
        <is>
          <t>Residente del predio</t>
        </is>
      </c>
      <c r="X358" t="inlineStr">
        <is>
          <t>CL</t>
        </is>
      </c>
      <c r="Y358" t="n">
        <v>39</v>
      </c>
      <c r="Z358" t="inlineStr">
        <is>
          <t>A</t>
        </is>
      </c>
      <c r="AA358" t="inlineStr">
        <is>
          <t>SUR</t>
        </is>
      </c>
      <c r="AB358" t="n">
        <v>47</v>
      </c>
      <c r="AC358" t="inlineStr">
        <is>
          <t>A</t>
        </is>
      </c>
      <c r="AD358" t="n">
        <v>11</v>
      </c>
      <c r="AG358" t="n">
        <v>302</v>
      </c>
      <c r="AH358">
        <f>CONCATENATE(X358," ",Y358," ",Z358," ",AA358," ",AB358," ",AC358," ",AD358," ",AE358," ",AF358," ",AG358)</f>
        <v/>
      </c>
      <c r="AI358" t="inlineStr">
        <is>
          <t>no reporta</t>
        </is>
      </c>
      <c r="AJ358" t="inlineStr">
        <is>
          <t>no reporta</t>
        </is>
      </c>
      <c r="AK358" t="inlineStr">
        <is>
          <t>Alcala</t>
        </is>
      </c>
      <c r="AO358" s="1" t="n"/>
      <c r="AP358" t="n">
        <v>8</v>
      </c>
      <c r="AQ358" s="4" t="n">
        <v>41416</v>
      </c>
      <c r="AR358" s="4" t="n">
        <v>41416</v>
      </c>
      <c r="AS358" s="5">
        <f>+AR358-AQ358</f>
        <v/>
      </c>
      <c r="AT358" t="inlineStr">
        <is>
          <t>Acuerdo 020 de 2009</t>
        </is>
      </c>
      <c r="AU358" t="inlineStr">
        <is>
          <t>Auto de archivo</t>
        </is>
      </c>
      <c r="AV358" s="10" t="n">
        <v>41415</v>
      </c>
      <c r="AW358" s="9" t="inlineStr">
        <is>
          <t>C. Rojas - J. Restrepo - S. Bustamante</t>
        </is>
      </c>
      <c r="AX358" s="10" t="n">
        <v>41415</v>
      </c>
      <c r="BM358" s="10" t="n">
        <v>41415</v>
      </c>
      <c r="BN358" s="10" t="n">
        <v>41436</v>
      </c>
      <c r="BO358" s="10" t="n">
        <v>41436</v>
      </c>
      <c r="BP358" s="10" t="n">
        <v>41436</v>
      </c>
      <c r="BS358" s="10" t="n">
        <v>41446</v>
      </c>
      <c r="CE358" s="10" t="n">
        <v>41753</v>
      </c>
    </row>
    <row r="359" ht="15" customFormat="1" customHeight="1" s="70">
      <c r="B359" s="70" t="inlineStr">
        <is>
          <t>357-2013</t>
        </is>
      </c>
      <c r="C359" s="70" t="n">
        <v>1302291</v>
      </c>
      <c r="D359" s="70" t="inlineStr">
        <is>
          <t>-</t>
        </is>
      </c>
      <c r="E359" s="70" t="inlineStr">
        <is>
          <t>RESIDUOS SOLIDOS</t>
        </is>
      </c>
      <c r="F359" s="70" t="n">
        <v>3</v>
      </c>
      <c r="H359" s="71" t="inlineStr">
        <is>
          <t>comparendo 322</t>
        </is>
      </c>
      <c r="I359" s="70" t="inlineStr">
        <is>
          <t>De Oficio</t>
        </is>
      </c>
      <c r="T359" s="70">
        <f>CONCATENATE(J359," ",K359," ",L359," ",M359," ",N359," ",O359," ",P359," ",Q359," ",R359," ",S359)</f>
        <v/>
      </c>
      <c r="U359" s="70" t="inlineStr">
        <is>
          <t>no reporta</t>
        </is>
      </c>
      <c r="V359" s="70" t="inlineStr">
        <is>
          <t>no reporta</t>
        </is>
      </c>
      <c r="W359" s="70" t="inlineStr">
        <is>
          <t>Industrias Fime</t>
        </is>
      </c>
      <c r="X359" s="70" t="inlineStr">
        <is>
          <t>CL</t>
        </is>
      </c>
      <c r="Y359" s="70" t="n">
        <v>38</v>
      </c>
      <c r="Z359" s="70" t="inlineStr">
        <is>
          <t>A</t>
        </is>
      </c>
      <c r="AA359" s="70" t="inlineStr">
        <is>
          <t>SUR</t>
        </is>
      </c>
      <c r="AB359" s="70" t="n">
        <v>38</v>
      </c>
      <c r="AD359" s="70" t="n">
        <v>31</v>
      </c>
      <c r="AH359" s="70">
        <f>CONCATENATE(X359," ",Y359," ",Z359," ",AA359," ",AB359," ",AC359," ",AD359," ",AE359," ",AF359," ",AG359)</f>
        <v/>
      </c>
      <c r="AI359" s="70" t="inlineStr">
        <is>
          <t>no reporta</t>
        </is>
      </c>
      <c r="AJ359" s="70" t="inlineStr">
        <is>
          <t>no reporta</t>
        </is>
      </c>
      <c r="AK359" s="70" t="inlineStr">
        <is>
          <t>Mesa</t>
        </is>
      </c>
      <c r="AO359" s="72" t="n"/>
      <c r="AP359" s="70" t="n">
        <v>9</v>
      </c>
      <c r="AQ359" s="73" t="n">
        <v>41417</v>
      </c>
      <c r="AR359" s="73" t="n">
        <v>41417</v>
      </c>
      <c r="AS359" s="74">
        <f>+AR359-AQ359</f>
        <v/>
      </c>
      <c r="AT359" s="70" t="inlineStr">
        <is>
          <t>Acuerdo 020 de 2009</t>
        </is>
      </c>
      <c r="AU359" s="70" t="inlineStr">
        <is>
          <t>Auto de archivo</t>
        </is>
      </c>
      <c r="AV359" s="75" t="n">
        <v>41417</v>
      </c>
      <c r="AW359" s="76" t="inlineStr">
        <is>
          <t>C. Rojas - J. Restrepo - S. Bustamante</t>
        </is>
      </c>
      <c r="AX359" s="75" t="n">
        <v>41417</v>
      </c>
      <c r="AY359" s="75" t="n">
        <v>41418</v>
      </c>
      <c r="AZ359" s="76" t="inlineStr">
        <is>
          <t>J. Restrepo - S. Bustamante</t>
        </is>
      </c>
      <c r="BA359" s="75" t="n">
        <v>41418</v>
      </c>
      <c r="BB359" s="76" t="n"/>
      <c r="BC359" s="76" t="n"/>
      <c r="BD359" s="76" t="n"/>
      <c r="BE359" s="76" t="n"/>
      <c r="BF359" s="76" t="n"/>
      <c r="BG359" s="76" t="n"/>
      <c r="BH359" s="76" t="n"/>
      <c r="BI359" s="76" t="n"/>
      <c r="BJ359" s="76" t="n"/>
      <c r="BK359" s="76" t="n"/>
      <c r="BL359" s="76" t="n"/>
      <c r="BM359" s="75" t="n">
        <v>41424</v>
      </c>
      <c r="BN359" s="75" t="n">
        <v>41429</v>
      </c>
      <c r="BO359" s="75" t="n">
        <v>41429</v>
      </c>
      <c r="BP359" s="75" t="n">
        <v>41431</v>
      </c>
      <c r="BQ359" s="76" t="n"/>
      <c r="BR359" s="76" t="n"/>
      <c r="BS359" s="75" t="n">
        <v>41600</v>
      </c>
      <c r="BT359" s="75" t="n">
        <v>41607</v>
      </c>
      <c r="BU359" s="76" t="n"/>
      <c r="BV359" s="76" t="n"/>
      <c r="BW359" s="75" t="n">
        <v>41592</v>
      </c>
      <c r="BX359" s="75" t="n">
        <v>41606</v>
      </c>
      <c r="BY359" s="76" t="n"/>
      <c r="BZ359" s="76" t="n"/>
      <c r="CA359" s="76" t="n"/>
      <c r="CB359" s="76" t="n"/>
      <c r="CC359" s="76" t="n"/>
      <c r="CD359" s="76" t="n"/>
      <c r="CE359" s="75" t="n">
        <v>41617</v>
      </c>
      <c r="CF359" s="76" t="n"/>
      <c r="CG359" s="76" t="n"/>
      <c r="CH359" s="76" t="n"/>
    </row>
    <row r="360" ht="15" customHeight="1">
      <c r="A360" t="inlineStr">
        <is>
          <t>1312504-2014</t>
        </is>
      </c>
      <c r="B360" t="inlineStr">
        <is>
          <t>358-2013</t>
        </is>
      </c>
      <c r="C360" t="inlineStr">
        <is>
          <t>123494 - 130252 - 1304982 - 163636</t>
        </is>
      </c>
      <c r="D360" t="inlineStr">
        <is>
          <t>HIDRICO</t>
        </is>
      </c>
      <c r="H360" s="7" t="inlineStr">
        <is>
          <t>inadecuado manejo de aguas de escorrentia</t>
        </is>
      </c>
      <c r="I360" t="inlineStr">
        <is>
          <t>CGTDR - Obras Públicas</t>
        </is>
      </c>
      <c r="T360">
        <f>CONCATENATE(J360," ",K360," ",L360," ",M360," ",N360," ",O360," ",P360," ",Q360," ",R360," ",S360)</f>
        <v/>
      </c>
      <c r="U360" t="inlineStr">
        <is>
          <t>no reporta</t>
        </is>
      </c>
      <c r="V360" t="inlineStr">
        <is>
          <t>no reporta</t>
        </is>
      </c>
      <c r="W360" t="inlineStr">
        <is>
          <t>Proyecto Nativo</t>
        </is>
      </c>
      <c r="AH360">
        <f>CONCATENATE(X360," ",Y360," ",Z360," ",AA360," ",AB360," ",AC360," ",AD360," ",AE360," ",AF360," ",AG360)</f>
        <v/>
      </c>
      <c r="AI360" t="inlineStr">
        <is>
          <t>no reporta</t>
        </is>
      </c>
      <c r="AJ360" t="inlineStr">
        <is>
          <t>no reporta</t>
        </is>
      </c>
      <c r="AK360" t="inlineStr">
        <is>
          <t>Inmaculada</t>
        </is>
      </c>
      <c r="AO360" s="1" t="n"/>
      <c r="AP360" t="n">
        <v>5</v>
      </c>
      <c r="AQ360" s="4" t="n">
        <v>41416</v>
      </c>
      <c r="AR360" s="4" t="n">
        <v>41436</v>
      </c>
      <c r="AS360" s="5">
        <f>+AR360-AQ360</f>
        <v/>
      </c>
      <c r="AT360" t="inlineStr">
        <is>
          <t>Acta de Compromiso</t>
        </is>
      </c>
      <c r="AU360" t="inlineStr">
        <is>
          <t>Auto de archivo</t>
        </is>
      </c>
      <c r="AV360" s="10" t="n">
        <v>41436</v>
      </c>
      <c r="AW360" s="9" t="inlineStr">
        <is>
          <t>J. Guzman</t>
        </is>
      </c>
      <c r="AX360" s="10" t="n">
        <v>41436</v>
      </c>
      <c r="AY360" s="10" t="n">
        <v>41487</v>
      </c>
      <c r="AZ360" s="9" t="inlineStr">
        <is>
          <t>L. Taborda - C. Calle</t>
        </is>
      </c>
      <c r="BA360" s="10" t="n">
        <v>41487</v>
      </c>
      <c r="BB360" s="10" t="n">
        <v>41550</v>
      </c>
      <c r="BC360" s="9" t="inlineStr">
        <is>
          <t>L. Taborda</t>
        </is>
      </c>
      <c r="BD360" s="10" t="n">
        <v>41551</v>
      </c>
      <c r="BE360" s="10" t="n">
        <v>41725</v>
      </c>
      <c r="BF360" s="9" t="inlineStr">
        <is>
          <t>L. Taborda</t>
        </is>
      </c>
      <c r="BG360" s="10" t="n">
        <v>41725</v>
      </c>
    </row>
    <row r="361" ht="15" customFormat="1" customHeight="1" s="70">
      <c r="B361" s="70" t="inlineStr">
        <is>
          <t>359-2013</t>
        </is>
      </c>
      <c r="C361" s="70" t="n">
        <v>1302286</v>
      </c>
      <c r="D361" s="70" t="inlineStr">
        <is>
          <t>-</t>
        </is>
      </c>
      <c r="E361" s="70" t="inlineStr">
        <is>
          <t>RESIDUOS SOLIDOS</t>
        </is>
      </c>
      <c r="H361" s="71" t="inlineStr">
        <is>
          <t>Solicitan sensibilizacion por disposición inadecuada de residuos sólidos</t>
        </is>
      </c>
      <c r="I361" s="70" t="inlineStr">
        <is>
          <t>Alberto Montes/Humberto Urrego</t>
        </is>
      </c>
      <c r="T361" s="70">
        <f>CONCATENATE(J361," ",K361," ",L361," ",M361," ",N361," ",O361," ",P361," ",Q361," ",R361," ",S361)</f>
        <v/>
      </c>
      <c r="U361" s="70" t="inlineStr">
        <is>
          <t>no reporta</t>
        </is>
      </c>
      <c r="V361" s="70" t="n">
        <v>2768411</v>
      </c>
      <c r="W361" s="70" t="inlineStr">
        <is>
          <t>Por determinar</t>
        </is>
      </c>
      <c r="AH361" s="70">
        <f>CONCATENATE(X361," ",Y361," ",Z361," ",AA361," ",AB361," ",AC361," ",AD361," ",AE361," ",AF361," ",AG361)</f>
        <v/>
      </c>
      <c r="AI361" s="70" t="inlineStr">
        <is>
          <t>no reporta</t>
        </is>
      </c>
      <c r="AJ361" s="70" t="inlineStr">
        <is>
          <t>no reporta</t>
        </is>
      </c>
      <c r="AK361" s="70" t="inlineStr">
        <is>
          <t>La Sebastiana</t>
        </is>
      </c>
      <c r="AO361" s="72" t="n"/>
      <c r="AP361" s="70" t="n">
        <v>3</v>
      </c>
      <c r="AQ361" s="73" t="n">
        <v>41416</v>
      </c>
      <c r="AR361" s="73" t="n">
        <v>41436</v>
      </c>
      <c r="AS361" s="74">
        <f>+AR361-AQ361</f>
        <v/>
      </c>
      <c r="AT361" s="70" t="inlineStr">
        <is>
          <t>Acta de Compromiso</t>
        </is>
      </c>
      <c r="AU361" s="70" t="inlineStr">
        <is>
          <t>Auto de archivo</t>
        </is>
      </c>
      <c r="AV361" s="75" t="n">
        <v>41436</v>
      </c>
      <c r="AW361" s="76" t="inlineStr">
        <is>
          <t>J. Alvarez - L. Garcia</t>
        </is>
      </c>
      <c r="AX361" s="76" t="n"/>
      <c r="AY361" s="76" t="n"/>
      <c r="AZ361" s="76" t="n"/>
      <c r="BA361" s="76" t="n"/>
      <c r="BB361" s="76" t="n"/>
      <c r="BC361" s="76" t="n"/>
      <c r="BD361" s="76" t="n"/>
      <c r="BE361" s="76" t="n"/>
      <c r="BF361" s="76" t="n"/>
      <c r="BG361" s="76" t="n"/>
      <c r="BH361" s="76" t="n"/>
      <c r="BI361" s="76" t="n"/>
      <c r="BJ361" s="76" t="n"/>
      <c r="BK361" s="76" t="n"/>
      <c r="BL361" s="76" t="n"/>
      <c r="BM361" s="76" t="n"/>
      <c r="BN361" s="76" t="n"/>
      <c r="BO361" s="76" t="n"/>
      <c r="BP361" s="76" t="n"/>
      <c r="BQ361" s="76" t="n"/>
      <c r="BR361" s="76" t="n"/>
      <c r="BS361" s="76" t="n"/>
      <c r="BT361" s="76" t="n"/>
      <c r="BU361" s="76" t="n"/>
      <c r="BV361" s="76" t="n"/>
      <c r="BW361" s="76" t="n"/>
      <c r="BX361" s="76" t="n"/>
      <c r="BY361" s="76" t="n"/>
      <c r="BZ361" s="76" t="n"/>
      <c r="CA361" s="76" t="n"/>
      <c r="CB361" s="76" t="n"/>
      <c r="CC361" s="76" t="n"/>
      <c r="CD361" s="76" t="n"/>
      <c r="CE361" s="75" t="n">
        <v>41568</v>
      </c>
      <c r="CF361" s="76" t="n"/>
      <c r="CG361" s="76" t="n"/>
      <c r="CH361" s="76" t="n"/>
    </row>
    <row r="362" ht="15" customHeight="1">
      <c r="B362" t="inlineStr">
        <is>
          <t>360-2013</t>
        </is>
      </c>
      <c r="C362" t="inlineStr">
        <is>
          <t>1302066 - 1302303 - 124754</t>
        </is>
      </c>
      <c r="D362" t="inlineStr">
        <is>
          <t>FLORA</t>
        </is>
      </c>
      <c r="H362" s="7" t="inlineStr">
        <is>
          <t>Afectación de arboles en predio privado</t>
        </is>
      </c>
      <c r="I362" t="inlineStr">
        <is>
          <t>Angela Maria Mejia</t>
        </is>
      </c>
      <c r="J362" t="inlineStr">
        <is>
          <t>DG</t>
        </is>
      </c>
      <c r="K362" t="n">
        <v>29</v>
      </c>
      <c r="N362" t="n">
        <v>33</v>
      </c>
      <c r="P362" t="n">
        <v>48</v>
      </c>
      <c r="Q362" t="inlineStr">
        <is>
          <t>SUR</t>
        </is>
      </c>
      <c r="S362" t="n">
        <v>142</v>
      </c>
      <c r="T362">
        <f>CONCATENATE(J362," ",K362," ",L362," ",M362," ",N362," ",O362," ",P362," ",Q362," ",R362," ",S362)</f>
        <v/>
      </c>
      <c r="U362" t="n">
        <v>43749596</v>
      </c>
      <c r="V362" t="n">
        <v>3128794344</v>
      </c>
      <c r="W362" t="inlineStr">
        <is>
          <t>Andres Serna</t>
        </is>
      </c>
      <c r="X362" t="inlineStr">
        <is>
          <t>DG</t>
        </is>
      </c>
      <c r="Y362" t="n">
        <v>29</v>
      </c>
      <c r="AB362" t="n">
        <v>33</v>
      </c>
      <c r="AD362" t="n">
        <v>48</v>
      </c>
      <c r="AE362" t="inlineStr">
        <is>
          <t>SUR</t>
        </is>
      </c>
      <c r="AG362" t="n">
        <v>154</v>
      </c>
      <c r="AH362">
        <f>CONCATENATE(X362," ",Y362," ",Z362," ",AA362," ",AB362," ",AC362," ",AD362," ",AE362," ",AF362," ",AG362)</f>
        <v/>
      </c>
      <c r="AI362" t="inlineStr">
        <is>
          <t>no reporta</t>
        </is>
      </c>
      <c r="AJ362" t="inlineStr">
        <is>
          <t>no reporta</t>
        </is>
      </c>
      <c r="AK362" t="inlineStr">
        <is>
          <t>Alto de Misael</t>
        </is>
      </c>
      <c r="AO362" s="1" t="n"/>
      <c r="AP362" t="n">
        <v>3</v>
      </c>
      <c r="AQ362" s="4" t="n">
        <v>41408</v>
      </c>
      <c r="AR362" s="4" t="n">
        <v>41437</v>
      </c>
      <c r="AS362" s="5">
        <f>+AR362-AQ362</f>
        <v/>
      </c>
      <c r="AT362" t="inlineStr">
        <is>
          <t>Acta de Compromiso</t>
        </is>
      </c>
      <c r="AU362" t="inlineStr">
        <is>
          <t>Auto de archivo</t>
        </is>
      </c>
      <c r="BK362" s="10" t="n">
        <v>41437</v>
      </c>
      <c r="BL362" s="10" t="n">
        <v>41443</v>
      </c>
    </row>
    <row r="363" ht="15" customFormat="1" customHeight="1" s="70">
      <c r="B363" s="70" t="inlineStr">
        <is>
          <t>361-2013</t>
        </is>
      </c>
      <c r="C363" s="70" t="n">
        <v>1301826</v>
      </c>
      <c r="D363" s="70" t="inlineStr">
        <is>
          <t>FLORA</t>
        </is>
      </c>
      <c r="H363" s="71" t="inlineStr">
        <is>
          <t>Poda de arbol sin autorización</t>
        </is>
      </c>
      <c r="I363" s="70" t="inlineStr">
        <is>
          <t>Parques y Arborización</t>
        </is>
      </c>
      <c r="T363" s="70">
        <f>CONCATENATE(J363," ",K363," ",L363," ",M363," ",N363," ",O363," ",P363," ",Q363," ",R363," ",S363)</f>
        <v/>
      </c>
      <c r="U363" s="70" t="inlineStr">
        <is>
          <t>no reporta</t>
        </is>
      </c>
      <c r="V363" s="70" t="inlineStr">
        <is>
          <t>no reporta</t>
        </is>
      </c>
      <c r="W363" s="70" t="inlineStr">
        <is>
          <t>Bosques de San Carlos</t>
        </is>
      </c>
      <c r="X363" s="70" t="inlineStr">
        <is>
          <t>CL</t>
        </is>
      </c>
      <c r="Y363" s="70" t="n">
        <v>45</v>
      </c>
      <c r="Z363" s="70" t="inlineStr">
        <is>
          <t>A</t>
        </is>
      </c>
      <c r="AA363" s="70" t="inlineStr">
        <is>
          <t>SUR</t>
        </is>
      </c>
      <c r="AB363" s="70" t="n">
        <v>39</v>
      </c>
      <c r="AC363" s="70" t="inlineStr">
        <is>
          <t>B</t>
        </is>
      </c>
      <c r="AD363" s="70" t="n">
        <v>2</v>
      </c>
      <c r="AH363" s="70">
        <f>CONCATENATE(X363," ",Y363," ",Z363," ",AA363," ",AB363," ",AC363," ",AD363," ",AE363," ",AF363," ",AG363)</f>
        <v/>
      </c>
      <c r="AI363" s="70" t="inlineStr">
        <is>
          <t>no reporta</t>
        </is>
      </c>
      <c r="AJ363" s="70" t="inlineStr">
        <is>
          <t>no reporta</t>
        </is>
      </c>
      <c r="AK363" s="70" t="inlineStr">
        <is>
          <t>Las Antillas</t>
        </is>
      </c>
      <c r="AO363" s="72" t="n"/>
      <c r="AP363" s="70" t="n">
        <v>7</v>
      </c>
      <c r="AQ363" s="73" t="n">
        <v>41415</v>
      </c>
      <c r="AR363" s="73" t="n"/>
      <c r="AS363" s="74">
        <f>+AR363-AQ363</f>
        <v/>
      </c>
      <c r="AT363" s="70" t="inlineStr">
        <is>
          <t>Acta de Compromiso</t>
        </is>
      </c>
      <c r="AU363" s="70" t="inlineStr">
        <is>
          <t>Auto de archivo</t>
        </is>
      </c>
      <c r="AV363" s="76" t="n"/>
      <c r="AW363" s="76" t="n"/>
      <c r="AX363" s="76" t="n"/>
      <c r="AY363" s="76" t="n"/>
      <c r="AZ363" s="76" t="n"/>
      <c r="BA363" s="76" t="n"/>
      <c r="BB363" s="76" t="n"/>
      <c r="BC363" s="76" t="n"/>
      <c r="BD363" s="76" t="n"/>
      <c r="BE363" s="76" t="n"/>
      <c r="BF363" s="76" t="n"/>
      <c r="BG363" s="76" t="n"/>
      <c r="BH363" s="76" t="n"/>
      <c r="BI363" s="76" t="n"/>
      <c r="BJ363" s="76" t="n"/>
      <c r="BK363" s="76" t="n"/>
      <c r="BL363" s="76" t="n"/>
      <c r="BM363" s="76" t="n"/>
      <c r="BN363" s="76" t="n"/>
      <c r="BO363" s="76" t="n"/>
      <c r="BP363" s="76" t="n"/>
      <c r="BQ363" s="76" t="n"/>
      <c r="BR363" s="76" t="n"/>
      <c r="BS363" s="76" t="n"/>
      <c r="BT363" s="76" t="n"/>
      <c r="BU363" s="76" t="n"/>
      <c r="BV363" s="76" t="n"/>
      <c r="BW363" s="76" t="n"/>
      <c r="BX363" s="76" t="n"/>
      <c r="BY363" s="76" t="n"/>
      <c r="BZ363" s="76" t="n"/>
      <c r="CA363" s="76" t="n"/>
      <c r="CB363" s="76" t="n"/>
      <c r="CC363" s="76" t="n"/>
      <c r="CD363" s="76" t="n"/>
      <c r="CE363" s="76" t="n"/>
      <c r="CF363" s="76" t="n"/>
      <c r="CG363" s="76" t="n"/>
      <c r="CH363" s="76" t="n"/>
    </row>
    <row r="364" ht="15" customHeight="1">
      <c r="B364" t="inlineStr">
        <is>
          <t>362-2013</t>
        </is>
      </c>
      <c r="C364" t="n">
        <v>1302250</v>
      </c>
      <c r="D364" t="inlineStr">
        <is>
          <t>FAUNA DOMESTICA</t>
        </is>
      </c>
      <c r="H364" s="7" t="inlineStr">
        <is>
          <t>Tenencia inadecuada de mascota</t>
        </is>
      </c>
      <c r="I364" t="inlineStr">
        <is>
          <t>De Oficio</t>
        </is>
      </c>
      <c r="T364">
        <f>CONCATENATE(J364," ",K364," ",L364," ",M364," ",N364," ",O364," ",P364," ",Q364," ",R364," ",S364)</f>
        <v/>
      </c>
      <c r="U364" t="inlineStr">
        <is>
          <t>no reporta</t>
        </is>
      </c>
      <c r="V364" t="inlineStr">
        <is>
          <t>no reporta</t>
        </is>
      </c>
      <c r="W364" t="inlineStr">
        <is>
          <t>Jeison Alejandro Restrepo</t>
        </is>
      </c>
      <c r="X364" t="inlineStr">
        <is>
          <t>KR</t>
        </is>
      </c>
      <c r="Y364" t="n">
        <v>46</v>
      </c>
      <c r="AB364" t="n">
        <v>37</v>
      </c>
      <c r="AC364" t="inlineStr">
        <is>
          <t>A</t>
        </is>
      </c>
      <c r="AD364" t="n">
        <v>21</v>
      </c>
      <c r="AE364" t="inlineStr">
        <is>
          <t>SUR</t>
        </is>
      </c>
      <c r="AH364">
        <f>CONCATENATE(X364," ",Y364," ",Z364," ",AA364," ",AB364," ",AC364," ",AD364," ",AE364," ",AF364," ",AG364)</f>
        <v/>
      </c>
      <c r="AI364" t="n">
        <v>8359216</v>
      </c>
      <c r="AJ364" t="n">
        <v>2769136</v>
      </c>
      <c r="AK364" t="inlineStr">
        <is>
          <t>Alcala</t>
        </is>
      </c>
      <c r="AO364" s="1" t="n"/>
      <c r="AP364" t="n">
        <v>8</v>
      </c>
      <c r="AQ364" s="4" t="n">
        <v>41416</v>
      </c>
      <c r="AR364" s="4" t="n">
        <v>41416</v>
      </c>
      <c r="AS364" s="5">
        <f>+AR364-AQ364</f>
        <v/>
      </c>
      <c r="AT364" t="inlineStr">
        <is>
          <t>Acta de Compromiso</t>
        </is>
      </c>
      <c r="AU364" t="inlineStr">
        <is>
          <t>Auto de archivo</t>
        </is>
      </c>
      <c r="AV364" s="10" t="n">
        <v>41480</v>
      </c>
      <c r="AW364" s="9" t="inlineStr">
        <is>
          <t>J. Restrepo - S. Bustamante</t>
        </is>
      </c>
      <c r="AX364" s="10" t="n">
        <v>41480</v>
      </c>
      <c r="BK364" s="10" t="n">
        <v>41415</v>
      </c>
      <c r="BL364" s="10" t="n">
        <v>41416</v>
      </c>
      <c r="CE364" s="10" t="n">
        <v>41486</v>
      </c>
    </row>
    <row r="365" ht="15" customHeight="1">
      <c r="B365" t="inlineStr">
        <is>
          <t>363-2013</t>
        </is>
      </c>
      <c r="C365" t="n">
        <v>1302309</v>
      </c>
      <c r="D365" t="inlineStr">
        <is>
          <t>AIRE</t>
        </is>
      </c>
      <c r="H365" s="7" t="inlineStr">
        <is>
          <t>Afectación por material particulado con pulidora</t>
        </is>
      </c>
      <c r="I365" t="inlineStr">
        <is>
          <t>Lilian Arcila Moreno</t>
        </is>
      </c>
      <c r="J365" t="inlineStr">
        <is>
          <t>CL</t>
        </is>
      </c>
      <c r="K365" t="n">
        <v>34</v>
      </c>
      <c r="M365" t="inlineStr">
        <is>
          <t>SUR</t>
        </is>
      </c>
      <c r="N365" t="n">
        <v>43</v>
      </c>
      <c r="O365" t="inlineStr">
        <is>
          <t>A</t>
        </is>
      </c>
      <c r="P365" t="n">
        <v>34</v>
      </c>
      <c r="S365" t="n">
        <v>201</v>
      </c>
      <c r="T365">
        <f>CONCATENATE(J365," ",K365," ",L365," ",M365," ",N365," ",O365," ",P365," ",Q365," ",R365," ",S365)</f>
        <v/>
      </c>
      <c r="U365" t="inlineStr">
        <is>
          <t>no reporta</t>
        </is>
      </c>
      <c r="V365" t="n">
        <v>3341804</v>
      </c>
      <c r="W365" t="inlineStr">
        <is>
          <t>Fabiola Parra Hernandez</t>
        </is>
      </c>
      <c r="X365" t="inlineStr">
        <is>
          <t>CL</t>
        </is>
      </c>
      <c r="Y365" t="n">
        <v>34</v>
      </c>
      <c r="AA365" t="inlineStr">
        <is>
          <t>SUR</t>
        </is>
      </c>
      <c r="AB365" t="n">
        <v>43</v>
      </c>
      <c r="AC365" t="inlineStr">
        <is>
          <t>A</t>
        </is>
      </c>
      <c r="AD365" t="n">
        <v>34</v>
      </c>
      <c r="AG365" t="n">
        <v>101</v>
      </c>
      <c r="AH365">
        <f>CONCATENATE(X365," ",Y365," ",Z365," ",AA365," ",AB365," ",AC365," ",AD365," ",AE365," ",AF365," ",AG365)</f>
        <v/>
      </c>
      <c r="AI365" t="inlineStr">
        <is>
          <t>no reporta</t>
        </is>
      </c>
      <c r="AJ365" t="n">
        <v>3010957</v>
      </c>
      <c r="AK365" t="inlineStr">
        <is>
          <t>San Marcos</t>
        </is>
      </c>
      <c r="AO365" s="1" t="n"/>
      <c r="AP365" t="n">
        <v>2</v>
      </c>
      <c r="AQ365" s="4" t="n">
        <v>41418</v>
      </c>
      <c r="AR365" s="4" t="n">
        <v>41418</v>
      </c>
      <c r="AS365" s="5">
        <f>+AR365-AQ365</f>
        <v/>
      </c>
      <c r="AT365" t="inlineStr">
        <is>
          <t>Acta de Compromiso</t>
        </is>
      </c>
      <c r="AU365" t="inlineStr">
        <is>
          <t>Auto de archivo</t>
        </is>
      </c>
      <c r="AV365" s="10" t="n">
        <v>41418</v>
      </c>
      <c r="AW365" s="9" t="inlineStr">
        <is>
          <t>C. Rojas</t>
        </is>
      </c>
      <c r="AX365" s="10" t="n">
        <v>41418</v>
      </c>
      <c r="AY365" s="10" t="n">
        <v>41549</v>
      </c>
      <c r="AZ365" s="9" t="inlineStr">
        <is>
          <t>J. Alvarez - L. Garcia</t>
        </is>
      </c>
      <c r="BA365" s="10" t="n">
        <v>41550</v>
      </c>
      <c r="CE365" s="10" t="n">
        <v>41554</v>
      </c>
    </row>
    <row r="366" ht="15" customFormat="1" customHeight="1" s="70">
      <c r="B366" s="70" t="inlineStr">
        <is>
          <t>364-2013</t>
        </is>
      </c>
      <c r="C366" s="70" t="n">
        <v>1302313</v>
      </c>
      <c r="D366" s="70" t="inlineStr">
        <is>
          <t>-</t>
        </is>
      </c>
      <c r="E366" s="70" t="inlineStr">
        <is>
          <t>ESCOMBROS</t>
        </is>
      </c>
      <c r="H366" s="71" t="inlineStr">
        <is>
          <t>Disposición inadecuada de escombros y material</t>
        </is>
      </c>
      <c r="I366" s="70" t="inlineStr">
        <is>
          <t>De Oficio</t>
        </is>
      </c>
      <c r="T366" s="70">
        <f>CONCATENATE(J366," ",K366," ",L366," ",M366," ",N366," ",O366," ",P366," ",Q366," ",R366," ",S366)</f>
        <v/>
      </c>
      <c r="U366" s="70" t="inlineStr">
        <is>
          <t>no reporta</t>
        </is>
      </c>
      <c r="V366" s="70" t="inlineStr">
        <is>
          <t>no reporta</t>
        </is>
      </c>
      <c r="W366" s="70" t="inlineStr">
        <is>
          <t>Andres Calle</t>
        </is>
      </c>
      <c r="X366" s="70" t="inlineStr">
        <is>
          <t>CL</t>
        </is>
      </c>
      <c r="Y366" s="70" t="n">
        <v>44</v>
      </c>
      <c r="AA366" s="70" t="inlineStr">
        <is>
          <t>SUR</t>
        </is>
      </c>
      <c r="AB366" s="70" t="n">
        <v>43</v>
      </c>
      <c r="AC366" s="70" t="inlineStr">
        <is>
          <t>A</t>
        </is>
      </c>
      <c r="AD366" s="70" t="n">
        <v>85</v>
      </c>
      <c r="AH366" s="70">
        <f>CONCATENATE(X366," ",Y366," ",Z366," ",AA366," ",AB366," ",AC366," ",AD366," ",AE366," ",AF366," ",AG366)</f>
        <v/>
      </c>
      <c r="AI366" s="70" t="inlineStr">
        <is>
          <t>no reporta</t>
        </is>
      </c>
      <c r="AJ366" s="70" t="inlineStr">
        <is>
          <t>no reporta</t>
        </is>
      </c>
      <c r="AK366" s="70" t="inlineStr">
        <is>
          <t>Milan Vallejuelos</t>
        </is>
      </c>
      <c r="AO366" s="72" t="n"/>
      <c r="AP366" s="70" t="n">
        <v>8</v>
      </c>
      <c r="AQ366" s="73" t="n">
        <v>41418</v>
      </c>
      <c r="AR366" s="73" t="n">
        <v>41418</v>
      </c>
      <c r="AS366" s="74">
        <f>+AR366-AQ366</f>
        <v/>
      </c>
      <c r="AT366" s="70" t="inlineStr">
        <is>
          <t>Acta de Compromiso</t>
        </is>
      </c>
      <c r="AU366" s="70" t="inlineStr">
        <is>
          <t>Auto de archivo</t>
        </is>
      </c>
      <c r="AV366" s="75" t="n">
        <v>41410</v>
      </c>
      <c r="AW366" s="76" t="inlineStr">
        <is>
          <t>J. Restrepo - S. Bustamante</t>
        </is>
      </c>
      <c r="AX366" s="75" t="n">
        <v>41418</v>
      </c>
      <c r="AY366" s="75" t="n">
        <v>41442</v>
      </c>
      <c r="AZ366" s="76" t="inlineStr">
        <is>
          <t>J. Alvarez - L. Garcia</t>
        </is>
      </c>
      <c r="BA366" s="75" t="n">
        <v>41442</v>
      </c>
      <c r="BB366" s="75" t="n">
        <v>41453</v>
      </c>
      <c r="BC366" s="76" t="inlineStr">
        <is>
          <t>J. Restrepo - S. Bustamante</t>
        </is>
      </c>
      <c r="BD366" s="75" t="n">
        <v>41465</v>
      </c>
      <c r="BE366" s="76" t="n"/>
      <c r="BF366" s="76" t="n"/>
      <c r="BG366" s="76" t="n"/>
      <c r="BH366" s="76" t="n"/>
      <c r="BI366" s="76" t="n"/>
      <c r="BJ366" s="76" t="n"/>
      <c r="BK366" s="76" t="n"/>
      <c r="BL366" s="76" t="n"/>
      <c r="BM366" s="76" t="n"/>
      <c r="BN366" s="76" t="n"/>
      <c r="BO366" s="76" t="n"/>
      <c r="BP366" s="76" t="n"/>
      <c r="BQ366" s="76" t="n"/>
      <c r="BR366" s="76" t="n"/>
      <c r="BS366" s="76" t="n"/>
      <c r="BT366" s="76" t="n"/>
      <c r="BU366" s="76" t="n"/>
      <c r="BV366" s="76" t="n"/>
      <c r="BW366" s="76" t="n"/>
      <c r="BX366" s="76" t="n"/>
      <c r="BY366" s="76" t="n"/>
      <c r="BZ366" s="76" t="n"/>
      <c r="CA366" s="76" t="n"/>
      <c r="CB366" s="76" t="n"/>
      <c r="CC366" s="76" t="n"/>
      <c r="CD366" s="76" t="n"/>
      <c r="CE366" s="75" t="n"/>
      <c r="CF366" s="76" t="n"/>
      <c r="CG366" s="76" t="n"/>
      <c r="CH366" s="76" t="n"/>
    </row>
    <row r="367" ht="15" customHeight="1">
      <c r="A367" t="inlineStr">
        <is>
          <t xml:space="preserve">098-2012R370 - R654 - R1967 - </t>
        </is>
      </c>
      <c r="B367" t="inlineStr">
        <is>
          <t>365-2013</t>
        </is>
      </c>
      <c r="C367" t="n">
        <v>1302234</v>
      </c>
      <c r="D367" t="inlineStr">
        <is>
          <t>FLORA</t>
        </is>
      </c>
      <c r="H367" s="7" t="inlineStr">
        <is>
          <t>Tala y despeje de bosque</t>
        </is>
      </c>
      <c r="I367" t="inlineStr">
        <is>
          <t>Claudia Marcela Agudelo</t>
        </is>
      </c>
      <c r="J367" t="inlineStr">
        <is>
          <t>KR</t>
        </is>
      </c>
      <c r="K367" t="n">
        <v>34</v>
      </c>
      <c r="L367" t="inlineStr">
        <is>
          <t>A</t>
        </is>
      </c>
      <c r="N367" t="n">
        <v>39</v>
      </c>
      <c r="P367" t="n">
        <v>39</v>
      </c>
      <c r="Q367" t="inlineStr">
        <is>
          <t>SUR</t>
        </is>
      </c>
      <c r="S367" t="n">
        <v>202</v>
      </c>
      <c r="T367">
        <f>CONCATENATE(J367," ",K367," ",L367," ",M367," ",N367," ",O367," ",P367," ",Q367," ",R367," ",S367)</f>
        <v/>
      </c>
      <c r="U367" t="n">
        <v>43741595</v>
      </c>
      <c r="V367" t="n">
        <v>3342191</v>
      </c>
      <c r="W367" t="inlineStr">
        <is>
          <t>Jainer Arango Rios</t>
        </is>
      </c>
      <c r="AH367">
        <f>CONCATENATE(X367," ",Y367," ",Z367," ",AA367," ",AB367," ",AC367," ",AD367," ",AE367," ",AF367," ",AG367)</f>
        <v/>
      </c>
      <c r="AI367" t="inlineStr">
        <is>
          <t>no reporta</t>
        </is>
      </c>
      <c r="AJ367" t="inlineStr">
        <is>
          <t>no reporta</t>
        </is>
      </c>
      <c r="AL367" t="inlineStr">
        <is>
          <t>El Vallano</t>
        </is>
      </c>
      <c r="AO367" s="1" t="n"/>
      <c r="AP367" t="n">
        <v>11</v>
      </c>
      <c r="AQ367" s="4" t="n">
        <v>41415</v>
      </c>
      <c r="AR367" s="4" t="n">
        <v>40962</v>
      </c>
      <c r="AS367" s="5">
        <f>+AR367-AQ367</f>
        <v/>
      </c>
      <c r="AT367" t="inlineStr">
        <is>
          <t>Acta de Compromiso</t>
        </is>
      </c>
      <c r="AU367" t="inlineStr">
        <is>
          <t>Auto de archivo</t>
        </is>
      </c>
      <c r="AV367" s="10" t="n">
        <v>41411</v>
      </c>
      <c r="AW367" s="9" t="inlineStr">
        <is>
          <t>L. Taborda</t>
        </is>
      </c>
      <c r="AX367" s="10" t="n">
        <v>41411</v>
      </c>
      <c r="AY367" s="10" t="n">
        <v>41458</v>
      </c>
      <c r="AZ367" s="9" t="inlineStr">
        <is>
          <t>L. Taborda</t>
        </is>
      </c>
      <c r="BA367" s="10" t="n">
        <v>41458</v>
      </c>
      <c r="BK367" s="10" t="n">
        <v>41328</v>
      </c>
      <c r="BL367" s="10" t="n">
        <v>41328</v>
      </c>
    </row>
    <row r="368" ht="15" customFormat="1" customHeight="1" s="70">
      <c r="A368" s="70" t="inlineStr">
        <is>
          <t>1565-2011R33468</t>
        </is>
      </c>
      <c r="B368" s="70" t="inlineStr">
        <is>
          <t>366-2013</t>
        </is>
      </c>
      <c r="C368" s="70" t="n">
        <v>1302376</v>
      </c>
      <c r="D368" s="70" t="inlineStr">
        <is>
          <t>-</t>
        </is>
      </c>
      <c r="E368" s="70" t="inlineStr">
        <is>
          <t>RESIDUOS SOLIDOS</t>
        </is>
      </c>
      <c r="H368" s="71" t="inlineStr">
        <is>
          <t xml:space="preserve">comparendo 207, recurso de reposición </t>
        </is>
      </c>
      <c r="I368" s="70" t="inlineStr">
        <is>
          <t>De Oficio</t>
        </is>
      </c>
      <c r="T368" s="70">
        <f>CONCATENATE(J368," ",K368," ",L368," ",M368," ",N368," ",O368," ",P368," ",Q368," ",R368," ",S368)</f>
        <v/>
      </c>
      <c r="U368" s="70" t="inlineStr">
        <is>
          <t>no reporta</t>
        </is>
      </c>
      <c r="V368" s="70" t="inlineStr">
        <is>
          <t>no reporta</t>
        </is>
      </c>
      <c r="W368" s="70" t="inlineStr">
        <is>
          <t>Jhon Jairo Saldarriaga Jaramillo</t>
        </is>
      </c>
      <c r="AH368" s="70">
        <f>CONCATENATE(X368," ",Y368," ",Z368," ",AA368," ",AB368," ",AC368," ",AD368," ",AE368," ",AF368," ",AG368)</f>
        <v/>
      </c>
      <c r="AI368" s="70" t="n">
        <v>9894465</v>
      </c>
      <c r="AJ368" s="70" t="inlineStr">
        <is>
          <t>no reporta</t>
        </is>
      </c>
      <c r="AK368" s="70" t="inlineStr">
        <is>
          <t>Mesa</t>
        </is>
      </c>
      <c r="AO368" s="72" t="n"/>
      <c r="AP368" s="70" t="n">
        <v>9</v>
      </c>
      <c r="AQ368" s="73" t="n">
        <v>41422</v>
      </c>
      <c r="AR368" s="73" t="n"/>
      <c r="AS368" s="74">
        <f>+AR368-AQ368</f>
        <v/>
      </c>
      <c r="AT368" s="70" t="inlineStr">
        <is>
          <t>Acuerdo 020 de 2009</t>
        </is>
      </c>
      <c r="AU368" s="70" t="inlineStr">
        <is>
          <t>Auto de archivo</t>
        </is>
      </c>
      <c r="AV368" s="76" t="n"/>
      <c r="AW368" s="76" t="n"/>
      <c r="AX368" s="76" t="n"/>
      <c r="AY368" s="76" t="n"/>
      <c r="AZ368" s="76" t="n"/>
      <c r="BA368" s="76" t="n"/>
      <c r="BB368" s="76" t="n"/>
      <c r="BC368" s="76" t="n"/>
      <c r="BD368" s="76" t="n"/>
      <c r="BE368" s="76" t="n"/>
      <c r="BF368" s="76" t="n"/>
      <c r="BG368" s="76" t="n"/>
      <c r="BH368" s="76" t="n"/>
      <c r="BI368" s="76" t="n"/>
      <c r="BJ368" s="76" t="n"/>
      <c r="BK368" s="76" t="n"/>
      <c r="BL368" s="76" t="n"/>
      <c r="BM368" s="76" t="n"/>
      <c r="BN368" s="76" t="n"/>
      <c r="BO368" s="76" t="n"/>
      <c r="BP368" s="76" t="n"/>
      <c r="BQ368" s="76" t="n"/>
      <c r="BR368" s="76" t="n"/>
      <c r="BS368" s="76" t="n"/>
      <c r="BT368" s="76" t="n"/>
      <c r="BU368" s="76" t="n"/>
      <c r="BV368" s="76" t="n"/>
      <c r="BW368" s="76" t="n"/>
      <c r="BX368" s="76" t="n"/>
      <c r="BY368" s="76" t="n"/>
      <c r="BZ368" s="76" t="n"/>
      <c r="CA368" s="76" t="n"/>
      <c r="CB368" s="76" t="n"/>
      <c r="CC368" s="76" t="n"/>
      <c r="CD368" s="76" t="n"/>
      <c r="CE368" s="76" t="n"/>
      <c r="CF368" s="76" t="n"/>
      <c r="CG368" s="76" t="n"/>
      <c r="CH368" s="76" t="n"/>
    </row>
    <row r="369" ht="15" customHeight="1">
      <c r="A369" t="inlineStr">
        <is>
          <t>660-2012R3999 I.T 130368</t>
        </is>
      </c>
      <c r="B369" t="inlineStr">
        <is>
          <t>367-2013</t>
        </is>
      </c>
      <c r="C369" t="inlineStr">
        <is>
          <t>120636 - 1301882 - 160sae16031662</t>
        </is>
      </c>
      <c r="D369" t="inlineStr">
        <is>
          <t>HIDRICO</t>
        </is>
      </c>
      <c r="H369" s="7" t="inlineStr">
        <is>
          <t>Contaminación quebrada El Atravesado sector mahalo</t>
        </is>
      </c>
      <c r="I369" t="inlineStr">
        <is>
          <t>Gabriel Giraldo</t>
        </is>
      </c>
      <c r="T369">
        <f>CONCATENATE(J369," ",K369," ",L369," ",M369," ",N369," ",O369," ",P369," ",Q369," ",R369," ",S369)</f>
        <v/>
      </c>
      <c r="U369" t="n">
        <v>8251414</v>
      </c>
      <c r="V369" t="n">
        <v>3360291</v>
      </c>
      <c r="W369" t="inlineStr">
        <is>
          <t>Mahalo</t>
        </is>
      </c>
      <c r="AH369">
        <f>CONCATENATE(X369," ",Y369," ",Z369," ",AA369," ",AB369," ",AC369," ",AD369," ",AE369," ",AF369," ",AG369)</f>
        <v/>
      </c>
      <c r="AI369" t="inlineStr">
        <is>
          <t>no reporta</t>
        </is>
      </c>
      <c r="AJ369" t="inlineStr">
        <is>
          <t>no reporta</t>
        </is>
      </c>
      <c r="AL369" t="inlineStr">
        <is>
          <t>El Escobero</t>
        </is>
      </c>
      <c r="AO369" s="1" t="n"/>
      <c r="AP369" t="n">
        <v>10</v>
      </c>
      <c r="AQ369" s="4" t="n">
        <v>41400</v>
      </c>
      <c r="AR369" s="4" t="n"/>
      <c r="AS369" s="5">
        <f>+AR369-AQ369</f>
        <v/>
      </c>
      <c r="AT369" t="inlineStr">
        <is>
          <t>Acta de Compromiso</t>
        </is>
      </c>
      <c r="AU369" t="inlineStr">
        <is>
          <t>Auto de archivo</t>
        </is>
      </c>
    </row>
    <row r="370">
      <c r="B370" t="inlineStr">
        <is>
          <t>368-2013</t>
        </is>
      </c>
      <c r="C370" t="n">
        <v>123460</v>
      </c>
      <c r="D370" t="inlineStr">
        <is>
          <t>ESPACIOS PUBLICOS VERDES</t>
        </is>
      </c>
      <c r="H370" s="7" t="inlineStr">
        <is>
          <t>modificacion de jardineras para parqueo de vehiculos</t>
        </is>
      </c>
      <c r="I370" t="inlineStr">
        <is>
          <t>Matha Nora Castaño P.</t>
        </is>
      </c>
      <c r="J370" t="inlineStr">
        <is>
          <t>DG</t>
        </is>
      </c>
      <c r="K370" t="n">
        <v>31</v>
      </c>
      <c r="N370" t="n">
        <v>32</v>
      </c>
      <c r="O370" t="inlineStr">
        <is>
          <t>D</t>
        </is>
      </c>
      <c r="P370" t="n">
        <v>26</v>
      </c>
      <c r="Q370" t="inlineStr">
        <is>
          <t>SUR</t>
        </is>
      </c>
      <c r="T370">
        <f>CONCATENATE(J370," ",K370," ",L370," ",M370," ",N370," ",O370," ",P370," ",Q370," ",R370," ",S370)</f>
        <v/>
      </c>
      <c r="U370" t="n">
        <v>42865550</v>
      </c>
      <c r="V370" t="n">
        <v>3146528050</v>
      </c>
      <c r="W370" t="inlineStr">
        <is>
          <t>Por determinar</t>
        </is>
      </c>
      <c r="X370" t="inlineStr">
        <is>
          <t>DG</t>
        </is>
      </c>
      <c r="Y370" t="n">
        <v>31</v>
      </c>
      <c r="AB370" t="n">
        <v>32</v>
      </c>
      <c r="AC370" t="inlineStr">
        <is>
          <t>D</t>
        </is>
      </c>
      <c r="AD370" t="n">
        <v>26</v>
      </c>
      <c r="AE370" t="inlineStr">
        <is>
          <t>SUR</t>
        </is>
      </c>
      <c r="AH370">
        <f>CONCATENATE(X370," ",Y370," ",Z370," ",AA370," ",AB370," ",AC370," ",AD370," ",AE370," ",AF370," ",AG370)</f>
        <v/>
      </c>
      <c r="AI370" t="inlineStr">
        <is>
          <t>no reporta</t>
        </is>
      </c>
      <c r="AJ370" t="inlineStr">
        <is>
          <t>no reporta</t>
        </is>
      </c>
      <c r="AK370" t="inlineStr">
        <is>
          <t>Las Flores</t>
        </is>
      </c>
      <c r="AO370" s="1" t="n"/>
      <c r="AP370" t="n">
        <v>3</v>
      </c>
      <c r="AQ370" s="4" t="n">
        <v>41425</v>
      </c>
      <c r="AR370" s="4" t="n">
        <v>41438</v>
      </c>
      <c r="AS370" s="5">
        <f>+AR370-AQ370</f>
        <v/>
      </c>
      <c r="AT370" t="inlineStr">
        <is>
          <t>Codigo de Policia</t>
        </is>
      </c>
      <c r="AU370" t="inlineStr">
        <is>
          <t>Auto de archivo</t>
        </is>
      </c>
      <c r="AV370" s="10" t="n">
        <v>41438</v>
      </c>
      <c r="AW370" s="9" t="inlineStr">
        <is>
          <t>C. Rojas - S. Bustamante</t>
        </is>
      </c>
      <c r="AX370" s="10" t="n">
        <v>41438</v>
      </c>
      <c r="BM370" s="10" t="n">
        <v>41452</v>
      </c>
    </row>
    <row r="371">
      <c r="B371" t="inlineStr">
        <is>
          <t>369-2013</t>
        </is>
      </c>
      <c r="C371" t="n">
        <v>1302345</v>
      </c>
      <c r="D371" t="inlineStr">
        <is>
          <t>ESPACIOS PUBLICOS VERDES</t>
        </is>
      </c>
      <c r="H371" s="7" t="inlineStr">
        <is>
          <t>Solicitan sensibilización por estacionamiento de vehiculo en zona verde</t>
        </is>
      </c>
      <c r="I371" t="inlineStr">
        <is>
          <t>Comunidad</t>
        </is>
      </c>
      <c r="T371">
        <f>CONCATENATE(J371," ",K371," ",L371," ",M371," ",N371," ",O371," ",P371," ",Q371," ",R371," ",S371)</f>
        <v/>
      </c>
      <c r="U371" t="inlineStr">
        <is>
          <t>no reporta</t>
        </is>
      </c>
      <c r="V371" t="inlineStr">
        <is>
          <t>no reporta</t>
        </is>
      </c>
      <c r="W371" t="inlineStr">
        <is>
          <t>Jorge</t>
        </is>
      </c>
      <c r="X371" t="inlineStr">
        <is>
          <t>CL</t>
        </is>
      </c>
      <c r="Y371" t="n">
        <v>40</v>
      </c>
      <c r="AA371" t="inlineStr">
        <is>
          <t>SUR</t>
        </is>
      </c>
      <c r="AB371" t="n">
        <v>46</v>
      </c>
      <c r="AD371" t="n">
        <v>32</v>
      </c>
      <c r="AG371" t="n">
        <v>101</v>
      </c>
      <c r="AH371">
        <f>CONCATENATE(X371," ",Y371," ",Z371," ",AA371," ",AB371," ",AC371," ",AD371," ",AE371," ",AF371," ",AG371)</f>
        <v/>
      </c>
      <c r="AI371" t="inlineStr">
        <is>
          <t>no reporta</t>
        </is>
      </c>
      <c r="AJ371" t="inlineStr">
        <is>
          <t>no reporta</t>
        </is>
      </c>
      <c r="AK371" t="inlineStr">
        <is>
          <t>Alcala</t>
        </is>
      </c>
      <c r="AO371" s="1" t="n"/>
      <c r="AP371" t="n">
        <v>8</v>
      </c>
      <c r="AQ371" s="4" t="n">
        <v>41421</v>
      </c>
      <c r="AR371" s="4" t="n">
        <v>41436</v>
      </c>
      <c r="AS371" s="5">
        <f>+AR371-AQ371</f>
        <v/>
      </c>
      <c r="AT371" t="inlineStr">
        <is>
          <t>Acta de Compromiso</t>
        </is>
      </c>
      <c r="AU371" t="inlineStr">
        <is>
          <t>Auto de archivo</t>
        </is>
      </c>
      <c r="AV371" s="10" t="n">
        <v>41436</v>
      </c>
      <c r="AW371" s="9" t="inlineStr">
        <is>
          <t>J. Alvarez - L. Garcia</t>
        </is>
      </c>
      <c r="AX371" s="10" t="n">
        <v>41437</v>
      </c>
      <c r="CE371" s="10" t="n">
        <v>41548</v>
      </c>
    </row>
    <row r="372" ht="15" customHeight="1">
      <c r="B372" t="inlineStr">
        <is>
          <t>370-2013</t>
        </is>
      </c>
      <c r="C372" t="n">
        <v>1302348</v>
      </c>
      <c r="D372" t="inlineStr">
        <is>
          <t>-</t>
        </is>
      </c>
      <c r="E372" t="inlineStr">
        <is>
          <t>RESIDUOS SOLIDOS</t>
        </is>
      </c>
      <c r="H372" s="7" t="inlineStr">
        <is>
          <t>Disposición inadecuada de residuos solidos</t>
        </is>
      </c>
      <c r="I372" t="inlineStr">
        <is>
          <t>Comunidad</t>
        </is>
      </c>
      <c r="T372">
        <f>CONCATENATE(J372," ",K372," ",L372," ",M372," ",N372," ",O372," ",P372," ",Q372," ",R372," ",S372)</f>
        <v/>
      </c>
      <c r="U372" t="inlineStr">
        <is>
          <t>no reporta</t>
        </is>
      </c>
      <c r="V372" t="inlineStr">
        <is>
          <t>no reporta</t>
        </is>
      </c>
      <c r="W372" t="inlineStr">
        <is>
          <t>Liliana Bernal Mesa</t>
        </is>
      </c>
      <c r="X372" t="inlineStr">
        <is>
          <t>KR</t>
        </is>
      </c>
      <c r="Y372" t="n">
        <v>42</v>
      </c>
      <c r="AB372" t="n">
        <v>40</v>
      </c>
      <c r="AC372" t="inlineStr">
        <is>
          <t>B</t>
        </is>
      </c>
      <c r="AD372" t="n">
        <v>21</v>
      </c>
      <c r="AE372" t="inlineStr">
        <is>
          <t>SUR</t>
        </is>
      </c>
      <c r="AH372">
        <f>CONCATENATE(X372," ",Y372," ",Z372," ",AA372," ",AB372," ",AC372," ",AD372," ",AE372," ",AF372," ",AG372)</f>
        <v/>
      </c>
      <c r="AI372" t="inlineStr">
        <is>
          <t>no reporta</t>
        </is>
      </c>
      <c r="AJ372" t="inlineStr">
        <is>
          <t>no reporta</t>
        </is>
      </c>
      <c r="AK372" t="inlineStr">
        <is>
          <t>El Dorado</t>
        </is>
      </c>
      <c r="AO372" s="1" t="n"/>
      <c r="AP372" t="n">
        <v>7</v>
      </c>
      <c r="AQ372" s="4" t="n">
        <v>41421</v>
      </c>
      <c r="AR372" s="4" t="n">
        <v>41436</v>
      </c>
      <c r="AS372" s="5">
        <f>+AR372-AQ372</f>
        <v/>
      </c>
      <c r="AT372" t="inlineStr">
        <is>
          <t>Acta de Compromiso</t>
        </is>
      </c>
      <c r="AU372" s="16" t="inlineStr">
        <is>
          <t>Auto de archivo</t>
        </is>
      </c>
      <c r="AV372" s="10" t="n">
        <v>41436</v>
      </c>
      <c r="AW372" s="9" t="inlineStr">
        <is>
          <t>J. Alvarez - L. Garcia</t>
        </is>
      </c>
      <c r="AX372" s="10" t="n">
        <v>41437</v>
      </c>
      <c r="CE372" s="10" t="n">
        <v>41548</v>
      </c>
    </row>
    <row r="373">
      <c r="B373" t="inlineStr">
        <is>
          <t>371-2013</t>
        </is>
      </c>
      <c r="C373" t="n">
        <v>124133</v>
      </c>
      <c r="D373" t="inlineStr">
        <is>
          <t>ESPACIOS PUBLICOS VERDES</t>
        </is>
      </c>
      <c r="E373" t="inlineStr">
        <is>
          <t>RESIDUOS SOLIDOS</t>
        </is>
      </c>
      <c r="H373" s="7" t="inlineStr">
        <is>
          <t>Disposición inadecuada de residuos sólidos, solicitan informe de atencion</t>
        </is>
      </c>
      <c r="I373" t="inlineStr">
        <is>
          <t>Gladys Passos</t>
        </is>
      </c>
      <c r="J373" t="inlineStr">
        <is>
          <t>CL</t>
        </is>
      </c>
      <c r="K373" t="n">
        <v>48</v>
      </c>
      <c r="L373" t="inlineStr">
        <is>
          <t>A</t>
        </is>
      </c>
      <c r="M373" t="inlineStr">
        <is>
          <t>SUR</t>
        </is>
      </c>
      <c r="N373" t="n">
        <v>39</v>
      </c>
      <c r="O373" t="inlineStr">
        <is>
          <t>B</t>
        </is>
      </c>
      <c r="P373" t="n">
        <v>53</v>
      </c>
      <c r="T373">
        <f>CONCATENATE(J373," ",K373," ",L373," ",M373," ",N373," ",O373," ",P373," ",Q373," ",R373," ",S373)</f>
        <v/>
      </c>
      <c r="U373" t="inlineStr">
        <is>
          <t>no reporta</t>
        </is>
      </c>
      <c r="V373" t="n">
        <v>2708200</v>
      </c>
      <c r="W373" t="inlineStr">
        <is>
          <t>Juan Ignacio Restrepo</t>
        </is>
      </c>
      <c r="X373" t="inlineStr">
        <is>
          <t>CL</t>
        </is>
      </c>
      <c r="Y373" t="n">
        <v>48</v>
      </c>
      <c r="Z373" t="inlineStr">
        <is>
          <t>A</t>
        </is>
      </c>
      <c r="AA373" t="inlineStr">
        <is>
          <t>SUR</t>
        </is>
      </c>
      <c r="AB373" t="n">
        <v>39</v>
      </c>
      <c r="AC373" t="inlineStr">
        <is>
          <t>B</t>
        </is>
      </c>
      <c r="AD373" t="n">
        <v>61</v>
      </c>
      <c r="AH373">
        <f>CONCATENATE(X373," ",Y373," ",Z373," ",AA373," ",AB373," ",AC373," ",AD373," ",AE373," ",AF373," ",AG373)</f>
        <v/>
      </c>
      <c r="AI373" t="inlineStr">
        <is>
          <t>no reporta</t>
        </is>
      </c>
      <c r="AJ373" t="inlineStr">
        <is>
          <t>no reporta</t>
        </is>
      </c>
      <c r="AK373" t="inlineStr">
        <is>
          <t>El Trianon</t>
        </is>
      </c>
      <c r="AO373" s="1" t="n"/>
      <c r="AP373" t="n">
        <v>7</v>
      </c>
      <c r="AQ373" s="4" t="n">
        <v>41421</v>
      </c>
      <c r="AR373" s="4" t="n">
        <v>41465</v>
      </c>
      <c r="AS373" s="5">
        <f>+AR373-AQ373</f>
        <v/>
      </c>
      <c r="AT373" t="inlineStr">
        <is>
          <t>Acta de Compromiso</t>
        </is>
      </c>
      <c r="AU373" s="16" t="inlineStr">
        <is>
          <t>Auto de archivo</t>
        </is>
      </c>
      <c r="AV373" s="10" t="n">
        <v>41451</v>
      </c>
      <c r="AW373" s="9" t="inlineStr">
        <is>
          <t>J. Alvarez - L. Garcia</t>
        </is>
      </c>
      <c r="AX373" s="10" t="n">
        <v>41452</v>
      </c>
      <c r="AY373" s="10" t="n">
        <v>41465</v>
      </c>
      <c r="AZ373" s="9" t="inlineStr">
        <is>
          <t>J. Alvarez - L. Garcia</t>
        </is>
      </c>
      <c r="BA373" s="10" t="n">
        <v>41466</v>
      </c>
      <c r="BM373" s="10" t="n">
        <v>41453</v>
      </c>
    </row>
    <row r="374" ht="15" customHeight="1">
      <c r="B374" t="inlineStr">
        <is>
          <t>372-2013</t>
        </is>
      </c>
      <c r="C374" t="n">
        <v>124088</v>
      </c>
      <c r="D374" t="inlineStr">
        <is>
          <t>-</t>
        </is>
      </c>
      <c r="E374" t="inlineStr">
        <is>
          <t>RESIDUOS SOLIDOS</t>
        </is>
      </c>
      <c r="H374" s="7" t="inlineStr">
        <is>
          <t>Disposición inadecuada de residuos sólidos, solicitan informe de atencion</t>
        </is>
      </c>
      <c r="I374" t="inlineStr">
        <is>
          <t>Secretaria de Salud</t>
        </is>
      </c>
      <c r="T374">
        <f>CONCATENATE(J374," ",K374," ",L374," ",M374," ",N374," ",O374," ",P374," ",Q374," ",R374," ",S374)</f>
        <v/>
      </c>
      <c r="U374" t="inlineStr">
        <is>
          <t>no reporta</t>
        </is>
      </c>
      <c r="V374" t="inlineStr">
        <is>
          <t>no reporta</t>
        </is>
      </c>
      <c r="W374" t="inlineStr">
        <is>
          <t>Por determinar</t>
        </is>
      </c>
      <c r="X374" t="inlineStr">
        <is>
          <t>CL</t>
        </is>
      </c>
      <c r="Y374" t="n">
        <v>32</v>
      </c>
      <c r="AA374" t="inlineStr">
        <is>
          <t>SUR</t>
        </is>
      </c>
      <c r="AB374" t="n">
        <v>43</v>
      </c>
      <c r="AC374" t="inlineStr">
        <is>
          <t>A</t>
        </is>
      </c>
      <c r="AH374">
        <f>CONCATENATE(X374," ",Y374," ",Z374," ",AA374," ",AB374," ",AC374," ",AD374," ",AE374," ",AF374," ",AG374)</f>
        <v/>
      </c>
      <c r="AI374" t="inlineStr">
        <is>
          <t>no reporta</t>
        </is>
      </c>
      <c r="AJ374" t="inlineStr">
        <is>
          <t>no reporta</t>
        </is>
      </c>
      <c r="AK374" t="inlineStr">
        <is>
          <t>San Marcos</t>
        </is>
      </c>
      <c r="AO374" s="1" t="n"/>
      <c r="AP374" t="n">
        <v>2</v>
      </c>
      <c r="AQ374" s="4" t="n">
        <v>41421</v>
      </c>
      <c r="AR374" s="4" t="n">
        <v>41451</v>
      </c>
      <c r="AS374" s="5">
        <f>+AR374-AQ374</f>
        <v/>
      </c>
      <c r="AT374" t="inlineStr">
        <is>
          <t>Acta de Compromiso</t>
        </is>
      </c>
      <c r="AU374" s="16" t="inlineStr">
        <is>
          <t>Auto de archivo</t>
        </is>
      </c>
      <c r="AV374" s="10" t="n">
        <v>41451</v>
      </c>
      <c r="AW374" s="9" t="inlineStr">
        <is>
          <t>J. Alvarez - L. Garcia</t>
        </is>
      </c>
      <c r="AX374" s="10" t="n">
        <v>41458</v>
      </c>
      <c r="CE374" s="10" t="n">
        <v>41548</v>
      </c>
    </row>
    <row r="375" ht="15" customHeight="1">
      <c r="B375" t="inlineStr">
        <is>
          <t>373-2013</t>
        </is>
      </c>
      <c r="C375" t="n">
        <v>1302369</v>
      </c>
      <c r="D375" t="inlineStr">
        <is>
          <t>-</t>
        </is>
      </c>
      <c r="E375" t="inlineStr">
        <is>
          <t>RESIDUOS SOLIDOS</t>
        </is>
      </c>
      <c r="H375" s="7" t="inlineStr">
        <is>
          <t>Disposición inadecuada de residuos sólidos</t>
        </is>
      </c>
      <c r="I375" t="inlineStr">
        <is>
          <t>Comunidad</t>
        </is>
      </c>
      <c r="T375">
        <f>CONCATENATE(J375," ",K375," ",L375," ",M375," ",N375," ",O375," ",P375," ",Q375," ",R375," ",S375)</f>
        <v/>
      </c>
      <c r="U375" t="inlineStr">
        <is>
          <t>no reporta</t>
        </is>
      </c>
      <c r="V375" t="inlineStr">
        <is>
          <t>no reporta</t>
        </is>
      </c>
      <c r="W375" t="inlineStr">
        <is>
          <t>Teresa Muñoz</t>
        </is>
      </c>
      <c r="X375" t="inlineStr">
        <is>
          <t>CL</t>
        </is>
      </c>
      <c r="Y375" t="n">
        <v>40</v>
      </c>
      <c r="AA375" t="inlineStr">
        <is>
          <t>SUR</t>
        </is>
      </c>
      <c r="AB375" t="n">
        <v>24</v>
      </c>
      <c r="AC375" t="inlineStr">
        <is>
          <t>EE</t>
        </is>
      </c>
      <c r="AD375" t="n">
        <v>4</v>
      </c>
      <c r="AH375">
        <f>CONCATENATE(X375," ",Y375," ",Z375," ",AA375," ",AB375," ",AC375," ",AD375," ",AE375," ",AF375," ",AG375)</f>
        <v/>
      </c>
      <c r="AI375" t="inlineStr">
        <is>
          <t>no reporta</t>
        </is>
      </c>
      <c r="AJ375" t="inlineStr">
        <is>
          <t>no reporta</t>
        </is>
      </c>
      <c r="AK375" t="inlineStr">
        <is>
          <t>El Salado</t>
        </is>
      </c>
      <c r="AO375" s="1" t="n"/>
      <c r="AP375" t="n">
        <v>6</v>
      </c>
      <c r="AQ375" s="4" t="n">
        <v>41422</v>
      </c>
      <c r="AR375" s="4" t="n">
        <v>41453</v>
      </c>
      <c r="AS375" s="5">
        <f>+AR375-AQ375</f>
        <v/>
      </c>
      <c r="AT375" t="inlineStr">
        <is>
          <t>Acta de Compromiso</t>
        </is>
      </c>
      <c r="AU375" s="16" t="inlineStr">
        <is>
          <t>Auto de archivo</t>
        </is>
      </c>
      <c r="AV375" s="10" t="n">
        <v>41453</v>
      </c>
      <c r="AW375" s="9" t="inlineStr">
        <is>
          <t>J. Restrepo - S. Bustamante</t>
        </is>
      </c>
      <c r="CE375" s="10" t="n">
        <v>41548</v>
      </c>
    </row>
    <row r="376" ht="30" customHeight="1">
      <c r="B376" t="inlineStr">
        <is>
          <t>374-2013</t>
        </is>
      </c>
      <c r="C376" t="n">
        <v>1302378</v>
      </c>
      <c r="D376" t="inlineStr">
        <is>
          <t>-</t>
        </is>
      </c>
      <c r="E376" t="inlineStr">
        <is>
          <t>RESIDUOS SOLIDOS</t>
        </is>
      </c>
      <c r="H376" s="7" t="inlineStr">
        <is>
          <t>Disposición inadecuada de residuos sólidos, solicitan sensibilizar e implementar letreros</t>
        </is>
      </c>
      <c r="I376" t="inlineStr">
        <is>
          <t>Comunidad</t>
        </is>
      </c>
      <c r="T376">
        <f>CONCATENATE(J376," ",K376," ",L376," ",M376," ",N376," ",O376," ",P376," ",Q376," ",R376," ",S376)</f>
        <v/>
      </c>
      <c r="U376" t="inlineStr">
        <is>
          <t>no reporta</t>
        </is>
      </c>
      <c r="V376" t="inlineStr">
        <is>
          <t>no reporta</t>
        </is>
      </c>
      <c r="W376" t="inlineStr">
        <is>
          <t>Por determinar</t>
        </is>
      </c>
      <c r="AH376">
        <f>CONCATENATE(X376," ",Y376," ",Z376," ",AA376," ",AB376," ",AC376," ",AD376," ",AE376," ",AF376," ",AG376)</f>
        <v/>
      </c>
      <c r="AI376" t="inlineStr">
        <is>
          <t>no reporta</t>
        </is>
      </c>
      <c r="AJ376" t="inlineStr">
        <is>
          <t>no reporta</t>
        </is>
      </c>
      <c r="AK376" t="inlineStr">
        <is>
          <t>La Paz</t>
        </is>
      </c>
      <c r="AO376" s="1" t="n"/>
      <c r="AP376" t="n">
        <v>7</v>
      </c>
      <c r="AQ376" s="4" t="n">
        <v>41422</v>
      </c>
      <c r="AR376" s="4" t="n">
        <v>41453</v>
      </c>
      <c r="AS376" s="5">
        <f>+AR376-AQ376</f>
        <v/>
      </c>
      <c r="AT376" t="inlineStr">
        <is>
          <t>Acta de Compromiso</t>
        </is>
      </c>
      <c r="AU376" s="16" t="inlineStr">
        <is>
          <t>Auto de archivo</t>
        </is>
      </c>
      <c r="AV376" s="10" t="n">
        <v>41453</v>
      </c>
      <c r="AW376" s="9" t="inlineStr">
        <is>
          <t>J. Restrepo - S. Bustamante</t>
        </is>
      </c>
      <c r="CE376" s="10" t="n">
        <v>41548</v>
      </c>
    </row>
    <row r="377" ht="15" customHeight="1">
      <c r="B377" t="inlineStr">
        <is>
          <t>375-2013</t>
        </is>
      </c>
      <c r="C377" t="n">
        <v>1302380</v>
      </c>
      <c r="D377" t="inlineStr">
        <is>
          <t>-</t>
        </is>
      </c>
      <c r="E377" t="inlineStr">
        <is>
          <t>RESIDUOS SOLIDOS</t>
        </is>
      </c>
      <c r="H377" s="7" t="inlineStr">
        <is>
          <t>Disposición inadecuada de residuos y escombros</t>
        </is>
      </c>
      <c r="I377" t="inlineStr">
        <is>
          <t>Comunidad</t>
        </is>
      </c>
      <c r="T377">
        <f>CONCATENATE(J377," ",K377," ",L377," ",M377," ",N377," ",O377," ",P377," ",Q377," ",R377," ",S377)</f>
        <v/>
      </c>
      <c r="U377" t="inlineStr">
        <is>
          <t>no reporta</t>
        </is>
      </c>
      <c r="V377" t="inlineStr">
        <is>
          <t>no reporta</t>
        </is>
      </c>
      <c r="W377" t="inlineStr">
        <is>
          <t>Por determinar</t>
        </is>
      </c>
      <c r="X377" t="inlineStr">
        <is>
          <t>CL</t>
        </is>
      </c>
      <c r="Y377" t="n">
        <v>45</v>
      </c>
      <c r="AA377" t="inlineStr">
        <is>
          <t>SUR</t>
        </is>
      </c>
      <c r="AB377" t="n">
        <v>43</v>
      </c>
      <c r="AC377" t="inlineStr">
        <is>
          <t>A</t>
        </is>
      </c>
      <c r="AH377">
        <f>CONCATENATE(X377," ",Y377," ",Z377," ",AA377," ",AB377," ",AC377," ",AD377," ",AE377," ",AF377," ",AG377)</f>
        <v/>
      </c>
      <c r="AI377" t="inlineStr">
        <is>
          <t>no reporta</t>
        </is>
      </c>
      <c r="AJ377" t="inlineStr">
        <is>
          <t>no reporta</t>
        </is>
      </c>
      <c r="AK377" t="inlineStr">
        <is>
          <t>La Paz</t>
        </is>
      </c>
      <c r="AO377" s="1" t="n"/>
      <c r="AP377" t="n">
        <v>7</v>
      </c>
      <c r="AQ377" s="4" t="n">
        <v>41422</v>
      </c>
      <c r="AR377" s="4" t="n">
        <v>41450</v>
      </c>
      <c r="AS377" s="5">
        <f>+AR377-AQ377</f>
        <v/>
      </c>
      <c r="AT377" t="inlineStr">
        <is>
          <t>Acta de Compromiso</t>
        </is>
      </c>
      <c r="AU377" s="16" t="inlineStr">
        <is>
          <t>Auto de archivo</t>
        </is>
      </c>
      <c r="AV377" s="10" t="n">
        <v>41450</v>
      </c>
      <c r="AW377" s="9" t="inlineStr">
        <is>
          <t>J. Restrepo - S. Bustamante</t>
        </is>
      </c>
      <c r="AX377" s="10" t="n">
        <v>41451</v>
      </c>
      <c r="AY377" s="10" t="n"/>
      <c r="CE377" s="10" t="n">
        <v>41548</v>
      </c>
    </row>
    <row r="378" ht="15" customHeight="1">
      <c r="B378" t="inlineStr">
        <is>
          <t>376-2013</t>
        </is>
      </c>
      <c r="C378" t="n">
        <v>1302381</v>
      </c>
      <c r="D378" t="inlineStr">
        <is>
          <t>-</t>
        </is>
      </c>
      <c r="E378" t="inlineStr">
        <is>
          <t>ESCOMBROS</t>
        </is>
      </c>
      <c r="H378" s="7" t="inlineStr">
        <is>
          <t>Disposición inadecuada de escombros</t>
        </is>
      </c>
      <c r="I378" t="inlineStr">
        <is>
          <t>Anonimo</t>
        </is>
      </c>
      <c r="T378">
        <f>CONCATENATE(J378," ",K378," ",L378," ",M378," ",N378," ",O378," ",P378," ",Q378," ",R378," ",S378)</f>
        <v/>
      </c>
      <c r="U378" t="inlineStr">
        <is>
          <t>no reporta</t>
        </is>
      </c>
      <c r="V378" t="inlineStr">
        <is>
          <t>no reporta</t>
        </is>
      </c>
      <c r="W378" t="inlineStr">
        <is>
          <t>Gregoria - Uriel Betancur</t>
        </is>
      </c>
      <c r="X378" t="inlineStr">
        <is>
          <t>KR</t>
        </is>
      </c>
      <c r="Y378" t="n">
        <v>29</v>
      </c>
      <c r="Z378" t="inlineStr">
        <is>
          <t>C</t>
        </is>
      </c>
      <c r="AB378" t="n">
        <v>40</v>
      </c>
      <c r="AC378" t="inlineStr">
        <is>
          <t>F</t>
        </is>
      </c>
      <c r="AD378" t="n">
        <v>50</v>
      </c>
      <c r="AE378" t="inlineStr">
        <is>
          <t>SUR</t>
        </is>
      </c>
      <c r="AG378" t="n">
        <v>201</v>
      </c>
      <c r="AH378">
        <f>CONCATENATE(X378," ",Y378," ",Z378," ",AA378," ",AB378," ",AC378," ",AD378," ",AE378," ",AF378," ",AG378)</f>
        <v/>
      </c>
      <c r="AI378" t="n">
        <v>8455415</v>
      </c>
      <c r="AJ378" t="n">
        <v>3319639</v>
      </c>
      <c r="AK378" t="inlineStr">
        <is>
          <t>San Rafael</t>
        </is>
      </c>
      <c r="AO378" s="1" t="n"/>
      <c r="AP378" t="n">
        <v>6</v>
      </c>
      <c r="AQ378" s="4" t="n">
        <v>41422</v>
      </c>
      <c r="AR378" s="4" t="n">
        <v>41450</v>
      </c>
      <c r="AS378" s="5">
        <f>+AR378-AQ378</f>
        <v/>
      </c>
      <c r="AT378" t="inlineStr">
        <is>
          <t>Acta de Compromiso</t>
        </is>
      </c>
      <c r="AU378" s="16" t="inlineStr">
        <is>
          <t>Auto de archivo</t>
        </is>
      </c>
      <c r="AV378" s="10" t="n">
        <v>41450</v>
      </c>
      <c r="AW378" s="9" t="inlineStr">
        <is>
          <t>J. Restrepo - S. Bustamante</t>
        </is>
      </c>
      <c r="AX378" s="10" t="n">
        <v>41451</v>
      </c>
      <c r="AY378" s="10" t="n">
        <v>41533</v>
      </c>
      <c r="AZ378" s="9" t="inlineStr">
        <is>
          <t>J. Alvarez - L. Garcia</t>
        </is>
      </c>
      <c r="BA378" s="10" t="n">
        <v>41534</v>
      </c>
      <c r="CE378" s="10" t="n">
        <v>41548</v>
      </c>
    </row>
    <row r="379" ht="15" customHeight="1">
      <c r="B379" t="inlineStr">
        <is>
          <t>377-2013</t>
        </is>
      </c>
      <c r="C379" t="n">
        <v>1302382</v>
      </c>
      <c r="D379" t="inlineStr">
        <is>
          <t>FAUNA SILVESTRE</t>
        </is>
      </c>
      <c r="H379" s="7" t="inlineStr">
        <is>
          <t>Venta de culebras</t>
        </is>
      </c>
      <c r="I379" t="inlineStr">
        <is>
          <t>Gloria Rocha</t>
        </is>
      </c>
      <c r="T379">
        <f>CONCATENATE(J379," ",K379," ",L379," ",M379," ",N379," ",O379," ",P379," ",Q379," ",R379," ",S379)</f>
        <v/>
      </c>
      <c r="U379" t="n">
        <v>1128415997</v>
      </c>
      <c r="V379" t="n">
        <v>5966532</v>
      </c>
      <c r="W379" t="inlineStr">
        <is>
          <t>Nicolas Giraldo Acosta</t>
        </is>
      </c>
      <c r="X379" t="inlineStr">
        <is>
          <t>KR</t>
        </is>
      </c>
      <c r="Y379" t="n">
        <v>28</v>
      </c>
      <c r="Z379" t="inlineStr">
        <is>
          <t>C</t>
        </is>
      </c>
      <c r="AB379" t="n">
        <v>37</v>
      </c>
      <c r="AD379" t="n">
        <v>15</v>
      </c>
      <c r="AE379" t="inlineStr">
        <is>
          <t>SUR</t>
        </is>
      </c>
      <c r="AG379" t="n">
        <v>301</v>
      </c>
      <c r="AH379">
        <f>CONCATENATE(X379," ",Y379," ",Z379," ",AA379," ",AB379," ",AC379," ",AD379," ",AE379," ",AF379," ",AG379)</f>
        <v/>
      </c>
      <c r="AI379" t="n">
        <v>1037633652</v>
      </c>
      <c r="AJ379" t="n">
        <v>3311379</v>
      </c>
      <c r="AK379" t="inlineStr">
        <is>
          <t>La Pradera</t>
        </is>
      </c>
      <c r="AO379" s="1" t="n"/>
      <c r="AP379" t="n">
        <v>5</v>
      </c>
      <c r="AQ379" s="4" t="n">
        <v>41422</v>
      </c>
      <c r="AR379" s="4" t="n">
        <v>41450</v>
      </c>
      <c r="AS379" s="5">
        <f>+AR379-AQ379</f>
        <v/>
      </c>
      <c r="AT379" t="inlineStr">
        <is>
          <t>Acta de Compromiso</t>
        </is>
      </c>
      <c r="AU379" s="16" t="inlineStr">
        <is>
          <t>Auto de archivo</t>
        </is>
      </c>
      <c r="AV379" s="10" t="n">
        <v>41453</v>
      </c>
      <c r="AW379" s="9" t="inlineStr">
        <is>
          <t>J. Restrepo - S. Bustamante</t>
        </is>
      </c>
      <c r="AX379" s="10" t="n">
        <v>41452</v>
      </c>
      <c r="AY379" s="10" t="n">
        <v>41533</v>
      </c>
      <c r="AZ379" s="9" t="inlineStr">
        <is>
          <t>J. Alvarez - L. Garcia</t>
        </is>
      </c>
      <c r="BA379" s="10" t="n">
        <v>41534</v>
      </c>
      <c r="BB379" s="10" t="n">
        <v>41535</v>
      </c>
      <c r="BC379" s="9" t="inlineStr">
        <is>
          <t>J. Alvarez - L. Garcia</t>
        </is>
      </c>
      <c r="BD379" s="10" t="n">
        <v>41536</v>
      </c>
      <c r="CE379" s="10" t="n">
        <v>41548</v>
      </c>
    </row>
    <row r="380" ht="15" customFormat="1" customHeight="1" s="70">
      <c r="A380" s="70" t="inlineStr">
        <is>
          <t>I.T 130209</t>
        </is>
      </c>
      <c r="B380" s="70" t="inlineStr">
        <is>
          <t>378-2013</t>
        </is>
      </c>
      <c r="C380" s="70" t="n">
        <v>117010</v>
      </c>
      <c r="D380" s="70" t="inlineStr">
        <is>
          <t>-</t>
        </is>
      </c>
      <c r="E380" s="70" t="inlineStr">
        <is>
          <t>RESIDUO ESPECIAL</t>
        </is>
      </c>
      <c r="H380" s="71" t="inlineStr">
        <is>
          <t>Disposición inadecuada de equinaza</t>
        </is>
      </c>
      <c r="I380" s="70" t="inlineStr">
        <is>
          <t>Autoridad Ambiental - CLOPAD</t>
        </is>
      </c>
      <c r="T380" s="70">
        <f>CONCATENATE(J380," ",K380," ",L380," ",M380," ",N380," ",O380," ",P380," ",Q380," ",R380," ",S380)</f>
        <v/>
      </c>
      <c r="U380" s="70" t="inlineStr">
        <is>
          <t>no reporta</t>
        </is>
      </c>
      <c r="V380" s="70" t="inlineStr">
        <is>
          <t>no reporta</t>
        </is>
      </c>
      <c r="W380" s="70" t="inlineStr">
        <is>
          <t>John Jairo</t>
        </is>
      </c>
      <c r="X380" s="70" t="inlineStr">
        <is>
          <t>CL</t>
        </is>
      </c>
      <c r="Y380" s="70" t="n">
        <v>39</v>
      </c>
      <c r="Z380" s="70" t="inlineStr">
        <is>
          <t>B</t>
        </is>
      </c>
      <c r="AA380" s="70" t="inlineStr">
        <is>
          <t>SUR</t>
        </is>
      </c>
      <c r="AB380" s="70" t="n">
        <v>24</v>
      </c>
      <c r="AC380" s="70" t="inlineStr">
        <is>
          <t>EE</t>
        </is>
      </c>
      <c r="AD380" s="70" t="n">
        <v>141</v>
      </c>
      <c r="AH380" s="70">
        <f>CONCATENATE(X380," ",Y380," ",Z380," ",AA380," ",AB380," ",AC380," ",AD380," ",AE380," ",AF380," ",AG380)</f>
        <v/>
      </c>
      <c r="AI380" s="70" t="inlineStr">
        <is>
          <t>no reporta</t>
        </is>
      </c>
      <c r="AJ380" s="70" t="inlineStr">
        <is>
          <t>no reporta</t>
        </is>
      </c>
      <c r="AK380" s="70" t="inlineStr">
        <is>
          <t>El Chingui</t>
        </is>
      </c>
      <c r="AO380" s="72" t="n"/>
      <c r="AP380" s="70" t="n">
        <v>6</v>
      </c>
      <c r="AQ380" s="73" t="n">
        <v>41424</v>
      </c>
      <c r="AR380" s="73" t="n">
        <v>41450</v>
      </c>
      <c r="AS380" s="74">
        <f>+AR380-AQ380</f>
        <v/>
      </c>
      <c r="AT380" s="70" t="inlineStr">
        <is>
          <t>Codigo de Policia</t>
        </is>
      </c>
      <c r="AU380" s="70" t="inlineStr">
        <is>
          <t>Auto de archivo</t>
        </is>
      </c>
      <c r="AV380" s="75" t="n">
        <v>41450</v>
      </c>
      <c r="AW380" s="76" t="inlineStr">
        <is>
          <t>C. Rojas - J. Restrepo - S. Bustamante</t>
        </is>
      </c>
      <c r="AX380" s="75" t="n">
        <v>41450</v>
      </c>
      <c r="AY380" s="75" t="n">
        <v>41463</v>
      </c>
      <c r="AZ380" s="76" t="inlineStr">
        <is>
          <t>J. Alvarez - L. Garcia</t>
        </is>
      </c>
      <c r="BA380" s="75" t="n">
        <v>41463</v>
      </c>
      <c r="BB380" s="76" t="n"/>
      <c r="BC380" s="76" t="n"/>
      <c r="BD380" s="76" t="n"/>
      <c r="BE380" s="76" t="n"/>
      <c r="BF380" s="76" t="n"/>
      <c r="BG380" s="76" t="n"/>
      <c r="BH380" s="76" t="n"/>
      <c r="BI380" s="76" t="n"/>
      <c r="BJ380" s="76" t="n"/>
      <c r="BK380" s="75" t="n">
        <v>41453</v>
      </c>
      <c r="BL380" s="76" t="n"/>
      <c r="BM380" s="76" t="n"/>
      <c r="BN380" s="76" t="n"/>
      <c r="BO380" s="76" t="n"/>
      <c r="BP380" s="76" t="n"/>
      <c r="BQ380" s="76" t="n"/>
      <c r="BR380" s="76" t="n"/>
      <c r="BS380" s="76" t="n"/>
      <c r="BT380" s="76" t="n"/>
      <c r="BU380" s="76" t="n"/>
      <c r="BV380" s="76" t="n"/>
      <c r="BW380" s="76" t="n"/>
      <c r="BX380" s="76" t="n"/>
      <c r="BY380" s="76" t="n"/>
      <c r="BZ380" s="76" t="n"/>
      <c r="CA380" s="76" t="n"/>
      <c r="CB380" s="76" t="n"/>
      <c r="CC380" s="76" t="n"/>
      <c r="CD380" s="76" t="n"/>
      <c r="CE380" s="75" t="n">
        <v>41464</v>
      </c>
      <c r="CF380" s="76" t="n"/>
      <c r="CG380" s="76" t="n"/>
      <c r="CH380" s="76" t="n"/>
    </row>
    <row r="381" ht="15" customHeight="1">
      <c r="B381" t="inlineStr">
        <is>
          <t>379-2013</t>
        </is>
      </c>
      <c r="C381" t="n">
        <v>124461</v>
      </c>
      <c r="D381" t="inlineStr">
        <is>
          <t>-</t>
        </is>
      </c>
      <c r="G381" t="inlineStr">
        <is>
          <t>Oficio catastro</t>
        </is>
      </c>
      <c r="H381" s="7" t="inlineStr">
        <is>
          <t>respuesta radicado 124011, facturacion</t>
        </is>
      </c>
      <c r="I381" t="inlineStr">
        <is>
          <t>Secretaria de Hacienda</t>
        </is>
      </c>
      <c r="T381">
        <f>CONCATENATE(J381," ",K381," ",L381," ",M381," ",N381," ",O381," ",P381," ",Q381," ",R381," ",S381)</f>
        <v/>
      </c>
      <c r="U381" t="inlineStr">
        <is>
          <t>no reporta</t>
        </is>
      </c>
      <c r="V381" t="inlineStr">
        <is>
          <t>no reporta</t>
        </is>
      </c>
      <c r="W381" t="inlineStr">
        <is>
          <t>no aplica</t>
        </is>
      </c>
      <c r="AH381">
        <f>CONCATENATE(X381," ",Y381," ",Z381," ",AA381," ",AB381," ",AC381," ",AD381," ",AE381," ",AF381," ",AG381)</f>
        <v/>
      </c>
      <c r="AI381" t="inlineStr">
        <is>
          <t>no reporta</t>
        </is>
      </c>
      <c r="AJ381" t="inlineStr">
        <is>
          <t>no reporta</t>
        </is>
      </c>
      <c r="AK381" t="inlineStr">
        <is>
          <t>-</t>
        </is>
      </c>
      <c r="AO381" s="1" t="n"/>
      <c r="AP381" t="inlineStr">
        <is>
          <t>-</t>
        </is>
      </c>
      <c r="AQ381" s="4" t="n">
        <v>41422</v>
      </c>
      <c r="AR381" s="4" t="n">
        <v>41428</v>
      </c>
      <c r="AS381" s="5">
        <f>+AR381-AQ381</f>
        <v/>
      </c>
      <c r="AT381" t="inlineStr">
        <is>
          <t>Remision u otros</t>
        </is>
      </c>
      <c r="AU381" t="inlineStr">
        <is>
          <t>Auto de archivo</t>
        </is>
      </c>
    </row>
    <row r="382" ht="15" customFormat="1" customHeight="1" s="70">
      <c r="B382" s="70" t="inlineStr">
        <is>
          <t>380-2013</t>
        </is>
      </c>
      <c r="C382" s="70" t="n">
        <v>1302565</v>
      </c>
      <c r="D382" s="70" t="inlineStr">
        <is>
          <t>HIDRICO</t>
        </is>
      </c>
      <c r="H382" s="71" t="inlineStr">
        <is>
          <t>Banqueo en rivera de quebrada, desarrollando gavion</t>
        </is>
      </c>
      <c r="I382" s="70" t="inlineStr">
        <is>
          <t>Inspección Palmas</t>
        </is>
      </c>
      <c r="T382" s="70">
        <f>CONCATENATE(J382," ",K382," ",L382," ",M382," ",N382," ",O382," ",P382," ",Q382," ",R382," ",S382)</f>
        <v/>
      </c>
      <c r="U382" s="70" t="inlineStr">
        <is>
          <t>no reporta</t>
        </is>
      </c>
      <c r="V382" s="70" t="inlineStr">
        <is>
          <t>no reporta</t>
        </is>
      </c>
      <c r="W382" s="70" t="inlineStr">
        <is>
          <t>Jorge Enrique Rojas Martinez</t>
        </is>
      </c>
      <c r="AH382" s="70">
        <f>CONCATENATE(X382," ",Y382," ",Z382," ",AA382," ",AB382," ",AC382," ",AD382," ",AE382," ",AF382," ",AG382)</f>
        <v/>
      </c>
      <c r="AI382" s="70" t="inlineStr">
        <is>
          <t>no reporta</t>
        </is>
      </c>
      <c r="AJ382" s="70" t="inlineStr">
        <is>
          <t>no reporta</t>
        </is>
      </c>
      <c r="AL382" s="70" t="inlineStr">
        <is>
          <t>Las Palmas</t>
        </is>
      </c>
      <c r="AO382" s="72" t="n"/>
      <c r="AP382" s="70" t="n">
        <v>12</v>
      </c>
      <c r="AQ382" s="73" t="n">
        <v>41425</v>
      </c>
      <c r="AR382" s="73" t="n">
        <v>41442</v>
      </c>
      <c r="AS382" s="74">
        <f>+AR382-AQ382</f>
        <v/>
      </c>
      <c r="AT382" s="70" t="inlineStr">
        <is>
          <t>Acta de Compromiso</t>
        </is>
      </c>
      <c r="AU382" s="70" t="inlineStr">
        <is>
          <t>Auto de archivo</t>
        </is>
      </c>
      <c r="AV382" s="75" t="n">
        <v>41438</v>
      </c>
      <c r="AW382" s="76" t="inlineStr">
        <is>
          <t>L. Taborda</t>
        </is>
      </c>
      <c r="AX382" s="75" t="n">
        <v>41442</v>
      </c>
      <c r="AY382" s="76" t="n"/>
      <c r="AZ382" s="76" t="n"/>
      <c r="BA382" s="76" t="n"/>
      <c r="BB382" s="76" t="n"/>
      <c r="BC382" s="76" t="n"/>
      <c r="BD382" s="76" t="n"/>
      <c r="BE382" s="76" t="n"/>
      <c r="BF382" s="76" t="n"/>
      <c r="BG382" s="76" t="n"/>
      <c r="BH382" s="76" t="n"/>
      <c r="BI382" s="76" t="n"/>
      <c r="BJ382" s="76" t="n"/>
      <c r="BK382" s="75" t="n">
        <v>41453</v>
      </c>
      <c r="BL382" s="76" t="n"/>
      <c r="BM382" s="76" t="n"/>
      <c r="BN382" s="76" t="n"/>
      <c r="BO382" s="76" t="n"/>
      <c r="BP382" s="76" t="n"/>
      <c r="BQ382" s="76" t="n"/>
      <c r="BR382" s="76" t="n"/>
      <c r="BS382" s="76" t="n"/>
      <c r="BT382" s="76" t="n"/>
      <c r="BU382" s="76" t="n"/>
      <c r="BV382" s="76" t="n"/>
      <c r="BW382" s="76" t="n"/>
      <c r="BX382" s="76" t="n"/>
      <c r="BY382" s="76" t="n"/>
      <c r="BZ382" s="76" t="n"/>
      <c r="CA382" s="76" t="n"/>
      <c r="CB382" s="76" t="n"/>
      <c r="CC382" s="76" t="n"/>
      <c r="CD382" s="76" t="n"/>
      <c r="CE382" s="76" t="n"/>
      <c r="CF382" s="76" t="n"/>
      <c r="CG382" s="76" t="n"/>
      <c r="CH382" s="76" t="n"/>
    </row>
    <row r="383" ht="15" customHeight="1">
      <c r="B383" t="inlineStr">
        <is>
          <t>381-2013</t>
        </is>
      </c>
      <c r="C383" t="n">
        <v>1302469</v>
      </c>
      <c r="D383" t="inlineStr">
        <is>
          <t>-</t>
        </is>
      </c>
      <c r="E383" t="inlineStr">
        <is>
          <t>RESIDUOS SOLIDOS</t>
        </is>
      </c>
      <c r="H383" s="7" t="inlineStr">
        <is>
          <t>Disposición inadecuada de residuos solidos</t>
        </is>
      </c>
      <c r="I383" t="inlineStr">
        <is>
          <t>Claudia Marcela Agudelo</t>
        </is>
      </c>
      <c r="J383" t="inlineStr">
        <is>
          <t>KR</t>
        </is>
      </c>
      <c r="K383" t="n">
        <v>26</v>
      </c>
      <c r="N383" t="n">
        <v>40</v>
      </c>
      <c r="O383" t="inlineStr">
        <is>
          <t>E</t>
        </is>
      </c>
      <c r="P383" t="n">
        <v>41</v>
      </c>
      <c r="S383" t="n">
        <v>147</v>
      </c>
      <c r="T383">
        <f>CONCATENATE(J383," ",K383," ",L383," ",M383," ",N383," ",O383," ",P383," ",Q383," ",R383," ",S383)</f>
        <v/>
      </c>
      <c r="U383" t="inlineStr">
        <is>
          <t>no reporta</t>
        </is>
      </c>
      <c r="V383" t="n">
        <v>3332253</v>
      </c>
      <c r="W383" t="inlineStr">
        <is>
          <t xml:space="preserve">Claudia </t>
        </is>
      </c>
      <c r="X383" t="inlineStr">
        <is>
          <t>KR</t>
        </is>
      </c>
      <c r="Y383" t="n">
        <v>26</v>
      </c>
      <c r="AB383" t="n">
        <v>40</v>
      </c>
      <c r="AC383" t="inlineStr">
        <is>
          <t>E</t>
        </is>
      </c>
      <c r="AD383" t="n">
        <v>41</v>
      </c>
      <c r="AE383" t="inlineStr">
        <is>
          <t>SUR</t>
        </is>
      </c>
      <c r="AG383" t="n">
        <v>144</v>
      </c>
      <c r="AH383">
        <f>CONCATENATE(X383," ",Y383," ",Z383," ",AA383," ",AB383," ",AC383," ",AD383," ",AE383," ",AF383," ",AG383)</f>
        <v/>
      </c>
      <c r="AI383" t="inlineStr">
        <is>
          <t>no reporta</t>
        </is>
      </c>
      <c r="AJ383" t="inlineStr">
        <is>
          <t>no reporta</t>
        </is>
      </c>
      <c r="AK383" t="inlineStr">
        <is>
          <t>La Mina</t>
        </is>
      </c>
      <c r="AO383" s="1" t="n"/>
      <c r="AP383" t="n">
        <v>6</v>
      </c>
      <c r="AQ383" s="4" t="n">
        <v>41423</v>
      </c>
      <c r="AR383" s="4" t="n">
        <v>41452</v>
      </c>
      <c r="AS383" s="5">
        <f>+AR383-AQ383</f>
        <v/>
      </c>
      <c r="AT383" t="inlineStr">
        <is>
          <t>Acta de Compromiso</t>
        </is>
      </c>
      <c r="AU383" t="inlineStr">
        <is>
          <t>Auto de archivo</t>
        </is>
      </c>
      <c r="AV383" s="10" t="n">
        <v>41452</v>
      </c>
      <c r="AW383" s="9" t="inlineStr">
        <is>
          <t>J. Alvarez - L. Garcia</t>
        </is>
      </c>
    </row>
    <row r="384" ht="15" customHeight="1">
      <c r="B384" t="inlineStr">
        <is>
          <t>382-2013</t>
        </is>
      </c>
      <c r="C384" t="inlineStr">
        <is>
          <t xml:space="preserve">                                                                                                                                  </t>
        </is>
      </c>
      <c r="D384" t="inlineStr">
        <is>
          <t>-</t>
        </is>
      </c>
      <c r="E384" t="inlineStr">
        <is>
          <t>RESIDUOS SOLIDOS</t>
        </is>
      </c>
      <c r="F384" t="n">
        <v>9</v>
      </c>
      <c r="H384" s="7" t="inlineStr">
        <is>
          <t>Disposición inadecuada de residuos especiales -  sofa - comparendo 732</t>
        </is>
      </c>
      <c r="I384" t="inlineStr">
        <is>
          <t>Comunidad</t>
        </is>
      </c>
      <c r="T384">
        <f>CONCATENATE(J384," ",K384," ",L384," ",M384," ",N384," ",O384," ",P384," ",Q384," ",R384," ",S384)</f>
        <v/>
      </c>
      <c r="U384" t="inlineStr">
        <is>
          <t>no reporta</t>
        </is>
      </c>
      <c r="V384" t="inlineStr">
        <is>
          <t>no reporta</t>
        </is>
      </c>
      <c r="W384" t="inlineStr">
        <is>
          <t>Peluqueria Yanys</t>
        </is>
      </c>
      <c r="X384" t="inlineStr">
        <is>
          <t>KR</t>
        </is>
      </c>
      <c r="Y384" t="n">
        <v>41</v>
      </c>
      <c r="AB384" t="n">
        <v>44</v>
      </c>
      <c r="AD384" t="n">
        <v>36</v>
      </c>
      <c r="AE384" t="inlineStr">
        <is>
          <t>SUR</t>
        </is>
      </c>
      <c r="AH384">
        <f>CONCATENATE(X384," ",Y384," ",Z384," ",AA384," ",AB384," ",AC384," ",AD384," ",AE384," ",AF384," ",AG384)</f>
        <v/>
      </c>
      <c r="AI384" t="inlineStr">
        <is>
          <t>no reporta</t>
        </is>
      </c>
      <c r="AJ384" t="inlineStr">
        <is>
          <t>3328615 - 3003104430</t>
        </is>
      </c>
      <c r="AK384" t="inlineStr">
        <is>
          <t>El Dorado</t>
        </is>
      </c>
      <c r="AO384" s="1" t="n"/>
      <c r="AP384" t="n">
        <v>7</v>
      </c>
      <c r="AQ384" s="4" t="n">
        <v>41425</v>
      </c>
      <c r="AR384" s="4" t="n">
        <v>41425</v>
      </c>
      <c r="AS384" s="5">
        <f>+AR384-AQ384</f>
        <v/>
      </c>
      <c r="AT384" t="inlineStr">
        <is>
          <t>Acuerdo 020 de 2009</t>
        </is>
      </c>
      <c r="AU384" t="inlineStr">
        <is>
          <t>Auto de archivo</t>
        </is>
      </c>
      <c r="AV384" s="10" t="n">
        <v>41423</v>
      </c>
      <c r="AW384" s="9" t="inlineStr">
        <is>
          <t>F. Villarraga</t>
        </is>
      </c>
      <c r="AX384" s="10" t="n">
        <v>41425</v>
      </c>
      <c r="BM384" s="10" t="n">
        <v>41423</v>
      </c>
      <c r="BN384" s="10" t="n">
        <v>41450</v>
      </c>
      <c r="BO384" s="10" t="n">
        <v>41452</v>
      </c>
      <c r="BP384" s="10" t="n">
        <v>41452</v>
      </c>
    </row>
    <row r="385">
      <c r="B385" t="inlineStr">
        <is>
          <t>383-2013</t>
        </is>
      </c>
      <c r="C385" t="n">
        <v>1302509</v>
      </c>
      <c r="D385" t="inlineStr">
        <is>
          <t>ESPACIOS PUBLICOS VERDES</t>
        </is>
      </c>
      <c r="H385" s="7" t="inlineStr">
        <is>
          <t>Intervención zona verde</t>
        </is>
      </c>
      <c r="I385" t="inlineStr">
        <is>
          <t>De Oficio</t>
        </is>
      </c>
      <c r="T385">
        <f>CONCATENATE(J385," ",K385," ",L385," ",M385," ",N385," ",O385," ",P385," ",Q385," ",R385," ",S385)</f>
        <v/>
      </c>
      <c r="U385" t="inlineStr">
        <is>
          <t>no reporta</t>
        </is>
      </c>
      <c r="V385" t="inlineStr">
        <is>
          <t>no reporta</t>
        </is>
      </c>
      <c r="W385" t="inlineStr">
        <is>
          <t>Angelica Vasquez</t>
        </is>
      </c>
      <c r="X385" t="inlineStr">
        <is>
          <t>KR</t>
        </is>
      </c>
      <c r="Y385" t="n">
        <v>47</v>
      </c>
      <c r="AB385" t="n">
        <v>20</v>
      </c>
      <c r="AD385" t="n">
        <v>35</v>
      </c>
      <c r="AE385" t="inlineStr">
        <is>
          <t>SUR</t>
        </is>
      </c>
      <c r="AH385">
        <f>CONCATENATE(X385," ",Y385," ",Z385," ",AA385," ",AB385," ",AC385," ",AD385," ",AE385," ",AF385," ",AG385)</f>
        <v/>
      </c>
      <c r="AI385" t="inlineStr">
        <is>
          <t>no reporta</t>
        </is>
      </c>
      <c r="AJ385" t="n">
        <v>3340754</v>
      </c>
      <c r="AK385" t="inlineStr">
        <is>
          <t>Zuñiga</t>
        </is>
      </c>
      <c r="AO385" s="1" t="n"/>
      <c r="AP385" t="n">
        <v>4</v>
      </c>
      <c r="AQ385" s="4" t="n">
        <v>41424</v>
      </c>
      <c r="AR385" s="4" t="n">
        <v>41424</v>
      </c>
      <c r="AS385" s="5">
        <f>+AR385-AQ385</f>
        <v/>
      </c>
      <c r="AT385" t="inlineStr">
        <is>
          <t>Acta de Compromiso</t>
        </is>
      </c>
      <c r="AU385" t="inlineStr">
        <is>
          <t>Auto de archivo</t>
        </is>
      </c>
    </row>
    <row r="386">
      <c r="B386" t="inlineStr">
        <is>
          <t>384-2013</t>
        </is>
      </c>
      <c r="C386" t="inlineStr">
        <is>
          <t>1302510 - 114357</t>
        </is>
      </c>
      <c r="D386" t="inlineStr">
        <is>
          <t>ESPACIOS PUBLICOS VERDES</t>
        </is>
      </c>
      <c r="H386" s="7" t="inlineStr">
        <is>
          <t>Intervención zona verde</t>
        </is>
      </c>
      <c r="I386" t="inlineStr">
        <is>
          <t>De Oficio</t>
        </is>
      </c>
      <c r="T386">
        <f>CONCATENATE(J386," ",K386," ",L386," ",M386," ",N386," ",O386," ",P386," ",Q386," ",R386," ",S386)</f>
        <v/>
      </c>
      <c r="U386" t="inlineStr">
        <is>
          <t>no reporta</t>
        </is>
      </c>
      <c r="V386" t="inlineStr">
        <is>
          <t>no reporta</t>
        </is>
      </c>
      <c r="W386" t="inlineStr">
        <is>
          <t>Clinica Especialidades Oftalmologicas</t>
        </is>
      </c>
      <c r="X386" t="inlineStr">
        <is>
          <t>KR</t>
        </is>
      </c>
      <c r="Y386" t="n">
        <v>47</v>
      </c>
      <c r="AB386" t="n">
        <v>20</v>
      </c>
      <c r="AD386" t="n">
        <v>25</v>
      </c>
      <c r="AE386" t="inlineStr">
        <is>
          <t>SUR</t>
        </is>
      </c>
      <c r="AH386">
        <f>CONCATENATE(X386," ",Y386," ",Z386," ",AA386," ",AB386," ",AC386," ",AD386," ",AE386," ",AF386," ",AG386)</f>
        <v/>
      </c>
      <c r="AI386" t="inlineStr">
        <is>
          <t>no reporta</t>
        </is>
      </c>
      <c r="AJ386" t="n">
        <v>4480408</v>
      </c>
      <c r="AK386" t="inlineStr">
        <is>
          <t>Zuñiga</t>
        </is>
      </c>
      <c r="AO386" s="1" t="n"/>
      <c r="AP386" t="n">
        <v>4</v>
      </c>
      <c r="AQ386" s="4" t="n">
        <v>41424</v>
      </c>
      <c r="AR386" s="4" t="n">
        <v>41424</v>
      </c>
      <c r="AS386" s="5">
        <f>+AR386-AQ386</f>
        <v/>
      </c>
      <c r="AT386" t="inlineStr">
        <is>
          <t>Acta de Compromiso</t>
        </is>
      </c>
      <c r="AU386" t="inlineStr">
        <is>
          <t>Auto de archivo</t>
        </is>
      </c>
      <c r="CE386" s="10" t="n">
        <v>41827</v>
      </c>
    </row>
    <row r="387">
      <c r="B387" t="inlineStr">
        <is>
          <t>385-2013</t>
        </is>
      </c>
      <c r="C387" t="n">
        <v>1302554</v>
      </c>
      <c r="D387" t="inlineStr">
        <is>
          <t>ESPACIOS PUBLICOS VERDES</t>
        </is>
      </c>
      <c r="E387" t="inlineStr">
        <is>
          <t>ESCOMBROS</t>
        </is>
      </c>
      <c r="F387" t="n">
        <v>9</v>
      </c>
      <c r="H387" s="7" t="inlineStr">
        <is>
          <t>Disposición inadecuada de escombros - comparendo 731</t>
        </is>
      </c>
      <c r="I387" t="inlineStr">
        <is>
          <t>Comunidad</t>
        </is>
      </c>
      <c r="T387">
        <f>CONCATENATE(J387," ",K387," ",L387," ",M387," ",N387," ",O387," ",P387," ",Q387," ",R387," ",S387)</f>
        <v/>
      </c>
      <c r="U387" t="inlineStr">
        <is>
          <t>no reporta</t>
        </is>
      </c>
      <c r="V387" t="inlineStr">
        <is>
          <t>no reporta</t>
        </is>
      </c>
      <c r="W387" t="inlineStr">
        <is>
          <t>Raul Eduardo Atehortua Soto</t>
        </is>
      </c>
      <c r="AH387">
        <f>CONCATENATE(X387," ",Y387," ",Z387," ",AA387," ",AB387," ",AC387," ",AD387," ",AE387," ",AF387," ",AG387)</f>
        <v/>
      </c>
      <c r="AI387" t="n">
        <v>15427676</v>
      </c>
      <c r="AJ387" t="n">
        <v>5380769</v>
      </c>
      <c r="AL387" t="inlineStr">
        <is>
          <t>Perico</t>
        </is>
      </c>
      <c r="AO387" s="1" t="n"/>
      <c r="AP387" t="n">
        <v>13</v>
      </c>
      <c r="AQ387" s="4" t="n">
        <v>41424</v>
      </c>
      <c r="AR387" s="4" t="n">
        <v>41424</v>
      </c>
      <c r="AS387" s="5">
        <f>+AR387-AQ387</f>
        <v/>
      </c>
      <c r="AT387" t="inlineStr">
        <is>
          <t>Acuerdo 020 de 2009</t>
        </is>
      </c>
      <c r="AU387" t="inlineStr">
        <is>
          <t>Auto de archivo</t>
        </is>
      </c>
      <c r="AV387" s="10" t="n">
        <v>41453</v>
      </c>
      <c r="AW387" s="9" t="inlineStr">
        <is>
          <t>L. Taborda</t>
        </is>
      </c>
      <c r="AX387" s="10" t="n">
        <v>41453</v>
      </c>
      <c r="BM387" s="10" t="n">
        <v>41453</v>
      </c>
    </row>
    <row r="388" customFormat="1" s="70">
      <c r="B388" s="70" t="inlineStr">
        <is>
          <t>386-2013</t>
        </is>
      </c>
      <c r="C388" s="70" t="n">
        <v>1302555</v>
      </c>
      <c r="D388" s="70" t="inlineStr">
        <is>
          <t>ESPACIOS PUBLICOS VERDES</t>
        </is>
      </c>
      <c r="E388" s="70" t="inlineStr">
        <is>
          <t>MATERIAL DE CONTRUCCIÓN</t>
        </is>
      </c>
      <c r="F388" s="70" t="n">
        <v>9</v>
      </c>
      <c r="H388" s="71" t="inlineStr">
        <is>
          <t>Disposición inadecuada de material de construcción - comparendo 730</t>
        </is>
      </c>
      <c r="I388" s="70" t="inlineStr">
        <is>
          <t>De Oficio</t>
        </is>
      </c>
      <c r="T388" s="70">
        <f>CONCATENATE(J388," ",K388," ",L388," ",M388," ",N388," ",O388," ",P388," ",Q388," ",R388," ",S388)</f>
        <v/>
      </c>
      <c r="U388" s="70" t="inlineStr">
        <is>
          <t>no reporta</t>
        </is>
      </c>
      <c r="V388" s="70" t="inlineStr">
        <is>
          <t>no reporta</t>
        </is>
      </c>
      <c r="W388" s="70" t="inlineStr">
        <is>
          <t>Gonzalo de Jesus Rios Sanchez</t>
        </is>
      </c>
      <c r="AH388" s="70">
        <f>CONCATENATE(X388," ",Y388," ",Z388," ",AA388," ",AB388," ",AC388," ",AD388," ",AE388," ",AF388," ",AG388)</f>
        <v/>
      </c>
      <c r="AI388" s="70" t="n">
        <v>71597919</v>
      </c>
      <c r="AJ388" s="70" t="n">
        <v>5381416</v>
      </c>
      <c r="AL388" s="70" t="inlineStr">
        <is>
          <t>Perico</t>
        </is>
      </c>
      <c r="AO388" s="72" t="inlineStr">
        <is>
          <t>055</t>
        </is>
      </c>
      <c r="AP388" s="70" t="n">
        <v>13</v>
      </c>
      <c r="AQ388" s="73" t="n">
        <v>41424</v>
      </c>
      <c r="AR388" s="73" t="n">
        <v>41424</v>
      </c>
      <c r="AS388" s="74">
        <f>+AR388-AQ388</f>
        <v/>
      </c>
      <c r="AT388" s="70" t="inlineStr">
        <is>
          <t>Acuerdo 020 de 2009</t>
        </is>
      </c>
      <c r="AU388" s="70" t="inlineStr">
        <is>
          <t>Auto de archivo</t>
        </is>
      </c>
      <c r="AV388" s="75" t="n">
        <v>41424</v>
      </c>
      <c r="AW388" s="76" t="inlineStr">
        <is>
          <t>L.Taborda</t>
        </is>
      </c>
      <c r="AX388" s="75" t="n">
        <v>41424</v>
      </c>
      <c r="AY388" s="76" t="n"/>
      <c r="AZ388" s="76" t="n"/>
      <c r="BA388" s="76" t="n"/>
      <c r="BB388" s="76" t="n"/>
      <c r="BC388" s="76" t="n"/>
      <c r="BD388" s="76" t="n"/>
      <c r="BE388" s="76" t="n"/>
      <c r="BF388" s="76" t="n"/>
      <c r="BG388" s="76" t="n"/>
      <c r="BH388" s="76" t="n"/>
      <c r="BI388" s="76" t="n"/>
      <c r="BJ388" s="76" t="n"/>
      <c r="BK388" s="76" t="n"/>
      <c r="BL388" s="76" t="n"/>
      <c r="BM388" s="76" t="n"/>
      <c r="BN388" s="76" t="n"/>
      <c r="BO388" s="76" t="n"/>
      <c r="BP388" s="76" t="n"/>
      <c r="BQ388" s="76" t="n"/>
      <c r="BR388" s="76" t="n"/>
      <c r="BS388" s="76" t="n"/>
      <c r="BT388" s="76" t="n"/>
      <c r="BU388" s="76" t="n"/>
      <c r="BV388" s="76" t="n"/>
      <c r="BW388" s="76" t="n"/>
      <c r="BX388" s="76" t="n"/>
      <c r="BY388" s="76" t="n"/>
      <c r="BZ388" s="76" t="n"/>
      <c r="CA388" s="76" t="n"/>
      <c r="CB388" s="76" t="n"/>
      <c r="CC388" s="76" t="n"/>
      <c r="CD388" s="76" t="n"/>
      <c r="CE388" s="76" t="n"/>
      <c r="CF388" s="76" t="n"/>
      <c r="CG388" s="76" t="n"/>
      <c r="CH388" s="76" t="n"/>
    </row>
    <row r="389" ht="15" customHeight="1">
      <c r="B389" t="inlineStr">
        <is>
          <t>387-2013</t>
        </is>
      </c>
      <c r="C389" t="n">
        <v>1302557</v>
      </c>
      <c r="D389" t="inlineStr">
        <is>
          <t>-</t>
        </is>
      </c>
      <c r="E389" t="inlineStr">
        <is>
          <t>ESCOMBROS</t>
        </is>
      </c>
      <c r="H389" s="7" t="inlineStr">
        <is>
          <t>Disposición inadecuada de escombros</t>
        </is>
      </c>
      <c r="I389" t="inlineStr">
        <is>
          <t>Anonimo</t>
        </is>
      </c>
      <c r="T389">
        <f>CONCATENATE(J389," ",K389," ",L389," ",M389," ",N389," ",O389," ",P389," ",Q389," ",R389," ",S389)</f>
        <v/>
      </c>
      <c r="U389" t="inlineStr">
        <is>
          <t>no reporta</t>
        </is>
      </c>
      <c r="V389" t="inlineStr">
        <is>
          <t>no reporta</t>
        </is>
      </c>
      <c r="W389" t="inlineStr">
        <is>
          <t>Por determinar</t>
        </is>
      </c>
      <c r="X389" t="inlineStr">
        <is>
          <t>KR</t>
        </is>
      </c>
      <c r="Y389" t="n">
        <v>30</v>
      </c>
      <c r="AB389" t="n">
        <v>41</v>
      </c>
      <c r="AC389" t="inlineStr">
        <is>
          <t>AA</t>
        </is>
      </c>
      <c r="AD389" t="n">
        <v>68</v>
      </c>
      <c r="AE389" t="inlineStr">
        <is>
          <t>SUR</t>
        </is>
      </c>
      <c r="AH389">
        <f>CONCATENATE(X389," ",Y389," ",Z389," ",AA389," ",AB389," ",AC389," ",AD389," ",AE389," ",AF389," ",AG389)</f>
        <v/>
      </c>
      <c r="AI389" t="inlineStr">
        <is>
          <t>no reporta</t>
        </is>
      </c>
      <c r="AJ389" t="inlineStr">
        <is>
          <t>no reporta</t>
        </is>
      </c>
      <c r="AK389" t="inlineStr">
        <is>
          <t>San Rafael</t>
        </is>
      </c>
      <c r="AO389" s="1" t="n"/>
      <c r="AP389" t="n">
        <v>6</v>
      </c>
      <c r="AQ389" s="4" t="n">
        <v>41425</v>
      </c>
      <c r="AR389" s="4" t="n"/>
      <c r="AS389" s="5">
        <f>+AR389-AQ389</f>
        <v/>
      </c>
      <c r="AT389" t="inlineStr">
        <is>
          <t>Acta de Compromiso</t>
        </is>
      </c>
      <c r="AU389" t="inlineStr">
        <is>
          <t>Auto de archivo</t>
        </is>
      </c>
    </row>
    <row r="390" ht="15" customFormat="1" customHeight="1" s="70">
      <c r="B390" s="70" t="inlineStr">
        <is>
          <t>388-2013</t>
        </is>
      </c>
      <c r="C390" s="70" t="n">
        <v>1302559</v>
      </c>
      <c r="D390" s="70" t="inlineStr">
        <is>
          <t>-</t>
        </is>
      </c>
      <c r="E390" s="70" t="inlineStr">
        <is>
          <t>ESCOMBROS</t>
        </is>
      </c>
      <c r="H390" s="71" t="inlineStr">
        <is>
          <t>Verificación de obra civil</t>
        </is>
      </c>
      <c r="I390" s="70" t="inlineStr">
        <is>
          <t>De Oficio</t>
        </is>
      </c>
      <c r="T390" s="70">
        <f>CONCATENATE(J390," ",K390," ",L390," ",M390," ",N390," ",O390," ",P390," ",Q390," ",R390," ",S390)</f>
        <v/>
      </c>
      <c r="U390" s="70" t="inlineStr">
        <is>
          <t>no reporta</t>
        </is>
      </c>
      <c r="V390" s="70" t="inlineStr">
        <is>
          <t>no reporta</t>
        </is>
      </c>
      <c r="W390" s="70" t="inlineStr">
        <is>
          <t>Flor Guzman</t>
        </is>
      </c>
      <c r="X390" s="70" t="inlineStr">
        <is>
          <t>KR</t>
        </is>
      </c>
      <c r="Y390" s="70" t="n">
        <v>29</v>
      </c>
      <c r="Z390" s="70" t="inlineStr">
        <is>
          <t>A</t>
        </is>
      </c>
      <c r="AB390" s="70" t="n">
        <v>41</v>
      </c>
      <c r="AC390" s="70" t="inlineStr">
        <is>
          <t>BB</t>
        </is>
      </c>
      <c r="AD390" s="70" t="n">
        <v>24</v>
      </c>
      <c r="AE390" s="70" t="inlineStr">
        <is>
          <t>SUR</t>
        </is>
      </c>
      <c r="AG390" s="70" t="n">
        <v>138</v>
      </c>
      <c r="AH390" s="70">
        <f>CONCATENATE(X390," ",Y390," ",Z390," ",AA390," ",AB390," ",AC390," ",AD390," ",AE390," ",AF390," ",AG390)</f>
        <v/>
      </c>
      <c r="AI390" s="70" t="inlineStr">
        <is>
          <t>no reporta</t>
        </is>
      </c>
      <c r="AJ390" s="70" t="inlineStr">
        <is>
          <t>no reporta</t>
        </is>
      </c>
      <c r="AK390" s="70" t="inlineStr">
        <is>
          <t>San Rafael</t>
        </is>
      </c>
      <c r="AO390" s="72" t="n"/>
      <c r="AP390" s="70" t="n">
        <v>6</v>
      </c>
      <c r="AQ390" s="73" t="n">
        <v>41425</v>
      </c>
      <c r="AR390" s="73" t="n"/>
      <c r="AS390" s="74">
        <f>+AR390-AQ390</f>
        <v/>
      </c>
      <c r="AT390" s="70" t="inlineStr">
        <is>
          <t>Acta de Compromiso</t>
        </is>
      </c>
      <c r="AU390" s="70" t="inlineStr">
        <is>
          <t>Auto de archivo</t>
        </is>
      </c>
      <c r="AV390" s="76" t="n"/>
      <c r="AW390" s="76" t="n"/>
      <c r="AX390" s="76" t="n"/>
      <c r="AY390" s="76" t="n"/>
      <c r="AZ390" s="76" t="n"/>
      <c r="BA390" s="76" t="n"/>
      <c r="BB390" s="76" t="n"/>
      <c r="BC390" s="76" t="n"/>
      <c r="BD390" s="76" t="n"/>
      <c r="BE390" s="76" t="n"/>
      <c r="BF390" s="76" t="n"/>
      <c r="BG390" s="76" t="n"/>
      <c r="BH390" s="76" t="n"/>
      <c r="BI390" s="76" t="n"/>
      <c r="BJ390" s="76" t="n"/>
      <c r="BK390" s="76" t="n"/>
      <c r="BL390" s="76" t="n"/>
      <c r="BM390" s="76" t="n"/>
      <c r="BN390" s="76" t="n"/>
      <c r="BO390" s="76" t="n"/>
      <c r="BP390" s="76" t="n"/>
      <c r="BQ390" s="76" t="n"/>
      <c r="BR390" s="76" t="n"/>
      <c r="BS390" s="76" t="n"/>
      <c r="BT390" s="76" t="n"/>
      <c r="BU390" s="76" t="n"/>
      <c r="BV390" s="76" t="n"/>
      <c r="BW390" s="76" t="n"/>
      <c r="BX390" s="76" t="n"/>
      <c r="BY390" s="76" t="n"/>
      <c r="BZ390" s="76" t="n"/>
      <c r="CA390" s="76" t="n"/>
      <c r="CB390" s="76" t="n"/>
      <c r="CC390" s="76" t="n"/>
      <c r="CD390" s="76" t="n"/>
      <c r="CE390" s="76" t="n"/>
      <c r="CF390" s="76" t="n"/>
      <c r="CG390" s="76" t="n"/>
      <c r="CH390" s="76" t="n"/>
    </row>
    <row r="391" ht="15" customFormat="1" customHeight="1" s="70">
      <c r="B391" s="70" t="inlineStr">
        <is>
          <t>389-2013</t>
        </is>
      </c>
      <c r="C391" s="70" t="n">
        <v>1302563</v>
      </c>
      <c r="D391" s="70" t="inlineStr">
        <is>
          <t>-</t>
        </is>
      </c>
      <c r="E391" s="70" t="inlineStr">
        <is>
          <t>ESCOMBROS</t>
        </is>
      </c>
      <c r="H391" s="71" t="inlineStr">
        <is>
          <t>Disposición inadecuada de escombros</t>
        </is>
      </c>
      <c r="I391" s="70" t="inlineStr">
        <is>
          <t>Comunidad</t>
        </is>
      </c>
      <c r="T391" s="70">
        <f>CONCATENATE(J391," ",K391," ",L391," ",M391," ",N391," ",O391," ",P391," ",Q391," ",R391," ",S391)</f>
        <v/>
      </c>
      <c r="U391" s="70" t="inlineStr">
        <is>
          <t>no reporta</t>
        </is>
      </c>
      <c r="V391" s="70" t="inlineStr">
        <is>
          <t>no reporta</t>
        </is>
      </c>
      <c r="W391" s="70" t="inlineStr">
        <is>
          <t>Guillermo Gonzalez</t>
        </is>
      </c>
      <c r="X391" s="70" t="inlineStr">
        <is>
          <t>CL</t>
        </is>
      </c>
      <c r="Y391" s="70" t="n">
        <v>39</v>
      </c>
      <c r="AA391" s="70" t="inlineStr">
        <is>
          <t>SUR</t>
        </is>
      </c>
      <c r="AB391" s="70" t="n">
        <v>25</v>
      </c>
      <c r="AC391" s="70" t="inlineStr">
        <is>
          <t>B</t>
        </is>
      </c>
      <c r="AD391" s="70" t="n">
        <v>200</v>
      </c>
      <c r="AH391" s="70">
        <f>CONCATENATE(X391," ",Y391," ",Z391," ",AA391," ",AB391," ",AC391," ",AD391," ",AE391," ",AF391," ",AG391)</f>
        <v/>
      </c>
      <c r="AI391" s="70" t="n">
        <v>70554291</v>
      </c>
      <c r="AJ391" s="70" t="n">
        <v>4449270</v>
      </c>
      <c r="AK391" s="70" t="inlineStr">
        <is>
          <t>El Chingui</t>
        </is>
      </c>
      <c r="AO391" s="72" t="n"/>
      <c r="AP391" s="70" t="n">
        <v>6</v>
      </c>
      <c r="AQ391" s="73" t="n">
        <v>41425</v>
      </c>
      <c r="AR391" s="73" t="n"/>
      <c r="AS391" s="74">
        <f>+AR391-AQ391</f>
        <v/>
      </c>
      <c r="AT391" s="70" t="inlineStr">
        <is>
          <t>Acuerdo 020 de 2009</t>
        </is>
      </c>
      <c r="AU391" s="70" t="inlineStr">
        <is>
          <t>Auto de archivo</t>
        </is>
      </c>
      <c r="AV391" s="75" t="n">
        <v>41425</v>
      </c>
      <c r="AW391" s="76" t="inlineStr">
        <is>
          <t>F. Villarraga</t>
        </is>
      </c>
      <c r="AX391" s="75" t="n">
        <v>41425</v>
      </c>
      <c r="AY391" s="76" t="n"/>
      <c r="AZ391" s="76" t="n"/>
      <c r="BA391" s="76" t="n"/>
      <c r="BB391" s="76" t="n"/>
      <c r="BC391" s="76" t="n"/>
      <c r="BD391" s="76" t="n"/>
      <c r="BE391" s="76" t="n"/>
      <c r="BF391" s="76" t="n"/>
      <c r="BG391" s="76" t="n"/>
      <c r="BH391" s="76" t="n"/>
      <c r="BI391" s="76" t="n"/>
      <c r="BJ391" s="76" t="n"/>
      <c r="BK391" s="76" t="n"/>
      <c r="BL391" s="76" t="n"/>
      <c r="BM391" s="75" t="n">
        <v>41451</v>
      </c>
      <c r="BN391" s="76" t="n"/>
      <c r="BO391" s="76" t="n"/>
      <c r="BP391" s="76" t="n"/>
      <c r="BQ391" s="76" t="n"/>
      <c r="BR391" s="76" t="n"/>
      <c r="BS391" s="76" t="n"/>
      <c r="BT391" s="76" t="n"/>
      <c r="BU391" s="76" t="n"/>
      <c r="BV391" s="76" t="n"/>
      <c r="BW391" s="76" t="n"/>
      <c r="BX391" s="76" t="n"/>
      <c r="BY391" s="76" t="n"/>
      <c r="BZ391" s="76" t="n"/>
      <c r="CA391" s="76" t="n"/>
      <c r="CB391" s="76" t="n"/>
      <c r="CC391" s="76" t="n"/>
      <c r="CD391" s="76" t="n"/>
      <c r="CE391" s="76" t="n"/>
      <c r="CF391" s="76" t="n"/>
      <c r="CG391" s="76" t="n"/>
      <c r="CH391" s="76" t="n"/>
    </row>
    <row r="392" ht="15" customFormat="1" customHeight="1" s="70">
      <c r="B392" s="70" t="inlineStr">
        <is>
          <t>390-2013</t>
        </is>
      </c>
      <c r="C392" s="70" t="n">
        <v>1302562</v>
      </c>
      <c r="D392" s="70" t="inlineStr">
        <is>
          <t>-</t>
        </is>
      </c>
      <c r="E392" s="70" t="inlineStr">
        <is>
          <t>RESIDUOS SOLIDOS</t>
        </is>
      </c>
      <c r="H392" s="71" t="inlineStr">
        <is>
          <t>Disposición inadecuada de residuos solidos</t>
        </is>
      </c>
      <c r="I392" s="70" t="inlineStr">
        <is>
          <t>Comunidad</t>
        </is>
      </c>
      <c r="T392" s="70">
        <f>CONCATENATE(J392," ",K392," ",L392," ",M392," ",N392," ",O392," ",P392," ",Q392," ",R392," ",S392)</f>
        <v/>
      </c>
      <c r="U392" s="70" t="inlineStr">
        <is>
          <t>no reporta</t>
        </is>
      </c>
      <c r="V392" s="70" t="inlineStr">
        <is>
          <t>no reporta</t>
        </is>
      </c>
      <c r="W392" s="70" t="inlineStr">
        <is>
          <t>Piedad Martinez</t>
        </is>
      </c>
      <c r="X392" s="70" t="inlineStr">
        <is>
          <t>KR</t>
        </is>
      </c>
      <c r="Y392" s="70" t="n">
        <v>40</v>
      </c>
      <c r="Z392" s="70" t="inlineStr">
        <is>
          <t>D</t>
        </is>
      </c>
      <c r="AB392" s="70" t="n">
        <v>44</v>
      </c>
      <c r="AD392" s="70" t="n">
        <v>49</v>
      </c>
      <c r="AE392" s="70" t="inlineStr">
        <is>
          <t>SUR</t>
        </is>
      </c>
      <c r="AG392" s="70" t="n">
        <v>201</v>
      </c>
      <c r="AH392" s="70">
        <f>CONCATENATE(X392," ",Y392," ",Z392," ",AA392," ",AB392," ",AC392," ",AD392," ",AE392," ",AF392," ",AG392)</f>
        <v/>
      </c>
      <c r="AI392" s="70" t="inlineStr">
        <is>
          <t>no reporta</t>
        </is>
      </c>
      <c r="AJ392" s="70" t="inlineStr">
        <is>
          <t>no reporta</t>
        </is>
      </c>
      <c r="AK392" s="70" t="inlineStr">
        <is>
          <t>El Dorado</t>
        </is>
      </c>
      <c r="AO392" s="72" t="n"/>
      <c r="AP392" s="70" t="n">
        <v>7</v>
      </c>
      <c r="AQ392" s="73" t="n">
        <v>41425</v>
      </c>
      <c r="AR392" s="73" t="n">
        <v>41458</v>
      </c>
      <c r="AS392" s="74">
        <f>+AR392-AQ392</f>
        <v/>
      </c>
      <c r="AT392" s="70" t="inlineStr">
        <is>
          <t>Acta de Compromiso</t>
        </is>
      </c>
      <c r="AU392" s="70" t="inlineStr">
        <is>
          <t>Auto de archivo</t>
        </is>
      </c>
      <c r="AV392" s="75" t="n">
        <v>41458</v>
      </c>
      <c r="AW392" s="76" t="inlineStr">
        <is>
          <t>J. Alvarez - L. Garcia</t>
        </is>
      </c>
      <c r="AX392" s="75" t="n">
        <v>41458</v>
      </c>
      <c r="AY392" s="76" t="n"/>
      <c r="AZ392" s="76" t="n"/>
      <c r="BA392" s="76" t="n"/>
      <c r="BB392" s="76" t="n"/>
      <c r="BC392" s="76" t="n"/>
      <c r="BD392" s="76" t="n"/>
      <c r="BE392" s="76" t="n"/>
      <c r="BF392" s="76" t="n"/>
      <c r="BG392" s="76" t="n"/>
      <c r="BH392" s="76" t="n"/>
      <c r="BI392" s="76" t="n"/>
      <c r="BJ392" s="76" t="n"/>
      <c r="BK392" s="76" t="n"/>
      <c r="BL392" s="76" t="n"/>
      <c r="BM392" s="76" t="n"/>
      <c r="BN392" s="76" t="n"/>
      <c r="BO392" s="76" t="n"/>
      <c r="BP392" s="76" t="n"/>
      <c r="BQ392" s="76" t="n"/>
      <c r="BR392" s="76" t="n"/>
      <c r="BS392" s="76" t="n"/>
      <c r="BT392" s="76" t="n"/>
      <c r="BU392" s="76" t="n"/>
      <c r="BV392" s="76" t="n"/>
      <c r="BW392" s="76" t="n"/>
      <c r="BX392" s="76" t="n"/>
      <c r="BY392" s="76" t="n"/>
      <c r="BZ392" s="76" t="n"/>
      <c r="CA392" s="76" t="n"/>
      <c r="CB392" s="76" t="n"/>
      <c r="CC392" s="76" t="n"/>
      <c r="CD392" s="76" t="n"/>
      <c r="CE392" s="76" t="n"/>
      <c r="CF392" s="76" t="n"/>
      <c r="CG392" s="76" t="n"/>
      <c r="CH392" s="76" t="n"/>
    </row>
    <row r="393" ht="15" customFormat="1" customHeight="1" s="70">
      <c r="B393" s="70" t="inlineStr">
        <is>
          <t>391-2013</t>
        </is>
      </c>
      <c r="C393" s="70" t="n">
        <v>1302566</v>
      </c>
      <c r="D393" s="70" t="inlineStr">
        <is>
          <t>FAUNA DOMESTICA</t>
        </is>
      </c>
      <c r="H393" s="71" t="inlineStr">
        <is>
          <t>Tenenecia inadecuada de mascotas</t>
        </is>
      </c>
      <c r="I393" s="70" t="inlineStr">
        <is>
          <t>Pablo A. Gallego</t>
        </is>
      </c>
      <c r="J393" s="70" t="inlineStr">
        <is>
          <t>KR</t>
        </is>
      </c>
      <c r="K393" s="70" t="n">
        <v>46</v>
      </c>
      <c r="N393" s="70" t="n">
        <v>29</v>
      </c>
      <c r="P393" s="70" t="n">
        <v>20</v>
      </c>
      <c r="Q393" s="70" t="inlineStr">
        <is>
          <t>SUR</t>
        </is>
      </c>
      <c r="S393" s="70" t="n">
        <v>706</v>
      </c>
      <c r="T393" s="70">
        <f>CONCATENATE(J393," ",K393," ",L393," ",M393," ",N393," ",O393," ",P393," ",Q393," ",R393," ",S393)</f>
        <v/>
      </c>
      <c r="U393" s="70" t="inlineStr">
        <is>
          <t>no reporta</t>
        </is>
      </c>
      <c r="V393" s="70" t="n">
        <v>3347883</v>
      </c>
      <c r="W393" s="70" t="inlineStr">
        <is>
          <t>Luz Adriana Zapata C.</t>
        </is>
      </c>
      <c r="X393" s="70" t="inlineStr">
        <is>
          <t>KR</t>
        </is>
      </c>
      <c r="Y393" s="70" t="n">
        <v>46</v>
      </c>
      <c r="Z393" s="70" t="inlineStr">
        <is>
          <t>A</t>
        </is>
      </c>
      <c r="AB393" s="70" t="n">
        <v>29</v>
      </c>
      <c r="AD393" s="70" t="n">
        <v>20</v>
      </c>
      <c r="AE393" s="70" t="inlineStr">
        <is>
          <t>SUR</t>
        </is>
      </c>
      <c r="AG393" s="70" t="n">
        <v>510</v>
      </c>
      <c r="AH393" s="70">
        <f>CONCATENATE(X393," ",Y393," ",Z393," ",AA393," ",AB393," ",AC393," ",AD393," ",AE393," ",AF393," ",AG393)</f>
        <v/>
      </c>
      <c r="AI393" s="70" t="inlineStr">
        <is>
          <t>no reporta</t>
        </is>
      </c>
      <c r="AJ393" s="70" t="n">
        <v>2711298</v>
      </c>
      <c r="AK393" s="70" t="inlineStr">
        <is>
          <t>Jardines</t>
        </is>
      </c>
      <c r="AO393" s="72" t="n"/>
      <c r="AP393" s="70" t="n">
        <v>2</v>
      </c>
      <c r="AQ393" s="73" t="n">
        <v>41425</v>
      </c>
      <c r="AR393" s="73" t="n">
        <v>41451</v>
      </c>
      <c r="AS393" s="74">
        <f>+AR393-AQ393</f>
        <v/>
      </c>
      <c r="AT393" s="70" t="inlineStr">
        <is>
          <t>Acta de Compromiso</t>
        </is>
      </c>
      <c r="AU393" s="70" t="inlineStr">
        <is>
          <t>Auto de archivo</t>
        </is>
      </c>
      <c r="AV393" s="75" t="n">
        <v>41451</v>
      </c>
      <c r="AW393" s="76" t="inlineStr">
        <is>
          <t>J. Restrepo - S. Bustamante</t>
        </is>
      </c>
      <c r="AX393" s="75" t="n">
        <v>41451</v>
      </c>
      <c r="AY393" s="75" t="n">
        <v>41542</v>
      </c>
      <c r="AZ393" s="76" t="inlineStr">
        <is>
          <t>J. Restrepo - Dayani</t>
        </is>
      </c>
      <c r="BA393" s="75" t="n">
        <v>41543</v>
      </c>
      <c r="BB393" s="76" t="n"/>
      <c r="BC393" s="76" t="n"/>
      <c r="BD393" s="76" t="n"/>
      <c r="BE393" s="76" t="n"/>
      <c r="BF393" s="76" t="n"/>
      <c r="BG393" s="76" t="n"/>
      <c r="BH393" s="76" t="n"/>
      <c r="BI393" s="76" t="n"/>
      <c r="BJ393" s="76" t="n"/>
      <c r="BK393" s="76" t="n"/>
      <c r="BL393" s="76" t="n"/>
      <c r="BM393" s="76" t="n"/>
      <c r="BN393" s="76" t="n"/>
      <c r="BO393" s="76" t="n"/>
      <c r="BP393" s="76" t="n"/>
      <c r="BQ393" s="76" t="n"/>
      <c r="BR393" s="76" t="n"/>
      <c r="BS393" s="76" t="n"/>
      <c r="BT393" s="76" t="n"/>
      <c r="BU393" s="76" t="n"/>
      <c r="BV393" s="76" t="n"/>
      <c r="BW393" s="76" t="n"/>
      <c r="BX393" s="76" t="n"/>
      <c r="BY393" s="76" t="n"/>
      <c r="BZ393" s="76" t="n"/>
      <c r="CA393" s="76" t="n"/>
      <c r="CB393" s="76" t="n"/>
      <c r="CC393" s="76" t="n"/>
      <c r="CD393" s="76" t="n"/>
      <c r="CE393" s="75" t="n">
        <v>41548</v>
      </c>
      <c r="CF393" s="76" t="n"/>
      <c r="CG393" s="76" t="n"/>
      <c r="CH393" s="76" t="n"/>
    </row>
    <row r="394" ht="15" customHeight="1">
      <c r="B394" t="inlineStr">
        <is>
          <t>392-2013</t>
        </is>
      </c>
      <c r="C394" t="n">
        <v>1302513</v>
      </c>
      <c r="D394" t="inlineStr">
        <is>
          <t>-</t>
        </is>
      </c>
      <c r="E394" t="inlineStr">
        <is>
          <t>RESIDUO ESPECIAL</t>
        </is>
      </c>
      <c r="H394" s="7" t="inlineStr">
        <is>
          <t>Disposición inadecuada de colchones y escombros</t>
        </is>
      </c>
      <c r="I394" t="inlineStr">
        <is>
          <t>Comunidad</t>
        </is>
      </c>
      <c r="T394">
        <f>CONCATENATE(J394," ",K394," ",L394," ",M394," ",N394," ",O394," ",P394," ",Q394," ",R394," ",S394)</f>
        <v/>
      </c>
      <c r="U394" t="inlineStr">
        <is>
          <t>no reporta</t>
        </is>
      </c>
      <c r="V394" t="inlineStr">
        <is>
          <t>no reporta</t>
        </is>
      </c>
      <c r="W394" t="inlineStr">
        <is>
          <t>Ramon Bedoya</t>
        </is>
      </c>
      <c r="X394" t="inlineStr">
        <is>
          <t>CL</t>
        </is>
      </c>
      <c r="Y394" t="n">
        <v>40</v>
      </c>
      <c r="Z394" t="inlineStr">
        <is>
          <t>B</t>
        </is>
      </c>
      <c r="AA394" t="inlineStr">
        <is>
          <t>SUR</t>
        </is>
      </c>
      <c r="AB394" t="n">
        <v>28</v>
      </c>
      <c r="AD394" t="n">
        <v>1</v>
      </c>
      <c r="AH394">
        <f>CONCATENATE(X394," ",Y394," ",Z394," ",AA394," ",AB394," ",AC394," ",AD394," ",AE394," ",AF394," ",AG394)</f>
        <v/>
      </c>
      <c r="AI394" t="inlineStr">
        <is>
          <t>no reporta</t>
        </is>
      </c>
      <c r="AJ394" t="inlineStr">
        <is>
          <t>no reporta</t>
        </is>
      </c>
      <c r="AK394" t="inlineStr">
        <is>
          <t>La Mina</t>
        </is>
      </c>
      <c r="AO394" s="1" t="n"/>
      <c r="AP394" t="n">
        <v>6</v>
      </c>
      <c r="AQ394" s="4" t="n">
        <v>41424</v>
      </c>
      <c r="AR394" s="4" t="n">
        <v>41458</v>
      </c>
      <c r="AS394" s="5">
        <f>+AR394-AQ394</f>
        <v/>
      </c>
      <c r="AT394" t="inlineStr">
        <is>
          <t>Acta de Compromiso</t>
        </is>
      </c>
      <c r="AU394" t="inlineStr">
        <is>
          <t>Auto de archivo</t>
        </is>
      </c>
      <c r="AV394" s="10" t="n">
        <v>41458</v>
      </c>
      <c r="AW394" s="9" t="inlineStr">
        <is>
          <t>J. Alvarez - L. Garcia</t>
        </is>
      </c>
      <c r="AX394" s="10" t="n">
        <v>41458</v>
      </c>
    </row>
    <row r="395" ht="15" customFormat="1" customHeight="1" s="70">
      <c r="B395" s="70" t="inlineStr">
        <is>
          <t>393-2013</t>
        </is>
      </c>
      <c r="C395" s="70" t="n">
        <v>1302568</v>
      </c>
      <c r="D395" s="70" t="inlineStr">
        <is>
          <t>FAUNA DOMESTICA</t>
        </is>
      </c>
      <c r="H395" s="71" t="inlineStr">
        <is>
          <t>Muerte de bovino sin disposicion final adecuada</t>
        </is>
      </c>
      <c r="I395" s="70" t="inlineStr">
        <is>
          <t>Luis Carlos Saenz</t>
        </is>
      </c>
      <c r="T395" s="70">
        <f>CONCATENATE(J395," ",K395," ",L395," ",M395," ",N395," ",O395," ",P395," ",Q395," ",R395," ",S395)</f>
        <v/>
      </c>
      <c r="U395" s="70" t="inlineStr">
        <is>
          <t>no reporta</t>
        </is>
      </c>
      <c r="V395" s="70" t="inlineStr">
        <is>
          <t>3148215954 - 5382022</t>
        </is>
      </c>
      <c r="W395" s="70" t="inlineStr">
        <is>
          <t>Alvaro Santamaria</t>
        </is>
      </c>
      <c r="AH395" s="70">
        <f>CONCATENATE(X395," ",Y395," ",Z395," ",AA395," ",AB395," ",AC395," ",AD395," ",AE395," ",AF395," ",AG395)</f>
        <v/>
      </c>
      <c r="AI395" s="70" t="inlineStr">
        <is>
          <t>no reporta</t>
        </is>
      </c>
      <c r="AJ395" s="70" t="n">
        <v>3138713708</v>
      </c>
      <c r="AL395" s="70" t="inlineStr">
        <is>
          <t>Pantanillo</t>
        </is>
      </c>
      <c r="AO395" s="72" t="n"/>
      <c r="AP395" s="70" t="n">
        <v>13</v>
      </c>
      <c r="AQ395" s="73" t="n">
        <v>41425</v>
      </c>
      <c r="AR395" s="73" t="n">
        <v>41425</v>
      </c>
      <c r="AS395" s="74">
        <f>+AR395-AQ395</f>
        <v/>
      </c>
      <c r="AT395" s="70" t="inlineStr">
        <is>
          <t>Acta de Compromiso</t>
        </is>
      </c>
      <c r="AU395" s="70" t="inlineStr">
        <is>
          <t>Auto de archivo</t>
        </is>
      </c>
      <c r="AV395" s="76" t="n"/>
      <c r="AW395" s="76" t="n"/>
      <c r="AX395" s="76" t="n"/>
      <c r="AY395" s="76" t="n"/>
      <c r="AZ395" s="76" t="n"/>
      <c r="BA395" s="76" t="n"/>
      <c r="BB395" s="76" t="n"/>
      <c r="BC395" s="76" t="n"/>
      <c r="BD395" s="76" t="n"/>
      <c r="BE395" s="76" t="n"/>
      <c r="BF395" s="76" t="n"/>
      <c r="BG395" s="76" t="n"/>
      <c r="BH395" s="76" t="n"/>
      <c r="BI395" s="76" t="n"/>
      <c r="BJ395" s="76" t="n"/>
      <c r="BK395" s="76" t="n"/>
      <c r="BL395" s="76" t="n"/>
      <c r="BM395" s="76" t="n"/>
      <c r="BN395" s="76" t="n"/>
      <c r="BO395" s="76" t="n"/>
      <c r="BP395" s="76" t="n"/>
      <c r="BQ395" s="76" t="n"/>
      <c r="BR395" s="76" t="n"/>
      <c r="BS395" s="76" t="n"/>
      <c r="BT395" s="76" t="n"/>
      <c r="BU395" s="76" t="n"/>
      <c r="BV395" s="76" t="n"/>
      <c r="BW395" s="76" t="n"/>
      <c r="BX395" s="76" t="n"/>
      <c r="BY395" s="76" t="n"/>
      <c r="BZ395" s="76" t="n"/>
      <c r="CA395" s="76" t="n"/>
      <c r="CB395" s="76" t="n"/>
      <c r="CC395" s="76" t="n"/>
      <c r="CD395" s="76" t="n"/>
      <c r="CE395" s="76" t="n"/>
      <c r="CF395" s="76" t="n"/>
      <c r="CG395" s="76" t="n"/>
      <c r="CH395" s="76" t="n"/>
    </row>
    <row r="396" ht="30" customFormat="1" customHeight="1" s="70">
      <c r="B396" s="70" t="inlineStr">
        <is>
          <t>394-2013</t>
        </is>
      </c>
      <c r="C396" s="70" t="n">
        <v>123917</v>
      </c>
      <c r="D396" s="70" t="inlineStr">
        <is>
          <t>-</t>
        </is>
      </c>
      <c r="G396" s="70" t="inlineStr">
        <is>
          <t>Oficio Hacienda</t>
        </is>
      </c>
      <c r="H396" s="71" t="inlineStr">
        <is>
          <t>Elaboracion anteproyecto del presupuesto de ingresos y egresos de la vigencia 2014</t>
        </is>
      </c>
      <c r="I396" s="70" t="inlineStr">
        <is>
          <t>Girlesa Mesa Medina</t>
        </is>
      </c>
      <c r="T396" s="70">
        <f>CONCATENATE(J396," ",K396," ",L396," ",M396," ",N396," ",O396," ",P396," ",Q396," ",R396," ",S396)</f>
        <v/>
      </c>
      <c r="U396" s="70" t="inlineStr">
        <is>
          <t>no reporta</t>
        </is>
      </c>
      <c r="V396" s="70" t="inlineStr">
        <is>
          <t>no reporta</t>
        </is>
      </c>
      <c r="W396" s="70" t="inlineStr">
        <is>
          <t>No aplica</t>
        </is>
      </c>
      <c r="AH396" s="70">
        <f>CONCATENATE(X396," ",Y396," ",Z396," ",AA396," ",AB396," ",AC396," ",AD396," ",AE396," ",AF396," ",AG396)</f>
        <v/>
      </c>
      <c r="AI396" s="70" t="inlineStr">
        <is>
          <t>no reporta</t>
        </is>
      </c>
      <c r="AJ396" s="70" t="inlineStr">
        <is>
          <t>no reporta</t>
        </is>
      </c>
      <c r="AO396" s="72" t="n"/>
      <c r="AQ396" s="73" t="n">
        <v>41418</v>
      </c>
      <c r="AR396" s="73" t="n">
        <v>41445</v>
      </c>
      <c r="AS396" s="74">
        <f>+AR396-AQ396</f>
        <v/>
      </c>
      <c r="AT396" s="70" t="inlineStr">
        <is>
          <t>Remision u otros</t>
        </is>
      </c>
      <c r="AU396" s="70" t="inlineStr">
        <is>
          <t>Auto de archivo</t>
        </is>
      </c>
      <c r="AV396" s="76" t="n"/>
      <c r="AW396" s="76" t="n"/>
      <c r="AX396" s="76" t="n"/>
      <c r="AY396" s="76" t="n"/>
      <c r="AZ396" s="76" t="n"/>
      <c r="BA396" s="76" t="n"/>
      <c r="BB396" s="76" t="n"/>
      <c r="BC396" s="76" t="n"/>
      <c r="BD396" s="76" t="n"/>
      <c r="BE396" s="76" t="n"/>
      <c r="BF396" s="76" t="n"/>
      <c r="BG396" s="76" t="n"/>
      <c r="BH396" s="76" t="n"/>
      <c r="BI396" s="76" t="n"/>
      <c r="BJ396" s="76" t="n"/>
      <c r="BK396" s="76" t="n"/>
      <c r="BL396" s="76" t="n"/>
      <c r="BM396" s="76" t="n"/>
      <c r="BN396" s="76" t="n"/>
      <c r="BO396" s="76" t="n"/>
      <c r="BP396" s="76" t="n"/>
      <c r="BQ396" s="76" t="n"/>
      <c r="BR396" s="76" t="n"/>
      <c r="BS396" s="76" t="n"/>
      <c r="BT396" s="76" t="n"/>
      <c r="BU396" s="75" t="n">
        <v>41445</v>
      </c>
      <c r="BV396" s="75" t="n">
        <v>41445</v>
      </c>
      <c r="BW396" s="76" t="n"/>
      <c r="BX396" s="76" t="n"/>
      <c r="BY396" s="76" t="n"/>
      <c r="BZ396" s="76" t="n"/>
      <c r="CA396" s="76" t="n"/>
      <c r="CB396" s="76" t="n"/>
      <c r="CC396" s="76" t="n"/>
      <c r="CD396" s="76" t="n"/>
      <c r="CE396" s="75" t="n">
        <v>41453</v>
      </c>
      <c r="CF396" s="76" t="n"/>
      <c r="CG396" s="76" t="n"/>
      <c r="CH396" s="76" t="n"/>
    </row>
    <row r="397" ht="15" customFormat="1" customHeight="1" s="70">
      <c r="A397" s="70" t="inlineStr">
        <is>
          <t>I.T 130218</t>
        </is>
      </c>
      <c r="B397" s="70" t="inlineStr">
        <is>
          <t>395-2013</t>
        </is>
      </c>
      <c r="C397" s="70" t="n">
        <v>1302233</v>
      </c>
      <c r="D397" s="70" t="inlineStr">
        <is>
          <t>FLORA</t>
        </is>
      </c>
      <c r="H397" s="71" t="inlineStr">
        <is>
          <t>Informe técnico que autoriza tala de arbol</t>
        </is>
      </c>
      <c r="I397" s="70" t="inlineStr">
        <is>
          <t>Alberto Mejia</t>
        </is>
      </c>
      <c r="J397" s="70" t="inlineStr">
        <is>
          <t>KR</t>
        </is>
      </c>
      <c r="K397" s="70" t="n">
        <v>45</v>
      </c>
      <c r="N397" s="70" t="n">
        <v>25</v>
      </c>
      <c r="O397" s="70" t="inlineStr">
        <is>
          <t>C</t>
        </is>
      </c>
      <c r="Q397" s="70" t="inlineStr">
        <is>
          <t>SUR</t>
        </is>
      </c>
      <c r="S397" s="70" t="n">
        <v>803</v>
      </c>
      <c r="T397" s="70">
        <f>CONCATENATE(J397," ",K397," ",L397," ",M397," ",N397," ",O397," ",P397," ",Q397," ",R397," ",S397)</f>
        <v/>
      </c>
      <c r="U397" s="70" t="n">
        <v>19258993</v>
      </c>
      <c r="V397" s="70" t="inlineStr">
        <is>
          <t>no reporta</t>
        </is>
      </c>
      <c r="W397" s="70" t="inlineStr">
        <is>
          <t>Jorge Ivan Palacio</t>
        </is>
      </c>
      <c r="X397" s="70" t="inlineStr">
        <is>
          <t>CL</t>
        </is>
      </c>
      <c r="Y397" s="70" t="n">
        <v>25</v>
      </c>
      <c r="Z397" s="70" t="inlineStr">
        <is>
          <t>C</t>
        </is>
      </c>
      <c r="AA397" s="70" t="inlineStr">
        <is>
          <t>SUR</t>
        </is>
      </c>
      <c r="AB397" s="70" t="n">
        <v>45</v>
      </c>
      <c r="AD397" s="70" t="n">
        <v>20</v>
      </c>
      <c r="AH397" s="70">
        <f>CONCATENATE(X397," ",Y397," ",Z397," ",AA397," ",AB397," ",AC397," ",AD397," ",AE397," ",AF397," ",AG397)</f>
        <v/>
      </c>
      <c r="AI397" s="70" t="inlineStr">
        <is>
          <t>no reporta</t>
        </is>
      </c>
      <c r="AJ397" s="70" t="inlineStr">
        <is>
          <t>no reporta</t>
        </is>
      </c>
      <c r="AK397" s="70" t="inlineStr">
        <is>
          <t>Villagrande</t>
        </is>
      </c>
      <c r="AO397" s="72" t="n"/>
      <c r="AP397" s="70" t="n">
        <v>2</v>
      </c>
      <c r="AQ397" s="73" t="n">
        <v>41430</v>
      </c>
      <c r="AR397" s="73" t="n">
        <v>41437</v>
      </c>
      <c r="AS397" s="74">
        <f>+AR397-AQ397</f>
        <v/>
      </c>
      <c r="AT397" s="70" t="inlineStr">
        <is>
          <t>Acta de Compromiso</t>
        </is>
      </c>
      <c r="AU397" s="70" t="inlineStr">
        <is>
          <t>Auto de archivo</t>
        </is>
      </c>
      <c r="AV397" s="76" t="n"/>
      <c r="AW397" s="76" t="n"/>
      <c r="AX397" s="76" t="n"/>
      <c r="AY397" s="76" t="n"/>
      <c r="AZ397" s="76" t="n"/>
      <c r="BA397" s="76" t="n"/>
      <c r="BB397" s="76" t="n"/>
      <c r="BC397" s="76" t="n"/>
      <c r="BD397" s="76" t="n"/>
      <c r="BE397" s="76" t="n"/>
      <c r="BF397" s="76" t="n"/>
      <c r="BG397" s="76" t="n"/>
      <c r="BH397" s="76" t="n"/>
      <c r="BI397" s="76" t="n"/>
      <c r="BJ397" s="76" t="n"/>
      <c r="BK397" s="75" t="n">
        <v>41437</v>
      </c>
      <c r="BL397" s="75" t="n">
        <v>41443</v>
      </c>
      <c r="BM397" s="76" t="n"/>
      <c r="BN397" s="76" t="n"/>
      <c r="BO397" s="76" t="n"/>
      <c r="BP397" s="76" t="n"/>
      <c r="BQ397" s="76" t="n"/>
      <c r="BR397" s="76" t="n"/>
      <c r="BS397" s="76" t="n"/>
      <c r="BT397" s="76" t="n"/>
      <c r="BU397" s="76" t="n"/>
      <c r="BV397" s="76" t="n"/>
      <c r="BW397" s="76" t="n"/>
      <c r="BX397" s="76" t="n"/>
      <c r="BY397" s="76" t="n"/>
      <c r="BZ397" s="76" t="n"/>
      <c r="CA397" s="76" t="n"/>
      <c r="CB397" s="76" t="n"/>
      <c r="CC397" s="76" t="n"/>
      <c r="CD397" s="76" t="n"/>
      <c r="CE397" s="76" t="n"/>
      <c r="CF397" s="76" t="n"/>
      <c r="CG397" s="76" t="n"/>
      <c r="CH397" s="76" t="n"/>
    </row>
    <row r="398" ht="15" customHeight="1">
      <c r="B398" t="inlineStr">
        <is>
          <t>396-2013</t>
        </is>
      </c>
      <c r="C398" t="n">
        <v>1302302</v>
      </c>
      <c r="D398" t="inlineStr">
        <is>
          <t>FLORA</t>
        </is>
      </c>
      <c r="H398" s="7" t="inlineStr">
        <is>
          <t>Tala de arboles nativos en retiro de quebrada</t>
        </is>
      </c>
      <c r="I398" t="inlineStr">
        <is>
          <t>Comunidad</t>
        </is>
      </c>
      <c r="T398">
        <f>CONCATENATE(J398," ",K398," ",L398," ",M398," ",N398," ",O398," ",P398," ",Q398," ",R398," ",S398)</f>
        <v/>
      </c>
      <c r="U398" t="inlineStr">
        <is>
          <t>no reporta</t>
        </is>
      </c>
      <c r="V398" t="inlineStr">
        <is>
          <t>no reporta</t>
        </is>
      </c>
      <c r="W398" t="inlineStr">
        <is>
          <t>Francisco Zuluaga - Maria Emma Rios</t>
        </is>
      </c>
      <c r="AH398">
        <f>CONCATENATE(X398," ",Y398," ",Z398," ",AA398," ",AB398," ",AC398," ",AD398," ",AE398," ",AF398," ",AG398)</f>
        <v/>
      </c>
      <c r="AI398" t="inlineStr">
        <is>
          <t>no reporta</t>
        </is>
      </c>
      <c r="AJ398" t="inlineStr">
        <is>
          <t>no reporta</t>
        </is>
      </c>
      <c r="AL398" t="inlineStr">
        <is>
          <t>Pantanillo</t>
        </is>
      </c>
      <c r="AO398" s="1" t="n"/>
      <c r="AP398" t="n">
        <v>13</v>
      </c>
      <c r="AQ398" s="4" t="n">
        <v>41417</v>
      </c>
      <c r="AR398" s="4" t="n">
        <v>41431</v>
      </c>
      <c r="AS398" s="5">
        <f>+AR398-AQ398</f>
        <v/>
      </c>
      <c r="AT398" t="inlineStr">
        <is>
          <t>Acta de Compromiso</t>
        </is>
      </c>
      <c r="AU398" t="inlineStr">
        <is>
          <t>Auto de archivo</t>
        </is>
      </c>
      <c r="AV398" s="10" t="n">
        <v>41431</v>
      </c>
      <c r="AW398" s="9" t="inlineStr">
        <is>
          <t>L. Taborda - C. Calle</t>
        </is>
      </c>
      <c r="AX398" s="10" t="n">
        <v>41431</v>
      </c>
      <c r="AY398" s="10" t="n">
        <v>41480</v>
      </c>
      <c r="AZ398" s="9" t="inlineStr">
        <is>
          <t>L. Taborda - C. Calle</t>
        </is>
      </c>
      <c r="BA398" s="10" t="n">
        <v>41480</v>
      </c>
    </row>
    <row r="399" customFormat="1" s="70">
      <c r="B399" s="70" t="inlineStr">
        <is>
          <t>397-2013</t>
        </is>
      </c>
      <c r="C399" s="70" t="n">
        <v>125278</v>
      </c>
      <c r="D399" s="70" t="inlineStr">
        <is>
          <t>ESPACIOS PUBLICOS VERDES</t>
        </is>
      </c>
      <c r="H399" s="71" t="inlineStr">
        <is>
          <t>Estacionamiento de vehiculos en espacio publico</t>
        </is>
      </c>
      <c r="I399" s="70" t="inlineStr">
        <is>
          <t>Comité Civico Bosques de Zuñiga</t>
        </is>
      </c>
      <c r="J399" s="70" t="inlineStr">
        <is>
          <t>CL</t>
        </is>
      </c>
      <c r="K399" s="70" t="n">
        <v>23</v>
      </c>
      <c r="M399" s="70" t="inlineStr">
        <is>
          <t>SUR</t>
        </is>
      </c>
      <c r="N399" s="70" t="n">
        <v>44</v>
      </c>
      <c r="P399" s="70" t="n">
        <v>53</v>
      </c>
      <c r="T399" s="70">
        <f>CONCATENATE(J399," ",K399," ",L399," ",M399," ",N399," ",O399," ",P399," ",Q399," ",R399," ",S399)</f>
        <v/>
      </c>
      <c r="U399" s="70" t="n">
        <v>32517843</v>
      </c>
      <c r="V399" s="70" t="n">
        <v>3318821</v>
      </c>
      <c r="W399" s="70" t="inlineStr">
        <is>
          <t>Comunidad</t>
        </is>
      </c>
      <c r="X399" s="70" t="inlineStr">
        <is>
          <t>KR</t>
        </is>
      </c>
      <c r="Y399" s="70" t="n">
        <v>47</v>
      </c>
      <c r="AH399" s="70">
        <f>CONCATENATE(X399," ",Y399," ",Z399," ",AA399," ",AB399," ",AC399," ",AD399," ",AE399," ",AF399," ",AG399)</f>
        <v/>
      </c>
      <c r="AI399" s="70" t="inlineStr">
        <is>
          <t>no reporta</t>
        </is>
      </c>
      <c r="AJ399" s="70" t="inlineStr">
        <is>
          <t>no reporta</t>
        </is>
      </c>
      <c r="AK399" s="70" t="inlineStr">
        <is>
          <t>Bosques de Zuñiga</t>
        </is>
      </c>
      <c r="AO399" s="72" t="n"/>
      <c r="AP399" s="70" t="n">
        <v>2</v>
      </c>
      <c r="AQ399" s="73" t="n">
        <v>41425</v>
      </c>
      <c r="AR399" s="73" t="n">
        <v>41467</v>
      </c>
      <c r="AS399" s="74">
        <f>+AR399-AQ399</f>
        <v/>
      </c>
      <c r="AT399" s="70" t="inlineStr">
        <is>
          <t>Acta de Compromiso</t>
        </is>
      </c>
      <c r="AU399" s="70" t="inlineStr">
        <is>
          <t>Auto de archivo</t>
        </is>
      </c>
      <c r="AV399" s="75" t="n">
        <v>41467</v>
      </c>
      <c r="AW399" s="76" t="inlineStr">
        <is>
          <t>J. Alvarez - L. Garcia</t>
        </is>
      </c>
      <c r="AX399" s="75" t="n">
        <v>41467</v>
      </c>
      <c r="AY399" s="76" t="n"/>
      <c r="AZ399" s="76" t="n"/>
      <c r="BA399" s="76" t="n"/>
      <c r="BB399" s="76" t="n"/>
      <c r="BC399" s="76" t="n"/>
      <c r="BD399" s="76" t="n"/>
      <c r="BE399" s="76" t="n"/>
      <c r="BF399" s="76" t="n"/>
      <c r="BG399" s="76" t="n"/>
      <c r="BH399" s="76" t="n"/>
      <c r="BI399" s="76" t="n"/>
      <c r="BJ399" s="76" t="n"/>
      <c r="BK399" s="76" t="n"/>
      <c r="BL399" s="76" t="n"/>
      <c r="BM399" s="76" t="n"/>
      <c r="BN399" s="76" t="n"/>
      <c r="BO399" s="76" t="n"/>
      <c r="BP399" s="76" t="n"/>
      <c r="BQ399" s="76" t="n"/>
      <c r="BR399" s="76" t="n"/>
      <c r="BS399" s="76" t="n"/>
      <c r="BT399" s="76" t="n"/>
      <c r="BU399" s="76" t="n"/>
      <c r="BV399" s="76" t="n"/>
      <c r="BW399" s="76" t="n"/>
      <c r="BX399" s="76" t="n"/>
      <c r="BY399" s="76" t="n"/>
      <c r="BZ399" s="76" t="n"/>
      <c r="CA399" s="76" t="n"/>
      <c r="CB399" s="76" t="n"/>
      <c r="CC399" s="76" t="n"/>
      <c r="CD399" s="76" t="n"/>
      <c r="CE399" s="76" t="n"/>
      <c r="CF399" s="76" t="n"/>
      <c r="CG399" s="76" t="n"/>
      <c r="CH399" s="76" t="n"/>
    </row>
    <row r="400" ht="15" customFormat="1" customHeight="1" s="70">
      <c r="B400" s="70" t="inlineStr">
        <is>
          <t>398-2013</t>
        </is>
      </c>
      <c r="C400" s="70" t="n">
        <v>125021</v>
      </c>
      <c r="D400" s="70" t="inlineStr">
        <is>
          <t>-</t>
        </is>
      </c>
      <c r="E400" s="70" t="inlineStr">
        <is>
          <t>RESIDUOS SOLIDOS</t>
        </is>
      </c>
      <c r="H400" s="71" t="inlineStr">
        <is>
          <t>Disposición inadecuada de residuos solidos</t>
        </is>
      </c>
      <c r="I400" s="70" t="inlineStr">
        <is>
          <t>Mariluz Trujillo Perez</t>
        </is>
      </c>
      <c r="J400" s="70" t="inlineStr">
        <is>
          <t>CL</t>
        </is>
      </c>
      <c r="K400" s="70" t="n">
        <v>40</v>
      </c>
      <c r="M400" s="70" t="inlineStr">
        <is>
          <t>SUR</t>
        </is>
      </c>
      <c r="N400" s="70" t="n">
        <v>33</v>
      </c>
      <c r="P400" s="70" t="n">
        <v>36</v>
      </c>
      <c r="S400" s="70" t="n">
        <v>201</v>
      </c>
      <c r="T400" s="70">
        <f>CONCATENATE(J400," ",K400," ",L400," ",M400," ",N400," ",O400," ",P400," ",Q400," ",R400," ",S400)</f>
        <v/>
      </c>
      <c r="U400" s="70" t="n">
        <v>42825436</v>
      </c>
      <c r="V400" s="70" t="n">
        <v>2712778</v>
      </c>
      <c r="W400" s="70" t="inlineStr">
        <is>
          <t>Por determinar</t>
        </is>
      </c>
      <c r="X400" s="70" t="inlineStr">
        <is>
          <t>CL</t>
        </is>
      </c>
      <c r="Y400" s="70" t="n">
        <v>40</v>
      </c>
      <c r="AA400" s="70" t="inlineStr">
        <is>
          <t>SUR</t>
        </is>
      </c>
      <c r="AB400" s="70" t="n">
        <v>32</v>
      </c>
      <c r="AD400" s="70" t="n">
        <v>33</v>
      </c>
      <c r="AH400" s="70">
        <f>CONCATENATE(X400," ",Y400," ",Z400," ",AA400," ",AB400," ",AC400," ",AD400," ",AE400," ",AF400," ",AG400)</f>
        <v/>
      </c>
      <c r="AI400" s="70" t="inlineStr">
        <is>
          <t>no reporta</t>
        </is>
      </c>
      <c r="AJ400" s="70" t="inlineStr">
        <is>
          <t>no reporta</t>
        </is>
      </c>
      <c r="AK400" s="70" t="inlineStr">
        <is>
          <t>Mesa</t>
        </is>
      </c>
      <c r="AO400" s="72" t="n"/>
      <c r="AP400" s="70" t="n">
        <v>9</v>
      </c>
      <c r="AQ400" s="73" t="n">
        <v>41425</v>
      </c>
      <c r="AR400" s="73" t="n">
        <v>41452</v>
      </c>
      <c r="AS400" s="74">
        <f>+AR400-AQ400</f>
        <v/>
      </c>
      <c r="AT400" s="70" t="inlineStr">
        <is>
          <t>Acta de Compromiso</t>
        </is>
      </c>
      <c r="AU400" s="70" t="inlineStr">
        <is>
          <t>Auto de archivo</t>
        </is>
      </c>
      <c r="AV400" s="75" t="n">
        <v>41452</v>
      </c>
      <c r="AW400" s="76" t="inlineStr">
        <is>
          <t>J. Restrepo - S. Bustamante</t>
        </is>
      </c>
      <c r="AX400" s="76" t="n"/>
      <c r="AY400" s="76" t="n"/>
      <c r="AZ400" s="76" t="n"/>
      <c r="BA400" s="76" t="n"/>
      <c r="BB400" s="76" t="n"/>
      <c r="BC400" s="76" t="n"/>
      <c r="BD400" s="76" t="n"/>
      <c r="BE400" s="76" t="n"/>
      <c r="BF400" s="76" t="n"/>
      <c r="BG400" s="76" t="n"/>
      <c r="BH400" s="76" t="n"/>
      <c r="BI400" s="76" t="n"/>
      <c r="BJ400" s="76" t="n"/>
      <c r="BK400" s="76" t="n"/>
      <c r="BL400" s="76" t="n"/>
      <c r="BM400" s="76" t="n"/>
      <c r="BN400" s="76" t="n"/>
      <c r="BO400" s="76" t="n"/>
      <c r="BP400" s="76" t="n"/>
      <c r="BQ400" s="76" t="n"/>
      <c r="BR400" s="76" t="n"/>
      <c r="BS400" s="76" t="n"/>
      <c r="BT400" s="76" t="n"/>
      <c r="BU400" s="76" t="n"/>
      <c r="BV400" s="76" t="n"/>
      <c r="BW400" s="76" t="n"/>
      <c r="BX400" s="76" t="n"/>
      <c r="BY400" s="76" t="n"/>
      <c r="BZ400" s="76" t="n"/>
      <c r="CA400" s="76" t="n"/>
      <c r="CB400" s="76" t="n"/>
      <c r="CC400" s="76" t="n"/>
      <c r="CD400" s="76" t="n"/>
      <c r="CE400" s="76" t="n"/>
      <c r="CF400" s="76" t="n"/>
      <c r="CG400" s="76" t="n"/>
      <c r="CH400" s="76" t="n"/>
    </row>
    <row r="401" ht="15" customFormat="1" customHeight="1" s="70">
      <c r="B401" s="70" t="inlineStr">
        <is>
          <t>399-2013</t>
        </is>
      </c>
      <c r="C401" s="70" t="n">
        <v>1302569</v>
      </c>
      <c r="D401" s="70" t="inlineStr">
        <is>
          <t>FAUNA DOMESTICA</t>
        </is>
      </c>
      <c r="E401" s="70" t="inlineStr">
        <is>
          <t>RESIDUOS SOLIDOS</t>
        </is>
      </c>
      <c r="H401" s="71" t="inlineStr">
        <is>
          <t>Disposición inadecuada de excrementos de mascotas</t>
        </is>
      </c>
      <c r="I401" s="70" t="inlineStr">
        <is>
          <t>Anonimo</t>
        </is>
      </c>
      <c r="T401" s="70">
        <f>CONCATENATE(J401," ",K401," ",L401," ",M401," ",N401," ",O401," ",P401," ",Q401," ",R401," ",S401)</f>
        <v/>
      </c>
      <c r="U401" s="70" t="inlineStr">
        <is>
          <t>no reporta</t>
        </is>
      </c>
      <c r="V401" s="70" t="inlineStr">
        <is>
          <t>no reporta</t>
        </is>
      </c>
      <c r="W401" s="70" t="inlineStr">
        <is>
          <t>Por determinar</t>
        </is>
      </c>
      <c r="X401" s="70" t="inlineStr">
        <is>
          <t>CL</t>
        </is>
      </c>
      <c r="Y401" s="70" t="n">
        <v>41</v>
      </c>
      <c r="Z401" s="70" t="inlineStr">
        <is>
          <t>B</t>
        </is>
      </c>
      <c r="AA401" s="70" t="inlineStr">
        <is>
          <t>SUR</t>
        </is>
      </c>
      <c r="AB401" s="70" t="n">
        <v>25</v>
      </c>
      <c r="AC401" s="70" t="inlineStr">
        <is>
          <t>A</t>
        </is>
      </c>
      <c r="AD401" s="70" t="n">
        <v>80</v>
      </c>
      <c r="AG401" s="70" t="n">
        <v>103</v>
      </c>
      <c r="AH401" s="70">
        <f>CONCATENATE(X401," ",Y401," ",Z401," ",AA401," ",AB401," ",AC401," ",AD401," ",AE401," ",AF401," ",AG401)</f>
        <v/>
      </c>
      <c r="AI401" s="70" t="inlineStr">
        <is>
          <t>no reporta</t>
        </is>
      </c>
      <c r="AJ401" s="70" t="inlineStr">
        <is>
          <t>no reporta</t>
        </is>
      </c>
      <c r="AK401" s="70" t="inlineStr">
        <is>
          <t>San Rafael</t>
        </is>
      </c>
      <c r="AO401" s="72" t="n"/>
      <c r="AP401" s="70" t="n">
        <v>6</v>
      </c>
      <c r="AQ401" s="73" t="n">
        <v>41425</v>
      </c>
      <c r="AR401" s="73" t="n">
        <v>41458</v>
      </c>
      <c r="AS401" s="74">
        <f>+AR401-AQ401</f>
        <v/>
      </c>
      <c r="AT401" s="70" t="inlineStr">
        <is>
          <t>Acta de Compromiso</t>
        </is>
      </c>
      <c r="AU401" s="70" t="inlineStr">
        <is>
          <t>Auto de archivo</t>
        </is>
      </c>
      <c r="AV401" s="75" t="n">
        <v>41458</v>
      </c>
      <c r="AW401" s="76" t="inlineStr">
        <is>
          <t>J. Alvarez - L. Garcia</t>
        </is>
      </c>
      <c r="AX401" s="75" t="n">
        <v>41458</v>
      </c>
      <c r="AY401" s="76" t="n"/>
      <c r="AZ401" s="76" t="n"/>
      <c r="BA401" s="76" t="n"/>
      <c r="BB401" s="76" t="n"/>
      <c r="BC401" s="76" t="n"/>
      <c r="BD401" s="76" t="n"/>
      <c r="BE401" s="76" t="n"/>
      <c r="BF401" s="76" t="n"/>
      <c r="BG401" s="76" t="n"/>
      <c r="BH401" s="76" t="n"/>
      <c r="BI401" s="76" t="n"/>
      <c r="BJ401" s="76" t="n"/>
      <c r="BK401" s="76" t="n"/>
      <c r="BL401" s="76" t="n"/>
      <c r="BM401" s="76" t="n"/>
      <c r="BN401" s="76" t="n"/>
      <c r="BO401" s="76" t="n"/>
      <c r="BP401" s="76" t="n"/>
      <c r="BQ401" s="76" t="n"/>
      <c r="BR401" s="76" t="n"/>
      <c r="BS401" s="76" t="n"/>
      <c r="BT401" s="76" t="n"/>
      <c r="BU401" s="76" t="n"/>
      <c r="BV401" s="76" t="n"/>
      <c r="BW401" s="76" t="n"/>
      <c r="BX401" s="76" t="n"/>
      <c r="BY401" s="76" t="n"/>
      <c r="BZ401" s="76" t="n"/>
      <c r="CA401" s="76" t="n"/>
      <c r="CB401" s="76" t="n"/>
      <c r="CC401" s="76" t="n"/>
      <c r="CD401" s="76" t="n"/>
      <c r="CE401" s="76" t="n"/>
      <c r="CF401" s="76" t="n"/>
      <c r="CG401" s="76" t="n"/>
      <c r="CH401" s="76" t="n"/>
    </row>
    <row r="402" ht="15" customFormat="1" customHeight="1" s="70">
      <c r="B402" s="70" t="inlineStr">
        <is>
          <t>400-2013</t>
        </is>
      </c>
      <c r="C402" s="70" t="n">
        <v>1302578</v>
      </c>
      <c r="D402" s="70" t="inlineStr">
        <is>
          <t>FLORA</t>
        </is>
      </c>
      <c r="H402" s="71" t="inlineStr">
        <is>
          <t>Poda de arboles sin autorización</t>
        </is>
      </c>
      <c r="I402" s="70" t="inlineStr">
        <is>
          <t>Asociación junta directiva villagrande</t>
        </is>
      </c>
      <c r="T402" s="70">
        <f>CONCATENATE(J402," ",K402," ",L402," ",M402," ",N402," ",O402," ",P402," ",Q402," ",R402," ",S402)</f>
        <v/>
      </c>
      <c r="U402" s="70" t="inlineStr">
        <is>
          <t>no reporta</t>
        </is>
      </c>
      <c r="V402" s="70" t="inlineStr">
        <is>
          <t>no reporta</t>
        </is>
      </c>
      <c r="W402" s="70" t="inlineStr">
        <is>
          <t>Stella Florez</t>
        </is>
      </c>
      <c r="X402" s="70" t="inlineStr">
        <is>
          <t>KR</t>
        </is>
      </c>
      <c r="Y402" s="70" t="n">
        <v>46</v>
      </c>
      <c r="AB402" s="70" t="n">
        <v>25</v>
      </c>
      <c r="AD402" s="70" t="n">
        <v>32</v>
      </c>
      <c r="AE402" s="70" t="inlineStr">
        <is>
          <t>SUR</t>
        </is>
      </c>
      <c r="AG402" s="70" t="n">
        <v>53</v>
      </c>
      <c r="AH402" s="70">
        <f>CONCATENATE(X402," ",Y402," ",Z402," ",AA402," ",AB402," ",AC402," ",AD402," ",AE402," ",AF402," ",AG402)</f>
        <v/>
      </c>
      <c r="AI402" s="70" t="inlineStr">
        <is>
          <t>no reporta</t>
        </is>
      </c>
      <c r="AJ402" s="70" t="inlineStr">
        <is>
          <t>no reporta</t>
        </is>
      </c>
      <c r="AK402" s="70" t="inlineStr">
        <is>
          <t>Villagrande</t>
        </is>
      </c>
      <c r="AO402" s="72" t="n"/>
      <c r="AP402" s="70" t="n">
        <v>2</v>
      </c>
      <c r="AQ402" s="73" t="n">
        <v>41429</v>
      </c>
      <c r="AR402" s="73" t="n">
        <v>41432</v>
      </c>
      <c r="AS402" s="74">
        <f>+AR402-AQ402</f>
        <v/>
      </c>
      <c r="AT402" s="70" t="inlineStr">
        <is>
          <t>Acta de Compromiso</t>
        </is>
      </c>
      <c r="AU402" s="70" t="inlineStr">
        <is>
          <t>Auto de archivo</t>
        </is>
      </c>
      <c r="AV402" s="75" t="n">
        <v>41432</v>
      </c>
      <c r="AW402" s="76" t="inlineStr">
        <is>
          <t>J. Restrepo - S. Bustamante</t>
        </is>
      </c>
      <c r="AX402" s="75" t="n">
        <v>41432</v>
      </c>
      <c r="AY402" s="76" t="n"/>
      <c r="AZ402" s="76" t="n"/>
      <c r="BA402" s="76" t="n"/>
      <c r="BB402" s="76" t="n"/>
      <c r="BC402" s="76" t="n"/>
      <c r="BD402" s="76" t="n"/>
      <c r="BE402" s="76" t="n"/>
      <c r="BF402" s="76" t="n"/>
      <c r="BG402" s="76" t="n"/>
      <c r="BH402" s="76" t="n"/>
      <c r="BI402" s="76" t="n"/>
      <c r="BJ402" s="76" t="n"/>
      <c r="BK402" s="75" t="n">
        <v>41432</v>
      </c>
      <c r="BL402" s="75" t="n">
        <v>41437</v>
      </c>
      <c r="BM402" s="76" t="n"/>
      <c r="BN402" s="76" t="n"/>
      <c r="BO402" s="76" t="n"/>
      <c r="BP402" s="76" t="n"/>
      <c r="BQ402" s="76" t="n"/>
      <c r="BR402" s="76" t="n"/>
      <c r="BS402" s="76" t="n"/>
      <c r="BT402" s="76" t="n"/>
      <c r="BU402" s="76" t="n"/>
      <c r="BV402" s="76" t="n"/>
      <c r="BW402" s="76" t="n"/>
      <c r="BX402" s="76" t="n"/>
      <c r="BY402" s="76" t="n"/>
      <c r="BZ402" s="76" t="n"/>
      <c r="CA402" s="76" t="n"/>
      <c r="CB402" s="76" t="n"/>
      <c r="CC402" s="76" t="n"/>
      <c r="CD402" s="76" t="n"/>
      <c r="CE402" s="75" t="n">
        <v>41481</v>
      </c>
      <c r="CF402" s="76" t="n"/>
      <c r="CG402" s="76" t="n"/>
      <c r="CH402" s="76" t="n"/>
    </row>
    <row r="403" ht="15" customFormat="1" customHeight="1" s="63">
      <c r="B403" s="63" t="inlineStr">
        <is>
          <t>401-2013</t>
        </is>
      </c>
      <c r="C403" s="63" t="n">
        <v>1302579</v>
      </c>
      <c r="D403" s="63" t="inlineStr">
        <is>
          <t>-</t>
        </is>
      </c>
      <c r="E403" s="63" t="inlineStr">
        <is>
          <t>RESIDUOS SOLIDOS</t>
        </is>
      </c>
      <c r="H403" s="64" t="inlineStr">
        <is>
          <t>Disposición inadecuada de residuos sólidos</t>
        </is>
      </c>
      <c r="I403" s="63" t="inlineStr">
        <is>
          <t>Comunidad</t>
        </is>
      </c>
      <c r="T403" s="63">
        <f>CONCATENATE(J403," ",K403," ",L403," ",M403," ",N403," ",O403," ",P403," ",Q403," ",R403," ",S403)</f>
        <v/>
      </c>
      <c r="U403" s="63" t="inlineStr">
        <is>
          <t>no reporta</t>
        </is>
      </c>
      <c r="V403" s="63" t="inlineStr">
        <is>
          <t>no reporta</t>
        </is>
      </c>
      <c r="W403" s="63" t="inlineStr">
        <is>
          <t>Por determinar</t>
        </is>
      </c>
      <c r="X403" s="63" t="inlineStr">
        <is>
          <t>TR</t>
        </is>
      </c>
      <c r="Y403" s="63" t="n">
        <v>34</v>
      </c>
      <c r="Z403" s="63" t="inlineStr">
        <is>
          <t>B</t>
        </is>
      </c>
      <c r="AA403" s="63" t="inlineStr">
        <is>
          <t>SUR</t>
        </is>
      </c>
      <c r="AB403" s="63" t="n">
        <v>32</v>
      </c>
      <c r="AC403" s="63" t="inlineStr">
        <is>
          <t>B</t>
        </is>
      </c>
      <c r="AD403" s="63" t="n">
        <v>6</v>
      </c>
      <c r="AH403" s="63">
        <f>CONCATENATE(X403," ",Y403," ",Z403," ",AA403," ",AB403," ",AC403," ",AD403," ",AE403," ",AF403," ",AG403)</f>
        <v/>
      </c>
      <c r="AI403" s="63" t="inlineStr">
        <is>
          <t>no reporta</t>
        </is>
      </c>
      <c r="AJ403" s="63" t="inlineStr">
        <is>
          <t>no reporta</t>
        </is>
      </c>
      <c r="AK403" s="63" t="inlineStr">
        <is>
          <t>Obrero</t>
        </is>
      </c>
      <c r="AO403" s="65" t="n"/>
      <c r="AP403" s="63" t="n">
        <v>9</v>
      </c>
      <c r="AQ403" s="66" t="n">
        <v>41429</v>
      </c>
      <c r="AR403" s="66" t="n">
        <v>41464</v>
      </c>
      <c r="AS403" s="67">
        <f>+AR403-AQ403</f>
        <v/>
      </c>
      <c r="AT403" s="63" t="inlineStr">
        <is>
          <t>Acta de Compromiso</t>
        </is>
      </c>
      <c r="AU403" s="63" t="inlineStr">
        <is>
          <t>Auto de archivo</t>
        </is>
      </c>
      <c r="AV403" s="68" t="n">
        <v>41464</v>
      </c>
      <c r="AW403" s="69" t="inlineStr">
        <is>
          <t>J. Restrepo - S. Bustamante</t>
        </is>
      </c>
      <c r="AX403" s="68" t="n">
        <v>41527</v>
      </c>
      <c r="AY403" s="68" t="n">
        <v>41529</v>
      </c>
      <c r="AZ403" s="69" t="inlineStr">
        <is>
          <t>J. Restrepo - S. Bustamante - C. Rojas</t>
        </is>
      </c>
      <c r="BA403" s="68" t="n">
        <v>41530</v>
      </c>
      <c r="BB403" s="69" t="n"/>
      <c r="BC403" s="69" t="n"/>
      <c r="BD403" s="69" t="n"/>
      <c r="BE403" s="69" t="n"/>
      <c r="BF403" s="69" t="n"/>
      <c r="BG403" s="69" t="n"/>
      <c r="BH403" s="69" t="n"/>
      <c r="BI403" s="69" t="n"/>
      <c r="BJ403" s="69" t="n"/>
      <c r="BK403" s="69" t="n"/>
      <c r="BL403" s="69" t="n"/>
      <c r="BM403" s="69" t="n"/>
      <c r="BN403" s="69" t="n"/>
      <c r="BO403" s="69" t="n"/>
      <c r="BP403" s="69" t="n"/>
      <c r="BQ403" s="69" t="n"/>
      <c r="BR403" s="69" t="n"/>
      <c r="BS403" s="69" t="n"/>
      <c r="BT403" s="69" t="n"/>
      <c r="BU403" s="69" t="n"/>
      <c r="BV403" s="69" t="n"/>
      <c r="BW403" s="69" t="n"/>
      <c r="BX403" s="69" t="n"/>
      <c r="BY403" s="69" t="n"/>
      <c r="BZ403" s="69" t="n"/>
      <c r="CA403" s="69" t="n"/>
      <c r="CB403" s="69" t="n"/>
      <c r="CC403" s="69" t="n"/>
      <c r="CD403" s="69" t="n"/>
      <c r="CE403" s="68" t="n">
        <v>41548</v>
      </c>
      <c r="CF403" s="69" t="n"/>
      <c r="CG403" s="69" t="n"/>
      <c r="CH403" s="69" t="n"/>
    </row>
    <row r="404" ht="15" customHeight="1">
      <c r="B404" t="inlineStr">
        <is>
          <t>402-2013</t>
        </is>
      </c>
      <c r="C404" t="n">
        <v>1302580</v>
      </c>
      <c r="D404" t="inlineStr">
        <is>
          <t>FAUNA DOMESTICA</t>
        </is>
      </c>
      <c r="E404" t="inlineStr">
        <is>
          <t>RESIDUOS SOLIDOS</t>
        </is>
      </c>
      <c r="H404" s="7" t="inlineStr">
        <is>
          <t>Disposición inadecuada de excrementos de mascotas</t>
        </is>
      </c>
      <c r="I404" t="inlineStr">
        <is>
          <t>Comunidad</t>
        </is>
      </c>
      <c r="T404">
        <f>CONCATENATE(J404," ",K404," ",L404," ",M404," ",N404," ",O404," ",P404," ",Q404," ",R404," ",S404)</f>
        <v/>
      </c>
      <c r="U404" t="inlineStr">
        <is>
          <t>no reporta</t>
        </is>
      </c>
      <c r="V404" t="inlineStr">
        <is>
          <t>no reporta</t>
        </is>
      </c>
      <c r="W404" t="inlineStr">
        <is>
          <t>Por determinar</t>
        </is>
      </c>
      <c r="X404" t="inlineStr">
        <is>
          <t>TR</t>
        </is>
      </c>
      <c r="Y404" t="n">
        <v>33</v>
      </c>
      <c r="Z404" t="inlineStr">
        <is>
          <t>B</t>
        </is>
      </c>
      <c r="AA404" t="inlineStr">
        <is>
          <t>SUR</t>
        </is>
      </c>
      <c r="AB404" t="n">
        <v>33</v>
      </c>
      <c r="AD404" t="n">
        <v>3</v>
      </c>
      <c r="AG404" t="n">
        <v>201</v>
      </c>
      <c r="AH404">
        <f>CONCATENATE(X404," ",Y404," ",Z404," ",AA404," ",AB404," ",AC404," ",AD404," ",AE404," ",AF404," ",AG404)</f>
        <v/>
      </c>
      <c r="AI404" t="inlineStr">
        <is>
          <t>no reporta</t>
        </is>
      </c>
      <c r="AJ404" t="inlineStr">
        <is>
          <t>no reporta</t>
        </is>
      </c>
      <c r="AK404" t="inlineStr">
        <is>
          <t>La Magnolia</t>
        </is>
      </c>
      <c r="AO404" s="1" t="n"/>
      <c r="AP404" t="n">
        <v>9</v>
      </c>
      <c r="AQ404" s="4" t="n">
        <v>41429</v>
      </c>
      <c r="AR404" s="4" t="n">
        <v>41452</v>
      </c>
      <c r="AS404" s="5">
        <f>+AR404-AQ404</f>
        <v/>
      </c>
      <c r="AT404" t="inlineStr">
        <is>
          <t>-</t>
        </is>
      </c>
      <c r="AU404" t="inlineStr">
        <is>
          <t>Auto de archivo</t>
        </is>
      </c>
      <c r="BS404" s="10" t="n">
        <v>41452</v>
      </c>
      <c r="BT404" s="10" t="n">
        <v>41452</v>
      </c>
    </row>
    <row r="405" ht="15" customHeight="1">
      <c r="B405" t="inlineStr">
        <is>
          <t>403-2013</t>
        </is>
      </c>
      <c r="C405" t="n">
        <v>1302584</v>
      </c>
      <c r="D405" t="inlineStr">
        <is>
          <t>-</t>
        </is>
      </c>
      <c r="E405" t="inlineStr">
        <is>
          <t>RESIDUO ESPECIAL</t>
        </is>
      </c>
      <c r="H405" s="7" t="inlineStr">
        <is>
          <t>Disposición inadecuada de colchon</t>
        </is>
      </c>
      <c r="I405" t="inlineStr">
        <is>
          <t>Comunidad</t>
        </is>
      </c>
      <c r="T405">
        <f>CONCATENATE(J405," ",K405," ",L405," ",M405," ",N405," ",O405," ",P405," ",Q405," ",R405," ",S405)</f>
        <v/>
      </c>
      <c r="U405" t="inlineStr">
        <is>
          <t>no reporta</t>
        </is>
      </c>
      <c r="V405" t="inlineStr">
        <is>
          <t>no reporta</t>
        </is>
      </c>
      <c r="W405" t="inlineStr">
        <is>
          <t>Nena</t>
        </is>
      </c>
      <c r="X405" t="inlineStr">
        <is>
          <t>CL</t>
        </is>
      </c>
      <c r="Y405" t="n">
        <v>45</v>
      </c>
      <c r="AA405" t="inlineStr">
        <is>
          <t>SUR</t>
        </is>
      </c>
      <c r="AB405" t="n">
        <v>43</v>
      </c>
      <c r="AC405" t="inlineStr">
        <is>
          <t>A</t>
        </is>
      </c>
      <c r="AD405" t="n">
        <v>78</v>
      </c>
      <c r="AG405" t="n">
        <v>402</v>
      </c>
      <c r="AH405">
        <f>CONCATENATE(X405," ",Y405," ",Z405," ",AA405," ",AB405," ",AC405," ",AD405," ",AE405," ",AF405," ",AG405)</f>
        <v/>
      </c>
      <c r="AI405" t="inlineStr">
        <is>
          <t>no reporta</t>
        </is>
      </c>
      <c r="AJ405" t="inlineStr">
        <is>
          <t>no reporta</t>
        </is>
      </c>
      <c r="AK405" t="inlineStr">
        <is>
          <t>Milan Vallejuelos</t>
        </is>
      </c>
      <c r="AO405" s="1" t="n"/>
      <c r="AP405" t="n">
        <v>8</v>
      </c>
      <c r="AQ405" s="4" t="n">
        <v>41429</v>
      </c>
      <c r="AR405" s="4" t="n">
        <v>41432</v>
      </c>
      <c r="AS405" s="5">
        <f>+AR405-AQ405</f>
        <v/>
      </c>
      <c r="AT405" t="inlineStr">
        <is>
          <t>Acta de Compromiso</t>
        </is>
      </c>
      <c r="AU405" t="inlineStr">
        <is>
          <t>Auto de archivo</t>
        </is>
      </c>
    </row>
    <row r="406" ht="15" customHeight="1">
      <c r="B406" t="inlineStr">
        <is>
          <t>404-2013</t>
        </is>
      </c>
      <c r="C406" t="n">
        <v>1302612</v>
      </c>
      <c r="D406" t="inlineStr">
        <is>
          <t>-</t>
        </is>
      </c>
      <c r="E406" t="inlineStr">
        <is>
          <t>RESIDUOS SOLIDOS</t>
        </is>
      </c>
      <c r="H406" s="7" t="inlineStr">
        <is>
          <t>Disposición inadecuada de residuos sólidos</t>
        </is>
      </c>
      <c r="I406" t="inlineStr">
        <is>
          <t>Anonimo</t>
        </is>
      </c>
      <c r="T406">
        <f>CONCATENATE(J406," ",K406," ",L406," ",M406," ",N406," ",O406," ",P406," ",Q406," ",R406," ",S406)</f>
        <v/>
      </c>
      <c r="U406" t="inlineStr">
        <is>
          <t>no reporta</t>
        </is>
      </c>
      <c r="V406" t="inlineStr">
        <is>
          <t>no reporta</t>
        </is>
      </c>
      <c r="W406" t="inlineStr">
        <is>
          <t>Edificio Portoalegre</t>
        </is>
      </c>
      <c r="X406" t="inlineStr">
        <is>
          <t>CL</t>
        </is>
      </c>
      <c r="Y406" t="n">
        <v>46</v>
      </c>
      <c r="Z406" t="inlineStr">
        <is>
          <t>C</t>
        </is>
      </c>
      <c r="AA406" t="inlineStr">
        <is>
          <t>SUR</t>
        </is>
      </c>
      <c r="AB406" t="n">
        <v>42</v>
      </c>
      <c r="AC406" t="inlineStr">
        <is>
          <t>A</t>
        </is>
      </c>
      <c r="AD406" t="n">
        <v>20</v>
      </c>
      <c r="AH406">
        <f>CONCATENATE(X406," ",Y406," ",Z406," ",AA406," ",AB406," ",AC406," ",AD406," ",AE406," ",AF406," ",AG406)</f>
        <v/>
      </c>
      <c r="AI406" t="inlineStr">
        <is>
          <t>no reporta</t>
        </is>
      </c>
      <c r="AJ406" t="inlineStr">
        <is>
          <t>no reporta</t>
        </is>
      </c>
      <c r="AK406" t="inlineStr">
        <is>
          <t>La Paz</t>
        </is>
      </c>
      <c r="AO406" s="1" t="n"/>
      <c r="AP406" t="n">
        <v>7</v>
      </c>
      <c r="AQ406" s="4" t="n">
        <v>41430</v>
      </c>
      <c r="AR406" s="4" t="n">
        <v>41464</v>
      </c>
      <c r="AS406" s="5">
        <f>+AR406-AQ406</f>
        <v/>
      </c>
      <c r="AT406" t="inlineStr">
        <is>
          <t>Acta de Compromiso</t>
        </is>
      </c>
      <c r="AU406" t="inlineStr">
        <is>
          <t>Auto de archivo</t>
        </is>
      </c>
      <c r="AV406" s="10" t="n">
        <v>41464</v>
      </c>
      <c r="AW406" s="9" t="inlineStr">
        <is>
          <t>C.Rojas</t>
        </is>
      </c>
      <c r="AX406" s="10" t="n">
        <v>41464</v>
      </c>
    </row>
    <row r="407" ht="30" customHeight="1">
      <c r="A407" t="inlineStr">
        <is>
          <t>I.T 130300 - I.T 132184 - I.T 130SAE 1503 N°1947</t>
        </is>
      </c>
      <c r="B407" t="inlineStr">
        <is>
          <t>405-2013</t>
        </is>
      </c>
      <c r="C407" t="inlineStr">
        <is>
          <t>1302682 - 1304852 - 1306348 - 1308842 - 1316713- 134279 - 1317546</t>
        </is>
      </c>
      <c r="D407" t="inlineStr">
        <is>
          <t>HIDRICO</t>
        </is>
      </c>
      <c r="H407" s="7" t="inlineStr">
        <is>
          <t>Intervención de canal de quebrada sin autorización, se presenta descarga de aguas lluvias</t>
        </is>
      </c>
      <c r="I407" t="inlineStr">
        <is>
          <t>De Oficio</t>
        </is>
      </c>
      <c r="T407">
        <f>CONCATENATE(J407," ",K407," ",L407," ",M407," ",N407," ",O407," ",P407," ",Q407," ",R407," ",S407)</f>
        <v/>
      </c>
      <c r="U407" t="inlineStr">
        <is>
          <t>no reporta</t>
        </is>
      </c>
      <c r="V407" t="inlineStr">
        <is>
          <t>no reporta</t>
        </is>
      </c>
      <c r="W407" t="inlineStr">
        <is>
          <t>Proyecto Lyon - Crearcimientos propieadad raiz SAS</t>
        </is>
      </c>
      <c r="X407" t="inlineStr">
        <is>
          <t>CL</t>
        </is>
      </c>
      <c r="Y407" t="n">
        <v>27</v>
      </c>
      <c r="AA407" t="inlineStr">
        <is>
          <t>SUR</t>
        </is>
      </c>
      <c r="AB407" t="n">
        <v>27</v>
      </c>
      <c r="AD407" t="n">
        <v>21</v>
      </c>
      <c r="AH407">
        <f>CONCATENATE(X407," ",Y407," ",Z407," ",AA407," ",AB407," ",AC407," ",AD407," ",AE407," ",AF407," ",AG407)</f>
        <v/>
      </c>
      <c r="AI407" t="n">
        <v>9001951665</v>
      </c>
      <c r="AJ407" t="n">
        <v>3361466</v>
      </c>
      <c r="AK407" t="inlineStr">
        <is>
          <t>El Esmeraldal</t>
        </is>
      </c>
      <c r="AO407" s="1" t="n"/>
      <c r="AP407" t="n">
        <v>4</v>
      </c>
      <c r="AQ407" s="4" t="n">
        <v>41431</v>
      </c>
      <c r="AR407" s="4" t="n">
        <v>41431</v>
      </c>
      <c r="AS407" s="5">
        <f>+AR407-AQ407</f>
        <v/>
      </c>
      <c r="AT407" t="inlineStr">
        <is>
          <t>Acta de Compromiso</t>
        </is>
      </c>
      <c r="AU407" t="inlineStr">
        <is>
          <t>Auto de archivo</t>
        </is>
      </c>
      <c r="AV407" s="10" t="n">
        <v>41431</v>
      </c>
      <c r="AW407" s="9" t="inlineStr">
        <is>
          <t>L. Taborda - C. Calle</t>
        </is>
      </c>
      <c r="AX407" s="10" t="n">
        <v>41431</v>
      </c>
      <c r="AY407" s="10" t="n">
        <v>41529</v>
      </c>
      <c r="AZ407" s="9" t="inlineStr">
        <is>
          <t>L. Taborda</t>
        </is>
      </c>
      <c r="BA407" s="10" t="n">
        <v>41529</v>
      </c>
      <c r="BB407" s="10" t="n">
        <v>42137</v>
      </c>
      <c r="BC407" s="9" t="inlineStr">
        <is>
          <t>A. Arbelaez</t>
        </is>
      </c>
      <c r="BD407" s="10" t="n">
        <v>42138</v>
      </c>
      <c r="BK407" s="10" t="n">
        <v>41492</v>
      </c>
      <c r="BL407" s="10" t="n">
        <v>41492</v>
      </c>
    </row>
    <row r="408" ht="15.75" customHeight="1">
      <c r="A408" t="inlineStr">
        <is>
          <t>IT 13-2653</t>
        </is>
      </c>
      <c r="B408" t="inlineStr">
        <is>
          <t>406-2013</t>
        </is>
      </c>
      <c r="C408" t="inlineStr">
        <is>
          <t>1302683 - 1308579</t>
        </is>
      </c>
      <c r="D408" t="inlineStr">
        <is>
          <t>-</t>
        </is>
      </c>
      <c r="E408" t="inlineStr">
        <is>
          <t>RESIDUO ESPECIAL</t>
        </is>
      </c>
      <c r="F408" t="n">
        <v>12</v>
      </c>
      <c r="G408" t="inlineStr">
        <is>
          <t>Puerto Luna</t>
        </is>
      </c>
      <c r="H408" s="7" t="inlineStr">
        <is>
          <t>Contaminación de via publica con volquetas en salida de obra. Comparendo 547</t>
        </is>
      </c>
      <c r="I408" t="inlineStr">
        <is>
          <t>De Oficio</t>
        </is>
      </c>
      <c r="T408">
        <f>CONCATENATE(J408," ",K408," ",L408," ",M408," ",N408," ",O408," ",P408," ",Q408," ",R408," ",S408)</f>
        <v/>
      </c>
      <c r="U408" t="inlineStr">
        <is>
          <t>no reporta</t>
        </is>
      </c>
      <c r="V408" t="inlineStr">
        <is>
          <t>no reporta</t>
        </is>
      </c>
      <c r="W408" t="inlineStr">
        <is>
          <t>Proyecto Puerto Luna - Claro Oscuro SAS</t>
        </is>
      </c>
      <c r="X408" t="inlineStr">
        <is>
          <t>CL</t>
        </is>
      </c>
      <c r="Y408" t="n">
        <v>48</v>
      </c>
      <c r="Z408" t="inlineStr">
        <is>
          <t>F</t>
        </is>
      </c>
      <c r="AA408" t="inlineStr">
        <is>
          <t>SUR</t>
        </is>
      </c>
      <c r="AB408" t="n">
        <v>40</v>
      </c>
      <c r="AD408" t="n">
        <v>55</v>
      </c>
      <c r="AH408">
        <f>CONCATENATE(X408," ",Y408," ",Z408," ",AA408," ",AB408," ",AC408," ",AD408," ",AE408," ",AF408," ",AG408)</f>
        <v/>
      </c>
      <c r="AI408" t="n">
        <v>9003555260</v>
      </c>
      <c r="AJ408" t="n">
        <v>3330330</v>
      </c>
      <c r="AK408" t="inlineStr">
        <is>
          <t>Loma del Barro</t>
        </is>
      </c>
      <c r="AO408" s="1" t="n"/>
      <c r="AP408" t="n">
        <v>7</v>
      </c>
      <c r="AQ408" s="4" t="n">
        <v>41431</v>
      </c>
      <c r="AR408" s="4" t="n">
        <v>41431</v>
      </c>
      <c r="AS408" s="5">
        <f>+AR408-AQ408</f>
        <v/>
      </c>
      <c r="AT408" t="inlineStr">
        <is>
          <t>Acta de Compromiso</t>
        </is>
      </c>
      <c r="AU408" t="inlineStr">
        <is>
          <t>Auto de archivo</t>
        </is>
      </c>
      <c r="AV408" s="10" t="n">
        <v>41431</v>
      </c>
      <c r="AW408" s="9" t="inlineStr">
        <is>
          <t>L. Taborda - C. Calle</t>
        </is>
      </c>
      <c r="AX408" s="10" t="n">
        <v>41431</v>
      </c>
      <c r="AY408" s="10" t="n">
        <v>41594</v>
      </c>
      <c r="AZ408" s="9" t="inlineStr">
        <is>
          <t>L. Taborda - F. Villarraga - J. Guzman</t>
        </is>
      </c>
      <c r="BA408" s="10" t="n">
        <v>41596</v>
      </c>
      <c r="BB408" s="10" t="n">
        <v>41779</v>
      </c>
      <c r="BC408" s="9" t="inlineStr">
        <is>
          <t>L. Taborda</t>
        </is>
      </c>
      <c r="BD408" s="10" t="n">
        <v>41779</v>
      </c>
    </row>
    <row r="409" ht="15" customHeight="1">
      <c r="A409" t="inlineStr">
        <is>
          <t>1309783-2014</t>
        </is>
      </c>
      <c r="B409" t="inlineStr">
        <is>
          <t>407-2013</t>
        </is>
      </c>
      <c r="C409" t="n">
        <v>1302684</v>
      </c>
      <c r="D409" t="inlineStr">
        <is>
          <t>HIDRICO</t>
        </is>
      </c>
      <c r="H409" s="7" t="inlineStr">
        <is>
          <t>Control urbanistico de obra proyectada en zona de influencia de quebrada</t>
        </is>
      </c>
      <c r="I409" t="inlineStr">
        <is>
          <t>De Oficio</t>
        </is>
      </c>
      <c r="T409">
        <f>CONCATENATE(J409," ",K409," ",L409," ",M409," ",N409," ",O409," ",P409," ",Q409," ",R409," ",S409)</f>
        <v/>
      </c>
      <c r="U409" t="inlineStr">
        <is>
          <t>no reporta</t>
        </is>
      </c>
      <c r="V409" t="inlineStr">
        <is>
          <t>no reporta</t>
        </is>
      </c>
      <c r="W409" t="inlineStr">
        <is>
          <t>Proyecto San Simon</t>
        </is>
      </c>
      <c r="AH409">
        <f>CONCATENATE(X409," ",Y409," ",Z409," ",AA409," ",AB409," ",AC409," ",AD409," ",AE409," ",AF409," ",AG409)</f>
        <v/>
      </c>
      <c r="AI409" t="inlineStr">
        <is>
          <t>no reporta</t>
        </is>
      </c>
      <c r="AJ409" t="n">
        <v>3067990</v>
      </c>
      <c r="AK409" t="inlineStr">
        <is>
          <t>Loma del Barro</t>
        </is>
      </c>
      <c r="AO409" s="1" t="n"/>
      <c r="AP409" t="n">
        <v>7</v>
      </c>
      <c r="AQ409" s="4" t="n">
        <v>41431</v>
      </c>
      <c r="AR409" s="4" t="n">
        <v>41431</v>
      </c>
      <c r="AS409" s="5">
        <f>+AR409-AQ409</f>
        <v/>
      </c>
      <c r="AT409" t="inlineStr">
        <is>
          <t>Acta de Compromiso</t>
        </is>
      </c>
      <c r="AU409" t="inlineStr">
        <is>
          <t>Auto de archivo</t>
        </is>
      </c>
      <c r="AV409" s="10" t="n">
        <v>41431</v>
      </c>
      <c r="AW409" s="9" t="inlineStr">
        <is>
          <t>L. Taborda - C. Calle</t>
        </is>
      </c>
      <c r="AX409" s="10" t="n">
        <v>41431</v>
      </c>
    </row>
    <row r="410" ht="15" customHeight="1">
      <c r="B410" t="inlineStr">
        <is>
          <t>408-2013</t>
        </is>
      </c>
      <c r="C410" t="n">
        <v>1302589</v>
      </c>
      <c r="D410" t="inlineStr">
        <is>
          <t>FLORA</t>
        </is>
      </c>
      <c r="H410" s="7" t="inlineStr">
        <is>
          <t>Poda de arboles sin autorización</t>
        </is>
      </c>
      <c r="I410" t="inlineStr">
        <is>
          <t>Anonimo</t>
        </is>
      </c>
      <c r="T410">
        <f>CONCATENATE(J410," ",K410," ",L410," ",M410," ",N410," ",O410," ",P410," ",Q410," ",R410," ",S410)</f>
        <v/>
      </c>
      <c r="U410" t="inlineStr">
        <is>
          <t>no reporta</t>
        </is>
      </c>
      <c r="V410" t="inlineStr">
        <is>
          <t>no reporta</t>
        </is>
      </c>
      <c r="W410" t="inlineStr">
        <is>
          <t>Peluqueria - Claudia Montoya</t>
        </is>
      </c>
      <c r="X410" t="inlineStr">
        <is>
          <t>CL</t>
        </is>
      </c>
      <c r="Y410" t="n">
        <v>39</v>
      </c>
      <c r="AA410" t="inlineStr">
        <is>
          <t>SUR</t>
        </is>
      </c>
      <c r="AB410" t="n">
        <v>44</v>
      </c>
      <c r="AD410" t="n">
        <v>10</v>
      </c>
      <c r="AH410">
        <f>CONCATENATE(X410," ",Y410," ",Z410," ",AA410," ",AB410," ",AC410," ",AD410," ",AE410," ",AF410," ",AG410)</f>
        <v/>
      </c>
      <c r="AI410" t="n">
        <v>42788529</v>
      </c>
      <c r="AJ410" t="n">
        <v>4447278</v>
      </c>
      <c r="AK410" t="inlineStr">
        <is>
          <t>Alcala</t>
        </is>
      </c>
      <c r="AO410" s="1" t="n"/>
      <c r="AP410" t="n">
        <v>8</v>
      </c>
      <c r="AQ410" s="4" t="n">
        <v>41429</v>
      </c>
      <c r="AR410" s="4" t="n">
        <v>41436</v>
      </c>
      <c r="AS410" s="5">
        <f>+AR410-AQ410</f>
        <v/>
      </c>
      <c r="AT410" t="inlineStr">
        <is>
          <t>Acta de Compromiso</t>
        </is>
      </c>
      <c r="AU410" t="inlineStr">
        <is>
          <t>Auto de archivo</t>
        </is>
      </c>
      <c r="AV410" s="10" t="n">
        <v>41436</v>
      </c>
      <c r="AW410" s="9" t="inlineStr">
        <is>
          <t>J. Guzman</t>
        </is>
      </c>
      <c r="AX410" s="10" t="n">
        <v>41436</v>
      </c>
      <c r="AY410" s="10" t="n">
        <v>41451</v>
      </c>
      <c r="AZ410" s="9" t="inlineStr">
        <is>
          <t>J. Restrepo - S. Bustamante</t>
        </is>
      </c>
      <c r="BA410" s="10" t="n">
        <v>41435</v>
      </c>
      <c r="BB410" s="10" t="n">
        <v>41466</v>
      </c>
      <c r="BC410" s="9" t="inlineStr">
        <is>
          <t>J. Alvarez - L. Garcia</t>
        </is>
      </c>
      <c r="BD410" s="10" t="n">
        <v>41466</v>
      </c>
    </row>
    <row r="411">
      <c r="B411" t="inlineStr">
        <is>
          <t>409-2013</t>
        </is>
      </c>
      <c r="C411" t="n">
        <v>1302676</v>
      </c>
      <c r="D411" t="inlineStr">
        <is>
          <t>ESPACIOS PUBLICOS VERDES</t>
        </is>
      </c>
      <c r="E411" t="inlineStr">
        <is>
          <t>ESCOMBROS</t>
        </is>
      </c>
      <c r="H411" s="7" t="inlineStr">
        <is>
          <t>Disposición inadecuada de escombros</t>
        </is>
      </c>
      <c r="I411" t="inlineStr">
        <is>
          <t>Julian Escobar</t>
        </is>
      </c>
      <c r="J411" t="inlineStr">
        <is>
          <t>DG</t>
        </is>
      </c>
      <c r="K411" t="n">
        <v>31</v>
      </c>
      <c r="L411" t="inlineStr">
        <is>
          <t>A</t>
        </is>
      </c>
      <c r="N411" t="n">
        <v>35</v>
      </c>
      <c r="P411" t="n">
        <v>18</v>
      </c>
      <c r="Q411" t="inlineStr">
        <is>
          <t>SUR</t>
        </is>
      </c>
      <c r="T411">
        <f>CONCATENATE(J411," ",K411," ",L411," ",M411," ",N411," ",O411," ",P411," ",Q411," ",R411," ",S411)</f>
        <v/>
      </c>
      <c r="U411" t="inlineStr">
        <is>
          <t>no reporta</t>
        </is>
      </c>
      <c r="V411" t="inlineStr">
        <is>
          <t>no reporta</t>
        </is>
      </c>
      <c r="W411" t="inlineStr">
        <is>
          <t>Por determinar</t>
        </is>
      </c>
      <c r="X411" t="inlineStr">
        <is>
          <t>DG</t>
        </is>
      </c>
      <c r="Y411" t="n">
        <v>31</v>
      </c>
      <c r="Z411" t="inlineStr">
        <is>
          <t>A</t>
        </is>
      </c>
      <c r="AB411" t="n">
        <v>35</v>
      </c>
      <c r="AD411" t="n">
        <v>53</v>
      </c>
      <c r="AE411" t="inlineStr">
        <is>
          <t>SUR</t>
        </is>
      </c>
      <c r="AH411">
        <f>CONCATENATE(X411," ",Y411," ",Z411," ",AA411," ",AB411," ",AC411," ",AD411," ",AE411," ",AF411," ",AG411)</f>
        <v/>
      </c>
      <c r="AI411" t="inlineStr">
        <is>
          <t>no reporta</t>
        </is>
      </c>
      <c r="AJ411" t="inlineStr">
        <is>
          <t>no reporta</t>
        </is>
      </c>
      <c r="AK411" t="inlineStr">
        <is>
          <t>La Sebastiana</t>
        </is>
      </c>
      <c r="AO411" s="1" t="n"/>
      <c r="AP411" t="n">
        <v>3</v>
      </c>
      <c r="AQ411" s="4" t="n">
        <v>41431</v>
      </c>
      <c r="AR411" s="4" t="n">
        <v>41437</v>
      </c>
      <c r="AS411" s="5">
        <f>+AR411-AQ411</f>
        <v/>
      </c>
      <c r="AT411" t="inlineStr">
        <is>
          <t>Acta de Compromiso</t>
        </is>
      </c>
      <c r="AU411" t="inlineStr">
        <is>
          <t>Auto de archivo</t>
        </is>
      </c>
      <c r="AV411" s="10" t="n">
        <v>41437</v>
      </c>
      <c r="AW411" s="9" t="inlineStr">
        <is>
          <t>S. Bustamante - J. Restrepo</t>
        </is>
      </c>
      <c r="CE411" s="10" t="n">
        <v>41451</v>
      </c>
    </row>
    <row r="412">
      <c r="B412" t="inlineStr">
        <is>
          <t>410-2013</t>
        </is>
      </c>
      <c r="C412" t="inlineStr">
        <is>
          <t>1302696 - 1302957</t>
        </is>
      </c>
      <c r="D412" t="inlineStr">
        <is>
          <t>ESPACIOS PUBLICOS VERDES</t>
        </is>
      </c>
      <c r="H412" s="7" t="inlineStr">
        <is>
          <t>Cambio de piso blando por duro</t>
        </is>
      </c>
      <c r="I412" t="inlineStr">
        <is>
          <t>De Oficio</t>
        </is>
      </c>
      <c r="T412">
        <f>CONCATENATE(J412," ",K412," ",L412," ",M412," ",N412," ",O412," ",P412," ",Q412," ",R412," ",S412)</f>
        <v/>
      </c>
      <c r="U412" t="inlineStr">
        <is>
          <t>no reporta</t>
        </is>
      </c>
      <c r="V412" t="inlineStr">
        <is>
          <t>no reporta</t>
        </is>
      </c>
      <c r="W412" t="inlineStr">
        <is>
          <t>Lucia Gaviria - Suzuki</t>
        </is>
      </c>
      <c r="X412" t="inlineStr">
        <is>
          <t>KR</t>
        </is>
      </c>
      <c r="Y412" t="n">
        <v>48</v>
      </c>
      <c r="Z412" t="inlineStr">
        <is>
          <t>F</t>
        </is>
      </c>
      <c r="AB412" t="n">
        <v>19</v>
      </c>
      <c r="AD412" t="n">
        <v>20</v>
      </c>
      <c r="AE412" t="inlineStr">
        <is>
          <t>SUR</t>
        </is>
      </c>
      <c r="AH412">
        <f>CONCATENATE(X412," ",Y412," ",Z412," ",AA412," ",AB412," ",AC412," ",AD412," ",AE412," ",AF412," ",AG412)</f>
        <v/>
      </c>
      <c r="AI412" t="n">
        <v>43023146</v>
      </c>
      <c r="AJ412" t="n">
        <v>4440667</v>
      </c>
      <c r="AK412" t="inlineStr">
        <is>
          <t>Bosques de Zuñiga</t>
        </is>
      </c>
      <c r="AO412" s="1" t="n"/>
      <c r="AP412" t="n">
        <v>2</v>
      </c>
      <c r="AQ412" s="4" t="n">
        <v>41432</v>
      </c>
      <c r="AR412" s="4" t="n">
        <v>41431</v>
      </c>
      <c r="AS412" s="5">
        <f>+AR412-AQ412</f>
        <v/>
      </c>
      <c r="AT412" t="inlineStr">
        <is>
          <t>Acta de Compromiso</t>
        </is>
      </c>
      <c r="AU412" t="inlineStr">
        <is>
          <t>Auto de archivo</t>
        </is>
      </c>
      <c r="AV412" s="10" t="n">
        <v>41431</v>
      </c>
      <c r="AW412" s="9" t="inlineStr">
        <is>
          <t>S. Bustamante - J. Restrepo</t>
        </is>
      </c>
      <c r="AX412" s="10" t="n">
        <v>41431</v>
      </c>
      <c r="BU412" s="10" t="n">
        <v>41447</v>
      </c>
    </row>
    <row r="413" ht="15" customHeight="1">
      <c r="B413" t="inlineStr">
        <is>
          <t>411-2013</t>
        </is>
      </c>
      <c r="C413" t="n">
        <v>1302701</v>
      </c>
      <c r="D413" t="inlineStr">
        <is>
          <t>FLORA</t>
        </is>
      </c>
      <c r="H413" s="7" t="inlineStr">
        <is>
          <t>Daño de plantación del Municipio con ganado</t>
        </is>
      </c>
      <c r="I413" t="inlineStr">
        <is>
          <t>Anonimo</t>
        </is>
      </c>
      <c r="T413">
        <f>CONCATENATE(J413," ",K413," ",L413," ",M413," ",N413," ",O413," ",P413," ",Q413," ",R413," ",S413)</f>
        <v/>
      </c>
      <c r="U413" t="inlineStr">
        <is>
          <t>no reporta</t>
        </is>
      </c>
      <c r="V413" t="inlineStr">
        <is>
          <t>no reporta</t>
        </is>
      </c>
      <c r="W413" t="inlineStr">
        <is>
          <t>Johana Ríos - Diego Ríos</t>
        </is>
      </c>
      <c r="AH413">
        <f>CONCATENATE(X413," ",Y413," ",Z413," ",AA413," ",AB413," ",AC413," ",AD413," ",AE413," ",AF413," ",AG413)</f>
        <v/>
      </c>
      <c r="AI413" t="inlineStr">
        <is>
          <t>no reporta</t>
        </is>
      </c>
      <c r="AJ413" t="inlineStr">
        <is>
          <t>no reporta</t>
        </is>
      </c>
      <c r="AL413" t="inlineStr">
        <is>
          <t>Pantanillo</t>
        </is>
      </c>
      <c r="AO413" s="1" t="n"/>
      <c r="AP413" t="n">
        <v>13</v>
      </c>
      <c r="AQ413" s="4" t="n">
        <v>41432</v>
      </c>
      <c r="AR413" s="4" t="n">
        <v>41437</v>
      </c>
      <c r="AS413" s="5">
        <f>+AR413-AQ413</f>
        <v/>
      </c>
      <c r="AT413" t="inlineStr">
        <is>
          <t>Acta de Compromiso</t>
        </is>
      </c>
      <c r="AU413" t="inlineStr">
        <is>
          <t>Auto de archivo</t>
        </is>
      </c>
      <c r="AV413" s="10" t="n">
        <v>41437</v>
      </c>
      <c r="AW413" s="9" t="inlineStr">
        <is>
          <t>L. Taborda</t>
        </is>
      </c>
      <c r="AX413" s="10" t="n">
        <v>41437</v>
      </c>
      <c r="CE413" s="10" t="n">
        <v>41606</v>
      </c>
    </row>
    <row r="414" ht="15" customHeight="1">
      <c r="B414" t="inlineStr">
        <is>
          <t>412-2013</t>
        </is>
      </c>
      <c r="C414" t="n">
        <v>1302718</v>
      </c>
      <c r="D414" t="inlineStr">
        <is>
          <t>-</t>
        </is>
      </c>
      <c r="E414" t="inlineStr">
        <is>
          <t>ESCOMBROS</t>
        </is>
      </c>
      <c r="H414" s="7" t="inlineStr">
        <is>
          <t>Disposición inadecuada de escombros</t>
        </is>
      </c>
      <c r="I414" t="inlineStr">
        <is>
          <t>De Oficio</t>
        </is>
      </c>
      <c r="T414">
        <f>CONCATENATE(J414," ",K414," ",L414," ",M414," ",N414," ",O414," ",P414," ",Q414," ",R414," ",S414)</f>
        <v/>
      </c>
      <c r="U414" t="inlineStr">
        <is>
          <t>no reporta</t>
        </is>
      </c>
      <c r="V414" t="inlineStr">
        <is>
          <t>no reporta</t>
        </is>
      </c>
      <c r="W414" t="inlineStr">
        <is>
          <t>William Echavarria - Alberto Agudelo</t>
        </is>
      </c>
      <c r="X414" t="inlineStr">
        <is>
          <t>KR</t>
        </is>
      </c>
      <c r="Y414" t="n">
        <v>1</v>
      </c>
      <c r="Z414" t="inlineStr">
        <is>
          <t>E</t>
        </is>
      </c>
      <c r="AB414" t="n">
        <v>9</v>
      </c>
      <c r="AD414" t="n">
        <v>109</v>
      </c>
      <c r="AH414">
        <f>CONCATENATE(X414," ",Y414," ",Z414," ",AA414," ",AB414," ",AC414," ",AD414," ",AE414," ",AF414," ",AG414)</f>
        <v/>
      </c>
      <c r="AI414" t="inlineStr">
        <is>
          <t>no reporta</t>
        </is>
      </c>
      <c r="AJ414" t="n">
        <v>3187958015</v>
      </c>
      <c r="AK414" t="inlineStr">
        <is>
          <t>Loma del Barro</t>
        </is>
      </c>
      <c r="AO414" s="1" t="n"/>
      <c r="AP414" t="n">
        <v>7</v>
      </c>
      <c r="AQ414" s="4" t="n">
        <v>41436</v>
      </c>
      <c r="AR414" s="4" t="n">
        <v>41436</v>
      </c>
      <c r="AS414" s="5">
        <f>+AR414-AQ414</f>
        <v/>
      </c>
      <c r="AT414" t="inlineStr">
        <is>
          <t>Acta de Compromiso</t>
        </is>
      </c>
      <c r="AU414" t="inlineStr">
        <is>
          <t>Auto de archivo</t>
        </is>
      </c>
      <c r="AV414" s="10" t="n">
        <v>41436</v>
      </c>
      <c r="AW414" s="9" t="inlineStr">
        <is>
          <t>J. Guzman</t>
        </is>
      </c>
      <c r="AX414" s="10" t="n">
        <v>41436</v>
      </c>
      <c r="CE414" s="10" t="n">
        <v>41445</v>
      </c>
    </row>
    <row r="415" ht="15" customHeight="1">
      <c r="B415" t="inlineStr">
        <is>
          <t>413-2013</t>
        </is>
      </c>
      <c r="C415" t="n">
        <v>122239</v>
      </c>
      <c r="D415" t="inlineStr">
        <is>
          <t>SUELO</t>
        </is>
      </c>
      <c r="H415" s="7" t="inlineStr">
        <is>
          <t xml:space="preserve">Inestabilidad de taludes en predio privado </t>
        </is>
      </c>
      <c r="I415" t="inlineStr">
        <is>
          <t>Autoridad Ambiental - CLOPAD</t>
        </is>
      </c>
      <c r="T415">
        <f>CONCATENATE(J415," ",K415," ",L415," ",M415," ",N415," ",O415," ",P415," ",Q415," ",R415," ",S415)</f>
        <v/>
      </c>
      <c r="U415" t="inlineStr">
        <is>
          <t>no reporta</t>
        </is>
      </c>
      <c r="V415" t="inlineStr">
        <is>
          <t>no reporta</t>
        </is>
      </c>
      <c r="W415" t="inlineStr">
        <is>
          <t>Acción fiduciaria Parque linda tierra</t>
        </is>
      </c>
      <c r="X415" t="inlineStr">
        <is>
          <t>CL</t>
        </is>
      </c>
      <c r="Y415" t="n">
        <v>36</v>
      </c>
      <c r="Z415" t="inlineStr">
        <is>
          <t>D</t>
        </is>
      </c>
      <c r="AA415" t="inlineStr">
        <is>
          <t>SUR</t>
        </is>
      </c>
      <c r="AB415" t="n">
        <v>27</v>
      </c>
      <c r="AD415" t="n">
        <v>95</v>
      </c>
      <c r="AH415">
        <f>CONCATENATE(X415," ",Y415," ",Z415," ",AA415," ",AB415," ",AC415," ",AD415," ",AE415," ",AF415," ",AG415)</f>
        <v/>
      </c>
      <c r="AI415" t="inlineStr">
        <is>
          <t>no reporta</t>
        </is>
      </c>
      <c r="AJ415" t="inlineStr">
        <is>
          <t>no reporta</t>
        </is>
      </c>
      <c r="AL415" t="inlineStr">
        <is>
          <t>El Escobero</t>
        </is>
      </c>
      <c r="AO415" s="1" t="n"/>
      <c r="AP415" t="n">
        <v>10</v>
      </c>
      <c r="AQ415" s="4" t="n">
        <v>41436</v>
      </c>
      <c r="AR415" s="4" t="n"/>
      <c r="AS415" s="5">
        <f>+AR415-AQ415</f>
        <v/>
      </c>
      <c r="AT415" t="inlineStr">
        <is>
          <t>Acta de Compromiso</t>
        </is>
      </c>
      <c r="AU415" t="inlineStr">
        <is>
          <t>Auto de archivo</t>
        </is>
      </c>
    </row>
    <row r="416" ht="30" customHeight="1">
      <c r="A416" t="inlineStr">
        <is>
          <t>I.T 130220 - Oficio 130876</t>
        </is>
      </c>
      <c r="B416" t="inlineStr">
        <is>
          <t>414-2013</t>
        </is>
      </c>
      <c r="C416" t="inlineStr">
        <is>
          <t>130220 - 123135 - 1304323 - 137742</t>
        </is>
      </c>
      <c r="D416" t="inlineStr">
        <is>
          <t>SUELO</t>
        </is>
      </c>
      <c r="H416" s="7" t="inlineStr">
        <is>
          <t>Desprendimientos de suelo en talud de alta pendiente que genera aportes de sedimentos a la quebrada La Honda</t>
        </is>
      </c>
      <c r="I416" t="inlineStr">
        <is>
          <t>Cristina Velasquez</t>
        </is>
      </c>
      <c r="J416" t="inlineStr">
        <is>
          <t>CL</t>
        </is>
      </c>
      <c r="K416" t="n">
        <v>24</v>
      </c>
      <c r="M416" t="inlineStr">
        <is>
          <t>SUR</t>
        </is>
      </c>
      <c r="N416" t="n">
        <v>38</v>
      </c>
      <c r="P416" t="n">
        <v>91</v>
      </c>
      <c r="T416">
        <f>CONCATENATE(J416," ",K416," ",L416," ",M416," ",N416," ",O416," ",P416," ",Q416," ",R416," ",S416)</f>
        <v/>
      </c>
      <c r="U416" t="inlineStr">
        <is>
          <t>no reporta</t>
        </is>
      </c>
      <c r="V416" t="inlineStr">
        <is>
          <t>no reporta</t>
        </is>
      </c>
      <c r="W416" t="inlineStr">
        <is>
          <t>Montiel 2 - Jardines de Montiel</t>
        </is>
      </c>
      <c r="X416" t="inlineStr">
        <is>
          <t>CL</t>
        </is>
      </c>
      <c r="Y416" t="n">
        <v>24</v>
      </c>
      <c r="AA416" t="inlineStr">
        <is>
          <t>SUR</t>
        </is>
      </c>
      <c r="AB416" t="n">
        <v>40</v>
      </c>
      <c r="AH416">
        <f>CONCATENATE(X416," ",Y416," ",Z416," ",AA416," ",AB416," ",AC416," ",AD416," ",AE416," ",AF416," ",AG416)</f>
        <v/>
      </c>
      <c r="AI416" t="inlineStr">
        <is>
          <t>no reporta</t>
        </is>
      </c>
      <c r="AJ416" t="inlineStr">
        <is>
          <t>no reporta</t>
        </is>
      </c>
      <c r="AK416" t="inlineStr">
        <is>
          <t>Zuñiga</t>
        </is>
      </c>
      <c r="AO416" s="1" t="n"/>
      <c r="AP416" t="n">
        <v>4</v>
      </c>
      <c r="AQ416" s="4" t="n">
        <v>41436</v>
      </c>
      <c r="AR416" s="4" t="n">
        <v>41445</v>
      </c>
      <c r="AS416" s="5">
        <f>+AR416-AQ416</f>
        <v/>
      </c>
      <c r="AT416" t="inlineStr">
        <is>
          <t>Acta de Compromiso</t>
        </is>
      </c>
      <c r="AU416" t="inlineStr">
        <is>
          <t>Auto de archivo</t>
        </is>
      </c>
      <c r="BK416" s="10" t="n">
        <v>41445</v>
      </c>
    </row>
    <row r="417" ht="13.5" customHeight="1">
      <c r="B417" t="inlineStr">
        <is>
          <t>415-2013</t>
        </is>
      </c>
      <c r="C417" t="n">
        <v>1302713</v>
      </c>
      <c r="D417" t="inlineStr">
        <is>
          <t>ESPACIOS PUBLICOS VERDES</t>
        </is>
      </c>
      <c r="E417" t="inlineStr">
        <is>
          <t>RESIDUOS SOLIDOS</t>
        </is>
      </c>
      <c r="H417" s="7" t="inlineStr">
        <is>
          <t>Disposición inadecuada de residuos sólidos al lado de arbol ficus</t>
        </is>
      </c>
      <c r="I417" t="inlineStr">
        <is>
          <t>Comunidad</t>
        </is>
      </c>
      <c r="T417">
        <f>CONCATENATE(J417," ",K417," ",L417," ",M417," ",N417," ",O417," ",P417," ",Q417," ",R417," ",S417)</f>
        <v/>
      </c>
      <c r="U417" t="inlineStr">
        <is>
          <t>no reporta</t>
        </is>
      </c>
      <c r="V417" t="inlineStr">
        <is>
          <t>no reporta</t>
        </is>
      </c>
      <c r="W417" t="inlineStr">
        <is>
          <t>Por determinar</t>
        </is>
      </c>
      <c r="X417" t="inlineStr">
        <is>
          <t>KR</t>
        </is>
      </c>
      <c r="Y417" t="n">
        <v>43</v>
      </c>
      <c r="AB417" t="n">
        <v>40</v>
      </c>
      <c r="AC417" t="inlineStr">
        <is>
          <t>C</t>
        </is>
      </c>
      <c r="AE417" t="inlineStr">
        <is>
          <t>SUR</t>
        </is>
      </c>
      <c r="AH417">
        <f>CONCATENATE(X417," ",Y417," ",Z417," ",AA417," ",AB417," ",AC417," ",AD417," ",AE417," ",AF417," ",AG417)</f>
        <v/>
      </c>
      <c r="AI417" t="inlineStr">
        <is>
          <t>no reporta</t>
        </is>
      </c>
      <c r="AJ417" t="inlineStr">
        <is>
          <t>no reporta</t>
        </is>
      </c>
      <c r="AK417" t="inlineStr">
        <is>
          <t>El Dorado</t>
        </is>
      </c>
      <c r="AO417" s="1" t="n"/>
      <c r="AP417" t="n">
        <v>7</v>
      </c>
      <c r="AQ417" s="4" t="n">
        <v>41436</v>
      </c>
      <c r="AR417" s="4" t="n">
        <v>41464</v>
      </c>
      <c r="AS417" s="5">
        <f>+AR417-AQ417</f>
        <v/>
      </c>
      <c r="AT417" t="inlineStr">
        <is>
          <t>Acta de Compromiso</t>
        </is>
      </c>
      <c r="AU417" t="inlineStr">
        <is>
          <t>Auto de archivo</t>
        </is>
      </c>
      <c r="AV417" s="10" t="n">
        <v>41464</v>
      </c>
      <c r="AW417" s="9" t="inlineStr">
        <is>
          <t>J. Restrepo - S. Bustamante</t>
        </is>
      </c>
      <c r="AX417" s="10" t="n">
        <v>41464</v>
      </c>
    </row>
    <row r="418" ht="15" customHeight="1">
      <c r="B418" t="inlineStr">
        <is>
          <t>416-2013</t>
        </is>
      </c>
      <c r="C418" t="n">
        <v>1302729</v>
      </c>
      <c r="D418" t="inlineStr">
        <is>
          <t>-</t>
        </is>
      </c>
      <c r="E418" t="inlineStr">
        <is>
          <t>RESIDUOS SOLIDOS</t>
        </is>
      </c>
      <c r="H418" s="7" t="inlineStr">
        <is>
          <t>Disposición inadecuada de residuos sólidos</t>
        </is>
      </c>
      <c r="I418" t="inlineStr">
        <is>
          <t>Natalia Murillo Velasquez</t>
        </is>
      </c>
      <c r="J418" t="inlineStr">
        <is>
          <t>KR</t>
        </is>
      </c>
      <c r="K418" t="n">
        <v>46</v>
      </c>
      <c r="L418" t="inlineStr">
        <is>
          <t>A</t>
        </is>
      </c>
      <c r="N418" t="n">
        <v>37</v>
      </c>
      <c r="T418">
        <f>CONCATENATE(J418," ",K418," ",L418," ",M418," ",N418," ",O418," ",P418," ",Q418," ",R418," ",S418)</f>
        <v/>
      </c>
      <c r="U418" t="inlineStr">
        <is>
          <t>no reporta</t>
        </is>
      </c>
      <c r="V418" t="inlineStr">
        <is>
          <t>no reporta</t>
        </is>
      </c>
      <c r="W418" t="inlineStr">
        <is>
          <t>Por determinar</t>
        </is>
      </c>
      <c r="AH418">
        <f>CONCATENATE(X418," ",Y418," ",Z418," ",AA418," ",AB418," ",AC418," ",AD418," ",AE418," ",AF418," ",AG418)</f>
        <v/>
      </c>
      <c r="AI418" t="inlineStr">
        <is>
          <t>no reporta</t>
        </is>
      </c>
      <c r="AJ418" t="inlineStr">
        <is>
          <t>no reporta</t>
        </is>
      </c>
      <c r="AK418" t="inlineStr">
        <is>
          <t>El Portal</t>
        </is>
      </c>
      <c r="AO418" s="1" t="n"/>
      <c r="AP418" t="n">
        <v>2</v>
      </c>
      <c r="AQ418" s="4" t="n">
        <v>41436</v>
      </c>
      <c r="AR418" s="4" t="n">
        <v>41464</v>
      </c>
      <c r="AS418" s="5">
        <f>+AR418-AQ418</f>
        <v/>
      </c>
      <c r="AT418" t="inlineStr">
        <is>
          <t>Acta de Compromiso</t>
        </is>
      </c>
      <c r="AU418" t="inlineStr">
        <is>
          <t>Auto de archivo</t>
        </is>
      </c>
      <c r="AV418" s="10" t="n">
        <v>41464</v>
      </c>
      <c r="AW418" s="9" t="inlineStr">
        <is>
          <t>J. Restrepo - S. Bustamante</t>
        </is>
      </c>
      <c r="AX418" s="10" t="n">
        <v>41464</v>
      </c>
    </row>
    <row r="419" ht="15" customHeight="1">
      <c r="B419" t="inlineStr">
        <is>
          <t>417-2013</t>
        </is>
      </c>
      <c r="C419" t="n">
        <v>1302780</v>
      </c>
      <c r="D419" t="inlineStr">
        <is>
          <t>-</t>
        </is>
      </c>
      <c r="E419" t="inlineStr">
        <is>
          <t>RESIDUOS SOLIDOS</t>
        </is>
      </c>
      <c r="H419" s="7" t="inlineStr">
        <is>
          <t>Disposición inadecuada de residuos sólidos</t>
        </is>
      </c>
      <c r="I419" t="inlineStr">
        <is>
          <t>Nora Elena Sanchez Toro</t>
        </is>
      </c>
      <c r="J419" t="inlineStr">
        <is>
          <t>CL</t>
        </is>
      </c>
      <c r="K419" t="n">
        <v>36</v>
      </c>
      <c r="L419" t="inlineStr">
        <is>
          <t>D</t>
        </is>
      </c>
      <c r="M419" t="inlineStr">
        <is>
          <t>SUR</t>
        </is>
      </c>
      <c r="N419" t="n">
        <v>24</v>
      </c>
      <c r="P419" t="n">
        <v>35</v>
      </c>
      <c r="T419">
        <f>CONCATENATE(J419," ",K419," ",L419," ",M419," ",N419," ",O419," ",P419," ",Q419," ",R419," ",S419)</f>
        <v/>
      </c>
      <c r="U419" t="inlineStr">
        <is>
          <t>no reporta</t>
        </is>
      </c>
      <c r="V419" t="n">
        <v>3361774</v>
      </c>
      <c r="W419" t="inlineStr">
        <is>
          <t>Por determinar</t>
        </is>
      </c>
      <c r="X419" t="inlineStr">
        <is>
          <t>CL</t>
        </is>
      </c>
      <c r="Y419" t="n">
        <v>36</v>
      </c>
      <c r="AA419" t="inlineStr">
        <is>
          <t>SUR</t>
        </is>
      </c>
      <c r="AB419" t="n">
        <v>34</v>
      </c>
      <c r="AD419" t="n">
        <v>35</v>
      </c>
      <c r="AH419">
        <f>CONCATENATE(X419," ",Y419," ",Z419," ",AA419," ",AB419," ",AC419," ",AD419," ",AE419," ",AF419," ",AG419)</f>
        <v/>
      </c>
      <c r="AI419" t="inlineStr">
        <is>
          <t>no reporta</t>
        </is>
      </c>
      <c r="AJ419" t="inlineStr">
        <is>
          <t>no reporta</t>
        </is>
      </c>
      <c r="AL419" t="inlineStr">
        <is>
          <t>El Escobero</t>
        </is>
      </c>
      <c r="AO419" s="1" t="n"/>
      <c r="AP419" t="n">
        <v>10</v>
      </c>
      <c r="AQ419" s="4" t="n">
        <v>41437</v>
      </c>
      <c r="AR419" s="4" t="n">
        <v>41463</v>
      </c>
      <c r="AS419" s="5">
        <f>+AR419-AQ419</f>
        <v/>
      </c>
      <c r="AT419" t="inlineStr">
        <is>
          <t>Acta de Compromiso</t>
        </is>
      </c>
      <c r="AU419" t="inlineStr">
        <is>
          <t>Auto de archivo</t>
        </is>
      </c>
      <c r="AV419" s="10" t="n">
        <v>41463</v>
      </c>
      <c r="AW419" s="9" t="inlineStr">
        <is>
          <t>J. Alvarez - L. Garcia</t>
        </is>
      </c>
      <c r="AX419" s="10" t="n">
        <v>41463</v>
      </c>
      <c r="AY419" s="10" t="n">
        <v>41500</v>
      </c>
      <c r="AZ419" s="9" t="inlineStr">
        <is>
          <t>J. Restrepo - C. Rojas</t>
        </is>
      </c>
    </row>
    <row r="420" ht="15" customHeight="1">
      <c r="B420" t="inlineStr">
        <is>
          <t>418-2013</t>
        </is>
      </c>
      <c r="C420" t="n">
        <v>1302781</v>
      </c>
      <c r="D420" t="inlineStr">
        <is>
          <t>FLORA</t>
        </is>
      </c>
      <c r="H420" s="7" t="inlineStr">
        <is>
          <t>Presunta tala o poda de un arbol</t>
        </is>
      </c>
      <c r="I420" t="inlineStr">
        <is>
          <t>De Oficio</t>
        </is>
      </c>
      <c r="T420">
        <f>CONCATENATE(J420," ",K420," ",L420," ",M420," ",N420," ",O420," ",P420," ",Q420," ",R420," ",S420)</f>
        <v/>
      </c>
      <c r="U420" t="inlineStr">
        <is>
          <t>no reporta</t>
        </is>
      </c>
      <c r="V420" t="inlineStr">
        <is>
          <t>no reporta</t>
        </is>
      </c>
      <c r="W420" t="inlineStr">
        <is>
          <t>Oscar Cardona - Administrador</t>
        </is>
      </c>
      <c r="X420" t="inlineStr">
        <is>
          <t>CL</t>
        </is>
      </c>
      <c r="Y420" t="n">
        <v>39</v>
      </c>
      <c r="Z420" t="inlineStr">
        <is>
          <t>A</t>
        </is>
      </c>
      <c r="AA420" t="inlineStr">
        <is>
          <t>SUR</t>
        </is>
      </c>
      <c r="AB420" t="n">
        <v>28</v>
      </c>
      <c r="AD420" t="n">
        <v>6</v>
      </c>
      <c r="AH420">
        <f>CONCATENATE(X420," ",Y420," ",Z420," ",AA420," ",AB420," ",AC420," ",AD420," ",AE420," ",AF420," ",AG420)</f>
        <v/>
      </c>
      <c r="AI420" t="inlineStr">
        <is>
          <t>no reporta</t>
        </is>
      </c>
      <c r="AJ420" t="inlineStr">
        <is>
          <t>no reporta</t>
        </is>
      </c>
      <c r="AK420" t="inlineStr">
        <is>
          <t>San Jose</t>
        </is>
      </c>
      <c r="AO420" s="1" t="n"/>
      <c r="AP420" t="n">
        <v>6</v>
      </c>
      <c r="AQ420" s="4" t="n">
        <v>41437</v>
      </c>
      <c r="AR420" s="4" t="n">
        <v>41437</v>
      </c>
      <c r="AS420" s="5">
        <f>+AR420-AQ420</f>
        <v/>
      </c>
      <c r="AT420" t="inlineStr">
        <is>
          <t>Acta de Compromiso</t>
        </is>
      </c>
      <c r="AU420" t="inlineStr">
        <is>
          <t>Auto de archivo</t>
        </is>
      </c>
      <c r="AV420" s="10" t="n">
        <v>41437</v>
      </c>
      <c r="AW420" s="9" t="inlineStr">
        <is>
          <t>J. Guzman</t>
        </is>
      </c>
      <c r="AX420" s="10" t="n">
        <v>41437</v>
      </c>
      <c r="BK420" s="10" t="n">
        <v>41436</v>
      </c>
      <c r="BL420" s="10" t="n">
        <v>41438</v>
      </c>
      <c r="CE420" s="10" t="n">
        <v>41453</v>
      </c>
    </row>
    <row r="421" ht="15" customHeight="1">
      <c r="B421" t="inlineStr">
        <is>
          <t>419-2013</t>
        </is>
      </c>
      <c r="C421" t="n">
        <v>126051</v>
      </c>
      <c r="D421" t="inlineStr">
        <is>
          <t>HIDRICO</t>
        </is>
      </c>
      <c r="H421" s="7" t="inlineStr">
        <is>
          <t>Obra civil que esta ocupando cauce y no cuenta con autorización</t>
        </is>
      </c>
      <c r="I421" t="inlineStr">
        <is>
          <t>Oficina Asesora de Planeación</t>
        </is>
      </c>
      <c r="T421">
        <f>CONCATENATE(J421," ",K421," ",L421," ",M421," ",N421," ",O421," ",P421," ",Q421," ",R421," ",S421)</f>
        <v/>
      </c>
      <c r="U421" t="inlineStr">
        <is>
          <t>no reporta</t>
        </is>
      </c>
      <c r="V421" t="inlineStr">
        <is>
          <t>no reporta</t>
        </is>
      </c>
      <c r="W421" t="inlineStr">
        <is>
          <t>Por determinar</t>
        </is>
      </c>
      <c r="AH421">
        <f>CONCATENATE(X421," ",Y421," ",Z421," ",AA421," ",AB421," ",AC421," ",AD421," ",AE421," ",AF421," ",AG421)</f>
        <v/>
      </c>
      <c r="AI421" t="inlineStr">
        <is>
          <t>no reporta</t>
        </is>
      </c>
      <c r="AJ421" t="inlineStr">
        <is>
          <t>no reporta</t>
        </is>
      </c>
      <c r="AL421" t="inlineStr">
        <is>
          <t>El Vallano</t>
        </is>
      </c>
      <c r="AO421" s="1" t="n"/>
      <c r="AP421" t="n">
        <v>11</v>
      </c>
      <c r="AQ421" s="4" t="n">
        <v>41431</v>
      </c>
      <c r="AR421" s="4" t="n"/>
      <c r="AS421" s="5">
        <f>+AR421-AQ421</f>
        <v/>
      </c>
      <c r="AT421" t="inlineStr">
        <is>
          <t>Acta de Compromiso</t>
        </is>
      </c>
      <c r="AU421" t="inlineStr">
        <is>
          <t>Auto de archivo</t>
        </is>
      </c>
      <c r="AV421" s="10" t="n">
        <v>41463</v>
      </c>
      <c r="AW421" s="9" t="inlineStr">
        <is>
          <t>J. Guzman</t>
        </is>
      </c>
      <c r="AX421" s="10" t="n">
        <v>41463</v>
      </c>
    </row>
    <row r="422" ht="15" customHeight="1">
      <c r="A422" t="inlineStr">
        <is>
          <t>I.T 411 - 2013</t>
        </is>
      </c>
      <c r="B422" t="inlineStr">
        <is>
          <t>420-2013</t>
        </is>
      </c>
      <c r="C422" t="n">
        <v>1301936</v>
      </c>
      <c r="D422" t="inlineStr">
        <is>
          <t>FLORA</t>
        </is>
      </c>
      <c r="H422" s="7" t="inlineStr">
        <is>
          <t>Informe técnico que autoriza poda de arboles</t>
        </is>
      </c>
      <c r="I422" t="inlineStr">
        <is>
          <t>Nora Zapata</t>
        </is>
      </c>
      <c r="J422" t="inlineStr">
        <is>
          <t>DG</t>
        </is>
      </c>
      <c r="K422" t="n">
        <v>32</v>
      </c>
      <c r="L422" t="inlineStr">
        <is>
          <t>D</t>
        </is>
      </c>
      <c r="N422" t="n">
        <v>32</v>
      </c>
      <c r="O422" t="inlineStr">
        <is>
          <t>C</t>
        </is>
      </c>
      <c r="P422" t="n">
        <v>20</v>
      </c>
      <c r="Q422" t="inlineStr">
        <is>
          <t>SUR</t>
        </is>
      </c>
      <c r="T422">
        <f>CONCATENATE(J422," ",K422," ",L422," ",M422," ",N422," ",O422," ",P422," ",Q422," ",R422," ",S422)</f>
        <v/>
      </c>
      <c r="U422" t="n">
        <v>32327576</v>
      </c>
      <c r="V422" t="n">
        <v>3340844</v>
      </c>
      <c r="W422" t="inlineStr">
        <is>
          <t>Nubia Bedoya - Urb. La Hacienda</t>
        </is>
      </c>
      <c r="X422" t="inlineStr">
        <is>
          <t>CL</t>
        </is>
      </c>
      <c r="Y422" t="n">
        <v>23</v>
      </c>
      <c r="AA422" t="inlineStr">
        <is>
          <t>SUR</t>
        </is>
      </c>
      <c r="AB422" t="n">
        <v>27</v>
      </c>
      <c r="AC422" t="inlineStr">
        <is>
          <t>B</t>
        </is>
      </c>
      <c r="AD422" t="n">
        <v>64</v>
      </c>
      <c r="AH422">
        <f>CONCATENATE(X422," ",Y422," ",Z422," ",AA422," ",AB422," ",AC422," ",AD422," ",AE422," ",AF422," ",AG422)</f>
        <v/>
      </c>
      <c r="AI422" t="inlineStr">
        <is>
          <t>no reporta</t>
        </is>
      </c>
      <c r="AJ422" t="n">
        <v>3316100</v>
      </c>
      <c r="AK422" t="inlineStr">
        <is>
          <t>Zuñiga</t>
        </is>
      </c>
      <c r="AO422" s="1" t="n"/>
      <c r="AP422" t="n">
        <v>4</v>
      </c>
      <c r="AQ422" s="4" t="n">
        <v>41438</v>
      </c>
      <c r="AR422" s="4" t="n">
        <v>41512</v>
      </c>
      <c r="AS422" s="5">
        <f>+AR422-AQ422</f>
        <v/>
      </c>
      <c r="AT422" t="inlineStr">
        <is>
          <t>Acta de Compromiso</t>
        </is>
      </c>
      <c r="AU422" t="inlineStr">
        <is>
          <t>Auto de archivo</t>
        </is>
      </c>
      <c r="BK422" s="10" t="n">
        <v>41453</v>
      </c>
      <c r="CE422" s="10" t="n">
        <v>41514</v>
      </c>
    </row>
    <row r="423" ht="15" customHeight="1">
      <c r="B423" t="inlineStr">
        <is>
          <t>421-2013</t>
        </is>
      </c>
      <c r="C423" t="n">
        <v>1302728</v>
      </c>
      <c r="D423" t="inlineStr">
        <is>
          <t>FLORA</t>
        </is>
      </c>
      <c r="H423" s="7" t="inlineStr">
        <is>
          <t>Tala de arboles sin autorización</t>
        </is>
      </c>
      <c r="I423" t="inlineStr">
        <is>
          <t>De Oficio</t>
        </is>
      </c>
      <c r="T423">
        <f>CONCATENATE(J423," ",K423," ",L423," ",M423," ",N423," ",O423," ",P423," ",Q423," ",R423," ",S423)</f>
        <v/>
      </c>
      <c r="U423" t="inlineStr">
        <is>
          <t>no reporta</t>
        </is>
      </c>
      <c r="V423" t="inlineStr">
        <is>
          <t>no reporta</t>
        </is>
      </c>
      <c r="W423" t="inlineStr">
        <is>
          <t>Hortencia Helena Zapata Garces</t>
        </is>
      </c>
      <c r="AH423">
        <f>CONCATENATE(X423," ",Y423," ",Z423," ",AA423," ",AB423," ",AC423," ",AD423," ",AE423," ",AF423," ",AG423)</f>
        <v/>
      </c>
      <c r="AI423" t="n">
        <v>3860090</v>
      </c>
      <c r="AJ423" t="n">
        <v>32413445</v>
      </c>
      <c r="AL423" t="inlineStr">
        <is>
          <t>Las Palmas</t>
        </is>
      </c>
      <c r="AO423" s="1" t="n"/>
      <c r="AP423" t="n">
        <v>12</v>
      </c>
      <c r="AQ423" s="4" t="n">
        <v>41436</v>
      </c>
      <c r="AR423" s="4" t="n">
        <v>41436</v>
      </c>
      <c r="AS423" s="5">
        <f>+AR423-AQ423</f>
        <v/>
      </c>
      <c r="AT423" t="inlineStr">
        <is>
          <t>Acta de Compromiso</t>
        </is>
      </c>
      <c r="AU423" t="inlineStr">
        <is>
          <t>Auto de archivo</t>
        </is>
      </c>
      <c r="AV423" s="10" t="n">
        <v>41439</v>
      </c>
      <c r="AW423" s="10" t="inlineStr">
        <is>
          <t>J. Guzman</t>
        </is>
      </c>
      <c r="AX423" s="10" t="n">
        <v>41439</v>
      </c>
      <c r="BK423" s="10" t="n">
        <v>41436</v>
      </c>
      <c r="BL423" s="10" t="n">
        <v>41436</v>
      </c>
      <c r="BS423" s="10" t="n">
        <v>41443</v>
      </c>
      <c r="BT423" s="10" t="n">
        <v>41443</v>
      </c>
    </row>
    <row r="424" ht="15" customHeight="1">
      <c r="A424" t="inlineStr">
        <is>
          <t>1308559-2014 1311939-2014</t>
        </is>
      </c>
      <c r="B424" t="inlineStr">
        <is>
          <t>422-2013</t>
        </is>
      </c>
      <c r="C424" t="inlineStr">
        <is>
          <t>1302247 - 278475 - (IT 130SAE 1508 N° 2326)</t>
        </is>
      </c>
      <c r="D424" t="inlineStr">
        <is>
          <t>HIDRICO</t>
        </is>
      </c>
      <c r="E424" t="inlineStr">
        <is>
          <t>RESIDUOS SOLIDOS</t>
        </is>
      </c>
      <c r="F424" t="n">
        <v>5</v>
      </c>
      <c r="H424" s="7" t="inlineStr">
        <is>
          <t>Manejo inadecuado de aguas industriales - Comparendo 746</t>
        </is>
      </c>
      <c r="I424" t="inlineStr">
        <is>
          <t>William Montoya</t>
        </is>
      </c>
      <c r="J424" t="inlineStr">
        <is>
          <t>CL</t>
        </is>
      </c>
      <c r="K424" t="n">
        <v>39</v>
      </c>
      <c r="L424" t="inlineStr">
        <is>
          <t>D</t>
        </is>
      </c>
      <c r="M424" t="inlineStr">
        <is>
          <t>SUR</t>
        </is>
      </c>
      <c r="N424" t="n">
        <v>24</v>
      </c>
      <c r="O424" t="inlineStr">
        <is>
          <t>EE</t>
        </is>
      </c>
      <c r="P424" t="n">
        <v>200</v>
      </c>
      <c r="T424">
        <f>CONCATENATE(J424," ",K424," ",L424," ",M424," ",N424," ",O424," ",P424," ",Q424," ",R424," ",S424)</f>
        <v/>
      </c>
      <c r="U424" t="inlineStr">
        <is>
          <t>no reporta</t>
        </is>
      </c>
      <c r="V424" t="n">
        <v>3022207</v>
      </c>
      <c r="W424" t="inlineStr">
        <is>
          <t>Inversiones Mundicopor SAS - Luis Guillermo Tapias Uribe</t>
        </is>
      </c>
      <c r="X424" t="inlineStr">
        <is>
          <t>KR</t>
        </is>
      </c>
      <c r="Y424" t="n">
        <v>25</v>
      </c>
      <c r="AB424" t="n">
        <v>39</v>
      </c>
      <c r="AD424" t="n">
        <v>74</v>
      </c>
      <c r="AE424" t="inlineStr">
        <is>
          <t>SUR</t>
        </is>
      </c>
      <c r="AH424">
        <f>CONCATENATE(X424," ",Y424," ",Z424," ",AA424," ",AB424," ",AC424," ",AD424," ",AE424," ",AF424," ",AG424)</f>
        <v/>
      </c>
      <c r="AI424" t="inlineStr">
        <is>
          <t>8349401 - 9003090264</t>
        </is>
      </c>
      <c r="AJ424" t="n">
        <v>3316798</v>
      </c>
      <c r="AK424" t="inlineStr">
        <is>
          <t>El Chingui</t>
        </is>
      </c>
      <c r="AO424" s="1" t="n"/>
      <c r="AP424" t="n">
        <v>6</v>
      </c>
      <c r="AQ424" s="4" t="n">
        <v>41436</v>
      </c>
      <c r="AR424" s="4" t="n">
        <v>41460</v>
      </c>
      <c r="AS424" s="5">
        <f>+AR424-AQ424</f>
        <v/>
      </c>
      <c r="AT424" t="inlineStr">
        <is>
          <t>Acuerdo 020 de 2009</t>
        </is>
      </c>
      <c r="AU424" t="inlineStr">
        <is>
          <t>Auto de archivo</t>
        </is>
      </c>
      <c r="AV424" s="10" t="n">
        <v>41494</v>
      </c>
      <c r="AW424" s="9" t="inlineStr">
        <is>
          <t>L. Taborda</t>
        </is>
      </c>
      <c r="AX424" s="10" t="n">
        <v>41494</v>
      </c>
      <c r="BK424" s="10" t="n">
        <v>41453</v>
      </c>
      <c r="BM424" s="10" t="n">
        <v>41507</v>
      </c>
    </row>
    <row r="425" ht="15" customHeight="1">
      <c r="B425" t="inlineStr">
        <is>
          <t>423-2013</t>
        </is>
      </c>
      <c r="C425" t="n">
        <v>1302786</v>
      </c>
      <c r="D425" t="inlineStr">
        <is>
          <t>-</t>
        </is>
      </c>
      <c r="E425" t="inlineStr">
        <is>
          <t>RESIDUOS SOLIDOS</t>
        </is>
      </c>
      <c r="H425" s="7" t="inlineStr">
        <is>
          <t>Solicitan control de punto critico al frente del convento</t>
        </is>
      </c>
      <c r="I425" t="inlineStr">
        <is>
          <t>Francisco Javier Diaz Velez</t>
        </is>
      </c>
      <c r="J425" t="inlineStr">
        <is>
          <t>CL</t>
        </is>
      </c>
      <c r="K425" t="n">
        <v>38</v>
      </c>
      <c r="L425" t="inlineStr">
        <is>
          <t>A</t>
        </is>
      </c>
      <c r="M425" t="inlineStr">
        <is>
          <t>SUR</t>
        </is>
      </c>
      <c r="N425" t="n">
        <v>35</v>
      </c>
      <c r="P425" t="n">
        <v>52</v>
      </c>
      <c r="S425" t="n">
        <v>301</v>
      </c>
      <c r="T425">
        <f>CONCATENATE(J425," ",K425," ",L425," ",M425," ",N425," ",O425," ",P425," ",Q425," ",R425," ",S425)</f>
        <v/>
      </c>
      <c r="U425" t="inlineStr">
        <is>
          <t>no reporta</t>
        </is>
      </c>
      <c r="V425" t="n">
        <v>2708042</v>
      </c>
      <c r="W425" t="inlineStr">
        <is>
          <t>Por determinar</t>
        </is>
      </c>
      <c r="X425" t="inlineStr">
        <is>
          <t>CL</t>
        </is>
      </c>
      <c r="Y425" t="n">
        <v>38</v>
      </c>
      <c r="Z425" t="inlineStr">
        <is>
          <t>A</t>
        </is>
      </c>
      <c r="AA425" t="inlineStr">
        <is>
          <t>SUR</t>
        </is>
      </c>
      <c r="AB425" t="n">
        <v>36</v>
      </c>
      <c r="AH425">
        <f>CONCATENATE(X425," ",Y425," ",Z425," ",AA425," ",AB425," ",AC425," ",AD425," ",AE425," ",AF425," ",AG425)</f>
        <v/>
      </c>
      <c r="AI425" t="inlineStr">
        <is>
          <t>no reporta</t>
        </is>
      </c>
      <c r="AJ425" t="inlineStr">
        <is>
          <t>no reporta</t>
        </is>
      </c>
      <c r="AK425" t="inlineStr">
        <is>
          <t>Mesa</t>
        </is>
      </c>
      <c r="AO425" s="1" t="n"/>
      <c r="AP425" t="n">
        <v>9</v>
      </c>
      <c r="AQ425" s="4" t="n">
        <v>41437</v>
      </c>
      <c r="AR425" s="4" t="n">
        <v>41464</v>
      </c>
      <c r="AS425" s="5">
        <f>+AR425-AQ425</f>
        <v/>
      </c>
      <c r="AT425" t="inlineStr">
        <is>
          <t>Acta de Compromiso</t>
        </is>
      </c>
      <c r="AU425" t="inlineStr">
        <is>
          <t>Auto de archivo</t>
        </is>
      </c>
      <c r="AV425" s="10" t="n">
        <v>41464</v>
      </c>
      <c r="AW425" s="9" t="inlineStr">
        <is>
          <t>C.Rojas</t>
        </is>
      </c>
      <c r="AX425" s="10" t="n">
        <v>41464</v>
      </c>
    </row>
    <row r="426" ht="15" customHeight="1">
      <c r="B426" t="inlineStr">
        <is>
          <t>424-2013</t>
        </is>
      </c>
      <c r="C426" t="n">
        <v>1302803</v>
      </c>
      <c r="D426" t="inlineStr">
        <is>
          <t>-</t>
        </is>
      </c>
      <c r="E426" t="inlineStr">
        <is>
          <t>RESIDUOS SOLIDOS</t>
        </is>
      </c>
      <c r="H426" s="7" t="inlineStr">
        <is>
          <t>Disposición inadecuada de residuos sólidos</t>
        </is>
      </c>
      <c r="I426" t="inlineStr">
        <is>
          <t>Comunidad</t>
        </is>
      </c>
      <c r="T426">
        <f>CONCATENATE(J426," ",K426," ",L426," ",M426," ",N426," ",O426," ",P426," ",Q426," ",R426," ",S426)</f>
        <v/>
      </c>
      <c r="U426" t="inlineStr">
        <is>
          <t>no reporta</t>
        </is>
      </c>
      <c r="V426" t="inlineStr">
        <is>
          <t>no reporta</t>
        </is>
      </c>
      <c r="W426" t="inlineStr">
        <is>
          <t>Por determinar</t>
        </is>
      </c>
      <c r="AH426">
        <f>CONCATENATE(X426," ",Y426," ",Z426," ",AA426," ",AB426," ",AC426," ",AD426," ",AE426," ",AF426," ",AG426)</f>
        <v/>
      </c>
      <c r="AI426" t="inlineStr">
        <is>
          <t>no reporta</t>
        </is>
      </c>
      <c r="AJ426" t="inlineStr">
        <is>
          <t>no reporta</t>
        </is>
      </c>
      <c r="AK426" t="inlineStr">
        <is>
          <t>El Dorado</t>
        </is>
      </c>
      <c r="AO426" s="1" t="n"/>
      <c r="AP426" t="n">
        <v>7</v>
      </c>
      <c r="AQ426" s="4" t="n">
        <v>41438</v>
      </c>
      <c r="AR426" s="4" t="n">
        <v>41464</v>
      </c>
      <c r="AS426" s="5">
        <f>+AR426-AQ426</f>
        <v/>
      </c>
      <c r="AT426" t="inlineStr">
        <is>
          <t>Acta de Compromiso</t>
        </is>
      </c>
      <c r="AU426" t="inlineStr">
        <is>
          <t>Auto de archivo</t>
        </is>
      </c>
      <c r="AV426" s="10" t="n">
        <v>41464</v>
      </c>
      <c r="AW426" s="9" t="inlineStr">
        <is>
          <t>J. Alvarez - L. Garcia</t>
        </is>
      </c>
      <c r="AX426" s="10" t="n">
        <v>41464</v>
      </c>
    </row>
    <row r="427" ht="15" customHeight="1">
      <c r="B427" t="inlineStr">
        <is>
          <t>425-2013</t>
        </is>
      </c>
      <c r="C427" t="inlineStr">
        <is>
          <t>1302817 - 1304581</t>
        </is>
      </c>
      <c r="D427" t="inlineStr">
        <is>
          <t>FAUNA DOMESTICA</t>
        </is>
      </c>
      <c r="H427" s="7" t="inlineStr">
        <is>
          <t>Ataque de mascota en espacio público</t>
        </is>
      </c>
      <c r="I427" t="inlineStr">
        <is>
          <t>Juan Javier Navarro</t>
        </is>
      </c>
      <c r="J427" t="inlineStr">
        <is>
          <t>CL</t>
        </is>
      </c>
      <c r="K427" t="n">
        <v>44</v>
      </c>
      <c r="L427" t="inlineStr">
        <is>
          <t>A</t>
        </is>
      </c>
      <c r="M427" t="inlineStr">
        <is>
          <t>SUR</t>
        </is>
      </c>
      <c r="N427" t="n">
        <v>42</v>
      </c>
      <c r="P427" t="n">
        <v>117</v>
      </c>
      <c r="T427">
        <f>CONCATENATE(J427," ",K427," ",L427," ",M427," ",N427," ",O427," ",P427," ",Q427," ",R427," ",S427)</f>
        <v/>
      </c>
      <c r="U427" t="n">
        <v>71690546</v>
      </c>
      <c r="V427" t="n">
        <v>3313038</v>
      </c>
      <c r="W427" t="inlineStr">
        <is>
          <t>Luz</t>
        </is>
      </c>
      <c r="X427" t="inlineStr">
        <is>
          <t>CL</t>
        </is>
      </c>
      <c r="Y427" t="n">
        <v>44</v>
      </c>
      <c r="Z427" t="inlineStr">
        <is>
          <t>A</t>
        </is>
      </c>
      <c r="AA427" t="inlineStr">
        <is>
          <t>SUR</t>
        </is>
      </c>
      <c r="AH427">
        <f>CONCATENATE(X427," ",Y427," ",Z427," ",AA427," ",AB427," ",AC427," ",AD427," ",AE427," ",AF427," ",AG427)</f>
        <v/>
      </c>
      <c r="AI427" t="inlineStr">
        <is>
          <t>no reporta</t>
        </is>
      </c>
      <c r="AJ427" t="inlineStr">
        <is>
          <t>no reporta</t>
        </is>
      </c>
      <c r="AK427" t="inlineStr">
        <is>
          <t>La Paz</t>
        </is>
      </c>
      <c r="AO427" s="1" t="n"/>
      <c r="AP427" t="n">
        <v>7</v>
      </c>
      <c r="AQ427" s="4" t="n">
        <v>41438</v>
      </c>
      <c r="AR427" s="4" t="n"/>
      <c r="AS427" s="5">
        <f>+AR427-AQ427</f>
        <v/>
      </c>
      <c r="AT427" t="inlineStr">
        <is>
          <t>Codigo de Policia</t>
        </is>
      </c>
      <c r="AU427" t="inlineStr">
        <is>
          <t>Auto de archivo</t>
        </is>
      </c>
      <c r="BS427" s="10" t="n">
        <v>41491</v>
      </c>
      <c r="BT427" s="10" t="n">
        <v>41491</v>
      </c>
      <c r="BU427" s="10" t="n">
        <v>41502</v>
      </c>
      <c r="BV427" s="10" t="n">
        <v>41502</v>
      </c>
      <c r="CC427" s="10" t="n">
        <v>41541</v>
      </c>
      <c r="CD427" s="10" t="n">
        <v>41541</v>
      </c>
      <c r="CE427" s="10" t="n">
        <v>41541</v>
      </c>
    </row>
    <row r="428" ht="15" customHeight="1">
      <c r="A428" t="inlineStr">
        <is>
          <t>C344-2012 R1960-6691-6866 I.T 130234 I.T 130377 - QRS - 1308582 IT 132307 Oficio 132306 - 113905 - DP 14018 - 118629 - 131171-2014</t>
        </is>
      </c>
      <c r="B428" t="inlineStr">
        <is>
          <t>426-2013</t>
        </is>
      </c>
      <c r="C428" t="inlineStr">
        <is>
          <t>1302384 - 1308000</t>
        </is>
      </c>
      <c r="D428" t="inlineStr">
        <is>
          <t>SUELO</t>
        </is>
      </c>
      <c r="H428" s="7" t="inlineStr">
        <is>
          <t>Desprendimiento de suelo en desarrollo de proyecto La Provincia</t>
        </is>
      </c>
      <c r="I428" t="inlineStr">
        <is>
          <t>CGTDR - Obras Públicas</t>
        </is>
      </c>
      <c r="T428">
        <f>CONCATENATE(J428," ",K428," ",L428," ",M428," ",N428," ",O428," ",P428," ",Q428," ",R428," ",S428)</f>
        <v/>
      </c>
      <c r="U428" t="inlineStr">
        <is>
          <t>no reporta</t>
        </is>
      </c>
      <c r="V428" t="inlineStr">
        <is>
          <t>no reporta</t>
        </is>
      </c>
      <c r="W428" t="inlineStr">
        <is>
          <t>La Provincia - GU constructora</t>
        </is>
      </c>
      <c r="X428" t="inlineStr">
        <is>
          <t>CL</t>
        </is>
      </c>
      <c r="Y428" t="n">
        <v>46</v>
      </c>
      <c r="Z428" t="inlineStr">
        <is>
          <t>E</t>
        </is>
      </c>
      <c r="AA428" t="inlineStr">
        <is>
          <t>SUR</t>
        </is>
      </c>
      <c r="AB428" t="n">
        <v>48</v>
      </c>
      <c r="AD428" t="n">
        <v>7</v>
      </c>
      <c r="AH428">
        <f>CONCATENATE(X428," ",Y428," ",Z428," ",AA428," ",AB428," ",AC428," ",AD428," ",AE428," ",AF428," ",AG428)</f>
        <v/>
      </c>
      <c r="AI428" t="inlineStr">
        <is>
          <t>no reporta</t>
        </is>
      </c>
      <c r="AJ428" t="n">
        <v>3025212</v>
      </c>
      <c r="AK428" t="inlineStr">
        <is>
          <t>El Trianon</t>
        </is>
      </c>
      <c r="AO428" s="1" t="n"/>
      <c r="AP428" t="n">
        <v>7</v>
      </c>
      <c r="AQ428" s="4" t="n">
        <v>41439</v>
      </c>
      <c r="AR428" s="4" t="n">
        <v>41449</v>
      </c>
      <c r="AS428" s="5">
        <f>+AR428-AQ428</f>
        <v/>
      </c>
      <c r="AT428" t="inlineStr">
        <is>
          <t>Acta de Compromiso</t>
        </is>
      </c>
      <c r="AU428" t="inlineStr">
        <is>
          <t>Auto de archivo</t>
        </is>
      </c>
      <c r="BK428" s="10" t="n">
        <v>41449</v>
      </c>
    </row>
    <row r="429" ht="15" customHeight="1">
      <c r="B429" t="inlineStr">
        <is>
          <t>427-2013</t>
        </is>
      </c>
      <c r="C429" t="n">
        <v>1302788</v>
      </c>
      <c r="D429" t="inlineStr">
        <is>
          <t>FAUNA DOMESTICA</t>
        </is>
      </c>
      <c r="H429" s="7" t="inlineStr">
        <is>
          <t>Tenencia inadecuada de mascotas</t>
        </is>
      </c>
      <c r="I429" t="inlineStr">
        <is>
          <t>De Oficio</t>
        </is>
      </c>
      <c r="T429">
        <f>CONCATENATE(J429," ",K429," ",L429," ",M429," ",N429," ",O429," ",P429," ",Q429," ",R429," ",S429)</f>
        <v/>
      </c>
      <c r="U429" t="inlineStr">
        <is>
          <t>no reporta</t>
        </is>
      </c>
      <c r="V429" t="inlineStr">
        <is>
          <t>no reporta</t>
        </is>
      </c>
      <c r="W429" t="inlineStr">
        <is>
          <t>Luis Eduardo Hincapie</t>
        </is>
      </c>
      <c r="X429" t="inlineStr">
        <is>
          <t>KR</t>
        </is>
      </c>
      <c r="Y429" t="n">
        <v>30</v>
      </c>
      <c r="AB429" t="n">
        <v>38</v>
      </c>
      <c r="AC429" t="inlineStr">
        <is>
          <t>A</t>
        </is>
      </c>
      <c r="AD429" t="n">
        <v>2</v>
      </c>
      <c r="AE429" t="inlineStr">
        <is>
          <t>SUR</t>
        </is>
      </c>
      <c r="AH429">
        <f>CONCATENATE(X429," ",Y429," ",Z429," ",AA429," ",AB429," ",AC429," ",AD429," ",AE429," ",AF429," ",AG429)</f>
        <v/>
      </c>
      <c r="AI429" t="n">
        <v>71385138</v>
      </c>
      <c r="AJ429" t="n">
        <v>2701821</v>
      </c>
      <c r="AK429" t="inlineStr">
        <is>
          <t>Mesa</t>
        </is>
      </c>
      <c r="AO429" s="1" t="n"/>
      <c r="AP429" t="n">
        <v>9</v>
      </c>
      <c r="AQ429" s="4" t="n">
        <v>41437</v>
      </c>
      <c r="AR429" s="4" t="n">
        <v>41438</v>
      </c>
      <c r="AS429" s="5">
        <f>+AR429-AQ429</f>
        <v/>
      </c>
      <c r="AT429" t="inlineStr">
        <is>
          <t>Acta de Compromiso</t>
        </is>
      </c>
      <c r="AU429" t="inlineStr">
        <is>
          <t>Auto de archivo</t>
        </is>
      </c>
    </row>
    <row r="430" ht="15" customHeight="1">
      <c r="B430" t="inlineStr">
        <is>
          <t>428-2013</t>
        </is>
      </c>
      <c r="C430" t="n">
        <v>1302840</v>
      </c>
      <c r="D430" t="inlineStr">
        <is>
          <t>-</t>
        </is>
      </c>
      <c r="E430" t="inlineStr">
        <is>
          <t>RESIDUOS SOLIDOS</t>
        </is>
      </c>
      <c r="H430" s="7" t="inlineStr">
        <is>
          <t>Disposición inadecuada de residuos sólidos</t>
        </is>
      </c>
      <c r="I430" t="inlineStr">
        <is>
          <t>Comunidad</t>
        </is>
      </c>
      <c r="T430">
        <f>CONCATENATE(J430," ",K430," ",L430," ",M430," ",N430," ",O430," ",P430," ",Q430," ",R430," ",S430)</f>
        <v/>
      </c>
      <c r="U430" t="inlineStr">
        <is>
          <t>no reporta</t>
        </is>
      </c>
      <c r="V430" t="inlineStr">
        <is>
          <t>no reporta</t>
        </is>
      </c>
      <c r="W430" t="inlineStr">
        <is>
          <t>Por determinar</t>
        </is>
      </c>
      <c r="X430" t="inlineStr">
        <is>
          <t>DG</t>
        </is>
      </c>
      <c r="Y430" t="n">
        <v>33</v>
      </c>
      <c r="AB430" t="n">
        <v>32</v>
      </c>
      <c r="AC430" t="inlineStr">
        <is>
          <t>A</t>
        </is>
      </c>
      <c r="AD430" t="n">
        <v>11</v>
      </c>
      <c r="AE430" t="inlineStr">
        <is>
          <t>SUR</t>
        </is>
      </c>
      <c r="AH430">
        <f>CONCATENATE(X430," ",Y430," ",Z430," ",AA430," ",AB430," ",AC430," ",AD430," ",AE430," ",AF430," ",AG430)</f>
        <v/>
      </c>
      <c r="AI430" t="inlineStr">
        <is>
          <t>no reporta</t>
        </is>
      </c>
      <c r="AJ430" t="inlineStr">
        <is>
          <t>no reporta</t>
        </is>
      </c>
      <c r="AK430" t="inlineStr">
        <is>
          <t>La Magnolia</t>
        </is>
      </c>
      <c r="AO430" s="1" t="n"/>
      <c r="AP430" t="n">
        <v>9</v>
      </c>
      <c r="AQ430" s="4" t="n">
        <v>41442</v>
      </c>
      <c r="AR430" s="4" t="n">
        <v>41464</v>
      </c>
      <c r="AS430" s="5">
        <f>+AR430-AQ430</f>
        <v/>
      </c>
      <c r="AT430" t="inlineStr">
        <is>
          <t>Acta de Compromiso</t>
        </is>
      </c>
      <c r="AU430" t="inlineStr">
        <is>
          <t>Auto de archivo</t>
        </is>
      </c>
      <c r="AV430" s="10" t="n">
        <v>41464</v>
      </c>
      <c r="AW430" s="9" t="inlineStr">
        <is>
          <t>J. Alvarez - L. Garcia</t>
        </is>
      </c>
      <c r="AX430" s="10" t="n">
        <v>41464</v>
      </c>
    </row>
    <row r="431" ht="15" customHeight="1">
      <c r="B431" t="inlineStr">
        <is>
          <t>429-2013</t>
        </is>
      </c>
      <c r="C431" t="n">
        <v>1302844</v>
      </c>
      <c r="D431" t="inlineStr">
        <is>
          <t>FAUNA DOMESTICA</t>
        </is>
      </c>
      <c r="H431" s="7" t="inlineStr">
        <is>
          <t>Ataque de mascota en espacio público</t>
        </is>
      </c>
      <c r="I431" t="inlineStr">
        <is>
          <t>Juan David Castañeda</t>
        </is>
      </c>
      <c r="J431" t="inlineStr">
        <is>
          <t>KR</t>
        </is>
      </c>
      <c r="K431" t="n">
        <v>27</v>
      </c>
      <c r="L431" t="inlineStr">
        <is>
          <t>B</t>
        </is>
      </c>
      <c r="N431" t="n">
        <v>23</v>
      </c>
      <c r="P431" t="n">
        <v>100</v>
      </c>
      <c r="Q431" t="inlineStr">
        <is>
          <t>SUR</t>
        </is>
      </c>
      <c r="S431" t="n">
        <v>128</v>
      </c>
      <c r="T431">
        <f>CONCATENATE(J431," ",K431," ",L431," ",M431," ",N431," ",O431," ",P431," ",Q431," ",R431," ",S431)</f>
        <v/>
      </c>
      <c r="U431" t="n">
        <v>1037591694</v>
      </c>
      <c r="V431" t="n">
        <v>3170286</v>
      </c>
      <c r="W431" t="inlineStr">
        <is>
          <t>Por determinar</t>
        </is>
      </c>
      <c r="X431" t="inlineStr">
        <is>
          <t>KR</t>
        </is>
      </c>
      <c r="Y431" t="n">
        <v>23</v>
      </c>
      <c r="AA431" t="inlineStr">
        <is>
          <t>SUR</t>
        </is>
      </c>
      <c r="AB431" t="n">
        <v>27</v>
      </c>
      <c r="AD431" t="n">
        <v>43</v>
      </c>
      <c r="AH431">
        <f>CONCATENATE(X431," ",Y431," ",Z431," ",AA431," ",AB431," ",AC431," ",AD431," ",AE431," ",AF431," ",AG431)</f>
        <v/>
      </c>
      <c r="AI431" t="inlineStr">
        <is>
          <t>no reporta</t>
        </is>
      </c>
      <c r="AJ431" t="inlineStr">
        <is>
          <t>no reporta</t>
        </is>
      </c>
      <c r="AK431" t="inlineStr">
        <is>
          <t>Zuñiga</t>
        </is>
      </c>
      <c r="AO431" s="1" t="n"/>
      <c r="AP431" t="n">
        <v>4</v>
      </c>
      <c r="AQ431" s="4" t="n">
        <v>41442</v>
      </c>
      <c r="AR431" s="4" t="n">
        <v>41442</v>
      </c>
      <c r="AS431" s="5">
        <f>+AR431-AQ431</f>
        <v/>
      </c>
      <c r="AT431" t="inlineStr">
        <is>
          <t>Codigo de Policia</t>
        </is>
      </c>
      <c r="AU431" t="inlineStr">
        <is>
          <t>Auto de archivo</t>
        </is>
      </c>
      <c r="AV431" s="10" t="n">
        <v>41526</v>
      </c>
      <c r="AW431" s="9" t="inlineStr">
        <is>
          <t>J. Restrepo</t>
        </is>
      </c>
      <c r="AX431" s="10" t="n">
        <v>41526</v>
      </c>
      <c r="BM431" s="10" t="n">
        <v>41442</v>
      </c>
      <c r="CE431" s="10" t="n">
        <v>41778</v>
      </c>
    </row>
    <row r="432" ht="15" customHeight="1">
      <c r="B432" t="inlineStr">
        <is>
          <t>430-2013</t>
        </is>
      </c>
      <c r="C432" t="n">
        <v>1302849</v>
      </c>
      <c r="D432" t="inlineStr">
        <is>
          <t>HIDRICO</t>
        </is>
      </c>
      <c r="H432" s="7" t="inlineStr">
        <is>
          <t>Uso ilegal de agua de la quebrada La Ayura</t>
        </is>
      </c>
      <c r="I432" t="inlineStr">
        <is>
          <t>Orvilia Restrepo - Finca San Jose - daniel_.or@hotmail.com</t>
        </is>
      </c>
      <c r="J432" t="inlineStr">
        <is>
          <t>CL</t>
        </is>
      </c>
      <c r="K432" t="n">
        <v>40</v>
      </c>
      <c r="M432" t="inlineStr">
        <is>
          <t>SUR</t>
        </is>
      </c>
      <c r="T432">
        <f>CONCATENATE(J432," ",K432," ",L432," ",M432," ",N432," ",O432," ",P432," ",Q432," ",R432," ",S432)</f>
        <v/>
      </c>
      <c r="U432" t="n">
        <v>42895809</v>
      </c>
      <c r="V432" t="n">
        <v>3315796</v>
      </c>
      <c r="W432" t="inlineStr">
        <is>
          <t>ACCEQUIP</t>
        </is>
      </c>
      <c r="AH432">
        <f>CONCATENATE(X432," ",Y432," ",Z432," ",AA432," ",AB432," ",AC432," ",AD432," ",AE432," ",AF432," ",AG432)</f>
        <v/>
      </c>
      <c r="AI432" t="inlineStr">
        <is>
          <t>no reporta</t>
        </is>
      </c>
      <c r="AJ432" t="inlineStr">
        <is>
          <t>3128963774 - 3016847045</t>
        </is>
      </c>
      <c r="AL432" t="inlineStr">
        <is>
          <t>El Vallano</t>
        </is>
      </c>
      <c r="AO432" s="1" t="n"/>
      <c r="AP432" t="n">
        <v>11</v>
      </c>
      <c r="AQ432" s="4" t="n">
        <v>41442</v>
      </c>
      <c r="AR432" s="4" t="n">
        <v>41464</v>
      </c>
      <c r="AS432" s="5">
        <f>+AR432-AQ432</f>
        <v/>
      </c>
      <c r="AT432" t="inlineStr">
        <is>
          <t>Acta de Compromiso</t>
        </is>
      </c>
      <c r="AU432" t="inlineStr">
        <is>
          <t>Auto de archivo</t>
        </is>
      </c>
      <c r="BK432" s="10" t="n">
        <v>41464</v>
      </c>
      <c r="BL432" s="10" t="n">
        <v>41470</v>
      </c>
      <c r="CE432" s="10" t="n">
        <v>41470</v>
      </c>
    </row>
    <row r="433" ht="30" customHeight="1">
      <c r="A433" t="inlineStr">
        <is>
          <t>I.T 130081</t>
        </is>
      </c>
      <c r="B433" t="inlineStr">
        <is>
          <t>431-2013</t>
        </is>
      </c>
      <c r="C433" t="inlineStr">
        <is>
          <t>1300615 - 1302695</t>
        </is>
      </c>
      <c r="D433" t="inlineStr">
        <is>
          <t>AIRE</t>
        </is>
      </c>
      <c r="H433" s="7" t="inlineStr">
        <is>
          <t>Emisiones atmosfericas provenientes de la preparación de productos, Restaurante Morelia</t>
        </is>
      </c>
      <c r="I433" t="inlineStr">
        <is>
          <t>Margarita Velasquez</t>
        </is>
      </c>
      <c r="J433" t="inlineStr">
        <is>
          <t>TR</t>
        </is>
      </c>
      <c r="K433" t="n">
        <v>32</v>
      </c>
      <c r="M433" t="inlineStr">
        <is>
          <t>SUR</t>
        </is>
      </c>
      <c r="N433" t="n">
        <v>32</v>
      </c>
      <c r="O433" t="inlineStr">
        <is>
          <t>D</t>
        </is>
      </c>
      <c r="P433" t="n">
        <v>90</v>
      </c>
      <c r="T433">
        <f>CONCATENATE(J433," ",K433," ",L433," ",M433," ",N433," ",O433," ",P433," ",Q433," ",R433," ",S433)</f>
        <v/>
      </c>
      <c r="U433" t="inlineStr">
        <is>
          <t>no reporta</t>
        </is>
      </c>
      <c r="V433" t="n">
        <v>3348611</v>
      </c>
      <c r="W433" t="inlineStr">
        <is>
          <t>Restaurante Morelia - Blanca Estella Arroyave</t>
        </is>
      </c>
      <c r="X433" t="inlineStr">
        <is>
          <t>KR</t>
        </is>
      </c>
      <c r="Y433" t="n">
        <v>43</v>
      </c>
      <c r="AB433" t="n">
        <v>31</v>
      </c>
      <c r="AD433" t="n">
        <v>108</v>
      </c>
      <c r="AE433" t="inlineStr">
        <is>
          <t>SUR</t>
        </is>
      </c>
      <c r="AH433">
        <f>CONCATENATE(X433," ",Y433," ",Z433," ",AA433," ",AB433," ",AC433," ",AD433," ",AE433," ",AF433," ",AG433)</f>
        <v/>
      </c>
      <c r="AI433" t="inlineStr">
        <is>
          <t>no reporta</t>
        </is>
      </c>
      <c r="AJ433" t="n">
        <v>3188481195</v>
      </c>
      <c r="AK433" t="inlineStr">
        <is>
          <t>La Magnolia</t>
        </is>
      </c>
      <c r="AO433" s="1" t="n"/>
      <c r="AP433" t="n">
        <v>9</v>
      </c>
      <c r="AQ433" s="4" t="n">
        <v>41443</v>
      </c>
      <c r="AR433" s="4" t="n"/>
      <c r="AS433" s="5">
        <f>+AR433-AQ433</f>
        <v/>
      </c>
      <c r="AT433" t="inlineStr">
        <is>
          <t>Codigo de Policia</t>
        </is>
      </c>
      <c r="AU433" t="inlineStr">
        <is>
          <t>Auto de archivo</t>
        </is>
      </c>
      <c r="BM433" s="10" t="n">
        <v>41453</v>
      </c>
    </row>
    <row r="434" ht="15" customHeight="1">
      <c r="B434" t="inlineStr">
        <is>
          <t>432-2013</t>
        </is>
      </c>
      <c r="C434" t="inlineStr">
        <is>
          <t>1302828 - 1300041</t>
        </is>
      </c>
      <c r="D434" t="inlineStr">
        <is>
          <t>FAUNA DOMESTICA</t>
        </is>
      </c>
      <c r="H434" s="7" t="inlineStr">
        <is>
          <t>Tenencia inadecuada de mascotas</t>
        </is>
      </c>
      <c r="I434" t="inlineStr">
        <is>
          <t>Comunidad</t>
        </is>
      </c>
      <c r="T434">
        <f>CONCATENATE(J434," ",K434," ",L434," ",M434," ",N434," ",O434," ",P434," ",Q434," ",R434," ",S434)</f>
        <v/>
      </c>
      <c r="U434" t="inlineStr">
        <is>
          <t>no reporta</t>
        </is>
      </c>
      <c r="V434" t="inlineStr">
        <is>
          <t>no reporta</t>
        </is>
      </c>
      <c r="W434" t="inlineStr">
        <is>
          <t>Lizabeth Montoya</t>
        </is>
      </c>
      <c r="AH434">
        <f>CONCATENATE(X434," ",Y434," ",Z434," ",AA434," ",AB434," ",AC434," ",AD434," ",AE434," ",AF434," ",AG434)</f>
        <v/>
      </c>
      <c r="AI434" t="inlineStr">
        <is>
          <t>no reporta</t>
        </is>
      </c>
      <c r="AJ434" t="n">
        <v>3131431</v>
      </c>
      <c r="AK434" t="inlineStr">
        <is>
          <t>La Mina</t>
        </is>
      </c>
      <c r="AO434" s="1" t="n"/>
      <c r="AP434" t="n">
        <v>6</v>
      </c>
      <c r="AQ434" s="4" t="n">
        <v>41439</v>
      </c>
      <c r="AR434" s="4" t="n"/>
      <c r="AS434" s="5">
        <f>+AR434-AQ434</f>
        <v/>
      </c>
      <c r="AT434" t="inlineStr">
        <is>
          <t>Codigo de Policia</t>
        </is>
      </c>
      <c r="AU434" t="inlineStr">
        <is>
          <t>Auto de archivo</t>
        </is>
      </c>
      <c r="AV434" s="10" t="n">
        <v>41295</v>
      </c>
      <c r="AW434" s="9" t="inlineStr">
        <is>
          <t>J. Guzman</t>
        </is>
      </c>
      <c r="AX434" s="10" t="n">
        <v>41295</v>
      </c>
      <c r="BM434" s="10" t="n">
        <v>41304</v>
      </c>
      <c r="BN434" s="10" t="n">
        <v>41306</v>
      </c>
      <c r="BO434" s="10" t="n">
        <v>41353</v>
      </c>
    </row>
    <row r="435" ht="15" customHeight="1">
      <c r="B435" t="inlineStr">
        <is>
          <t>433-2013</t>
        </is>
      </c>
      <c r="C435" t="n">
        <v>1302871</v>
      </c>
      <c r="D435" t="inlineStr">
        <is>
          <t>-</t>
        </is>
      </c>
      <c r="E435" t="inlineStr">
        <is>
          <t>RESIDUOS SOLIDOS</t>
        </is>
      </c>
      <c r="H435" s="7" t="inlineStr">
        <is>
          <t>Disposición inadecuada de residuos sólidos</t>
        </is>
      </c>
      <c r="I435" t="inlineStr">
        <is>
          <t>Luis Arango</t>
        </is>
      </c>
      <c r="J435" t="inlineStr">
        <is>
          <t>KR</t>
        </is>
      </c>
      <c r="K435" t="n">
        <v>27</v>
      </c>
      <c r="L435" t="inlineStr">
        <is>
          <t>D</t>
        </is>
      </c>
      <c r="N435" t="n">
        <v>36</v>
      </c>
      <c r="P435" t="n">
        <v>82</v>
      </c>
      <c r="Q435" t="inlineStr">
        <is>
          <t>SUR</t>
        </is>
      </c>
      <c r="S435" t="n">
        <v>112</v>
      </c>
      <c r="T435">
        <f>CONCATENATE(J435," ",K435," ",L435," ",M435," ",N435," ",O435," ",P435," ",Q435," ",R435," ",S435)</f>
        <v/>
      </c>
      <c r="U435" t="n">
        <v>91282595</v>
      </c>
      <c r="V435" t="inlineStr">
        <is>
          <t>4445281 - 3117468490</t>
        </is>
      </c>
      <c r="W435" t="inlineStr">
        <is>
          <t>Nativo - Bosque Adentro</t>
        </is>
      </c>
      <c r="AH435">
        <f>CONCATENATE(X435," ",Y435," ",Z435," ",AA435," ",AB435," ",AC435," ",AD435," ",AE435," ",AF435," ",AG435)</f>
        <v/>
      </c>
      <c r="AI435" t="inlineStr">
        <is>
          <t>no reporta</t>
        </is>
      </c>
      <c r="AJ435" t="inlineStr">
        <is>
          <t>no reporta</t>
        </is>
      </c>
      <c r="AK435" t="inlineStr">
        <is>
          <t>Inmaculada</t>
        </is>
      </c>
      <c r="AO435" s="1" t="n"/>
      <c r="AP435" t="n">
        <v>5</v>
      </c>
      <c r="AQ435" s="4" t="n">
        <v>41443</v>
      </c>
      <c r="AR435" s="4" t="n">
        <v>41464</v>
      </c>
      <c r="AS435" s="5">
        <f>+AR435-AQ435</f>
        <v/>
      </c>
      <c r="AT435" t="inlineStr">
        <is>
          <t>Acuerdo 020 de 2009</t>
        </is>
      </c>
      <c r="AU435" t="inlineStr">
        <is>
          <t>Auto de archivo</t>
        </is>
      </c>
      <c r="AV435" s="10" t="n">
        <v>41464</v>
      </c>
      <c r="AW435" s="9" t="inlineStr">
        <is>
          <t>J. Alvarez - L. Garcia</t>
        </is>
      </c>
      <c r="AX435" s="10" t="n">
        <v>41464</v>
      </c>
    </row>
    <row r="436" ht="15" customHeight="1">
      <c r="B436" t="inlineStr">
        <is>
          <t>434-2013</t>
        </is>
      </c>
      <c r="C436" t="n">
        <v>1302879</v>
      </c>
      <c r="D436" t="inlineStr">
        <is>
          <t>HIDRICO</t>
        </is>
      </c>
      <c r="H436" s="7" t="inlineStr">
        <is>
          <t>Contaminación de quebrada por descargas</t>
        </is>
      </c>
      <c r="I436" t="inlineStr">
        <is>
          <t>Jorge Gutierrez</t>
        </is>
      </c>
      <c r="J436" t="inlineStr">
        <is>
          <t>CL</t>
        </is>
      </c>
      <c r="K436" t="n">
        <v>25</v>
      </c>
      <c r="L436" t="inlineStr">
        <is>
          <t>C</t>
        </is>
      </c>
      <c r="M436" t="inlineStr">
        <is>
          <t>SUR</t>
        </is>
      </c>
      <c r="N436" t="n">
        <v>25</v>
      </c>
      <c r="O436" t="inlineStr">
        <is>
          <t>B</t>
        </is>
      </c>
      <c r="P436" t="n">
        <v>30</v>
      </c>
      <c r="T436">
        <f>CONCATENATE(J436," ",K436," ",L436," ",M436," ",N436," ",O436," ",P436," ",Q436," ",R436," ",S436)</f>
        <v/>
      </c>
      <c r="U436" t="inlineStr">
        <is>
          <t>no reporta</t>
        </is>
      </c>
      <c r="V436" t="n">
        <v>3360023</v>
      </c>
      <c r="W436" t="inlineStr">
        <is>
          <t>Hacienda de Avigñon - Casas de patio</t>
        </is>
      </c>
      <c r="AH436">
        <f>CONCATENATE(X436," ",Y436," ",Z436," ",AA436," ",AB436," ",AC436," ",AD436," ",AE436," ",AF436," ",AG436)</f>
        <v/>
      </c>
      <c r="AI436" t="inlineStr">
        <is>
          <t>no reporta</t>
        </is>
      </c>
      <c r="AJ436" t="inlineStr">
        <is>
          <t>no reporta</t>
        </is>
      </c>
      <c r="AK436" t="inlineStr">
        <is>
          <t>Loma El Atravezado</t>
        </is>
      </c>
      <c r="AO436" s="1" t="n"/>
      <c r="AP436" t="n">
        <v>4</v>
      </c>
      <c r="AQ436" s="4" t="n">
        <v>41444</v>
      </c>
      <c r="AR436" s="4" t="n">
        <v>41466</v>
      </c>
      <c r="AS436" s="5">
        <f>+AR436-AQ436</f>
        <v/>
      </c>
      <c r="AT436" t="inlineStr">
        <is>
          <t>Acta de Compromiso</t>
        </is>
      </c>
      <c r="AU436" t="inlineStr">
        <is>
          <t>Auto de archivo</t>
        </is>
      </c>
      <c r="AV436" s="10" t="n">
        <v>41466</v>
      </c>
      <c r="AW436" s="9" t="inlineStr">
        <is>
          <t>C. Calle</t>
        </is>
      </c>
      <c r="AX436" s="10" t="n">
        <v>41466</v>
      </c>
    </row>
    <row r="437" ht="15" customHeight="1">
      <c r="B437" t="inlineStr">
        <is>
          <t>435-2013</t>
        </is>
      </c>
      <c r="C437" t="n">
        <v>1302893</v>
      </c>
      <c r="D437" t="inlineStr">
        <is>
          <t>-</t>
        </is>
      </c>
      <c r="E437" t="inlineStr">
        <is>
          <t>RESIDUOS SOLIDOS</t>
        </is>
      </c>
      <c r="F437" t="n">
        <v>3</v>
      </c>
      <c r="H437" s="7" t="inlineStr">
        <is>
          <t>Comparendo 735</t>
        </is>
      </c>
      <c r="I437" t="inlineStr">
        <is>
          <t>De Oficio</t>
        </is>
      </c>
      <c r="T437">
        <f>CONCATENATE(J437," ",K437," ",L437," ",M437," ",N437," ",O437," ",P437," ",Q437," ",R437," ",S437)</f>
        <v/>
      </c>
      <c r="U437" t="inlineStr">
        <is>
          <t>no reporta</t>
        </is>
      </c>
      <c r="V437" t="inlineStr">
        <is>
          <t>no reporta</t>
        </is>
      </c>
      <c r="W437" t="inlineStr">
        <is>
          <t>Maria Judith Aguirre</t>
        </is>
      </c>
      <c r="X437" t="inlineStr">
        <is>
          <t>KR</t>
        </is>
      </c>
      <c r="Y437" t="n">
        <v>37</v>
      </c>
      <c r="AB437" t="n">
        <v>36</v>
      </c>
      <c r="AD437" t="n">
        <v>39</v>
      </c>
      <c r="AE437" t="inlineStr">
        <is>
          <t>SUR</t>
        </is>
      </c>
      <c r="AG437" t="n">
        <v>402</v>
      </c>
      <c r="AH437">
        <f>CONCATENATE(X437," ",Y437," ",Z437," ",AA437," ",AB437," ",AC437," ",AD437," ",AE437," ",AF437," ",AG437)</f>
        <v/>
      </c>
      <c r="AI437" t="n">
        <v>31490746</v>
      </c>
      <c r="AJ437" t="n">
        <v>3025154</v>
      </c>
      <c r="AK437" t="inlineStr">
        <is>
          <t>Mesa</t>
        </is>
      </c>
      <c r="AO437" s="1" t="n"/>
      <c r="AP437" t="n">
        <v>9</v>
      </c>
      <c r="AQ437" s="4" t="n">
        <v>41445</v>
      </c>
      <c r="AR437" s="4" t="n"/>
      <c r="AS437" s="5">
        <f>+AR437-AQ437</f>
        <v/>
      </c>
      <c r="AT437" t="inlineStr">
        <is>
          <t>Acuerdo 020 de 2009</t>
        </is>
      </c>
      <c r="AU437" t="inlineStr">
        <is>
          <t>Auto de archivo</t>
        </is>
      </c>
    </row>
    <row r="438" ht="15" customHeight="1">
      <c r="B438" t="inlineStr">
        <is>
          <t>436-2013</t>
        </is>
      </c>
      <c r="C438" t="n">
        <v>127924</v>
      </c>
      <c r="D438" t="inlineStr">
        <is>
          <t>-</t>
        </is>
      </c>
      <c r="G438" t="inlineStr">
        <is>
          <t>Oficio control interno</t>
        </is>
      </c>
      <c r="H438" s="7" t="inlineStr">
        <is>
          <t>Informe de auditoria y cumplimiento de acuerdos municipales</t>
        </is>
      </c>
      <c r="I438" t="inlineStr">
        <is>
          <t>Carlos Mario Ramirez Velasquez</t>
        </is>
      </c>
      <c r="T438">
        <f>CONCATENATE(J438," ",K438," ",L438," ",M438," ",N438," ",O438," ",P438," ",Q438," ",R438," ",S438)</f>
        <v/>
      </c>
      <c r="U438" t="inlineStr">
        <is>
          <t>no reporta</t>
        </is>
      </c>
      <c r="V438" t="inlineStr">
        <is>
          <t>no reporta</t>
        </is>
      </c>
      <c r="W438" t="inlineStr">
        <is>
          <t>no aplica</t>
        </is>
      </c>
      <c r="AH438">
        <f>CONCATENATE(X438," ",Y438," ",Z438," ",AA438," ",AB438," ",AC438," ",AD438," ",AE438," ",AF438," ",AG438)</f>
        <v/>
      </c>
      <c r="AI438" t="inlineStr">
        <is>
          <t>no reporta</t>
        </is>
      </c>
      <c r="AJ438" t="inlineStr">
        <is>
          <t>no reporta</t>
        </is>
      </c>
      <c r="AK438" t="inlineStr">
        <is>
          <t>Zona Centro</t>
        </is>
      </c>
      <c r="AO438" s="1" t="n"/>
      <c r="AP438" t="n">
        <v>9</v>
      </c>
      <c r="AQ438" s="4" t="n">
        <v>41443</v>
      </c>
      <c r="AR438" s="4" t="n"/>
      <c r="AS438" s="5">
        <f>+AR438-AQ438</f>
        <v/>
      </c>
      <c r="AT438" t="inlineStr">
        <is>
          <t>Remision u otros</t>
        </is>
      </c>
      <c r="AU438" t="inlineStr">
        <is>
          <t>Auto de archivo</t>
        </is>
      </c>
    </row>
    <row r="439" ht="15" customHeight="1">
      <c r="A439" t="inlineStr">
        <is>
          <t>I.T 421</t>
        </is>
      </c>
      <c r="B439" t="inlineStr">
        <is>
          <t>437-2013</t>
        </is>
      </c>
      <c r="C439" t="n">
        <v>289</v>
      </c>
      <c r="D439" t="inlineStr">
        <is>
          <t>HIDRICO</t>
        </is>
      </c>
      <c r="G439" t="inlineStr">
        <is>
          <t>Escuela de Ingenieria de Antioquia</t>
        </is>
      </c>
      <c r="H439" s="7" t="inlineStr">
        <is>
          <t>Permiso de vertimiento vencido en EIA</t>
        </is>
      </c>
      <c r="I439" t="inlineStr">
        <is>
          <t>Cecilia Henao Arango</t>
        </is>
      </c>
      <c r="J439" t="inlineStr">
        <is>
          <t>CL</t>
        </is>
      </c>
      <c r="K439" t="n">
        <v>3</v>
      </c>
      <c r="M439" t="inlineStr">
        <is>
          <t>SUR</t>
        </is>
      </c>
      <c r="N439" t="n">
        <v>43</v>
      </c>
      <c r="O439" t="inlineStr">
        <is>
          <t>A</t>
        </is>
      </c>
      <c r="P439" t="n">
        <v>52</v>
      </c>
      <c r="S439" t="n">
        <v>1406</v>
      </c>
      <c r="T439">
        <f>CONCATENATE(J439," ",K439," ",L439," ",M439," ",N439," ",O439," ",P439," ",Q439," ",R439," ",S439)</f>
        <v/>
      </c>
      <c r="U439" t="inlineStr">
        <is>
          <t>no reporta</t>
        </is>
      </c>
      <c r="V439" t="n">
        <v>3110075</v>
      </c>
      <c r="W439" t="inlineStr">
        <is>
          <t>EIA - Carlos Felipe Londoño Alvarez</t>
        </is>
      </c>
      <c r="AH439">
        <f>CONCATENATE(X439," ",Y439," ",Z439," ",AA439," ",AB439," ",AC439," ",AD439," ",AE439," ",AF439," ",AG439)</f>
        <v/>
      </c>
      <c r="AI439" t="inlineStr">
        <is>
          <t>no reporta</t>
        </is>
      </c>
      <c r="AJ439" t="inlineStr">
        <is>
          <t>no reporta</t>
        </is>
      </c>
      <c r="AL439" t="inlineStr">
        <is>
          <t>Las Palmas</t>
        </is>
      </c>
      <c r="AO439" s="1" t="n"/>
      <c r="AP439" t="n">
        <v>12</v>
      </c>
      <c r="AQ439" s="4" t="n">
        <v>41444</v>
      </c>
      <c r="AR439" s="4" t="n">
        <v>41450</v>
      </c>
      <c r="AS439" s="5">
        <f>+AR439-AQ439</f>
        <v/>
      </c>
      <c r="AT439" t="inlineStr">
        <is>
          <t>Codigo de Policia</t>
        </is>
      </c>
      <c r="AU439" t="inlineStr">
        <is>
          <t>Auto de archivo</t>
        </is>
      </c>
      <c r="AV439" s="10" t="n">
        <v>41450</v>
      </c>
      <c r="AW439" s="9" t="inlineStr">
        <is>
          <t>J. Guzman - F. Villarraga</t>
        </is>
      </c>
      <c r="AX439" s="10" t="n">
        <v>41450</v>
      </c>
      <c r="BK439" s="10" t="n">
        <v>41451</v>
      </c>
    </row>
    <row r="440" ht="15" customHeight="1">
      <c r="A440" t="inlineStr">
        <is>
          <t>I.T 130239</t>
        </is>
      </c>
      <c r="B440" t="inlineStr">
        <is>
          <t>438-2013</t>
        </is>
      </c>
      <c r="C440" t="n">
        <v>122854</v>
      </c>
      <c r="D440" t="inlineStr">
        <is>
          <t>HIDRICO</t>
        </is>
      </c>
      <c r="H440" s="7" t="inlineStr">
        <is>
          <t>Escurrimiento de aguas residuales</t>
        </is>
      </c>
      <c r="I440" t="inlineStr">
        <is>
          <t xml:space="preserve">Juan CarlosAcevedo Garces </t>
        </is>
      </c>
      <c r="J440" t="inlineStr">
        <is>
          <t>CL</t>
        </is>
      </c>
      <c r="K440" t="n">
        <v>25</v>
      </c>
      <c r="M440" t="inlineStr">
        <is>
          <t>SUR</t>
        </is>
      </c>
      <c r="N440" t="n">
        <v>20</v>
      </c>
      <c r="P440" t="n">
        <v>46</v>
      </c>
      <c r="S440" t="n">
        <v>107</v>
      </c>
      <c r="T440">
        <f>CONCATENATE(J440," ",K440," ",L440," ",M440," ",N440," ",O440," ",P440," ",Q440," ",R440," ",S440)</f>
        <v/>
      </c>
      <c r="U440" t="inlineStr">
        <is>
          <t>no reporta</t>
        </is>
      </c>
      <c r="V440" t="n">
        <v>3360041</v>
      </c>
      <c r="W440" t="inlineStr">
        <is>
          <t>Liliana Uribe Velez</t>
        </is>
      </c>
      <c r="X440" t="inlineStr">
        <is>
          <t>CL</t>
        </is>
      </c>
      <c r="Y440" t="n">
        <v>25</v>
      </c>
      <c r="AA440" t="inlineStr">
        <is>
          <t>SUR</t>
        </is>
      </c>
      <c r="AB440" t="n">
        <v>20</v>
      </c>
      <c r="AD440" t="n">
        <v>43</v>
      </c>
      <c r="AG440" t="n">
        <v>105</v>
      </c>
      <c r="AH440">
        <f>CONCATENATE(X440," ",Y440," ",Z440," ",AA440," ",AB440," ",AC440," ",AD440," ",AE440," ",AF440," ",AG440)</f>
        <v/>
      </c>
      <c r="AI440" t="inlineStr">
        <is>
          <t>no reporta</t>
        </is>
      </c>
      <c r="AJ440" t="inlineStr">
        <is>
          <t>no reporta</t>
        </is>
      </c>
      <c r="AK440" t="inlineStr">
        <is>
          <t>Loma El Atravezado</t>
        </is>
      </c>
      <c r="AO440" s="1" t="n"/>
      <c r="AP440" t="n">
        <v>4</v>
      </c>
      <c r="AQ440" s="4" t="n">
        <v>41446</v>
      </c>
      <c r="AR440" s="4" t="n">
        <v>41465</v>
      </c>
      <c r="AS440" s="5">
        <f>+AR440-AQ440</f>
        <v/>
      </c>
      <c r="AT440" t="inlineStr">
        <is>
          <t>Acta de Compromiso</t>
        </is>
      </c>
      <c r="AU440" t="inlineStr">
        <is>
          <t>Auto de archivo</t>
        </is>
      </c>
      <c r="AV440" s="10" t="n">
        <v>41499</v>
      </c>
      <c r="AW440" s="9" t="inlineStr">
        <is>
          <t>J. Restrepo - S. Bustamante - C. Rojas</t>
        </is>
      </c>
      <c r="AX440" s="10" t="n">
        <v>41500</v>
      </c>
      <c r="AY440" s="10" t="n">
        <v>41509</v>
      </c>
      <c r="AZ440" s="9" t="inlineStr">
        <is>
          <t>J. Restrepo - S. Bustamante - C. Rojas</t>
        </is>
      </c>
      <c r="BA440" s="10" t="n">
        <v>41512</v>
      </c>
      <c r="BB440" s="10" t="n">
        <v>41604</v>
      </c>
      <c r="BC440" s="9" t="inlineStr">
        <is>
          <t>L. Taborda - C. Calle</t>
        </is>
      </c>
      <c r="BD440" s="10" t="n">
        <v>41605</v>
      </c>
      <c r="BK440" s="10" t="n">
        <v>41453</v>
      </c>
    </row>
    <row r="441" ht="15" customHeight="1">
      <c r="B441" t="inlineStr">
        <is>
          <t>439-2013</t>
        </is>
      </c>
      <c r="C441" t="n">
        <v>1302889</v>
      </c>
      <c r="D441" t="inlineStr">
        <is>
          <t>FAUNA DOMESTICA</t>
        </is>
      </c>
      <c r="H441" s="7" t="inlineStr">
        <is>
          <t>Tenencia inadecuada de mascotas</t>
        </is>
      </c>
      <c r="I441" t="inlineStr">
        <is>
          <t>Gloria Arango</t>
        </is>
      </c>
      <c r="J441" t="inlineStr">
        <is>
          <t>KR</t>
        </is>
      </c>
      <c r="K441" t="n">
        <v>42</v>
      </c>
      <c r="L441" t="inlineStr">
        <is>
          <t>A</t>
        </is>
      </c>
      <c r="N441" t="n">
        <v>46</v>
      </c>
      <c r="O441" t="inlineStr">
        <is>
          <t>EE</t>
        </is>
      </c>
      <c r="P441" t="n">
        <v>24</v>
      </c>
      <c r="Q441" t="inlineStr">
        <is>
          <t>SUR</t>
        </is>
      </c>
      <c r="T441">
        <f>CONCATENATE(J441," ",K441," ",L441," ",M441," ",N441," ",O441," ",P441," ",Q441," ",R441," ",S441)</f>
        <v/>
      </c>
      <c r="U441" t="n">
        <v>42876520</v>
      </c>
      <c r="V441" t="n">
        <v>2708926</v>
      </c>
      <c r="W441" t="inlineStr">
        <is>
          <t>Chela</t>
        </is>
      </c>
      <c r="X441" t="inlineStr">
        <is>
          <t>CL</t>
        </is>
      </c>
      <c r="Y441" t="n">
        <v>46</v>
      </c>
      <c r="Z441" t="inlineStr">
        <is>
          <t>E</t>
        </is>
      </c>
      <c r="AA441" t="inlineStr">
        <is>
          <t>SUR</t>
        </is>
      </c>
      <c r="AB441" t="n">
        <v>42</v>
      </c>
      <c r="AD441" t="n">
        <v>1</v>
      </c>
      <c r="AH441">
        <f>CONCATENATE(X441," ",Y441," ",Z441," ",AA441," ",AB441," ",AC441," ",AD441," ",AE441," ",AF441," ",AG441)</f>
        <v/>
      </c>
      <c r="AI441" t="inlineStr">
        <is>
          <t>no reporta</t>
        </is>
      </c>
      <c r="AJ441" t="inlineStr">
        <is>
          <t>no reporta</t>
        </is>
      </c>
      <c r="AK441" t="inlineStr">
        <is>
          <t>La Paz</t>
        </is>
      </c>
      <c r="AO441" s="1" t="n"/>
      <c r="AP441" t="n">
        <v>7</v>
      </c>
      <c r="AQ441" s="4" t="n">
        <v>41444</v>
      </c>
      <c r="AR441" s="4" t="n">
        <v>41452</v>
      </c>
      <c r="AS441" s="5">
        <f>+AR441-AQ441</f>
        <v/>
      </c>
      <c r="AT441" t="inlineStr">
        <is>
          <t>-</t>
        </is>
      </c>
      <c r="AU441" t="inlineStr">
        <is>
          <t>Auto de archivo</t>
        </is>
      </c>
      <c r="BU441" s="10" t="n">
        <v>41452</v>
      </c>
      <c r="BV441" s="10" t="n">
        <v>41452</v>
      </c>
    </row>
    <row r="442" ht="15" customHeight="1">
      <c r="B442" t="inlineStr">
        <is>
          <t>440-2013</t>
        </is>
      </c>
      <c r="C442" t="n">
        <v>1302890</v>
      </c>
      <c r="D442" t="inlineStr">
        <is>
          <t>FAUNA DOMESTICA</t>
        </is>
      </c>
      <c r="H442" s="7" t="inlineStr">
        <is>
          <t>Tenencia inadecuada de mascotas</t>
        </is>
      </c>
      <c r="I442" t="inlineStr">
        <is>
          <t>Anonimo</t>
        </is>
      </c>
      <c r="T442">
        <f>CONCATENATE(J442," ",K442," ",L442," ",M442," ",N442," ",O442," ",P442," ",Q442," ",R442," ",S442)</f>
        <v/>
      </c>
      <c r="U442" t="inlineStr">
        <is>
          <t>no reporta</t>
        </is>
      </c>
      <c r="V442" t="inlineStr">
        <is>
          <t>no reporta</t>
        </is>
      </c>
      <c r="W442" t="inlineStr">
        <is>
          <t>Por determinar - Guarderia</t>
        </is>
      </c>
      <c r="X442" t="inlineStr">
        <is>
          <t>CL</t>
        </is>
      </c>
      <c r="Y442" t="n">
        <v>49</v>
      </c>
      <c r="Z442" t="inlineStr">
        <is>
          <t>D</t>
        </is>
      </c>
      <c r="AA442" t="inlineStr">
        <is>
          <t>SUR</t>
        </is>
      </c>
      <c r="AB442" t="n">
        <v>47</v>
      </c>
      <c r="AD442" t="n">
        <v>21</v>
      </c>
      <c r="AG442" t="n">
        <v>115</v>
      </c>
      <c r="AH442">
        <f>CONCATENATE(X442," ",Y442," ",Z442," ",AA442," ",AB442," ",AC442," ",AD442," ",AE442," ",AF442," ",AG442)</f>
        <v/>
      </c>
      <c r="AI442" t="inlineStr">
        <is>
          <t>no reporta</t>
        </is>
      </c>
      <c r="AJ442" t="inlineStr">
        <is>
          <t>no reporta</t>
        </is>
      </c>
      <c r="AK442" t="inlineStr">
        <is>
          <t>Las Casitas</t>
        </is>
      </c>
      <c r="AO442" s="1" t="n"/>
      <c r="AP442" t="n">
        <v>8</v>
      </c>
      <c r="AQ442" s="4" t="n">
        <v>41444</v>
      </c>
      <c r="AR442" s="4" t="n">
        <v>41452</v>
      </c>
      <c r="AS442" s="5">
        <f>+AR442-AQ442</f>
        <v/>
      </c>
      <c r="AT442" t="inlineStr">
        <is>
          <t>-</t>
        </is>
      </c>
      <c r="AU442" t="inlineStr">
        <is>
          <t>Auto de archivo</t>
        </is>
      </c>
      <c r="BU442" s="10" t="n">
        <v>41452</v>
      </c>
      <c r="BV442" s="10" t="n">
        <v>41452</v>
      </c>
    </row>
    <row r="443" ht="15" customHeight="1">
      <c r="B443" t="inlineStr">
        <is>
          <t>441-2013</t>
        </is>
      </c>
      <c r="C443" t="n">
        <v>1302891</v>
      </c>
      <c r="D443" t="inlineStr">
        <is>
          <t>-</t>
        </is>
      </c>
      <c r="E443" t="inlineStr">
        <is>
          <t>ESCOMBROS</t>
        </is>
      </c>
      <c r="H443" s="7" t="inlineStr">
        <is>
          <t>Disposición inadecuada de escombros</t>
        </is>
      </c>
      <c r="I443" t="inlineStr">
        <is>
          <t>De Oficio</t>
        </is>
      </c>
      <c r="T443">
        <f>CONCATENATE(J443," ",K443," ",L443," ",M443," ",N443," ",O443," ",P443," ",Q443," ",R443," ",S443)</f>
        <v/>
      </c>
      <c r="U443" t="inlineStr">
        <is>
          <t>no reporta</t>
        </is>
      </c>
      <c r="V443" t="inlineStr">
        <is>
          <t>no reporta</t>
        </is>
      </c>
      <c r="W443" t="inlineStr">
        <is>
          <t>Por determinar</t>
        </is>
      </c>
      <c r="X443" t="inlineStr">
        <is>
          <t>KR</t>
        </is>
      </c>
      <c r="Y443" t="n">
        <v>44</v>
      </c>
      <c r="Z443" t="inlineStr">
        <is>
          <t>A</t>
        </is>
      </c>
      <c r="AB443" t="n">
        <v>45</v>
      </c>
      <c r="AD443" t="n">
        <v>13</v>
      </c>
      <c r="AH443">
        <f>CONCATENATE(X443," ",Y443," ",Z443," ",AA443," ",AB443," ",AC443," ",AD443," ",AE443," ",AF443," ",AG443)</f>
        <v/>
      </c>
      <c r="AI443" t="inlineStr">
        <is>
          <t>no reporta</t>
        </is>
      </c>
      <c r="AJ443" t="inlineStr">
        <is>
          <t>no reporta</t>
        </is>
      </c>
      <c r="AK443" t="inlineStr">
        <is>
          <t>Milan Vallejuelos</t>
        </is>
      </c>
      <c r="AO443" s="1" t="n"/>
      <c r="AP443" t="n">
        <v>8</v>
      </c>
      <c r="AQ443" s="4" t="n">
        <v>41444</v>
      </c>
      <c r="AR443" s="4" t="n">
        <v>41452</v>
      </c>
      <c r="AS443" s="5">
        <f>+AR443-AQ443</f>
        <v/>
      </c>
      <c r="AT443" t="inlineStr">
        <is>
          <t>Acta de Compromiso</t>
        </is>
      </c>
      <c r="AU443" t="inlineStr">
        <is>
          <t>Auto de archivo</t>
        </is>
      </c>
      <c r="AV443" s="10" t="n">
        <v>41452</v>
      </c>
      <c r="AW443" s="9" t="inlineStr">
        <is>
          <t>J. Restrepo - S. Bustamante</t>
        </is>
      </c>
    </row>
    <row r="444" ht="15" customHeight="1">
      <c r="B444" t="inlineStr">
        <is>
          <t>442-2013</t>
        </is>
      </c>
      <c r="C444" t="n">
        <v>1302896</v>
      </c>
      <c r="D444" t="inlineStr">
        <is>
          <t>AIRE</t>
        </is>
      </c>
      <c r="H444" s="7" t="inlineStr">
        <is>
          <t>Generación de olores por posible marranera</t>
        </is>
      </c>
      <c r="I444" t="inlineStr">
        <is>
          <t>Luz Helena Ríos - condominio Veranda</t>
        </is>
      </c>
      <c r="T444">
        <f>CONCATENATE(J444," ",K444," ",L444," ",M444," ",N444," ",O444," ",P444," ",Q444," ",R444," ",S444)</f>
        <v/>
      </c>
      <c r="U444" t="inlineStr">
        <is>
          <t>no reporta</t>
        </is>
      </c>
      <c r="V444" t="n">
        <v>3861512</v>
      </c>
      <c r="W444" t="inlineStr">
        <is>
          <t xml:space="preserve">Luz Helena Rios </t>
        </is>
      </c>
      <c r="AH444">
        <f>CONCATENATE(X444," ",Y444," ",Z444," ",AA444," ",AB444," ",AC444," ",AD444," ",AE444," ",AF444," ",AG444)</f>
        <v/>
      </c>
      <c r="AI444" t="inlineStr">
        <is>
          <t>no reporta</t>
        </is>
      </c>
      <c r="AJ444" t="n">
        <v>3861512</v>
      </c>
      <c r="AL444" t="inlineStr">
        <is>
          <t>El Escobero</t>
        </is>
      </c>
      <c r="AO444" s="1" t="n"/>
      <c r="AP444" t="n">
        <v>10</v>
      </c>
      <c r="AQ444" s="4" t="n">
        <v>41445</v>
      </c>
      <c r="AR444" s="4" t="n">
        <v>41453</v>
      </c>
      <c r="AS444" s="5">
        <f>+AR444-AQ444</f>
        <v/>
      </c>
      <c r="AT444" t="inlineStr">
        <is>
          <t>Acta de Compromiso</t>
        </is>
      </c>
      <c r="AU444" t="inlineStr">
        <is>
          <t>Citaciones</t>
        </is>
      </c>
      <c r="AV444" s="10" t="n">
        <v>41453</v>
      </c>
      <c r="AW444" s="9" t="inlineStr">
        <is>
          <t>J. Alvarez - L. Garcia</t>
        </is>
      </c>
      <c r="AX444" s="10" t="n">
        <v>41453</v>
      </c>
    </row>
    <row r="445" ht="15" customHeight="1">
      <c r="B445" t="inlineStr">
        <is>
          <t>443-2013</t>
        </is>
      </c>
      <c r="C445" t="inlineStr">
        <is>
          <t>1302915 - 136830</t>
        </is>
      </c>
      <c r="D445" t="inlineStr">
        <is>
          <t>SUELO</t>
        </is>
      </c>
      <c r="H445" s="7" t="inlineStr">
        <is>
          <t>Control de obra urbanistica por movimientos de tierra</t>
        </is>
      </c>
      <c r="I445" t="inlineStr">
        <is>
          <t>De Oficio</t>
        </is>
      </c>
      <c r="T445">
        <f>CONCATENATE(J445," ",K445," ",L445," ",M445," ",N445," ",O445," ",P445," ",Q445," ",R445," ",S445)</f>
        <v/>
      </c>
      <c r="U445" t="inlineStr">
        <is>
          <t>no reporta</t>
        </is>
      </c>
      <c r="V445" t="inlineStr">
        <is>
          <t>no reporta</t>
        </is>
      </c>
      <c r="W445" t="inlineStr">
        <is>
          <t>Parcelación tres corrientes - Rocio Atehortua de Palacio</t>
        </is>
      </c>
      <c r="AF445" t="inlineStr">
        <is>
          <t>Km 7</t>
        </is>
      </c>
      <c r="AG445" t="inlineStr">
        <is>
          <t>Predio 083</t>
        </is>
      </c>
      <c r="AH445">
        <f>CONCATENATE(X445," ",Y445," ",Z445," ",AA445," ",AB445," ",AC445," ",AD445," ",AE445," ",AF445," ",AG445)</f>
        <v/>
      </c>
      <c r="AI445" t="n">
        <v>32388646</v>
      </c>
      <c r="AJ445" t="n">
        <v>5380139</v>
      </c>
      <c r="AL445" t="inlineStr">
        <is>
          <t>Pantanillo</t>
        </is>
      </c>
      <c r="AO445" s="1" t="inlineStr">
        <is>
          <t>83</t>
        </is>
      </c>
      <c r="AP445" t="n">
        <v>13</v>
      </c>
      <c r="AQ445" s="4" t="n">
        <v>41446</v>
      </c>
      <c r="AR445" s="4" t="n">
        <v>41446</v>
      </c>
      <c r="AS445" s="5">
        <f>+AR445-AQ445</f>
        <v/>
      </c>
      <c r="AT445" t="inlineStr">
        <is>
          <t>Acta de Compromiso</t>
        </is>
      </c>
      <c r="AU445" t="inlineStr">
        <is>
          <t>Auto de archivo</t>
        </is>
      </c>
      <c r="AV445" s="10" t="n">
        <v>41446</v>
      </c>
      <c r="AW445" s="9" t="inlineStr">
        <is>
          <t>L. Taborda - C. Calle</t>
        </is>
      </c>
      <c r="AX445" s="10" t="n">
        <v>41446</v>
      </c>
      <c r="AY445" s="10" t="n">
        <v>41499</v>
      </c>
      <c r="AZ445" s="9" t="inlineStr">
        <is>
          <t>F. Villarraga</t>
        </is>
      </c>
      <c r="BA445" s="10" t="n">
        <v>41506</v>
      </c>
      <c r="BB445" s="10" t="n">
        <v>41550</v>
      </c>
      <c r="BC445" s="9" t="inlineStr">
        <is>
          <t>L. Taborda - C. Calle</t>
        </is>
      </c>
      <c r="BD445" s="10" t="n">
        <v>41551</v>
      </c>
    </row>
    <row r="446" ht="15" customHeight="1">
      <c r="A446" t="inlineStr">
        <is>
          <t>|</t>
        </is>
      </c>
      <c r="B446" t="inlineStr">
        <is>
          <t>444-2013</t>
        </is>
      </c>
      <c r="C446" t="inlineStr">
        <is>
          <t>1302916 - 137842</t>
        </is>
      </c>
      <c r="D446" t="inlineStr">
        <is>
          <t>SUELO</t>
        </is>
      </c>
      <c r="H446" s="7" t="inlineStr">
        <is>
          <t>Movimiento de tierra en zona de influencia de nacimiento</t>
        </is>
      </c>
      <c r="I446" t="inlineStr">
        <is>
          <t>Inspección Palmas</t>
        </is>
      </c>
      <c r="T446">
        <f>CONCATENATE(J446," ",K446," ",L446," ",M446," ",N446," ",O446," ",P446," ",Q446," ",R446," ",S446)</f>
        <v/>
      </c>
      <c r="U446" t="inlineStr">
        <is>
          <t>no reporta</t>
        </is>
      </c>
      <c r="V446" t="inlineStr">
        <is>
          <t>no reporta</t>
        </is>
      </c>
      <c r="W446" t="inlineStr">
        <is>
          <t>Luz Marleny Rios</t>
        </is>
      </c>
      <c r="AG446" t="inlineStr">
        <is>
          <t>Predio 063</t>
        </is>
      </c>
      <c r="AH446">
        <f>CONCATENATE(X446," ",Y446," ",Z446," ",AA446," ",AB446," ",AC446," ",AD446," ",AE446," ",AF446," ",AG446)</f>
        <v/>
      </c>
      <c r="AI446" t="n">
        <v>43010374</v>
      </c>
      <c r="AJ446" t="n">
        <v>5380321</v>
      </c>
      <c r="AL446" t="inlineStr">
        <is>
          <t>Perico</t>
        </is>
      </c>
      <c r="AO446" s="1" t="inlineStr">
        <is>
          <t>63</t>
        </is>
      </c>
      <c r="AP446" t="n">
        <v>13</v>
      </c>
      <c r="AQ446" s="4" t="n">
        <v>41446</v>
      </c>
      <c r="AR446" s="4" t="n">
        <v>41446</v>
      </c>
      <c r="AS446" s="5">
        <f>+AR446-AQ446</f>
        <v/>
      </c>
      <c r="AT446" t="inlineStr">
        <is>
          <t>Acta de Compromiso</t>
        </is>
      </c>
      <c r="AU446" t="inlineStr">
        <is>
          <t>Visitas técnicos</t>
        </is>
      </c>
      <c r="AV446" s="10" t="n">
        <v>41446</v>
      </c>
      <c r="AW446" s="9" t="inlineStr">
        <is>
          <t>L. Taborda - C. Calle</t>
        </is>
      </c>
      <c r="AX446" s="10" t="n">
        <v>41446</v>
      </c>
      <c r="BM446" s="9" t="inlineStr">
        <is>
          <t xml:space="preserve"> </t>
        </is>
      </c>
    </row>
    <row r="447" ht="15" customHeight="1">
      <c r="B447" t="inlineStr">
        <is>
          <t>445-2013</t>
        </is>
      </c>
      <c r="C447" t="n">
        <v>1302918</v>
      </c>
      <c r="D447" t="inlineStr">
        <is>
          <t>AIRE</t>
        </is>
      </c>
      <c r="H447" s="7" t="inlineStr">
        <is>
          <t>Quema de material vegetal, tala de arbustos y socola</t>
        </is>
      </c>
      <c r="I447" t="inlineStr">
        <is>
          <t>De Oficio</t>
        </is>
      </c>
      <c r="T447">
        <f>CONCATENATE(J447," ",K447," ",L447," ",M447," ",N447," ",O447," ",P447," ",Q447," ",R447," ",S447)</f>
        <v/>
      </c>
      <c r="U447" t="inlineStr">
        <is>
          <t>no reporta</t>
        </is>
      </c>
      <c r="V447" t="inlineStr">
        <is>
          <t>no reporta</t>
        </is>
      </c>
      <c r="W447" t="inlineStr">
        <is>
          <t>Andres Henao</t>
        </is>
      </c>
      <c r="AG447" t="inlineStr">
        <is>
          <t>Predio 395</t>
        </is>
      </c>
      <c r="AH447">
        <f>CONCATENATE(X447," ",Y447," ",Z447," ",AA447," ",AB447," ",AC447," ",AD447," ",AE447," ",AF447," ",AG447)</f>
        <v/>
      </c>
      <c r="AI447" t="inlineStr">
        <is>
          <t>no reporta</t>
        </is>
      </c>
      <c r="AJ447" t="inlineStr">
        <is>
          <t>no reporta</t>
        </is>
      </c>
      <c r="AL447" t="inlineStr">
        <is>
          <t>Pantanillo</t>
        </is>
      </c>
      <c r="AO447" s="1" t="inlineStr">
        <is>
          <t>395</t>
        </is>
      </c>
      <c r="AP447" t="n">
        <v>13</v>
      </c>
      <c r="AQ447" s="4" t="n">
        <v>41446</v>
      </c>
      <c r="AR447" s="4" t="n">
        <v>41446</v>
      </c>
      <c r="AS447" s="5">
        <f>+AR447-AQ447</f>
        <v/>
      </c>
      <c r="AT447" t="inlineStr">
        <is>
          <t>Acta de Compromiso</t>
        </is>
      </c>
      <c r="AU447" t="inlineStr">
        <is>
          <t>Auto de archivo</t>
        </is>
      </c>
      <c r="AV447" s="10" t="n">
        <v>41446</v>
      </c>
      <c r="AW447" s="9" t="inlineStr">
        <is>
          <t>L. Taborda - C. Calle</t>
        </is>
      </c>
      <c r="AX447" s="10" t="n">
        <v>41446</v>
      </c>
      <c r="CE447" s="10" t="n">
        <v>41606</v>
      </c>
    </row>
    <row r="448" ht="30" customHeight="1">
      <c r="A448" t="inlineStr">
        <is>
          <t>I.T 130262</t>
        </is>
      </c>
      <c r="B448" t="inlineStr">
        <is>
          <t>446-2013</t>
        </is>
      </c>
      <c r="C448" t="inlineStr">
        <is>
          <t>153269-1302919</t>
        </is>
      </c>
      <c r="D448" t="inlineStr">
        <is>
          <t>FLORA</t>
        </is>
      </c>
      <c r="H448" s="7" t="inlineStr">
        <is>
          <t>Tala de arboles sin autorización, cultivos en franjas de protección de quebradas</t>
        </is>
      </c>
      <c r="I448" t="inlineStr">
        <is>
          <t>De Oficio</t>
        </is>
      </c>
      <c r="T448">
        <f>CONCATENATE(J448," ",K448," ",L448," ",M448," ",N448," ",O448," ",P448," ",Q448," ",R448," ",S448)</f>
        <v/>
      </c>
      <c r="U448" t="inlineStr">
        <is>
          <t>no reporta</t>
        </is>
      </c>
      <c r="V448" t="inlineStr">
        <is>
          <t>no reporta</t>
        </is>
      </c>
      <c r="W448" t="inlineStr">
        <is>
          <t>Jaime Echeverri - inversiones casa vieja</t>
        </is>
      </c>
      <c r="AG448" t="inlineStr">
        <is>
          <t>Predio 007</t>
        </is>
      </c>
      <c r="AH448">
        <f>CONCATENATE(X448," ",Y448," ",Z448," ",AA448," ",AB448," ",AC448," ",AD448," ",AE448," ",AF448," ",AG448)</f>
        <v/>
      </c>
      <c r="AI448" t="n">
        <v>70192838</v>
      </c>
      <c r="AJ448" t="n">
        <v>3117616155</v>
      </c>
      <c r="AL448" t="inlineStr">
        <is>
          <t>Pantanillo</t>
        </is>
      </c>
      <c r="AO448" s="1" t="inlineStr">
        <is>
          <t>007</t>
        </is>
      </c>
      <c r="AP448" t="n">
        <v>13</v>
      </c>
      <c r="AQ448" s="4" t="n">
        <v>41446</v>
      </c>
      <c r="AR448" s="4" t="n">
        <v>41446</v>
      </c>
      <c r="AS448" s="5">
        <f>+AR448-AQ448</f>
        <v/>
      </c>
      <c r="AT448" t="inlineStr">
        <is>
          <t>Acta de Compromiso</t>
        </is>
      </c>
      <c r="AU448" t="inlineStr">
        <is>
          <t>Auto de archivo</t>
        </is>
      </c>
      <c r="AV448" s="10" t="n">
        <v>41446</v>
      </c>
      <c r="AW448" s="9" t="inlineStr">
        <is>
          <t>L. Taborda - C. Calle</t>
        </is>
      </c>
      <c r="AX448" s="10" t="n">
        <v>41446</v>
      </c>
      <c r="AY448" s="20" t="n">
        <v>41550</v>
      </c>
      <c r="AZ448" s="9" t="inlineStr">
        <is>
          <t>L. Taborda - C. Calle</t>
        </is>
      </c>
      <c r="BA448" s="10" t="n">
        <v>41551</v>
      </c>
    </row>
    <row r="449" ht="15" customHeight="1">
      <c r="B449" t="inlineStr">
        <is>
          <t>447-2013</t>
        </is>
      </c>
      <c r="C449" t="n">
        <v>1302920</v>
      </c>
      <c r="D449" t="inlineStr">
        <is>
          <t>HIDRICO</t>
        </is>
      </c>
      <c r="H449" s="7" t="inlineStr">
        <is>
          <t>Afectación por descarga de aguas residuales de pozo septico a otros vecinos</t>
        </is>
      </c>
      <c r="I449" t="inlineStr">
        <is>
          <t>De Oficio</t>
        </is>
      </c>
      <c r="T449">
        <f>CONCATENATE(J449," ",K449," ",L449," ",M449," ",N449," ",O449," ",P449," ",Q449," ",R449," ",S449)</f>
        <v/>
      </c>
      <c r="U449" t="inlineStr">
        <is>
          <t>no reporta</t>
        </is>
      </c>
      <c r="V449" t="inlineStr">
        <is>
          <t>no reporta</t>
        </is>
      </c>
      <c r="W449" t="inlineStr">
        <is>
          <t>Luz Amanda Arango</t>
        </is>
      </c>
      <c r="AH449">
        <f>CONCATENATE(X449," ",Y449," ",Z449," ",AA449," ",AB449," ",AC449," ",AD449," ",AE449," ",AF449," ",AG449)</f>
        <v/>
      </c>
      <c r="AI449" t="inlineStr">
        <is>
          <t>no reporta</t>
        </is>
      </c>
      <c r="AJ449" t="n">
        <v>3333280</v>
      </c>
      <c r="AL449" t="inlineStr">
        <is>
          <t>El Vallano</t>
        </is>
      </c>
      <c r="AO449" s="1" t="n"/>
      <c r="AP449" t="n">
        <v>11</v>
      </c>
      <c r="AQ449" s="4" t="n">
        <v>41446</v>
      </c>
      <c r="AR449" s="4" t="n">
        <v>41446</v>
      </c>
      <c r="AS449" s="5">
        <f>+AR449-AQ449</f>
        <v/>
      </c>
      <c r="AT449" t="inlineStr">
        <is>
          <t>Acta de Compromiso</t>
        </is>
      </c>
      <c r="AU449" t="inlineStr">
        <is>
          <t>Auto de archivo</t>
        </is>
      </c>
      <c r="AV449" s="9" t="inlineStr">
        <is>
          <t>21/06/20136</t>
        </is>
      </c>
      <c r="AW449" s="9" t="inlineStr">
        <is>
          <t>J. Guzman</t>
        </is>
      </c>
      <c r="AX449" s="10" t="n">
        <v>41446</v>
      </c>
    </row>
    <row r="450" ht="30" customHeight="1">
      <c r="B450" t="inlineStr">
        <is>
          <t>448-2013</t>
        </is>
      </c>
      <c r="C450" t="inlineStr">
        <is>
          <t>1302836 - 1302875</t>
        </is>
      </c>
      <c r="D450" t="inlineStr">
        <is>
          <t>FLORA</t>
        </is>
      </c>
      <c r="E450" t="inlineStr">
        <is>
          <t>RESIDUOS SOLIDOS</t>
        </is>
      </c>
      <c r="F450" t="n">
        <v>3</v>
      </c>
      <c r="H450" s="7" t="inlineStr">
        <is>
          <t>Comparendo 734 por disposición inadecuada de material vegetal, ademas se desarrollo la poda sin autorización de arboles.</t>
        </is>
      </c>
      <c r="I450" t="inlineStr">
        <is>
          <t>De Oficio</t>
        </is>
      </c>
      <c r="T450">
        <f>CONCATENATE(J450," ",K450," ",L450," ",M450," ",N450," ",O450," ",P450," ",Q450," ",R450," ",S450)</f>
        <v/>
      </c>
      <c r="U450" t="inlineStr">
        <is>
          <t>no reporta</t>
        </is>
      </c>
      <c r="V450" t="inlineStr">
        <is>
          <t>no reporta</t>
        </is>
      </c>
      <c r="W450" t="inlineStr">
        <is>
          <t>Color liquido</t>
        </is>
      </c>
      <c r="AH450">
        <f>CONCATENATE(X450," ",Y450," ",Z450," ",AA450," ",AB450," ",AC450," ",AD450," ",AE450," ",AF450," ",AG450)</f>
        <v/>
      </c>
      <c r="AI450" t="n">
        <v>8110366386</v>
      </c>
      <c r="AJ450" t="n">
        <v>4444772</v>
      </c>
      <c r="AK450" t="inlineStr">
        <is>
          <t>El Portal</t>
        </is>
      </c>
      <c r="AO450" s="1" t="n"/>
      <c r="AP450" t="n">
        <v>2</v>
      </c>
      <c r="AQ450" s="4" t="n">
        <v>41439</v>
      </c>
      <c r="AR450" s="4" t="n">
        <v>41444</v>
      </c>
      <c r="AS450" s="5">
        <f>+AR450-AQ450</f>
        <v/>
      </c>
      <c r="AT450" t="inlineStr">
        <is>
          <t>Acuerdo 020 de 2009</t>
        </is>
      </c>
      <c r="AU450" t="inlineStr">
        <is>
          <t>Auto de archivo</t>
        </is>
      </c>
      <c r="AV450" s="10" t="n">
        <v>41439</v>
      </c>
      <c r="AW450" s="9" t="inlineStr">
        <is>
          <t>J. Alvarez - L. Garcia</t>
        </is>
      </c>
      <c r="AX450" s="10" t="n">
        <v>41439</v>
      </c>
      <c r="AY450" s="10" t="n">
        <v>41444</v>
      </c>
      <c r="AZ450" s="9" t="inlineStr">
        <is>
          <t>J. Restrepo - S. Bustamante</t>
        </is>
      </c>
      <c r="BA450" s="10" t="n">
        <v>41444</v>
      </c>
      <c r="BM450" s="10" t="n">
        <v>41450</v>
      </c>
      <c r="BN450" s="10" t="n">
        <v>41451</v>
      </c>
      <c r="BO450" s="10" t="n">
        <v>41451</v>
      </c>
      <c r="BP450" s="10" t="n">
        <v>41451</v>
      </c>
      <c r="BS450" s="10" t="n">
        <v>41473</v>
      </c>
      <c r="BT450" s="10" t="n">
        <v>41473</v>
      </c>
      <c r="BU450" s="10" t="n">
        <v>41478</v>
      </c>
      <c r="CE450" s="10" t="n">
        <v>41541</v>
      </c>
    </row>
    <row r="451">
      <c r="B451" t="inlineStr">
        <is>
          <t>449-2013</t>
        </is>
      </c>
      <c r="C451" t="n">
        <v>1302911</v>
      </c>
      <c r="D451" t="inlineStr">
        <is>
          <t>ESPACIOS PUBLICOS VERDES</t>
        </is>
      </c>
      <c r="H451" s="7" t="inlineStr">
        <is>
          <t>Cambio de piso blando por duro</t>
        </is>
      </c>
      <c r="I451" t="inlineStr">
        <is>
          <t>De Oficio</t>
        </is>
      </c>
      <c r="T451">
        <f>CONCATENATE(J451," ",K451," ",L451," ",M451," ",N451," ",O451," ",P451," ",Q451," ",R451," ",S451)</f>
        <v/>
      </c>
      <c r="U451" t="inlineStr">
        <is>
          <t>no reporta</t>
        </is>
      </c>
      <c r="V451" t="inlineStr">
        <is>
          <t>no reporta</t>
        </is>
      </c>
      <c r="W451" t="inlineStr">
        <is>
          <t>Por determinar</t>
        </is>
      </c>
      <c r="X451" t="inlineStr">
        <is>
          <t>KR</t>
        </is>
      </c>
      <c r="Y451" t="n">
        <v>41</v>
      </c>
      <c r="AB451" t="n">
        <v>48</v>
      </c>
      <c r="AC451" t="inlineStr">
        <is>
          <t>D</t>
        </is>
      </c>
      <c r="AD451" t="n">
        <v>35</v>
      </c>
      <c r="AE451" t="inlineStr">
        <is>
          <t>SUR</t>
        </is>
      </c>
      <c r="AF451" t="n">
        <v>3.4</v>
      </c>
      <c r="AG451" t="n">
        <v>103</v>
      </c>
      <c r="AH451">
        <f>CONCATENATE(X451," ",Y451," ",Z451," ",AA451," ",AB451," ",AC451," ",AD451," ",AE451," ",AF451," ",AG451)</f>
        <v/>
      </c>
      <c r="AI451" t="inlineStr">
        <is>
          <t>no reporta</t>
        </is>
      </c>
      <c r="AJ451" t="inlineStr">
        <is>
          <t>no reporta</t>
        </is>
      </c>
      <c r="AK451" t="inlineStr">
        <is>
          <t>Loma del Barro</t>
        </is>
      </c>
      <c r="AO451" s="1" t="n"/>
      <c r="AP451" t="n">
        <v>7</v>
      </c>
      <c r="AQ451" s="4" t="n">
        <v>41445</v>
      </c>
      <c r="AR451" s="4" t="n">
        <v>41452</v>
      </c>
      <c r="AS451" s="5">
        <f>+AR451-AQ451</f>
        <v/>
      </c>
      <c r="AT451" t="inlineStr">
        <is>
          <t>Acta de Compromiso</t>
        </is>
      </c>
      <c r="AU451" t="inlineStr">
        <is>
          <t xml:space="preserve">Auto de inicio </t>
        </is>
      </c>
      <c r="AV451" s="10" t="n">
        <v>41452</v>
      </c>
      <c r="AW451" s="9" t="inlineStr">
        <is>
          <t>J. Alvarez - L. Garcia</t>
        </is>
      </c>
      <c r="AX451" s="10" t="n">
        <v>41452</v>
      </c>
    </row>
    <row r="452" ht="15" customHeight="1">
      <c r="B452" t="inlineStr">
        <is>
          <t>450-2013</t>
        </is>
      </c>
      <c r="C452" t="n">
        <v>1302923</v>
      </c>
      <c r="D452" t="inlineStr">
        <is>
          <t>-</t>
        </is>
      </c>
      <c r="E452" t="inlineStr">
        <is>
          <t>RESIDUOS SOLIDOS</t>
        </is>
      </c>
      <c r="H452" s="7" t="inlineStr">
        <is>
          <t>Disposición inadecuada de residuos sólidos</t>
        </is>
      </c>
      <c r="I452" t="inlineStr">
        <is>
          <t>Jhon Edison Torres</t>
        </is>
      </c>
      <c r="J452" t="inlineStr">
        <is>
          <t>CL</t>
        </is>
      </c>
      <c r="K452" t="n">
        <v>40</v>
      </c>
      <c r="L452" t="inlineStr">
        <is>
          <t>E</t>
        </is>
      </c>
      <c r="M452" t="inlineStr">
        <is>
          <t>SUR</t>
        </is>
      </c>
      <c r="N452" t="n">
        <v>27</v>
      </c>
      <c r="P452" t="n">
        <v>80</v>
      </c>
      <c r="T452">
        <f>CONCATENATE(J452," ",K452," ",L452," ",M452," ",N452," ",O452," ",P452," ",Q452," ",R452," ",S452)</f>
        <v/>
      </c>
      <c r="U452" t="n">
        <v>8031439</v>
      </c>
      <c r="V452" t="n">
        <v>2702870</v>
      </c>
      <c r="W452" t="inlineStr">
        <is>
          <t>Romaldo</t>
        </is>
      </c>
      <c r="X452" t="inlineStr">
        <is>
          <t>CL</t>
        </is>
      </c>
      <c r="Y452" t="n">
        <v>40</v>
      </c>
      <c r="Z452" t="inlineStr">
        <is>
          <t>E</t>
        </is>
      </c>
      <c r="AA452" t="inlineStr">
        <is>
          <t>SUR</t>
        </is>
      </c>
      <c r="AB452" t="n">
        <v>27</v>
      </c>
      <c r="AD452" t="n">
        <v>71</v>
      </c>
      <c r="AH452">
        <f>CONCATENATE(X452," ",Y452," ",Z452," ",AA452," ",AB452," ",AC452," ",AD452," ",AE452," ",AF452," ",AG452)</f>
        <v/>
      </c>
      <c r="AI452" t="inlineStr">
        <is>
          <t>no reporta</t>
        </is>
      </c>
      <c r="AJ452" t="inlineStr">
        <is>
          <t>no reporta</t>
        </is>
      </c>
      <c r="AK452" t="inlineStr">
        <is>
          <t>San Rafael</t>
        </is>
      </c>
      <c r="AO452" s="1" t="n"/>
      <c r="AP452" t="n">
        <v>6</v>
      </c>
      <c r="AQ452" s="4" t="n">
        <v>41446</v>
      </c>
      <c r="AR452" s="4" t="n">
        <v>41450</v>
      </c>
      <c r="AS452" s="5">
        <f>+AR452-AQ452</f>
        <v/>
      </c>
      <c r="AT452" t="inlineStr">
        <is>
          <t>Acta de Compromiso</t>
        </is>
      </c>
      <c r="AU452" t="inlineStr">
        <is>
          <t>Auto de archivo</t>
        </is>
      </c>
      <c r="AV452" s="10" t="n">
        <v>41450</v>
      </c>
      <c r="AW452" s="9" t="inlineStr">
        <is>
          <t>C. Rojas - J. Restrepo</t>
        </is>
      </c>
      <c r="AX452" s="10" t="n">
        <v>41451</v>
      </c>
      <c r="BK452" s="10" t="n">
        <v>41451</v>
      </c>
    </row>
    <row r="453" ht="30" customHeight="1">
      <c r="B453" t="inlineStr">
        <is>
          <t>451-2013</t>
        </is>
      </c>
      <c r="C453" t="n">
        <v>1302930</v>
      </c>
      <c r="D453" t="inlineStr">
        <is>
          <t>ESPACIOS PUBLICOS VERDES</t>
        </is>
      </c>
      <c r="E453" t="inlineStr">
        <is>
          <t>RESIDUOS SOLIDOS</t>
        </is>
      </c>
      <c r="H453" s="7" t="inlineStr">
        <is>
          <t>Disposición inadecuada de residuos sólidos por la I.E Las Palmas sede Martin Eduardo Ríos Llanos</t>
        </is>
      </c>
      <c r="I453" t="inlineStr">
        <is>
          <t>Cristina Ríos</t>
        </is>
      </c>
      <c r="T453">
        <f>CONCATENATE(J453," ",K453," ",L453," ",M453," ",N453," ",O453," ",P453," ",Q453," ",R453," ",S453)</f>
        <v/>
      </c>
      <c r="U453" t="inlineStr">
        <is>
          <t>no reporta</t>
        </is>
      </c>
      <c r="V453" t="inlineStr">
        <is>
          <t>no reporta</t>
        </is>
      </c>
      <c r="W453" t="inlineStr">
        <is>
          <t>Dina Ríos</t>
        </is>
      </c>
      <c r="AH453">
        <f>CONCATENATE(X453," ",Y453," ",Z453," ",AA453," ",AB453," ",AC453," ",AD453," ",AE453," ",AF453," ",AG453)</f>
        <v/>
      </c>
      <c r="AI453" t="inlineStr">
        <is>
          <t>no reporta</t>
        </is>
      </c>
      <c r="AJ453" t="inlineStr">
        <is>
          <t>5380101 - 3122899019</t>
        </is>
      </c>
      <c r="AL453" t="inlineStr">
        <is>
          <t>Pantanillo</t>
        </is>
      </c>
      <c r="AO453" s="1" t="n"/>
      <c r="AP453" t="n">
        <v>13</v>
      </c>
      <c r="AQ453" s="4" t="n">
        <v>41446</v>
      </c>
      <c r="AR453" s="4" t="n">
        <v>41446</v>
      </c>
      <c r="AS453" s="5">
        <f>+AR453-AQ453</f>
        <v/>
      </c>
      <c r="AT453" t="inlineStr">
        <is>
          <t>Acta de Compromiso</t>
        </is>
      </c>
      <c r="AU453" t="inlineStr">
        <is>
          <t>Auto de archivo</t>
        </is>
      </c>
      <c r="AV453" s="10" t="n">
        <v>41446</v>
      </c>
      <c r="AW453" s="9" t="inlineStr">
        <is>
          <t>L. Taborda - C. Calle</t>
        </is>
      </c>
      <c r="AX453" s="10" t="n">
        <v>41446</v>
      </c>
      <c r="CE453" s="10" t="n">
        <v>41606</v>
      </c>
    </row>
    <row r="454" ht="15" customHeight="1">
      <c r="B454" t="inlineStr">
        <is>
          <t>452-2013</t>
        </is>
      </c>
      <c r="C454" t="n">
        <v>1302931</v>
      </c>
      <c r="D454" t="inlineStr">
        <is>
          <t>FAUNA DOMESTICA</t>
        </is>
      </c>
      <c r="H454" s="7" t="inlineStr">
        <is>
          <t xml:space="preserve">Ingreso de cabras en predio del Municipio que pueden afectar la plantación </t>
        </is>
      </c>
      <c r="I454" t="inlineStr">
        <is>
          <t>De Oficio</t>
        </is>
      </c>
      <c r="T454">
        <f>CONCATENATE(J454," ",K454," ",L454," ",M454," ",N454," ",O454," ",P454," ",Q454," ",R454," ",S454)</f>
        <v/>
      </c>
      <c r="U454" t="inlineStr">
        <is>
          <t>no reporta</t>
        </is>
      </c>
      <c r="V454" t="inlineStr">
        <is>
          <t>no reporta</t>
        </is>
      </c>
      <c r="W454" t="inlineStr">
        <is>
          <t>Joaquin Buitrago</t>
        </is>
      </c>
      <c r="AH454">
        <f>CONCATENATE(X454," ",Y454," ",Z454," ",AA454," ",AB454," ",AC454," ",AD454," ",AE454," ",AF454," ",AG454)</f>
        <v/>
      </c>
      <c r="AI454" t="inlineStr">
        <is>
          <t>no reporta</t>
        </is>
      </c>
      <c r="AJ454" t="n">
        <v>5380130</v>
      </c>
      <c r="AL454" t="inlineStr">
        <is>
          <t>Pantanillo</t>
        </is>
      </c>
      <c r="AO454" s="1" t="n"/>
      <c r="AP454" t="n">
        <v>13</v>
      </c>
      <c r="AQ454" s="4" t="n">
        <v>41446</v>
      </c>
      <c r="AR454" s="4" t="n">
        <v>41446</v>
      </c>
      <c r="AS454" s="5">
        <f>+AR454-AQ454</f>
        <v/>
      </c>
      <c r="AT454" t="inlineStr">
        <is>
          <t>Acta de Compromiso</t>
        </is>
      </c>
      <c r="AU454" t="inlineStr">
        <is>
          <t>Auto de archivo</t>
        </is>
      </c>
      <c r="AV454" s="10" t="n">
        <v>41446</v>
      </c>
      <c r="AW454" s="9" t="inlineStr">
        <is>
          <t>L. Taborda - C. Calle</t>
        </is>
      </c>
      <c r="AX454" s="10" t="n">
        <v>41446</v>
      </c>
      <c r="CE454" s="10" t="n">
        <v>41586</v>
      </c>
    </row>
    <row r="455" ht="15" customHeight="1">
      <c r="B455" t="inlineStr">
        <is>
          <t>453-2013</t>
        </is>
      </c>
      <c r="C455" t="n">
        <v>1302938</v>
      </c>
      <c r="D455" t="inlineStr">
        <is>
          <t>-</t>
        </is>
      </c>
      <c r="E455" t="inlineStr">
        <is>
          <t>RESIDUOS SOLIDOS</t>
        </is>
      </c>
      <c r="H455" s="7" t="inlineStr">
        <is>
          <t>Control de obra urbanistica, residuos de volquetas en via</t>
        </is>
      </c>
      <c r="I455" t="inlineStr">
        <is>
          <t>De Oficio</t>
        </is>
      </c>
      <c r="T455">
        <f>CONCATENATE(J455," ",K455," ",L455," ",M455," ",N455," ",O455," ",P455," ",Q455," ",R455," ",S455)</f>
        <v/>
      </c>
      <c r="U455" t="inlineStr">
        <is>
          <t>no reporta</t>
        </is>
      </c>
      <c r="V455" t="inlineStr">
        <is>
          <t>no reporta</t>
        </is>
      </c>
      <c r="W455" t="inlineStr">
        <is>
          <t>Proyecto Baressi</t>
        </is>
      </c>
      <c r="X455" t="inlineStr">
        <is>
          <t>CL</t>
        </is>
      </c>
      <c r="Y455" t="n">
        <v>49</v>
      </c>
      <c r="Z455" t="inlineStr">
        <is>
          <t>D</t>
        </is>
      </c>
      <c r="AA455" t="inlineStr">
        <is>
          <t>SUR</t>
        </is>
      </c>
      <c r="AB455" t="n">
        <v>40</v>
      </c>
      <c r="AC455" t="inlineStr">
        <is>
          <t>A</t>
        </is>
      </c>
      <c r="AD455" t="n">
        <v>78</v>
      </c>
      <c r="AE455" t="inlineStr">
        <is>
          <t>SUR</t>
        </is>
      </c>
      <c r="AH455">
        <f>CONCATENATE(X455," ",Y455," ",Z455," ",AA455," ",AB455," ",AC455," ",AD455," ",AE455," ",AF455," ",AG455)</f>
        <v/>
      </c>
      <c r="AI455" t="inlineStr">
        <is>
          <t>no reporta</t>
        </is>
      </c>
      <c r="AJ455" t="n">
        <v>3791020</v>
      </c>
      <c r="AK455" t="inlineStr">
        <is>
          <t>Loma del Barro</t>
        </is>
      </c>
      <c r="AO455" s="1" t="n"/>
      <c r="AP455" t="n">
        <v>7</v>
      </c>
      <c r="AQ455" s="4" t="n">
        <v>41449</v>
      </c>
      <c r="AR455" s="4" t="n">
        <v>41449</v>
      </c>
      <c r="AS455" s="5">
        <f>+AR455-AQ455</f>
        <v/>
      </c>
      <c r="AT455" t="inlineStr">
        <is>
          <t>Acta de Compromiso</t>
        </is>
      </c>
      <c r="AU455" t="inlineStr">
        <is>
          <t>Auto de archivo</t>
        </is>
      </c>
      <c r="AV455" s="10" t="n">
        <v>41449</v>
      </c>
      <c r="AW455" s="9" t="inlineStr">
        <is>
          <t>J. Guzman</t>
        </is>
      </c>
      <c r="AX455" s="10" t="n">
        <v>41449</v>
      </c>
      <c r="AY455" s="10" t="n">
        <v>41694</v>
      </c>
      <c r="AZ455" s="9" t="inlineStr">
        <is>
          <t>C. Calle - C. Rojas</t>
        </is>
      </c>
      <c r="BA455" s="10" t="n">
        <v>41696</v>
      </c>
    </row>
    <row r="456" ht="15" customHeight="1">
      <c r="B456" t="inlineStr">
        <is>
          <t>454-2013</t>
        </is>
      </c>
      <c r="C456" t="n">
        <v>1302939</v>
      </c>
      <c r="D456" t="inlineStr">
        <is>
          <t>-</t>
        </is>
      </c>
      <c r="E456" t="inlineStr">
        <is>
          <t>RESIDUOS SOLIDOS</t>
        </is>
      </c>
      <c r="H456" s="7" t="inlineStr">
        <is>
          <t>Disposición inadecuada de residuos sólidos. Comparendo 736</t>
        </is>
      </c>
      <c r="I456" t="inlineStr">
        <is>
          <t>De Oficio</t>
        </is>
      </c>
      <c r="T456">
        <f>CONCATENATE(J456," ",K456," ",L456," ",M456," ",N456," ",O456," ",P456," ",Q456," ",R456," ",S456)</f>
        <v/>
      </c>
      <c r="U456" t="inlineStr">
        <is>
          <t>no reporta</t>
        </is>
      </c>
      <c r="V456" t="inlineStr">
        <is>
          <t>no reporta</t>
        </is>
      </c>
      <c r="W456" t="inlineStr">
        <is>
          <t>Chorichuzos</t>
        </is>
      </c>
      <c r="X456" t="inlineStr">
        <is>
          <t>KR</t>
        </is>
      </c>
      <c r="Y456" t="n">
        <v>43</v>
      </c>
      <c r="AB456" t="n">
        <v>35</v>
      </c>
      <c r="AD456" t="n">
        <v>80</v>
      </c>
      <c r="AE456" t="inlineStr">
        <is>
          <t>SUR</t>
        </is>
      </c>
      <c r="AH456">
        <f>CONCATENATE(X456," ",Y456," ",Z456," ",AA456," ",AB456," ",AC456," ",AD456," ",AE456," ",AF456," ",AG456)</f>
        <v/>
      </c>
      <c r="AI456" t="inlineStr">
        <is>
          <t>no reporta</t>
        </is>
      </c>
      <c r="AJ456" t="inlineStr">
        <is>
          <t>no reporta</t>
        </is>
      </c>
      <c r="AK456" t="inlineStr">
        <is>
          <t>Zona Centro</t>
        </is>
      </c>
      <c r="AO456" s="1" t="n"/>
      <c r="AP456" t="n">
        <v>9</v>
      </c>
      <c r="AQ456" s="4" t="n">
        <v>41449</v>
      </c>
      <c r="AR456" s="4" t="n">
        <v>41451</v>
      </c>
      <c r="AS456" s="5">
        <f>+AR456-AQ456</f>
        <v/>
      </c>
      <c r="AT456" t="inlineStr">
        <is>
          <t>Acuerdo 020 de 2009</t>
        </is>
      </c>
      <c r="AU456" t="inlineStr">
        <is>
          <t>Auto de archivo</t>
        </is>
      </c>
      <c r="AV456" s="10" t="n">
        <v>41449</v>
      </c>
      <c r="AW456" s="9" t="inlineStr">
        <is>
          <t>C. Rojas</t>
        </is>
      </c>
      <c r="AX456" s="10" t="n">
        <v>41449</v>
      </c>
    </row>
    <row r="457" ht="15" customHeight="1">
      <c r="B457" t="inlineStr">
        <is>
          <t>455-2013</t>
        </is>
      </c>
      <c r="C457" t="n">
        <v>1302940</v>
      </c>
      <c r="D457" t="inlineStr">
        <is>
          <t>-</t>
        </is>
      </c>
      <c r="E457" t="inlineStr">
        <is>
          <t>RESIDUOS SOLIDOS</t>
        </is>
      </c>
      <c r="H457" s="7" t="inlineStr">
        <is>
          <t>Disposición inadecuada de residuos sólidos. Comparendo 737</t>
        </is>
      </c>
      <c r="I457" t="inlineStr">
        <is>
          <t>De Oficio</t>
        </is>
      </c>
      <c r="T457">
        <f>CONCATENATE(J457," ",K457," ",L457," ",M457," ",N457," ",O457," ",P457," ",Q457," ",R457," ",S457)</f>
        <v/>
      </c>
      <c r="U457" t="inlineStr">
        <is>
          <t>no reporta</t>
        </is>
      </c>
      <c r="V457" t="inlineStr">
        <is>
          <t>no reporta</t>
        </is>
      </c>
      <c r="W457" t="inlineStr">
        <is>
          <t>Administración Edificio centro sur</t>
        </is>
      </c>
      <c r="X457" t="inlineStr">
        <is>
          <t>KR</t>
        </is>
      </c>
      <c r="Y457" t="n">
        <v>43</v>
      </c>
      <c r="Z457" t="inlineStr">
        <is>
          <t>A</t>
        </is>
      </c>
      <c r="AB457" t="n">
        <v>37</v>
      </c>
      <c r="AD457" t="n">
        <v>19</v>
      </c>
      <c r="AE457" t="inlineStr">
        <is>
          <t>SUR</t>
        </is>
      </c>
      <c r="AH457">
        <f>CONCATENATE(X457," ",Y457," ",Z457," ",AA457," ",AB457," ",AC457," ",AD457," ",AE457," ",AF457," ",AG457)</f>
        <v/>
      </c>
      <c r="AI457" t="inlineStr">
        <is>
          <t>no reporta</t>
        </is>
      </c>
      <c r="AJ457" t="inlineStr">
        <is>
          <t>no reporta</t>
        </is>
      </c>
      <c r="AK457" t="inlineStr">
        <is>
          <t>Zona Centro</t>
        </is>
      </c>
      <c r="AO457" s="1" t="n"/>
      <c r="AP457" t="n">
        <v>9</v>
      </c>
      <c r="AQ457" s="4" t="n">
        <v>41449</v>
      </c>
      <c r="AR457" s="4" t="n">
        <v>41451</v>
      </c>
      <c r="AS457" s="5">
        <f>+AR457-AQ457</f>
        <v/>
      </c>
      <c r="AT457" t="inlineStr">
        <is>
          <t>Acuerdo 020 de 2009</t>
        </is>
      </c>
      <c r="AU457" t="inlineStr">
        <is>
          <t>Auto de archivo</t>
        </is>
      </c>
      <c r="AV457" s="10" t="n">
        <v>41451</v>
      </c>
      <c r="AW457" s="9" t="inlineStr">
        <is>
          <t>C. Rojas</t>
        </is>
      </c>
      <c r="AX457" s="10" t="n">
        <v>41451</v>
      </c>
      <c r="BM457" s="10" t="n">
        <v>41451</v>
      </c>
      <c r="BN457" s="10" t="n">
        <v>41453</v>
      </c>
      <c r="BO457" s="10" t="n">
        <v>41453</v>
      </c>
    </row>
    <row r="458" ht="15" customHeight="1">
      <c r="B458" t="inlineStr">
        <is>
          <t>456-2013</t>
        </is>
      </c>
      <c r="C458" t="n">
        <v>1302965</v>
      </c>
      <c r="D458" t="inlineStr">
        <is>
          <t>-</t>
        </is>
      </c>
      <c r="E458" t="inlineStr">
        <is>
          <t>RESIDUOS SOLIDOS</t>
        </is>
      </c>
      <c r="H458" s="7" t="inlineStr">
        <is>
          <t>Disposición inadecuada de escombros</t>
        </is>
      </c>
      <c r="I458" t="inlineStr">
        <is>
          <t>De Oficio</t>
        </is>
      </c>
      <c r="T458">
        <f>CONCATENATE(J458," ",K458," ",L458," ",M458," ",N458," ",O458," ",P458," ",Q458," ",R458," ",S458)</f>
        <v/>
      </c>
      <c r="U458" t="inlineStr">
        <is>
          <t>no reporta</t>
        </is>
      </c>
      <c r="V458" t="inlineStr">
        <is>
          <t>no reporta</t>
        </is>
      </c>
      <c r="W458" t="inlineStr">
        <is>
          <t>Miguel Gutierrez</t>
        </is>
      </c>
      <c r="X458" t="inlineStr">
        <is>
          <t>CL</t>
        </is>
      </c>
      <c r="Y458" t="n">
        <v>38</v>
      </c>
      <c r="Z458" t="inlineStr">
        <is>
          <t>A</t>
        </is>
      </c>
      <c r="AA458" t="inlineStr">
        <is>
          <t>SUR</t>
        </is>
      </c>
      <c r="AB458" t="n">
        <v>46</v>
      </c>
      <c r="AD458" t="n">
        <v>43</v>
      </c>
      <c r="AH458">
        <f>CONCATENATE(X458," ",Y458," ",Z458," ",AA458," ",AB458," ",AC458," ",AD458," ",AE458," ",AF458," ",AG458)</f>
        <v/>
      </c>
      <c r="AI458" t="n">
        <v>70554697</v>
      </c>
      <c r="AJ458" t="n">
        <v>3332399</v>
      </c>
      <c r="AK458" t="inlineStr">
        <is>
          <t>Alcala</t>
        </is>
      </c>
      <c r="AO458" s="1" t="n"/>
      <c r="AP458" t="n">
        <v>8</v>
      </c>
      <c r="AQ458" s="4" t="n">
        <v>41449</v>
      </c>
      <c r="AR458" s="4" t="n">
        <v>41449</v>
      </c>
      <c r="AS458" s="5">
        <f>+AR458-AQ458</f>
        <v/>
      </c>
      <c r="AT458" t="inlineStr">
        <is>
          <t>Acta de Compromiso</t>
        </is>
      </c>
      <c r="AU458" t="inlineStr">
        <is>
          <t>Auto de archivo</t>
        </is>
      </c>
      <c r="AV458" s="10" t="n">
        <v>41449</v>
      </c>
      <c r="AW458" s="9" t="inlineStr">
        <is>
          <t>J. Restrepo - S. Bustamante</t>
        </is>
      </c>
      <c r="AX458" s="10" t="n">
        <v>41449</v>
      </c>
      <c r="CE458" s="10" t="n">
        <v>41449</v>
      </c>
      <c r="CF458" s="10" t="n">
        <v>41451</v>
      </c>
    </row>
    <row r="459" ht="15" customHeight="1">
      <c r="A459" t="inlineStr">
        <is>
          <t>I.T 130245 - Oficio 130937</t>
        </is>
      </c>
      <c r="B459" t="inlineStr">
        <is>
          <t>457-2013</t>
        </is>
      </c>
      <c r="C459" t="n">
        <v>130937</v>
      </c>
      <c r="D459" t="inlineStr">
        <is>
          <t>-</t>
        </is>
      </c>
      <c r="E459" t="inlineStr">
        <is>
          <t>RESIDUOS SOLIDOS</t>
        </is>
      </c>
      <c r="H459" s="7" t="inlineStr">
        <is>
          <t>requerimentos a predio donde comercializan material reciclado</t>
        </is>
      </c>
      <c r="I459" t="inlineStr">
        <is>
          <t>Gestion Ambiental</t>
        </is>
      </c>
      <c r="T459">
        <f>CONCATENATE(J459," ",K459," ",L459," ",M459," ",N459," ",O459," ",P459," ",Q459," ",R459," ",S459)</f>
        <v/>
      </c>
      <c r="U459" t="inlineStr">
        <is>
          <t>no reporta</t>
        </is>
      </c>
      <c r="V459" t="inlineStr">
        <is>
          <t>no reporta</t>
        </is>
      </c>
      <c r="W459" t="inlineStr">
        <is>
          <t>Neftalia Arango A.</t>
        </is>
      </c>
      <c r="AH459">
        <f>CONCATENATE(X459," ",Y459," ",Z459," ",AA459," ",AB459," ",AC459," ",AD459," ",AE459," ",AF459," ",AG459)</f>
        <v/>
      </c>
      <c r="AI459" t="n">
        <v>70302134</v>
      </c>
      <c r="AJ459" t="n">
        <v>3113786539</v>
      </c>
      <c r="AL459" t="inlineStr">
        <is>
          <t>Las Palmas</t>
        </is>
      </c>
      <c r="AO459" s="1" t="n"/>
      <c r="AP459" t="n">
        <v>12</v>
      </c>
      <c r="AQ459" s="4" t="n">
        <v>41449</v>
      </c>
      <c r="AR459" s="4" t="n"/>
      <c r="AS459" s="5">
        <f>+AR459-AQ459</f>
        <v/>
      </c>
      <c r="AT459" t="inlineStr">
        <is>
          <t>Acta de Compromiso</t>
        </is>
      </c>
      <c r="AU459" t="inlineStr">
        <is>
          <t>Auto de archivo</t>
        </is>
      </c>
      <c r="BK459" s="10" t="n">
        <v>41453</v>
      </c>
    </row>
    <row r="460" ht="15" customHeight="1">
      <c r="B460" t="inlineStr">
        <is>
          <t>458-2013</t>
        </is>
      </c>
      <c r="C460" t="n">
        <v>1302967</v>
      </c>
      <c r="D460" t="inlineStr">
        <is>
          <t>FAUNA DOMESTICA</t>
        </is>
      </c>
      <c r="H460" s="7" t="inlineStr">
        <is>
          <t>Ataque de mascota</t>
        </is>
      </c>
      <c r="I460" t="inlineStr">
        <is>
          <t>Sara Maria Mesa Diaz</t>
        </is>
      </c>
      <c r="J460" t="inlineStr">
        <is>
          <t>CL</t>
        </is>
      </c>
      <c r="K460" t="n">
        <v>27</v>
      </c>
      <c r="L460" t="inlineStr">
        <is>
          <t>D</t>
        </is>
      </c>
      <c r="M460" t="inlineStr">
        <is>
          <t>SUR</t>
        </is>
      </c>
      <c r="N460" t="n">
        <v>27</v>
      </c>
      <c r="O460" t="inlineStr">
        <is>
          <t>C</t>
        </is>
      </c>
      <c r="P460" t="n">
        <v>50</v>
      </c>
      <c r="S460" t="n">
        <v>212</v>
      </c>
      <c r="T460">
        <f>CONCATENATE(J460," ",K460," ",L460," ",M460," ",N460," ",O460," ",P460," ",Q460," ",R460," ",S460)</f>
        <v/>
      </c>
      <c r="U460" t="n">
        <v>22068802</v>
      </c>
      <c r="V460" t="inlineStr">
        <is>
          <t>3566542 - 3206832931</t>
        </is>
      </c>
      <c r="W460" t="inlineStr">
        <is>
          <t>Daniel Gonzales</t>
        </is>
      </c>
      <c r="X460" t="inlineStr">
        <is>
          <t>CL</t>
        </is>
      </c>
      <c r="Y460" t="n">
        <v>27</v>
      </c>
      <c r="Z460" t="inlineStr">
        <is>
          <t>D</t>
        </is>
      </c>
      <c r="AA460" t="inlineStr">
        <is>
          <t>SUR</t>
        </is>
      </c>
      <c r="AB460" t="n">
        <v>27</v>
      </c>
      <c r="AC460" t="inlineStr">
        <is>
          <t>C</t>
        </is>
      </c>
      <c r="AD460" t="n">
        <v>50</v>
      </c>
      <c r="AF460" t="n">
        <v>2</v>
      </c>
      <c r="AG460" t="n">
        <v>1108</v>
      </c>
      <c r="AH460">
        <f>CONCATENATE(X460," ",Y460," ",Z460," ",AA460," ",AB460," ",AC460," ",AD460," ",AE460," ",AF460," ",AG460)</f>
        <v/>
      </c>
      <c r="AI460" t="inlineStr">
        <is>
          <t>no reporta</t>
        </is>
      </c>
      <c r="AJ460" t="inlineStr">
        <is>
          <t>no reporta</t>
        </is>
      </c>
      <c r="AK460" t="inlineStr">
        <is>
          <t>Inmaculada</t>
        </is>
      </c>
      <c r="AO460" s="1" t="n"/>
      <c r="AP460" t="n">
        <v>5</v>
      </c>
      <c r="AQ460" s="4" t="n">
        <v>41449</v>
      </c>
      <c r="AR460" s="4" t="n">
        <v>41452</v>
      </c>
      <c r="AS460" s="5">
        <f>+AR460-AQ460</f>
        <v/>
      </c>
      <c r="AT460" t="inlineStr">
        <is>
          <t>Codigo de Policia</t>
        </is>
      </c>
      <c r="AU460" t="inlineStr">
        <is>
          <t>Auto de archivo</t>
        </is>
      </c>
      <c r="AV460" s="10" t="n">
        <v>41452</v>
      </c>
      <c r="AW460" s="9" t="inlineStr">
        <is>
          <t>J. Alvarez - L. Garcia</t>
        </is>
      </c>
      <c r="AX460" s="10" t="n">
        <v>41452</v>
      </c>
    </row>
    <row r="461" ht="15" customHeight="1">
      <c r="B461" t="inlineStr">
        <is>
          <t>459-2013</t>
        </is>
      </c>
      <c r="C461" t="n">
        <v>1302963</v>
      </c>
      <c r="D461" t="inlineStr">
        <is>
          <t>FAUNA DOMESTICA</t>
        </is>
      </c>
      <c r="H461" s="7" t="inlineStr">
        <is>
          <t>Ataque de mascota</t>
        </is>
      </c>
      <c r="I461" t="inlineStr">
        <is>
          <t>Paulina</t>
        </is>
      </c>
      <c r="J461" t="inlineStr">
        <is>
          <t>KR</t>
        </is>
      </c>
      <c r="K461" t="n">
        <v>27</v>
      </c>
      <c r="L461" t="inlineStr">
        <is>
          <t>G</t>
        </is>
      </c>
      <c r="N461" t="n">
        <v>34</v>
      </c>
      <c r="O461" t="inlineStr">
        <is>
          <t>DD</t>
        </is>
      </c>
      <c r="P461" t="n">
        <v>41</v>
      </c>
      <c r="Q461" t="inlineStr">
        <is>
          <t>SUR</t>
        </is>
      </c>
      <c r="T461">
        <f>CONCATENATE(J461," ",K461," ",L461," ",M461," ",N461," ",O461," ",P461," ",Q461," ",R461," ",S461)</f>
        <v/>
      </c>
      <c r="U461" t="inlineStr">
        <is>
          <t>no reporta</t>
        </is>
      </c>
      <c r="V461" t="inlineStr">
        <is>
          <t>no reporta</t>
        </is>
      </c>
      <c r="W461" t="inlineStr">
        <is>
          <t>Por determinar</t>
        </is>
      </c>
      <c r="X461" t="inlineStr">
        <is>
          <t>KR</t>
        </is>
      </c>
      <c r="Y461" t="n">
        <v>27</v>
      </c>
      <c r="Z461" t="inlineStr">
        <is>
          <t>G</t>
        </is>
      </c>
      <c r="AB461" t="n">
        <v>34</v>
      </c>
      <c r="AC461" t="inlineStr">
        <is>
          <t>DD</t>
        </is>
      </c>
      <c r="AD461" t="n">
        <v>41</v>
      </c>
      <c r="AE461" t="inlineStr">
        <is>
          <t>SUR</t>
        </is>
      </c>
      <c r="AH461">
        <f>CONCATENATE(X461," ",Y461," ",Z461," ",AA461," ",AB461," ",AC461," ",AD461," ",AE461," ",AF461," ",AG461)</f>
        <v/>
      </c>
      <c r="AI461" t="inlineStr">
        <is>
          <t>no reporta</t>
        </is>
      </c>
      <c r="AJ461" t="inlineStr">
        <is>
          <t>no reporta</t>
        </is>
      </c>
      <c r="AK461" t="inlineStr">
        <is>
          <t>Inmaculada</t>
        </is>
      </c>
      <c r="AO461" s="1" t="n"/>
      <c r="AP461" t="n">
        <v>5</v>
      </c>
      <c r="AQ461" s="4" t="n">
        <v>41449</v>
      </c>
      <c r="AR461" s="4" t="n">
        <v>41460</v>
      </c>
      <c r="AS461" s="5">
        <f>+AR461-AQ461</f>
        <v/>
      </c>
      <c r="AT461" t="inlineStr">
        <is>
          <t>Codigo de Policia</t>
        </is>
      </c>
      <c r="AU461" t="inlineStr">
        <is>
          <t>Auto de archivo</t>
        </is>
      </c>
      <c r="AV461" s="10" t="n">
        <v>41453</v>
      </c>
      <c r="AW461" s="9" t="inlineStr">
        <is>
          <t>J. Restrepo - S. Bustamante</t>
        </is>
      </c>
      <c r="AX461" s="10" t="n">
        <v>41453</v>
      </c>
      <c r="AY461" s="10" t="n">
        <v>41460</v>
      </c>
      <c r="AZ461" s="9" t="inlineStr">
        <is>
          <t>L.Garcia - J. Alavarez</t>
        </is>
      </c>
      <c r="BA461" s="10" t="n">
        <v>41460</v>
      </c>
      <c r="CE461" s="10" t="n">
        <v>41500</v>
      </c>
    </row>
    <row r="462" ht="15" customFormat="1" customHeight="1" s="70">
      <c r="B462" s="70" t="inlineStr">
        <is>
          <t>460-2013</t>
        </is>
      </c>
      <c r="C462" s="70" t="n">
        <v>1302962</v>
      </c>
      <c r="D462" s="70" t="inlineStr">
        <is>
          <t>FAUNA DOMESTICA</t>
        </is>
      </c>
      <c r="H462" s="71" t="inlineStr">
        <is>
          <t>Disposición inadecuada de excrementos de mascotas</t>
        </is>
      </c>
      <c r="I462" s="70" t="inlineStr">
        <is>
          <t>Gladys Escobar</t>
        </is>
      </c>
      <c r="J462" s="70" t="inlineStr">
        <is>
          <t>KR</t>
        </is>
      </c>
      <c r="K462" s="70" t="n">
        <v>46</v>
      </c>
      <c r="L462" s="70" t="inlineStr">
        <is>
          <t>A</t>
        </is>
      </c>
      <c r="N462" s="70" t="n">
        <v>42</v>
      </c>
      <c r="P462" s="70" t="n">
        <v>75</v>
      </c>
      <c r="Q462" s="70" t="inlineStr">
        <is>
          <t>SUR</t>
        </is>
      </c>
      <c r="R462" s="70" t="inlineStr">
        <is>
          <t>milan 3</t>
        </is>
      </c>
      <c r="S462" s="70" t="n">
        <v>323</v>
      </c>
      <c r="T462" s="70">
        <f>CONCATENATE(J462," ",K462," ",L462," ",M462," ",N462," ",O462," ",P462," ",Q462," ",R462," ",S462)</f>
        <v/>
      </c>
      <c r="U462" s="70" t="n">
        <v>21525294</v>
      </c>
      <c r="V462" s="70" t="n">
        <v>3328149</v>
      </c>
      <c r="W462" s="70" t="inlineStr">
        <is>
          <t>Por determinar</t>
        </is>
      </c>
      <c r="X462" s="70" t="inlineStr">
        <is>
          <t>KR</t>
        </is>
      </c>
      <c r="Y462" s="70" t="n">
        <v>46</v>
      </c>
      <c r="Z462" s="70" t="inlineStr">
        <is>
          <t>A</t>
        </is>
      </c>
      <c r="AB462" s="70" t="n">
        <v>42</v>
      </c>
      <c r="AD462" s="70" t="n">
        <v>75</v>
      </c>
      <c r="AE462" s="70" t="inlineStr">
        <is>
          <t>SUR</t>
        </is>
      </c>
      <c r="AF462" s="70" t="inlineStr">
        <is>
          <t>milan 3</t>
        </is>
      </c>
      <c r="AH462" s="70">
        <f>CONCATENATE(X462," ",Y462," ",Z462," ",AA462," ",AB462," ",AC462," ",AD462," ",AE462," ",AF462," ",AG462)</f>
        <v/>
      </c>
      <c r="AI462" s="70" t="inlineStr">
        <is>
          <t>no reporta</t>
        </is>
      </c>
      <c r="AJ462" s="70" t="inlineStr">
        <is>
          <t>no reporta</t>
        </is>
      </c>
      <c r="AK462" s="70" t="inlineStr">
        <is>
          <t>Milan Vallejuelos</t>
        </is>
      </c>
      <c r="AO462" s="72" t="n"/>
      <c r="AP462" s="70" t="n">
        <v>8</v>
      </c>
      <c r="AQ462" s="73" t="n">
        <v>41449</v>
      </c>
      <c r="AR462" s="73" t="n">
        <v>41453</v>
      </c>
      <c r="AS462" s="74">
        <f>+AR462-AQ462</f>
        <v/>
      </c>
      <c r="AT462" s="70" t="inlineStr">
        <is>
          <t>Acta de Compromiso</t>
        </is>
      </c>
      <c r="AU462" s="70" t="inlineStr">
        <is>
          <t>Auto de archivo</t>
        </is>
      </c>
      <c r="AV462" s="75" t="n">
        <v>41453</v>
      </c>
      <c r="AW462" s="76" t="inlineStr">
        <is>
          <t>J. Restrepo - S. Bustamante</t>
        </is>
      </c>
      <c r="AX462" s="75" t="n">
        <v>41465</v>
      </c>
      <c r="AY462" s="76" t="n"/>
      <c r="AZ462" s="76" t="n"/>
      <c r="BA462" s="76" t="n"/>
      <c r="BB462" s="76" t="n"/>
      <c r="BC462" s="76" t="n"/>
      <c r="BD462" s="76" t="n"/>
      <c r="BE462" s="76" t="n"/>
      <c r="BF462" s="76" t="n"/>
      <c r="BG462" s="76" t="n"/>
      <c r="BH462" s="76" t="n"/>
      <c r="BI462" s="76" t="n"/>
      <c r="BJ462" s="76" t="n"/>
      <c r="BK462" s="76" t="n"/>
      <c r="BL462" s="76" t="n"/>
      <c r="BM462" s="76" t="n"/>
      <c r="BN462" s="76" t="n"/>
      <c r="BO462" s="76" t="n"/>
      <c r="BP462" s="76" t="n"/>
      <c r="BQ462" s="76" t="n"/>
      <c r="BR462" s="76" t="n"/>
      <c r="BS462" s="76" t="n"/>
      <c r="BT462" s="76" t="n"/>
      <c r="BU462" s="76" t="n"/>
      <c r="BV462" s="76" t="n"/>
      <c r="BW462" s="76" t="n"/>
      <c r="BX462" s="76" t="n"/>
      <c r="BY462" s="76" t="n"/>
      <c r="BZ462" s="76" t="n"/>
      <c r="CA462" s="76" t="n"/>
      <c r="CB462" s="76" t="n"/>
      <c r="CC462" s="76" t="n"/>
      <c r="CD462" s="76" t="n"/>
      <c r="CE462" s="76" t="n"/>
      <c r="CF462" s="76" t="n"/>
      <c r="CG462" s="76" t="n"/>
      <c r="CH462" s="76" t="n"/>
    </row>
    <row r="463" ht="15" customHeight="1">
      <c r="B463" s="70" t="inlineStr">
        <is>
          <t>461-2013</t>
        </is>
      </c>
      <c r="C463" t="inlineStr">
        <is>
          <t>1303080 - 1304872 - 1308265-132574</t>
        </is>
      </c>
      <c r="D463" t="inlineStr">
        <is>
          <t>HIDRICO</t>
        </is>
      </c>
      <c r="H463" s="7" t="inlineStr">
        <is>
          <t>Verificación descarga de aguas lluvias, control de obra</t>
        </is>
      </c>
      <c r="I463" t="inlineStr">
        <is>
          <t>De Oficio</t>
        </is>
      </c>
      <c r="T463">
        <f>CONCATENATE(J463," ",K463," ",L463," ",M463," ",N463," ",O463," ",P463," ",Q463," ",R463," ",S463)</f>
        <v/>
      </c>
      <c r="U463" t="inlineStr">
        <is>
          <t>no reporta</t>
        </is>
      </c>
      <c r="V463" t="inlineStr">
        <is>
          <t>no reporta</t>
        </is>
      </c>
      <c r="W463" t="inlineStr">
        <is>
          <t>Proyecto Austral - Lucas Tamayo Giraldo</t>
        </is>
      </c>
      <c r="X463" t="inlineStr">
        <is>
          <t>CL</t>
        </is>
      </c>
      <c r="Y463" t="n">
        <v>36</v>
      </c>
      <c r="AA463" t="inlineStr">
        <is>
          <t>SUR</t>
        </is>
      </c>
      <c r="AB463" t="n">
        <v>27</v>
      </c>
      <c r="AC463" t="inlineStr">
        <is>
          <t>A</t>
        </is>
      </c>
      <c r="AD463" t="n">
        <v>16</v>
      </c>
      <c r="AH463">
        <f>CONCATENATE(X463," ",Y463," ",Z463," ",AA463," ",AB463," ",AC463," ",AD463," ",AE463," ",AF463," ",AG463)</f>
        <v/>
      </c>
      <c r="AI463" t="n">
        <v>98668500</v>
      </c>
      <c r="AJ463" t="n">
        <v>3363175</v>
      </c>
      <c r="AK463" t="inlineStr">
        <is>
          <t>Inmaculada</t>
        </is>
      </c>
      <c r="AO463" s="1" t="n"/>
      <c r="AP463" t="n">
        <v>5</v>
      </c>
      <c r="AQ463" s="4" t="n">
        <v>41452</v>
      </c>
      <c r="AR463" s="4" t="n">
        <v>41452</v>
      </c>
      <c r="AS463" s="5">
        <f>+AR463-AQ463</f>
        <v/>
      </c>
      <c r="AT463" t="inlineStr">
        <is>
          <t>Acta de Compromiso</t>
        </is>
      </c>
      <c r="AU463" t="inlineStr">
        <is>
          <t>Verificación</t>
        </is>
      </c>
      <c r="AV463" s="10" t="n">
        <v>41452</v>
      </c>
      <c r="AW463" s="9" t="inlineStr">
        <is>
          <t>L. Taborda</t>
        </is>
      </c>
      <c r="AX463" s="10" t="n">
        <v>41452</v>
      </c>
      <c r="AY463" s="10" t="n">
        <v>41457</v>
      </c>
      <c r="AZ463" s="9" t="inlineStr">
        <is>
          <t>J. Guzman</t>
        </is>
      </c>
      <c r="BA463" s="10" t="n">
        <v>41457</v>
      </c>
      <c r="BB463" s="10" t="n">
        <v>41508</v>
      </c>
      <c r="BC463" s="9" t="inlineStr">
        <is>
          <t>L. Taborda - C. Calle</t>
        </is>
      </c>
      <c r="BD463" s="10" t="n">
        <v>41509</v>
      </c>
      <c r="BE463" s="10" t="n">
        <v>41564</v>
      </c>
      <c r="BF463" s="9" t="inlineStr">
        <is>
          <t>L. Taborda - C. Calle</t>
        </is>
      </c>
      <c r="BG463" s="10" t="n">
        <v>41565</v>
      </c>
      <c r="BH463" s="10" t="n">
        <v>41771</v>
      </c>
      <c r="BI463" s="9" t="inlineStr">
        <is>
          <t>C. Calle</t>
        </is>
      </c>
      <c r="BJ463" s="10" t="n">
        <v>41773</v>
      </c>
    </row>
    <row r="464" ht="15" customHeight="1">
      <c r="B464" t="inlineStr">
        <is>
          <t>462-2013</t>
        </is>
      </c>
      <c r="C464" t="n">
        <v>1303081</v>
      </c>
      <c r="D464" t="inlineStr">
        <is>
          <t>FLORA</t>
        </is>
      </c>
      <c r="H464" s="7" t="inlineStr">
        <is>
          <t>Desplome de guadual hacia quebrada La Ayura</t>
        </is>
      </c>
      <c r="I464" t="inlineStr">
        <is>
          <t>Bernardo Jaramillo</t>
        </is>
      </c>
      <c r="J464" t="inlineStr">
        <is>
          <t>KR</t>
        </is>
      </c>
      <c r="K464" t="n">
        <v>28</v>
      </c>
      <c r="N464" t="n">
        <v>37</v>
      </c>
      <c r="O464" t="inlineStr">
        <is>
          <t>B</t>
        </is>
      </c>
      <c r="P464" t="n">
        <v>69</v>
      </c>
      <c r="Q464" t="inlineStr">
        <is>
          <t>SUR</t>
        </is>
      </c>
      <c r="S464" t="n">
        <v>109</v>
      </c>
      <c r="T464">
        <f>CONCATENATE(J464," ",K464," ",L464," ",M464," ",N464," ",O464," ",P464," ",Q464," ",R464," ",S464)</f>
        <v/>
      </c>
      <c r="U464" t="n">
        <v>552722</v>
      </c>
      <c r="V464" t="n">
        <v>3320542</v>
      </c>
      <c r="W464" t="inlineStr">
        <is>
          <t>no aplica</t>
        </is>
      </c>
      <c r="AH464">
        <f>CONCATENATE(X464," ",Y464," ",Z464," ",AA464," ",AB464," ",AC464," ",AD464," ",AE464," ",AF464," ",AG464)</f>
        <v/>
      </c>
      <c r="AI464" t="inlineStr">
        <is>
          <t>no reporta</t>
        </is>
      </c>
      <c r="AJ464" t="inlineStr">
        <is>
          <t>no reporta</t>
        </is>
      </c>
      <c r="AK464" t="inlineStr">
        <is>
          <t>Loma de las Brujas</t>
        </is>
      </c>
      <c r="AO464" s="1" t="n"/>
      <c r="AP464" t="n">
        <v>5</v>
      </c>
      <c r="AQ464" s="4" t="n">
        <v>41453</v>
      </c>
      <c r="AR464" s="4" t="n">
        <v>41453</v>
      </c>
      <c r="AS464" s="5">
        <f>+AR464-AQ464</f>
        <v/>
      </c>
      <c r="AT464" t="inlineStr">
        <is>
          <t>Acta de Compromiso</t>
        </is>
      </c>
      <c r="AU464" t="inlineStr">
        <is>
          <t>Verificación</t>
        </is>
      </c>
      <c r="AV464" s="10" t="n">
        <v>41453</v>
      </c>
      <c r="AW464" s="9" t="inlineStr">
        <is>
          <t>J. Guzman</t>
        </is>
      </c>
      <c r="AX464" s="10" t="n">
        <v>41453</v>
      </c>
    </row>
    <row r="465">
      <c r="B465" t="inlineStr">
        <is>
          <t>463-2013</t>
        </is>
      </c>
      <c r="C465" t="inlineStr">
        <is>
          <t>1303082 - 1313443</t>
        </is>
      </c>
      <c r="D465" t="inlineStr">
        <is>
          <t>ESPACIOS PUBLICOS VERDES</t>
        </is>
      </c>
      <c r="H465" s="7" t="inlineStr">
        <is>
          <t>Cambio de piso blando por duro</t>
        </is>
      </c>
      <c r="I465" t="inlineStr">
        <is>
          <t>De Oficio</t>
        </is>
      </c>
      <c r="T465">
        <f>CONCATENATE(J465," ",K465," ",L465," ",M465," ",N465," ",O465," ",P465," ",Q465," ",R465," ",S465)</f>
        <v/>
      </c>
      <c r="U465" t="inlineStr">
        <is>
          <t>no reporta</t>
        </is>
      </c>
      <c r="V465" t="inlineStr">
        <is>
          <t>no reporta</t>
        </is>
      </c>
      <c r="W465" t="inlineStr">
        <is>
          <t>Astrid Eugenia Perez</t>
        </is>
      </c>
      <c r="X465" t="inlineStr">
        <is>
          <t>KR</t>
        </is>
      </c>
      <c r="Y465" t="n">
        <v>29</v>
      </c>
      <c r="Z465" t="inlineStr">
        <is>
          <t>A</t>
        </is>
      </c>
      <c r="AB465" t="n">
        <v>39</v>
      </c>
      <c r="AD465" t="n">
        <v>41</v>
      </c>
      <c r="AE465" t="inlineStr">
        <is>
          <t>SUR</t>
        </is>
      </c>
      <c r="AF465" t="inlineStr">
        <is>
          <t>CASA 39</t>
        </is>
      </c>
      <c r="AH465">
        <f>CONCATENATE(X465," ",Y465," ",Z465," ",AA465," ",AB465," ",AC465," ",AD465," ",AE465," ",AF465," ",AG465)</f>
        <v/>
      </c>
      <c r="AI465" t="inlineStr">
        <is>
          <t>no reporta</t>
        </is>
      </c>
      <c r="AJ465" t="n">
        <v>5394418</v>
      </c>
      <c r="AK465" t="inlineStr">
        <is>
          <t>San Jose</t>
        </is>
      </c>
      <c r="AO465" s="1" t="n"/>
      <c r="AP465" t="n">
        <v>6</v>
      </c>
      <c r="AQ465" s="4" t="n">
        <v>41453</v>
      </c>
      <c r="AR465" s="4" t="n">
        <v>41453</v>
      </c>
      <c r="AS465" s="5">
        <f>+AR465-AQ465</f>
        <v/>
      </c>
      <c r="AT465" t="inlineStr">
        <is>
          <t>Acta de Compromiso</t>
        </is>
      </c>
      <c r="AU465" t="inlineStr">
        <is>
          <t>Verificación</t>
        </is>
      </c>
      <c r="AV465" s="10" t="n">
        <v>41453</v>
      </c>
      <c r="AW465" s="9" t="inlineStr">
        <is>
          <t>J. Guzman</t>
        </is>
      </c>
      <c r="AX465" s="10" t="n">
        <v>41453</v>
      </c>
    </row>
    <row r="466" ht="15" customHeight="1">
      <c r="B466" t="inlineStr">
        <is>
          <t>464-2013</t>
        </is>
      </c>
      <c r="C466" t="inlineStr">
        <is>
          <t>1303083 - 1303056</t>
        </is>
      </c>
      <c r="D466" t="inlineStr">
        <is>
          <t>AIRE</t>
        </is>
      </c>
      <c r="E466" t="inlineStr">
        <is>
          <t>RESIDUOS SOLIDOS</t>
        </is>
      </c>
      <c r="H466" s="7" t="inlineStr">
        <is>
          <t>Quema indebidad de material vegetal</t>
        </is>
      </c>
      <c r="I466" t="inlineStr">
        <is>
          <t>Irene Correa</t>
        </is>
      </c>
      <c r="T466">
        <f>CONCATENATE(J466," ",K466," ",L466," ",M466," ",N466," ",O466," ",P466," ",Q466," ",R466," ",S466)</f>
        <v/>
      </c>
      <c r="U466" t="n">
        <v>32338269</v>
      </c>
      <c r="V466" t="n">
        <v>3361800</v>
      </c>
      <c r="W466" t="inlineStr">
        <is>
          <t>Cristina Cardona</t>
        </is>
      </c>
      <c r="AH466">
        <f>CONCATENATE(X466," ",Y466," ",Z466," ",AA466," ",AB466," ",AC466," ",AD466," ",AE466," ",AF466," ",AG466)</f>
        <v/>
      </c>
      <c r="AI466" t="inlineStr">
        <is>
          <t>no reporta</t>
        </is>
      </c>
      <c r="AJ466" t="inlineStr">
        <is>
          <t>no reporta</t>
        </is>
      </c>
      <c r="AL466" t="inlineStr">
        <is>
          <t>Santa Catalina</t>
        </is>
      </c>
      <c r="AO466" s="1" t="n"/>
      <c r="AP466" t="n">
        <v>10</v>
      </c>
      <c r="AQ466" s="4" t="n">
        <v>41453</v>
      </c>
      <c r="AR466" s="4" t="n">
        <v>41453</v>
      </c>
      <c r="AS466" s="5">
        <f>+AR466-AQ466</f>
        <v/>
      </c>
      <c r="AT466" t="inlineStr">
        <is>
          <t>Acta de Compromiso</t>
        </is>
      </c>
      <c r="AU466" t="inlineStr">
        <is>
          <t>Auto de archivo</t>
        </is>
      </c>
      <c r="AV466" s="10" t="n">
        <v>41453</v>
      </c>
      <c r="AW466" s="9" t="inlineStr">
        <is>
          <t>J. Restrepo - S. Bustamante</t>
        </is>
      </c>
      <c r="AX466" s="10" t="n">
        <v>41453</v>
      </c>
    </row>
    <row r="467" ht="15" customHeight="1">
      <c r="B467" t="inlineStr">
        <is>
          <t>465-2013</t>
        </is>
      </c>
      <c r="C467" t="n">
        <v>1303059</v>
      </c>
      <c r="D467" t="inlineStr">
        <is>
          <t>SUELO</t>
        </is>
      </c>
      <c r="H467" s="7" t="inlineStr">
        <is>
          <t>Construcción de muro en tierra armada cerca a una quebrada</t>
        </is>
      </c>
      <c r="I467" t="inlineStr">
        <is>
          <t>Inspección Palmas</t>
        </is>
      </c>
      <c r="T467">
        <f>CONCATENATE(J467," ",K467," ",L467," ",M467," ",N467," ",O467," ",P467," ",Q467," ",R467," ",S467)</f>
        <v/>
      </c>
      <c r="U467" t="inlineStr">
        <is>
          <t>no reporta</t>
        </is>
      </c>
      <c r="V467" t="inlineStr">
        <is>
          <t>no reporta</t>
        </is>
      </c>
      <c r="W467" t="inlineStr">
        <is>
          <t>Consuelo Zapata</t>
        </is>
      </c>
      <c r="AH467">
        <f>CONCATENATE(X467," ",Y467," ",Z467," ",AA467," ",AB467," ",AC467," ",AD467," ",AE467," ",AF467," ",AG467)</f>
        <v/>
      </c>
      <c r="AI467" t="inlineStr">
        <is>
          <t>no reporta</t>
        </is>
      </c>
      <c r="AJ467" t="inlineStr">
        <is>
          <t>no reporta</t>
        </is>
      </c>
      <c r="AL467" t="inlineStr">
        <is>
          <t>Las Palmas</t>
        </is>
      </c>
      <c r="AO467" s="1" t="inlineStr">
        <is>
          <t>209</t>
        </is>
      </c>
      <c r="AP467" t="n">
        <v>12</v>
      </c>
      <c r="AQ467" s="4" t="n">
        <v>41452</v>
      </c>
      <c r="AR467" s="4" t="n">
        <v>41452</v>
      </c>
      <c r="AS467" s="5">
        <f>+AR467-AQ467</f>
        <v/>
      </c>
      <c r="AT467" t="inlineStr">
        <is>
          <t>Acta de Compromiso</t>
        </is>
      </c>
      <c r="AU467" t="inlineStr">
        <is>
          <t>Auto de archivo</t>
        </is>
      </c>
      <c r="AV467" s="10" t="n">
        <v>41452</v>
      </c>
      <c r="AW467" s="9" t="inlineStr">
        <is>
          <t>L.Taborda</t>
        </is>
      </c>
      <c r="AX467" s="10" t="n">
        <v>41452</v>
      </c>
      <c r="AY467" s="10" t="n">
        <v>41485</v>
      </c>
      <c r="AZ467" s="9" t="inlineStr">
        <is>
          <t>J. Guzman</t>
        </is>
      </c>
      <c r="BA467" s="10" t="n">
        <v>41486</v>
      </c>
      <c r="BB467" s="10" t="n">
        <v>41508</v>
      </c>
      <c r="BC467" s="9" t="inlineStr">
        <is>
          <t>L. Taborda - C. Calle</t>
        </is>
      </c>
      <c r="BD467" s="10" t="n">
        <v>41509</v>
      </c>
      <c r="CE467" s="10" t="n">
        <v>41509</v>
      </c>
    </row>
    <row r="468" ht="15" customHeight="1">
      <c r="B468" t="inlineStr">
        <is>
          <t>466-2013</t>
        </is>
      </c>
      <c r="C468" t="n">
        <v>1303058</v>
      </c>
      <c r="D468" t="inlineStr">
        <is>
          <t>HIDRICO</t>
        </is>
      </c>
      <c r="H468" s="7" t="inlineStr">
        <is>
          <t>Criadero de caballos cerca a corriente de agua</t>
        </is>
      </c>
      <c r="I468" t="inlineStr">
        <is>
          <t>Inspección Palmas</t>
        </is>
      </c>
      <c r="T468">
        <f>CONCATENATE(J468," ",K468," ",L468," ",M468," ",N468," ",O468," ",P468," ",Q468," ",R468," ",S468)</f>
        <v/>
      </c>
      <c r="U468" t="inlineStr">
        <is>
          <t>no reporta</t>
        </is>
      </c>
      <c r="V468" t="inlineStr">
        <is>
          <t>no reporta</t>
        </is>
      </c>
      <c r="W468" t="inlineStr">
        <is>
          <t>Por determinar</t>
        </is>
      </c>
      <c r="AH468">
        <f>CONCATENATE(X468," ",Y468," ",Z468," ",AA468," ",AB468," ",AC468," ",AD468," ",AE468," ",AF468," ",AG468)</f>
        <v/>
      </c>
      <c r="AI468" t="inlineStr">
        <is>
          <t>no reporta</t>
        </is>
      </c>
      <c r="AJ468" t="inlineStr">
        <is>
          <t>no reporta</t>
        </is>
      </c>
      <c r="AL468" t="inlineStr">
        <is>
          <t>Las Palmas</t>
        </is>
      </c>
      <c r="AO468" s="1" t="n"/>
      <c r="AP468" t="n">
        <v>12</v>
      </c>
      <c r="AQ468" s="4" t="n">
        <v>41452</v>
      </c>
      <c r="AR468" s="4" t="n">
        <v>41492</v>
      </c>
      <c r="AS468" s="5">
        <f>+AR468-AQ468</f>
        <v/>
      </c>
      <c r="AT468" t="inlineStr">
        <is>
          <t>Acta de Compromiso</t>
        </is>
      </c>
      <c r="AU468" t="inlineStr">
        <is>
          <t>Visitas técnicos</t>
        </is>
      </c>
      <c r="AV468" s="10" t="n">
        <v>41492</v>
      </c>
      <c r="AW468" s="9" t="inlineStr">
        <is>
          <t>J. Guzman</t>
        </is>
      </c>
      <c r="AX468" s="10" t="n">
        <v>41492</v>
      </c>
    </row>
    <row r="469" ht="15" customHeight="1">
      <c r="B469" t="inlineStr">
        <is>
          <t>467-2013</t>
        </is>
      </c>
      <c r="C469" t="n">
        <v>129442</v>
      </c>
      <c r="D469" t="inlineStr">
        <is>
          <t>-</t>
        </is>
      </c>
      <c r="E469" t="inlineStr">
        <is>
          <t>RESIDUOS SOLIDOS</t>
        </is>
      </c>
      <c r="G469" t="inlineStr">
        <is>
          <t>lote sin cerramiento</t>
        </is>
      </c>
      <c r="H469" s="7" t="inlineStr">
        <is>
          <t>Lote sin cerramiento donde acumulan escombros y residuos sólidos.</t>
        </is>
      </c>
      <c r="I469" t="inlineStr">
        <is>
          <t>Secretaria de Salud</t>
        </is>
      </c>
      <c r="T469">
        <f>CONCATENATE(J469," ",K469," ",L469," ",M469," ",N469," ",O469," ",P469," ",Q469," ",R469," ",S469)</f>
        <v/>
      </c>
      <c r="U469" t="inlineStr">
        <is>
          <t>no reporta</t>
        </is>
      </c>
      <c r="V469" t="inlineStr">
        <is>
          <t>no reporta</t>
        </is>
      </c>
      <c r="W469" t="inlineStr">
        <is>
          <t>Inversiones Pozo Cardona Ltda</t>
        </is>
      </c>
      <c r="X469" t="inlineStr">
        <is>
          <t>KR</t>
        </is>
      </c>
      <c r="Y469" t="n">
        <v>46</v>
      </c>
      <c r="Z469" t="inlineStr">
        <is>
          <t>C</t>
        </is>
      </c>
      <c r="AB469" t="n">
        <v>46</v>
      </c>
      <c r="AD469" t="n">
        <v>27</v>
      </c>
      <c r="AE469" t="inlineStr">
        <is>
          <t>SUR</t>
        </is>
      </c>
      <c r="AH469">
        <f>CONCATENATE(X469," ",Y469," ",Z469," ",AA469," ",AB469," ",AC469," ",AD469," ",AE469," ",AF469," ",AG469)</f>
        <v/>
      </c>
      <c r="AI469" t="n">
        <v>900179499</v>
      </c>
      <c r="AJ469" t="n">
        <v>3782019</v>
      </c>
      <c r="AK469" t="inlineStr">
        <is>
          <t>Primavera</t>
        </is>
      </c>
      <c r="AO469" s="1" t="n"/>
      <c r="AP469" t="n">
        <v>8</v>
      </c>
      <c r="AQ469" s="4" t="n">
        <v>41451</v>
      </c>
      <c r="AR469" s="4" t="n">
        <v>41485</v>
      </c>
      <c r="AS469" s="5">
        <f>+AR469-AQ469</f>
        <v/>
      </c>
      <c r="AT469" t="inlineStr">
        <is>
          <t>Acta de Compromiso</t>
        </is>
      </c>
      <c r="AU469" t="inlineStr">
        <is>
          <t>Auto de archivo</t>
        </is>
      </c>
      <c r="AV469" s="10" t="n">
        <v>41455</v>
      </c>
      <c r="AW469" s="9" t="inlineStr">
        <is>
          <t>L. Garcia - J. Alvarez</t>
        </is>
      </c>
      <c r="AX469" s="10" t="n">
        <v>41485</v>
      </c>
      <c r="CE469" s="10" t="n">
        <v>41491</v>
      </c>
    </row>
    <row r="470" ht="15" customHeight="1">
      <c r="B470" t="inlineStr">
        <is>
          <t>468-2013</t>
        </is>
      </c>
      <c r="C470" t="n">
        <v>129441</v>
      </c>
      <c r="D470" t="inlineStr">
        <is>
          <t>HIDRICO</t>
        </is>
      </c>
      <c r="H470" s="7" t="inlineStr">
        <is>
          <t>Uso recreacional de la quebrada La Ayura, habilitando charcos</t>
        </is>
      </c>
      <c r="I470" t="inlineStr">
        <is>
          <t>Secretaria de Salud</t>
        </is>
      </c>
      <c r="T470">
        <f>CONCATENATE(J470," ",K470," ",L470," ",M470," ",N470," ",O470," ",P470," ",Q470," ",R470," ",S470)</f>
        <v/>
      </c>
      <c r="U470" t="inlineStr">
        <is>
          <t>no reporta</t>
        </is>
      </c>
      <c r="V470" t="inlineStr">
        <is>
          <t>no reporta</t>
        </is>
      </c>
      <c r="W470" t="inlineStr">
        <is>
          <t>Por determinar</t>
        </is>
      </c>
      <c r="AH470">
        <f>CONCATENATE(X470," ",Y470," ",Z470," ",AA470," ",AB470," ",AC470," ",AD470," ",AE470," ",AF470," ",AG470)</f>
        <v/>
      </c>
      <c r="AI470" t="inlineStr">
        <is>
          <t>no reporta</t>
        </is>
      </c>
      <c r="AJ470" t="inlineStr">
        <is>
          <t>no reporta</t>
        </is>
      </c>
      <c r="AL470" t="inlineStr">
        <is>
          <t>El Vallano</t>
        </is>
      </c>
      <c r="AO470" s="1" t="n"/>
      <c r="AP470" t="n">
        <v>11</v>
      </c>
      <c r="AQ470" s="4" t="n">
        <v>41451</v>
      </c>
      <c r="AR470" s="4" t="n">
        <v>41451</v>
      </c>
      <c r="AS470" s="5">
        <f>+AR470-AQ470</f>
        <v/>
      </c>
      <c r="AT470" t="inlineStr">
        <is>
          <t>Acta de Compromiso</t>
        </is>
      </c>
      <c r="AU470" t="inlineStr">
        <is>
          <t>Visitas técnicos</t>
        </is>
      </c>
      <c r="AV470" s="10" t="n">
        <v>41451</v>
      </c>
      <c r="AW470" s="9" t="inlineStr">
        <is>
          <t>J. Guzman</t>
        </is>
      </c>
    </row>
    <row r="471" ht="15" customHeight="1">
      <c r="B471" t="inlineStr">
        <is>
          <t>469-2013</t>
        </is>
      </c>
      <c r="C471" t="n">
        <v>1303108</v>
      </c>
      <c r="D471" t="inlineStr">
        <is>
          <t>-</t>
        </is>
      </c>
      <c r="E471" t="inlineStr">
        <is>
          <t>ESCOMBROS</t>
        </is>
      </c>
      <c r="H471" s="7" t="inlineStr">
        <is>
          <t>Escombros en espacio publico</t>
        </is>
      </c>
      <c r="I471" t="inlineStr">
        <is>
          <t>De Oficio</t>
        </is>
      </c>
      <c r="T471">
        <f>CONCATENATE(J471," ",K471," ",L471," ",M471," ",N471," ",O471," ",P471," ",Q471," ",R471," ",S471)</f>
        <v/>
      </c>
      <c r="U471" t="inlineStr">
        <is>
          <t>no reporta</t>
        </is>
      </c>
      <c r="V471" t="inlineStr">
        <is>
          <t>no reporta</t>
        </is>
      </c>
      <c r="W471" t="inlineStr">
        <is>
          <t>Ricardo Leon Franco</t>
        </is>
      </c>
      <c r="X471" t="inlineStr">
        <is>
          <t>TR</t>
        </is>
      </c>
      <c r="Y471" t="n">
        <v>34</v>
      </c>
      <c r="Z471" t="inlineStr">
        <is>
          <t>D</t>
        </is>
      </c>
      <c r="AA471" t="inlineStr">
        <is>
          <t>SUR</t>
        </is>
      </c>
      <c r="AB471" t="n">
        <v>30</v>
      </c>
      <c r="AD471" t="n">
        <v>17</v>
      </c>
      <c r="AH471">
        <f>CONCATENATE(X471," ",Y471," ",Z471," ",AA471," ",AB471," ",AC471," ",AD471," ",AE471," ",AF471," ",AG471)</f>
        <v/>
      </c>
      <c r="AI471" t="inlineStr">
        <is>
          <t>no reporta</t>
        </is>
      </c>
      <c r="AJ471" t="inlineStr">
        <is>
          <t>no reporta</t>
        </is>
      </c>
      <c r="AK471" t="inlineStr">
        <is>
          <t>Uribe Angel</t>
        </is>
      </c>
      <c r="AO471" s="1" t="n"/>
      <c r="AP471" t="n">
        <v>3</v>
      </c>
      <c r="AQ471" s="4" t="n">
        <v>41457</v>
      </c>
      <c r="AR471" s="4" t="n">
        <v>41453</v>
      </c>
      <c r="AS471" s="5">
        <f>+AR471-AQ471</f>
        <v/>
      </c>
      <c r="AT471" t="inlineStr">
        <is>
          <t>Acta de Compromiso</t>
        </is>
      </c>
      <c r="AU471" t="inlineStr">
        <is>
          <t>Visitas técnicos</t>
        </is>
      </c>
      <c r="AV471" s="10" t="n">
        <v>41453</v>
      </c>
      <c r="AW471" s="9" t="inlineStr">
        <is>
          <t>J. Guzman</t>
        </is>
      </c>
      <c r="AX471" s="10" t="n">
        <v>41453</v>
      </c>
      <c r="AY471" s="10" t="n">
        <v>41464</v>
      </c>
      <c r="AZ471" s="9" t="inlineStr">
        <is>
          <t>J. Alvarez - L. Garcia</t>
        </is>
      </c>
      <c r="BA471" s="10" t="n">
        <v>41464</v>
      </c>
      <c r="CE471" s="10" t="n">
        <v>41703</v>
      </c>
    </row>
    <row r="472" ht="15" customHeight="1">
      <c r="B472" t="inlineStr">
        <is>
          <t>470-2013</t>
        </is>
      </c>
      <c r="C472" t="n">
        <v>1303116</v>
      </c>
      <c r="D472" t="inlineStr">
        <is>
          <t>-</t>
        </is>
      </c>
      <c r="E472" t="inlineStr">
        <is>
          <t>ESCOMBROS</t>
        </is>
      </c>
      <c r="H472" s="7" t="inlineStr">
        <is>
          <t>Escombros arrumados desde hace un mes en espacio publico</t>
        </is>
      </c>
      <c r="I472" t="inlineStr">
        <is>
          <t>Anonimo</t>
        </is>
      </c>
      <c r="T472">
        <f>CONCATENATE(J472," ",K472," ",L472," ",M472," ",N472," ",O472," ",P472," ",Q472," ",R472," ",S472)</f>
        <v/>
      </c>
      <c r="U472" t="inlineStr">
        <is>
          <t>no reporta</t>
        </is>
      </c>
      <c r="V472" t="inlineStr">
        <is>
          <t>no reporta</t>
        </is>
      </c>
      <c r="W472" t="inlineStr">
        <is>
          <t>Por determinar</t>
        </is>
      </c>
      <c r="X472" t="inlineStr">
        <is>
          <t>TR</t>
        </is>
      </c>
      <c r="Y472" t="n">
        <v>34</v>
      </c>
      <c r="Z472" t="inlineStr">
        <is>
          <t>F</t>
        </is>
      </c>
      <c r="AA472" t="inlineStr">
        <is>
          <t>SUR</t>
        </is>
      </c>
      <c r="AB472" t="n">
        <v>30</v>
      </c>
      <c r="AC472" t="inlineStr">
        <is>
          <t>A</t>
        </is>
      </c>
      <c r="AH472">
        <f>CONCATENATE(X472," ",Y472," ",Z472," ",AA472," ",AB472," ",AC472," ",AD472," ",AE472," ",AF472," ",AG472)</f>
        <v/>
      </c>
      <c r="AI472" t="inlineStr">
        <is>
          <t>no reporta</t>
        </is>
      </c>
      <c r="AJ472" t="inlineStr">
        <is>
          <t>no reporta</t>
        </is>
      </c>
      <c r="AK472" t="inlineStr">
        <is>
          <t>Uribe Angel</t>
        </is>
      </c>
      <c r="AO472" s="1" t="n"/>
      <c r="AP472" t="n">
        <v>3</v>
      </c>
      <c r="AQ472" s="4" t="n">
        <v>41457</v>
      </c>
      <c r="AR472" s="4" t="n">
        <v>41467</v>
      </c>
      <c r="AS472" s="5">
        <f>+AR472-AQ472</f>
        <v/>
      </c>
      <c r="AT472" t="inlineStr">
        <is>
          <t>Acta de Compromiso</t>
        </is>
      </c>
      <c r="AU472" t="inlineStr">
        <is>
          <t>Auto de archivo</t>
        </is>
      </c>
      <c r="AV472" s="10" t="n">
        <v>41453</v>
      </c>
      <c r="AW472" s="9" t="inlineStr">
        <is>
          <t>L.Garcia - J.Alvarez</t>
        </is>
      </c>
      <c r="AX472" s="10" t="n">
        <v>41453</v>
      </c>
      <c r="AY472" s="10" t="n">
        <v>41467</v>
      </c>
      <c r="AZ472" s="9" t="inlineStr">
        <is>
          <t>J. Restrepo - S. Bustamante</t>
        </is>
      </c>
      <c r="BA472" s="10" t="n">
        <v>41467</v>
      </c>
      <c r="CE472" s="10" t="n">
        <v>41477</v>
      </c>
    </row>
    <row r="473" ht="15" customHeight="1">
      <c r="B473" t="inlineStr">
        <is>
          <t>471-2013</t>
        </is>
      </c>
      <c r="C473" t="inlineStr">
        <is>
          <t>1303005 - 1303030</t>
        </is>
      </c>
      <c r="D473" t="inlineStr">
        <is>
          <t>-</t>
        </is>
      </c>
      <c r="E473" t="inlineStr">
        <is>
          <t>ESCOMBROS</t>
        </is>
      </c>
      <c r="H473" s="7" t="inlineStr">
        <is>
          <t>Escombros que afectan paso de servidumbre</t>
        </is>
      </c>
      <c r="I473" t="inlineStr">
        <is>
          <t>Comunidad</t>
        </is>
      </c>
      <c r="T473">
        <f>CONCATENATE(J473," ",K473," ",L473," ",M473," ",N473," ",O473," ",P473," ",Q473," ",R473," ",S473)</f>
        <v/>
      </c>
      <c r="U473" t="inlineStr">
        <is>
          <t>no reporta</t>
        </is>
      </c>
      <c r="V473" t="inlineStr">
        <is>
          <t>no reporta</t>
        </is>
      </c>
      <c r="W473" t="inlineStr">
        <is>
          <t>Por determinar</t>
        </is>
      </c>
      <c r="X473" t="inlineStr">
        <is>
          <t>KR</t>
        </is>
      </c>
      <c r="Y473" t="n">
        <v>26</v>
      </c>
      <c r="AB473" t="n">
        <v>41</v>
      </c>
      <c r="AC473" t="inlineStr">
        <is>
          <t>B</t>
        </is>
      </c>
      <c r="AD473" t="n">
        <v>46</v>
      </c>
      <c r="AE473" t="inlineStr">
        <is>
          <t>SUR</t>
        </is>
      </c>
      <c r="AG473" t="n">
        <v>402</v>
      </c>
      <c r="AH473">
        <f>CONCATENATE(X473," ",Y473," ",Z473," ",AA473," ",AB473," ",AC473," ",AD473," ",AE473," ",AF473," ",AG473)</f>
        <v/>
      </c>
      <c r="AI473" t="inlineStr">
        <is>
          <t>no reporta</t>
        </is>
      </c>
      <c r="AJ473" t="inlineStr">
        <is>
          <t>no reporta</t>
        </is>
      </c>
      <c r="AK473" t="inlineStr">
        <is>
          <t>San Rafael</t>
        </is>
      </c>
      <c r="AO473" s="1" t="n"/>
      <c r="AP473" t="n">
        <v>6</v>
      </c>
      <c r="AQ473" s="4" t="n">
        <v>41450</v>
      </c>
      <c r="AR473" s="4" t="n">
        <v>41451</v>
      </c>
      <c r="AS473" s="5">
        <f>+AR473-AQ473</f>
        <v/>
      </c>
      <c r="AT473" t="inlineStr">
        <is>
          <t>Acta de Compromiso</t>
        </is>
      </c>
      <c r="AU473" t="inlineStr">
        <is>
          <t>Auto de archivo</t>
        </is>
      </c>
      <c r="AV473" s="10" t="n">
        <v>41451</v>
      </c>
      <c r="AW473" s="9" t="inlineStr">
        <is>
          <t>J. Restrepo - S. Bustamante</t>
        </is>
      </c>
      <c r="AX473" s="10" t="n">
        <v>41451</v>
      </c>
      <c r="AY473" s="10" t="n">
        <v>41457</v>
      </c>
      <c r="AZ473" s="9" t="inlineStr">
        <is>
          <t>J. Restrepo - S. Bustamante</t>
        </is>
      </c>
      <c r="BA473" s="10" t="n">
        <v>41457</v>
      </c>
      <c r="CE473" s="10" t="n">
        <v>41703</v>
      </c>
    </row>
    <row r="474" ht="15" customHeight="1">
      <c r="B474" t="inlineStr">
        <is>
          <t>472-2013</t>
        </is>
      </c>
      <c r="C474" t="n">
        <v>1303039</v>
      </c>
      <c r="D474" t="inlineStr">
        <is>
          <t>-</t>
        </is>
      </c>
      <c r="E474" t="inlineStr">
        <is>
          <t>RESIDUOS SOLIDOS</t>
        </is>
      </c>
      <c r="H474" s="7" t="inlineStr">
        <is>
          <t>Material vegetal en espacio publico</t>
        </is>
      </c>
      <c r="I474" t="inlineStr">
        <is>
          <t>Anonimo</t>
        </is>
      </c>
      <c r="T474">
        <f>CONCATENATE(J474," ",K474," ",L474," ",M474," ",N474," ",O474," ",P474," ",Q474," ",R474," ",S474)</f>
        <v/>
      </c>
      <c r="U474" t="inlineStr">
        <is>
          <t>no reporta</t>
        </is>
      </c>
      <c r="V474" t="inlineStr">
        <is>
          <t>no reporta</t>
        </is>
      </c>
      <c r="W474" t="inlineStr">
        <is>
          <t>Doña Eloaiza</t>
        </is>
      </c>
      <c r="X474" t="inlineStr">
        <is>
          <t>CL</t>
        </is>
      </c>
      <c r="Y474" t="n">
        <v>37</v>
      </c>
      <c r="AA474" t="inlineStr">
        <is>
          <t>SUR</t>
        </is>
      </c>
      <c r="AD474" t="n">
        <v>35</v>
      </c>
      <c r="AF474" t="n">
        <v>13</v>
      </c>
      <c r="AG474" t="inlineStr">
        <is>
          <t>piso 1</t>
        </is>
      </c>
      <c r="AH474">
        <f>CONCATENATE(X474," ",Y474," ",Z474," ",AA474," ",AB474," ",AC474," ",AD474," ",AE474," ",AF474," ",AG474)</f>
        <v/>
      </c>
      <c r="AI474" t="inlineStr">
        <is>
          <t>no reporta</t>
        </is>
      </c>
      <c r="AJ474" t="inlineStr">
        <is>
          <t>no reporta</t>
        </is>
      </c>
      <c r="AK474" t="inlineStr">
        <is>
          <t>Mesa</t>
        </is>
      </c>
      <c r="AO474" s="1" t="n"/>
      <c r="AP474" t="n">
        <v>9</v>
      </c>
      <c r="AQ474" s="4" t="n">
        <v>41451</v>
      </c>
      <c r="AR474" s="4" t="n">
        <v>41465</v>
      </c>
      <c r="AS474" s="5">
        <f>+AR474-AQ474</f>
        <v/>
      </c>
      <c r="AT474" t="inlineStr">
        <is>
          <t>Acta de Compromiso</t>
        </is>
      </c>
      <c r="AU474" t="inlineStr">
        <is>
          <t>Auto de archivo</t>
        </is>
      </c>
      <c r="AV474" s="10" t="n">
        <v>41465</v>
      </c>
      <c r="AW474" s="9" t="inlineStr">
        <is>
          <t>L.Garcia - J. Alavarez</t>
        </is>
      </c>
      <c r="AX474" s="10" t="n">
        <v>41466</v>
      </c>
    </row>
    <row r="475" ht="15" customHeight="1">
      <c r="B475" t="inlineStr">
        <is>
          <t>473-2013</t>
        </is>
      </c>
      <c r="C475" t="inlineStr">
        <is>
          <t>1303057-1308699</t>
        </is>
      </c>
      <c r="D475" t="inlineStr">
        <is>
          <t>FLORA</t>
        </is>
      </c>
      <c r="H475" s="7" t="inlineStr">
        <is>
          <t>Quema de material vegetal</t>
        </is>
      </c>
      <c r="I475" t="inlineStr">
        <is>
          <t>De Oficio</t>
        </is>
      </c>
      <c r="T475">
        <f>CONCATENATE(J475," ",K475," ",L475," ",M475," ",N475," ",O475," ",P475," ",Q475," ",R475," ",S475)</f>
        <v/>
      </c>
      <c r="U475" t="inlineStr">
        <is>
          <t>no reporta</t>
        </is>
      </c>
      <c r="V475" t="inlineStr">
        <is>
          <t>no reporta</t>
        </is>
      </c>
      <c r="W475" t="inlineStr">
        <is>
          <t>Jaime Restrepo</t>
        </is>
      </c>
      <c r="X475" t="inlineStr">
        <is>
          <t>CL</t>
        </is>
      </c>
      <c r="Y475" t="n">
        <v>23</v>
      </c>
      <c r="AA475" t="inlineStr">
        <is>
          <t>SUR</t>
        </is>
      </c>
      <c r="AB475" t="n">
        <v>25</v>
      </c>
      <c r="AC475" t="inlineStr">
        <is>
          <t>B</t>
        </is>
      </c>
      <c r="AD475" t="n">
        <v>69</v>
      </c>
      <c r="AH475">
        <f>CONCATENATE(X475," ",Y475," ",Z475," ",AA475," ",AB475," ",AC475," ",AD475," ",AE475," ",AF475," ",AG475)</f>
        <v/>
      </c>
      <c r="AI475" t="inlineStr">
        <is>
          <t>no reporta</t>
        </is>
      </c>
      <c r="AJ475" t="inlineStr">
        <is>
          <t>no reporta</t>
        </is>
      </c>
      <c r="AK475" t="inlineStr">
        <is>
          <t>Zuñiga</t>
        </is>
      </c>
      <c r="AO475" s="1" t="n"/>
      <c r="AP475" t="n">
        <v>4</v>
      </c>
      <c r="AQ475" s="4" t="n">
        <v>41452</v>
      </c>
      <c r="AR475" s="4" t="n">
        <v>41482</v>
      </c>
      <c r="AS475" s="5">
        <f>+AR475-AQ475</f>
        <v/>
      </c>
      <c r="AT475" t="inlineStr">
        <is>
          <t>Acta de Compromiso</t>
        </is>
      </c>
      <c r="AU475" t="inlineStr">
        <is>
          <t>Auto de archivo</t>
        </is>
      </c>
      <c r="AV475" s="10" t="n">
        <v>41482</v>
      </c>
      <c r="AW475" s="9" t="inlineStr">
        <is>
          <t>L.Garcia - J. Alavarez</t>
        </is>
      </c>
      <c r="AX475" s="10" t="n">
        <v>41483</v>
      </c>
      <c r="CE475" s="10" t="n">
        <v>41488</v>
      </c>
    </row>
    <row r="476" ht="15" customHeight="1">
      <c r="B476" t="inlineStr">
        <is>
          <t>474-2013</t>
        </is>
      </c>
      <c r="C476" t="n">
        <v>1303105</v>
      </c>
      <c r="D476" t="inlineStr">
        <is>
          <t>-</t>
        </is>
      </c>
      <c r="E476" t="inlineStr">
        <is>
          <t>-</t>
        </is>
      </c>
      <c r="H476" s="7" t="inlineStr">
        <is>
          <t xml:space="preserve">Ruido con equipo de sonido </t>
        </is>
      </c>
      <c r="I476" t="inlineStr">
        <is>
          <t>Comunidad</t>
        </is>
      </c>
      <c r="T476">
        <f>CONCATENATE(J476," ",K476," ",L476," ",M476," ",N476," ",O476," ",P476," ",Q476," ",R476," ",S476)</f>
        <v/>
      </c>
      <c r="U476" t="inlineStr">
        <is>
          <t>no reporta</t>
        </is>
      </c>
      <c r="V476" t="inlineStr">
        <is>
          <t>no reporta</t>
        </is>
      </c>
      <c r="W476" t="inlineStr">
        <is>
          <t>Joaquin Sierra</t>
        </is>
      </c>
      <c r="X476" t="inlineStr">
        <is>
          <t>CL</t>
        </is>
      </c>
      <c r="Y476" t="n">
        <v>40</v>
      </c>
      <c r="Z476" t="inlineStr">
        <is>
          <t>B</t>
        </is>
      </c>
      <c r="AA476" t="inlineStr">
        <is>
          <t>SUR</t>
        </is>
      </c>
      <c r="AB476" t="n">
        <v>29</v>
      </c>
      <c r="AD476" t="n">
        <v>43</v>
      </c>
      <c r="AH476">
        <f>CONCATENATE(X476," ",Y476," ",Z476," ",AA476," ",AB476," ",AC476," ",AD476," ",AE476," ",AF476," ",AG476)</f>
        <v/>
      </c>
      <c r="AI476" t="n">
        <v>3340530</v>
      </c>
      <c r="AJ476" t="n">
        <v>2769911</v>
      </c>
      <c r="AK476" t="inlineStr">
        <is>
          <t>La Mina</t>
        </is>
      </c>
      <c r="AO476" s="1" t="n"/>
      <c r="AP476" t="n">
        <v>6</v>
      </c>
      <c r="AQ476" s="4" t="n">
        <v>41453</v>
      </c>
      <c r="AR476" s="4" t="n">
        <v>41453</v>
      </c>
      <c r="AS476" s="5">
        <f>+AR476-AQ476</f>
        <v/>
      </c>
      <c r="AT476" t="inlineStr">
        <is>
          <t>Acta de Compromiso</t>
        </is>
      </c>
      <c r="AU476" t="inlineStr">
        <is>
          <t>Visitas patrulleros</t>
        </is>
      </c>
      <c r="AV476" s="10" t="n">
        <v>41453</v>
      </c>
      <c r="AW476" s="9" t="inlineStr">
        <is>
          <t>L.Garcia - J. Alavarez</t>
        </is>
      </c>
      <c r="AX476" s="10" t="n">
        <v>41453</v>
      </c>
    </row>
    <row r="477">
      <c r="B477" t="inlineStr">
        <is>
          <t>475-2013</t>
        </is>
      </c>
      <c r="C477" t="n">
        <v>1303107</v>
      </c>
      <c r="D477" t="inlineStr">
        <is>
          <t>ESPACIOS PUBLICOS VERDES</t>
        </is>
      </c>
      <c r="H477" s="7" t="inlineStr">
        <is>
          <t>Afectación de zona verde</t>
        </is>
      </c>
      <c r="I477" t="inlineStr">
        <is>
          <t>Martha Nora Castaño</t>
        </is>
      </c>
      <c r="J477" t="inlineStr">
        <is>
          <t>DG</t>
        </is>
      </c>
      <c r="K477" t="n">
        <v>31</v>
      </c>
      <c r="N477" t="n">
        <v>32</v>
      </c>
      <c r="O477" t="inlineStr">
        <is>
          <t>D</t>
        </is>
      </c>
      <c r="P477" t="n">
        <v>26</v>
      </c>
      <c r="Q477" t="inlineStr">
        <is>
          <t>SUR</t>
        </is>
      </c>
      <c r="T477">
        <f>CONCATENATE(J477," ",K477," ",L477," ",M477," ",N477," ",O477," ",P477," ",Q477," ",R477," ",S477)</f>
        <v/>
      </c>
      <c r="U477" t="inlineStr">
        <is>
          <t>no reporta</t>
        </is>
      </c>
      <c r="V477" t="n">
        <v>3335112</v>
      </c>
      <c r="W477" t="inlineStr">
        <is>
          <t>Carlos Hernan Cuartas</t>
        </is>
      </c>
      <c r="AH477">
        <f>CONCATENATE(X477," ",Y477," ",Z477," ",AA477," ",AB477," ",AC477," ",AD477," ",AE477," ",AF477," ",AG477)</f>
        <v/>
      </c>
      <c r="AK477" t="inlineStr">
        <is>
          <t>Las Flores</t>
        </is>
      </c>
      <c r="AO477" s="1" t="n"/>
      <c r="AP477" t="n">
        <v>3</v>
      </c>
      <c r="AQ477" s="4" t="n">
        <v>41457</v>
      </c>
      <c r="AR477" s="4" t="n">
        <v>41467</v>
      </c>
      <c r="AS477" s="5">
        <f>+AR477-AQ477</f>
        <v/>
      </c>
      <c r="AT477" t="inlineStr">
        <is>
          <t>Acta de Compromiso</t>
        </is>
      </c>
      <c r="AU477" t="inlineStr">
        <is>
          <t>Auto de archivo</t>
        </is>
      </c>
      <c r="AV477" s="10" t="n">
        <v>41467</v>
      </c>
      <c r="AW477" s="9" t="inlineStr">
        <is>
          <t>J. Restrepo - S. Bustamante</t>
        </is>
      </c>
      <c r="AX477" s="10" t="n">
        <v>41474</v>
      </c>
      <c r="AY477" s="10" t="n">
        <v>41479</v>
      </c>
      <c r="AZ477" s="9" t="inlineStr">
        <is>
          <t>J. Alvarez - L. Garcia</t>
        </is>
      </c>
      <c r="BA477" s="10" t="n">
        <v>41479</v>
      </c>
      <c r="CE477" s="10" t="n">
        <v>41486</v>
      </c>
    </row>
    <row r="478" ht="15" customHeight="1">
      <c r="B478" t="inlineStr">
        <is>
          <t>476-2013</t>
        </is>
      </c>
      <c r="C478" t="n">
        <v>1303111</v>
      </c>
      <c r="D478" t="inlineStr">
        <is>
          <t>SUELO</t>
        </is>
      </c>
      <c r="H478" s="7" t="inlineStr">
        <is>
          <t>Lote sin cerramiento donde acumulan escombros y residuos sólidos.</t>
        </is>
      </c>
      <c r="I478" t="inlineStr">
        <is>
          <t>Catalina Berdugo</t>
        </is>
      </c>
      <c r="J478" t="inlineStr">
        <is>
          <t>KR</t>
        </is>
      </c>
      <c r="K478" t="n">
        <v>24</v>
      </c>
      <c r="L478" t="inlineStr">
        <is>
          <t>F</t>
        </is>
      </c>
      <c r="N478" t="n">
        <v>40</v>
      </c>
      <c r="P478" t="n">
        <v>90</v>
      </c>
      <c r="Q478" t="inlineStr">
        <is>
          <t>SUR</t>
        </is>
      </c>
      <c r="S478" t="n">
        <v>213</v>
      </c>
      <c r="T478">
        <f>CONCATENATE(J478," ",K478," ",L478," ",M478," ",N478," ",O478," ",P478," ",Q478," ",R478," ",S478)</f>
        <v/>
      </c>
      <c r="U478" t="inlineStr">
        <is>
          <t>no reporta</t>
        </is>
      </c>
      <c r="V478" t="n">
        <v>2702302</v>
      </c>
      <c r="AH478">
        <f>CONCATENATE(X478," ",Y478," ",Z478," ",AA478," ",AB478," ",AC478," ",AD478," ",AE478," ",AF478," ",AG478)</f>
        <v/>
      </c>
      <c r="AK478" t="inlineStr">
        <is>
          <t>El Salado</t>
        </is>
      </c>
      <c r="AO478" s="1" t="n"/>
      <c r="AP478" t="n">
        <v>6</v>
      </c>
      <c r="AQ478" s="4" t="n">
        <v>41457</v>
      </c>
      <c r="AR478" s="4" t="n">
        <v>41460</v>
      </c>
      <c r="AS478" s="5">
        <f>+AR478-AQ478</f>
        <v/>
      </c>
      <c r="AT478" t="inlineStr">
        <is>
          <t>Acta de Compromiso</t>
        </is>
      </c>
      <c r="AU478" t="inlineStr">
        <is>
          <t>Auto de archivo</t>
        </is>
      </c>
      <c r="AV478" s="10" t="n">
        <v>41460</v>
      </c>
      <c r="AW478" s="9" t="inlineStr">
        <is>
          <t>L.Garcia - J. Alavarez</t>
        </is>
      </c>
      <c r="AX478" s="10" t="n">
        <v>41460</v>
      </c>
      <c r="CE478" s="10" t="n">
        <v>41617</v>
      </c>
    </row>
    <row r="479" ht="15" customHeight="1">
      <c r="B479" t="inlineStr">
        <is>
          <t>477-2013</t>
        </is>
      </c>
      <c r="C479" t="n">
        <v>1303148</v>
      </c>
      <c r="D479" t="inlineStr">
        <is>
          <t>-</t>
        </is>
      </c>
      <c r="E479" t="inlineStr">
        <is>
          <t>ESCOMBROS</t>
        </is>
      </c>
      <c r="H479" s="7" t="inlineStr">
        <is>
          <t>Material de construccion almacenado en via publica</t>
        </is>
      </c>
      <c r="I479" t="inlineStr">
        <is>
          <t>De Oficio</t>
        </is>
      </c>
      <c r="T479">
        <f>CONCATENATE(J479," ",K479," ",L479," ",M479," ",N479," ",O479," ",P479," ",Q479," ",R479," ",S479)</f>
        <v/>
      </c>
      <c r="U479" t="inlineStr">
        <is>
          <t>no reporta</t>
        </is>
      </c>
      <c r="V479" t="inlineStr">
        <is>
          <t>no reporta</t>
        </is>
      </c>
      <c r="W479" t="inlineStr">
        <is>
          <t>Nelson Arango</t>
        </is>
      </c>
      <c r="X479" t="inlineStr">
        <is>
          <t>TR</t>
        </is>
      </c>
      <c r="Y479" t="n">
        <v>34</v>
      </c>
      <c r="AA479" t="inlineStr">
        <is>
          <t>SUR</t>
        </is>
      </c>
      <c r="AB479" t="n">
        <v>32</v>
      </c>
      <c r="AC479" t="inlineStr">
        <is>
          <t>B</t>
        </is>
      </c>
      <c r="AD479" t="n">
        <v>31</v>
      </c>
      <c r="AH479">
        <f>CONCATENATE(X479," ",Y479," ",Z479," ",AA479," ",AB479," ",AC479," ",AD479," ",AE479," ",AF479," ",AG479)</f>
        <v/>
      </c>
      <c r="AI479" t="inlineStr">
        <is>
          <t>no reporta</t>
        </is>
      </c>
      <c r="AJ479" t="inlineStr">
        <is>
          <t>no reporta</t>
        </is>
      </c>
      <c r="AK479" t="inlineStr">
        <is>
          <t>Obrero</t>
        </is>
      </c>
      <c r="AO479" s="1" t="n"/>
      <c r="AP479" t="n">
        <v>9</v>
      </c>
      <c r="AQ479" s="4" t="n">
        <v>41458</v>
      </c>
      <c r="AR479" s="4" t="n">
        <v>41458</v>
      </c>
      <c r="AS479" s="5">
        <f>+AR479-AQ479</f>
        <v/>
      </c>
      <c r="AT479" t="inlineStr">
        <is>
          <t>Acuerdo 020 de 2009</t>
        </is>
      </c>
      <c r="AU479" t="inlineStr">
        <is>
          <t>Auto de archivo</t>
        </is>
      </c>
      <c r="AV479" s="10" t="n">
        <v>41458</v>
      </c>
      <c r="AW479" s="9" t="inlineStr">
        <is>
          <t>L.Garcia - J. Alavarez</t>
        </is>
      </c>
      <c r="AX479" s="10" t="n">
        <v>41458</v>
      </c>
      <c r="BM479" s="10" t="n">
        <v>41459</v>
      </c>
      <c r="BN479" s="10" t="n">
        <v>41459</v>
      </c>
      <c r="BO479" s="10" t="n">
        <v>41459</v>
      </c>
      <c r="BP479" s="10" t="n">
        <v>41459</v>
      </c>
      <c r="BS479" s="10" t="n">
        <v>41471</v>
      </c>
      <c r="BT479" s="10" t="n">
        <v>41474</v>
      </c>
      <c r="CE479" s="10" t="n">
        <v>41541</v>
      </c>
    </row>
    <row r="480" ht="15" customHeight="1">
      <c r="B480" t="inlineStr">
        <is>
          <t>478-2013</t>
        </is>
      </c>
      <c r="C480" t="n">
        <v>1303136</v>
      </c>
      <c r="D480" t="inlineStr">
        <is>
          <t>-</t>
        </is>
      </c>
      <c r="E480" t="inlineStr">
        <is>
          <t>ESCOMBROS</t>
        </is>
      </c>
      <c r="H480" s="7" t="inlineStr">
        <is>
          <t>Escombros en espacio publico</t>
        </is>
      </c>
      <c r="I480" t="inlineStr">
        <is>
          <t>Anonimo</t>
        </is>
      </c>
      <c r="T480">
        <f>CONCATENATE(J480," ",K480," ",L480," ",M480," ",N480," ",O480," ",P480," ",Q480," ",R480," ",S480)</f>
        <v/>
      </c>
      <c r="U480" t="inlineStr">
        <is>
          <t>no reporta</t>
        </is>
      </c>
      <c r="V480" t="inlineStr">
        <is>
          <t>no reporta</t>
        </is>
      </c>
      <c r="W480" t="inlineStr">
        <is>
          <t>Cristina Gonzalez</t>
        </is>
      </c>
      <c r="X480" t="inlineStr">
        <is>
          <t>DG</t>
        </is>
      </c>
      <c r="Y480" t="n">
        <v>40</v>
      </c>
      <c r="AB480" t="n">
        <v>34</v>
      </c>
      <c r="AC480" t="inlineStr">
        <is>
          <t>A</t>
        </is>
      </c>
      <c r="AD480" t="n">
        <v>8</v>
      </c>
      <c r="AH480">
        <f>CONCATENATE(X480," ",Y480," ",Z480," ",AA480," ",AB480," ",AC480," ",AD480," ",AE480," ",AF480," ",AG480)</f>
        <v/>
      </c>
      <c r="AI480" t="inlineStr">
        <is>
          <t>no reporta</t>
        </is>
      </c>
      <c r="AJ480" t="n">
        <v>3146223270</v>
      </c>
      <c r="AK480" t="inlineStr">
        <is>
          <t>Obrero</t>
        </is>
      </c>
      <c r="AO480" s="1" t="n"/>
      <c r="AP480" t="n">
        <v>9</v>
      </c>
      <c r="AQ480" s="4" t="n">
        <v>41458</v>
      </c>
      <c r="AR480" s="4" t="n">
        <v>41458</v>
      </c>
      <c r="AS480" s="5">
        <f>+AR480-AQ480</f>
        <v/>
      </c>
      <c r="AT480" t="inlineStr">
        <is>
          <t>Acta de Compromiso</t>
        </is>
      </c>
      <c r="AU480" t="inlineStr">
        <is>
          <t>Auto de archivo</t>
        </is>
      </c>
      <c r="AV480" s="10" t="n">
        <v>41457</v>
      </c>
      <c r="AW480" s="9" t="inlineStr">
        <is>
          <t>L.Garcia - J. Alavarez</t>
        </is>
      </c>
      <c r="AX480" s="10" t="n">
        <v>41458</v>
      </c>
      <c r="AY480" s="10" t="n">
        <v>41467</v>
      </c>
      <c r="AZ480" s="9" t="inlineStr">
        <is>
          <t>J. Restrepo - S. Bustamante</t>
        </is>
      </c>
      <c r="BA480" s="10" t="n">
        <v>41467</v>
      </c>
      <c r="CE480" s="10" t="n">
        <v>41703</v>
      </c>
    </row>
    <row r="481">
      <c r="B481" t="inlineStr">
        <is>
          <t>479-2013</t>
        </is>
      </c>
      <c r="C481" t="n">
        <v>1303141</v>
      </c>
      <c r="D481" t="inlineStr">
        <is>
          <t>ESPACIOS PUBLICOS VERDES</t>
        </is>
      </c>
      <c r="H481" s="7" t="inlineStr">
        <is>
          <t>Cambio de piso blando por duro</t>
        </is>
      </c>
      <c r="I481" t="inlineStr">
        <is>
          <t>De Oficio</t>
        </is>
      </c>
      <c r="T481">
        <f>CONCATENATE(J481," ",K481," ",L481," ",M481," ",N481," ",O481," ",P481," ",Q481," ",R481," ",S481)</f>
        <v/>
      </c>
      <c r="U481" t="inlineStr">
        <is>
          <t>no reporta</t>
        </is>
      </c>
      <c r="V481" t="inlineStr">
        <is>
          <t>no reporta</t>
        </is>
      </c>
      <c r="W481" t="inlineStr">
        <is>
          <t>Walter Gaviria</t>
        </is>
      </c>
      <c r="X481" t="inlineStr">
        <is>
          <t>KR</t>
        </is>
      </c>
      <c r="Y481" t="n">
        <v>39</v>
      </c>
      <c r="Z481" t="inlineStr">
        <is>
          <t>DD</t>
        </is>
      </c>
      <c r="AB481" t="n">
        <v>45</v>
      </c>
      <c r="AC481" t="inlineStr">
        <is>
          <t>C</t>
        </is>
      </c>
      <c r="AD481" t="n">
        <v>18</v>
      </c>
      <c r="AH481">
        <f>CONCATENATE(X481," ",Y481," ",Z481," ",AA481," ",AB481," ",AC481," ",AD481," ",AE481," ",AF481," ",AG481)</f>
        <v/>
      </c>
      <c r="AI481" t="inlineStr">
        <is>
          <t>no reporta</t>
        </is>
      </c>
      <c r="AJ481" t="inlineStr">
        <is>
          <t>no reporta</t>
        </is>
      </c>
      <c r="AK481" t="inlineStr">
        <is>
          <t>La Paz</t>
        </is>
      </c>
      <c r="AO481" s="1" t="n"/>
      <c r="AP481" t="n">
        <v>7</v>
      </c>
      <c r="AQ481" s="4" t="n">
        <v>41458</v>
      </c>
      <c r="AR481" s="4" t="n">
        <v>41458</v>
      </c>
      <c r="AS481" s="5">
        <f>+AR481-AQ481</f>
        <v/>
      </c>
      <c r="AT481" t="inlineStr">
        <is>
          <t>Codigo de Policia</t>
        </is>
      </c>
      <c r="AU481" t="inlineStr">
        <is>
          <t>Auto de inicio</t>
        </is>
      </c>
      <c r="AV481" s="10" t="n">
        <v>41458</v>
      </c>
      <c r="AW481" s="9" t="inlineStr">
        <is>
          <t>L.Garcia - J. Alavarez</t>
        </is>
      </c>
      <c r="AX481" s="10" t="n">
        <v>41458</v>
      </c>
      <c r="AY481" s="10" t="n">
        <v>41467</v>
      </c>
      <c r="AZ481" s="9" t="inlineStr">
        <is>
          <t>L.Garcia - J. Alavarez</t>
        </is>
      </c>
      <c r="BA481" s="10" t="n">
        <v>41467</v>
      </c>
    </row>
    <row r="482" ht="15" customHeight="1">
      <c r="B482" t="inlineStr">
        <is>
          <t>480-2013</t>
        </is>
      </c>
      <c r="C482" t="n">
        <v>1303115</v>
      </c>
      <c r="D482" t="inlineStr">
        <is>
          <t>-</t>
        </is>
      </c>
      <c r="E482" t="inlineStr">
        <is>
          <t>RESIDUO ESPECIAL</t>
        </is>
      </c>
      <c r="H482" s="7" t="inlineStr">
        <is>
          <t>Colchon, tablas y cama en espacio publico</t>
        </is>
      </c>
      <c r="I482" t="inlineStr">
        <is>
          <t>Comunidad</t>
        </is>
      </c>
      <c r="T482">
        <f>CONCATENATE(J482," ",K482," ",L482," ",M482," ",N482," ",O482," ",P482," ",Q482," ",R482," ",S482)</f>
        <v/>
      </c>
      <c r="U482" t="inlineStr">
        <is>
          <t>no reporta</t>
        </is>
      </c>
      <c r="V482" t="inlineStr">
        <is>
          <t>no reporta</t>
        </is>
      </c>
      <c r="W482" t="inlineStr">
        <is>
          <t xml:space="preserve">Jaime </t>
        </is>
      </c>
      <c r="X482" t="inlineStr">
        <is>
          <t>TR</t>
        </is>
      </c>
      <c r="Y482" t="n">
        <v>36</v>
      </c>
      <c r="Z482" t="inlineStr">
        <is>
          <t>D</t>
        </is>
      </c>
      <c r="AA482" t="inlineStr">
        <is>
          <t>SUR</t>
        </is>
      </c>
      <c r="AB482" t="n">
        <v>29</v>
      </c>
      <c r="AD482" t="n">
        <v>37</v>
      </c>
      <c r="AH482">
        <f>CONCATENATE(X482," ",Y482," ",Z482," ",AA482," ",AB482," ",AC482," ",AD482," ",AE482," ",AF482," ",AG482)</f>
        <v/>
      </c>
      <c r="AI482" t="inlineStr">
        <is>
          <t>no reporta</t>
        </is>
      </c>
      <c r="AJ482" t="inlineStr">
        <is>
          <t>no reporta</t>
        </is>
      </c>
      <c r="AK482" t="inlineStr">
        <is>
          <t>La Sebastiana</t>
        </is>
      </c>
      <c r="AO482" s="1" t="n"/>
      <c r="AP482" t="n">
        <v>3</v>
      </c>
      <c r="AQ482" s="4" t="n">
        <v>41457</v>
      </c>
      <c r="AR482" s="4" t="n">
        <v>41460</v>
      </c>
      <c r="AS482" s="5">
        <f>+AR482-AQ482</f>
        <v/>
      </c>
      <c r="AT482" t="inlineStr">
        <is>
          <t>Acta de Compromiso</t>
        </is>
      </c>
      <c r="AU482" t="inlineStr">
        <is>
          <t>Auto de archivo</t>
        </is>
      </c>
      <c r="AV482" s="10" t="n">
        <v>41460</v>
      </c>
      <c r="AW482" s="9" t="inlineStr">
        <is>
          <t>L.Garcia - J. Alavarez</t>
        </is>
      </c>
      <c r="AX482" s="10" t="n">
        <v>41460</v>
      </c>
    </row>
    <row r="483" ht="15" customHeight="1">
      <c r="B483" t="inlineStr">
        <is>
          <t>481-2013</t>
        </is>
      </c>
      <c r="C483" t="n">
        <v>1303125</v>
      </c>
      <c r="D483" t="inlineStr">
        <is>
          <t>FAUNA SILVESTRE</t>
        </is>
      </c>
      <c r="H483" s="7" t="inlineStr">
        <is>
          <t>Lora en malas condiciones</t>
        </is>
      </c>
      <c r="I483" t="inlineStr">
        <is>
          <t>Anonimo</t>
        </is>
      </c>
      <c r="T483">
        <f>CONCATENATE(J483," ",K483," ",L483," ",M483," ",N483," ",O483," ",P483," ",Q483," ",R483," ",S483)</f>
        <v/>
      </c>
      <c r="U483" t="inlineStr">
        <is>
          <t>no reporta</t>
        </is>
      </c>
      <c r="V483" t="inlineStr">
        <is>
          <t>no reporta</t>
        </is>
      </c>
      <c r="W483" t="inlineStr">
        <is>
          <t>Por determinar</t>
        </is>
      </c>
      <c r="X483" t="inlineStr">
        <is>
          <t>CL</t>
        </is>
      </c>
      <c r="Y483" t="n">
        <v>49</v>
      </c>
      <c r="Z483" t="inlineStr">
        <is>
          <t>D</t>
        </is>
      </c>
      <c r="AA483" t="inlineStr">
        <is>
          <t>SUR</t>
        </is>
      </c>
      <c r="AB483" t="n">
        <v>145</v>
      </c>
      <c r="AG483" t="n">
        <v>110</v>
      </c>
      <c r="AH483">
        <f>CONCATENATE(X483," ",Y483," ",Z483," ",AA483," ",AB483," ",AC483," ",AD483," ",AE483," ",AF483," ",AG483)</f>
        <v/>
      </c>
      <c r="AI483" t="inlineStr">
        <is>
          <t>no reporta</t>
        </is>
      </c>
      <c r="AJ483" t="inlineStr">
        <is>
          <t>no reporta</t>
        </is>
      </c>
      <c r="AK483" t="inlineStr">
        <is>
          <t>Loma del Barro</t>
        </is>
      </c>
      <c r="AO483" s="1" t="n"/>
      <c r="AP483" t="n">
        <v>7</v>
      </c>
      <c r="AQ483" s="4" t="n">
        <v>41457</v>
      </c>
      <c r="AR483" s="4" t="n">
        <v>41457</v>
      </c>
      <c r="AS483" s="5">
        <f>+AR483-AQ483</f>
        <v/>
      </c>
      <c r="AT483" t="inlineStr">
        <is>
          <t>Acta de Compromiso</t>
        </is>
      </c>
      <c r="AU483" t="inlineStr">
        <is>
          <t>Auto de archivo</t>
        </is>
      </c>
      <c r="CE483" s="10" t="n">
        <v>41457</v>
      </c>
    </row>
    <row r="484" ht="15" customHeight="1">
      <c r="B484" t="inlineStr">
        <is>
          <t>482-2013</t>
        </is>
      </c>
      <c r="C484" t="n">
        <v>1303117</v>
      </c>
      <c r="D484" t="inlineStr">
        <is>
          <t>-</t>
        </is>
      </c>
      <c r="E484" t="inlineStr">
        <is>
          <t>RESIDUOS SOLIDOS</t>
        </is>
      </c>
      <c r="H484" s="7" t="inlineStr">
        <is>
          <t>Material organico en descomposicion</t>
        </is>
      </c>
      <c r="I484" t="inlineStr">
        <is>
          <t>Nohemy Acosta</t>
        </is>
      </c>
      <c r="J484" t="inlineStr">
        <is>
          <t>KR</t>
        </is>
      </c>
      <c r="K484" t="n">
        <v>32</v>
      </c>
      <c r="N484" t="n">
        <v>140</v>
      </c>
      <c r="O484" t="inlineStr">
        <is>
          <t>C</t>
        </is>
      </c>
      <c r="P484" t="n">
        <v>19</v>
      </c>
      <c r="T484">
        <f>CONCATENATE(J484," ",K484," ",L484," ",M484," ",N484," ",O484," ",P484," ",Q484," ",R484," ",S484)</f>
        <v/>
      </c>
      <c r="U484" t="n">
        <v>42878636</v>
      </c>
      <c r="V484" t="inlineStr">
        <is>
          <t>3312931 - 3103786489</t>
        </is>
      </c>
      <c r="W484" t="inlineStr">
        <is>
          <t>Urbanizacion Flor del campo</t>
        </is>
      </c>
      <c r="AH484">
        <f>CONCATENATE(X484," ",Y484," ",Z484," ",AA484," ",AB484," ",AC484," ",AD484," ",AE484," ",AF484," ",AG484)</f>
        <v/>
      </c>
      <c r="AI484" t="inlineStr">
        <is>
          <t>no reporta</t>
        </is>
      </c>
      <c r="AJ484" t="inlineStr">
        <is>
          <t>no reporta</t>
        </is>
      </c>
      <c r="AK484" t="inlineStr">
        <is>
          <t>El Dorado</t>
        </is>
      </c>
      <c r="AO484" s="1" t="n"/>
      <c r="AP484" t="n">
        <v>7</v>
      </c>
      <c r="AQ484" s="4" t="n">
        <v>41457</v>
      </c>
      <c r="AR484" s="4" t="n">
        <v>41467</v>
      </c>
      <c r="AS484" s="5">
        <f>+AR484-AQ484</f>
        <v/>
      </c>
      <c r="AT484" t="inlineStr">
        <is>
          <t>Acta de Compromiso</t>
        </is>
      </c>
      <c r="AU484" t="inlineStr">
        <is>
          <t>Visitas patrulleros</t>
        </is>
      </c>
      <c r="AV484" s="10" t="n">
        <v>41467</v>
      </c>
      <c r="AW484" s="9" t="inlineStr">
        <is>
          <t>L.Garcia - J. Alavarez</t>
        </is>
      </c>
      <c r="AX484" s="10" t="n">
        <v>41467</v>
      </c>
      <c r="CE484" s="10" t="n">
        <v>41488</v>
      </c>
    </row>
    <row r="485" ht="15" customHeight="1">
      <c r="B485" t="inlineStr">
        <is>
          <t>483-2013</t>
        </is>
      </c>
      <c r="C485" t="inlineStr">
        <is>
          <t>130040-1303147</t>
        </is>
      </c>
      <c r="D485" t="inlineStr">
        <is>
          <t>FAUNA DOMESTICA</t>
        </is>
      </c>
      <c r="H485" s="7" t="inlineStr">
        <is>
          <t>Perro bulldog agresivo</t>
        </is>
      </c>
      <c r="I485" t="inlineStr">
        <is>
          <t>Blanca Ema Valencia</t>
        </is>
      </c>
      <c r="J485" t="inlineStr">
        <is>
          <t>KR</t>
        </is>
      </c>
      <c r="K485" t="n">
        <v>24</v>
      </c>
      <c r="L485" t="inlineStr">
        <is>
          <t>D</t>
        </is>
      </c>
      <c r="N485" t="n">
        <v>40</v>
      </c>
      <c r="Q485" t="inlineStr">
        <is>
          <t>SUR</t>
        </is>
      </c>
      <c r="R485" t="n">
        <v>70</v>
      </c>
      <c r="T485">
        <f>CONCATENATE(J485," ",K485," ",L485," ",M485," ",N485," ",O485," ",P485," ",Q485," ",R485," ",S485)</f>
        <v/>
      </c>
      <c r="U485" t="n">
        <v>32319307</v>
      </c>
      <c r="V485" t="n">
        <v>3331636</v>
      </c>
      <c r="W485" t="inlineStr">
        <is>
          <t>Martha Londoño</t>
        </is>
      </c>
      <c r="AH485">
        <f>CONCATENATE(X485," ",Y485," ",Z485," ",AA485," ",AB485," ",AC485," ",AD485," ",AE485," ",AF485," ",AG485)</f>
        <v/>
      </c>
      <c r="AI485" t="inlineStr">
        <is>
          <t>no reporta</t>
        </is>
      </c>
      <c r="AJ485" t="inlineStr">
        <is>
          <t>no reporta</t>
        </is>
      </c>
      <c r="AK485" t="inlineStr">
        <is>
          <t>El Salado</t>
        </is>
      </c>
      <c r="AO485" s="1" t="n"/>
      <c r="AP485" t="n">
        <v>6</v>
      </c>
      <c r="AQ485" s="4" t="n">
        <v>41457</v>
      </c>
      <c r="AR485" s="4" t="n">
        <v>41466</v>
      </c>
      <c r="AS485" s="5">
        <f>+AR485-AQ485</f>
        <v/>
      </c>
      <c r="AT485" t="inlineStr">
        <is>
          <t>Acta de Compromiso</t>
        </is>
      </c>
      <c r="AU485" t="inlineStr">
        <is>
          <t>Auto de archivo</t>
        </is>
      </c>
      <c r="BM485" s="10" t="n">
        <v>41463</v>
      </c>
      <c r="BN485" s="10" t="n">
        <v>41466</v>
      </c>
      <c r="BO485" s="10" t="n">
        <v>41472</v>
      </c>
      <c r="BP485" s="10" t="n">
        <v>41472</v>
      </c>
    </row>
    <row r="486" ht="15" customHeight="1">
      <c r="B486" t="inlineStr">
        <is>
          <t>484-2013</t>
        </is>
      </c>
      <c r="C486" t="n">
        <v>1303266</v>
      </c>
      <c r="D486" t="inlineStr">
        <is>
          <t>-</t>
        </is>
      </c>
      <c r="E486" t="inlineStr">
        <is>
          <t>ESCOMBROS</t>
        </is>
      </c>
      <c r="H486" s="7" t="inlineStr">
        <is>
          <t>Escombros en zona verde</t>
        </is>
      </c>
      <c r="I486" t="inlineStr">
        <is>
          <t>De Oficio</t>
        </is>
      </c>
      <c r="T486">
        <f>CONCATENATE(J486," ",K486," ",L486," ",M486," ",N486," ",O486," ",P486," ",Q486," ",R486," ",S486)</f>
        <v/>
      </c>
      <c r="U486" t="inlineStr">
        <is>
          <t>no reporta</t>
        </is>
      </c>
      <c r="V486" t="inlineStr">
        <is>
          <t>no reporta</t>
        </is>
      </c>
      <c r="W486" t="inlineStr">
        <is>
          <t>John Jairo Rave</t>
        </is>
      </c>
      <c r="X486" t="inlineStr">
        <is>
          <t>TR</t>
        </is>
      </c>
      <c r="Y486" t="n">
        <v>34</v>
      </c>
      <c r="Z486" t="inlineStr">
        <is>
          <t>C</t>
        </is>
      </c>
      <c r="AA486" t="inlineStr">
        <is>
          <t>SUR</t>
        </is>
      </c>
      <c r="AB486" t="n">
        <v>32</v>
      </c>
      <c r="AC486" t="inlineStr">
        <is>
          <t>B</t>
        </is>
      </c>
      <c r="AD486" t="n">
        <v>51</v>
      </c>
      <c r="AH486">
        <f>CONCATENATE(X486," ",Y486," ",Z486," ",AA486," ",AB486," ",AC486," ",AD486," ",AE486," ",AF486," ",AG486)</f>
        <v/>
      </c>
      <c r="AI486" t="inlineStr">
        <is>
          <t>no reporta</t>
        </is>
      </c>
      <c r="AJ486" t="inlineStr">
        <is>
          <t>no reporta</t>
        </is>
      </c>
      <c r="AK486" t="inlineStr">
        <is>
          <t>Obrero</t>
        </is>
      </c>
      <c r="AO486" s="1" t="n"/>
      <c r="AP486" t="n">
        <v>9</v>
      </c>
      <c r="AQ486" s="4" t="n">
        <v>41460</v>
      </c>
      <c r="AR486" s="4" t="n">
        <v>41460</v>
      </c>
      <c r="AS486" s="5">
        <f>+AR486-AQ486</f>
        <v/>
      </c>
      <c r="AT486" t="inlineStr">
        <is>
          <t>Acta de Compromiso</t>
        </is>
      </c>
      <c r="AU486" t="inlineStr">
        <is>
          <t>Visitas patrulleros</t>
        </is>
      </c>
      <c r="AV486" s="10" t="n">
        <v>41460</v>
      </c>
      <c r="AW486" s="9" t="inlineStr">
        <is>
          <t>S.Bustamante-J.Restrepo-C.Rojas</t>
        </is>
      </c>
      <c r="AX486" s="10" t="n">
        <v>41463</v>
      </c>
      <c r="AY486" s="10" t="n">
        <v>41467</v>
      </c>
      <c r="AZ486" s="9" t="inlineStr">
        <is>
          <t>L.Garcia - J. Alavarez</t>
        </is>
      </c>
      <c r="BA486" s="10" t="n">
        <v>41467</v>
      </c>
    </row>
    <row r="487" ht="15" customHeight="1">
      <c r="B487" t="inlineStr">
        <is>
          <t>485-2013</t>
        </is>
      </c>
      <c r="C487" t="n">
        <v>1303265</v>
      </c>
      <c r="D487" t="inlineStr">
        <is>
          <t>-</t>
        </is>
      </c>
      <c r="E487" t="inlineStr">
        <is>
          <t>ESCOMBROS</t>
        </is>
      </c>
      <c r="H487" s="7" t="inlineStr">
        <is>
          <t>Escombros en zona verde</t>
        </is>
      </c>
      <c r="I487" t="inlineStr">
        <is>
          <t>De Oficio</t>
        </is>
      </c>
      <c r="T487">
        <f>CONCATENATE(J487," ",K487," ",L487," ",M487," ",N487," ",O487," ",P487," ",Q487," ",R487," ",S487)</f>
        <v/>
      </c>
      <c r="U487" t="inlineStr">
        <is>
          <t>no reporta</t>
        </is>
      </c>
      <c r="V487" t="inlineStr">
        <is>
          <t>no reporta</t>
        </is>
      </c>
      <c r="W487" t="inlineStr">
        <is>
          <t>Beatriz Palacio</t>
        </is>
      </c>
      <c r="X487" t="inlineStr">
        <is>
          <t>TR</t>
        </is>
      </c>
      <c r="Y487" t="n">
        <v>34</v>
      </c>
      <c r="Z487" t="inlineStr">
        <is>
          <t>C</t>
        </is>
      </c>
      <c r="AA487" t="inlineStr">
        <is>
          <t>SUR</t>
        </is>
      </c>
      <c r="AB487" t="n">
        <v>31</v>
      </c>
      <c r="AC487" t="inlineStr">
        <is>
          <t>E</t>
        </is>
      </c>
      <c r="AD487" t="n">
        <v>43</v>
      </c>
      <c r="AH487">
        <f>CONCATENATE(X487," ",Y487," ",Z487," ",AA487," ",AB487," ",AC487," ",AD487," ",AE487," ",AF487," ",AG487)</f>
        <v/>
      </c>
      <c r="AI487" t="inlineStr">
        <is>
          <t>no reporta</t>
        </is>
      </c>
      <c r="AJ487" t="inlineStr">
        <is>
          <t>no reporta</t>
        </is>
      </c>
      <c r="AK487" t="inlineStr">
        <is>
          <t>Obrero</t>
        </is>
      </c>
      <c r="AO487" s="1" t="n"/>
      <c r="AP487" t="n">
        <v>9</v>
      </c>
      <c r="AQ487" s="4" t="n">
        <v>41460</v>
      </c>
      <c r="AR487" s="4" t="n">
        <v>41460</v>
      </c>
      <c r="AS487" s="5">
        <f>+AR487-AQ487</f>
        <v/>
      </c>
      <c r="AT487" t="inlineStr">
        <is>
          <t>Acta de Compromiso</t>
        </is>
      </c>
      <c r="AU487" t="inlineStr">
        <is>
          <t>Auto de archivo</t>
        </is>
      </c>
      <c r="AV487" s="10" t="n">
        <v>41457</v>
      </c>
      <c r="AW487" s="9" t="inlineStr">
        <is>
          <t>J.Restrepo-S.Bustamante</t>
        </is>
      </c>
      <c r="AX487" s="10" t="n">
        <v>41457</v>
      </c>
      <c r="AY487" s="10" t="n">
        <v>41549</v>
      </c>
      <c r="AZ487" s="9" t="inlineStr">
        <is>
          <t>J. Restrepo - S. Bustamante - C. Rojas</t>
        </is>
      </c>
      <c r="BA487" s="10" t="n">
        <v>41554</v>
      </c>
      <c r="CE487" s="10" t="n">
        <v>41555</v>
      </c>
    </row>
    <row r="488" ht="15" customHeight="1">
      <c r="B488" t="inlineStr">
        <is>
          <t>486-2013</t>
        </is>
      </c>
      <c r="C488" t="n">
        <v>1303060</v>
      </c>
      <c r="D488" t="inlineStr">
        <is>
          <t>-</t>
        </is>
      </c>
      <c r="E488" t="inlineStr">
        <is>
          <t>ESCOMBROS</t>
        </is>
      </c>
      <c r="H488" s="7" t="inlineStr">
        <is>
          <t>Escombros en sitio privado cerca al retiro de una quebrada</t>
        </is>
      </c>
      <c r="I488" t="inlineStr">
        <is>
          <t>De Oficio</t>
        </is>
      </c>
      <c r="T488">
        <f>CONCATENATE(J488," ",K488," ",L488," ",M488," ",N488," ",O488," ",P488," ",Q488," ",R488," ",S488)</f>
        <v/>
      </c>
      <c r="U488" t="inlineStr">
        <is>
          <t>no reporta</t>
        </is>
      </c>
      <c r="V488" t="inlineStr">
        <is>
          <t>no reporta</t>
        </is>
      </c>
      <c r="W488" t="inlineStr">
        <is>
          <t>Ricardo Antonio Sierra Tapias</t>
        </is>
      </c>
      <c r="X488" t="inlineStr">
        <is>
          <t>KR</t>
        </is>
      </c>
      <c r="Y488" t="n">
        <v>45</v>
      </c>
      <c r="Z488" t="inlineStr">
        <is>
          <t>A</t>
        </is>
      </c>
      <c r="AB488" t="n">
        <v>79</v>
      </c>
      <c r="AD488" t="n">
        <v>134</v>
      </c>
      <c r="AE488" t="inlineStr">
        <is>
          <t>SUR</t>
        </is>
      </c>
      <c r="AH488">
        <f>CONCATENATE(X488," ",Y488," ",Z488," ",AA488," ",AB488," ",AC488," ",AD488," ",AE488," ",AF488," ",AG488)</f>
        <v/>
      </c>
      <c r="AI488" t="inlineStr">
        <is>
          <t>no reporta</t>
        </is>
      </c>
      <c r="AJ488" t="inlineStr">
        <is>
          <t>no reporta</t>
        </is>
      </c>
      <c r="AO488" s="1" t="n"/>
      <c r="AQ488" s="4" t="n">
        <v>41452</v>
      </c>
      <c r="AR488" s="4" t="n">
        <v>41452</v>
      </c>
      <c r="AS488" s="5">
        <f>+AR488-AQ488</f>
        <v/>
      </c>
      <c r="AT488" t="inlineStr">
        <is>
          <t>Acta de Compromiso</t>
        </is>
      </c>
      <c r="AU488" t="inlineStr">
        <is>
          <t>Auto de archivo</t>
        </is>
      </c>
      <c r="AV488" s="10" t="n">
        <v>41452</v>
      </c>
      <c r="AW488" s="9" t="inlineStr">
        <is>
          <t>J.Guzman</t>
        </is>
      </c>
      <c r="AX488" s="10" t="n">
        <v>41452</v>
      </c>
    </row>
    <row r="489" ht="30" customHeight="1">
      <c r="B489" t="inlineStr">
        <is>
          <t>487-2013</t>
        </is>
      </c>
      <c r="C489" t="n">
        <v>1303257</v>
      </c>
      <c r="D489" t="inlineStr">
        <is>
          <t>-</t>
        </is>
      </c>
      <c r="E489" t="inlineStr">
        <is>
          <t>RESIDUOS SOLIDOS</t>
        </is>
      </c>
      <c r="H489" s="7" t="inlineStr">
        <is>
          <t>Esquina convertida en un basurero, sacan basuras en dias y horarios no establecidos</t>
        </is>
      </c>
      <c r="I489" t="inlineStr">
        <is>
          <t>Comunidad</t>
        </is>
      </c>
      <c r="T489">
        <f>CONCATENATE(J489," ",K489," ",L489," ",M489," ",N489," ",O489," ",P489," ",Q489," ",R489," ",S489)</f>
        <v/>
      </c>
      <c r="U489" t="inlineStr">
        <is>
          <t>no reporta</t>
        </is>
      </c>
      <c r="V489" t="inlineStr">
        <is>
          <t>no reporta</t>
        </is>
      </c>
      <c r="W489" t="inlineStr">
        <is>
          <t>Monica Palacio Muñoz</t>
        </is>
      </c>
      <c r="X489" t="inlineStr">
        <is>
          <t>TR</t>
        </is>
      </c>
      <c r="Y489" t="n">
        <v>34</v>
      </c>
      <c r="Z489" t="inlineStr">
        <is>
          <t>D</t>
        </is>
      </c>
      <c r="AA489" t="inlineStr">
        <is>
          <t>SUR</t>
        </is>
      </c>
      <c r="AB489" t="n">
        <v>31</v>
      </c>
      <c r="AC489" t="inlineStr">
        <is>
          <t>E</t>
        </is>
      </c>
      <c r="AD489" t="n">
        <v>30</v>
      </c>
      <c r="AG489" t="inlineStr">
        <is>
          <t>piso 2</t>
        </is>
      </c>
      <c r="AH489">
        <f>CONCATENATE(X489," ",Y489," ",Z489," ",AA489," ",AB489," ",AC489," ",AD489," ",AE489," ",AF489," ",AG489)</f>
        <v/>
      </c>
      <c r="AI489" t="inlineStr">
        <is>
          <t>no reporta</t>
        </is>
      </c>
      <c r="AJ489" t="inlineStr">
        <is>
          <t>no reporta</t>
        </is>
      </c>
      <c r="AK489" t="inlineStr">
        <is>
          <t>Los Naranjos</t>
        </is>
      </c>
      <c r="AO489" s="1" t="n"/>
      <c r="AP489" t="n">
        <v>9</v>
      </c>
      <c r="AQ489" s="4" t="n">
        <v>41459</v>
      </c>
      <c r="AR489" s="4" t="n">
        <v>41527</v>
      </c>
      <c r="AS489" s="5">
        <f>+AR489-AQ489</f>
        <v/>
      </c>
      <c r="AT489" t="inlineStr">
        <is>
          <t>Acta de Compromiso</t>
        </is>
      </c>
      <c r="AU489" t="inlineStr">
        <is>
          <t>Auto de archivo</t>
        </is>
      </c>
      <c r="AV489" s="10" t="n">
        <v>41527</v>
      </c>
      <c r="AW489" s="9" t="inlineStr">
        <is>
          <t>J. Alvarez - L. Garcia</t>
        </is>
      </c>
      <c r="AX489" s="10" t="n">
        <v>41528</v>
      </c>
      <c r="CE489" s="10" t="n">
        <v>41528</v>
      </c>
    </row>
    <row r="490" ht="15" customHeight="1">
      <c r="B490" t="inlineStr">
        <is>
          <t>488-2013</t>
        </is>
      </c>
      <c r="C490" t="n">
        <v>1302937</v>
      </c>
      <c r="D490" t="inlineStr">
        <is>
          <t>FAUNA DOMESTICA</t>
        </is>
      </c>
      <c r="H490" s="7" t="inlineStr">
        <is>
          <t>Maltrato a varios animales, en Gualandayes</t>
        </is>
      </c>
      <c r="I490" t="inlineStr">
        <is>
          <t>Anonimo</t>
        </is>
      </c>
      <c r="T490">
        <f>CONCATENATE(J490," ",K490," ",L490," ",M490," ",N490," ",O490," ",P490," ",Q490," ",R490," ",S490)</f>
        <v/>
      </c>
      <c r="U490" t="inlineStr">
        <is>
          <t>no reporta</t>
        </is>
      </c>
      <c r="V490" t="inlineStr">
        <is>
          <t>no reporta</t>
        </is>
      </c>
      <c r="W490" t="inlineStr">
        <is>
          <t>Por determinar</t>
        </is>
      </c>
      <c r="X490" t="inlineStr">
        <is>
          <t>CL</t>
        </is>
      </c>
      <c r="Y490" t="n">
        <v>41</v>
      </c>
      <c r="Z490" t="inlineStr">
        <is>
          <t>B</t>
        </is>
      </c>
      <c r="AA490" t="inlineStr">
        <is>
          <t>SUR</t>
        </is>
      </c>
      <c r="AB490" t="n">
        <v>32</v>
      </c>
      <c r="AC490" t="inlineStr">
        <is>
          <t>B</t>
        </is>
      </c>
      <c r="AD490" t="n">
        <v>37</v>
      </c>
      <c r="AH490">
        <f>CONCATENATE(X490," ",Y490," ",Z490," ",AA490," ",AB490," ",AC490," ",AD490," ",AE490," ",AF490," ",AG490)</f>
        <v/>
      </c>
      <c r="AI490" t="inlineStr">
        <is>
          <t>no reporta</t>
        </is>
      </c>
      <c r="AJ490" t="inlineStr">
        <is>
          <t>no reporta</t>
        </is>
      </c>
      <c r="AK490" t="inlineStr">
        <is>
          <t>El Dorado</t>
        </is>
      </c>
      <c r="AO490" s="1" t="n"/>
      <c r="AP490" t="n">
        <v>7</v>
      </c>
      <c r="AQ490" s="17" t="n">
        <v>41446</v>
      </c>
      <c r="AR490" s="4" t="n"/>
      <c r="AS490" s="5">
        <f>+AR490-AQ490</f>
        <v/>
      </c>
      <c r="AT490" t="inlineStr">
        <is>
          <t>Acta de Compromiso</t>
        </is>
      </c>
      <c r="AU490" t="inlineStr">
        <is>
          <t>Auto de archivo</t>
        </is>
      </c>
    </row>
    <row r="491" ht="15" customHeight="1">
      <c r="B491" t="inlineStr">
        <is>
          <t>489-2013</t>
        </is>
      </c>
      <c r="C491" t="n">
        <v>1302194</v>
      </c>
      <c r="D491" t="inlineStr">
        <is>
          <t>FAUNA DOMESTICA</t>
        </is>
      </c>
      <c r="H491" s="7" t="inlineStr">
        <is>
          <t>Perros que ladran toda la noche</t>
        </is>
      </c>
      <c r="I491" t="inlineStr">
        <is>
          <t>Carmen Echandia</t>
        </is>
      </c>
      <c r="T491">
        <f>CONCATENATE(J491," ",K491," ",L491," ",M491," ",N491," ",O491," ",P491," ",Q491," ",R491," ",S491)</f>
        <v/>
      </c>
      <c r="U491" t="n">
        <v>32537362</v>
      </c>
      <c r="V491" t="n">
        <v>3348652</v>
      </c>
      <c r="W491" t="inlineStr">
        <is>
          <t>Por determinar</t>
        </is>
      </c>
      <c r="X491" t="inlineStr">
        <is>
          <t>CL</t>
        </is>
      </c>
      <c r="Y491" t="n">
        <v>40</v>
      </c>
      <c r="Z491" t="inlineStr">
        <is>
          <t>E</t>
        </is>
      </c>
      <c r="AA491" t="inlineStr">
        <is>
          <t>SUR</t>
        </is>
      </c>
      <c r="AB491" t="n">
        <v>32</v>
      </c>
      <c r="AD491" t="n">
        <v>6</v>
      </c>
      <c r="AH491">
        <f>CONCATENATE(X491," ",Y491," ",Z491," ",AA491," ",AB491," ",AC491," ",AD491," ",AE491," ",AF491," ",AG491)</f>
        <v/>
      </c>
      <c r="AI491" t="inlineStr">
        <is>
          <t>no reporta</t>
        </is>
      </c>
      <c r="AJ491" t="inlineStr">
        <is>
          <t>no reporta</t>
        </is>
      </c>
      <c r="AO491" s="1" t="n"/>
      <c r="AQ491" s="17" t="n">
        <v>41414</v>
      </c>
      <c r="AR491" s="4" t="n"/>
      <c r="AS491" s="5">
        <f>+AR491-AQ491</f>
        <v/>
      </c>
      <c r="AT491" t="inlineStr">
        <is>
          <t>Acta de Compromiso</t>
        </is>
      </c>
      <c r="AU491" t="inlineStr">
        <is>
          <t>Auto de archivo</t>
        </is>
      </c>
    </row>
    <row r="492" ht="15" customHeight="1">
      <c r="B492" t="inlineStr">
        <is>
          <t>490-2013</t>
        </is>
      </c>
      <c r="C492" t="n">
        <v>1302571</v>
      </c>
      <c r="D492" t="inlineStr">
        <is>
          <t>FAUNA DOMESTICA</t>
        </is>
      </c>
      <c r="H492" s="7" t="inlineStr">
        <is>
          <t>Perros que son matratados por su dueño</t>
        </is>
      </c>
      <c r="I492" t="inlineStr">
        <is>
          <t>Nelson Gonzales</t>
        </is>
      </c>
      <c r="T492">
        <f>CONCATENATE(J492," ",K492," ",L492," ",M492," ",N492," ",O492," ",P492," ",Q492," ",R492," ",S492)</f>
        <v/>
      </c>
      <c r="U492" t="n">
        <v>98698910</v>
      </c>
      <c r="V492" t="n">
        <v>2709831</v>
      </c>
      <c r="W492" t="inlineStr">
        <is>
          <t>Johan</t>
        </is>
      </c>
      <c r="X492" t="inlineStr">
        <is>
          <t>KR</t>
        </is>
      </c>
      <c r="Y492" t="n">
        <v>34</v>
      </c>
      <c r="AB492" t="n">
        <v>38</v>
      </c>
      <c r="AD492" t="n">
        <v>56</v>
      </c>
      <c r="AE492" t="inlineStr">
        <is>
          <t>SUR</t>
        </is>
      </c>
      <c r="AG492" t="inlineStr">
        <is>
          <t>piso 2</t>
        </is>
      </c>
      <c r="AH492">
        <f>CONCATENATE(X492," ",Y492," ",Z492," ",AA492," ",AB492," ",AC492," ",AD492," ",AE492," ",AF492," ",AG492)</f>
        <v/>
      </c>
      <c r="AI492" t="inlineStr">
        <is>
          <t>no reporta</t>
        </is>
      </c>
      <c r="AJ492" t="inlineStr">
        <is>
          <t>no reporta</t>
        </is>
      </c>
      <c r="AK492" t="inlineStr">
        <is>
          <t>Mesa</t>
        </is>
      </c>
      <c r="AO492" s="1" t="n"/>
      <c r="AP492" t="n">
        <v>9</v>
      </c>
      <c r="AQ492" s="17" t="n">
        <v>41425</v>
      </c>
      <c r="AR492" s="4" t="n"/>
      <c r="AS492" s="5">
        <f>+AR492-AQ492</f>
        <v/>
      </c>
      <c r="AT492" t="inlineStr">
        <is>
          <t>Acta de Compromiso</t>
        </is>
      </c>
      <c r="AU492" t="inlineStr">
        <is>
          <t>Citaciones</t>
        </is>
      </c>
    </row>
    <row r="493" ht="15" customHeight="1">
      <c r="B493" t="inlineStr">
        <is>
          <t>491-2013</t>
        </is>
      </c>
      <c r="C493" t="n">
        <v>1302027</v>
      </c>
      <c r="D493" t="inlineStr">
        <is>
          <t>FAUNA SILVESTRE</t>
        </is>
      </c>
      <c r="H493" s="7" t="inlineStr">
        <is>
          <t>Fauna silvestre retenida por el perjudicante</t>
        </is>
      </c>
      <c r="I493" t="inlineStr">
        <is>
          <t>Anonimo</t>
        </is>
      </c>
      <c r="T493">
        <f>CONCATENATE(J493," ",K493," ",L493," ",M493," ",N493," ",O493," ",P493," ",Q493," ",R493," ",S493)</f>
        <v/>
      </c>
      <c r="U493" t="inlineStr">
        <is>
          <t>no reporta</t>
        </is>
      </c>
      <c r="V493" t="inlineStr">
        <is>
          <t>no reporta</t>
        </is>
      </c>
      <c r="W493" t="inlineStr">
        <is>
          <t>Rodrigo Tamayo</t>
        </is>
      </c>
      <c r="X493" t="inlineStr">
        <is>
          <t>CL</t>
        </is>
      </c>
      <c r="Y493" t="n">
        <v>30</v>
      </c>
      <c r="AA493" t="inlineStr">
        <is>
          <t>SUR</t>
        </is>
      </c>
      <c r="AB493" t="n">
        <v>45</v>
      </c>
      <c r="AC493" t="inlineStr">
        <is>
          <t>A</t>
        </is>
      </c>
      <c r="AD493" t="n">
        <v>110</v>
      </c>
      <c r="AG493" t="n">
        <v>102</v>
      </c>
      <c r="AH493">
        <f>CONCATENATE(X493," ",Y493," ",Z493," ",AA493," ",AB493," ",AC493," ",AD493," ",AE493," ",AF493," ",AG493)</f>
        <v/>
      </c>
      <c r="AI493" t="inlineStr">
        <is>
          <t>no reporta</t>
        </is>
      </c>
      <c r="AJ493" t="inlineStr">
        <is>
          <t>no reporta</t>
        </is>
      </c>
      <c r="AK493" t="inlineStr">
        <is>
          <t>Jardines</t>
        </is>
      </c>
      <c r="AO493" s="1" t="n"/>
      <c r="AP493" t="n">
        <v>2</v>
      </c>
      <c r="AQ493" s="17" t="n">
        <v>41404</v>
      </c>
      <c r="AR493" s="4" t="n"/>
      <c r="AS493" s="5">
        <f>+AR493-AQ493</f>
        <v/>
      </c>
      <c r="AT493" t="inlineStr">
        <is>
          <t>Acta de Compromiso</t>
        </is>
      </c>
      <c r="AU493" t="inlineStr">
        <is>
          <t>Auto de archivo</t>
        </is>
      </c>
    </row>
    <row r="494" ht="15" customHeight="1">
      <c r="B494" t="inlineStr">
        <is>
          <t>492-2013</t>
        </is>
      </c>
      <c r="C494" t="inlineStr">
        <is>
          <t>130307 - 1304632 - 1304013</t>
        </is>
      </c>
      <c r="D494" t="inlineStr">
        <is>
          <t>-</t>
        </is>
      </c>
      <c r="E494" t="inlineStr">
        <is>
          <t>RESIDUOS SOLIDOS</t>
        </is>
      </c>
      <c r="H494" s="7" t="inlineStr">
        <is>
          <t>Talud sin mantenimiento, el cual es foco de generacion de insectos</t>
        </is>
      </c>
      <c r="I494" t="inlineStr">
        <is>
          <t>Ovidio Tirado</t>
        </is>
      </c>
      <c r="J494" t="inlineStr">
        <is>
          <t>CL</t>
        </is>
      </c>
      <c r="K494" t="n">
        <v>27</v>
      </c>
      <c r="Q494" t="inlineStr">
        <is>
          <t>SUR</t>
        </is>
      </c>
      <c r="T494">
        <f>CONCATENATE(J494," ",K494," ",L494," ",M494," ",N494," ",O494," ",P494," ",Q494," ",R494," ",S494)</f>
        <v/>
      </c>
      <c r="U494" t="inlineStr">
        <is>
          <t>no reporta</t>
        </is>
      </c>
      <c r="V494" t="inlineStr">
        <is>
          <t>no reporta</t>
        </is>
      </c>
      <c r="W494" t="inlineStr">
        <is>
          <t>Conjunto Residencial MERLOT</t>
        </is>
      </c>
      <c r="X494" t="inlineStr">
        <is>
          <t>CL</t>
        </is>
      </c>
      <c r="Y494" t="n">
        <v>27</v>
      </c>
      <c r="AA494" t="inlineStr">
        <is>
          <t>SUR</t>
        </is>
      </c>
      <c r="AB494" t="n">
        <v>25</v>
      </c>
      <c r="AC494" t="inlineStr">
        <is>
          <t>B</t>
        </is>
      </c>
      <c r="AH494">
        <f>CONCATENATE(X494," ",Y494," ",Z494," ",AA494," ",AB494," ",AC494," ",AD494," ",AE494," ",AF494," ",AG494)</f>
        <v/>
      </c>
      <c r="AI494" t="inlineStr">
        <is>
          <t>no reporta</t>
        </is>
      </c>
      <c r="AJ494" t="inlineStr">
        <is>
          <t>no reporta</t>
        </is>
      </c>
      <c r="AK494" t="inlineStr">
        <is>
          <t>Loma El Atravezado</t>
        </is>
      </c>
      <c r="AO494" s="1" t="n"/>
      <c r="AP494" t="n">
        <v>7</v>
      </c>
      <c r="AQ494" s="17" t="n">
        <v>41458</v>
      </c>
      <c r="AR494" s="4" t="n">
        <v>41471</v>
      </c>
      <c r="AS494" s="5">
        <f>+AR494-AQ494</f>
        <v/>
      </c>
      <c r="AT494" t="inlineStr">
        <is>
          <t>Acta de Compromiso</t>
        </is>
      </c>
      <c r="AU494" t="inlineStr">
        <is>
          <t>Visitas técnicos</t>
        </is>
      </c>
      <c r="AV494" s="10" t="n">
        <v>41471</v>
      </c>
      <c r="AW494" s="9" t="inlineStr">
        <is>
          <t>J. Guzman</t>
        </is>
      </c>
      <c r="AX494" s="10" t="n">
        <v>41471</v>
      </c>
    </row>
    <row r="495" ht="15" customHeight="1">
      <c r="B495" t="inlineStr">
        <is>
          <t>493-2013</t>
        </is>
      </c>
      <c r="C495" t="n">
        <v>1303254</v>
      </c>
      <c r="D495" t="inlineStr">
        <is>
          <t>-</t>
        </is>
      </c>
      <c r="E495" t="inlineStr">
        <is>
          <t>RESIDUOS SOLIDOS</t>
        </is>
      </c>
      <c r="H495" s="7" t="inlineStr">
        <is>
          <t>Mala disposicion de residuos solidos</t>
        </is>
      </c>
      <c r="I495" t="inlineStr">
        <is>
          <t>De Oficio</t>
        </is>
      </c>
      <c r="T495">
        <f>CONCATENATE(J495," ",K495," ",L495," ",M495," ",N495," ",O495," ",P495," ",Q495," ",R495," ",S495)</f>
        <v/>
      </c>
      <c r="U495" t="inlineStr">
        <is>
          <t>no reporta</t>
        </is>
      </c>
      <c r="V495" t="inlineStr">
        <is>
          <t>no reporta</t>
        </is>
      </c>
      <c r="W495" t="inlineStr">
        <is>
          <t>Restaurante</t>
        </is>
      </c>
      <c r="AH495">
        <f>CONCATENATE(X495," ",Y495," ",Z495," ",AA495," ",AB495," ",AC495," ",AD495," ",AE495," ",AF495," ",AG495)</f>
        <v/>
      </c>
      <c r="AI495" t="inlineStr">
        <is>
          <t>no reporta</t>
        </is>
      </c>
      <c r="AJ495" t="inlineStr">
        <is>
          <t>no reporta</t>
        </is>
      </c>
      <c r="AK495" t="inlineStr">
        <is>
          <t>Zona Centro</t>
        </is>
      </c>
      <c r="AO495" s="1" t="n"/>
      <c r="AP495" t="n">
        <v>9</v>
      </c>
      <c r="AQ495" s="17" t="n">
        <v>41459</v>
      </c>
      <c r="AR495" s="4" t="n">
        <v>41521</v>
      </c>
      <c r="AS495" s="5">
        <f>+AR495-AQ495</f>
        <v/>
      </c>
      <c r="AT495" t="inlineStr">
        <is>
          <t>Acta de Compromiso</t>
        </is>
      </c>
      <c r="AU495" t="inlineStr">
        <is>
          <t>Auto de archivo</t>
        </is>
      </c>
      <c r="BM495" s="10" t="n">
        <v>41519</v>
      </c>
      <c r="BN495" s="10" t="n">
        <v>41521</v>
      </c>
      <c r="BO495" s="10" t="n">
        <v>41523</v>
      </c>
      <c r="BP495" s="10" t="n">
        <v>41523</v>
      </c>
    </row>
    <row r="496" ht="15" customHeight="1">
      <c r="B496" t="inlineStr">
        <is>
          <t>494-2013</t>
        </is>
      </c>
      <c r="C496" t="n">
        <v>1303254</v>
      </c>
      <c r="D496" t="inlineStr">
        <is>
          <t>-</t>
        </is>
      </c>
      <c r="E496" t="inlineStr">
        <is>
          <t>RESIDUOS SOLIDOS</t>
        </is>
      </c>
      <c r="H496" s="7" t="inlineStr">
        <is>
          <t>Mala disposicion de residuos solidos</t>
        </is>
      </c>
      <c r="I496" t="inlineStr">
        <is>
          <t>De Oficio</t>
        </is>
      </c>
      <c r="T496">
        <f>CONCATENATE(J496," ",K496," ",L496," ",M496," ",N496," ",O496," ",P496," ",Q496," ",R496," ",S496)</f>
        <v/>
      </c>
      <c r="U496" t="inlineStr">
        <is>
          <t>no reporta</t>
        </is>
      </c>
      <c r="V496" t="inlineStr">
        <is>
          <t>no reporta</t>
        </is>
      </c>
      <c r="W496" t="inlineStr">
        <is>
          <t>Drogueria Drogas la economia</t>
        </is>
      </c>
      <c r="X496" t="inlineStr">
        <is>
          <t>CL</t>
        </is>
      </c>
      <c r="Y496" t="n">
        <v>38</v>
      </c>
      <c r="AA496" t="inlineStr">
        <is>
          <t>SUR</t>
        </is>
      </c>
      <c r="AB496" t="n">
        <v>43</v>
      </c>
      <c r="AD496" t="n">
        <v>16</v>
      </c>
      <c r="AH496">
        <f>CONCATENATE(X496," ",Y496," ",Z496," ",AA496," ",AB496," ",AC496," ",AD496," ",AE496," ",AF496," ",AG496)</f>
        <v/>
      </c>
      <c r="AI496" t="inlineStr">
        <is>
          <t>no reporta</t>
        </is>
      </c>
      <c r="AJ496" t="inlineStr">
        <is>
          <t>no reporta</t>
        </is>
      </c>
      <c r="AK496" t="inlineStr">
        <is>
          <t>Zona Centro</t>
        </is>
      </c>
      <c r="AO496" s="1" t="n"/>
      <c r="AP496" t="n">
        <v>9</v>
      </c>
      <c r="AQ496" s="17" t="n">
        <v>41459</v>
      </c>
      <c r="AR496" s="4" t="n">
        <v>41522</v>
      </c>
      <c r="AS496" s="5">
        <f>+AR496-AQ496</f>
        <v/>
      </c>
      <c r="AT496" t="inlineStr">
        <is>
          <t>Codigo de Policia</t>
        </is>
      </c>
      <c r="AU496" t="inlineStr">
        <is>
          <t>Auto de archivo</t>
        </is>
      </c>
      <c r="BM496" s="10" t="n">
        <v>41519</v>
      </c>
      <c r="BN496" s="10" t="n">
        <v>41522</v>
      </c>
      <c r="BO496" s="10" t="n">
        <v>41523</v>
      </c>
      <c r="BP496" s="10" t="n">
        <v>41523</v>
      </c>
    </row>
    <row r="497" ht="15" customHeight="1">
      <c r="B497" s="18" t="inlineStr">
        <is>
          <t>495-2013</t>
        </is>
      </c>
      <c r="C497" t="n">
        <v>1303254</v>
      </c>
      <c r="D497" t="inlineStr">
        <is>
          <t>-</t>
        </is>
      </c>
      <c r="E497" t="inlineStr">
        <is>
          <t>RESIDUOS SOLIDOS</t>
        </is>
      </c>
      <c r="H497" s="7" t="inlineStr">
        <is>
          <t>Mala disposicion de residuos solidos</t>
        </is>
      </c>
      <c r="I497" t="inlineStr">
        <is>
          <t>De Oficio</t>
        </is>
      </c>
      <c r="T497">
        <f>CONCATENATE(J497," ",K497," ",L497," ",M497," ",N497," ",O497," ",P497," ",Q497," ",R497," ",S497)</f>
        <v/>
      </c>
      <c r="U497" t="inlineStr">
        <is>
          <t>no reporta</t>
        </is>
      </c>
      <c r="V497" t="inlineStr">
        <is>
          <t>no reporta</t>
        </is>
      </c>
      <c r="W497" t="inlineStr">
        <is>
          <t>Por determinar</t>
        </is>
      </c>
      <c r="X497" t="inlineStr">
        <is>
          <t>CL</t>
        </is>
      </c>
      <c r="Y497" t="n">
        <v>40</v>
      </c>
      <c r="AA497" t="inlineStr">
        <is>
          <t>SUR</t>
        </is>
      </c>
      <c r="AB497" t="n">
        <v>29</v>
      </c>
      <c r="AC497" t="inlineStr">
        <is>
          <t>A</t>
        </is>
      </c>
      <c r="AD497" t="n">
        <v>38</v>
      </c>
      <c r="AH497">
        <f>CONCATENATE(X497," ",Y497," ",Z497," ",AA497," ",AB497," ",AC497," ",AD497," ",AE497," ",AF497," ",AG497)</f>
        <v/>
      </c>
      <c r="AI497" t="inlineStr">
        <is>
          <t>no reporta</t>
        </is>
      </c>
      <c r="AJ497" t="inlineStr">
        <is>
          <t>no reporta</t>
        </is>
      </c>
      <c r="AK497" t="inlineStr">
        <is>
          <t>San Jose</t>
        </is>
      </c>
      <c r="AO497" s="1" t="n"/>
      <c r="AP497" t="n">
        <v>6</v>
      </c>
      <c r="AQ497" s="17" t="n">
        <v>41459</v>
      </c>
      <c r="AR497" s="4" t="n">
        <v>41464</v>
      </c>
      <c r="AS497" s="5">
        <f>+AR497-AQ497</f>
        <v/>
      </c>
      <c r="AT497" t="inlineStr">
        <is>
          <t>Codigo de Policia</t>
        </is>
      </c>
      <c r="AU497" t="inlineStr">
        <is>
          <t>Auto de archivo</t>
        </is>
      </c>
      <c r="CE497" s="10" t="n">
        <v>41708</v>
      </c>
      <c r="CG497" s="10" t="n">
        <v>41708</v>
      </c>
    </row>
    <row r="498" ht="15" customHeight="1">
      <c r="B498" t="inlineStr">
        <is>
          <t>496-2013</t>
        </is>
      </c>
      <c r="C498" t="n">
        <v>1303254</v>
      </c>
      <c r="D498" t="inlineStr">
        <is>
          <t>-</t>
        </is>
      </c>
      <c r="E498" t="inlineStr">
        <is>
          <t>RESIDUOS SOLIDOS</t>
        </is>
      </c>
      <c r="H498" s="7" t="inlineStr">
        <is>
          <t>Mala disposicion de residuos solidos</t>
        </is>
      </c>
      <c r="I498" t="inlineStr">
        <is>
          <t>De Oficio</t>
        </is>
      </c>
      <c r="T498">
        <f>CONCATENATE(J498," ",K498," ",L498," ",M498," ",N498," ",O498," ",P498," ",Q498," ",R498," ",S498)</f>
        <v/>
      </c>
      <c r="U498" t="inlineStr">
        <is>
          <t>no reporta</t>
        </is>
      </c>
      <c r="V498" t="inlineStr">
        <is>
          <t>no reporta</t>
        </is>
      </c>
      <c r="W498" t="inlineStr">
        <is>
          <t>Por determinar</t>
        </is>
      </c>
      <c r="AH498">
        <f>CONCATENATE(X498," ",Y498," ",Z498," ",AA498," ",AB498," ",AC498," ",AD498," ",AE498," ",AF498," ",AG498)</f>
        <v/>
      </c>
      <c r="AI498" t="inlineStr">
        <is>
          <t>no reporta</t>
        </is>
      </c>
      <c r="AJ498" t="inlineStr">
        <is>
          <t>no reporta</t>
        </is>
      </c>
      <c r="AO498" s="1" t="n"/>
      <c r="AQ498" s="17" t="n">
        <v>41459</v>
      </c>
      <c r="AR498" s="4" t="n">
        <v>41460</v>
      </c>
      <c r="AS498" s="5">
        <f>+AR498-AQ498</f>
        <v/>
      </c>
      <c r="AT498" t="inlineStr">
        <is>
          <t>Acta de Compromiso</t>
        </is>
      </c>
      <c r="AU498" t="inlineStr">
        <is>
          <t>Auto de archivo</t>
        </is>
      </c>
      <c r="CE498" s="10" t="n">
        <v>41522</v>
      </c>
    </row>
    <row r="499" ht="15" customHeight="1">
      <c r="B499" t="inlineStr">
        <is>
          <t>497-2013</t>
        </is>
      </c>
      <c r="C499" t="n">
        <v>1303302</v>
      </c>
      <c r="D499" t="inlineStr">
        <is>
          <t>AIRE</t>
        </is>
      </c>
      <c r="H499" s="7" t="inlineStr">
        <is>
          <t>Quema de madera para produccion de carbon</t>
        </is>
      </c>
      <c r="I499" t="inlineStr">
        <is>
          <t>Cristina Angel</t>
        </is>
      </c>
      <c r="T499">
        <f>CONCATENATE(J499," ",K499," ",L499," ",M499," ",N499," ",O499," ",P499," ",Q499," ",R499," ",S499)</f>
        <v/>
      </c>
      <c r="U499" t="inlineStr">
        <is>
          <t>no reporta</t>
        </is>
      </c>
      <c r="V499" t="inlineStr">
        <is>
          <t>3121345 - 3861738</t>
        </is>
      </c>
      <c r="W499" t="inlineStr">
        <is>
          <t>Jose Roberto Cuartas</t>
        </is>
      </c>
      <c r="AH499">
        <f>CONCATENATE(X499," ",Y499," ",Z499," ",AA499," ",AB499," ",AC499," ",AD499," ",AE499," ",AF499," ",AG499)</f>
        <v/>
      </c>
      <c r="AI499" t="inlineStr">
        <is>
          <t>no reporta</t>
        </is>
      </c>
      <c r="AJ499" t="inlineStr">
        <is>
          <t>no reporta</t>
        </is>
      </c>
      <c r="AL499" t="inlineStr">
        <is>
          <t>Las Palmas</t>
        </is>
      </c>
      <c r="AO499" s="1" t="n"/>
      <c r="AP499" t="n">
        <v>12</v>
      </c>
      <c r="AQ499" s="17" t="n">
        <v>41464</v>
      </c>
      <c r="AR499" s="4" t="n">
        <v>41467</v>
      </c>
      <c r="AS499" s="5">
        <f>+AR499-AQ499</f>
        <v/>
      </c>
      <c r="AT499" t="inlineStr">
        <is>
          <t>Acta de Compromiso</t>
        </is>
      </c>
      <c r="AU499" t="inlineStr">
        <is>
          <t>Auto de archivo</t>
        </is>
      </c>
      <c r="CE499" s="10" t="n">
        <v>41526</v>
      </c>
    </row>
    <row r="500" ht="30" customHeight="1">
      <c r="B500" t="inlineStr">
        <is>
          <t>498-2013</t>
        </is>
      </c>
      <c r="C500" t="n">
        <v>1303281</v>
      </c>
      <c r="D500" t="inlineStr">
        <is>
          <t>HIDRICO</t>
        </is>
      </c>
      <c r="H500" s="7" t="inlineStr">
        <is>
          <t>Aguas residuales procedentes de tubo reventado, las cuales descargan directamente a la fuente</t>
        </is>
      </c>
      <c r="I500" t="inlineStr">
        <is>
          <t>Dumar Alonso</t>
        </is>
      </c>
      <c r="J500" t="inlineStr">
        <is>
          <t>KR</t>
        </is>
      </c>
      <c r="K500" t="n">
        <v>48</v>
      </c>
      <c r="L500" t="inlineStr">
        <is>
          <t>C</t>
        </is>
      </c>
      <c r="M500" t="inlineStr">
        <is>
          <t>SUR</t>
        </is>
      </c>
      <c r="N500" t="n">
        <v>42</v>
      </c>
      <c r="O500" t="inlineStr">
        <is>
          <t>CC</t>
        </is>
      </c>
      <c r="P500" t="n">
        <v>34</v>
      </c>
      <c r="T500">
        <f>CONCATENATE(J500," ",K500," ",L500," ",M500," ",N500," ",O500," ",P500," ",Q500," ",R500," ",S500)</f>
        <v/>
      </c>
      <c r="U500" t="inlineStr">
        <is>
          <t>no reporta</t>
        </is>
      </c>
      <c r="V500" t="n">
        <v>3328224</v>
      </c>
      <c r="W500" t="inlineStr">
        <is>
          <t>Por determinar</t>
        </is>
      </c>
      <c r="X500" t="inlineStr">
        <is>
          <t>KR</t>
        </is>
      </c>
      <c r="Y500" t="n">
        <v>48</v>
      </c>
      <c r="Z500" t="inlineStr">
        <is>
          <t>C</t>
        </is>
      </c>
      <c r="AA500" t="inlineStr">
        <is>
          <t>SUR</t>
        </is>
      </c>
      <c r="AB500" t="n">
        <v>42</v>
      </c>
      <c r="AC500" t="inlineStr">
        <is>
          <t>CC</t>
        </is>
      </c>
      <c r="AD500" t="n">
        <v>34</v>
      </c>
      <c r="AH500">
        <f>CONCATENATE(X500," ",Y500," ",Z500," ",AA500," ",AB500," ",AC500," ",AD500," ",AE500," ",AF500," ",AG500)</f>
        <v/>
      </c>
      <c r="AI500" t="inlineStr">
        <is>
          <t>no reporta</t>
        </is>
      </c>
      <c r="AJ500" t="inlineStr">
        <is>
          <t>no reporta</t>
        </is>
      </c>
      <c r="AK500" t="inlineStr">
        <is>
          <t>El Trianon</t>
        </is>
      </c>
      <c r="AO500" s="1" t="n"/>
      <c r="AP500" t="n">
        <v>7</v>
      </c>
      <c r="AQ500" s="17" t="n">
        <v>41460</v>
      </c>
      <c r="AR500" s="4" t="n">
        <v>41471</v>
      </c>
      <c r="AS500" s="5">
        <f>+AR500-AQ500</f>
        <v/>
      </c>
      <c r="AT500" t="inlineStr">
        <is>
          <t>Acta de Compromiso</t>
        </is>
      </c>
      <c r="AU500" t="inlineStr">
        <is>
          <t>Auto de archivo</t>
        </is>
      </c>
      <c r="AV500" s="10" t="n">
        <v>41471</v>
      </c>
      <c r="AW500" s="9" t="inlineStr">
        <is>
          <t>J. Guzman</t>
        </is>
      </c>
      <c r="AX500" s="10" t="n">
        <v>41471</v>
      </c>
      <c r="AY500" s="10" t="n">
        <v>41479</v>
      </c>
      <c r="AZ500" s="9" t="inlineStr">
        <is>
          <t>J. Alvarez - L. Garcia</t>
        </is>
      </c>
      <c r="BA500" s="10" t="n">
        <v>41484</v>
      </c>
      <c r="CE500" s="10" t="n">
        <v>41484</v>
      </c>
    </row>
    <row r="501" ht="15" customHeight="1">
      <c r="B501" t="inlineStr">
        <is>
          <t>499-2013</t>
        </is>
      </c>
      <c r="C501" t="n">
        <v>1303143</v>
      </c>
      <c r="D501" t="inlineStr">
        <is>
          <t>-</t>
        </is>
      </c>
      <c r="H501" s="7" t="inlineStr">
        <is>
          <t>Solicitud de documentos (expedientes)</t>
        </is>
      </c>
      <c r="I501" t="inlineStr">
        <is>
          <t>Adriana Vasco</t>
        </is>
      </c>
      <c r="T501">
        <f>CONCATENATE(J501," ",K501," ",L501," ",M501," ",N501," ",O501," ",P501," ",Q501," ",R501," ",S501)</f>
        <v/>
      </c>
      <c r="U501" t="inlineStr">
        <is>
          <t>no reporta</t>
        </is>
      </c>
      <c r="V501" t="inlineStr">
        <is>
          <t>no reporta</t>
        </is>
      </c>
      <c r="W501" t="inlineStr">
        <is>
          <t>No aplica</t>
        </is>
      </c>
      <c r="AH501">
        <f>CONCATENATE(X501," ",Y501," ",Z501," ",AA501," ",AB501," ",AC501," ",AD501," ",AE501," ",AF501," ",AG501)</f>
        <v/>
      </c>
      <c r="AI501" t="inlineStr">
        <is>
          <t>no reporta</t>
        </is>
      </c>
      <c r="AJ501" t="inlineStr">
        <is>
          <t>no reporta</t>
        </is>
      </c>
      <c r="AO501" s="1" t="n"/>
      <c r="AR501" s="4" t="n"/>
      <c r="AS501" s="5">
        <f>+AR501-AQ501</f>
        <v/>
      </c>
      <c r="AU501" t="inlineStr">
        <is>
          <t>Auto de archivo</t>
        </is>
      </c>
      <c r="CE501" s="10" t="n">
        <v>41527</v>
      </c>
    </row>
    <row r="502" ht="30" customHeight="1">
      <c r="B502" t="inlineStr">
        <is>
          <t>500-2013</t>
        </is>
      </c>
      <c r="C502" t="n">
        <v>1303316</v>
      </c>
      <c r="D502" t="inlineStr">
        <is>
          <t>-</t>
        </is>
      </c>
      <c r="E502" t="inlineStr">
        <is>
          <t>RESIDUOS SOLIDOS</t>
        </is>
      </c>
      <c r="H502" s="7" t="inlineStr">
        <is>
          <t>Floristeria saca basuras en dias y horarios no establecidos, creando un foco de contaminacion</t>
        </is>
      </c>
      <c r="I502" t="inlineStr">
        <is>
          <t>Comunidad</t>
        </is>
      </c>
      <c r="T502">
        <f>CONCATENATE(J502," ",K502," ",L502," ",M502," ",N502," ",O502," ",P502," ",Q502," ",R502," ",S502)</f>
        <v/>
      </c>
      <c r="U502" t="inlineStr">
        <is>
          <t>no reporta</t>
        </is>
      </c>
      <c r="V502" t="inlineStr">
        <is>
          <t>no reporta</t>
        </is>
      </c>
      <c r="W502" t="inlineStr">
        <is>
          <t>Floristeria manojo de flores</t>
        </is>
      </c>
      <c r="X502" t="inlineStr">
        <is>
          <t>KR</t>
        </is>
      </c>
      <c r="Y502" t="n">
        <v>33</v>
      </c>
      <c r="AB502" t="n">
        <v>39</v>
      </c>
      <c r="AC502" t="inlineStr">
        <is>
          <t>B</t>
        </is>
      </c>
      <c r="AE502" t="inlineStr">
        <is>
          <t>SUR</t>
        </is>
      </c>
      <c r="AH502">
        <f>CONCATENATE(X502," ",Y502," ",Z502," ",AA502," ",AB502," ",AC502," ",AD502," ",AE502," ",AF502," ",AG502)</f>
        <v/>
      </c>
      <c r="AI502" t="inlineStr">
        <is>
          <t>no reporta</t>
        </is>
      </c>
      <c r="AJ502" t="inlineStr">
        <is>
          <t>no reporta</t>
        </is>
      </c>
      <c r="AK502" t="inlineStr">
        <is>
          <t>Mesa</t>
        </is>
      </c>
      <c r="AO502" s="1" t="n"/>
      <c r="AP502" t="n">
        <v>9</v>
      </c>
      <c r="AQ502" s="17" t="n">
        <v>41468</v>
      </c>
      <c r="AR502" s="4" t="n">
        <v>41473</v>
      </c>
      <c r="AS502" s="5">
        <f>+AR502-AQ502</f>
        <v/>
      </c>
      <c r="AT502" t="inlineStr">
        <is>
          <t>Acta de Compromiso</t>
        </is>
      </c>
      <c r="AU502" t="inlineStr">
        <is>
          <t>Visitas patrulleros</t>
        </is>
      </c>
      <c r="AV502" s="10" t="n">
        <v>41473</v>
      </c>
      <c r="AW502" s="9" t="inlineStr">
        <is>
          <t>L.Garcia - J. Alavarez</t>
        </is>
      </c>
      <c r="AX502" s="10" t="n">
        <v>41474</v>
      </c>
      <c r="CE502" s="10" t="n">
        <v>41488</v>
      </c>
    </row>
    <row r="503" ht="30" customHeight="1">
      <c r="A503" t="inlineStr">
        <is>
          <t>I.T 130063</t>
        </is>
      </c>
      <c r="B503" t="inlineStr">
        <is>
          <t>501-2013</t>
        </is>
      </c>
      <c r="D503" t="inlineStr">
        <is>
          <t>-</t>
        </is>
      </c>
      <c r="E503" t="inlineStr">
        <is>
          <t>RESIDUOS SOLIDOS</t>
        </is>
      </c>
      <c r="H503" s="7" t="inlineStr">
        <is>
          <t>Inadecuado manejo de residuos solidos y uso inadecuado de estructura locativa</t>
        </is>
      </c>
      <c r="I503" t="inlineStr">
        <is>
          <t>De Oficio</t>
        </is>
      </c>
      <c r="T503">
        <f>CONCATENATE(J503," ",K503," ",L503," ",M503," ",N503," ",O503," ",P503," ",Q503," ",R503," ",S503)</f>
        <v/>
      </c>
      <c r="U503" t="inlineStr">
        <is>
          <t>no reporta</t>
        </is>
      </c>
      <c r="V503" t="inlineStr">
        <is>
          <t>no reporta</t>
        </is>
      </c>
      <c r="W503" t="inlineStr">
        <is>
          <t>Biomaterial recuperadores industriales - Fabian Restrepo Posada</t>
        </is>
      </c>
      <c r="X503" t="inlineStr">
        <is>
          <t>CL</t>
        </is>
      </c>
      <c r="Y503" t="n">
        <v>39</v>
      </c>
      <c r="AA503" t="inlineStr">
        <is>
          <t>SUR</t>
        </is>
      </c>
      <c r="AB503" t="n">
        <v>41</v>
      </c>
      <c r="AD503" t="n">
        <v>61</v>
      </c>
      <c r="AH503">
        <f>CONCATENATE(X503," ",Y503," ",Z503," ",AA503," ",AB503," ",AC503," ",AD503," ",AE503," ",AF503," ",AG503)</f>
        <v/>
      </c>
      <c r="AI503" t="inlineStr">
        <is>
          <t>no reporta</t>
        </is>
      </c>
      <c r="AJ503" t="n">
        <v>2766323</v>
      </c>
      <c r="AK503" t="inlineStr">
        <is>
          <t>Zona Centro</t>
        </is>
      </c>
      <c r="AO503" s="1" t="n"/>
      <c r="AP503" t="n">
        <v>9</v>
      </c>
      <c r="AQ503" s="17" t="n">
        <v>41466</v>
      </c>
      <c r="AR503" s="4" t="n">
        <v>41486</v>
      </c>
      <c r="AS503" s="5">
        <f>+AR503-AQ503</f>
        <v/>
      </c>
      <c r="AT503" t="inlineStr">
        <is>
          <t>Acta de Compromiso</t>
        </is>
      </c>
      <c r="AU503" t="inlineStr">
        <is>
          <t>Verificación</t>
        </is>
      </c>
    </row>
    <row r="504" ht="15" customHeight="1">
      <c r="B504" t="inlineStr">
        <is>
          <t>502-2013</t>
        </is>
      </c>
      <c r="C504" t="inlineStr">
        <is>
          <t>1303408 - 1304576</t>
        </is>
      </c>
      <c r="D504" t="inlineStr">
        <is>
          <t>-</t>
        </is>
      </c>
      <c r="E504" t="inlineStr">
        <is>
          <t>ESCOMBROS</t>
        </is>
      </c>
      <c r="H504" s="7" t="inlineStr">
        <is>
          <t>Material de construccion acumulado en via publica</t>
        </is>
      </c>
      <c r="I504" t="inlineStr">
        <is>
          <t>De Oficio</t>
        </is>
      </c>
      <c r="U504" t="inlineStr">
        <is>
          <t>no reporta</t>
        </is>
      </c>
      <c r="V504" t="inlineStr">
        <is>
          <t>no reporta</t>
        </is>
      </c>
      <c r="W504" t="inlineStr">
        <is>
          <t>Mary Luz Benjumea</t>
        </is>
      </c>
      <c r="X504" t="inlineStr">
        <is>
          <t>KR</t>
        </is>
      </c>
      <c r="Y504" t="n">
        <v>38</v>
      </c>
      <c r="AA504" t="inlineStr">
        <is>
          <t>SUR</t>
        </is>
      </c>
      <c r="AB504" t="n">
        <v>32</v>
      </c>
      <c r="AD504" t="n">
        <v>47</v>
      </c>
      <c r="AH504" t="inlineStr">
        <is>
          <t>KR 38 SUR 32 47</t>
        </is>
      </c>
      <c r="AI504" t="inlineStr">
        <is>
          <t>no reporta</t>
        </is>
      </c>
      <c r="AJ504" t="n">
        <v>3310886</v>
      </c>
      <c r="AK504" t="inlineStr">
        <is>
          <t>Mesa</t>
        </is>
      </c>
      <c r="AO504" s="1" t="n"/>
      <c r="AP504" t="n">
        <v>9</v>
      </c>
      <c r="AQ504" s="17" t="n">
        <v>41466</v>
      </c>
      <c r="AR504" s="4" t="n">
        <v>41471</v>
      </c>
      <c r="AS504" s="5">
        <f>+AR504-AQ504</f>
        <v/>
      </c>
      <c r="AT504" t="inlineStr">
        <is>
          <t>Acuerdo 020 de 2009</t>
        </is>
      </c>
      <c r="AU504" t="inlineStr">
        <is>
          <t>Auto de archivo</t>
        </is>
      </c>
      <c r="AV504" s="10" t="n">
        <v>41464</v>
      </c>
      <c r="AW504" s="9" t="inlineStr">
        <is>
          <t>F. Villarraga</t>
        </is>
      </c>
      <c r="AX504" s="10" t="n">
        <v>41464</v>
      </c>
      <c r="BM504" s="10" t="n">
        <v>41471</v>
      </c>
      <c r="BN504" s="10" t="n">
        <v>41472</v>
      </c>
      <c r="BO504" s="10" t="n">
        <v>41474</v>
      </c>
      <c r="BP504" s="10" t="n">
        <v>41474</v>
      </c>
      <c r="BS504" s="10" t="n">
        <v>41488</v>
      </c>
      <c r="BT504" s="10" t="n">
        <v>41491</v>
      </c>
      <c r="BW504" s="10" t="n">
        <v>41506</v>
      </c>
      <c r="BX504" s="10" t="n">
        <v>41521</v>
      </c>
      <c r="CE504" s="10" t="n">
        <v>41541</v>
      </c>
    </row>
    <row r="505" ht="15" customHeight="1">
      <c r="B505" t="inlineStr">
        <is>
          <t>503-2013</t>
        </is>
      </c>
      <c r="C505" t="n">
        <v>1303422</v>
      </c>
      <c r="D505" t="inlineStr">
        <is>
          <t>-</t>
        </is>
      </c>
      <c r="E505" t="inlineStr">
        <is>
          <t>ESCOMBROS</t>
        </is>
      </c>
      <c r="H505" s="7" t="inlineStr">
        <is>
          <t>Escombros en el area publica</t>
        </is>
      </c>
      <c r="I505" t="inlineStr">
        <is>
          <t>De Oficio</t>
        </is>
      </c>
      <c r="T505">
        <f>CONCATENATE(J505," ",K505," ",L505," ",M505," ",N505," ",O505," ",P505," ",Q505," ",R505," ",S505)</f>
        <v/>
      </c>
      <c r="U505" t="inlineStr">
        <is>
          <t>no reporta</t>
        </is>
      </c>
      <c r="V505" t="inlineStr">
        <is>
          <t>no reporta</t>
        </is>
      </c>
      <c r="W505" t="inlineStr">
        <is>
          <t>Miriam</t>
        </is>
      </c>
      <c r="X505" t="inlineStr">
        <is>
          <t>KR</t>
        </is>
      </c>
      <c r="Y505" t="n">
        <v>39</v>
      </c>
      <c r="Z505" t="inlineStr">
        <is>
          <t>D</t>
        </is>
      </c>
      <c r="AB505" t="n">
        <v>45</v>
      </c>
      <c r="AC505" t="inlineStr">
        <is>
          <t>A</t>
        </is>
      </c>
      <c r="AD505" t="n">
        <v>226</v>
      </c>
      <c r="AE505" t="inlineStr">
        <is>
          <t>SUR</t>
        </is>
      </c>
      <c r="AH505">
        <f>CONCATENATE(X505," ",Y505," ",Z505," ",AA505," ",AB505," ",AC505," ",AD505," ",AE505," ",AF505," ",AG505)</f>
        <v/>
      </c>
      <c r="AI505" t="inlineStr">
        <is>
          <t>no reporta</t>
        </is>
      </c>
      <c r="AJ505" t="inlineStr">
        <is>
          <t>no reporta</t>
        </is>
      </c>
      <c r="AK505" t="inlineStr">
        <is>
          <t>El Trianon</t>
        </is>
      </c>
      <c r="AO505" s="1" t="n"/>
      <c r="AP505" t="n">
        <v>7</v>
      </c>
      <c r="AQ505" s="17" t="n">
        <v>41467</v>
      </c>
      <c r="AR505" s="4" t="n">
        <v>41467</v>
      </c>
      <c r="AS505" s="5">
        <f>+AR505-AQ505</f>
        <v/>
      </c>
      <c r="AT505" t="inlineStr">
        <is>
          <t>Acta de Compromiso</t>
        </is>
      </c>
      <c r="AU505" t="inlineStr">
        <is>
          <t>Visitas patrulleros</t>
        </is>
      </c>
      <c r="AV505" s="10" t="n">
        <v>41466</v>
      </c>
      <c r="AW505" s="9" t="inlineStr">
        <is>
          <t>C. Rojas</t>
        </is>
      </c>
      <c r="AX505" s="10" t="n">
        <v>41467</v>
      </c>
      <c r="AY505" s="10" t="n">
        <v>41477</v>
      </c>
      <c r="AZ505" s="9" t="inlineStr">
        <is>
          <t>J. Restrepo - S. Bustamante</t>
        </is>
      </c>
      <c r="BA505" s="10" t="n">
        <v>41478</v>
      </c>
      <c r="BB505" s="10" t="n">
        <v>41477</v>
      </c>
      <c r="BC505" s="9" t="inlineStr">
        <is>
          <t>J. Restrepo - S. Bustamante</t>
        </is>
      </c>
      <c r="BD505" s="10" t="n">
        <v>41477</v>
      </c>
      <c r="CE505" s="10" t="n">
        <v>41479</v>
      </c>
      <c r="CF505" s="10" t="n">
        <v>41479</v>
      </c>
    </row>
    <row r="506" ht="30" customHeight="1">
      <c r="B506" t="inlineStr">
        <is>
          <t>504-2013</t>
        </is>
      </c>
      <c r="C506" t="n">
        <v>1303331</v>
      </c>
      <c r="D506" t="inlineStr">
        <is>
          <t>-</t>
        </is>
      </c>
      <c r="H506" s="7" t="inlineStr">
        <is>
          <t>Potreros de vacas en los cuales los lotes son del municipio y se han apropiado de ellos</t>
        </is>
      </c>
      <c r="I506" t="inlineStr">
        <is>
          <t>Alirio Vanela</t>
        </is>
      </c>
      <c r="T506">
        <f>CONCATENATE(J506," ",K506," ",L506," ",M506," ",N506," ",O506," ",P506," ",Q506," ",R506," ",S506)</f>
        <v/>
      </c>
      <c r="U506" t="inlineStr">
        <is>
          <t>no reporta</t>
        </is>
      </c>
      <c r="V506" t="n">
        <v>2701195</v>
      </c>
      <c r="W506" t="inlineStr">
        <is>
          <t>Parque la Heliodora</t>
        </is>
      </c>
      <c r="AH506">
        <f>CONCATENATE(X506," ",Y506," ",Z506," ",AA506," ",AB506," ",AC506," ",AD506," ",AE506," ",AF506," ",AG506)</f>
        <v/>
      </c>
      <c r="AI506" t="inlineStr">
        <is>
          <t>no reporta</t>
        </is>
      </c>
      <c r="AJ506" t="inlineStr">
        <is>
          <t>no reporta</t>
        </is>
      </c>
      <c r="AK506" t="inlineStr">
        <is>
          <t>El Dorado</t>
        </is>
      </c>
      <c r="AO506" s="1" t="n"/>
      <c r="AP506" t="n">
        <v>7</v>
      </c>
      <c r="AQ506" s="17" t="n">
        <v>41465</v>
      </c>
      <c r="AR506" s="4" t="n">
        <v>41473</v>
      </c>
      <c r="AS506" s="5">
        <f>+AR506-AQ506</f>
        <v/>
      </c>
      <c r="AT506" t="inlineStr">
        <is>
          <t>Acta de Compromiso</t>
        </is>
      </c>
      <c r="AU506" t="inlineStr">
        <is>
          <t>Verificación</t>
        </is>
      </c>
      <c r="AV506" s="10" t="n">
        <v>41473</v>
      </c>
      <c r="AW506" s="9" t="inlineStr">
        <is>
          <t>L.Garcia - J. Alavarez</t>
        </is>
      </c>
      <c r="AX506" s="10" t="n">
        <v>41474</v>
      </c>
      <c r="CE506" s="10" t="n">
        <v>41485</v>
      </c>
    </row>
    <row r="507" ht="30" customHeight="1">
      <c r="A507" t="inlineStr">
        <is>
          <t>I.T 130379</t>
        </is>
      </c>
      <c r="B507" t="inlineStr">
        <is>
          <t>505-2013</t>
        </is>
      </c>
      <c r="C507" t="n">
        <v>1303429</v>
      </c>
      <c r="D507" t="inlineStr">
        <is>
          <t>SUELO</t>
        </is>
      </c>
      <c r="H507" s="7" t="inlineStr">
        <is>
          <t>Proyecto Behouse, movimiento de tierras en el retiro de la quebrada, sin tener medidas de contencion</t>
        </is>
      </c>
      <c r="I507" t="inlineStr">
        <is>
          <t>De Oficio</t>
        </is>
      </c>
      <c r="T507">
        <f>CONCATENATE(J507," ",K507," ",L507," ",M507," ",N507," ",O507," ",P507," ",Q507," ",R507," ",S507)</f>
        <v/>
      </c>
      <c r="U507" t="inlineStr">
        <is>
          <t>no reporta</t>
        </is>
      </c>
      <c r="V507" t="inlineStr">
        <is>
          <t>no reporta</t>
        </is>
      </c>
      <c r="W507" t="inlineStr">
        <is>
          <t>Obras de Constructores S.A</t>
        </is>
      </c>
      <c r="X507" t="inlineStr">
        <is>
          <t>CL</t>
        </is>
      </c>
      <c r="Y507" t="n">
        <v>26</v>
      </c>
      <c r="AA507" t="inlineStr">
        <is>
          <t>SUR</t>
        </is>
      </c>
      <c r="AB507" t="n">
        <v>22</v>
      </c>
      <c r="AD507" t="n">
        <v>40</v>
      </c>
      <c r="AH507">
        <f>CONCATENATE(X507," ",Y507," ",Z507," ",AA507," ",AB507," ",AC507," ",AD507," ",AE507," ",AF507," ",AG507)</f>
        <v/>
      </c>
      <c r="AI507" t="inlineStr">
        <is>
          <t>no reporta</t>
        </is>
      </c>
      <c r="AJ507" t="n">
        <v>3215712</v>
      </c>
      <c r="AK507" t="inlineStr">
        <is>
          <t>Loma El Atravezado</t>
        </is>
      </c>
      <c r="AO507" s="1" t="n"/>
      <c r="AP507" t="n">
        <v>4</v>
      </c>
      <c r="AQ507" s="17" t="n">
        <v>41467</v>
      </c>
      <c r="AR507" s="4" t="n">
        <v>41479</v>
      </c>
      <c r="AS507" s="5">
        <f>+AR507-AQ507</f>
        <v/>
      </c>
      <c r="AT507" t="inlineStr">
        <is>
          <t>Codigo de Policia</t>
        </is>
      </c>
      <c r="AU507" t="inlineStr">
        <is>
          <t>Auto de archivo</t>
        </is>
      </c>
      <c r="BM507" s="10" t="n">
        <v>41479</v>
      </c>
      <c r="BO507" s="10" t="n">
        <v>41486</v>
      </c>
    </row>
    <row r="508" ht="30" customHeight="1">
      <c r="B508" t="inlineStr">
        <is>
          <t>506-2013</t>
        </is>
      </c>
      <c r="C508" t="inlineStr">
        <is>
          <t>28551 - 1304594 - 1304595</t>
        </is>
      </c>
      <c r="D508" t="inlineStr">
        <is>
          <t>HIDRICO</t>
        </is>
      </c>
      <c r="H508" s="7" t="inlineStr">
        <is>
          <t>Problemas en MH, ubicado en urbanizacion Puebla que descarga aguas servidas a quebrada Mina Honda</t>
        </is>
      </c>
      <c r="I508" t="inlineStr">
        <is>
          <t>De Oficio</t>
        </is>
      </c>
      <c r="T508">
        <f>CONCATENATE(J508," ",K508," ",L508," ",M508," ",N508," ",O508," ",P508," ",Q508," ",R508," ",S508)</f>
        <v/>
      </c>
      <c r="U508" t="inlineStr">
        <is>
          <t>no reporta</t>
        </is>
      </c>
      <c r="V508" t="inlineStr">
        <is>
          <t>no reporta</t>
        </is>
      </c>
      <c r="W508" t="inlineStr">
        <is>
          <t>Por determinar</t>
        </is>
      </c>
      <c r="X508" t="inlineStr">
        <is>
          <t>CL</t>
        </is>
      </c>
      <c r="Y508" t="n">
        <v>27</v>
      </c>
      <c r="Z508" t="inlineStr">
        <is>
          <t>C</t>
        </is>
      </c>
      <c r="AA508" t="inlineStr">
        <is>
          <t>SUR</t>
        </is>
      </c>
      <c r="AB508" t="n">
        <v>27</v>
      </c>
      <c r="AC508" t="inlineStr">
        <is>
          <t>C</t>
        </is>
      </c>
      <c r="AD508" t="n">
        <v>50</v>
      </c>
      <c r="AH508">
        <f>CONCATENATE(X508," ",Y508," ",Z508," ",AA508," ",AB508," ",AC508," ",AD508," ",AE508," ",AF508," ",AG508)</f>
        <v/>
      </c>
      <c r="AI508" t="inlineStr">
        <is>
          <t>no reporta</t>
        </is>
      </c>
      <c r="AJ508" t="n">
        <v>3566148</v>
      </c>
      <c r="AK508" t="inlineStr">
        <is>
          <t>El Esmeraldal</t>
        </is>
      </c>
      <c r="AO508" s="1" t="n"/>
      <c r="AP508" t="n">
        <v>4</v>
      </c>
      <c r="AQ508" s="17" t="n">
        <v>41470</v>
      </c>
      <c r="AR508" s="4" t="n">
        <v>41486</v>
      </c>
      <c r="AS508" s="5">
        <f>+AR508-AQ508</f>
        <v/>
      </c>
      <c r="AT508" t="inlineStr">
        <is>
          <t>Acta de Compromiso</t>
        </is>
      </c>
      <c r="AU508" t="inlineStr">
        <is>
          <t>Auto de archivo</t>
        </is>
      </c>
      <c r="AV508" s="10" t="n">
        <v>41466</v>
      </c>
      <c r="AW508" s="9" t="inlineStr">
        <is>
          <t>J. Guzman - F. Villarraga</t>
        </is>
      </c>
      <c r="AX508" s="10" t="n">
        <v>41466</v>
      </c>
      <c r="BU508" s="10" t="n">
        <v>41470</v>
      </c>
      <c r="CE508" s="10" t="n">
        <v>41527</v>
      </c>
    </row>
    <row r="509" ht="30" customHeight="1">
      <c r="B509" s="18" t="inlineStr">
        <is>
          <t>507-2013</t>
        </is>
      </c>
      <c r="C509" t="n">
        <v>1303401</v>
      </c>
      <c r="D509" t="inlineStr">
        <is>
          <t>-</t>
        </is>
      </c>
      <c r="E509" t="inlineStr">
        <is>
          <t>RESIDUOS SOLIDOS</t>
        </is>
      </c>
      <c r="H509" s="7" t="inlineStr">
        <is>
          <t>Disposicion inadecuada de residuos solidos identificado por video en central de monitoreo</t>
        </is>
      </c>
      <c r="I509" t="inlineStr">
        <is>
          <t>De Oficio</t>
        </is>
      </c>
      <c r="T509">
        <f>CONCATENATE(J509," ",K509," ",L509," ",M509," ",N509," ",O509," ",P509," ",Q509," ",R509," ",S509)</f>
        <v/>
      </c>
      <c r="U509" t="inlineStr">
        <is>
          <t>no reporta</t>
        </is>
      </c>
      <c r="V509" t="inlineStr">
        <is>
          <t>no reporta</t>
        </is>
      </c>
      <c r="W509" t="inlineStr">
        <is>
          <t>Por determinar</t>
        </is>
      </c>
      <c r="X509" t="inlineStr">
        <is>
          <t>KR</t>
        </is>
      </c>
      <c r="Y509" t="n">
        <v>43</v>
      </c>
      <c r="AB509" t="n">
        <v>37</v>
      </c>
      <c r="AD509" t="n">
        <v>77</v>
      </c>
      <c r="AE509" t="inlineStr">
        <is>
          <t>SUR</t>
        </is>
      </c>
      <c r="AH509">
        <f>CONCATENATE(X509," ",Y509," ",Z509," ",AA509," ",AB509," ",AC509," ",AD509," ",AE509," ",AF509," ",AG509)</f>
        <v/>
      </c>
      <c r="AI509" t="inlineStr">
        <is>
          <t>no reporta</t>
        </is>
      </c>
      <c r="AJ509" t="inlineStr">
        <is>
          <t>no reporta</t>
        </is>
      </c>
      <c r="AK509" t="inlineStr">
        <is>
          <t>Zona Centro</t>
        </is>
      </c>
      <c r="AO509" s="1" t="n"/>
      <c r="AP509" t="n">
        <v>9</v>
      </c>
      <c r="AQ509" s="17" t="n">
        <v>41466</v>
      </c>
      <c r="AR509" s="4" t="n">
        <v>41563</v>
      </c>
      <c r="AS509" s="5">
        <f>+AR509-AQ509</f>
        <v/>
      </c>
      <c r="AT509" t="inlineStr">
        <is>
          <t>Acta de Compromiso</t>
        </is>
      </c>
      <c r="AU509" t="inlineStr">
        <is>
          <t>Auto de archivo</t>
        </is>
      </c>
      <c r="BM509" s="10" t="n">
        <v>41563</v>
      </c>
      <c r="BN509" s="10" t="n">
        <v>41563</v>
      </c>
      <c r="BO509" s="10" t="n">
        <v>41570</v>
      </c>
      <c r="BP509" s="10" t="n">
        <v>41570</v>
      </c>
    </row>
    <row r="510" ht="30" customHeight="1">
      <c r="B510" s="18" t="inlineStr">
        <is>
          <t>508-2013</t>
        </is>
      </c>
      <c r="C510" t="n">
        <v>1303401</v>
      </c>
      <c r="D510" t="inlineStr">
        <is>
          <t>-</t>
        </is>
      </c>
      <c r="E510" t="inlineStr">
        <is>
          <t>RESIDUOS SOLIDOS</t>
        </is>
      </c>
      <c r="H510" s="7" t="inlineStr">
        <is>
          <t>Disposicion inadecuada de residuos solidos identificado por video en central de monitoreo</t>
        </is>
      </c>
      <c r="I510" t="inlineStr">
        <is>
          <t>De Oficio</t>
        </is>
      </c>
      <c r="T510">
        <f>CONCATENATE(J510," ",K510," ",L510," ",M510," ",N510," ",O510," ",P510," ",Q510," ",R510," ",S510)</f>
        <v/>
      </c>
      <c r="U510" t="inlineStr">
        <is>
          <t>no reporta</t>
        </is>
      </c>
      <c r="V510" t="inlineStr">
        <is>
          <t>no reporta</t>
        </is>
      </c>
      <c r="W510" t="inlineStr">
        <is>
          <t>Eratus Tienda</t>
        </is>
      </c>
      <c r="X510" t="inlineStr">
        <is>
          <t>KR</t>
        </is>
      </c>
      <c r="Y510" t="n">
        <v>40</v>
      </c>
      <c r="AB510" t="n">
        <v>35</v>
      </c>
      <c r="AD510" t="n">
        <v>23</v>
      </c>
      <c r="AE510" t="inlineStr">
        <is>
          <t>SUR</t>
        </is>
      </c>
      <c r="AH510">
        <f>CONCATENATE(X510," ",Y510," ",Z510," ",AA510," ",AB510," ",AC510," ",AD510," ",AE510," ",AF510," ",AG510)</f>
        <v/>
      </c>
      <c r="AI510" t="inlineStr">
        <is>
          <t>no reporta</t>
        </is>
      </c>
      <c r="AJ510" t="n">
        <v>3315039</v>
      </c>
      <c r="AK510" t="inlineStr">
        <is>
          <t>Zona Centro</t>
        </is>
      </c>
      <c r="AO510" s="1" t="n"/>
      <c r="AP510" t="n">
        <v>9</v>
      </c>
      <c r="AQ510" s="17" t="n">
        <v>41466</v>
      </c>
      <c r="AR510" s="4" t="n">
        <v>41466</v>
      </c>
      <c r="AS510" s="5">
        <f>+AR510-AQ510</f>
        <v/>
      </c>
      <c r="AT510" t="inlineStr">
        <is>
          <t>Acta de Compromiso</t>
        </is>
      </c>
      <c r="AU510" t="inlineStr">
        <is>
          <t>Auto de archivo</t>
        </is>
      </c>
    </row>
    <row r="511" ht="30" customHeight="1">
      <c r="B511" s="18" t="inlineStr">
        <is>
          <t>509-2013</t>
        </is>
      </c>
      <c r="C511" t="n">
        <v>1303401</v>
      </c>
      <c r="D511" t="inlineStr">
        <is>
          <t>-</t>
        </is>
      </c>
      <c r="E511" t="inlineStr">
        <is>
          <t>RESIDUOS SOLIDOS</t>
        </is>
      </c>
      <c r="H511" s="7" t="inlineStr">
        <is>
          <t>Disposicion inadecuada de residuos solidos identificado por video en central de monitoreo</t>
        </is>
      </c>
      <c r="I511" t="inlineStr">
        <is>
          <t>De Oficio</t>
        </is>
      </c>
      <c r="T511">
        <f>CONCATENATE(J511," ",K511," ",L511," ",M511," ",N511," ",O511," ",P511," ",Q511," ",R511," ",S511)</f>
        <v/>
      </c>
      <c r="U511" t="inlineStr">
        <is>
          <t>no reporta</t>
        </is>
      </c>
      <c r="V511" t="inlineStr">
        <is>
          <t>no reporta</t>
        </is>
      </c>
      <c r="W511" t="inlineStr">
        <is>
          <t>El punto de la intimidad</t>
        </is>
      </c>
      <c r="X511" t="inlineStr">
        <is>
          <t>CL</t>
        </is>
      </c>
      <c r="Y511" t="n">
        <v>36</v>
      </c>
      <c r="AA511" t="inlineStr">
        <is>
          <t>SUR</t>
        </is>
      </c>
      <c r="AB511" t="n">
        <v>39</v>
      </c>
      <c r="AD511" t="n">
        <v>51</v>
      </c>
      <c r="AH511">
        <f>CONCATENATE(X511," ",Y511," ",Z511," ",AA511," ",AB511," ",AC511," ",AD511," ",AE511," ",AF511," ",AG511)</f>
        <v/>
      </c>
      <c r="AI511" t="inlineStr">
        <is>
          <t>no reporta</t>
        </is>
      </c>
      <c r="AJ511" t="inlineStr">
        <is>
          <t>no reporta</t>
        </is>
      </c>
      <c r="AK511" t="inlineStr">
        <is>
          <t>Zona Centro</t>
        </is>
      </c>
      <c r="AO511" s="1" t="n"/>
      <c r="AP511" t="n">
        <v>9</v>
      </c>
      <c r="AQ511" s="17" t="n">
        <v>41466</v>
      </c>
      <c r="AR511" s="4" t="n"/>
      <c r="AS511" s="5">
        <f>+AR511-AQ511</f>
        <v/>
      </c>
      <c r="AT511" t="inlineStr">
        <is>
          <t>Acta de Compromiso</t>
        </is>
      </c>
      <c r="AU511" t="inlineStr">
        <is>
          <t>Visitas patrulleros</t>
        </is>
      </c>
    </row>
    <row r="512" ht="30" customHeight="1">
      <c r="B512" t="inlineStr">
        <is>
          <t>510-2013</t>
        </is>
      </c>
      <c r="C512" t="n">
        <v>1302924</v>
      </c>
      <c r="D512" t="inlineStr">
        <is>
          <t>FAUNA DOMESTICA</t>
        </is>
      </c>
      <c r="H512" s="7" t="inlineStr">
        <is>
          <t>Caballos que no cuentan con la alimentacion adecuada al parecer estan abandonados</t>
        </is>
      </c>
      <c r="I512" t="inlineStr">
        <is>
          <t>Luz Elena Lopez</t>
        </is>
      </c>
      <c r="J512" t="inlineStr">
        <is>
          <t>CL</t>
        </is>
      </c>
      <c r="K512" t="n">
        <v>48</v>
      </c>
      <c r="L512" t="inlineStr">
        <is>
          <t>F</t>
        </is>
      </c>
      <c r="M512" t="inlineStr">
        <is>
          <t>SUR</t>
        </is>
      </c>
      <c r="N512" t="n">
        <v>42</v>
      </c>
      <c r="O512" t="inlineStr">
        <is>
          <t>C</t>
        </is>
      </c>
      <c r="P512" t="n">
        <v>97</v>
      </c>
      <c r="R512" t="inlineStr">
        <is>
          <t>7.16</t>
        </is>
      </c>
      <c r="T512">
        <f>CONCATENATE(J512," ",K512," ",L512," ",M512," ",N512," ",O512," ",P512," ",Q512," ",R512," ",S512)</f>
        <v/>
      </c>
      <c r="U512" t="n">
        <v>42872769</v>
      </c>
      <c r="V512" t="n">
        <v>3329433</v>
      </c>
      <c r="W512" t="inlineStr">
        <is>
          <t>Por determinar</t>
        </is>
      </c>
      <c r="X512" t="inlineStr">
        <is>
          <t>CL</t>
        </is>
      </c>
      <c r="Y512" t="n">
        <v>48</v>
      </c>
      <c r="Z512" t="inlineStr">
        <is>
          <t>F</t>
        </is>
      </c>
      <c r="AA512" t="inlineStr">
        <is>
          <t>SUR</t>
        </is>
      </c>
      <c r="AB512" t="n">
        <v>42</v>
      </c>
      <c r="AC512" t="inlineStr">
        <is>
          <t>C</t>
        </is>
      </c>
      <c r="AH512">
        <f>CONCATENATE(X512," ",Y512," ",Z512," ",AA512," ",AB512," ",AC512," ",AD512," ",AE512," ",AF512," ",AG512)</f>
        <v/>
      </c>
      <c r="AI512" t="inlineStr">
        <is>
          <t>no reporta</t>
        </is>
      </c>
      <c r="AJ512" t="inlineStr">
        <is>
          <t>no reporta</t>
        </is>
      </c>
      <c r="AK512" t="inlineStr">
        <is>
          <t>Loma del Barro</t>
        </is>
      </c>
      <c r="AO512" s="1" t="n"/>
      <c r="AP512" t="n">
        <v>7</v>
      </c>
      <c r="AQ512" s="17" t="n">
        <v>41446</v>
      </c>
      <c r="AR512" s="4" t="n">
        <v>41484</v>
      </c>
      <c r="AS512" s="5">
        <f>+AR512-AQ512</f>
        <v/>
      </c>
      <c r="AT512" t="inlineStr">
        <is>
          <t>Acta de Compromiso</t>
        </is>
      </c>
      <c r="AU512" t="inlineStr">
        <is>
          <t>Visitas patrulleros</t>
        </is>
      </c>
      <c r="AV512" s="10" t="n">
        <v>41484</v>
      </c>
      <c r="AW512" s="9" t="inlineStr">
        <is>
          <t>L.Garcia - J. Alavarez</t>
        </is>
      </c>
      <c r="AX512" s="10" t="n">
        <v>41485</v>
      </c>
      <c r="CE512" s="10" t="n">
        <v>41486</v>
      </c>
    </row>
    <row r="513" ht="15" customHeight="1">
      <c r="A513" t="inlineStr">
        <is>
          <t>Oficio 131263 I.T 130366 Oficio 132707</t>
        </is>
      </c>
      <c r="B513" s="21" t="inlineStr">
        <is>
          <t>511-2013</t>
        </is>
      </c>
      <c r="C513" t="inlineStr">
        <is>
          <t>1303435 - 131891 - 131890-132613 1310848 - 131119 - 108868 - 146560</t>
        </is>
      </c>
      <c r="D513" t="inlineStr">
        <is>
          <t>HIDRICO</t>
        </is>
      </c>
      <c r="H513" s="7" t="inlineStr">
        <is>
          <t>Verificación de obra urbanística Proyecto Saint Joseph</t>
        </is>
      </c>
      <c r="I513" t="inlineStr">
        <is>
          <t>De Oficio</t>
        </is>
      </c>
      <c r="J513" t="inlineStr">
        <is>
          <t>CL</t>
        </is>
      </c>
      <c r="K513" t="n">
        <v>40</v>
      </c>
      <c r="L513" t="inlineStr">
        <is>
          <t>B</t>
        </is>
      </c>
      <c r="M513" t="inlineStr">
        <is>
          <t>SUR</t>
        </is>
      </c>
      <c r="N513" t="n">
        <v>37</v>
      </c>
      <c r="P513" t="n">
        <v>24</v>
      </c>
      <c r="T513">
        <f>CONCATENATE(J513," ",K513," ",L513," ",M513," ",N513," ",O513," ",P513," ",Q513," ",R513," ",S513)</f>
        <v/>
      </c>
      <c r="W513" t="inlineStr">
        <is>
          <t>Proyecto Saint Joseph</t>
        </is>
      </c>
      <c r="X513" t="inlineStr">
        <is>
          <t>CL</t>
        </is>
      </c>
      <c r="Y513" t="n">
        <v>26</v>
      </c>
      <c r="AA513" t="inlineStr">
        <is>
          <t>SUR</t>
        </is>
      </c>
      <c r="AB513" t="n">
        <v>22</v>
      </c>
      <c r="AD513" t="n">
        <v>3</v>
      </c>
      <c r="AH513">
        <f>CONCATENATE(X513," ",Y513," ",Z513," ",AA513," ",AB513," ",AC513," ",AD513," ",AE513," ",AF513," ",AG513)</f>
        <v/>
      </c>
      <c r="AJ513" t="n">
        <v>3361421</v>
      </c>
      <c r="AK513" t="inlineStr">
        <is>
          <t>El Atravesado</t>
        </is>
      </c>
      <c r="AO513" s="1" t="inlineStr">
        <is>
          <t>0063</t>
        </is>
      </c>
      <c r="AP513" t="n">
        <v>4</v>
      </c>
      <c r="AQ513" s="17" t="n">
        <v>41470</v>
      </c>
      <c r="AR513" s="4" t="n">
        <v>41470</v>
      </c>
      <c r="AS513" s="5">
        <f>+AR513-AQ513</f>
        <v/>
      </c>
      <c r="AT513" t="inlineStr">
        <is>
          <t>Acta de Compromiso</t>
        </is>
      </c>
      <c r="AU513" t="inlineStr">
        <is>
          <t>Auto de archivo</t>
        </is>
      </c>
      <c r="AV513" s="10" t="n">
        <v>41467</v>
      </c>
      <c r="AW513" s="9" t="inlineStr">
        <is>
          <t>J. Guzman - C. Calle</t>
        </is>
      </c>
      <c r="AX513" s="10" t="n">
        <v>41467</v>
      </c>
      <c r="AY513" s="10" t="n">
        <v>41771</v>
      </c>
      <c r="AZ513" s="9" t="inlineStr">
        <is>
          <t>J. Guzman - C. Calle</t>
        </is>
      </c>
      <c r="BA513" s="10" t="n">
        <v>41774</v>
      </c>
      <c r="BB513" s="10" t="n">
        <v>42128</v>
      </c>
      <c r="BC513" s="9" t="inlineStr">
        <is>
          <t>OOPP</t>
        </is>
      </c>
      <c r="BD513" s="10" t="n">
        <v>42138</v>
      </c>
    </row>
    <row r="514" ht="15" customHeight="1">
      <c r="B514" t="inlineStr">
        <is>
          <t>512-2013</t>
        </is>
      </c>
      <c r="C514" t="n">
        <v>1303480</v>
      </c>
      <c r="D514" t="inlineStr">
        <is>
          <t>-</t>
        </is>
      </c>
      <c r="E514" t="inlineStr">
        <is>
          <t>ESCOMBROS</t>
        </is>
      </c>
      <c r="H514" s="7" t="inlineStr">
        <is>
          <t>Mala disposicion de material de construccion</t>
        </is>
      </c>
      <c r="I514" t="inlineStr">
        <is>
          <t>De Oficio</t>
        </is>
      </c>
      <c r="T514">
        <f>CONCATENATE(J514," ",K514," ",L514," ",M514," ",N514," ",O514," ",P514," ",Q514," ",R514," ",S514)</f>
        <v/>
      </c>
      <c r="U514" t="inlineStr">
        <is>
          <t>no reporta</t>
        </is>
      </c>
      <c r="V514" t="inlineStr">
        <is>
          <t>no reporta</t>
        </is>
      </c>
      <c r="W514" t="inlineStr">
        <is>
          <t>Jesus Mosquera</t>
        </is>
      </c>
      <c r="X514" t="inlineStr">
        <is>
          <t>KR</t>
        </is>
      </c>
      <c r="Y514" t="n">
        <v>25</v>
      </c>
      <c r="AB514" t="n">
        <v>41</v>
      </c>
      <c r="AC514" t="inlineStr">
        <is>
          <t>B</t>
        </is>
      </c>
      <c r="AD514" t="n">
        <v>28</v>
      </c>
      <c r="AE514" t="inlineStr">
        <is>
          <t>SUR</t>
        </is>
      </c>
      <c r="AH514">
        <f>CONCATENATE(X514," ",Y514," ",Z514," ",AA514," ",AB514," ",AC514," ",AD514," ",AE514," ",AF514," ",AG514)</f>
        <v/>
      </c>
      <c r="AI514" t="inlineStr">
        <is>
          <t>no reporta</t>
        </is>
      </c>
      <c r="AJ514" t="n">
        <v>3316687</v>
      </c>
      <c r="AK514" t="inlineStr">
        <is>
          <t>San Rafael</t>
        </is>
      </c>
      <c r="AO514" s="1" t="n"/>
      <c r="AP514" t="n">
        <v>6</v>
      </c>
      <c r="AQ514" s="17" t="n">
        <v>41472</v>
      </c>
      <c r="AR514" s="4" t="n">
        <v>41472</v>
      </c>
      <c r="AS514" s="5">
        <f>+AR514-AQ514</f>
        <v/>
      </c>
      <c r="AT514" t="inlineStr">
        <is>
          <t>Acta de Compromiso</t>
        </is>
      </c>
      <c r="AU514" t="inlineStr">
        <is>
          <t>Visitas patrulleros</t>
        </is>
      </c>
      <c r="AV514" s="10" t="n">
        <v>41472</v>
      </c>
      <c r="AW514" s="9" t="inlineStr">
        <is>
          <t>J.Restrepo-S.Bustamante</t>
        </is>
      </c>
      <c r="AX514" s="10" t="n">
        <v>41472</v>
      </c>
      <c r="AY514" s="10" t="n">
        <v>41521</v>
      </c>
      <c r="AZ514" s="9" t="inlineStr">
        <is>
          <t>J. Restrepo - S. Bustamante - C. Rojas</t>
        </is>
      </c>
      <c r="BA514" s="10" t="n">
        <v>41522</v>
      </c>
      <c r="CE514" s="10" t="n">
        <v>41523</v>
      </c>
    </row>
    <row r="515" ht="18" customHeight="1">
      <c r="B515" t="inlineStr">
        <is>
          <t>513-2013</t>
        </is>
      </c>
      <c r="C515" t="n">
        <v>1303439</v>
      </c>
      <c r="D515" t="inlineStr">
        <is>
          <t>FAUNA DOMESTICA</t>
        </is>
      </c>
      <c r="H515" s="7" t="inlineStr">
        <is>
          <t xml:space="preserve">Perro agresivo que ataca a otros perros lo dejan salir sin control </t>
        </is>
      </c>
      <c r="I515" t="inlineStr">
        <is>
          <t>Yovany Gomez</t>
        </is>
      </c>
      <c r="T515">
        <f>CONCATENATE(J515," ",K515," ",L515," ",M515," ",N515," ",O515," ",P515," ",Q515," ",R515," ",S515)</f>
        <v/>
      </c>
      <c r="U515" t="n">
        <v>98568844</v>
      </c>
      <c r="V515" t="inlineStr">
        <is>
          <t>6003081 - 3217214804</t>
        </is>
      </c>
      <c r="W515" t="inlineStr">
        <is>
          <t>Por determinar</t>
        </is>
      </c>
      <c r="X515" t="inlineStr">
        <is>
          <t>CL</t>
        </is>
      </c>
      <c r="Y515" t="n">
        <v>34</v>
      </c>
      <c r="Z515" t="inlineStr">
        <is>
          <t>DD</t>
        </is>
      </c>
      <c r="AA515" t="inlineStr">
        <is>
          <t>SUR</t>
        </is>
      </c>
      <c r="AB515" t="n">
        <v>28</v>
      </c>
      <c r="AD515" t="n">
        <v>46</v>
      </c>
      <c r="AG515" t="n">
        <v>117</v>
      </c>
      <c r="AH515">
        <f>CONCATENATE(X515," ",Y515," ",Z515," ",AA515," ",AB515," ",AC515," ",AD515," ",AE515," ",AF515," ",AG515)</f>
        <v/>
      </c>
      <c r="AI515" t="inlineStr">
        <is>
          <t>no reporta</t>
        </is>
      </c>
      <c r="AJ515" t="inlineStr">
        <is>
          <t>no reporta</t>
        </is>
      </c>
      <c r="AK515" t="inlineStr">
        <is>
          <t>Uribe Angel</t>
        </is>
      </c>
      <c r="AO515" s="1" t="n"/>
      <c r="AP515" t="n">
        <v>3</v>
      </c>
      <c r="AQ515" s="17" t="n">
        <v>41470</v>
      </c>
      <c r="AR515" s="4" t="n">
        <v>41484</v>
      </c>
      <c r="AS515" s="5">
        <f>+AR515-AQ515</f>
        <v/>
      </c>
      <c r="AT515" t="inlineStr">
        <is>
          <t>Acta de Compromiso</t>
        </is>
      </c>
      <c r="AU515" t="inlineStr">
        <is>
          <t>Auto de archivo</t>
        </is>
      </c>
      <c r="AV515" s="10" t="n">
        <v>41484</v>
      </c>
      <c r="AW515" s="9" t="inlineStr">
        <is>
          <t>L.Garcia - J. Alavarez</t>
        </is>
      </c>
      <c r="AX515" s="10" t="n">
        <v>41488</v>
      </c>
      <c r="AY515" s="10" t="n">
        <v>41521</v>
      </c>
      <c r="AZ515" s="9" t="inlineStr">
        <is>
          <t>J. Restrepo - S. Bustamante</t>
        </is>
      </c>
      <c r="BA515" s="10" t="n">
        <v>41522</v>
      </c>
      <c r="CE515" s="10" t="n">
        <v>41583</v>
      </c>
      <c r="CF515" s="10" t="n">
        <v>41583</v>
      </c>
    </row>
    <row r="516" ht="15" customFormat="1" customHeight="1" s="70">
      <c r="B516" s="70" t="inlineStr">
        <is>
          <t>514-2013</t>
        </is>
      </c>
      <c r="C516" s="70" t="n">
        <v>1303437</v>
      </c>
      <c r="D516" s="70" t="inlineStr">
        <is>
          <t>FAUNA DOMESTICA</t>
        </is>
      </c>
      <c r="H516" s="71" t="inlineStr">
        <is>
          <t>La mascota de la peticionaria es agredida por otra mascota</t>
        </is>
      </c>
      <c r="I516" s="70" t="inlineStr">
        <is>
          <t>Liliana Cruz Vargas</t>
        </is>
      </c>
      <c r="J516" s="70" t="inlineStr">
        <is>
          <t>CL</t>
        </is>
      </c>
      <c r="K516" s="70" t="n">
        <v>34</v>
      </c>
      <c r="L516" s="70" t="inlineStr">
        <is>
          <t>DD</t>
        </is>
      </c>
      <c r="M516" s="70" t="inlineStr">
        <is>
          <t>SUR</t>
        </is>
      </c>
      <c r="N516" s="70" t="n">
        <v>27</v>
      </c>
      <c r="O516" s="70" t="inlineStr">
        <is>
          <t>D</t>
        </is>
      </c>
      <c r="P516" s="70" t="n">
        <v>90</v>
      </c>
      <c r="S516" s="70" t="n">
        <v>9904</v>
      </c>
      <c r="T516" s="70">
        <f>CONCATENATE(J516," ",K516," ",L516," ",M516," ",N516," ",O516," ",P516," ",Q516," ",R516," ",S516)</f>
        <v/>
      </c>
      <c r="U516" s="70" t="inlineStr">
        <is>
          <t>no reporta</t>
        </is>
      </c>
      <c r="V516" s="70" t="n">
        <v>3022980</v>
      </c>
      <c r="W516" s="70" t="inlineStr">
        <is>
          <t>Claudia Barrientos</t>
        </is>
      </c>
      <c r="X516" s="70" t="inlineStr">
        <is>
          <t>CL</t>
        </is>
      </c>
      <c r="Y516" s="70" t="n">
        <v>34</v>
      </c>
      <c r="Z516" s="70" t="inlineStr">
        <is>
          <t>DD</t>
        </is>
      </c>
      <c r="AA516" s="70" t="inlineStr">
        <is>
          <t>SUR</t>
        </is>
      </c>
      <c r="AB516" s="70" t="n">
        <v>27</v>
      </c>
      <c r="AC516" s="70" t="inlineStr">
        <is>
          <t>D</t>
        </is>
      </c>
      <c r="AD516" s="70" t="n">
        <v>90</v>
      </c>
      <c r="AG516" s="70" t="n">
        <v>103</v>
      </c>
      <c r="AH516" s="70">
        <f>CONCATENATE(X516," ",Y516," ",Z516," ",AA516," ",AB516," ",AC516," ",AD516," ",AE516," ",AF516," ",AG516)</f>
        <v/>
      </c>
      <c r="AI516" s="70" t="inlineStr">
        <is>
          <t>no reporta</t>
        </is>
      </c>
      <c r="AJ516" s="70" t="inlineStr">
        <is>
          <t>no reporta</t>
        </is>
      </c>
      <c r="AK516" s="70" t="inlineStr">
        <is>
          <t>Uribe Angel</t>
        </is>
      </c>
      <c r="AO516" s="72" t="n"/>
      <c r="AP516" s="70" t="n">
        <v>3</v>
      </c>
      <c r="AQ516" s="77" t="n">
        <v>41470</v>
      </c>
      <c r="AR516" s="73" t="n">
        <v>41470</v>
      </c>
      <c r="AS516" s="74">
        <f>+AR516-AQ516</f>
        <v/>
      </c>
      <c r="AT516" s="70" t="inlineStr">
        <is>
          <t>Codigo de Policia</t>
        </is>
      </c>
      <c r="AU516" s="70" t="inlineStr">
        <is>
          <t>Auto de archivo</t>
        </is>
      </c>
      <c r="AV516" s="76" t="n"/>
      <c r="AW516" s="76" t="n"/>
      <c r="AX516" s="76" t="n"/>
      <c r="AY516" s="76" t="n"/>
      <c r="AZ516" s="76" t="n"/>
      <c r="BA516" s="76" t="n"/>
      <c r="BB516" s="76" t="n"/>
      <c r="BC516" s="76" t="n"/>
      <c r="BD516" s="76" t="n"/>
      <c r="BE516" s="76" t="n"/>
      <c r="BF516" s="76" t="n"/>
      <c r="BG516" s="76" t="n"/>
      <c r="BH516" s="76" t="n"/>
      <c r="BI516" s="76" t="n"/>
      <c r="BJ516" s="76" t="n"/>
      <c r="BK516" s="76" t="n"/>
      <c r="BL516" s="76" t="n"/>
      <c r="BM516" s="75" t="n">
        <v>41470</v>
      </c>
      <c r="BN516" s="76" t="n"/>
      <c r="BO516" s="76" t="n"/>
      <c r="BP516" s="76" t="n"/>
      <c r="BQ516" s="76" t="n"/>
      <c r="BR516" s="76" t="n"/>
      <c r="BS516" s="76" t="n"/>
      <c r="BT516" s="76" t="n"/>
      <c r="BU516" s="76" t="n"/>
      <c r="BV516" s="76" t="n"/>
      <c r="BW516" s="76" t="n"/>
      <c r="BX516" s="76" t="n"/>
      <c r="BY516" s="76" t="n"/>
      <c r="BZ516" s="76" t="n"/>
      <c r="CA516" s="76" t="n"/>
      <c r="CB516" s="76" t="n"/>
      <c r="CC516" s="76" t="n"/>
      <c r="CD516" s="76" t="n"/>
      <c r="CE516" s="76" t="n"/>
      <c r="CF516" s="76" t="n"/>
      <c r="CG516" s="76" t="n"/>
      <c r="CH516" s="76" t="n"/>
    </row>
    <row r="517" ht="30" customHeight="1">
      <c r="B517" t="inlineStr">
        <is>
          <t>515-2013</t>
        </is>
      </c>
      <c r="C517" t="n">
        <v>1303447</v>
      </c>
      <c r="D517" t="inlineStr">
        <is>
          <t>HIDRICO</t>
        </is>
      </c>
      <c r="H517" s="7" t="inlineStr">
        <is>
          <t>Ganado que ingresa a un predio sembrado en el plan orilla naranja y a su vez es area de proteccion de la quebrada</t>
        </is>
      </c>
      <c r="I517" t="inlineStr">
        <is>
          <t>Alexandra Pietralunga</t>
        </is>
      </c>
      <c r="T517">
        <f>CONCATENATE(J517," ",K517," ",L517," ",M517," ",N517," ",O517," ",P517," ",Q517," ",R517," ",S517)</f>
        <v/>
      </c>
      <c r="U517" t="inlineStr">
        <is>
          <t>no reporta</t>
        </is>
      </c>
      <c r="V517" t="n">
        <v>3414519</v>
      </c>
      <c r="W517" t="inlineStr">
        <is>
          <t>Norbey Bedoya</t>
        </is>
      </c>
      <c r="AH517">
        <f>CONCATENATE(X517," ",Y517," ",Z517," ",AA517," ",AB517," ",AC517," ",AD517," ",AE517," ",AF517," ",AG517)</f>
        <v/>
      </c>
      <c r="AI517" t="inlineStr">
        <is>
          <t>no reporta</t>
        </is>
      </c>
      <c r="AJ517" t="n">
        <v>3117597634</v>
      </c>
      <c r="AL517" t="inlineStr">
        <is>
          <t>El Escobero</t>
        </is>
      </c>
      <c r="AO517" s="1" t="n"/>
      <c r="AP517" t="n">
        <v>10</v>
      </c>
      <c r="AQ517" s="17" t="n">
        <v>41470</v>
      </c>
      <c r="AR517" s="4" t="n">
        <v>41479</v>
      </c>
      <c r="AS517" s="5">
        <f>+AR517-AQ517</f>
        <v/>
      </c>
      <c r="AT517" t="inlineStr">
        <is>
          <t>Acta de Compromiso</t>
        </is>
      </c>
      <c r="AU517" t="inlineStr">
        <is>
          <t>Verificación</t>
        </is>
      </c>
      <c r="AV517" s="10" t="n">
        <v>41479</v>
      </c>
      <c r="AW517" s="9" t="inlineStr">
        <is>
          <t>J. Guzman</t>
        </is>
      </c>
      <c r="AX517" s="10" t="n">
        <v>41479</v>
      </c>
    </row>
    <row r="518" ht="15" customFormat="1" customHeight="1" s="70">
      <c r="B518" s="70" t="inlineStr">
        <is>
          <t>516-2013</t>
        </is>
      </c>
      <c r="C518" s="70" t="n">
        <v>1303510</v>
      </c>
      <c r="D518" s="70" t="inlineStr">
        <is>
          <t>-</t>
        </is>
      </c>
      <c r="E518" s="70" t="inlineStr">
        <is>
          <t>ESCOMBROS</t>
        </is>
      </c>
      <c r="H518" s="71" t="inlineStr">
        <is>
          <t>Escombros en zona verde hace mucho tiempo</t>
        </is>
      </c>
      <c r="I518" s="70" t="inlineStr">
        <is>
          <t>De Oficio</t>
        </is>
      </c>
      <c r="T518" s="70">
        <f>CONCATENATE(J518," ",K518," ",L518," ",M518," ",N518," ",O518," ",P518," ",Q518," ",R518," ",S518)</f>
        <v/>
      </c>
      <c r="U518" s="70" t="inlineStr">
        <is>
          <t>no reporta</t>
        </is>
      </c>
      <c r="V518" s="70" t="inlineStr">
        <is>
          <t>no reporta</t>
        </is>
      </c>
      <c r="W518" s="70" t="inlineStr">
        <is>
          <t>Patricia Ramirez</t>
        </is>
      </c>
      <c r="X518" s="70" t="inlineStr">
        <is>
          <t>CL</t>
        </is>
      </c>
      <c r="Y518" s="70" t="n">
        <v>40</v>
      </c>
      <c r="AA518" s="70" t="inlineStr">
        <is>
          <t>SUR</t>
        </is>
      </c>
      <c r="AB518" s="70" t="n">
        <v>47</v>
      </c>
      <c r="AD518" s="70" t="n">
        <v>41</v>
      </c>
      <c r="AF518" s="70" t="inlineStr">
        <is>
          <t>B</t>
        </is>
      </c>
      <c r="AG518" s="70" t="n">
        <v>15</v>
      </c>
      <c r="AH518" s="70">
        <f>CONCATENATE(X518," ",Y518," ",Z518," ",AA518," ",AB518," ",AC518," ",AD518," ",AE518," ",AF518," ",AG518)</f>
        <v/>
      </c>
      <c r="AI518" s="70" t="n">
        <v>43029489</v>
      </c>
      <c r="AJ518" s="70" t="n">
        <v>3313758</v>
      </c>
      <c r="AK518" s="70" t="inlineStr">
        <is>
          <t>Alcala</t>
        </is>
      </c>
      <c r="AO518" s="72" t="n"/>
      <c r="AP518" s="70" t="n">
        <v>8</v>
      </c>
      <c r="AQ518" s="77" t="n">
        <v>41472</v>
      </c>
      <c r="AR518" s="73" t="n">
        <v>41471</v>
      </c>
      <c r="AS518" s="74">
        <f>+AR518-AQ518</f>
        <v/>
      </c>
      <c r="AT518" s="70" t="inlineStr">
        <is>
          <t>Acta de Compromiso</t>
        </is>
      </c>
      <c r="AU518" s="70" t="inlineStr">
        <is>
          <t>Auto de archivo</t>
        </is>
      </c>
      <c r="AV518" s="75" t="n">
        <v>41471</v>
      </c>
      <c r="AW518" s="76" t="inlineStr">
        <is>
          <t>L.Garcia - J. Alavarez</t>
        </is>
      </c>
      <c r="AX518" s="75" t="n">
        <v>41471</v>
      </c>
      <c r="AY518" s="76" t="n"/>
      <c r="AZ518" s="76" t="n"/>
      <c r="BA518" s="76" t="n"/>
      <c r="BB518" s="76" t="n"/>
      <c r="BC518" s="76" t="n"/>
      <c r="BD518" s="76" t="n"/>
      <c r="BE518" s="76" t="n"/>
      <c r="BF518" s="76" t="n"/>
      <c r="BG518" s="76" t="n"/>
      <c r="BH518" s="76" t="n"/>
      <c r="BI518" s="76" t="n"/>
      <c r="BJ518" s="76" t="n"/>
      <c r="BK518" s="76" t="n"/>
      <c r="BL518" s="76" t="n"/>
      <c r="BM518" s="76" t="n"/>
      <c r="BN518" s="76" t="n"/>
      <c r="BO518" s="76" t="n"/>
      <c r="BP518" s="76" t="n"/>
      <c r="BQ518" s="76" t="n"/>
      <c r="BR518" s="76" t="n"/>
      <c r="BS518" s="76" t="n"/>
      <c r="BT518" s="76" t="n"/>
      <c r="BU518" s="76" t="n"/>
      <c r="BV518" s="76" t="n"/>
      <c r="BW518" s="76" t="n"/>
      <c r="BX518" s="76" t="n"/>
      <c r="BY518" s="76" t="n"/>
      <c r="BZ518" s="76" t="n"/>
      <c r="CA518" s="76" t="n"/>
      <c r="CB518" s="76" t="n"/>
      <c r="CC518" s="76" t="n"/>
      <c r="CD518" s="76" t="n"/>
      <c r="CE518" s="76" t="n"/>
      <c r="CF518" s="76" t="n"/>
      <c r="CG518" s="76" t="n"/>
      <c r="CH518" s="76" t="n"/>
    </row>
    <row r="519" ht="15" customHeight="1">
      <c r="B519" t="inlineStr">
        <is>
          <t>517-2013</t>
        </is>
      </c>
      <c r="C519" t="n">
        <v>1303511</v>
      </c>
      <c r="D519" t="inlineStr">
        <is>
          <t>-</t>
        </is>
      </c>
      <c r="E519" t="inlineStr">
        <is>
          <t>ESCOMBROS</t>
        </is>
      </c>
      <c r="H519" s="7" t="inlineStr">
        <is>
          <t>Escombros en espacio publico, zona verde</t>
        </is>
      </c>
      <c r="I519" t="inlineStr">
        <is>
          <t>De Oficio</t>
        </is>
      </c>
      <c r="T519">
        <f>CONCATENATE(J519," ",K519," ",L519," ",M519," ",N519," ",O519," ",P519," ",Q519," ",R519," ",S519)</f>
        <v/>
      </c>
      <c r="U519" t="inlineStr">
        <is>
          <t>no reporta</t>
        </is>
      </c>
      <c r="V519" t="inlineStr">
        <is>
          <t>no reporta</t>
        </is>
      </c>
      <c r="W519" t="inlineStr">
        <is>
          <t>Carolina Palacios</t>
        </is>
      </c>
      <c r="X519" t="inlineStr">
        <is>
          <t>CL</t>
        </is>
      </c>
      <c r="Y519" t="n">
        <v>40</v>
      </c>
      <c r="AA519" t="inlineStr">
        <is>
          <t>SUR</t>
        </is>
      </c>
      <c r="AB519" t="n">
        <v>47</v>
      </c>
      <c r="AD519" t="n">
        <v>11</v>
      </c>
      <c r="AF519" t="n">
        <v>13</v>
      </c>
      <c r="AH519">
        <f>CONCATENATE(X519," ",Y519," ",Z519," ",AA519," ",AB519," ",AC519," ",AD519," ",AE519," ",AF519," ",AG519)</f>
        <v/>
      </c>
      <c r="AI519" t="inlineStr">
        <is>
          <t>no reporta</t>
        </is>
      </c>
      <c r="AJ519" t="inlineStr">
        <is>
          <t>3316366 - 3146242429</t>
        </is>
      </c>
      <c r="AK519" t="inlineStr">
        <is>
          <t>Alcala</t>
        </is>
      </c>
      <c r="AO519" s="1" t="n"/>
      <c r="AP519" t="n">
        <v>8</v>
      </c>
      <c r="AQ519" s="17" t="n">
        <v>41472</v>
      </c>
      <c r="AR519" s="4" t="n">
        <v>41471</v>
      </c>
      <c r="AS519" s="5">
        <f>+AR519-AQ519</f>
        <v/>
      </c>
      <c r="AT519" t="inlineStr">
        <is>
          <t>Acta de Compromiso</t>
        </is>
      </c>
      <c r="AU519" t="inlineStr">
        <is>
          <t>Visitas patrulleros</t>
        </is>
      </c>
      <c r="AV519" s="10" t="n">
        <v>41471</v>
      </c>
      <c r="AW519" s="9" t="inlineStr">
        <is>
          <t>L.Garcia - J. Alavarez</t>
        </is>
      </c>
      <c r="AX519" s="10" t="n">
        <v>41471</v>
      </c>
    </row>
    <row r="520" ht="15" customHeight="1">
      <c r="B520" t="inlineStr">
        <is>
          <t>518-2013</t>
        </is>
      </c>
      <c r="C520" t="n">
        <v>1303453</v>
      </c>
      <c r="D520" t="inlineStr">
        <is>
          <t>-</t>
        </is>
      </c>
      <c r="E520" t="inlineStr">
        <is>
          <t>ESCOMBROS</t>
        </is>
      </c>
      <c r="H520" s="7" t="inlineStr">
        <is>
          <t>Material de construccion en espacio publico desde hace varios dias</t>
        </is>
      </c>
      <c r="I520" t="inlineStr">
        <is>
          <t>Comunidad</t>
        </is>
      </c>
      <c r="T520">
        <f>CONCATENATE(J520," ",K520," ",L520," ",M520," ",N520," ",O520," ",P520," ",Q520," ",R520," ",S520)</f>
        <v/>
      </c>
      <c r="U520" t="inlineStr">
        <is>
          <t>no reporta</t>
        </is>
      </c>
      <c r="V520" t="inlineStr">
        <is>
          <t>no reporta</t>
        </is>
      </c>
      <c r="W520" t="inlineStr">
        <is>
          <t>Alba</t>
        </is>
      </c>
      <c r="X520" t="inlineStr">
        <is>
          <t>TR</t>
        </is>
      </c>
      <c r="Y520" t="n">
        <v>35</v>
      </c>
      <c r="Z520" t="inlineStr">
        <is>
          <t>D</t>
        </is>
      </c>
      <c r="AA520" t="inlineStr">
        <is>
          <t>SUR</t>
        </is>
      </c>
      <c r="AB520" t="n">
        <v>29</v>
      </c>
      <c r="AD520" t="n">
        <v>61</v>
      </c>
      <c r="AG520" t="inlineStr">
        <is>
          <t>piso 2</t>
        </is>
      </c>
      <c r="AH520">
        <f>CONCATENATE(X520," ",Y520," ",Z520," ",AA520," ",AB520," ",AC520," ",AD520," ",AE520," ",AF520," ",AG520)</f>
        <v/>
      </c>
      <c r="AI520" t="inlineStr">
        <is>
          <t>no reporta</t>
        </is>
      </c>
      <c r="AJ520" t="inlineStr">
        <is>
          <t>no reporta</t>
        </is>
      </c>
      <c r="AK520" t="inlineStr">
        <is>
          <t>La Sebastiana</t>
        </is>
      </c>
      <c r="AO520" s="1" t="n"/>
      <c r="AP520" t="n">
        <v>3</v>
      </c>
      <c r="AQ520" s="17" t="n">
        <v>41471</v>
      </c>
      <c r="AR520" s="4" t="n">
        <v>41474</v>
      </c>
      <c r="AS520" s="5">
        <f>+AR520-AQ520</f>
        <v/>
      </c>
      <c r="AT520" t="inlineStr">
        <is>
          <t>Acta de Compromiso</t>
        </is>
      </c>
      <c r="AU520" t="inlineStr">
        <is>
          <t>Visitas patrulleros</t>
        </is>
      </c>
      <c r="AV520" s="10" t="n">
        <v>41474</v>
      </c>
      <c r="AW520" s="9" t="inlineStr">
        <is>
          <t>J. Restrepo - S. Bustamante</t>
        </is>
      </c>
      <c r="AX520" s="10" t="n">
        <v>41477</v>
      </c>
      <c r="CE520" s="10" t="n">
        <v>41477</v>
      </c>
    </row>
    <row r="521" ht="15" customHeight="1">
      <c r="A521" t="inlineStr">
        <is>
          <t xml:space="preserve"> </t>
        </is>
      </c>
      <c r="B521" t="inlineStr">
        <is>
          <t>519-2013</t>
        </is>
      </c>
      <c r="C521" t="n">
        <v>1303451</v>
      </c>
      <c r="D521" t="inlineStr">
        <is>
          <t>FAUNA DOMESTICA</t>
        </is>
      </c>
      <c r="H521" s="7" t="inlineStr">
        <is>
          <t>La perjudicante posee perros agresivos que los sueltan en el espacio publico</t>
        </is>
      </c>
      <c r="I521" t="inlineStr">
        <is>
          <t>Lina Torres</t>
        </is>
      </c>
      <c r="J521" t="inlineStr">
        <is>
          <t>CL</t>
        </is>
      </c>
      <c r="K521" t="n">
        <v>40</v>
      </c>
      <c r="M521" t="inlineStr">
        <is>
          <t>SUR</t>
        </is>
      </c>
      <c r="N521" t="n">
        <v>24</v>
      </c>
      <c r="O521" t="inlineStr">
        <is>
          <t>C</t>
        </is>
      </c>
      <c r="P521" t="n">
        <v>42</v>
      </c>
      <c r="T521">
        <f>CONCATENATE(J521," ",K521," ",L521," ",M521," ",N521," ",O521," ",P521," ",Q521," ",R521," ",S521)</f>
        <v/>
      </c>
      <c r="U521" t="inlineStr">
        <is>
          <t>no reporta</t>
        </is>
      </c>
      <c r="V521" t="n">
        <v>2763073</v>
      </c>
      <c r="W521" t="inlineStr">
        <is>
          <t>Nubia - Jairo</t>
        </is>
      </c>
      <c r="AH521">
        <f>CONCATENATE(X521," ",Y521," ",Z521," ",AA521," ",AB521," ",AC521," ",AD521," ",AE521," ",AF521," ",AG521)</f>
        <v/>
      </c>
      <c r="AI521" t="inlineStr">
        <is>
          <t>no reporta</t>
        </is>
      </c>
      <c r="AJ521" t="inlineStr">
        <is>
          <t>no reporta</t>
        </is>
      </c>
      <c r="AK521" t="inlineStr">
        <is>
          <t>El Salado</t>
        </is>
      </c>
      <c r="AO521" s="1" t="n"/>
      <c r="AP521" t="n">
        <v>6</v>
      </c>
      <c r="AQ521" s="17" t="n">
        <v>41471</v>
      </c>
      <c r="AR521" s="4" t="n">
        <v>41474</v>
      </c>
      <c r="AS521" s="5">
        <f>+AR521-AQ521</f>
        <v/>
      </c>
      <c r="AT521" t="inlineStr">
        <is>
          <t>Acta de Compromiso</t>
        </is>
      </c>
      <c r="AU521" t="inlineStr">
        <is>
          <t>Auto de archivo</t>
        </is>
      </c>
      <c r="AV521" s="10" t="n">
        <v>41474</v>
      </c>
      <c r="AW521" s="9" t="inlineStr">
        <is>
          <t>J. Restrepo - S. Bustamante</t>
        </is>
      </c>
      <c r="AX521" s="10" t="n">
        <v>41477</v>
      </c>
      <c r="CE521" s="10" t="n">
        <v>41477</v>
      </c>
    </row>
    <row r="522" ht="30" customFormat="1" customHeight="1" s="70">
      <c r="B522" s="70" t="inlineStr">
        <is>
          <t>520-2013</t>
        </is>
      </c>
      <c r="C522" s="70" t="n">
        <v>131229</v>
      </c>
      <c r="D522" s="70" t="inlineStr">
        <is>
          <t>AIRE</t>
        </is>
      </c>
      <c r="H522" s="71" t="inlineStr">
        <is>
          <t>Generación de olores desagradables por inadecuada conexión de red de alcantarillado</t>
        </is>
      </c>
      <c r="I522" s="70" t="inlineStr">
        <is>
          <t>Secretaria de Salud - Janeth Monsalve Ceballos</t>
        </is>
      </c>
      <c r="J522" s="70" t="inlineStr">
        <is>
          <t>CL</t>
        </is>
      </c>
      <c r="K522" s="70" t="n">
        <v>39</v>
      </c>
      <c r="L522" s="70" t="inlineStr">
        <is>
          <t>D</t>
        </is>
      </c>
      <c r="M522" s="70" t="inlineStr">
        <is>
          <t>SUR</t>
        </is>
      </c>
      <c r="N522" s="70" t="n">
        <v>24</v>
      </c>
      <c r="O522" s="70" t="inlineStr">
        <is>
          <t>EE</t>
        </is>
      </c>
      <c r="P522" s="70" t="n">
        <v>120</v>
      </c>
      <c r="S522" s="70" t="n">
        <v>105</v>
      </c>
      <c r="T522" s="70">
        <f>CONCATENATE(J522," ",K522," ",L522," ",M522," ",N522," ",O522," ",P522," ",Q522," ",R522," ",S522)</f>
        <v/>
      </c>
      <c r="U522" s="70" t="inlineStr">
        <is>
          <t>no reporta</t>
        </is>
      </c>
      <c r="V522" s="70" t="n">
        <v>3324239</v>
      </c>
      <c r="W522" s="70" t="inlineStr">
        <is>
          <t>Por determinar</t>
        </is>
      </c>
      <c r="X522" s="70" t="inlineStr">
        <is>
          <t>CL</t>
        </is>
      </c>
      <c r="Y522" s="70" t="n">
        <v>39</v>
      </c>
      <c r="Z522" s="70" t="inlineStr">
        <is>
          <t>D</t>
        </is>
      </c>
      <c r="AA522" s="70" t="inlineStr">
        <is>
          <t>SUR</t>
        </is>
      </c>
      <c r="AB522" s="70" t="n">
        <v>24</v>
      </c>
      <c r="AC522" s="70" t="inlineStr">
        <is>
          <t>EE</t>
        </is>
      </c>
      <c r="AD522" s="70" t="n">
        <v>120</v>
      </c>
      <c r="AG522" s="70" t="inlineStr">
        <is>
          <t>114, 112, 110</t>
        </is>
      </c>
      <c r="AH522" s="70">
        <f>CONCATENATE(X522," ",Y522," ",Z522," ",AA522," ",AB522," ",AC522," ",AD522," ",AE522," ",AF522," ",AG522)</f>
        <v/>
      </c>
      <c r="AI522" s="70" t="inlineStr">
        <is>
          <t>no reporta</t>
        </is>
      </c>
      <c r="AJ522" s="70" t="inlineStr">
        <is>
          <t>no reporta</t>
        </is>
      </c>
      <c r="AK522" s="70" t="inlineStr">
        <is>
          <t>El Chingui</t>
        </is>
      </c>
      <c r="AO522" s="72" t="n"/>
      <c r="AP522" s="70" t="n">
        <v>6</v>
      </c>
      <c r="AQ522" s="77" t="n">
        <v>41433</v>
      </c>
      <c r="AR522" s="73" t="n">
        <v>41484</v>
      </c>
      <c r="AS522" s="74">
        <f>+AR522-AQ522</f>
        <v/>
      </c>
      <c r="AT522" s="70" t="inlineStr">
        <is>
          <t>Acta de Compromiso</t>
        </is>
      </c>
      <c r="AU522" s="70" t="inlineStr">
        <is>
          <t>Auto de archivo</t>
        </is>
      </c>
      <c r="AV522" s="75" t="n">
        <v>41499</v>
      </c>
      <c r="AW522" s="76" t="inlineStr">
        <is>
          <t>J. Restrepo - S. Bustamante - C. Rojas</t>
        </is>
      </c>
      <c r="AX522" s="75" t="n">
        <v>41500</v>
      </c>
      <c r="AY522" s="75" t="n">
        <v>41513</v>
      </c>
      <c r="AZ522" s="76" t="inlineStr">
        <is>
          <t>L. Taborda</t>
        </is>
      </c>
      <c r="BA522" s="75" t="n">
        <v>41514</v>
      </c>
      <c r="BB522" s="76" t="n"/>
      <c r="BC522" s="76" t="n"/>
      <c r="BD522" s="76" t="n"/>
      <c r="BE522" s="76" t="n"/>
      <c r="BF522" s="76" t="n"/>
      <c r="BG522" s="76" t="n"/>
      <c r="BH522" s="76" t="n"/>
      <c r="BI522" s="76" t="n"/>
      <c r="BJ522" s="76" t="n"/>
      <c r="BK522" s="75" t="n">
        <v>41484</v>
      </c>
      <c r="BL522" s="75" t="n">
        <v>41484</v>
      </c>
      <c r="BM522" s="76" t="n"/>
      <c r="BN522" s="76" t="n"/>
      <c r="BO522" s="76" t="n"/>
      <c r="BP522" s="76" t="n"/>
      <c r="BQ522" s="76" t="n"/>
      <c r="BR522" s="76" t="n"/>
      <c r="BS522" s="76" t="n"/>
      <c r="BT522" s="76" t="n"/>
      <c r="BU522" s="76" t="n"/>
      <c r="BV522" s="76" t="n"/>
      <c r="BW522" s="76" t="n"/>
      <c r="BX522" s="76" t="n"/>
      <c r="BY522" s="76" t="n"/>
      <c r="BZ522" s="76" t="n"/>
      <c r="CA522" s="76" t="n"/>
      <c r="CB522" s="76" t="n"/>
      <c r="CC522" s="76" t="n"/>
      <c r="CD522" s="76" t="n"/>
      <c r="CE522" s="75" t="n">
        <v>41519</v>
      </c>
      <c r="CF522" s="76" t="n"/>
      <c r="CG522" s="76" t="n"/>
      <c r="CH522" s="76" t="n"/>
    </row>
    <row r="523" customFormat="1" s="70">
      <c r="B523" s="70" t="inlineStr">
        <is>
          <t>521-2013</t>
        </is>
      </c>
      <c r="C523" s="70" t="n">
        <v>1303465</v>
      </c>
      <c r="D523" s="70" t="inlineStr">
        <is>
          <t>ESPACIOS PUBLICOS VERDES</t>
        </is>
      </c>
      <c r="E523" s="70" t="inlineStr">
        <is>
          <t>ESCOMBROS</t>
        </is>
      </c>
      <c r="H523" s="71" t="inlineStr">
        <is>
          <t>Disposición inadecuada de escombros</t>
        </is>
      </c>
      <c r="I523" s="70" t="inlineStr">
        <is>
          <t>Anonimo</t>
        </is>
      </c>
      <c r="T523" s="70">
        <f>CONCATENATE(J523," ",K523," ",L523," ",M523," ",N523," ",O523," ",P523," ",Q523," ",R523," ",S523)</f>
        <v/>
      </c>
      <c r="U523" s="70" t="inlineStr">
        <is>
          <t>no reporta</t>
        </is>
      </c>
      <c r="V523" s="70" t="inlineStr">
        <is>
          <t>no reporta</t>
        </is>
      </c>
      <c r="W523" s="70" t="inlineStr">
        <is>
          <t>Por determinar</t>
        </is>
      </c>
      <c r="X523" s="70" t="inlineStr">
        <is>
          <t>TR</t>
        </is>
      </c>
      <c r="Y523" s="70" t="n">
        <v>32</v>
      </c>
      <c r="Z523" s="70" t="inlineStr">
        <is>
          <t>C</t>
        </is>
      </c>
      <c r="AA523" s="70" t="inlineStr">
        <is>
          <t>SUR</t>
        </is>
      </c>
      <c r="AB523" s="70" t="n">
        <v>32</v>
      </c>
      <c r="AD523" s="70" t="n">
        <v>16</v>
      </c>
      <c r="AH523" s="70">
        <f>CONCATENATE(X523," ",Y523," ",Z523," ",AA523," ",AB523," ",AC523," ",AD523," ",AE523," ",AF523," ",AG523)</f>
        <v/>
      </c>
      <c r="AI523" s="70" t="inlineStr">
        <is>
          <t>no reporta</t>
        </is>
      </c>
      <c r="AJ523" s="70" t="inlineStr">
        <is>
          <t>no reporta</t>
        </is>
      </c>
      <c r="AK523" s="70" t="inlineStr">
        <is>
          <t>Obrero</t>
        </is>
      </c>
      <c r="AO523" s="72" t="n"/>
      <c r="AP523" s="70" t="n">
        <v>9</v>
      </c>
      <c r="AQ523" s="77" t="n">
        <v>41471</v>
      </c>
      <c r="AR523" s="73" t="n">
        <v>41478</v>
      </c>
      <c r="AS523" s="74">
        <f>+AR523-AQ523</f>
        <v/>
      </c>
      <c r="AT523" s="70" t="inlineStr">
        <is>
          <t>Acta de Compromiso</t>
        </is>
      </c>
      <c r="AU523" s="70" t="inlineStr">
        <is>
          <t>Auto de archivo</t>
        </is>
      </c>
      <c r="AV523" s="75" t="n">
        <v>41478</v>
      </c>
      <c r="AW523" s="76" t="inlineStr">
        <is>
          <t>J. Alvarez - L. Garcia</t>
        </is>
      </c>
      <c r="AX523" s="75" t="n">
        <v>41479</v>
      </c>
      <c r="AY523" s="76" t="n"/>
      <c r="AZ523" s="76" t="n"/>
      <c r="BA523" s="76" t="n"/>
      <c r="BB523" s="76" t="n"/>
      <c r="BC523" s="76" t="n"/>
      <c r="BD523" s="76" t="n"/>
      <c r="BE523" s="76" t="n"/>
      <c r="BF523" s="76" t="n"/>
      <c r="BG523" s="76" t="n"/>
      <c r="BH523" s="76" t="n"/>
      <c r="BI523" s="76" t="n"/>
      <c r="BJ523" s="76" t="n"/>
      <c r="BK523" s="76" t="n"/>
      <c r="BL523" s="76" t="n"/>
      <c r="BM523" s="76" t="n"/>
      <c r="BN523" s="76" t="n"/>
      <c r="BO523" s="76" t="n"/>
      <c r="BP523" s="76" t="n"/>
      <c r="BQ523" s="76" t="n"/>
      <c r="BR523" s="76" t="n"/>
      <c r="BS523" s="76" t="n"/>
      <c r="BT523" s="76" t="n"/>
      <c r="BU523" s="76" t="n"/>
      <c r="BV523" s="76" t="n"/>
      <c r="BW523" s="76" t="n"/>
      <c r="BX523" s="76" t="n"/>
      <c r="BY523" s="76" t="n"/>
      <c r="BZ523" s="76" t="n"/>
      <c r="CA523" s="76" t="n"/>
      <c r="CB523" s="76" t="n"/>
      <c r="CC523" s="76" t="n"/>
      <c r="CD523" s="76" t="n"/>
      <c r="CE523" s="75" t="n">
        <v>41488</v>
      </c>
      <c r="CF523" s="76" t="n"/>
      <c r="CG523" s="76" t="n"/>
      <c r="CH523" s="76" t="n"/>
    </row>
    <row r="524" ht="15" customFormat="1" customHeight="1" s="70">
      <c r="B524" s="70" t="inlineStr">
        <is>
          <t>522-2013</t>
        </is>
      </c>
      <c r="C524" s="70" t="n">
        <v>1303512</v>
      </c>
      <c r="D524" s="70" t="inlineStr">
        <is>
          <t>-</t>
        </is>
      </c>
      <c r="E524" s="70" t="inlineStr">
        <is>
          <t>RESIDUOS SOLIDOS</t>
        </is>
      </c>
      <c r="H524" s="71" t="inlineStr">
        <is>
          <t>Disposición inadecuada de residuos solidos</t>
        </is>
      </c>
      <c r="I524" s="70" t="inlineStr">
        <is>
          <t>Comunidad</t>
        </is>
      </c>
      <c r="T524" s="70">
        <f>CONCATENATE(J524," ",K524," ",L524," ",M524," ",N524," ",O524," ",P524," ",Q524," ",R524," ",S524)</f>
        <v/>
      </c>
      <c r="U524" s="70" t="inlineStr">
        <is>
          <t>no reporta</t>
        </is>
      </c>
      <c r="V524" s="70" t="inlineStr">
        <is>
          <t>no reporta</t>
        </is>
      </c>
      <c r="W524" s="70" t="inlineStr">
        <is>
          <t>Por determinar</t>
        </is>
      </c>
      <c r="X524" s="70" t="inlineStr">
        <is>
          <t>CL</t>
        </is>
      </c>
      <c r="Y524" s="70" t="n">
        <v>40</v>
      </c>
      <c r="Z524" s="70" t="inlineStr">
        <is>
          <t>G</t>
        </is>
      </c>
      <c r="AA524" s="70" t="inlineStr">
        <is>
          <t>SUR</t>
        </is>
      </c>
      <c r="AB524" s="70" t="n">
        <v>30</v>
      </c>
      <c r="AD524" s="70" t="n">
        <v>24</v>
      </c>
      <c r="AH524" s="70">
        <f>CONCATENATE(X524," ",Y524," ",Z524," ",AA524," ",AB524," ",AC524," ",AD524," ",AE524," ",AF524," ",AG524)</f>
        <v/>
      </c>
      <c r="AI524" s="70" t="inlineStr">
        <is>
          <t>no reporta</t>
        </is>
      </c>
      <c r="AJ524" s="70" t="inlineStr">
        <is>
          <t>no reporta</t>
        </is>
      </c>
      <c r="AK524" s="70" t="inlineStr">
        <is>
          <t>El Dorado</t>
        </is>
      </c>
      <c r="AO524" s="72" t="n"/>
      <c r="AP524" s="70" t="n">
        <v>7</v>
      </c>
      <c r="AQ524" s="77" t="n">
        <v>41472</v>
      </c>
      <c r="AR524" s="73" t="n">
        <v>41478</v>
      </c>
      <c r="AS524" s="74">
        <f>+AR524-AQ524</f>
        <v/>
      </c>
      <c r="AT524" s="70" t="inlineStr">
        <is>
          <t>Acta de Compromiso</t>
        </is>
      </c>
      <c r="AU524" s="70" t="inlineStr">
        <is>
          <t>Auto de archivo</t>
        </is>
      </c>
      <c r="AV524" s="75" t="n">
        <v>41478</v>
      </c>
      <c r="AW524" s="76" t="inlineStr">
        <is>
          <t>J. Alvarez - L. Garcia</t>
        </is>
      </c>
      <c r="AX524" s="75" t="n">
        <v>41478</v>
      </c>
      <c r="AY524" s="76" t="n"/>
      <c r="AZ524" s="76" t="n"/>
      <c r="BA524" s="76" t="n"/>
      <c r="BB524" s="76" t="n"/>
      <c r="BC524" s="76" t="n"/>
      <c r="BD524" s="76" t="n"/>
      <c r="BE524" s="76" t="n"/>
      <c r="BF524" s="76" t="n"/>
      <c r="BG524" s="76" t="n"/>
      <c r="BH524" s="76" t="n"/>
      <c r="BI524" s="76" t="n"/>
      <c r="BJ524" s="76" t="n"/>
      <c r="BK524" s="76" t="n"/>
      <c r="BL524" s="76" t="n"/>
      <c r="BM524" s="76" t="n"/>
      <c r="BN524" s="76" t="n"/>
      <c r="BO524" s="76" t="n"/>
      <c r="BP524" s="76" t="n"/>
      <c r="BQ524" s="76" t="n"/>
      <c r="BR524" s="76" t="n"/>
      <c r="BS524" s="76" t="n"/>
      <c r="BT524" s="76" t="n"/>
      <c r="BU524" s="76" t="n"/>
      <c r="BV524" s="76" t="n"/>
      <c r="BW524" s="76" t="n"/>
      <c r="BX524" s="76" t="n"/>
      <c r="BY524" s="76" t="n"/>
      <c r="BZ524" s="76" t="n"/>
      <c r="CA524" s="76" t="n"/>
      <c r="CB524" s="76" t="n"/>
      <c r="CC524" s="76" t="n"/>
      <c r="CD524" s="76" t="n"/>
      <c r="CE524" s="75" t="n">
        <v>41485</v>
      </c>
      <c r="CF524" s="76" t="n"/>
      <c r="CG524" s="76" t="n"/>
      <c r="CH524" s="76" t="n"/>
    </row>
    <row r="525" ht="15" customFormat="1" customHeight="1" s="70">
      <c r="B525" s="70" t="inlineStr">
        <is>
          <t>523-2013</t>
        </is>
      </c>
      <c r="C525" s="70" t="n">
        <v>1303513</v>
      </c>
      <c r="D525" s="70" t="inlineStr">
        <is>
          <t>-</t>
        </is>
      </c>
      <c r="E525" s="70" t="inlineStr">
        <is>
          <t>ESCOMBROS</t>
        </is>
      </c>
      <c r="H525" s="71" t="inlineStr">
        <is>
          <t>Disposición inadecuada de escombros</t>
        </is>
      </c>
      <c r="I525" s="70" t="inlineStr">
        <is>
          <t>Comunidad</t>
        </is>
      </c>
      <c r="T525" s="70">
        <f>CONCATENATE(J525," ",K525," ",L525," ",M525," ",N525," ",O525," ",P525," ",Q525," ",R525," ",S525)</f>
        <v/>
      </c>
      <c r="U525" s="70" t="inlineStr">
        <is>
          <t>no reporta</t>
        </is>
      </c>
      <c r="V525" s="70" t="inlineStr">
        <is>
          <t>no reporta</t>
        </is>
      </c>
      <c r="W525" s="70" t="inlineStr">
        <is>
          <t>Por determinar</t>
        </is>
      </c>
      <c r="X525" s="70" t="inlineStr">
        <is>
          <t>CL</t>
        </is>
      </c>
      <c r="Y525" s="70" t="n">
        <v>39</v>
      </c>
      <c r="Z525" s="70" t="inlineStr">
        <is>
          <t>B</t>
        </is>
      </c>
      <c r="AA525" s="70" t="inlineStr">
        <is>
          <t>SUR</t>
        </is>
      </c>
      <c r="AB525" s="70" t="n">
        <v>34</v>
      </c>
      <c r="AC525" s="70" t="inlineStr">
        <is>
          <t>A</t>
        </is>
      </c>
      <c r="AD525" s="70" t="n">
        <v>65</v>
      </c>
      <c r="AG525" s="70" t="n">
        <v>201</v>
      </c>
      <c r="AH525" s="70">
        <f>CONCATENATE(X525," ",Y525," ",Z525," ",AA525," ",AB525," ",AC525," ",AD525," ",AE525," ",AF525," ",AG525)</f>
        <v/>
      </c>
      <c r="AI525" s="70" t="inlineStr">
        <is>
          <t>no reporta</t>
        </is>
      </c>
      <c r="AJ525" s="70" t="inlineStr">
        <is>
          <t>no reporta</t>
        </is>
      </c>
      <c r="AK525" s="70" t="inlineStr">
        <is>
          <t>Mesa</t>
        </is>
      </c>
      <c r="AO525" s="72" t="n"/>
      <c r="AP525" s="70" t="n">
        <v>9</v>
      </c>
      <c r="AQ525" s="77" t="n">
        <v>41472</v>
      </c>
      <c r="AR525" s="73" t="n">
        <v>41478</v>
      </c>
      <c r="AS525" s="74">
        <f>+AR525-AQ525</f>
        <v/>
      </c>
      <c r="AT525" s="70" t="inlineStr">
        <is>
          <t>Acta de Compromiso</t>
        </is>
      </c>
      <c r="AU525" s="70" t="inlineStr">
        <is>
          <t>Auto de archivo</t>
        </is>
      </c>
      <c r="AV525" s="75" t="n">
        <v>41478</v>
      </c>
      <c r="AW525" s="76" t="inlineStr">
        <is>
          <t>J. Alvarez - L. Garcia</t>
        </is>
      </c>
      <c r="AX525" s="75" t="n">
        <v>41478</v>
      </c>
      <c r="AY525" s="76" t="n"/>
      <c r="AZ525" s="76" t="n"/>
      <c r="BA525" s="76" t="n"/>
      <c r="BB525" s="76" t="n"/>
      <c r="BC525" s="76" t="n"/>
      <c r="BD525" s="76" t="n"/>
      <c r="BE525" s="76" t="n"/>
      <c r="BF525" s="76" t="n"/>
      <c r="BG525" s="76" t="n"/>
      <c r="BH525" s="76" t="n"/>
      <c r="BI525" s="76" t="n"/>
      <c r="BJ525" s="76" t="n"/>
      <c r="BK525" s="76" t="n"/>
      <c r="BL525" s="76" t="n"/>
      <c r="BM525" s="76" t="n"/>
      <c r="BN525" s="76" t="n"/>
      <c r="BO525" s="76" t="n"/>
      <c r="BP525" s="76" t="n"/>
      <c r="BQ525" s="76" t="n"/>
      <c r="BR525" s="76" t="n"/>
      <c r="BS525" s="76" t="n"/>
      <c r="BT525" s="76" t="n"/>
      <c r="BU525" s="76" t="n"/>
      <c r="BV525" s="76" t="n"/>
      <c r="BW525" s="76" t="n"/>
      <c r="BX525" s="76" t="n"/>
      <c r="BY525" s="76" t="n"/>
      <c r="BZ525" s="76" t="n"/>
      <c r="CA525" s="76" t="n"/>
      <c r="CB525" s="76" t="n"/>
      <c r="CC525" s="76" t="n"/>
      <c r="CD525" s="76" t="n"/>
      <c r="CE525" s="75" t="n">
        <v>41485</v>
      </c>
      <c r="CF525" s="76" t="n"/>
      <c r="CG525" s="76" t="n"/>
      <c r="CH525" s="76" t="n"/>
    </row>
    <row r="526" ht="15" customHeight="1">
      <c r="B526" t="inlineStr">
        <is>
          <t>524-2013</t>
        </is>
      </c>
      <c r="C526" t="n">
        <v>127944</v>
      </c>
      <c r="D526" t="inlineStr">
        <is>
          <t>-</t>
        </is>
      </c>
      <c r="G526" t="inlineStr">
        <is>
          <t>Oficio control interno</t>
        </is>
      </c>
      <c r="H526" s="7" t="inlineStr">
        <is>
          <t>Seguimiento a la operatividad de los grupos primarios</t>
        </is>
      </c>
      <c r="I526" t="inlineStr">
        <is>
          <t>Carlos Mario Ramirez Velasquez</t>
        </is>
      </c>
      <c r="T526">
        <f>CONCATENATE(J526," ",K526," ",L526," ",M526," ",N526," ",O526," ",P526," ",Q526," ",R526," ",S526)</f>
        <v/>
      </c>
      <c r="U526" t="inlineStr">
        <is>
          <t>no reporta</t>
        </is>
      </c>
      <c r="V526" t="n">
        <v>3394052</v>
      </c>
      <c r="W526" t="inlineStr">
        <is>
          <t>No aplica</t>
        </is>
      </c>
      <c r="AH526">
        <f>CONCATENATE(X526," ",Y526," ",Z526," ",AA526," ",AB526," ",AC526," ",AD526," ",AE526," ",AF526," ",AG526)</f>
        <v/>
      </c>
      <c r="AI526" t="inlineStr">
        <is>
          <t>no reporta</t>
        </is>
      </c>
      <c r="AJ526" t="inlineStr">
        <is>
          <t>no reporta</t>
        </is>
      </c>
      <c r="AK526" t="inlineStr">
        <is>
          <t>Zona Centro</t>
        </is>
      </c>
      <c r="AO526" s="1" t="n"/>
      <c r="AP526" t="n">
        <v>9</v>
      </c>
      <c r="AQ526" s="17" t="n">
        <v>41443</v>
      </c>
      <c r="AR526" s="4" t="n"/>
      <c r="AS526" s="5">
        <f>+AR526-AQ526</f>
        <v/>
      </c>
      <c r="AT526" t="inlineStr">
        <is>
          <t>Remision u otros</t>
        </is>
      </c>
      <c r="AU526" t="inlineStr">
        <is>
          <t>Auto de archivo</t>
        </is>
      </c>
    </row>
    <row r="527" ht="15" customFormat="1" customHeight="1" s="70">
      <c r="B527" s="70" t="inlineStr">
        <is>
          <t>525-2013</t>
        </is>
      </c>
      <c r="C527" s="70" t="n">
        <v>1303482</v>
      </c>
      <c r="D527" s="70" t="inlineStr">
        <is>
          <t>-</t>
        </is>
      </c>
      <c r="E527" s="70" t="inlineStr">
        <is>
          <t>RESIDUOS SOLIDOS</t>
        </is>
      </c>
      <c r="H527" s="71" t="inlineStr">
        <is>
          <t>Denuncian basurero que afecta a vecinos</t>
        </is>
      </c>
      <c r="I527" s="70" t="inlineStr">
        <is>
          <t>Oficio</t>
        </is>
      </c>
      <c r="T527" s="70">
        <f>CONCATENATE(J527," ",K527," ",L527," ",M527," ",N527," ",O527," ",P527," ",Q527," ",R527," ",S527)</f>
        <v/>
      </c>
      <c r="U527" s="70" t="inlineStr">
        <is>
          <t>no reporta</t>
        </is>
      </c>
      <c r="V527" s="70" t="inlineStr">
        <is>
          <t>no reporta</t>
        </is>
      </c>
      <c r="W527" s="70" t="inlineStr">
        <is>
          <t>Margarita Atehortua, Alfonso Carvajal</t>
        </is>
      </c>
      <c r="X527" s="70" t="inlineStr">
        <is>
          <t>KR</t>
        </is>
      </c>
      <c r="Y527" s="70" t="n">
        <v>28</v>
      </c>
      <c r="AB527" s="70" t="n">
        <v>27</v>
      </c>
      <c r="AD527" s="70" t="n">
        <v>17</v>
      </c>
      <c r="AE527" s="70" t="inlineStr">
        <is>
          <t>SUR</t>
        </is>
      </c>
      <c r="AH527" s="70">
        <f>CONCATENATE(X527," ",Y527," ",Z527," ",AA527," ",AB527," ",AC527," ",AD527," ",AE527," ",AF527," ",AG527)</f>
        <v/>
      </c>
      <c r="AI527" s="70" t="inlineStr">
        <is>
          <t>no reporta</t>
        </is>
      </c>
      <c r="AJ527" s="70" t="n">
        <v>3560712</v>
      </c>
      <c r="AK527" s="70" t="inlineStr">
        <is>
          <t>El Esmeraldal</t>
        </is>
      </c>
      <c r="AO527" s="72" t="n"/>
      <c r="AP527" s="70" t="n">
        <v>4</v>
      </c>
      <c r="AQ527" s="77" t="n">
        <v>41472</v>
      </c>
      <c r="AR527" s="73" t="n">
        <v>41484</v>
      </c>
      <c r="AS527" s="74">
        <f>+AR527-AQ527</f>
        <v/>
      </c>
      <c r="AT527" s="70" t="inlineStr">
        <is>
          <t>Acta de Compromiso</t>
        </is>
      </c>
      <c r="AU527" s="70" t="inlineStr">
        <is>
          <t>Auto de archivo</t>
        </is>
      </c>
      <c r="AV527" s="75" t="n">
        <v>41484</v>
      </c>
      <c r="AW527" s="76" t="inlineStr">
        <is>
          <t>J. Alvarez - L. Garcia</t>
        </is>
      </c>
      <c r="AX527" s="75" t="n">
        <v>41485</v>
      </c>
      <c r="AY527" s="75" t="n">
        <v>41486</v>
      </c>
      <c r="AZ527" s="76" t="inlineStr">
        <is>
          <t>J. Restrepo - S. Bustamante</t>
        </is>
      </c>
      <c r="BA527" s="75" t="n">
        <v>41488</v>
      </c>
      <c r="BB527" s="76" t="n"/>
      <c r="BC527" s="76" t="n"/>
      <c r="BD527" s="76" t="n"/>
      <c r="BE527" s="76" t="n"/>
      <c r="BF527" s="76" t="n"/>
      <c r="BG527" s="76" t="n"/>
      <c r="BH527" s="76" t="n"/>
      <c r="BI527" s="76" t="n"/>
      <c r="BJ527" s="76" t="n"/>
      <c r="BK527" s="76" t="n"/>
      <c r="BL527" s="76" t="n"/>
      <c r="BM527" s="76" t="n"/>
      <c r="BN527" s="76" t="n"/>
      <c r="BO527" s="76" t="n"/>
      <c r="BP527" s="76" t="n"/>
      <c r="BQ527" s="76" t="n"/>
      <c r="BR527" s="76" t="n"/>
      <c r="BS527" s="76" t="n"/>
      <c r="BT527" s="76" t="n"/>
      <c r="BU527" s="76" t="n"/>
      <c r="BV527" s="76" t="n"/>
      <c r="BW527" s="76" t="n"/>
      <c r="BX527" s="76" t="n"/>
      <c r="BY527" s="76" t="n"/>
      <c r="BZ527" s="76" t="n"/>
      <c r="CA527" s="76" t="n"/>
      <c r="CB527" s="76" t="n"/>
      <c r="CC527" s="76" t="n"/>
      <c r="CD527" s="76" t="n"/>
      <c r="CE527" s="76" t="n"/>
      <c r="CF527" s="76" t="n"/>
      <c r="CG527" s="76" t="n"/>
      <c r="CH527" s="76" t="n"/>
    </row>
    <row r="528" customFormat="1" s="70">
      <c r="B528" s="70" t="inlineStr">
        <is>
          <t>526-2013</t>
        </is>
      </c>
      <c r="C528" s="70" t="n">
        <v>1303542</v>
      </c>
      <c r="D528" s="70" t="inlineStr">
        <is>
          <t>ESPACIOS PUBLICOS VERDES</t>
        </is>
      </c>
      <c r="E528" s="70" t="inlineStr">
        <is>
          <t>ESCOMBROS</t>
        </is>
      </c>
      <c r="H528" s="71" t="inlineStr">
        <is>
          <t>Disposición inadecuada de escombros</t>
        </is>
      </c>
      <c r="I528" s="70" t="inlineStr">
        <is>
          <t>Oficio</t>
        </is>
      </c>
      <c r="T528" s="70">
        <f>CONCATENATE(J528," ",K528," ",L528," ",M528," ",N528," ",O528," ",P528," ",Q528," ",R528," ",S528)</f>
        <v/>
      </c>
      <c r="U528" s="70" t="inlineStr">
        <is>
          <t>no reporta</t>
        </is>
      </c>
      <c r="V528" s="70" t="inlineStr">
        <is>
          <t>no reporta</t>
        </is>
      </c>
      <c r="W528" s="70" t="inlineStr">
        <is>
          <t>Margarita</t>
        </is>
      </c>
      <c r="X528" s="70" t="inlineStr">
        <is>
          <t>CL</t>
        </is>
      </c>
      <c r="Y528" s="70" t="n">
        <v>39</v>
      </c>
      <c r="Z528" s="70" t="inlineStr">
        <is>
          <t>B</t>
        </is>
      </c>
      <c r="AA528" s="70" t="inlineStr">
        <is>
          <t>SUR</t>
        </is>
      </c>
      <c r="AB528" s="70" t="n">
        <v>34</v>
      </c>
      <c r="AC528" s="70" t="inlineStr">
        <is>
          <t>A</t>
        </is>
      </c>
      <c r="AD528" s="70" t="n">
        <v>65</v>
      </c>
      <c r="AG528" s="70" t="n">
        <v>201</v>
      </c>
      <c r="AH528" s="70">
        <f>CONCATENATE(X528," ",Y528," ",Z528," ",AA528," ",AB528," ",AC528," ",AD528," ",AE528," ",AF528," ",AG528)</f>
        <v/>
      </c>
      <c r="AI528" s="70" t="inlineStr">
        <is>
          <t>no reporta</t>
        </is>
      </c>
      <c r="AJ528" s="70" t="n">
        <v>3340075</v>
      </c>
      <c r="AK528" s="70" t="inlineStr">
        <is>
          <t>Mesa</t>
        </is>
      </c>
      <c r="AO528" s="72" t="n"/>
      <c r="AP528" s="70" t="n">
        <v>9</v>
      </c>
      <c r="AQ528" s="77" t="n">
        <v>41473</v>
      </c>
      <c r="AR528" s="73" t="n">
        <v>41473</v>
      </c>
      <c r="AS528" s="74">
        <f>+AR528-AQ528</f>
        <v/>
      </c>
      <c r="AT528" s="70" t="inlineStr">
        <is>
          <t>Acta de Compromiso</t>
        </is>
      </c>
      <c r="AU528" s="70" t="inlineStr">
        <is>
          <t>Auto de archivo</t>
        </is>
      </c>
      <c r="AV528" s="75" t="n">
        <v>41473</v>
      </c>
      <c r="AW528" s="76" t="inlineStr">
        <is>
          <t>J. Guzman</t>
        </is>
      </c>
      <c r="AX528" s="75" t="n">
        <v>41473</v>
      </c>
      <c r="AY528" s="76" t="n"/>
      <c r="AZ528" s="76" t="n"/>
      <c r="BA528" s="76" t="n"/>
      <c r="BB528" s="76" t="n"/>
      <c r="BC528" s="76" t="n"/>
      <c r="BD528" s="76" t="n"/>
      <c r="BE528" s="76" t="n"/>
      <c r="BF528" s="76" t="n"/>
      <c r="BG528" s="76" t="n"/>
      <c r="BH528" s="76" t="n"/>
      <c r="BI528" s="76" t="n"/>
      <c r="BJ528" s="76" t="n"/>
      <c r="BK528" s="76" t="n"/>
      <c r="BL528" s="76" t="n"/>
      <c r="BM528" s="76" t="n"/>
      <c r="BN528" s="76" t="n"/>
      <c r="BO528" s="76" t="n"/>
      <c r="BP528" s="76" t="n"/>
      <c r="BQ528" s="76" t="n"/>
      <c r="BR528" s="76" t="n"/>
      <c r="BS528" s="76" t="n"/>
      <c r="BT528" s="76" t="n"/>
      <c r="BU528" s="76" t="n"/>
      <c r="BV528" s="76" t="n"/>
      <c r="BW528" s="76" t="n"/>
      <c r="BX528" s="76" t="n"/>
      <c r="BY528" s="76" t="n"/>
      <c r="BZ528" s="76" t="n"/>
      <c r="CA528" s="76" t="n"/>
      <c r="CB528" s="76" t="n"/>
      <c r="CC528" s="76" t="n"/>
      <c r="CD528" s="76" t="n"/>
      <c r="CE528" s="75" t="n">
        <v>41485</v>
      </c>
      <c r="CF528" s="76" t="n"/>
      <c r="CG528" s="76" t="n"/>
      <c r="CH528" s="76" t="n"/>
    </row>
    <row r="529" ht="15" customFormat="1" customHeight="1" s="70">
      <c r="B529" s="70" t="inlineStr">
        <is>
          <t>527-2013</t>
        </is>
      </c>
      <c r="C529" s="70" t="n">
        <v>1303552</v>
      </c>
      <c r="D529" s="70" t="inlineStr">
        <is>
          <t>AIRE</t>
        </is>
      </c>
      <c r="H529" s="71" t="inlineStr">
        <is>
          <t>Afectación con humo de fogon de leña</t>
        </is>
      </c>
      <c r="I529" s="70" t="inlineStr">
        <is>
          <t>Diana Lucia Bedoya Munera</t>
        </is>
      </c>
      <c r="J529" s="70" t="inlineStr">
        <is>
          <t>CL</t>
        </is>
      </c>
      <c r="K529" s="70" t="n">
        <v>39</v>
      </c>
      <c r="M529" s="70" t="inlineStr">
        <is>
          <t>SUR</t>
        </is>
      </c>
      <c r="N529" s="70" t="n">
        <v>46</v>
      </c>
      <c r="O529" s="70" t="inlineStr">
        <is>
          <t>A</t>
        </is>
      </c>
      <c r="P529" s="70" t="n">
        <v>16</v>
      </c>
      <c r="T529" s="70">
        <f>CONCATENATE(J529," ",K529," ",L529," ",M529," ",N529," ",O529," ",P529," ",Q529," ",R529," ",S529)</f>
        <v/>
      </c>
      <c r="U529" s="70" t="n">
        <v>42893564</v>
      </c>
      <c r="V529" s="70" t="n">
        <v>3348066</v>
      </c>
      <c r="W529" s="70" t="inlineStr">
        <is>
          <t>Cesar, Ligia</t>
        </is>
      </c>
      <c r="X529" s="70" t="inlineStr">
        <is>
          <t>CL</t>
        </is>
      </c>
      <c r="Y529" s="70" t="n">
        <v>39</v>
      </c>
      <c r="AA529" s="70" t="inlineStr">
        <is>
          <t>SUR</t>
        </is>
      </c>
      <c r="AB529" s="70" t="n">
        <v>46</v>
      </c>
      <c r="AC529" s="70" t="inlineStr">
        <is>
          <t>A</t>
        </is>
      </c>
      <c r="AD529" s="70" t="n">
        <v>12</v>
      </c>
      <c r="AH529" s="70">
        <f>CONCATENATE(X529," ",Y529," ",Z529," ",AA529," ",AB529," ",AC529," ",AD529," ",AE529," ",AF529," ",AG529)</f>
        <v/>
      </c>
      <c r="AI529" s="70" t="inlineStr">
        <is>
          <t>no reporta</t>
        </is>
      </c>
      <c r="AJ529" s="70" t="inlineStr">
        <is>
          <t>no reporta</t>
        </is>
      </c>
      <c r="AK529" s="70" t="inlineStr">
        <is>
          <t>Alcala</t>
        </is>
      </c>
      <c r="AO529" s="72" t="n"/>
      <c r="AP529" s="70" t="n">
        <v>8</v>
      </c>
      <c r="AQ529" s="77" t="n">
        <v>41474</v>
      </c>
      <c r="AR529" s="73" t="n">
        <v>41478</v>
      </c>
      <c r="AS529" s="74">
        <f>+AR529-AQ529</f>
        <v/>
      </c>
      <c r="AT529" s="70" t="inlineStr">
        <is>
          <t>Acta de Compromiso</t>
        </is>
      </c>
      <c r="AU529" s="70" t="inlineStr">
        <is>
          <t>Auto de archivo</t>
        </is>
      </c>
      <c r="AV529" s="75" t="n">
        <v>41478</v>
      </c>
      <c r="AW529" s="76" t="inlineStr">
        <is>
          <t>J. Alvarez - L. Garcia</t>
        </is>
      </c>
      <c r="AX529" s="75" t="n">
        <v>41479</v>
      </c>
      <c r="AY529" s="76" t="n"/>
      <c r="AZ529" s="76" t="n"/>
      <c r="BA529" s="76" t="n"/>
      <c r="BB529" s="76" t="n"/>
      <c r="BC529" s="76" t="n"/>
      <c r="BD529" s="76" t="n"/>
      <c r="BE529" s="76" t="n"/>
      <c r="BF529" s="76" t="n"/>
      <c r="BG529" s="76" t="n"/>
      <c r="BH529" s="76" t="n"/>
      <c r="BI529" s="76" t="n"/>
      <c r="BJ529" s="76" t="n"/>
      <c r="BK529" s="75" t="n">
        <v>41495</v>
      </c>
      <c r="BL529" s="76" t="n"/>
      <c r="BM529" s="76" t="n"/>
      <c r="BN529" s="76" t="n"/>
      <c r="BO529" s="76" t="n"/>
      <c r="BP529" s="76" t="n"/>
      <c r="BQ529" s="76" t="n"/>
      <c r="BR529" s="76" t="n"/>
      <c r="BS529" s="76" t="n"/>
      <c r="BT529" s="76" t="n"/>
      <c r="BU529" s="76" t="n"/>
      <c r="BV529" s="76" t="n"/>
      <c r="BW529" s="76" t="n"/>
      <c r="BX529" s="76" t="n"/>
      <c r="BY529" s="76" t="n"/>
      <c r="BZ529" s="76" t="n"/>
      <c r="CA529" s="76" t="n"/>
      <c r="CB529" s="76" t="n"/>
      <c r="CC529" s="76" t="n"/>
      <c r="CD529" s="76" t="n"/>
      <c r="CE529" s="76" t="n"/>
      <c r="CF529" s="76" t="n"/>
      <c r="CG529" s="76" t="n"/>
      <c r="CH529" s="76" t="n"/>
    </row>
    <row r="530" ht="15" customFormat="1" customHeight="1" s="70">
      <c r="B530" s="70" t="inlineStr">
        <is>
          <t>528-2013</t>
        </is>
      </c>
      <c r="C530" s="70" t="n">
        <v>1303557</v>
      </c>
      <c r="D530" s="70" t="inlineStr">
        <is>
          <t>-</t>
        </is>
      </c>
      <c r="E530" s="70" t="inlineStr">
        <is>
          <t>ESCOMBROS</t>
        </is>
      </c>
      <c r="H530" s="71" t="inlineStr">
        <is>
          <t>Disposición inadecuada de escombros</t>
        </is>
      </c>
      <c r="I530" s="70" t="inlineStr">
        <is>
          <t>Comunidad</t>
        </is>
      </c>
      <c r="T530" s="70">
        <f>CONCATENATE(J530," ",K530," ",L530," ",M530," ",N530," ",O530," ",P530," ",Q530," ",R530," ",S530)</f>
        <v/>
      </c>
      <c r="U530" s="70" t="inlineStr">
        <is>
          <t>no reporta</t>
        </is>
      </c>
      <c r="V530" s="70" t="inlineStr">
        <is>
          <t>no reporta</t>
        </is>
      </c>
      <c r="W530" s="70" t="inlineStr">
        <is>
          <t>Dolly Suarez</t>
        </is>
      </c>
      <c r="X530" s="70" t="inlineStr">
        <is>
          <t>CL</t>
        </is>
      </c>
      <c r="Y530" s="70" t="n">
        <v>40</v>
      </c>
      <c r="Z530" s="70" t="inlineStr">
        <is>
          <t>A</t>
        </is>
      </c>
      <c r="AA530" s="70" t="inlineStr">
        <is>
          <t>SUR</t>
        </is>
      </c>
      <c r="AB530" s="70" t="n">
        <v>25</v>
      </c>
      <c r="AC530" s="70" t="inlineStr">
        <is>
          <t>AA</t>
        </is>
      </c>
      <c r="AD530" s="70" t="n">
        <v>9</v>
      </c>
      <c r="AH530" s="70">
        <f>CONCATENATE(X530," ",Y530," ",Z530," ",AA530," ",AB530," ",AC530," ",AD530," ",AE530," ",AF530," ",AG530)</f>
        <v/>
      </c>
      <c r="AI530" s="70" t="inlineStr">
        <is>
          <t>no reporta</t>
        </is>
      </c>
      <c r="AJ530" s="70" t="inlineStr">
        <is>
          <t>no reporta</t>
        </is>
      </c>
      <c r="AK530" s="70" t="inlineStr">
        <is>
          <t>La Mina</t>
        </is>
      </c>
      <c r="AO530" s="72" t="n"/>
      <c r="AP530" s="70" t="n">
        <v>6</v>
      </c>
      <c r="AQ530" s="77" t="n">
        <v>41474</v>
      </c>
      <c r="AR530" s="73" t="n">
        <v>41491</v>
      </c>
      <c r="AS530" s="74">
        <f>+AR530-AQ530</f>
        <v/>
      </c>
      <c r="AT530" s="70" t="inlineStr">
        <is>
          <t>Acta de Compromiso</t>
        </is>
      </c>
      <c r="AU530" s="70" t="inlineStr">
        <is>
          <t>Auto de archivo</t>
        </is>
      </c>
      <c r="AV530" s="75" t="n">
        <v>41491</v>
      </c>
      <c r="AW530" s="76" t="inlineStr">
        <is>
          <t>J. Alvarez - L. Garcia</t>
        </is>
      </c>
      <c r="AX530" s="76" t="n"/>
      <c r="AY530" s="75" t="n">
        <v>41498</v>
      </c>
      <c r="AZ530" s="76" t="inlineStr">
        <is>
          <t>J. Restrepo - C. Rojas</t>
        </is>
      </c>
      <c r="BA530" s="76" t="n"/>
      <c r="BB530" s="76" t="n"/>
      <c r="BC530" s="76" t="n"/>
      <c r="BD530" s="76" t="n"/>
      <c r="BE530" s="76" t="n"/>
      <c r="BF530" s="76" t="n"/>
      <c r="BG530" s="76" t="n"/>
      <c r="BH530" s="76" t="n"/>
      <c r="BI530" s="76" t="n"/>
      <c r="BJ530" s="76" t="n"/>
      <c r="BK530" s="76" t="n"/>
      <c r="BL530" s="76" t="n"/>
      <c r="BM530" s="76" t="n"/>
      <c r="BN530" s="76" t="n"/>
      <c r="BO530" s="76" t="n"/>
      <c r="BP530" s="76" t="n"/>
      <c r="BQ530" s="76" t="n"/>
      <c r="BR530" s="76" t="n"/>
      <c r="BS530" s="76" t="n"/>
      <c r="BT530" s="76" t="n"/>
      <c r="BU530" s="76" t="n"/>
      <c r="BV530" s="76" t="n"/>
      <c r="BW530" s="76" t="n"/>
      <c r="BX530" s="76" t="n"/>
      <c r="BY530" s="76" t="n"/>
      <c r="BZ530" s="76" t="n"/>
      <c r="CA530" s="76" t="n"/>
      <c r="CB530" s="76" t="n"/>
      <c r="CC530" s="76" t="n"/>
      <c r="CD530" s="76" t="n"/>
      <c r="CE530" s="76" t="n"/>
      <c r="CF530" s="76" t="n"/>
      <c r="CG530" s="76" t="n"/>
      <c r="CH530" s="76" t="n"/>
    </row>
    <row r="531" ht="15" customFormat="1" customHeight="1" s="70">
      <c r="B531" s="70" t="inlineStr">
        <is>
          <t>529-2013</t>
        </is>
      </c>
      <c r="C531" s="70" t="n">
        <v>132921</v>
      </c>
      <c r="D531" s="70" t="inlineStr">
        <is>
          <t>-</t>
        </is>
      </c>
      <c r="E531" s="70" t="inlineStr">
        <is>
          <t>RESIDUOS SOLIDOS</t>
        </is>
      </c>
      <c r="H531" s="71" t="inlineStr">
        <is>
          <t>Dispsoción inadecuada de residuos sólidos</t>
        </is>
      </c>
      <c r="I531" s="70" t="inlineStr">
        <is>
          <t>Jorge Ivan Olaya Maya, Ciudadela San Antonio</t>
        </is>
      </c>
      <c r="J531" s="70" t="inlineStr">
        <is>
          <t>CL</t>
        </is>
      </c>
      <c r="K531" s="70" t="n">
        <v>39</v>
      </c>
      <c r="L531" s="70" t="inlineStr">
        <is>
          <t>B</t>
        </is>
      </c>
      <c r="M531" s="70" t="inlineStr">
        <is>
          <t>SUR</t>
        </is>
      </c>
      <c r="N531" s="70" t="n">
        <v>28</v>
      </c>
      <c r="P531" s="70" t="n">
        <v>115</v>
      </c>
      <c r="T531" s="70">
        <f>CONCATENATE(J531," ",K531," ",L531," ",M531," ",N531," ",O531," ",P531," ",Q531," ",R531," ",S531)</f>
        <v/>
      </c>
      <c r="U531" s="70" t="n">
        <v>8110430275</v>
      </c>
      <c r="V531" s="70" t="n">
        <v>3331861</v>
      </c>
      <c r="W531" s="70" t="inlineStr">
        <is>
          <t>Por determinar</t>
        </is>
      </c>
      <c r="AH531" s="70">
        <f>CONCATENATE(X531," ",Y531," ",Z531," ",AA531," ",AB531," ",AC531," ",AD531," ",AE531," ",AF531," ",AG531)</f>
        <v/>
      </c>
      <c r="AI531" s="70" t="inlineStr">
        <is>
          <t>no reporta</t>
        </is>
      </c>
      <c r="AJ531" s="70" t="inlineStr">
        <is>
          <t>no reporta</t>
        </is>
      </c>
      <c r="AK531" s="70" t="inlineStr">
        <is>
          <t>San Jose</t>
        </is>
      </c>
      <c r="AO531" s="72" t="n"/>
      <c r="AP531" s="70" t="n">
        <v>6</v>
      </c>
      <c r="AQ531" s="77" t="n">
        <v>41472</v>
      </c>
      <c r="AR531" s="73" t="n">
        <v>41491</v>
      </c>
      <c r="AS531" s="74">
        <f>+AR531-AQ531</f>
        <v/>
      </c>
      <c r="AT531" s="70" t="inlineStr">
        <is>
          <t>Acta de Compromiso</t>
        </is>
      </c>
      <c r="AU531" s="70" t="inlineStr">
        <is>
          <t>Auto de archivo</t>
        </is>
      </c>
      <c r="AV531" s="75" t="n">
        <v>41491</v>
      </c>
      <c r="AW531" s="76" t="inlineStr">
        <is>
          <t>J. Alvarez - L. Garcia</t>
        </is>
      </c>
      <c r="AX531" s="75" t="n">
        <v>41492</v>
      </c>
      <c r="AY531" s="75" t="n">
        <v>41515</v>
      </c>
      <c r="AZ531" s="76" t="inlineStr">
        <is>
          <t>J. Restrepo - S. Bustamante - C. Rojas</t>
        </is>
      </c>
      <c r="BA531" s="75" t="n">
        <v>41516</v>
      </c>
      <c r="BB531" s="76" t="n"/>
      <c r="BC531" s="76" t="n"/>
      <c r="BD531" s="76" t="n"/>
      <c r="BE531" s="76" t="n"/>
      <c r="BF531" s="76" t="n"/>
      <c r="BG531" s="76" t="n"/>
      <c r="BH531" s="76" t="n"/>
      <c r="BI531" s="76" t="n"/>
      <c r="BJ531" s="76" t="n"/>
      <c r="BK531" s="76" t="n"/>
      <c r="BL531" s="76" t="n"/>
      <c r="BM531" s="76" t="n"/>
      <c r="BN531" s="76" t="n"/>
      <c r="BO531" s="76" t="n"/>
      <c r="BP531" s="76" t="n"/>
      <c r="BQ531" s="76" t="n"/>
      <c r="BR531" s="76" t="n"/>
      <c r="BS531" s="76" t="n"/>
      <c r="BT531" s="76" t="n"/>
      <c r="BU531" s="76" t="n"/>
      <c r="BV531" s="76" t="n"/>
      <c r="BW531" s="76" t="n"/>
      <c r="BX531" s="76" t="n"/>
      <c r="BY531" s="76" t="n"/>
      <c r="BZ531" s="76" t="n"/>
      <c r="CA531" s="76" t="n"/>
      <c r="CB531" s="76" t="n"/>
      <c r="CC531" s="76" t="n"/>
      <c r="CD531" s="76" t="n"/>
      <c r="CE531" s="75" t="n">
        <v>41548</v>
      </c>
      <c r="CF531" s="76" t="n"/>
      <c r="CG531" s="76" t="n"/>
      <c r="CH531" s="76" t="n"/>
    </row>
    <row r="532" ht="15" customHeight="1">
      <c r="A532" t="inlineStr">
        <is>
          <t>I.T 132089</t>
        </is>
      </c>
      <c r="B532" t="inlineStr">
        <is>
          <t>530-2013</t>
        </is>
      </c>
      <c r="C532" t="inlineStr">
        <is>
          <t>130225 - 1302249 - 1304365 - (R/DP. 0120031)</t>
        </is>
      </c>
      <c r="D532" t="inlineStr">
        <is>
          <t>HIDRICO</t>
        </is>
      </c>
      <c r="H532" s="7" t="inlineStr">
        <is>
          <t>Inestabilidad de taludes en quebrada mina honda</t>
        </is>
      </c>
      <c r="I532" t="inlineStr">
        <is>
          <t>De Oficio</t>
        </is>
      </c>
      <c r="U532" t="inlineStr">
        <is>
          <t>no reporta</t>
        </is>
      </c>
      <c r="V532" t="inlineStr">
        <is>
          <t>no reporta</t>
        </is>
      </c>
      <c r="W532" t="inlineStr">
        <is>
          <t>Urbanización Tierra Grata - Alberto Duque</t>
        </is>
      </c>
      <c r="X532" t="inlineStr">
        <is>
          <t>CL</t>
        </is>
      </c>
      <c r="Y532" t="n">
        <v>27</v>
      </c>
      <c r="Z532" t="inlineStr">
        <is>
          <t>D</t>
        </is>
      </c>
      <c r="AA532" t="inlineStr">
        <is>
          <t>SUR</t>
        </is>
      </c>
      <c r="AB532" t="n">
        <v>27</v>
      </c>
      <c r="AC532" t="inlineStr">
        <is>
          <t>C</t>
        </is>
      </c>
      <c r="AD532" t="n">
        <v>150</v>
      </c>
      <c r="AH532">
        <f>CONCATENATE(X532," ",Y532," ",Z532," ",AA532," ",AB532," ",AC532," ",AD532," ",AE532," ",AF532," ",AG532)</f>
        <v/>
      </c>
      <c r="AI532" t="inlineStr">
        <is>
          <t>no reporta</t>
        </is>
      </c>
      <c r="AJ532" t="n">
        <v>3154768968</v>
      </c>
      <c r="AK532" t="inlineStr">
        <is>
          <t>Alto de Misael</t>
        </is>
      </c>
      <c r="AO532" s="1" t="n"/>
      <c r="AP532" t="n">
        <v>3</v>
      </c>
      <c r="AQ532" s="17" t="n">
        <v>41477</v>
      </c>
      <c r="AR532" s="4" t="n">
        <v>41491</v>
      </c>
      <c r="AS532" s="5">
        <f>+AR532-AQ532</f>
        <v/>
      </c>
      <c r="AT532" t="inlineStr">
        <is>
          <t>Acta de Compromiso</t>
        </is>
      </c>
      <c r="AU532" t="inlineStr">
        <is>
          <t>Auto de archivo</t>
        </is>
      </c>
      <c r="BK532" s="10" t="n">
        <v>41491</v>
      </c>
      <c r="BL532" s="10" t="n">
        <v>41491</v>
      </c>
    </row>
    <row r="533" ht="15" customFormat="1" customHeight="1" s="70">
      <c r="B533" s="70" t="inlineStr">
        <is>
          <t>531-2013</t>
        </is>
      </c>
      <c r="C533" s="70" t="n">
        <v>1303560</v>
      </c>
      <c r="D533" s="70" t="inlineStr">
        <is>
          <t>FAUNA DOMESTICA</t>
        </is>
      </c>
      <c r="H533" s="71" t="inlineStr">
        <is>
          <t>Ataque de mascota</t>
        </is>
      </c>
      <c r="I533" s="70" t="inlineStr">
        <is>
          <t>Yolanda Muriel</t>
        </is>
      </c>
      <c r="J533" s="70" t="inlineStr">
        <is>
          <t>KR</t>
        </is>
      </c>
      <c r="K533" s="70" t="n">
        <v>29</v>
      </c>
      <c r="L533" s="70" t="inlineStr">
        <is>
          <t>C</t>
        </is>
      </c>
      <c r="N533" s="70" t="n">
        <v>40</v>
      </c>
      <c r="P533" s="70" t="n">
        <v>7</v>
      </c>
      <c r="Q533" s="70" t="inlineStr">
        <is>
          <t>SUR</t>
        </is>
      </c>
      <c r="T533" s="70">
        <f>CONCATENATE(J533," ",K533," ",L533," ",M533," ",N533," ",O533," ",P533," ",Q533," ",R533," ",S533)</f>
        <v/>
      </c>
      <c r="U533" s="70" t="n">
        <v>42883493</v>
      </c>
      <c r="V533" s="70" t="n">
        <v>3322878</v>
      </c>
      <c r="W533" s="70" t="inlineStr">
        <is>
          <t>Por determinar</t>
        </is>
      </c>
      <c r="X533" s="70" t="inlineStr">
        <is>
          <t>KR</t>
        </is>
      </c>
      <c r="Y533" s="70" t="n">
        <v>31</v>
      </c>
      <c r="AB533" s="70" t="n">
        <v>40</v>
      </c>
      <c r="AC533" s="70" t="inlineStr">
        <is>
          <t>E</t>
        </is>
      </c>
      <c r="AD533" s="70" t="n">
        <v>29</v>
      </c>
      <c r="AE533" s="70" t="inlineStr">
        <is>
          <t>SUR</t>
        </is>
      </c>
      <c r="AH533" s="70">
        <f>CONCATENATE(X533," ",Y533," ",Z533," ",AA533," ",AB533," ",AC533," ",AD533," ",AE533," ",AF533," ",AG533)</f>
        <v/>
      </c>
      <c r="AI533" s="70" t="inlineStr">
        <is>
          <t>no reporta</t>
        </is>
      </c>
      <c r="AJ533" s="70" t="inlineStr">
        <is>
          <t>no reporta</t>
        </is>
      </c>
      <c r="AK533" s="70" t="inlineStr">
        <is>
          <t>El Dorado</t>
        </is>
      </c>
      <c r="AO533" s="72" t="n"/>
      <c r="AP533" s="70" t="n">
        <v>7</v>
      </c>
      <c r="AQ533" s="77" t="n">
        <v>41474</v>
      </c>
      <c r="AR533" s="73" t="n"/>
      <c r="AS533" s="74">
        <f>+AR533-AQ533</f>
        <v/>
      </c>
      <c r="AT533" s="70" t="inlineStr">
        <is>
          <t>Codigo de Policia</t>
        </is>
      </c>
      <c r="AU533" s="70" t="inlineStr">
        <is>
          <t>Auto de archivo</t>
        </is>
      </c>
      <c r="AV533" s="76" t="n"/>
      <c r="AW533" s="76" t="n"/>
      <c r="AX533" s="76" t="n"/>
      <c r="AY533" s="76" t="n"/>
      <c r="AZ533" s="76" t="n"/>
      <c r="BA533" s="76" t="n"/>
      <c r="BB533" s="76" t="n"/>
      <c r="BC533" s="76" t="n"/>
      <c r="BD533" s="76" t="n"/>
      <c r="BE533" s="76" t="n"/>
      <c r="BF533" s="76" t="n"/>
      <c r="BG533" s="76" t="n"/>
      <c r="BH533" s="76" t="n"/>
      <c r="BI533" s="76" t="n"/>
      <c r="BJ533" s="76" t="n"/>
      <c r="BK533" s="75" t="n"/>
      <c r="BL533" s="75" t="n"/>
      <c r="BM533" s="76" t="n"/>
      <c r="BN533" s="76" t="n"/>
      <c r="BO533" s="76" t="n"/>
      <c r="BP533" s="76" t="n"/>
      <c r="BQ533" s="76" t="n"/>
      <c r="BR533" s="76" t="n"/>
      <c r="BS533" s="76" t="n"/>
      <c r="BT533" s="76" t="n"/>
      <c r="BU533" s="76" t="n"/>
      <c r="BV533" s="76" t="n"/>
      <c r="BW533" s="76" t="n"/>
      <c r="BX533" s="76" t="n"/>
      <c r="BY533" s="76" t="n"/>
      <c r="BZ533" s="76" t="n"/>
      <c r="CA533" s="76" t="n"/>
      <c r="CB533" s="76" t="n"/>
      <c r="CC533" s="76" t="n"/>
      <c r="CD533" s="76" t="n"/>
      <c r="CE533" s="75" t="n">
        <v>42019</v>
      </c>
      <c r="CF533" s="76" t="n"/>
      <c r="CG533" s="76" t="n"/>
      <c r="CH533" s="76" t="n"/>
    </row>
    <row r="534" ht="15" customFormat="1" customHeight="1" s="70">
      <c r="B534" s="70" t="inlineStr">
        <is>
          <t>532-2013</t>
        </is>
      </c>
      <c r="C534" s="70" t="n">
        <v>132049</v>
      </c>
      <c r="D534" s="70" t="inlineStr">
        <is>
          <t>-</t>
        </is>
      </c>
      <c r="E534" s="70" t="inlineStr">
        <is>
          <t>RESIDUOS SOLIDOS</t>
        </is>
      </c>
      <c r="H534" s="71" t="inlineStr">
        <is>
          <t>Dispsoción inadecuada de residuos sólidos</t>
        </is>
      </c>
      <c r="I534" s="70" t="inlineStr">
        <is>
          <t>Secretaria de Salud - Luz Marina Acosta</t>
        </is>
      </c>
      <c r="J534" s="70" t="inlineStr">
        <is>
          <t>KR</t>
        </is>
      </c>
      <c r="K534" s="70" t="n">
        <v>32</v>
      </c>
      <c r="N534" s="70" t="n">
        <v>40</v>
      </c>
      <c r="O534" s="70" t="inlineStr">
        <is>
          <t>C</t>
        </is>
      </c>
      <c r="P534" s="70" t="n">
        <v>19</v>
      </c>
      <c r="Q534" s="70" t="inlineStr">
        <is>
          <t>SUR</t>
        </is>
      </c>
      <c r="T534" s="70">
        <f>CONCATENATE(J534," ",K534," ",L534," ",M534," ",N534," ",O534," ",P534," ",Q534," ",R534," ",S534)</f>
        <v/>
      </c>
      <c r="U534" s="70" t="inlineStr">
        <is>
          <t>no reporta</t>
        </is>
      </c>
      <c r="V534" s="70" t="n">
        <v>3312931</v>
      </c>
      <c r="W534" s="70" t="inlineStr">
        <is>
          <t>Flor del Campo</t>
        </is>
      </c>
      <c r="X534" s="70" t="inlineStr">
        <is>
          <t>CL</t>
        </is>
      </c>
      <c r="Y534" s="70" t="n">
        <v>40</v>
      </c>
      <c r="Z534" s="70" t="inlineStr">
        <is>
          <t>AA</t>
        </is>
      </c>
      <c r="AA534" s="70" t="inlineStr">
        <is>
          <t>SUR</t>
        </is>
      </c>
      <c r="AB534" s="70" t="n">
        <v>32</v>
      </c>
      <c r="AD534" s="70" t="n">
        <v>75</v>
      </c>
      <c r="AH534" s="70">
        <f>CONCATENATE(X534," ",Y534," ",Z534," ",AA534," ",AB534," ",AC534," ",AD534," ",AE534," ",AF534," ",AG534)</f>
        <v/>
      </c>
      <c r="AI534" s="70" t="inlineStr">
        <is>
          <t>no reporta</t>
        </is>
      </c>
      <c r="AJ534" s="70" t="inlineStr">
        <is>
          <t>no reporta</t>
        </is>
      </c>
      <c r="AK534" s="70" t="inlineStr">
        <is>
          <t>El Dorado</t>
        </is>
      </c>
      <c r="AO534" s="72" t="n"/>
      <c r="AP534" s="70" t="n">
        <v>7</v>
      </c>
      <c r="AQ534" s="77" t="n">
        <v>41466</v>
      </c>
      <c r="AR534" s="73" t="n">
        <v>41498</v>
      </c>
      <c r="AS534" s="74">
        <f>+AR534-AQ534</f>
        <v/>
      </c>
      <c r="AT534" s="70" t="inlineStr">
        <is>
          <t>Acta de Compromiso</t>
        </is>
      </c>
      <c r="AU534" s="70" t="inlineStr">
        <is>
          <t>Auto de archivo</t>
        </is>
      </c>
      <c r="AV534" s="75" t="n">
        <v>41498</v>
      </c>
      <c r="AW534" s="76" t="inlineStr">
        <is>
          <t>J. Restrepo - S. Bustamante</t>
        </is>
      </c>
      <c r="AX534" s="75" t="n">
        <v>41499</v>
      </c>
      <c r="AY534" s="75" t="n">
        <v>41521</v>
      </c>
      <c r="AZ534" s="76" t="inlineStr">
        <is>
          <t>J. Restrepo - S. Bustamante - C. Rojas</t>
        </is>
      </c>
      <c r="BA534" s="75" t="n">
        <v>41522</v>
      </c>
      <c r="BB534" s="76" t="n"/>
      <c r="BC534" s="76" t="n"/>
      <c r="BD534" s="76" t="n"/>
      <c r="BE534" s="76" t="n"/>
      <c r="BF534" s="76" t="n"/>
      <c r="BG534" s="76" t="n"/>
      <c r="BH534" s="76" t="n"/>
      <c r="BI534" s="76" t="n"/>
      <c r="BJ534" s="76" t="n"/>
      <c r="BK534" s="76" t="n"/>
      <c r="BL534" s="76" t="n"/>
      <c r="BM534" s="76" t="n"/>
      <c r="BN534" s="76" t="n"/>
      <c r="BO534" s="76" t="n"/>
      <c r="BP534" s="76" t="n"/>
      <c r="BQ534" s="76" t="n"/>
      <c r="BR534" s="76" t="n"/>
      <c r="BS534" s="76" t="n"/>
      <c r="BT534" s="76" t="n"/>
      <c r="BU534" s="76" t="n"/>
      <c r="BV534" s="76" t="n"/>
      <c r="BW534" s="76" t="n"/>
      <c r="BX534" s="76" t="n"/>
      <c r="BY534" s="76" t="n"/>
      <c r="BZ534" s="76" t="n"/>
      <c r="CA534" s="76" t="n"/>
      <c r="CB534" s="76" t="n"/>
      <c r="CC534" s="76" t="n"/>
      <c r="CD534" s="76" t="n"/>
      <c r="CE534" s="75" t="n">
        <v>41523</v>
      </c>
      <c r="CF534" s="76" t="n"/>
      <c r="CG534" s="76" t="n"/>
      <c r="CH534" s="76" t="n"/>
    </row>
    <row r="535" ht="15" customHeight="1">
      <c r="A535" t="inlineStr">
        <is>
          <t>I.T 130284</t>
        </is>
      </c>
      <c r="B535" t="inlineStr">
        <is>
          <t>533-2013</t>
        </is>
      </c>
      <c r="C535" t="n">
        <v>130284</v>
      </c>
      <c r="D535" t="inlineStr">
        <is>
          <t>AIRE</t>
        </is>
      </c>
      <c r="H535" s="7" t="inlineStr">
        <is>
          <t>Incumplimiento norma aire</t>
        </is>
      </c>
      <c r="I535" t="inlineStr">
        <is>
          <t>Gestion Ambiental</t>
        </is>
      </c>
      <c r="U535" t="inlineStr">
        <is>
          <t>no reporta</t>
        </is>
      </c>
      <c r="V535" t="inlineStr">
        <is>
          <t>no reporta</t>
        </is>
      </c>
      <c r="W535" t="inlineStr">
        <is>
          <t>Establecimiento Sin Cebolla</t>
        </is>
      </c>
      <c r="X535" t="inlineStr">
        <is>
          <t>CL</t>
        </is>
      </c>
      <c r="Y535" t="n">
        <v>39</v>
      </c>
      <c r="AA535" t="inlineStr">
        <is>
          <t>SUR</t>
        </is>
      </c>
      <c r="AB535" t="n">
        <v>43</v>
      </c>
      <c r="AD535" t="n">
        <v>3</v>
      </c>
      <c r="AH535">
        <f>CONCATENATE(X535," ",Y535," ",Z535," ",AA535," ",AB535," ",AC535," ",AD535," ",AE535," ",AF535," ",AG535)</f>
        <v/>
      </c>
      <c r="AI535" t="inlineStr">
        <is>
          <t>no reporta</t>
        </is>
      </c>
      <c r="AJ535" t="inlineStr">
        <is>
          <t>no reporta</t>
        </is>
      </c>
      <c r="AK535" t="inlineStr">
        <is>
          <t>Zona Centro</t>
        </is>
      </c>
      <c r="AO535" s="1" t="n"/>
      <c r="AP535" t="n">
        <v>9</v>
      </c>
      <c r="AQ535" s="17" t="n">
        <v>41477</v>
      </c>
      <c r="AR535" s="4" t="n">
        <v>41486</v>
      </c>
      <c r="AS535" s="5">
        <f>+AR535-AQ535</f>
        <v/>
      </c>
      <c r="AT535" t="inlineStr">
        <is>
          <t>Acta de Compromiso</t>
        </is>
      </c>
      <c r="AU535" t="inlineStr">
        <is>
          <t>Auto de archivo</t>
        </is>
      </c>
      <c r="AV535" s="10" t="n">
        <v>41486</v>
      </c>
      <c r="AW535" s="9" t="inlineStr">
        <is>
          <t>F. Villarraga</t>
        </is>
      </c>
      <c r="AX535" s="10" t="n">
        <v>41486</v>
      </c>
      <c r="BK535" s="10" t="n">
        <v>41486</v>
      </c>
      <c r="BL535" s="10" t="n">
        <v>41486</v>
      </c>
    </row>
    <row r="536" ht="15" customHeight="1">
      <c r="A536" t="inlineStr">
        <is>
          <t>I.T 130299</t>
        </is>
      </c>
      <c r="B536" t="inlineStr">
        <is>
          <t>534-2013</t>
        </is>
      </c>
      <c r="C536" t="n">
        <v>1302917</v>
      </c>
      <c r="D536" t="inlineStr">
        <is>
          <t>HIDRICO</t>
        </is>
      </c>
      <c r="H536" s="7" t="inlineStr">
        <is>
          <t>Proceso de inestabilidad de predio</t>
        </is>
      </c>
      <c r="I536" t="inlineStr">
        <is>
          <t>Parcelacion Tres Corrientes</t>
        </is>
      </c>
      <c r="U536" t="inlineStr">
        <is>
          <t>no reporta</t>
        </is>
      </c>
      <c r="V536" t="inlineStr">
        <is>
          <t>no reporta</t>
        </is>
      </c>
      <c r="W536" t="inlineStr">
        <is>
          <t>Victor Manuel Herrera Muñoz</t>
        </is>
      </c>
      <c r="AH536" t="inlineStr">
        <is>
          <t>Parcelación Casa Campestre</t>
        </is>
      </c>
      <c r="AI536" t="n">
        <v>19095227</v>
      </c>
      <c r="AJ536" t="inlineStr">
        <is>
          <t>3804331 - 3804700</t>
        </is>
      </c>
      <c r="AL536" t="inlineStr">
        <is>
          <t>Pantanillo</t>
        </is>
      </c>
      <c r="AO536" s="1" t="inlineStr">
        <is>
          <t>084</t>
        </is>
      </c>
      <c r="AP536" t="n">
        <v>13</v>
      </c>
      <c r="AQ536" s="17" t="n">
        <v>41446</v>
      </c>
      <c r="AR536" s="4" t="n">
        <v>41467</v>
      </c>
      <c r="AS536" s="5">
        <f>+AR536-AQ536</f>
        <v/>
      </c>
      <c r="AT536" t="inlineStr">
        <is>
          <t>Acta de Compromiso</t>
        </is>
      </c>
      <c r="AU536" t="inlineStr">
        <is>
          <t>Auto de archivo</t>
        </is>
      </c>
      <c r="AV536" s="10" t="n">
        <v>41691</v>
      </c>
      <c r="AW536" s="9" t="inlineStr">
        <is>
          <t>L. Taborda</t>
        </is>
      </c>
    </row>
    <row r="537" ht="15" customFormat="1" customHeight="1" s="70">
      <c r="B537" s="70" t="inlineStr">
        <is>
          <t>535-2013</t>
        </is>
      </c>
      <c r="C537" s="70" t="n">
        <v>1303558</v>
      </c>
      <c r="D537" s="70" t="inlineStr">
        <is>
          <t>-</t>
        </is>
      </c>
      <c r="E537" s="70" t="inlineStr">
        <is>
          <t>ESCOMBROS</t>
        </is>
      </c>
      <c r="H537" s="71" t="inlineStr">
        <is>
          <t>Disposición inadecuada de escombros</t>
        </is>
      </c>
      <c r="I537" s="70" t="inlineStr">
        <is>
          <t>Comunidad</t>
        </is>
      </c>
      <c r="T537" s="70">
        <f>CONCATENATE(J537," ",K537," ",L537," ",M537," ",N537," ",O537," ",P537," ",Q537," ",R537," ",S537)</f>
        <v/>
      </c>
      <c r="U537" s="70" t="inlineStr">
        <is>
          <t>no reporta</t>
        </is>
      </c>
      <c r="V537" s="70" t="inlineStr">
        <is>
          <t>no reporta</t>
        </is>
      </c>
      <c r="W537" s="70" t="inlineStr">
        <is>
          <t>Blanca Mejia</t>
        </is>
      </c>
      <c r="X537" s="70" t="inlineStr">
        <is>
          <t>DG</t>
        </is>
      </c>
      <c r="Y537" s="70" t="n">
        <v>32</v>
      </c>
      <c r="Z537" s="70" t="inlineStr">
        <is>
          <t>D</t>
        </is>
      </c>
      <c r="AB537" s="70" t="n">
        <v>31</v>
      </c>
      <c r="AD537" s="70" t="n">
        <v>58</v>
      </c>
      <c r="AE537" s="70" t="inlineStr">
        <is>
          <t>SUR</t>
        </is>
      </c>
      <c r="AG537" s="70" t="n">
        <v>201</v>
      </c>
      <c r="AH537" s="70">
        <f>CONCATENATE(X537," ",Y537," ",Z537," ",AA537," ",AB537," ",AC537," ",AD537," ",AE537," ",AF537," ",AG537)</f>
        <v/>
      </c>
      <c r="AI537" s="70" t="n">
        <v>21804226</v>
      </c>
      <c r="AJ537" s="70" t="n">
        <v>2760761</v>
      </c>
      <c r="AK537" s="70" t="inlineStr">
        <is>
          <t>La Magnolia</t>
        </is>
      </c>
      <c r="AO537" s="72" t="n"/>
      <c r="AP537" s="70" t="n">
        <v>9</v>
      </c>
      <c r="AQ537" s="77" t="n">
        <v>41474</v>
      </c>
      <c r="AR537" s="73" t="n">
        <v>41484</v>
      </c>
      <c r="AS537" s="74">
        <f>+AR537-AQ537</f>
        <v/>
      </c>
      <c r="AT537" s="70" t="inlineStr">
        <is>
          <t>Acta de Compromiso</t>
        </is>
      </c>
      <c r="AU537" s="70" t="inlineStr">
        <is>
          <t>Auto de archivo</t>
        </is>
      </c>
      <c r="AV537" s="75" t="n">
        <v>41484</v>
      </c>
      <c r="AW537" s="76" t="inlineStr">
        <is>
          <t>J. Restrepo - S. Bustamante</t>
        </is>
      </c>
      <c r="AX537" s="75" t="n">
        <v>41486</v>
      </c>
      <c r="AY537" s="75" t="n">
        <v>41498</v>
      </c>
      <c r="AZ537" s="76" t="inlineStr">
        <is>
          <t>J. Restrepo - S. Bustamante</t>
        </is>
      </c>
      <c r="BA537" s="75" t="n">
        <v>41499</v>
      </c>
      <c r="BB537" s="76" t="n"/>
      <c r="BC537" s="76" t="n"/>
      <c r="BD537" s="76" t="n"/>
      <c r="BE537" s="76" t="n"/>
      <c r="BF537" s="76" t="n"/>
      <c r="BG537" s="76" t="n"/>
      <c r="BH537" s="76" t="n"/>
      <c r="BI537" s="76" t="n"/>
      <c r="BJ537" s="76" t="n"/>
      <c r="BK537" s="76" t="n"/>
      <c r="BL537" s="76" t="n"/>
      <c r="BM537" s="76" t="n"/>
      <c r="BN537" s="76" t="n"/>
      <c r="BO537" s="76" t="n"/>
      <c r="BP537" s="76" t="n"/>
      <c r="BQ537" s="76" t="n"/>
      <c r="BR537" s="76" t="n"/>
      <c r="BS537" s="76" t="n"/>
      <c r="BT537" s="76" t="n"/>
      <c r="BU537" s="76" t="n"/>
      <c r="BV537" s="76" t="n"/>
      <c r="BW537" s="76" t="n"/>
      <c r="BX537" s="76" t="n"/>
      <c r="BY537" s="76" t="n"/>
      <c r="BZ537" s="76" t="n"/>
      <c r="CA537" s="76" t="n"/>
      <c r="CB537" s="76" t="n"/>
      <c r="CC537" s="76" t="n"/>
      <c r="CD537" s="76" t="n"/>
      <c r="CE537" s="75" t="n">
        <v>41486</v>
      </c>
      <c r="CF537" s="76" t="n"/>
      <c r="CG537" s="76" t="n"/>
      <c r="CH537" s="76" t="n"/>
    </row>
    <row r="538" ht="15" customFormat="1" customHeight="1" s="70">
      <c r="B538" s="70" t="inlineStr">
        <is>
          <t>536-2013</t>
        </is>
      </c>
      <c r="C538" s="70" t="n">
        <v>1303564</v>
      </c>
      <c r="D538" s="70" t="inlineStr">
        <is>
          <t>-</t>
        </is>
      </c>
      <c r="E538" s="70" t="inlineStr">
        <is>
          <t>RESIDUOS SOLIDOS</t>
        </is>
      </c>
      <c r="H538" s="71" t="inlineStr">
        <is>
          <t>Disposición inadecuada de residuos sólidos</t>
        </is>
      </c>
      <c r="I538" s="70" t="inlineStr">
        <is>
          <t>Comunidad</t>
        </is>
      </c>
      <c r="T538" s="70">
        <f>CONCATENATE(J538," ",K538," ",L538," ",M538," ",N538," ",O538," ",P538," ",Q538," ",R538," ",S538)</f>
        <v/>
      </c>
      <c r="U538" s="70" t="inlineStr">
        <is>
          <t>no reporta</t>
        </is>
      </c>
      <c r="V538" s="70" t="inlineStr">
        <is>
          <t>no reporta</t>
        </is>
      </c>
      <c r="W538" s="70" t="inlineStr">
        <is>
          <t>Por determinar</t>
        </is>
      </c>
      <c r="X538" s="70" t="inlineStr">
        <is>
          <t>TR</t>
        </is>
      </c>
      <c r="Y538" s="70" t="n">
        <v>34</v>
      </c>
      <c r="Z538" s="70" t="inlineStr">
        <is>
          <t>F</t>
        </is>
      </c>
      <c r="AA538" s="70" t="inlineStr">
        <is>
          <t>SUR</t>
        </is>
      </c>
      <c r="AB538" s="70" t="n">
        <v>31</v>
      </c>
      <c r="AD538" s="70" t="n">
        <v>37</v>
      </c>
      <c r="AH538" s="70">
        <f>CONCATENATE(X538," ",Y538," ",Z538," ",AA538," ",AB538," ",AC538," ",AD538," ",AE538," ",AF538," ",AG538)</f>
        <v/>
      </c>
      <c r="AI538" s="70" t="inlineStr">
        <is>
          <t>no reporta</t>
        </is>
      </c>
      <c r="AJ538" s="70" t="inlineStr">
        <is>
          <t>no reporta</t>
        </is>
      </c>
      <c r="AK538" s="70" t="inlineStr">
        <is>
          <t>Uribe Angel</t>
        </is>
      </c>
      <c r="AO538" s="72" t="n"/>
      <c r="AP538" s="70" t="n">
        <v>3</v>
      </c>
      <c r="AQ538" s="77" t="n">
        <v>41477</v>
      </c>
      <c r="AR538" s="73" t="n">
        <v>41484</v>
      </c>
      <c r="AS538" s="74">
        <f>+AR538-AQ538</f>
        <v/>
      </c>
      <c r="AT538" s="70" t="inlineStr">
        <is>
          <t>Acta de Compromiso</t>
        </is>
      </c>
      <c r="AU538" s="70" t="inlineStr">
        <is>
          <t>Auto de archivo</t>
        </is>
      </c>
      <c r="AV538" s="75" t="n">
        <v>41484</v>
      </c>
      <c r="AW538" s="76" t="inlineStr">
        <is>
          <t>J. Restrepo - S. Bustamante</t>
        </is>
      </c>
      <c r="AX538" s="76" t="n"/>
      <c r="AY538" s="76" t="n"/>
      <c r="AZ538" s="76" t="n"/>
      <c r="BA538" s="76" t="n"/>
      <c r="BB538" s="76" t="n"/>
      <c r="BC538" s="76" t="n"/>
      <c r="BD538" s="76" t="n"/>
      <c r="BE538" s="76" t="n"/>
      <c r="BF538" s="76" t="n"/>
      <c r="BG538" s="76" t="n"/>
      <c r="BH538" s="76" t="n"/>
      <c r="BI538" s="76" t="n"/>
      <c r="BJ538" s="76" t="n"/>
      <c r="BK538" s="76" t="n"/>
      <c r="BL538" s="76" t="n"/>
      <c r="BM538" s="76" t="n"/>
      <c r="BN538" s="76" t="n"/>
      <c r="BO538" s="76" t="n"/>
      <c r="BP538" s="76" t="n"/>
      <c r="BQ538" s="76" t="n"/>
      <c r="BR538" s="76" t="n"/>
      <c r="BS538" s="76" t="n"/>
      <c r="BT538" s="76" t="n"/>
      <c r="BU538" s="76" t="n"/>
      <c r="BV538" s="76" t="n"/>
      <c r="BW538" s="76" t="n"/>
      <c r="BX538" s="76" t="n"/>
      <c r="BY538" s="76" t="n"/>
      <c r="BZ538" s="76" t="n"/>
      <c r="CA538" s="76" t="n"/>
      <c r="CB538" s="76" t="n"/>
      <c r="CC538" s="76" t="n"/>
      <c r="CD538" s="76" t="n"/>
      <c r="CE538" s="76" t="n"/>
      <c r="CF538" s="76" t="n"/>
      <c r="CG538" s="76" t="n"/>
      <c r="CH538" s="76" t="n"/>
    </row>
    <row r="539" ht="15" customFormat="1" customHeight="1" s="70">
      <c r="B539" s="70" t="inlineStr">
        <is>
          <t>537-2013</t>
        </is>
      </c>
      <c r="C539" s="70" t="n">
        <v>1303571</v>
      </c>
      <c r="D539" s="70" t="inlineStr">
        <is>
          <t>-</t>
        </is>
      </c>
      <c r="E539" s="70" t="inlineStr">
        <is>
          <t>ESCOMBROS</t>
        </is>
      </c>
      <c r="H539" s="71" t="inlineStr">
        <is>
          <t>Disposición inadecuada de escombros</t>
        </is>
      </c>
      <c r="I539" s="70" t="inlineStr">
        <is>
          <t>De Oficio</t>
        </is>
      </c>
      <c r="T539" s="70">
        <f>CONCATENATE(J539," ",K539," ",L539," ",M539," ",N539," ",O539," ",P539," ",Q539," ",R539," ",S539)</f>
        <v/>
      </c>
      <c r="U539" s="70" t="inlineStr">
        <is>
          <t>no reporta</t>
        </is>
      </c>
      <c r="V539" s="70" t="inlineStr">
        <is>
          <t>no reporta</t>
        </is>
      </c>
      <c r="W539" s="70" t="inlineStr">
        <is>
          <t>Oscar (el mosco)</t>
        </is>
      </c>
      <c r="X539" s="70" t="inlineStr">
        <is>
          <t>KR</t>
        </is>
      </c>
      <c r="Y539" s="70" t="n">
        <v>26</v>
      </c>
      <c r="AB539" s="70" t="n">
        <v>40</v>
      </c>
      <c r="AC539" s="70" t="inlineStr">
        <is>
          <t>D</t>
        </is>
      </c>
      <c r="AD539" s="70" t="n">
        <v>41</v>
      </c>
      <c r="AE539" s="70" t="inlineStr">
        <is>
          <t>SUR</t>
        </is>
      </c>
      <c r="AG539" s="70" t="n">
        <v>201</v>
      </c>
      <c r="AH539" s="70">
        <f>CONCATENATE(X539," ",Y539," ",Z539," ",AA539," ",AB539," ",AC539," ",AD539," ",AE539," ",AF539," ",AG539)</f>
        <v/>
      </c>
      <c r="AI539" s="70" t="inlineStr">
        <is>
          <t>no reporta</t>
        </is>
      </c>
      <c r="AJ539" s="70" t="inlineStr">
        <is>
          <t>no reporta</t>
        </is>
      </c>
      <c r="AK539" s="70" t="inlineStr">
        <is>
          <t>La Mina</t>
        </is>
      </c>
      <c r="AO539" s="72" t="n"/>
      <c r="AP539" s="70" t="n">
        <v>6</v>
      </c>
      <c r="AQ539" s="77" t="n">
        <v>41477</v>
      </c>
      <c r="AR539" s="73" t="n">
        <v>41481</v>
      </c>
      <c r="AS539" s="74">
        <f>+AR539-AQ539</f>
        <v/>
      </c>
      <c r="AT539" s="70" t="inlineStr">
        <is>
          <t>Acta de Compromiso</t>
        </is>
      </c>
      <c r="AU539" s="70" t="inlineStr">
        <is>
          <t>Auto de archivo</t>
        </is>
      </c>
      <c r="AV539" s="75" t="n">
        <v>41481</v>
      </c>
      <c r="AW539" s="76" t="inlineStr">
        <is>
          <t>J. Alvarez - L. Garcia</t>
        </is>
      </c>
      <c r="AX539" s="75" t="n">
        <v>41481</v>
      </c>
      <c r="AY539" s="76" t="n"/>
      <c r="AZ539" s="76" t="n"/>
      <c r="BA539" s="76" t="n"/>
      <c r="BB539" s="76" t="n"/>
      <c r="BC539" s="76" t="n"/>
      <c r="BD539" s="76" t="n"/>
      <c r="BE539" s="76" t="n"/>
      <c r="BF539" s="76" t="n"/>
      <c r="BG539" s="76" t="n"/>
      <c r="BH539" s="76" t="n"/>
      <c r="BI539" s="76" t="n"/>
      <c r="BJ539" s="76" t="n"/>
      <c r="BK539" s="75" t="n">
        <v>41495</v>
      </c>
      <c r="BL539" s="75" t="n">
        <v>41495</v>
      </c>
      <c r="BM539" s="76" t="n"/>
      <c r="BN539" s="76" t="n"/>
      <c r="BO539" s="76" t="n"/>
      <c r="BP539" s="76" t="n"/>
      <c r="BQ539" s="76" t="n"/>
      <c r="BR539" s="76" t="n"/>
      <c r="BS539" s="76" t="n"/>
      <c r="BT539" s="76" t="n"/>
      <c r="BU539" s="76" t="n"/>
      <c r="BV539" s="76" t="n"/>
      <c r="BW539" s="76" t="n"/>
      <c r="BX539" s="76" t="n"/>
      <c r="BY539" s="76" t="n"/>
      <c r="BZ539" s="76" t="n"/>
      <c r="CA539" s="76" t="n"/>
      <c r="CB539" s="76" t="n"/>
      <c r="CC539" s="76" t="n"/>
      <c r="CD539" s="76" t="n"/>
      <c r="CE539" s="75" t="n">
        <v>41500</v>
      </c>
      <c r="CF539" s="76" t="n"/>
      <c r="CG539" s="76" t="n"/>
      <c r="CH539" s="76" t="n"/>
    </row>
    <row r="540" ht="15" customFormat="1" customHeight="1" s="70">
      <c r="B540" s="70" t="inlineStr">
        <is>
          <t>538-2013</t>
        </is>
      </c>
      <c r="C540" s="70" t="n">
        <v>1303572</v>
      </c>
      <c r="D540" s="70" t="inlineStr">
        <is>
          <t>-</t>
        </is>
      </c>
      <c r="E540" s="70" t="inlineStr">
        <is>
          <t>RESIDUOS SOLIDOS</t>
        </is>
      </c>
      <c r="H540" s="71" t="inlineStr">
        <is>
          <t>Disposición inadecuada de residuos sólidos</t>
        </is>
      </c>
      <c r="I540" s="70" t="inlineStr">
        <is>
          <t>De Oficio</t>
        </is>
      </c>
      <c r="T540" s="70">
        <f>CONCATENATE(J540," ",K540," ",L540," ",M540," ",N540," ",O540," ",P540," ",Q540," ",R540," ",S540)</f>
        <v/>
      </c>
      <c r="U540" s="70" t="inlineStr">
        <is>
          <t>no reporta</t>
        </is>
      </c>
      <c r="V540" s="70" t="inlineStr">
        <is>
          <t>no reporta</t>
        </is>
      </c>
      <c r="W540" s="70" t="inlineStr">
        <is>
          <t>Paula Andrea Sanchez T</t>
        </is>
      </c>
      <c r="X540" s="70" t="inlineStr">
        <is>
          <t>KR</t>
        </is>
      </c>
      <c r="Y540" s="70" t="n">
        <v>26</v>
      </c>
      <c r="AB540" s="70" t="n">
        <v>40</v>
      </c>
      <c r="AC540" s="70" t="inlineStr">
        <is>
          <t>D</t>
        </is>
      </c>
      <c r="AD540" s="70" t="n">
        <v>29</v>
      </c>
      <c r="AE540" s="70" t="inlineStr">
        <is>
          <t>SUR</t>
        </is>
      </c>
      <c r="AG540" s="70" t="n">
        <v>121</v>
      </c>
      <c r="AH540" s="70">
        <f>CONCATENATE(X540," ",Y540," ",Z540," ",AA540," ",AB540," ",AC540," ",AD540," ",AE540," ",AF540," ",AG540)</f>
        <v/>
      </c>
      <c r="AI540" s="70" t="n">
        <v>21562735</v>
      </c>
      <c r="AJ540" s="70" t="n">
        <v>3311578</v>
      </c>
      <c r="AK540" s="70" t="inlineStr">
        <is>
          <t>La Mina</t>
        </is>
      </c>
      <c r="AO540" s="72" t="n"/>
      <c r="AP540" s="70" t="n">
        <v>6</v>
      </c>
      <c r="AQ540" s="77" t="n">
        <v>41479</v>
      </c>
      <c r="AR540" s="73" t="n">
        <v>41481</v>
      </c>
      <c r="AS540" s="74">
        <f>+AR540-AQ540</f>
        <v/>
      </c>
      <c r="AT540" s="70" t="inlineStr">
        <is>
          <t>Acta de Compromiso</t>
        </is>
      </c>
      <c r="AU540" s="70" t="inlineStr">
        <is>
          <t>Auto de archivo</t>
        </is>
      </c>
      <c r="AV540" s="75" t="n">
        <v>41481</v>
      </c>
      <c r="AW540" s="76" t="inlineStr">
        <is>
          <t>J. Alvarez - L. Garcia</t>
        </is>
      </c>
      <c r="AX540" s="75" t="n">
        <v>41481</v>
      </c>
      <c r="AY540" s="76" t="n"/>
      <c r="AZ540" s="76" t="n"/>
      <c r="BA540" s="76" t="n"/>
      <c r="BB540" s="76" t="n"/>
      <c r="BC540" s="76" t="n"/>
      <c r="BD540" s="76" t="n"/>
      <c r="BE540" s="76" t="n"/>
      <c r="BF540" s="76" t="n"/>
      <c r="BG540" s="76" t="n"/>
      <c r="BH540" s="76" t="n"/>
      <c r="BI540" s="76" t="n"/>
      <c r="BJ540" s="76" t="n"/>
      <c r="BK540" s="76" t="n"/>
      <c r="BL540" s="76" t="n"/>
      <c r="BM540" s="76" t="n"/>
      <c r="BN540" s="76" t="n"/>
      <c r="BO540" s="76" t="n"/>
      <c r="BP540" s="76" t="n"/>
      <c r="BQ540" s="76" t="n"/>
      <c r="BR540" s="76" t="n"/>
      <c r="BS540" s="76" t="n"/>
      <c r="BT540" s="76" t="n"/>
      <c r="BU540" s="76" t="n"/>
      <c r="BV540" s="76" t="n"/>
      <c r="BW540" s="76" t="n"/>
      <c r="BX540" s="76" t="n"/>
      <c r="BY540" s="76" t="n"/>
      <c r="BZ540" s="76" t="n"/>
      <c r="CA540" s="76" t="n"/>
      <c r="CB540" s="76" t="n"/>
      <c r="CC540" s="76" t="n"/>
      <c r="CD540" s="76" t="n"/>
      <c r="CE540" s="75" t="n">
        <v>41481</v>
      </c>
      <c r="CF540" s="76" t="n"/>
      <c r="CG540" s="76" t="n"/>
      <c r="CH540" s="76" t="n"/>
    </row>
    <row r="541" ht="15" customFormat="1" customHeight="1" s="70">
      <c r="B541" s="70" t="inlineStr">
        <is>
          <t>539-2013</t>
        </is>
      </c>
      <c r="C541" s="70" t="n">
        <v>1303574</v>
      </c>
      <c r="D541" s="70" t="inlineStr">
        <is>
          <t>HIDRICO</t>
        </is>
      </c>
      <c r="H541" s="71" t="inlineStr">
        <is>
          <t>Vertimientos de aguas residuales a quebrada La Sucia</t>
        </is>
      </c>
      <c r="I541" s="70" t="inlineStr">
        <is>
          <t>De Oficio</t>
        </is>
      </c>
      <c r="T541" s="70">
        <f>CONCATENATE(J541," ",K541," ",L541," ",M541," ",N541," ",O541," ",P541," ",Q541," ",R541," ",S541)</f>
        <v/>
      </c>
      <c r="U541" s="70" t="inlineStr">
        <is>
          <t>no reporta</t>
        </is>
      </c>
      <c r="V541" s="70" t="inlineStr">
        <is>
          <t>no reporta</t>
        </is>
      </c>
      <c r="W541" s="70" t="inlineStr">
        <is>
          <t>Marta Lucia Correa</t>
        </is>
      </c>
      <c r="X541" s="70" t="inlineStr">
        <is>
          <t>KR</t>
        </is>
      </c>
      <c r="Y541" s="70" t="n">
        <v>43</v>
      </c>
      <c r="Z541" s="70" t="inlineStr">
        <is>
          <t>A</t>
        </is>
      </c>
      <c r="AB541" s="70" t="n">
        <v>46</v>
      </c>
      <c r="AD541" s="70" t="n">
        <v>90</v>
      </c>
      <c r="AE541" s="70" t="inlineStr">
        <is>
          <t>SUR</t>
        </is>
      </c>
      <c r="AH541" s="70">
        <f>CONCATENATE(X541," ",Y541," ",Z541," ",AA541," ",AB541," ",AC541," ",AD541," ",AE541," ",AF541," ",AG541)</f>
        <v/>
      </c>
      <c r="AI541" s="70" t="inlineStr">
        <is>
          <t>no reporta</t>
        </is>
      </c>
      <c r="AJ541" s="70" t="n">
        <v>2763078</v>
      </c>
      <c r="AK541" s="70" t="inlineStr">
        <is>
          <t>La Paz</t>
        </is>
      </c>
      <c r="AO541" s="72" t="n"/>
      <c r="AP541" s="70" t="n">
        <v>7</v>
      </c>
      <c r="AQ541" s="77" t="n">
        <v>41477</v>
      </c>
      <c r="AR541" s="73" t="n">
        <v>41484</v>
      </c>
      <c r="AS541" s="74">
        <f>+AR541-AQ541</f>
        <v/>
      </c>
      <c r="AT541" s="70" t="inlineStr">
        <is>
          <t>Acta de Compromiso</t>
        </is>
      </c>
      <c r="AU541" s="70" t="inlineStr">
        <is>
          <t>Auto de archivo</t>
        </is>
      </c>
      <c r="AV541" s="75" t="n">
        <v>41484</v>
      </c>
      <c r="AW541" s="76" t="inlineStr">
        <is>
          <t>J. Restrepo - S. Bustamante</t>
        </is>
      </c>
      <c r="AX541" s="75" t="n">
        <v>41484</v>
      </c>
      <c r="AY541" s="75" t="n">
        <v>41486</v>
      </c>
      <c r="AZ541" s="76" t="inlineStr">
        <is>
          <t>J. Restrepo - S. Bustamante</t>
        </is>
      </c>
      <c r="BA541" s="76" t="n"/>
      <c r="BB541" s="76" t="n"/>
      <c r="BC541" s="76" t="n"/>
      <c r="BD541" s="76" t="n"/>
      <c r="BE541" s="76" t="n"/>
      <c r="BF541" s="76" t="n"/>
      <c r="BG541" s="76" t="n"/>
      <c r="BH541" s="76" t="n"/>
      <c r="BI541" s="76" t="n"/>
      <c r="BJ541" s="76" t="n"/>
      <c r="BK541" s="76" t="n"/>
      <c r="BL541" s="76" t="n"/>
      <c r="BM541" s="76" t="n"/>
      <c r="BN541" s="76" t="n"/>
      <c r="BO541" s="76" t="n"/>
      <c r="BP541" s="76" t="n"/>
      <c r="BQ541" s="76" t="n"/>
      <c r="BR541" s="76" t="n"/>
      <c r="BS541" s="76" t="n"/>
      <c r="BT541" s="76" t="n"/>
      <c r="BU541" s="76" t="n"/>
      <c r="BV541" s="76" t="n"/>
      <c r="BW541" s="76" t="n"/>
      <c r="BX541" s="76" t="n"/>
      <c r="BY541" s="76" t="n"/>
      <c r="BZ541" s="76" t="n"/>
      <c r="CA541" s="76" t="n"/>
      <c r="CB541" s="76" t="n"/>
      <c r="CC541" s="76" t="n"/>
      <c r="CD541" s="76" t="n"/>
      <c r="CE541" s="76" t="n"/>
      <c r="CF541" s="76" t="n"/>
      <c r="CG541" s="76" t="n"/>
      <c r="CH541" s="76" t="n"/>
    </row>
    <row r="542" ht="15" customHeight="1">
      <c r="A542" t="inlineStr">
        <is>
          <t>I.T 130285</t>
        </is>
      </c>
      <c r="B542" t="inlineStr">
        <is>
          <t>540-2013</t>
        </is>
      </c>
      <c r="C542" t="inlineStr">
        <is>
          <t>1300960 - 1303348 -1305529</t>
        </is>
      </c>
      <c r="D542" t="inlineStr">
        <is>
          <t>AIRE</t>
        </is>
      </c>
      <c r="H542" s="7" t="inlineStr">
        <is>
          <t>Incumplimiento norma aire</t>
        </is>
      </c>
      <c r="I542" t="inlineStr">
        <is>
          <t>Gestion Ambiental</t>
        </is>
      </c>
      <c r="T542">
        <f>CONCATENATE(J542," ",K542," ",L542," ",M542," ",N542," ",O542," ",P542," ",Q542," ",R542," ",S542)</f>
        <v/>
      </c>
      <c r="U542" t="inlineStr">
        <is>
          <t>no reporta</t>
        </is>
      </c>
      <c r="V542" t="inlineStr">
        <is>
          <t>no reporta</t>
        </is>
      </c>
      <c r="W542" t="inlineStr">
        <is>
          <t>Restaurante Beef - Gustavo Horacio Acevedo</t>
        </is>
      </c>
      <c r="X542" t="inlineStr">
        <is>
          <t>CL</t>
        </is>
      </c>
      <c r="Y542" t="n">
        <v>39</v>
      </c>
      <c r="AB542" t="n">
        <v>42</v>
      </c>
      <c r="AD542" t="n">
        <v>67</v>
      </c>
      <c r="AH542">
        <f>CONCATENATE(X542," ",Y542," ",Z542," ",AA542," ",AB542," ",AC542," ",AD542," ",AE542," ",AF542," ",AG542)</f>
        <v/>
      </c>
      <c r="AI542" t="inlineStr">
        <is>
          <t>no reporta</t>
        </is>
      </c>
      <c r="AJ542" t="n">
        <v>2705081</v>
      </c>
      <c r="AK542" t="inlineStr">
        <is>
          <t>Zona Centro</t>
        </is>
      </c>
      <c r="AO542" s="1" t="n"/>
      <c r="AP542" t="n">
        <v>9</v>
      </c>
      <c r="AQ542" s="17" t="n">
        <v>41477</v>
      </c>
      <c r="AR542" s="4" t="n"/>
      <c r="AS542" s="5">
        <f>+AR542-AQ542</f>
        <v/>
      </c>
      <c r="AT542" t="inlineStr">
        <is>
          <t>Acta de Compromiso</t>
        </is>
      </c>
      <c r="AU542" t="inlineStr">
        <is>
          <t>Auto de archivo</t>
        </is>
      </c>
    </row>
    <row r="543" ht="15" customHeight="1">
      <c r="B543" t="inlineStr">
        <is>
          <t>541-2013</t>
        </is>
      </c>
      <c r="C543" t="inlineStr">
        <is>
          <t>1303566 - 1304307 - 1304425</t>
        </is>
      </c>
      <c r="D543" t="inlineStr">
        <is>
          <t>FLORA</t>
        </is>
      </c>
      <c r="H543" s="7" t="inlineStr">
        <is>
          <t>Tala de arboles en cabecera de cuenca</t>
        </is>
      </c>
      <c r="I543" t="inlineStr">
        <is>
          <t>De Oficio</t>
        </is>
      </c>
      <c r="T543">
        <f>CONCATENATE(J543," ",K543," ",L543," ",M543," ",N543," ",O543," ",P543," ",Q543," ",R543," ",S543)</f>
        <v/>
      </c>
      <c r="U543" t="inlineStr">
        <is>
          <t>no reporta</t>
        </is>
      </c>
      <c r="V543" t="inlineStr">
        <is>
          <t>no reporta</t>
        </is>
      </c>
      <c r="W543" t="inlineStr">
        <is>
          <t>Inversiones Balsora - Inversiones Sierra Roldan</t>
        </is>
      </c>
      <c r="AH543">
        <f>CONCATENATE(X543," ",Y543," ",Z543," ",AA543," ",AB543," ",AC543," ",AD543," ",AE543," ",AF543," ",AG543)</f>
        <v/>
      </c>
      <c r="AI543" t="inlineStr">
        <is>
          <t>no reporta</t>
        </is>
      </c>
      <c r="AJ543" t="inlineStr">
        <is>
          <t>3116622 - 5101980</t>
        </is>
      </c>
      <c r="AL543" t="inlineStr">
        <is>
          <t>El Vallano</t>
        </is>
      </c>
      <c r="AO543" s="1" t="n"/>
      <c r="AP543" t="n">
        <v>11</v>
      </c>
      <c r="AQ543" s="17" t="n">
        <v>41477</v>
      </c>
      <c r="AR543" s="4" t="n">
        <v>41477</v>
      </c>
      <c r="AS543" s="5">
        <f>+AR543-AQ543</f>
        <v/>
      </c>
      <c r="AT543" t="inlineStr">
        <is>
          <t>Ley 1333 de 2009</t>
        </is>
      </c>
      <c r="AU543" t="inlineStr">
        <is>
          <t>Auto de archivo</t>
        </is>
      </c>
      <c r="CE543" s="10" t="n">
        <v>41753</v>
      </c>
    </row>
    <row r="544" ht="15" customFormat="1" customHeight="1" s="70">
      <c r="B544" s="70" t="inlineStr">
        <is>
          <t>542-2013</t>
        </is>
      </c>
      <c r="C544" s="70" t="n">
        <v>1303992</v>
      </c>
      <c r="D544" s="70" t="inlineStr">
        <is>
          <t>FLORA</t>
        </is>
      </c>
      <c r="H544" s="71" t="inlineStr">
        <is>
          <t>Tala de arboles en obra</t>
        </is>
      </c>
      <c r="I544" s="70" t="inlineStr">
        <is>
          <t>De Oficio</t>
        </is>
      </c>
      <c r="T544" s="70">
        <f>CONCATENATE(J544," ",K544," ",L544," ",M544," ",N544," ",O544," ",P544," ",Q544," ",R544," ",S544)</f>
        <v/>
      </c>
      <c r="U544" s="70" t="inlineStr">
        <is>
          <t>no reporta</t>
        </is>
      </c>
      <c r="V544" s="70" t="inlineStr">
        <is>
          <t>no reporta</t>
        </is>
      </c>
      <c r="W544" s="70" t="inlineStr">
        <is>
          <t>Jose Castillo</t>
        </is>
      </c>
      <c r="X544" s="70" t="inlineStr">
        <is>
          <t>KR</t>
        </is>
      </c>
      <c r="Y544" s="70" t="n">
        <v>43</v>
      </c>
      <c r="Z544" s="70" t="inlineStr">
        <is>
          <t>A</t>
        </is>
      </c>
      <c r="AB544" s="70" t="n">
        <v>45</v>
      </c>
      <c r="AD544" s="70" t="n">
        <v>38</v>
      </c>
      <c r="AE544" s="70" t="inlineStr">
        <is>
          <t>SUR</t>
        </is>
      </c>
      <c r="AH544" s="70">
        <f>CONCATENATE(X544," ",Y544," ",Z544," ",AA544," ",AB544," ",AC544," ",AD544," ",AE544," ",AF544," ",AG544)</f>
        <v/>
      </c>
      <c r="AI544" s="70" t="n">
        <v>80260405</v>
      </c>
      <c r="AJ544" s="70" t="n">
        <v>3216359101</v>
      </c>
      <c r="AK544" s="70" t="inlineStr">
        <is>
          <t>La Paz</t>
        </is>
      </c>
      <c r="AO544" s="72" t="n"/>
      <c r="AP544" s="70" t="n">
        <v>7</v>
      </c>
      <c r="AQ544" s="77" t="n">
        <v>41478</v>
      </c>
      <c r="AR544" s="73" t="n">
        <v>41478</v>
      </c>
      <c r="AS544" s="74">
        <f>+AR544-AQ544</f>
        <v/>
      </c>
      <c r="AT544" s="70" t="inlineStr">
        <is>
          <t>Acta de Compromiso</t>
        </is>
      </c>
      <c r="AU544" s="70" t="inlineStr">
        <is>
          <t>Auto de archivo</t>
        </is>
      </c>
      <c r="AV544" s="75" t="n">
        <v>41478</v>
      </c>
      <c r="AW544" s="76" t="inlineStr">
        <is>
          <t>J. Restrepo - S. Bustamante</t>
        </is>
      </c>
      <c r="AX544" s="75" t="n">
        <v>41478</v>
      </c>
      <c r="AY544" s="76" t="n"/>
      <c r="AZ544" s="76" t="n"/>
      <c r="BA544" s="76" t="n"/>
      <c r="BB544" s="76" t="n"/>
      <c r="BC544" s="76" t="n"/>
      <c r="BD544" s="76" t="n"/>
      <c r="BE544" s="76" t="n"/>
      <c r="BF544" s="76" t="n"/>
      <c r="BG544" s="76" t="n"/>
      <c r="BH544" s="76" t="n"/>
      <c r="BI544" s="76" t="n"/>
      <c r="BJ544" s="76" t="n"/>
      <c r="BK544" s="76" t="n"/>
      <c r="BL544" s="76" t="n"/>
      <c r="BM544" s="76" t="n"/>
      <c r="BN544" s="76" t="n"/>
      <c r="BO544" s="76" t="n"/>
      <c r="BP544" s="76" t="n"/>
      <c r="BQ544" s="76" t="n"/>
      <c r="BR544" s="76" t="n"/>
      <c r="BS544" s="76" t="n"/>
      <c r="BT544" s="76" t="n"/>
      <c r="BU544" s="76" t="n"/>
      <c r="BV544" s="76" t="n"/>
      <c r="BW544" s="76" t="n"/>
      <c r="BX544" s="76" t="n"/>
      <c r="BY544" s="76" t="n"/>
      <c r="BZ544" s="76" t="n"/>
      <c r="CA544" s="76" t="n"/>
      <c r="CB544" s="76" t="n"/>
      <c r="CC544" s="76" t="n"/>
      <c r="CD544" s="76" t="n"/>
      <c r="CE544" s="75" t="n">
        <v>41481</v>
      </c>
      <c r="CF544" s="76" t="n"/>
      <c r="CG544" s="76" t="n"/>
      <c r="CH544" s="76" t="n"/>
    </row>
    <row r="545" ht="15" customHeight="1">
      <c r="B545" t="inlineStr">
        <is>
          <t>543-2013</t>
        </is>
      </c>
      <c r="C545" t="n">
        <v>1303993</v>
      </c>
      <c r="D545" t="inlineStr">
        <is>
          <t>-</t>
        </is>
      </c>
      <c r="E545" t="inlineStr">
        <is>
          <t>ESCOMBROS</t>
        </is>
      </c>
      <c r="H545" s="7" t="inlineStr">
        <is>
          <t>Disposición inadecuada de escombros</t>
        </is>
      </c>
      <c r="I545" t="inlineStr">
        <is>
          <t>De Oficio</t>
        </is>
      </c>
      <c r="T545">
        <f>CONCATENATE(J545," ",K545," ",L545," ",M545," ",N545," ",O545," ",P545," ",Q545," ",R545," ",S545)</f>
        <v/>
      </c>
      <c r="U545" t="inlineStr">
        <is>
          <t>no reporta</t>
        </is>
      </c>
      <c r="V545" t="inlineStr">
        <is>
          <t>no reporta</t>
        </is>
      </c>
      <c r="W545" t="inlineStr">
        <is>
          <t>Elkin Henao</t>
        </is>
      </c>
      <c r="X545" t="inlineStr">
        <is>
          <t>KR</t>
        </is>
      </c>
      <c r="Y545" t="n">
        <v>20</v>
      </c>
      <c r="Z545" t="inlineStr">
        <is>
          <t>D</t>
        </is>
      </c>
      <c r="AB545" t="n">
        <v>46</v>
      </c>
      <c r="AC545" t="inlineStr">
        <is>
          <t>C</t>
        </is>
      </c>
      <c r="AD545" t="n">
        <v>22</v>
      </c>
      <c r="AE545" t="inlineStr">
        <is>
          <t>SUR</t>
        </is>
      </c>
      <c r="AH545">
        <f>CONCATENATE(X545," ",Y545," ",Z545," ",AA545," ",AB545," ",AC545," ",AD545," ",AE545," ",AF545," ",AG545)</f>
        <v/>
      </c>
      <c r="AI545" t="n">
        <v>70564118</v>
      </c>
      <c r="AJ545" t="n">
        <v>3148454066</v>
      </c>
      <c r="AK545" t="inlineStr">
        <is>
          <t>La Paz</t>
        </is>
      </c>
      <c r="AO545" s="1" t="n"/>
      <c r="AP545" t="n">
        <v>7</v>
      </c>
      <c r="AQ545" s="17" t="n">
        <v>41478</v>
      </c>
      <c r="AR545" s="4" t="n">
        <v>41478</v>
      </c>
      <c r="AS545" s="5">
        <f>+AR545-AQ545</f>
        <v/>
      </c>
      <c r="AT545" t="inlineStr">
        <is>
          <t>Acta de Compromiso</t>
        </is>
      </c>
      <c r="AU545" t="inlineStr">
        <is>
          <t>Auto de archivo</t>
        </is>
      </c>
      <c r="AV545" s="10" t="n">
        <v>41478</v>
      </c>
      <c r="AW545" s="9" t="inlineStr">
        <is>
          <t>J. Restrepo - S. Bustamante</t>
        </is>
      </c>
      <c r="AX545" s="10" t="n">
        <v>41478</v>
      </c>
      <c r="AY545" s="10" t="n">
        <v>41481</v>
      </c>
      <c r="AZ545" s="9" t="inlineStr">
        <is>
          <t>J. Alvarez - L. Garcia</t>
        </is>
      </c>
      <c r="BA545" s="10" t="n">
        <v>41481</v>
      </c>
      <c r="CE545" s="10" t="n">
        <v>41485</v>
      </c>
    </row>
    <row r="546" ht="15" customFormat="1" customHeight="1" s="70">
      <c r="B546" s="70" t="inlineStr">
        <is>
          <t>544-2013</t>
        </is>
      </c>
      <c r="C546" s="70" t="inlineStr">
        <is>
          <t>1304012 - 1305584</t>
        </is>
      </c>
      <c r="D546" s="70" t="inlineStr">
        <is>
          <t>HIDRICO</t>
        </is>
      </c>
      <c r="E546" s="70" t="inlineStr">
        <is>
          <t>RESIDUO ESPECIAL</t>
        </is>
      </c>
      <c r="F546" s="70" t="n">
        <v>5</v>
      </c>
      <c r="G546" s="70" t="n">
        <v>5</v>
      </c>
      <c r="H546" s="71" t="inlineStr">
        <is>
          <t>Aporte de sedimentos y lodo a corriente de agua</t>
        </is>
      </c>
      <c r="I546" s="70" t="inlineStr">
        <is>
          <t>De Oficio</t>
        </is>
      </c>
      <c r="T546" s="70">
        <f>CONCATENATE(J546," ",K546," ",L546," ",M546," ",N546," ",O546," ",P546," ",Q546," ",R546," ",S546)</f>
        <v/>
      </c>
      <c r="U546" s="70" t="inlineStr">
        <is>
          <t>no reporta</t>
        </is>
      </c>
      <c r="V546" s="70" t="inlineStr">
        <is>
          <t>no reporta</t>
        </is>
      </c>
      <c r="W546" s="70" t="inlineStr">
        <is>
          <t>Arquitectura y Concreto</t>
        </is>
      </c>
      <c r="X546" s="70" t="inlineStr">
        <is>
          <t>CL</t>
        </is>
      </c>
      <c r="Y546" s="70" t="n">
        <v>36</v>
      </c>
      <c r="AA546" s="70" t="inlineStr">
        <is>
          <t>SUR</t>
        </is>
      </c>
      <c r="AB546" s="70" t="n">
        <v>23</v>
      </c>
      <c r="AD546" s="70" t="n">
        <v>96</v>
      </c>
      <c r="AH546" s="70">
        <f>CONCATENATE(X546," ",Y546," ",Z546," ",AA546," ",AB546," ",AC546," ",AD546," ",AE546," ",AF546," ",AG546)</f>
        <v/>
      </c>
      <c r="AI546" s="70" t="n">
        <v>8000931173</v>
      </c>
      <c r="AJ546" s="70" t="inlineStr">
        <is>
          <t>3123618 - 3361982</t>
        </is>
      </c>
      <c r="AL546" s="70" t="inlineStr">
        <is>
          <t>Santa Catalina</t>
        </is>
      </c>
      <c r="AO546" s="72" t="n"/>
      <c r="AP546" s="70" t="n">
        <v>10</v>
      </c>
      <c r="AQ546" s="77" t="n">
        <v>41479</v>
      </c>
      <c r="AR546" s="73" t="n">
        <v>41479</v>
      </c>
      <c r="AS546" s="74">
        <f>+AR546-AQ546</f>
        <v/>
      </c>
      <c r="AT546" s="70" t="inlineStr">
        <is>
          <t>Acuerdo 020 de 2009</t>
        </is>
      </c>
      <c r="AU546" s="70" t="inlineStr">
        <is>
          <t>Auto de archivo</t>
        </is>
      </c>
      <c r="AV546" s="75" t="n">
        <v>41479</v>
      </c>
      <c r="AW546" s="76" t="inlineStr">
        <is>
          <t>F. Villarraga</t>
        </is>
      </c>
      <c r="AX546" s="75" t="n">
        <v>41479</v>
      </c>
      <c r="AY546" s="76" t="n"/>
      <c r="AZ546" s="76" t="n"/>
      <c r="BA546" s="76" t="n"/>
      <c r="BB546" s="76" t="n"/>
      <c r="BC546" s="76" t="n"/>
      <c r="BD546" s="76" t="n"/>
      <c r="BE546" s="76" t="n"/>
      <c r="BF546" s="76" t="n"/>
      <c r="BG546" s="76" t="n"/>
      <c r="BH546" s="76" t="n"/>
      <c r="BI546" s="76" t="n"/>
      <c r="BJ546" s="76" t="n"/>
      <c r="BK546" s="76" t="n"/>
      <c r="BL546" s="76" t="n"/>
      <c r="BM546" s="75" t="n">
        <v>41479</v>
      </c>
      <c r="BN546" s="75" t="n">
        <v>41492</v>
      </c>
      <c r="BO546" s="75" t="n">
        <v>41499</v>
      </c>
      <c r="BP546" s="75" t="n">
        <v>41499</v>
      </c>
      <c r="BQ546" s="76" t="n"/>
      <c r="BR546" s="76" t="n"/>
      <c r="BS546" s="76" t="n"/>
      <c r="BT546" s="76" t="n"/>
      <c r="BU546" s="76" t="n"/>
      <c r="BV546" s="76" t="n"/>
      <c r="BW546" s="75" t="n">
        <v>41543</v>
      </c>
      <c r="BX546" s="76" t="n"/>
      <c r="BY546" s="76" t="n"/>
      <c r="BZ546" s="76" t="n"/>
      <c r="CA546" s="76" t="n"/>
      <c r="CB546" s="76" t="n"/>
      <c r="CC546" s="76" t="n"/>
      <c r="CD546" s="76" t="n"/>
      <c r="CE546" s="76" t="n"/>
      <c r="CF546" s="76" t="n"/>
      <c r="CG546" s="76" t="n"/>
      <c r="CH546" s="76" t="n"/>
    </row>
    <row r="547" ht="15" customFormat="1" customHeight="1" s="70">
      <c r="B547" s="70" t="inlineStr">
        <is>
          <t>545-2013</t>
        </is>
      </c>
      <c r="C547" s="70" t="inlineStr">
        <is>
          <t>1304006 - 1304079 - 1304887</t>
        </is>
      </c>
      <c r="D547" s="70" t="inlineStr">
        <is>
          <t>-</t>
        </is>
      </c>
      <c r="E547" s="70" t="inlineStr">
        <is>
          <t>ESCOMBROS</t>
        </is>
      </c>
      <c r="F547" s="70" t="n">
        <v>9</v>
      </c>
      <c r="G547" s="70" t="n">
        <v>9</v>
      </c>
      <c r="H547" s="71" t="inlineStr">
        <is>
          <t>Disposición inadecuada de escombros. Comparendo 728</t>
        </is>
      </c>
      <c r="I547" s="70" t="inlineStr">
        <is>
          <t>De Oficio</t>
        </is>
      </c>
      <c r="T547" s="70">
        <f>CONCATENATE(J547," ",K547," ",L547," ",M547," ",N547," ",O547," ",P547," ",Q547," ",R547," ",S547)</f>
        <v/>
      </c>
      <c r="U547" s="70" t="inlineStr">
        <is>
          <t>no reporta</t>
        </is>
      </c>
      <c r="V547" s="70" t="inlineStr">
        <is>
          <t>no reporta</t>
        </is>
      </c>
      <c r="W547" s="70" t="inlineStr">
        <is>
          <t>Ivan de Jesus Montoya Iarrea</t>
        </is>
      </c>
      <c r="X547" s="70" t="inlineStr">
        <is>
          <t>CL</t>
        </is>
      </c>
      <c r="Y547" s="70" t="n">
        <v>40</v>
      </c>
      <c r="AA547" s="70" t="inlineStr">
        <is>
          <t>SUR</t>
        </is>
      </c>
      <c r="AB547" s="70" t="n">
        <v>25</v>
      </c>
      <c r="AC547" s="70" t="inlineStr">
        <is>
          <t>AA</t>
        </is>
      </c>
      <c r="AD547" s="70" t="n">
        <v>25</v>
      </c>
      <c r="AG547" s="70" t="n">
        <v>102</v>
      </c>
      <c r="AH547" s="70">
        <f>CONCATENATE(X547," ",Y547," ",Z547," ",AA547," ",AB547," ",AC547," ",AD547," ",AE547," ",AF547," ",AG547)</f>
        <v/>
      </c>
      <c r="AI547" s="70" t="n">
        <v>70049884</v>
      </c>
      <c r="AJ547" s="70" t="n">
        <v>5708252</v>
      </c>
      <c r="AK547" s="70" t="inlineStr">
        <is>
          <t>El Salado</t>
        </is>
      </c>
      <c r="AO547" s="72" t="n"/>
      <c r="AP547" s="70" t="n">
        <v>6</v>
      </c>
      <c r="AQ547" s="77" t="n">
        <v>41479</v>
      </c>
      <c r="AR547" s="73" t="n">
        <v>41479</v>
      </c>
      <c r="AS547" s="74">
        <f>+AR547-AQ547</f>
        <v/>
      </c>
      <c r="AT547" s="70" t="inlineStr">
        <is>
          <t>Acuerdo 020 de 2009</t>
        </is>
      </c>
      <c r="AU547" s="70" t="inlineStr">
        <is>
          <t>Auto de archivo</t>
        </is>
      </c>
      <c r="AV547" s="75" t="n">
        <v>41479</v>
      </c>
      <c r="AW547" s="76" t="inlineStr">
        <is>
          <t>J. Restrepo - S. Bustamante</t>
        </is>
      </c>
      <c r="AX547" s="75" t="n">
        <v>41479</v>
      </c>
      <c r="AY547" s="75" t="n">
        <v>41481</v>
      </c>
      <c r="AZ547" s="76" t="inlineStr">
        <is>
          <t>J. Alvarez - L. Garcia</t>
        </is>
      </c>
      <c r="BA547" s="75" t="n">
        <v>41481</v>
      </c>
      <c r="BB547" s="76" t="n"/>
      <c r="BC547" s="76" t="n"/>
      <c r="BD547" s="76" t="n"/>
      <c r="BE547" s="76" t="n"/>
      <c r="BF547" s="76" t="n"/>
      <c r="BG547" s="76" t="n"/>
      <c r="BH547" s="76" t="n"/>
      <c r="BI547" s="76" t="n"/>
      <c r="BJ547" s="76" t="n"/>
      <c r="BK547" s="76" t="n"/>
      <c r="BL547" s="76" t="n"/>
      <c r="BM547" s="75" t="n">
        <v>41480</v>
      </c>
      <c r="BN547" s="75" t="n">
        <v>41487</v>
      </c>
      <c r="BO547" s="75" t="n">
        <v>41488</v>
      </c>
      <c r="BP547" s="76" t="n"/>
      <c r="BQ547" s="76" t="n"/>
      <c r="BR547" s="76" t="n"/>
      <c r="BS547" s="75" t="n">
        <v>41498</v>
      </c>
      <c r="BT547" s="75" t="n">
        <v>41502</v>
      </c>
      <c r="BU547" s="76" t="n"/>
      <c r="BV547" s="76" t="n"/>
      <c r="BW547" s="75" t="n">
        <v>41514</v>
      </c>
      <c r="BX547" s="75" t="n">
        <v>41521</v>
      </c>
      <c r="BY547" s="76" t="n"/>
      <c r="BZ547" s="76" t="n"/>
      <c r="CA547" s="76" t="n"/>
      <c r="CB547" s="76" t="n"/>
      <c r="CC547" s="76" t="n"/>
      <c r="CD547" s="76" t="n"/>
      <c r="CE547" s="76" t="n"/>
      <c r="CF547" s="76" t="n"/>
      <c r="CG547" s="76" t="n"/>
      <c r="CH547" s="76" t="n"/>
    </row>
    <row r="548" ht="15" customHeight="1">
      <c r="B548" t="inlineStr">
        <is>
          <t>546-2013</t>
        </is>
      </c>
      <c r="C548" t="n">
        <v>1304024</v>
      </c>
      <c r="D548" t="inlineStr">
        <is>
          <t>-</t>
        </is>
      </c>
      <c r="E548" t="inlineStr">
        <is>
          <t>RESIDUOS SOLIDOS</t>
        </is>
      </c>
      <c r="H548" s="7" t="inlineStr">
        <is>
          <t>Acopio de reciclaje en vivienda, compra venta RAEE</t>
        </is>
      </c>
      <c r="I548" t="inlineStr">
        <is>
          <t>De Oficio</t>
        </is>
      </c>
      <c r="T548">
        <f>CONCATENATE(J548," ",K548," ",L548," ",M548," ",N548," ",O548," ",P548," ",Q548," ",R548," ",S548)</f>
        <v/>
      </c>
      <c r="U548" t="inlineStr">
        <is>
          <t>no reporta</t>
        </is>
      </c>
      <c r="V548" t="inlineStr">
        <is>
          <t>no reporta</t>
        </is>
      </c>
      <c r="W548" t="inlineStr">
        <is>
          <t>Augusto Arboleda Gallon - Pedro Jose Gonzales</t>
        </is>
      </c>
      <c r="X548" t="inlineStr">
        <is>
          <t>CL</t>
        </is>
      </c>
      <c r="Y548" t="n">
        <v>39</v>
      </c>
      <c r="AA548" t="inlineStr">
        <is>
          <t>SUR</t>
        </is>
      </c>
      <c r="AB548" t="n">
        <v>40</v>
      </c>
      <c r="AC548" t="inlineStr">
        <is>
          <t>DD</t>
        </is>
      </c>
      <c r="AD548" t="n">
        <v>49</v>
      </c>
      <c r="AH548">
        <f>CONCATENATE(X548," ",Y548," ",Z548," ",AA548," ",AB548," ",AC548," ",AD548," ",AE548," ",AF548," ",AG548)</f>
        <v/>
      </c>
      <c r="AI548" t="n">
        <v>70553023</v>
      </c>
      <c r="AJ548" t="inlineStr">
        <is>
          <t>no reporta</t>
        </is>
      </c>
      <c r="AK548" t="inlineStr">
        <is>
          <t>El Dorado</t>
        </is>
      </c>
      <c r="AO548" s="1" t="n"/>
      <c r="AP548" t="n">
        <v>7</v>
      </c>
      <c r="AQ548" s="17" t="n">
        <v>41479</v>
      </c>
      <c r="AR548" s="4" t="n">
        <v>41479</v>
      </c>
      <c r="AS548" s="5">
        <f>+AR548-AQ548</f>
        <v/>
      </c>
      <c r="AT548" t="inlineStr">
        <is>
          <t>Acta de Compromiso</t>
        </is>
      </c>
      <c r="AU548" t="inlineStr">
        <is>
          <t>Auto de archivo</t>
        </is>
      </c>
    </row>
    <row r="549" ht="15" customHeight="1">
      <c r="B549" t="inlineStr">
        <is>
          <t>547-2013</t>
        </is>
      </c>
      <c r="C549" t="n">
        <v>1304066</v>
      </c>
      <c r="D549" t="inlineStr">
        <is>
          <t>FLORA</t>
        </is>
      </c>
      <c r="H549" s="7" t="inlineStr">
        <is>
          <t>Poda de arboles sin autorización</t>
        </is>
      </c>
      <c r="I549" t="inlineStr">
        <is>
          <t>De Oficio</t>
        </is>
      </c>
      <c r="T549">
        <f>CONCATENATE(J549," ",K549," ",L549," ",M549," ",N549," ",O549," ",P549," ",Q549," ",R549," ",S549)</f>
        <v/>
      </c>
      <c r="U549" t="inlineStr">
        <is>
          <t>no reporta</t>
        </is>
      </c>
      <c r="V549" t="inlineStr">
        <is>
          <t>no reporta</t>
        </is>
      </c>
      <c r="W549" t="inlineStr">
        <is>
          <t>Juan Diego M</t>
        </is>
      </c>
      <c r="X549" t="inlineStr">
        <is>
          <t>KR</t>
        </is>
      </c>
      <c r="Y549" t="n">
        <v>42</v>
      </c>
      <c r="Z549" t="inlineStr">
        <is>
          <t>C</t>
        </is>
      </c>
      <c r="AB549" t="n">
        <v>45</v>
      </c>
      <c r="AC549" t="inlineStr">
        <is>
          <t>C</t>
        </is>
      </c>
      <c r="AD549" t="n">
        <v>59</v>
      </c>
      <c r="AE549" t="inlineStr">
        <is>
          <t>SUR</t>
        </is>
      </c>
      <c r="AH549">
        <f>CONCATENATE(X549," ",Y549," ",Z549," ",AA549," ",AB549," ",AC549," ",AD549," ",AE549," ",AF549," ",AG549)</f>
        <v/>
      </c>
      <c r="AI549" t="n">
        <v>70518201</v>
      </c>
      <c r="AJ549" t="n">
        <v>3314002</v>
      </c>
      <c r="AK549" t="inlineStr">
        <is>
          <t>La Paz</t>
        </is>
      </c>
      <c r="AO549" s="1" t="n"/>
      <c r="AP549" t="n">
        <v>7</v>
      </c>
      <c r="AQ549" s="17" t="n">
        <v>41481</v>
      </c>
      <c r="AR549" s="4" t="n">
        <v>41481</v>
      </c>
      <c r="AS549" s="5">
        <f>+AR549-AQ549</f>
        <v/>
      </c>
      <c r="AT549" t="inlineStr">
        <is>
          <t>Acta de Compromiso</t>
        </is>
      </c>
      <c r="AU549" t="inlineStr">
        <is>
          <t>Auto de archivo</t>
        </is>
      </c>
      <c r="AV549" s="10" t="n">
        <v>41481</v>
      </c>
      <c r="AW549" s="9" t="inlineStr">
        <is>
          <t>J. Restrepo - S. Bustamante</t>
        </is>
      </c>
      <c r="AX549" s="10" t="n">
        <v>41481</v>
      </c>
      <c r="BK549" s="10" t="n">
        <v>41445</v>
      </c>
      <c r="BL549" s="10" t="n">
        <v>41445</v>
      </c>
      <c r="CE549" s="10" t="n">
        <v>41500</v>
      </c>
    </row>
    <row r="550" ht="15" customFormat="1" customHeight="1" s="70">
      <c r="B550" s="70" t="inlineStr">
        <is>
          <t>548-2013</t>
        </is>
      </c>
      <c r="C550" s="70" t="n">
        <v>1304078</v>
      </c>
      <c r="D550" s="70" t="inlineStr">
        <is>
          <t>-</t>
        </is>
      </c>
      <c r="E550" s="70" t="inlineStr">
        <is>
          <t>ESCOMBROS</t>
        </is>
      </c>
      <c r="F550" s="70" t="n">
        <v>9</v>
      </c>
      <c r="H550" s="71" t="inlineStr">
        <is>
          <t>Disposición inadecuada de escombros. Comparendo 741</t>
        </is>
      </c>
      <c r="I550" s="70" t="inlineStr">
        <is>
          <t>De Oficio</t>
        </is>
      </c>
      <c r="U550" s="70" t="inlineStr">
        <is>
          <t>no reporta</t>
        </is>
      </c>
      <c r="V550" s="70" t="inlineStr">
        <is>
          <t>no reporta</t>
        </is>
      </c>
      <c r="W550" s="70" t="inlineStr">
        <is>
          <t>Mario Gomez</t>
        </is>
      </c>
      <c r="X550" s="70" t="inlineStr">
        <is>
          <t>CL</t>
        </is>
      </c>
      <c r="Y550" s="70" t="n">
        <v>39</v>
      </c>
      <c r="Z550" s="70" t="inlineStr">
        <is>
          <t>D</t>
        </is>
      </c>
      <c r="AA550" s="70" t="inlineStr">
        <is>
          <t>SUR</t>
        </is>
      </c>
      <c r="AB550" s="70" t="n">
        <v>24</v>
      </c>
      <c r="AC550" s="70" t="inlineStr">
        <is>
          <t>EE</t>
        </is>
      </c>
      <c r="AD550" s="70" t="n">
        <v>96</v>
      </c>
      <c r="AH550" s="70">
        <f>CONCATENATE(X550," ",Y550," ",Z550," ",AA550," ",AB550," ",AC550," ",AD550," ",AE550," ",AF550," ",AG550)</f>
        <v/>
      </c>
      <c r="AI550" s="70" t="n">
        <v>8353788</v>
      </c>
      <c r="AJ550" s="70" t="inlineStr">
        <is>
          <t>5705032 - 3317202</t>
        </is>
      </c>
      <c r="AK550" s="70" t="inlineStr">
        <is>
          <t>El Chingui</t>
        </is>
      </c>
      <c r="AO550" s="72" t="n"/>
      <c r="AP550" s="70" t="n">
        <v>6</v>
      </c>
      <c r="AQ550" s="77" t="n">
        <v>41481</v>
      </c>
      <c r="AR550" s="73" t="n">
        <v>41481</v>
      </c>
      <c r="AS550" s="74">
        <f>+AR550-AQ550</f>
        <v/>
      </c>
      <c r="AT550" s="70" t="inlineStr">
        <is>
          <t>Acuerdo 020 de 2009</t>
        </is>
      </c>
      <c r="AU550" s="70" t="inlineStr">
        <is>
          <t>Auto de archivo</t>
        </is>
      </c>
      <c r="AV550" s="76" t="n"/>
      <c r="AW550" s="76" t="n"/>
      <c r="AX550" s="76" t="n"/>
      <c r="AY550" s="76" t="n"/>
      <c r="AZ550" s="76" t="n"/>
      <c r="BA550" s="76" t="n"/>
      <c r="BB550" s="76" t="n"/>
      <c r="BC550" s="76" t="n"/>
      <c r="BD550" s="76" t="n"/>
      <c r="BE550" s="76" t="n"/>
      <c r="BF550" s="76" t="n"/>
      <c r="BG550" s="76" t="n"/>
      <c r="BH550" s="76" t="n"/>
      <c r="BI550" s="76" t="n"/>
      <c r="BJ550" s="76" t="n"/>
      <c r="BK550" s="76" t="n"/>
      <c r="BL550" s="76" t="n"/>
      <c r="BM550" s="75" t="n">
        <v>41480</v>
      </c>
      <c r="BN550" s="76" t="n"/>
      <c r="BO550" s="75" t="n">
        <v>41488</v>
      </c>
      <c r="BP550" s="76" t="n"/>
      <c r="BQ550" s="76" t="n"/>
      <c r="BR550" s="76" t="n"/>
      <c r="BS550" s="76" t="n"/>
      <c r="BT550" s="76" t="n"/>
      <c r="BU550" s="76" t="n"/>
      <c r="BV550" s="76" t="n"/>
      <c r="BW550" s="76" t="n"/>
      <c r="BX550" s="76" t="n"/>
      <c r="BY550" s="76" t="n"/>
      <c r="BZ550" s="76" t="n"/>
      <c r="CA550" s="76" t="n"/>
      <c r="CB550" s="76" t="n"/>
      <c r="CC550" s="76" t="n"/>
      <c r="CD550" s="76" t="n"/>
      <c r="CE550" s="76" t="n"/>
      <c r="CF550" s="76" t="n"/>
      <c r="CG550" s="76" t="n"/>
      <c r="CH550" s="76" t="n"/>
    </row>
    <row r="551" ht="15" customHeight="1">
      <c r="A551" t="inlineStr">
        <is>
          <t>AA 0262</t>
        </is>
      </c>
      <c r="B551" t="inlineStr">
        <is>
          <t>549-2013</t>
        </is>
      </c>
      <c r="D551" t="inlineStr">
        <is>
          <t>HIDRICO</t>
        </is>
      </c>
      <c r="H551" s="7" t="inlineStr">
        <is>
          <t>Requerimiento por vertimiento</t>
        </is>
      </c>
      <c r="I551" t="inlineStr">
        <is>
          <t>Autoridad Ambiental</t>
        </is>
      </c>
      <c r="T551">
        <f>CONCATENATE(J551," ",K551," ",L551," ",M551," ",N551," ",O551," ",P551," ",Q551," ",R551," ",S551)</f>
        <v/>
      </c>
      <c r="U551" t="inlineStr">
        <is>
          <t>no reporta</t>
        </is>
      </c>
      <c r="V551" t="inlineStr">
        <is>
          <t>no reporta</t>
        </is>
      </c>
      <c r="W551" t="inlineStr">
        <is>
          <t>Efren de Jesús Restreo Cardona - Trucheras Arcoiris</t>
        </is>
      </c>
      <c r="X551" t="inlineStr">
        <is>
          <t>CL</t>
        </is>
      </c>
      <c r="Y551" t="n">
        <v>48</v>
      </c>
      <c r="Z551" t="inlineStr">
        <is>
          <t>C</t>
        </is>
      </c>
      <c r="AA551" t="inlineStr">
        <is>
          <t>SUR</t>
        </is>
      </c>
      <c r="AB551" t="n">
        <v>43</v>
      </c>
      <c r="AC551" t="inlineStr">
        <is>
          <t>A</t>
        </is>
      </c>
      <c r="AD551" t="n">
        <v>50</v>
      </c>
      <c r="AG551" t="n">
        <v>307</v>
      </c>
      <c r="AH551">
        <f>CONCATENATE(X551," ",Y551," ",Z551," ",AA551," ",AB551," ",AC551," ",AD551," ",AE551," ",AF551," ",AG551)</f>
        <v/>
      </c>
      <c r="AI551" t="n">
        <v>70569113</v>
      </c>
      <c r="AJ551" t="n">
        <v>3344671</v>
      </c>
      <c r="AL551" t="inlineStr">
        <is>
          <t>El Vallano</t>
        </is>
      </c>
      <c r="AO551" s="1" t="n"/>
      <c r="AP551" t="n">
        <v>11</v>
      </c>
      <c r="AQ551" s="17" t="n">
        <v>41481</v>
      </c>
      <c r="AR551" s="4" t="n">
        <v>41491</v>
      </c>
      <c r="AS551" s="5">
        <f>+AR551-AQ551</f>
        <v/>
      </c>
      <c r="AT551" t="inlineStr">
        <is>
          <t>Acta de Compromiso</t>
        </is>
      </c>
      <c r="AU551" t="inlineStr">
        <is>
          <t>Auto de archivo</t>
        </is>
      </c>
      <c r="BK551" s="10" t="n">
        <v>41491</v>
      </c>
      <c r="BL551" s="10" t="n">
        <v>41491</v>
      </c>
      <c r="CE551" s="10" t="n">
        <v>41568</v>
      </c>
    </row>
    <row r="552" ht="15" customHeight="1">
      <c r="B552" t="inlineStr">
        <is>
          <t>550-2013</t>
        </is>
      </c>
      <c r="C552" t="inlineStr">
        <is>
          <t>1303049 - 1305726 - 1305791 - 1305877</t>
        </is>
      </c>
      <c r="D552" t="inlineStr">
        <is>
          <t>SUELO</t>
        </is>
      </c>
      <c r="H552" s="7" t="inlineStr">
        <is>
          <t>Inestabilidad de suelo en talud aledaño a quebrada La Honda</t>
        </is>
      </c>
      <c r="I552" t="inlineStr">
        <is>
          <t>Autoridad Ambiental</t>
        </is>
      </c>
      <c r="T552">
        <f>CONCATENATE(J552," ",K552," ",L552," ",M552," ",N552," ",O552," ",P552," ",Q552," ",R552," ",S552)</f>
        <v/>
      </c>
      <c r="U552" t="inlineStr">
        <is>
          <t>no reporta</t>
        </is>
      </c>
      <c r="V552" t="inlineStr">
        <is>
          <t>no reporta</t>
        </is>
      </c>
      <c r="W552" t="inlineStr">
        <is>
          <t>Catalina Lopez - C.R Bosque de San Jorge</t>
        </is>
      </c>
      <c r="X552" t="inlineStr">
        <is>
          <t>KR</t>
        </is>
      </c>
      <c r="Y552" t="n">
        <v>27</v>
      </c>
      <c r="Z552" t="inlineStr">
        <is>
          <t>C</t>
        </is>
      </c>
      <c r="AB552" t="n">
        <v>23</v>
      </c>
      <c r="AD552" t="n">
        <v>152</v>
      </c>
      <c r="AE552" t="inlineStr">
        <is>
          <t>SUR</t>
        </is>
      </c>
      <c r="AH552">
        <f>CONCATENATE(X552," ",Y552," ",Z552," ",AA552," ",AB552," ",AC552," ",AD552," ",AE552," ",AF552," ",AG552)</f>
        <v/>
      </c>
      <c r="AI552" t="inlineStr">
        <is>
          <t>no reporta</t>
        </is>
      </c>
      <c r="AJ552" t="n">
        <v>4483149</v>
      </c>
      <c r="AK552" t="inlineStr">
        <is>
          <t>Zuñiga</t>
        </is>
      </c>
      <c r="AO552" s="1" t="n"/>
      <c r="AP552" t="n">
        <v>4</v>
      </c>
      <c r="AQ552" s="17" t="n">
        <v>41480</v>
      </c>
      <c r="AR552" s="4" t="n">
        <v>41491</v>
      </c>
      <c r="AS552" s="5">
        <f>+AR552-AQ552</f>
        <v/>
      </c>
      <c r="AT552" t="inlineStr">
        <is>
          <t>Acta de Compromiso</t>
        </is>
      </c>
      <c r="AU552" t="inlineStr">
        <is>
          <t>Auto de archivo</t>
        </is>
      </c>
      <c r="BK552" s="10" t="n">
        <v>41491</v>
      </c>
      <c r="BL552" s="10" t="n">
        <v>41491</v>
      </c>
    </row>
    <row r="553" ht="15" customFormat="1" customHeight="1" s="70">
      <c r="B553" s="70" t="inlineStr">
        <is>
          <t>551-2013</t>
        </is>
      </c>
      <c r="C553" s="70" t="n">
        <v>1304076</v>
      </c>
      <c r="D553" s="70" t="inlineStr">
        <is>
          <t>FAUNA DOMESTICA</t>
        </is>
      </c>
      <c r="H553" s="71" t="inlineStr">
        <is>
          <t>Ataque de mascota</t>
        </is>
      </c>
      <c r="I553" s="70" t="inlineStr">
        <is>
          <t>Jaime Restrepo Villegas</t>
        </is>
      </c>
      <c r="J553" s="70" t="inlineStr">
        <is>
          <t>TR</t>
        </is>
      </c>
      <c r="K553" s="70" t="n">
        <v>5</v>
      </c>
      <c r="N553" s="70" t="n">
        <v>75</v>
      </c>
      <c r="O553" s="70" t="inlineStr">
        <is>
          <t>D</t>
        </is>
      </c>
      <c r="P553" s="70" t="n">
        <v>42</v>
      </c>
      <c r="S553" s="70" t="n">
        <v>411</v>
      </c>
      <c r="T553" s="70">
        <f>CONCATENATE(J553," ",K553," ",L553," ",M553," ",N553," ",O553," ",P553," ",Q553," ",R553," ",S553)</f>
        <v/>
      </c>
      <c r="U553" s="70" t="n">
        <v>3317296</v>
      </c>
      <c r="V553" s="70" t="n">
        <v>2118668</v>
      </c>
      <c r="W553" s="70" t="inlineStr">
        <is>
          <t>Por determinar</t>
        </is>
      </c>
      <c r="X553" s="70" t="inlineStr">
        <is>
          <t>CL</t>
        </is>
      </c>
      <c r="Y553" s="70" t="n">
        <v>39</v>
      </c>
      <c r="AA553" s="70" t="inlineStr">
        <is>
          <t>SUR</t>
        </is>
      </c>
      <c r="AB553" s="70" t="n">
        <v>43</v>
      </c>
      <c r="AD553" s="70" t="n">
        <v>39</v>
      </c>
      <c r="AH553" s="70">
        <f>CONCATENATE(X553," ",Y553," ",Z553," ",AA553," ",AB553," ",AC553," ",AD553," ",AE553," ",AF553," ",AG553)</f>
        <v/>
      </c>
      <c r="AI553" s="70" t="inlineStr">
        <is>
          <t>no reporta</t>
        </is>
      </c>
      <c r="AJ553" s="70" t="inlineStr">
        <is>
          <t>no reporta</t>
        </is>
      </c>
      <c r="AK553" s="70" t="inlineStr">
        <is>
          <t>Zona Centro</t>
        </is>
      </c>
      <c r="AO553" s="72" t="n"/>
      <c r="AP553" s="70" t="n">
        <v>9</v>
      </c>
      <c r="AQ553" s="77" t="n">
        <v>41481</v>
      </c>
      <c r="AR553" s="73" t="n">
        <v>41487</v>
      </c>
      <c r="AS553" s="74">
        <f>+AR553-AQ553</f>
        <v/>
      </c>
      <c r="AT553" s="70" t="inlineStr">
        <is>
          <t>Codigo de Policia</t>
        </is>
      </c>
      <c r="AU553" s="70" t="inlineStr">
        <is>
          <t>Auto de archivo</t>
        </is>
      </c>
      <c r="AV553" s="76" t="n"/>
      <c r="AW553" s="76" t="n"/>
      <c r="AX553" s="76" t="n"/>
      <c r="AY553" s="76" t="n"/>
      <c r="AZ553" s="76" t="n"/>
      <c r="BA553" s="76" t="n"/>
      <c r="BB553" s="76" t="n"/>
      <c r="BC553" s="76" t="n"/>
      <c r="BD553" s="76" t="n"/>
      <c r="BE553" s="76" t="n"/>
      <c r="BF553" s="76" t="n"/>
      <c r="BG553" s="76" t="n"/>
      <c r="BH553" s="76" t="n"/>
      <c r="BI553" s="76" t="n"/>
      <c r="BJ553" s="76" t="n"/>
      <c r="BK553" s="76" t="n"/>
      <c r="BL553" s="76" t="n"/>
      <c r="BM553" s="75" t="n">
        <v>41487</v>
      </c>
      <c r="BN553" s="76" t="n"/>
      <c r="BO553" s="76" t="n"/>
      <c r="BP553" s="76" t="n"/>
      <c r="BQ553" s="76" t="n"/>
      <c r="BR553" s="76" t="n"/>
      <c r="BS553" s="76" t="n"/>
      <c r="BT553" s="76" t="n"/>
      <c r="BU553" s="76" t="n"/>
      <c r="BV553" s="76" t="n"/>
      <c r="BW553" s="76" t="n"/>
      <c r="BX553" s="76" t="n"/>
      <c r="BY553" s="76" t="n"/>
      <c r="BZ553" s="76" t="n"/>
      <c r="CA553" s="76" t="n"/>
      <c r="CB553" s="76" t="n"/>
      <c r="CC553" s="76" t="n"/>
      <c r="CD553" s="76" t="n"/>
      <c r="CE553" s="75" t="n">
        <v>41675</v>
      </c>
      <c r="CF553" s="76" t="n"/>
      <c r="CG553" s="76" t="n"/>
      <c r="CH553" s="76" t="n"/>
    </row>
    <row r="554" ht="15" customFormat="1" customHeight="1" s="70">
      <c r="A554" s="70" t="inlineStr">
        <is>
          <t>DP 13073</t>
        </is>
      </c>
      <c r="B554" s="70" t="inlineStr">
        <is>
          <t>552-2013</t>
        </is>
      </c>
      <c r="C554" s="70" t="n">
        <v>134796</v>
      </c>
      <c r="D554" s="70" t="inlineStr">
        <is>
          <t>FAUNA DOMESTICA</t>
        </is>
      </c>
      <c r="H554" s="71" t="inlineStr">
        <is>
          <t>Tenencia inadecuada de perro peligroso</t>
        </is>
      </c>
      <c r="I554" s="70" t="inlineStr">
        <is>
          <t>Catalina Lopez L</t>
        </is>
      </c>
      <c r="J554" s="70" t="inlineStr">
        <is>
          <t>KR</t>
        </is>
      </c>
      <c r="K554" s="70" t="n">
        <v>27</v>
      </c>
      <c r="N554" s="70" t="n">
        <v>23</v>
      </c>
      <c r="P554" s="70" t="n">
        <v>152</v>
      </c>
      <c r="Q554" s="70" t="inlineStr">
        <is>
          <t>SUR</t>
        </is>
      </c>
      <c r="T554" s="70">
        <f>CONCATENATE(J554," ",K554," ",L554," ",M554," ",N554," ",O554," ",P554," ",Q554," ",R554," ",S554)</f>
        <v/>
      </c>
      <c r="U554" s="70" t="inlineStr">
        <is>
          <t>no reporta</t>
        </is>
      </c>
      <c r="V554" s="70" t="n">
        <v>4483149</v>
      </c>
      <c r="W554" s="70" t="inlineStr">
        <is>
          <t>Mateo Avendaño</t>
        </is>
      </c>
      <c r="X554" s="70" t="inlineStr">
        <is>
          <t>KR</t>
        </is>
      </c>
      <c r="Y554" s="70" t="n">
        <v>27</v>
      </c>
      <c r="AB554" s="70" t="n">
        <v>23</v>
      </c>
      <c r="AD554" s="70" t="n">
        <v>152</v>
      </c>
      <c r="AE554" s="70" t="inlineStr">
        <is>
          <t>SUR</t>
        </is>
      </c>
      <c r="AG554" s="70" t="n">
        <v>9823</v>
      </c>
      <c r="AH554" s="70">
        <f>CONCATENATE(X554," ",Y554," ",Z554," ",AA554," ",AB554," ",AC554," ",AD554," ",AE554," ",AF554," ",AG554)</f>
        <v/>
      </c>
      <c r="AI554" s="70" t="inlineStr">
        <is>
          <t>no reporta</t>
        </is>
      </c>
      <c r="AJ554" s="70" t="inlineStr">
        <is>
          <t>no reporta</t>
        </is>
      </c>
      <c r="AK554" s="70" t="inlineStr">
        <is>
          <t>Zuñiga</t>
        </is>
      </c>
      <c r="AO554" s="72" t="n"/>
      <c r="AP554" s="70" t="n">
        <v>4</v>
      </c>
      <c r="AQ554" s="77" t="n">
        <v>41481</v>
      </c>
      <c r="AR554" s="73" t="n">
        <v>41485</v>
      </c>
      <c r="AS554" s="74">
        <f>+AR554-AQ554</f>
        <v/>
      </c>
      <c r="AT554" s="70" t="inlineStr">
        <is>
          <t>Acta de Compromiso</t>
        </is>
      </c>
      <c r="AU554" s="70" t="inlineStr">
        <is>
          <t>Auto de archivo</t>
        </is>
      </c>
      <c r="AV554" s="75" t="n">
        <v>41485</v>
      </c>
      <c r="AW554" s="76" t="inlineStr">
        <is>
          <t>J. Alvarez - L. Garcia</t>
        </is>
      </c>
      <c r="AX554" s="76" t="n"/>
      <c r="AY554" s="76" t="n"/>
      <c r="AZ554" s="76" t="n"/>
      <c r="BA554" s="76" t="n"/>
      <c r="BB554" s="76" t="n"/>
      <c r="BC554" s="76" t="n"/>
      <c r="BD554" s="76" t="n"/>
      <c r="BE554" s="76" t="n"/>
      <c r="BF554" s="76" t="n"/>
      <c r="BG554" s="76" t="n"/>
      <c r="BH554" s="76" t="n"/>
      <c r="BI554" s="76" t="n"/>
      <c r="BJ554" s="76" t="n"/>
      <c r="BK554" s="76" t="n"/>
      <c r="BL554" s="76" t="n"/>
      <c r="BM554" s="76" t="n"/>
      <c r="BN554" s="76" t="n"/>
      <c r="BO554" s="76" t="n"/>
      <c r="BP554" s="76" t="n"/>
      <c r="BQ554" s="76" t="n"/>
      <c r="BR554" s="76" t="n"/>
      <c r="BS554" s="76" t="n"/>
      <c r="BT554" s="76" t="n"/>
      <c r="BU554" s="76" t="n"/>
      <c r="BV554" s="76" t="n"/>
      <c r="BW554" s="76" t="n"/>
      <c r="BX554" s="76" t="n"/>
      <c r="BY554" s="76" t="n"/>
      <c r="BZ554" s="76" t="n"/>
      <c r="CA554" s="76" t="n"/>
      <c r="CB554" s="76" t="n"/>
      <c r="CC554" s="76" t="n"/>
      <c r="CD554" s="76" t="n"/>
      <c r="CE554" s="75" t="n">
        <v>41841</v>
      </c>
      <c r="CF554" s="76" t="n"/>
      <c r="CG554" s="76" t="n"/>
      <c r="CH554" s="76" t="n"/>
    </row>
    <row r="555" ht="14.25" customFormat="1" customHeight="1" s="70">
      <c r="B555" s="70" t="inlineStr">
        <is>
          <t>553-2013</t>
        </is>
      </c>
      <c r="C555" s="70" t="n">
        <v>1304019</v>
      </c>
      <c r="D555" s="70" t="inlineStr">
        <is>
          <t>HIDRICO</t>
        </is>
      </c>
      <c r="H555" s="71" t="inlineStr">
        <is>
          <t xml:space="preserve">Descarga de aguas residuales en servidumbre </t>
        </is>
      </c>
      <c r="I555" s="70" t="inlineStr">
        <is>
          <t>Caminantes del sector</t>
        </is>
      </c>
      <c r="T555" s="70">
        <f>CONCATENATE(J555," ",K555," ",L555," ",M555," ",N555," ",O555," ",P555," ",Q555," ",R555," ",S555)</f>
        <v/>
      </c>
      <c r="U555" s="70" t="inlineStr">
        <is>
          <t>no reporta</t>
        </is>
      </c>
      <c r="V555" s="70" t="inlineStr">
        <is>
          <t>no reporta</t>
        </is>
      </c>
      <c r="W555" s="70" t="inlineStr">
        <is>
          <t>Alberto Gonzales</t>
        </is>
      </c>
      <c r="X555" s="70" t="inlineStr">
        <is>
          <t>KR</t>
        </is>
      </c>
      <c r="Y555" s="70" t="n">
        <v>27</v>
      </c>
      <c r="Z555" s="70" t="inlineStr">
        <is>
          <t>D</t>
        </is>
      </c>
      <c r="AB555" s="70" t="n">
        <v>27</v>
      </c>
      <c r="AD555" s="70" t="n">
        <v>23</v>
      </c>
      <c r="AE555" s="70" t="inlineStr">
        <is>
          <t>SUR</t>
        </is>
      </c>
      <c r="AG555" s="70" t="n">
        <v>108</v>
      </c>
      <c r="AH555" s="70">
        <f>CONCATENATE(X555," ",Y555," ",Z555," ",AA555," ",AB555," ",AC555," ",AD555," ",AE555," ",AF555," ",AG555)</f>
        <v/>
      </c>
      <c r="AI555" s="70" t="inlineStr">
        <is>
          <t>no reporta</t>
        </is>
      </c>
      <c r="AJ555" s="70" t="inlineStr">
        <is>
          <t>no reporta</t>
        </is>
      </c>
      <c r="AK555" s="70" t="inlineStr">
        <is>
          <t>El Esmeraldal</t>
        </is>
      </c>
      <c r="AO555" s="72" t="n"/>
      <c r="AP555" s="70" t="n">
        <v>4</v>
      </c>
      <c r="AQ555" s="77" t="n">
        <v>41479</v>
      </c>
      <c r="AR555" s="73" t="n">
        <v>41492</v>
      </c>
      <c r="AS555" s="74">
        <f>+AR555-AQ555</f>
        <v/>
      </c>
      <c r="AT555" s="70" t="inlineStr">
        <is>
          <t>Acta de Compromiso</t>
        </is>
      </c>
      <c r="AU555" s="70" t="inlineStr">
        <is>
          <t>Auto de archivo</t>
        </is>
      </c>
      <c r="AV555" s="75" t="n">
        <v>41499</v>
      </c>
      <c r="AW555" s="76" t="inlineStr">
        <is>
          <t>J. Restrepo - S. Bustamante - C. Rojas</t>
        </is>
      </c>
      <c r="AX555" s="76" t="n"/>
      <c r="AY555" s="76" t="n"/>
      <c r="AZ555" s="76" t="n"/>
      <c r="BA555" s="76" t="n"/>
      <c r="BB555" s="76" t="n"/>
      <c r="BC555" s="76" t="n"/>
      <c r="BD555" s="76" t="n"/>
      <c r="BE555" s="76" t="n"/>
      <c r="BF555" s="76" t="n"/>
      <c r="BG555" s="76" t="n"/>
      <c r="BH555" s="76" t="n"/>
      <c r="BI555" s="76" t="n"/>
      <c r="BJ555" s="76" t="n"/>
      <c r="BK555" s="76" t="n"/>
      <c r="BL555" s="76" t="n"/>
      <c r="BM555" s="76" t="n"/>
      <c r="BN555" s="76" t="n"/>
      <c r="BO555" s="76" t="n"/>
      <c r="BP555" s="76" t="n"/>
      <c r="BQ555" s="76" t="n"/>
      <c r="BR555" s="76" t="n"/>
      <c r="BS555" s="76" t="n"/>
      <c r="BT555" s="76" t="n"/>
      <c r="BU555" s="76" t="n"/>
      <c r="BV555" s="76" t="n"/>
      <c r="BW555" s="76" t="n"/>
      <c r="BX555" s="76" t="n"/>
      <c r="BY555" s="76" t="n"/>
      <c r="BZ555" s="76" t="n"/>
      <c r="CA555" s="76" t="n"/>
      <c r="CB555" s="76" t="n"/>
      <c r="CC555" s="76" t="n"/>
      <c r="CD555" s="76" t="n"/>
      <c r="CE555" s="75" t="n">
        <v>41799</v>
      </c>
      <c r="CF555" s="76" t="n"/>
      <c r="CG555" s="76" t="n"/>
      <c r="CH555" s="76" t="n"/>
    </row>
    <row r="556" ht="15" customFormat="1" customHeight="1" s="70">
      <c r="B556" s="70" t="inlineStr">
        <is>
          <t>554-2013</t>
        </is>
      </c>
      <c r="C556" s="70" t="n">
        <v>1304001</v>
      </c>
      <c r="D556" s="70" t="inlineStr">
        <is>
          <t>-</t>
        </is>
      </c>
      <c r="E556" s="70" t="inlineStr">
        <is>
          <t>RESIDUOS SOLIDOS</t>
        </is>
      </c>
      <c r="H556" s="71" t="inlineStr">
        <is>
          <t>Disposición inadecuada de residuos solidos</t>
        </is>
      </c>
      <c r="I556" s="70" t="inlineStr">
        <is>
          <t>Comunidad</t>
        </is>
      </c>
      <c r="T556" s="70">
        <f>CONCATENATE(J556," ",K556," ",L556," ",M556," ",N556," ",O556," ",P556," ",Q556," ",R556," ",S556)</f>
        <v/>
      </c>
      <c r="U556" s="70" t="inlineStr">
        <is>
          <t>no reporta</t>
        </is>
      </c>
      <c r="V556" s="70" t="inlineStr">
        <is>
          <t>no reporta</t>
        </is>
      </c>
      <c r="W556" s="70" t="inlineStr">
        <is>
          <t>Por determinar</t>
        </is>
      </c>
      <c r="X556" s="70" t="inlineStr">
        <is>
          <t>CL</t>
        </is>
      </c>
      <c r="Y556" s="70" t="n">
        <v>32</v>
      </c>
      <c r="Z556" s="70" t="inlineStr">
        <is>
          <t>A</t>
        </is>
      </c>
      <c r="AA556" s="70" t="inlineStr">
        <is>
          <t>SUR</t>
        </is>
      </c>
      <c r="AB556" s="70" t="n">
        <v>29</v>
      </c>
      <c r="AD556" s="70" t="n">
        <v>40</v>
      </c>
      <c r="AH556" s="70">
        <f>CONCATENATE(X556," ",Y556," ",Z556," ",AA556," ",AB556," ",AC556," ",AD556," ",AE556," ",AF556," ",AG556)</f>
        <v/>
      </c>
      <c r="AI556" s="70" t="inlineStr">
        <is>
          <t>no reporta</t>
        </is>
      </c>
      <c r="AJ556" s="70" t="inlineStr">
        <is>
          <t>no reporta</t>
        </is>
      </c>
      <c r="AK556" s="70" t="inlineStr">
        <is>
          <t>Alto de Misael</t>
        </is>
      </c>
      <c r="AO556" s="72" t="n"/>
      <c r="AP556" s="70" t="n">
        <v>3</v>
      </c>
      <c r="AQ556" s="77" t="n">
        <v>41478</v>
      </c>
      <c r="AR556" s="73" t="n">
        <v>41509</v>
      </c>
      <c r="AS556" s="74">
        <f>+AR556-AQ556</f>
        <v/>
      </c>
      <c r="AT556" s="70" t="inlineStr">
        <is>
          <t>Acta de Compromiso</t>
        </is>
      </c>
      <c r="AU556" s="70" t="inlineStr">
        <is>
          <t>Auto de archivo</t>
        </is>
      </c>
      <c r="AV556" s="75" t="n">
        <v>41492</v>
      </c>
      <c r="AW556" s="76" t="inlineStr">
        <is>
          <t>J. Restrepo - S. Bustamante</t>
        </is>
      </c>
      <c r="AX556" s="75" t="n">
        <v>41513</v>
      </c>
      <c r="AY556" s="76" t="n"/>
      <c r="AZ556" s="76" t="n"/>
      <c r="BA556" s="76" t="n"/>
      <c r="BB556" s="76" t="n"/>
      <c r="BC556" s="76" t="n"/>
      <c r="BD556" s="76" t="n"/>
      <c r="BE556" s="76" t="n"/>
      <c r="BF556" s="76" t="n"/>
      <c r="BG556" s="76" t="n"/>
      <c r="BH556" s="76" t="n"/>
      <c r="BI556" s="76" t="n"/>
      <c r="BJ556" s="76" t="n"/>
      <c r="BK556" s="75" t="n">
        <v>41507</v>
      </c>
      <c r="BL556" s="75" t="n">
        <v>41507</v>
      </c>
      <c r="BM556" s="76" t="n"/>
      <c r="BN556" s="76" t="n"/>
      <c r="BO556" s="76" t="n"/>
      <c r="BP556" s="76" t="n"/>
      <c r="BQ556" s="76" t="n"/>
      <c r="BR556" s="76" t="n"/>
      <c r="BS556" s="76" t="n"/>
      <c r="BT556" s="76" t="n"/>
      <c r="BU556" s="76" t="n"/>
      <c r="BV556" s="76" t="n"/>
      <c r="BW556" s="76" t="n"/>
      <c r="BX556" s="76" t="n"/>
      <c r="BY556" s="76" t="n"/>
      <c r="BZ556" s="76" t="n"/>
      <c r="CA556" s="76" t="n"/>
      <c r="CB556" s="76" t="n"/>
      <c r="CC556" s="76" t="n"/>
      <c r="CD556" s="76" t="n"/>
      <c r="CE556" s="76" t="n"/>
      <c r="CF556" s="76" t="n"/>
      <c r="CG556" s="76" t="n"/>
      <c r="CH556" s="76" t="n"/>
    </row>
    <row r="557" ht="15" customFormat="1" customHeight="1" s="70">
      <c r="B557" s="70" t="inlineStr">
        <is>
          <t>555-2013</t>
        </is>
      </c>
      <c r="C557" s="70" t="n">
        <v>1304026</v>
      </c>
      <c r="D557" s="70" t="inlineStr">
        <is>
          <t>AIRE</t>
        </is>
      </c>
      <c r="E557" s="70" t="inlineStr">
        <is>
          <t>RESIDUOS SOLIDOS</t>
        </is>
      </c>
      <c r="H557" s="71" t="inlineStr">
        <is>
          <t>Quema de residuos solidos</t>
        </is>
      </c>
      <c r="I557" s="70" t="inlineStr">
        <is>
          <t>Mauricio Ceballos Montoya</t>
        </is>
      </c>
      <c r="T557" s="70">
        <f>CONCATENATE(J557," ",K557," ",L557," ",M557," ",N557," ",O557," ",P557," ",Q557," ",R557," ",S557)</f>
        <v/>
      </c>
      <c r="U557" s="70" t="inlineStr">
        <is>
          <t>no reporta</t>
        </is>
      </c>
      <c r="V557" s="70" t="inlineStr">
        <is>
          <t>no reporta</t>
        </is>
      </c>
      <c r="W557" s="70" t="inlineStr">
        <is>
          <t>Urbanización San Silvestre</t>
        </is>
      </c>
      <c r="AH557" s="70">
        <f>CONCATENATE(X557," ",Y557," ",Z557," ",AA557," ",AB557," ",AC557," ",AD557," ",AE557," ",AF557," ",AG557)</f>
        <v/>
      </c>
      <c r="AI557" s="70" t="inlineStr">
        <is>
          <t>no reporta</t>
        </is>
      </c>
      <c r="AJ557" s="70" t="inlineStr">
        <is>
          <t>no reporta</t>
        </is>
      </c>
      <c r="AK557" s="70" t="inlineStr">
        <is>
          <t>Loma del Barro</t>
        </is>
      </c>
      <c r="AO557" s="72" t="n"/>
      <c r="AP557" s="70" t="n">
        <v>7</v>
      </c>
      <c r="AQ557" s="77" t="n">
        <v>41479</v>
      </c>
      <c r="AR557" s="73" t="n">
        <v>41492</v>
      </c>
      <c r="AS557" s="74">
        <f>+AR557-AQ557</f>
        <v/>
      </c>
      <c r="AT557" s="70" t="inlineStr">
        <is>
          <t>Acta de Compromiso</t>
        </is>
      </c>
      <c r="AU557" s="70" t="inlineStr">
        <is>
          <t>Auto de archivo</t>
        </is>
      </c>
      <c r="AV557" s="75" t="n">
        <v>41492</v>
      </c>
      <c r="AW557" s="76" t="inlineStr">
        <is>
          <t>J. Restrepo - S. Bustamante</t>
        </is>
      </c>
      <c r="AX557" s="75" t="n">
        <v>41499</v>
      </c>
      <c r="AY557" s="76" t="n"/>
      <c r="AZ557" s="76" t="n"/>
      <c r="BA557" s="76" t="n"/>
      <c r="BB557" s="76" t="n"/>
      <c r="BC557" s="76" t="n"/>
      <c r="BD557" s="76" t="n"/>
      <c r="BE557" s="76" t="n"/>
      <c r="BF557" s="76" t="n"/>
      <c r="BG557" s="76" t="n"/>
      <c r="BH557" s="76" t="n"/>
      <c r="BI557" s="76" t="n"/>
      <c r="BJ557" s="76" t="n"/>
      <c r="BK557" s="76" t="n"/>
      <c r="BL557" s="76" t="n"/>
      <c r="BM557" s="76" t="n"/>
      <c r="BN557" s="76" t="n"/>
      <c r="BO557" s="76" t="n"/>
      <c r="BP557" s="76" t="n"/>
      <c r="BQ557" s="76" t="n"/>
      <c r="BR557" s="76" t="n"/>
      <c r="BS557" s="76" t="n"/>
      <c r="BT557" s="76" t="n"/>
      <c r="BU557" s="76" t="n"/>
      <c r="BV557" s="76" t="n"/>
      <c r="BW557" s="76" t="n"/>
      <c r="BX557" s="76" t="n"/>
      <c r="BY557" s="76" t="n"/>
      <c r="BZ557" s="76" t="n"/>
      <c r="CA557" s="76" t="n"/>
      <c r="CB557" s="76" t="n"/>
      <c r="CC557" s="76" t="n"/>
      <c r="CD557" s="76" t="n"/>
      <c r="CE557" s="75" t="n">
        <v>41499</v>
      </c>
      <c r="CF557" s="76" t="n"/>
      <c r="CG557" s="76" t="n"/>
      <c r="CH557" s="76" t="n"/>
    </row>
    <row r="558" ht="15" customFormat="1" customHeight="1" s="70">
      <c r="B558" s="70" t="inlineStr">
        <is>
          <t>556-2013</t>
        </is>
      </c>
      <c r="C558" s="70" t="n">
        <v>1304102</v>
      </c>
      <c r="D558" s="70" t="inlineStr">
        <is>
          <t>AIRE</t>
        </is>
      </c>
      <c r="H558" s="71" t="inlineStr">
        <is>
          <t>Molestias por quemas en el sector</t>
        </is>
      </c>
      <c r="I558" s="70" t="inlineStr">
        <is>
          <t>Jaime de la Pava</t>
        </is>
      </c>
      <c r="J558" s="70" t="inlineStr">
        <is>
          <t>CL</t>
        </is>
      </c>
      <c r="K558" s="70" t="n">
        <v>46</v>
      </c>
      <c r="M558" s="70" t="inlineStr">
        <is>
          <t>SUR</t>
        </is>
      </c>
      <c r="N558" s="70" t="n">
        <v>46</v>
      </c>
      <c r="O558" s="70" t="inlineStr">
        <is>
          <t>C</t>
        </is>
      </c>
      <c r="P558" s="70" t="n">
        <v>100</v>
      </c>
      <c r="S558" s="70" t="n">
        <v>418</v>
      </c>
      <c r="T558" s="70">
        <f>CONCATENATE(J558," ",K558," ",L558," ",M558," ",N558," ",O558," ",P558," ",Q558," ",R558," ",S558)</f>
        <v/>
      </c>
      <c r="U558" s="70" t="inlineStr">
        <is>
          <t>no reporta</t>
        </is>
      </c>
      <c r="V558" s="70" t="n">
        <v>3799123</v>
      </c>
      <c r="W558" s="70" t="inlineStr">
        <is>
          <t>William Morelos</t>
        </is>
      </c>
      <c r="AH558" s="70">
        <f>CONCATENATE(X558," ",Y558," ",Z558," ",AA558," ",AB558," ",AC558," ",AD558," ",AE558," ",AF558," ",AG558)</f>
        <v/>
      </c>
      <c r="AI558" s="70" t="inlineStr">
        <is>
          <t>no reporta</t>
        </is>
      </c>
      <c r="AJ558" s="70" t="inlineStr">
        <is>
          <t>no reporta</t>
        </is>
      </c>
      <c r="AK558" s="70" t="inlineStr">
        <is>
          <t>Loma del Barro</t>
        </is>
      </c>
      <c r="AO558" s="72" t="n"/>
      <c r="AP558" s="70" t="n">
        <v>7</v>
      </c>
      <c r="AQ558" s="77" t="n">
        <v>41484</v>
      </c>
      <c r="AR558" s="73" t="n">
        <v>41486</v>
      </c>
      <c r="AS558" s="74">
        <f>+AR558-AQ558</f>
        <v/>
      </c>
      <c r="AT558" s="70" t="inlineStr">
        <is>
          <t>Acta de Compromiso</t>
        </is>
      </c>
      <c r="AU558" s="70" t="inlineStr">
        <is>
          <t>Auto de archivo</t>
        </is>
      </c>
      <c r="AV558" s="75" t="n">
        <v>41486</v>
      </c>
      <c r="AW558" s="76" t="inlineStr">
        <is>
          <t>J. Alvarez - L. Garcia</t>
        </is>
      </c>
      <c r="AX558" s="75" t="n">
        <v>41498</v>
      </c>
      <c r="AY558" s="76" t="n"/>
      <c r="AZ558" s="76" t="n"/>
      <c r="BA558" s="76" t="n"/>
      <c r="BB558" s="76" t="n"/>
      <c r="BC558" s="76" t="n"/>
      <c r="BD558" s="76" t="n"/>
      <c r="BE558" s="76" t="n"/>
      <c r="BF558" s="76" t="n"/>
      <c r="BG558" s="76" t="n"/>
      <c r="BH558" s="76" t="n"/>
      <c r="BI558" s="76" t="n"/>
      <c r="BJ558" s="76" t="n"/>
      <c r="BK558" s="76" t="n"/>
      <c r="BL558" s="76" t="n"/>
      <c r="BM558" s="76" t="n"/>
      <c r="BN558" s="76" t="n"/>
      <c r="BO558" s="76" t="n"/>
      <c r="BP558" s="76" t="n"/>
      <c r="BQ558" s="76" t="n"/>
      <c r="BR558" s="76" t="n"/>
      <c r="BS558" s="76" t="n"/>
      <c r="BT558" s="76" t="n"/>
      <c r="BU558" s="76" t="n"/>
      <c r="BV558" s="76" t="n"/>
      <c r="BW558" s="76" t="n"/>
      <c r="BX558" s="76" t="n"/>
      <c r="BY558" s="76" t="n"/>
      <c r="BZ558" s="76" t="n"/>
      <c r="CA558" s="76" t="n"/>
      <c r="CB558" s="76" t="n"/>
      <c r="CC558" s="76" t="n"/>
      <c r="CD558" s="76" t="n"/>
      <c r="CE558" s="75" t="n">
        <v>41499</v>
      </c>
      <c r="CF558" s="76" t="n"/>
      <c r="CG558" s="76" t="n"/>
      <c r="CH558" s="76" t="n"/>
    </row>
    <row r="559" ht="15" customFormat="1" customHeight="1" s="70">
      <c r="B559" s="70" t="inlineStr">
        <is>
          <t>557-2013</t>
        </is>
      </c>
      <c r="C559" s="70" t="n">
        <v>1304101</v>
      </c>
      <c r="D559" s="70" t="inlineStr">
        <is>
          <t>-</t>
        </is>
      </c>
      <c r="E559" s="70" t="inlineStr">
        <is>
          <t>RESIDUOS SOLIDOS</t>
        </is>
      </c>
      <c r="H559" s="71" t="inlineStr">
        <is>
          <t>Disposición inadecuada de residuos sólidos</t>
        </is>
      </c>
      <c r="I559" s="70" t="inlineStr">
        <is>
          <t>Luz Adriana Agudelo - Claudia Perez</t>
        </is>
      </c>
      <c r="J559" s="70" t="inlineStr">
        <is>
          <t>TR</t>
        </is>
      </c>
      <c r="K559" s="70" t="n">
        <v>34</v>
      </c>
      <c r="L559" s="70" t="inlineStr">
        <is>
          <t>D</t>
        </is>
      </c>
      <c r="M559" s="70" t="inlineStr">
        <is>
          <t>SUR</t>
        </is>
      </c>
      <c r="N559" s="70" t="n">
        <v>27</v>
      </c>
      <c r="O559" s="70" t="inlineStr">
        <is>
          <t>D</t>
        </is>
      </c>
      <c r="P559" s="70" t="n">
        <v>28</v>
      </c>
      <c r="T559" s="70">
        <f>CONCATENATE(J559," ",K559," ",L559," ",M559," ",N559," ",O559," ",P559," ",Q559," ",R559," ",S559)</f>
        <v/>
      </c>
      <c r="U559" s="70" t="n">
        <v>43576179</v>
      </c>
      <c r="V559" s="70" t="n">
        <v>5705063</v>
      </c>
      <c r="W559" s="70" t="inlineStr">
        <is>
          <t>Habitantes Alto de los Raves</t>
        </is>
      </c>
      <c r="AH559" s="70">
        <f>CONCATENATE(X559," ",Y559," ",Z559," ",AA559," ",AB559," ",AC559," ",AD559," ",AE559," ",AF559," ",AG559)</f>
        <v/>
      </c>
      <c r="AI559" s="70" t="inlineStr">
        <is>
          <t>no reporta</t>
        </is>
      </c>
      <c r="AJ559" s="70" t="inlineStr">
        <is>
          <t>no reporta</t>
        </is>
      </c>
      <c r="AK559" s="70" t="inlineStr">
        <is>
          <t>Uribe Angel</t>
        </is>
      </c>
      <c r="AO559" s="72" t="n"/>
      <c r="AP559" s="70" t="n">
        <v>3</v>
      </c>
      <c r="AQ559" s="77" t="n">
        <v>41484</v>
      </c>
      <c r="AR559" s="73" t="n">
        <v>41492</v>
      </c>
      <c r="AS559" s="74">
        <f>+AR559-AQ559</f>
        <v/>
      </c>
      <c r="AT559" s="70" t="inlineStr">
        <is>
          <t>Acta de Compromiso</t>
        </is>
      </c>
      <c r="AU559" s="70" t="inlineStr">
        <is>
          <t>Auto de archivo</t>
        </is>
      </c>
      <c r="AV559" s="75" t="n">
        <v>41492</v>
      </c>
      <c r="AW559" s="76" t="inlineStr">
        <is>
          <t>J. Restrepo - S. Bustamante</t>
        </is>
      </c>
      <c r="AX559" s="75" t="n">
        <v>41499</v>
      </c>
      <c r="AY559" s="76" t="n"/>
      <c r="AZ559" s="76" t="n"/>
      <c r="BA559" s="76" t="n"/>
      <c r="BB559" s="76" t="n"/>
      <c r="BC559" s="76" t="n"/>
      <c r="BD559" s="76" t="n"/>
      <c r="BE559" s="76" t="n"/>
      <c r="BF559" s="76" t="n"/>
      <c r="BG559" s="76" t="n"/>
      <c r="BH559" s="76" t="n"/>
      <c r="BI559" s="76" t="n"/>
      <c r="BJ559" s="76" t="n"/>
      <c r="BK559" s="75" t="n">
        <v>41507</v>
      </c>
      <c r="BL559" s="75" t="n">
        <v>41507</v>
      </c>
      <c r="BM559" s="76" t="n"/>
      <c r="BN559" s="76" t="n"/>
      <c r="BO559" s="76" t="n"/>
      <c r="BP559" s="76" t="n"/>
      <c r="BQ559" s="76" t="n"/>
      <c r="BR559" s="76" t="n"/>
      <c r="BS559" s="76" t="n"/>
      <c r="BT559" s="76" t="n"/>
      <c r="BU559" s="76" t="n"/>
      <c r="BV559" s="76" t="n"/>
      <c r="BW559" s="76" t="n"/>
      <c r="BX559" s="76" t="n"/>
      <c r="BY559" s="76" t="n"/>
      <c r="BZ559" s="76" t="n"/>
      <c r="CA559" s="76" t="n"/>
      <c r="CB559" s="76" t="n"/>
      <c r="CC559" s="76" t="n"/>
      <c r="CD559" s="76" t="n"/>
      <c r="CE559" s="76" t="n"/>
      <c r="CF559" s="76" t="n"/>
      <c r="CG559" s="76" t="n"/>
      <c r="CH559" s="76" t="n"/>
    </row>
    <row r="560" ht="15" customFormat="1" customHeight="1" s="70">
      <c r="B560" s="70" t="inlineStr">
        <is>
          <t>558-2013</t>
        </is>
      </c>
      <c r="C560" s="70" t="n">
        <v>1304165</v>
      </c>
      <c r="D560" s="70" t="inlineStr">
        <is>
          <t>-</t>
        </is>
      </c>
      <c r="E560" s="70" t="inlineStr">
        <is>
          <t>RESIDUOS SOLIDOS</t>
        </is>
      </c>
      <c r="H560" s="71" t="inlineStr">
        <is>
          <t>Disposición inadecuada de residuos sólidos</t>
        </is>
      </c>
      <c r="I560" s="70" t="inlineStr">
        <is>
          <t>Habitante piso 1</t>
        </is>
      </c>
      <c r="J560" s="70" t="inlineStr">
        <is>
          <t>KR</t>
        </is>
      </c>
      <c r="K560" s="70" t="n">
        <v>42</v>
      </c>
      <c r="L560" s="70" t="inlineStr">
        <is>
          <t>BC</t>
        </is>
      </c>
      <c r="N560" s="70" t="n">
        <v>48</v>
      </c>
      <c r="O560" s="70" t="inlineStr">
        <is>
          <t>F</t>
        </is>
      </c>
      <c r="P560" s="70" t="n">
        <v>23</v>
      </c>
      <c r="Q560" s="70" t="inlineStr">
        <is>
          <t>SUR</t>
        </is>
      </c>
      <c r="R560" s="70" t="n">
        <v>6.6</v>
      </c>
      <c r="S560" s="70" t="n">
        <v>101</v>
      </c>
      <c r="T560" s="70">
        <f>CONCATENATE(J560," ",K560," ",L560," ",M560," ",N560," ",O560," ",P560," ",Q560," ",R560," ",S560)</f>
        <v/>
      </c>
      <c r="U560" s="70" t="inlineStr">
        <is>
          <t>no reporta</t>
        </is>
      </c>
      <c r="V560" s="70" t="inlineStr">
        <is>
          <t>no reporta</t>
        </is>
      </c>
      <c r="W560" s="70" t="inlineStr">
        <is>
          <t>Habitantes bloque pisos superiores</t>
        </is>
      </c>
      <c r="AH560" s="70">
        <f>CONCATENATE(X560," ",Y560," ",Z560," ",AA560," ",AB560," ",AC560," ",AD560," ",AE560," ",AF560," ",AG560)</f>
        <v/>
      </c>
      <c r="AI560" s="70" t="inlineStr">
        <is>
          <t>no reporta</t>
        </is>
      </c>
      <c r="AJ560" s="70" t="inlineStr">
        <is>
          <t>no reporta</t>
        </is>
      </c>
      <c r="AK560" s="70" t="inlineStr">
        <is>
          <t>Loma del Barro</t>
        </is>
      </c>
      <c r="AO560" s="72" t="n"/>
      <c r="AP560" s="70" t="n">
        <v>7</v>
      </c>
      <c r="AQ560" s="77" t="n">
        <v>41484</v>
      </c>
      <c r="AR560" s="73" t="n">
        <v>41486</v>
      </c>
      <c r="AS560" s="74">
        <f>+AR560-AQ560</f>
        <v/>
      </c>
      <c r="AT560" s="70" t="inlineStr">
        <is>
          <t>Acta de Compromiso</t>
        </is>
      </c>
      <c r="AU560" s="70" t="inlineStr">
        <is>
          <t>Auto de archivo</t>
        </is>
      </c>
      <c r="AV560" s="75" t="n">
        <v>41486</v>
      </c>
      <c r="AW560" s="76" t="inlineStr">
        <is>
          <t>J. Alvarez - L. Garcia</t>
        </is>
      </c>
      <c r="AX560" s="75" t="n">
        <v>41487</v>
      </c>
      <c r="AY560" s="76" t="n"/>
      <c r="AZ560" s="76" t="n"/>
      <c r="BA560" s="76" t="n"/>
      <c r="BB560" s="76" t="n"/>
      <c r="BC560" s="76" t="n"/>
      <c r="BD560" s="76" t="n"/>
      <c r="BE560" s="76" t="n"/>
      <c r="BF560" s="76" t="n"/>
      <c r="BG560" s="76" t="n"/>
      <c r="BH560" s="76" t="n"/>
      <c r="BI560" s="76" t="n"/>
      <c r="BJ560" s="76" t="n"/>
      <c r="BK560" s="76" t="n"/>
      <c r="BL560" s="76" t="n"/>
      <c r="BM560" s="76" t="n"/>
      <c r="BN560" s="76" t="n"/>
      <c r="BO560" s="76" t="n"/>
      <c r="BP560" s="76" t="n"/>
      <c r="BQ560" s="76" t="n"/>
      <c r="BR560" s="76" t="n"/>
      <c r="BS560" s="76" t="n"/>
      <c r="BT560" s="76" t="n"/>
      <c r="BU560" s="76" t="n"/>
      <c r="BV560" s="76" t="n"/>
      <c r="BW560" s="76" t="n"/>
      <c r="BX560" s="76" t="n"/>
      <c r="BY560" s="76" t="n"/>
      <c r="BZ560" s="76" t="n"/>
      <c r="CA560" s="76" t="n"/>
      <c r="CB560" s="76" t="n"/>
      <c r="CC560" s="76" t="n"/>
      <c r="CD560" s="76" t="n"/>
      <c r="CE560" s="75" t="n">
        <v>41488</v>
      </c>
      <c r="CF560" s="76" t="n"/>
      <c r="CG560" s="76" t="n"/>
      <c r="CH560" s="76" t="n"/>
    </row>
    <row r="561" ht="15" customFormat="1" customHeight="1" s="70">
      <c r="B561" s="70" t="inlineStr">
        <is>
          <t>559-2013</t>
        </is>
      </c>
      <c r="C561" s="70" t="n">
        <v>1304167</v>
      </c>
      <c r="D561" s="70" t="inlineStr">
        <is>
          <t>AIRE</t>
        </is>
      </c>
      <c r="H561" s="71" t="inlineStr">
        <is>
          <t>Ocupación de camino de servidumbre con gallinero que genera malos olores</t>
        </is>
      </c>
      <c r="I561" s="70" t="inlineStr">
        <is>
          <t>Maria Fanny Galeano Montoya</t>
        </is>
      </c>
      <c r="T561" s="70">
        <f>CONCATENATE(J561," ",K561," ",L561," ",M561," ",N561," ",O561," ",P561," ",Q561," ",R561," ",S561)</f>
        <v/>
      </c>
      <c r="U561" s="70" t="inlineStr">
        <is>
          <t>no reporta</t>
        </is>
      </c>
      <c r="V561" s="70" t="inlineStr">
        <is>
          <t>2765794 - 3217775205</t>
        </is>
      </c>
      <c r="W561" s="70" t="inlineStr">
        <is>
          <t>Guillermo Castañeda</t>
        </is>
      </c>
      <c r="X561" s="70" t="inlineStr">
        <is>
          <t>DG</t>
        </is>
      </c>
      <c r="Y561" s="70" t="n">
        <v>30</v>
      </c>
      <c r="AB561" s="70" t="n">
        <v>34</v>
      </c>
      <c r="AC561" s="70" t="inlineStr">
        <is>
          <t>A</t>
        </is>
      </c>
      <c r="AD561" s="70" t="n">
        <v>52</v>
      </c>
      <c r="AE561" s="70" t="inlineStr">
        <is>
          <t>SUR</t>
        </is>
      </c>
      <c r="AG561" s="70" t="n">
        <v>138</v>
      </c>
      <c r="AH561" s="70">
        <f>CONCATENATE(X561," ",Y561," ",Z561," ",AA561," ",AB561," ",AC561," ",AD561," ",AE561," ",AF561," ",AG561)</f>
        <v/>
      </c>
      <c r="AI561" s="70" t="inlineStr">
        <is>
          <t>no reporta</t>
        </is>
      </c>
      <c r="AJ561" s="70" t="inlineStr">
        <is>
          <t>no reporta</t>
        </is>
      </c>
      <c r="AK561" s="70" t="inlineStr">
        <is>
          <t>Uribe Angel</t>
        </is>
      </c>
      <c r="AO561" s="72" t="n"/>
      <c r="AP561" s="70" t="n">
        <v>3</v>
      </c>
      <c r="AQ561" s="77" t="n">
        <v>41485</v>
      </c>
      <c r="AR561" s="73" t="n">
        <v>41498</v>
      </c>
      <c r="AS561" s="74">
        <f>+AR561-AQ561</f>
        <v/>
      </c>
      <c r="AT561" s="70" t="inlineStr">
        <is>
          <t>Acta de Compromiso</t>
        </is>
      </c>
      <c r="AU561" s="70" t="inlineStr">
        <is>
          <t>Auto de archivo</t>
        </is>
      </c>
      <c r="AV561" s="75" t="n">
        <v>41486</v>
      </c>
      <c r="AW561" s="76" t="inlineStr">
        <is>
          <t>J. Alvarez - L. Garcia</t>
        </is>
      </c>
      <c r="AX561" s="76" t="n"/>
      <c r="AY561" s="75" t="n">
        <v>41498</v>
      </c>
      <c r="AZ561" s="76" t="inlineStr">
        <is>
          <t>J. Restrepo - S. Bustamante - C. Rojas</t>
        </is>
      </c>
      <c r="BA561" s="75" t="n">
        <v>41499</v>
      </c>
      <c r="BB561" s="76" t="n"/>
      <c r="BC561" s="76" t="n"/>
      <c r="BD561" s="76" t="n"/>
      <c r="BE561" s="76" t="n"/>
      <c r="BF561" s="76" t="n"/>
      <c r="BG561" s="76" t="n"/>
      <c r="BH561" s="76" t="n"/>
      <c r="BI561" s="76" t="n"/>
      <c r="BJ561" s="76" t="n"/>
      <c r="BK561" s="75" t="n">
        <v>41513</v>
      </c>
      <c r="BL561" s="76" t="n"/>
      <c r="BM561" s="76" t="n"/>
      <c r="BN561" s="76" t="n"/>
      <c r="BO561" s="76" t="n"/>
      <c r="BP561" s="76" t="n"/>
      <c r="BQ561" s="76" t="n"/>
      <c r="BR561" s="76" t="n"/>
      <c r="BS561" s="76" t="n"/>
      <c r="BT561" s="76" t="n"/>
      <c r="BU561" s="76" t="n"/>
      <c r="BV561" s="76" t="n"/>
      <c r="BW561" s="76" t="n"/>
      <c r="BX561" s="76" t="n"/>
      <c r="BY561" s="76" t="n"/>
      <c r="BZ561" s="76" t="n"/>
      <c r="CA561" s="76" t="n"/>
      <c r="CB561" s="76" t="n"/>
      <c r="CC561" s="76" t="n"/>
      <c r="CD561" s="76" t="n"/>
      <c r="CE561" s="75" t="n">
        <v>41514</v>
      </c>
      <c r="CF561" s="76" t="n"/>
      <c r="CG561" s="76" t="n"/>
      <c r="CH561" s="76" t="n"/>
    </row>
    <row r="562" ht="15" customFormat="1" customHeight="1" s="70">
      <c r="A562" s="70" t="inlineStr">
        <is>
          <t>DP 13081</t>
        </is>
      </c>
      <c r="B562" s="70" t="inlineStr">
        <is>
          <t>560-2013</t>
        </is>
      </c>
      <c r="C562" s="70" t="inlineStr">
        <is>
          <t>132656 - 1304392</t>
        </is>
      </c>
      <c r="D562" s="70" t="inlineStr">
        <is>
          <t>-</t>
        </is>
      </c>
      <c r="G562" s="70" t="inlineStr">
        <is>
          <t>Requerimiento</t>
        </is>
      </c>
      <c r="H562" s="71" t="inlineStr">
        <is>
          <t>Requerimiento de Fiscalia Seccional 245</t>
        </is>
      </c>
      <c r="I562" s="70" t="inlineStr">
        <is>
          <t>Elizabeth Guevara Taborda</t>
        </is>
      </c>
      <c r="J562" s="70" t="inlineStr">
        <is>
          <t>KR</t>
        </is>
      </c>
      <c r="K562" s="70" t="n">
        <v>43</v>
      </c>
      <c r="L562" s="70" t="inlineStr">
        <is>
          <t>A</t>
        </is>
      </c>
      <c r="N562" s="70" t="n">
        <v>38</v>
      </c>
      <c r="P562" s="70" t="n">
        <v>57</v>
      </c>
      <c r="Q562" s="70" t="inlineStr">
        <is>
          <t>SUR</t>
        </is>
      </c>
      <c r="T562" s="70">
        <f>CONCATENATE(J562," ",K562," ",L562," ",M562," ",N562," ",O562," ",P562," ",Q562," ",R562," ",S562)</f>
        <v/>
      </c>
      <c r="U562" s="70" t="inlineStr">
        <is>
          <t>no reporta</t>
        </is>
      </c>
      <c r="V562" s="70" t="inlineStr">
        <is>
          <t>no reporta</t>
        </is>
      </c>
      <c r="W562" s="70" t="inlineStr">
        <is>
          <t>no reporta</t>
        </is>
      </c>
      <c r="AH562" s="70">
        <f>CONCATENATE(X562," ",Y562," ",Z562," ",AA562," ",AB562," ",AC562," ",AD562," ",AE562," ",AF562," ",AG562)</f>
        <v/>
      </c>
      <c r="AI562" s="70" t="inlineStr">
        <is>
          <t>no reporta</t>
        </is>
      </c>
      <c r="AJ562" s="70" t="inlineStr">
        <is>
          <t>no reporta</t>
        </is>
      </c>
      <c r="AK562" s="70" t="inlineStr">
        <is>
          <t>-</t>
        </is>
      </c>
      <c r="AO562" s="72" t="n"/>
      <c r="AQ562" s="77" t="n">
        <v>41470</v>
      </c>
      <c r="AR562" s="73" t="n">
        <v>41486</v>
      </c>
      <c r="AS562" s="74">
        <f>+AR562-AQ562</f>
        <v/>
      </c>
      <c r="AT562" s="70" t="inlineStr">
        <is>
          <t>Remision u otros</t>
        </is>
      </c>
      <c r="AU562" s="70" t="inlineStr">
        <is>
          <t>Auto de archivo</t>
        </is>
      </c>
      <c r="AV562" s="76" t="n"/>
      <c r="AW562" s="76" t="n"/>
      <c r="AX562" s="76" t="n"/>
      <c r="AY562" s="76" t="n"/>
      <c r="AZ562" s="76" t="n"/>
      <c r="BA562" s="76" t="n"/>
      <c r="BB562" s="76" t="n"/>
      <c r="BC562" s="76" t="n"/>
      <c r="BD562" s="76" t="n"/>
      <c r="BE562" s="76" t="n"/>
      <c r="BF562" s="76" t="n"/>
      <c r="BG562" s="76" t="n"/>
      <c r="BH562" s="76" t="n"/>
      <c r="BI562" s="76" t="n"/>
      <c r="BJ562" s="76" t="n"/>
      <c r="BK562" s="76" t="n"/>
      <c r="BL562" s="76" t="n"/>
      <c r="BM562" s="76" t="n"/>
      <c r="BN562" s="76" t="n"/>
      <c r="BO562" s="76" t="n"/>
      <c r="BP562" s="76" t="n"/>
      <c r="BQ562" s="76" t="n"/>
      <c r="BR562" s="76" t="n"/>
      <c r="BS562" s="76" t="n"/>
      <c r="BT562" s="76" t="n"/>
      <c r="BU562" s="75" t="n">
        <v>41470</v>
      </c>
      <c r="BV562" s="75" t="n">
        <v>41486</v>
      </c>
      <c r="BW562" s="76" t="n"/>
      <c r="BX562" s="76" t="n"/>
      <c r="BY562" s="76" t="n"/>
      <c r="BZ562" s="76" t="n"/>
      <c r="CA562" s="76" t="n"/>
      <c r="CB562" s="76" t="n"/>
      <c r="CC562" s="76" t="n"/>
      <c r="CD562" s="76" t="n"/>
      <c r="CE562" s="75" t="n">
        <v>41502</v>
      </c>
      <c r="CF562" s="76" t="n"/>
      <c r="CG562" s="76" t="n"/>
      <c r="CH562" s="76" t="n"/>
    </row>
    <row r="563" ht="15" customFormat="1" customHeight="1" s="70">
      <c r="A563" s="70" t="inlineStr">
        <is>
          <t>C162-2012 R856 DP13074</t>
        </is>
      </c>
      <c r="B563" s="70" t="inlineStr">
        <is>
          <t>561-2013</t>
        </is>
      </c>
      <c r="C563" s="70" t="n">
        <v>1304182</v>
      </c>
      <c r="D563" s="70" t="inlineStr">
        <is>
          <t>HIDRICO</t>
        </is>
      </c>
      <c r="H563" s="71" t="inlineStr">
        <is>
          <t>Vertimientos de agua a quebrada - Urb. Arboleda de San Lucas</t>
        </is>
      </c>
      <c r="I563" s="70" t="inlineStr">
        <is>
          <t>Olga Elena Cardona V.</t>
        </is>
      </c>
      <c r="J563" s="70" t="inlineStr">
        <is>
          <t>CL</t>
        </is>
      </c>
      <c r="K563" s="70" t="n">
        <v>20</v>
      </c>
      <c r="L563" s="70" t="inlineStr">
        <is>
          <t>B</t>
        </is>
      </c>
      <c r="M563" s="70" t="inlineStr">
        <is>
          <t>SUR</t>
        </is>
      </c>
      <c r="N563" s="70" t="n">
        <v>27</v>
      </c>
      <c r="P563" s="70" t="n">
        <v>197</v>
      </c>
      <c r="T563" s="70">
        <f>CONCATENATE(J563," ",K563," ",L563," ",M563," ",N563," ",O563," ",P563," ",Q563," ",R563," ",S563)</f>
        <v/>
      </c>
      <c r="U563" s="70" t="n">
        <v>43003550</v>
      </c>
      <c r="V563" s="70" t="n">
        <v>2665831</v>
      </c>
      <c r="W563" s="70" t="inlineStr">
        <is>
          <t>Por determinar</t>
        </is>
      </c>
      <c r="AH563" s="70">
        <f>CONCATENATE(X563," ",Y563," ",Z563," ",AA563," ",AB563," ",AC563," ",AD563," ",AE563," ",AF563," ",AG563)</f>
        <v/>
      </c>
      <c r="AI563" s="70" t="inlineStr">
        <is>
          <t>no reporta</t>
        </is>
      </c>
      <c r="AJ563" s="70" t="inlineStr">
        <is>
          <t>no reporta</t>
        </is>
      </c>
      <c r="AK563" s="70" t="inlineStr">
        <is>
          <t>Zuñiga</t>
        </is>
      </c>
      <c r="AO563" s="72" t="n"/>
      <c r="AP563" s="70" t="n">
        <v>4</v>
      </c>
      <c r="AQ563" s="77" t="n">
        <v>41485</v>
      </c>
      <c r="AR563" s="73" t="n"/>
      <c r="AS563" s="74">
        <f>+AR563-AQ563</f>
        <v/>
      </c>
      <c r="AT563" s="70" t="inlineStr">
        <is>
          <t>Acta de Compromiso</t>
        </is>
      </c>
      <c r="AU563" s="70" t="inlineStr">
        <is>
          <t>Auto de archivo</t>
        </is>
      </c>
      <c r="AV563" s="76" t="n"/>
      <c r="AW563" s="76" t="n"/>
      <c r="AX563" s="76" t="n"/>
      <c r="AY563" s="76" t="n"/>
      <c r="AZ563" s="76" t="n"/>
      <c r="BA563" s="76" t="n"/>
      <c r="BB563" s="76" t="n"/>
      <c r="BC563" s="76" t="n"/>
      <c r="BD563" s="76" t="n"/>
      <c r="BE563" s="76" t="n"/>
      <c r="BF563" s="76" t="n"/>
      <c r="BG563" s="76" t="n"/>
      <c r="BH563" s="76" t="n"/>
      <c r="BI563" s="76" t="n"/>
      <c r="BJ563" s="76" t="n"/>
      <c r="BK563" s="76" t="n"/>
      <c r="BL563" s="76" t="n"/>
      <c r="BM563" s="76" t="n"/>
      <c r="BN563" s="76" t="n"/>
      <c r="BO563" s="76" t="n"/>
      <c r="BP563" s="76" t="n"/>
      <c r="BQ563" s="76" t="n"/>
      <c r="BR563" s="76" t="n"/>
      <c r="BS563" s="76" t="n"/>
      <c r="BT563" s="76" t="n"/>
      <c r="BU563" s="76" t="n"/>
      <c r="BV563" s="76" t="n"/>
      <c r="BW563" s="76" t="n"/>
      <c r="BX563" s="76" t="n"/>
      <c r="BY563" s="76" t="n"/>
      <c r="BZ563" s="76" t="n"/>
      <c r="CA563" s="76" t="n"/>
      <c r="CB563" s="76" t="n"/>
      <c r="CC563" s="76" t="n"/>
      <c r="CD563" s="76" t="n"/>
      <c r="CE563" s="75" t="n">
        <v>41502</v>
      </c>
      <c r="CF563" s="76" t="n"/>
      <c r="CG563" s="76" t="n"/>
      <c r="CH563" s="76" t="n"/>
    </row>
    <row r="564" ht="15" customFormat="1" customHeight="1" s="70">
      <c r="B564" s="70" t="inlineStr">
        <is>
          <t>562-2013</t>
        </is>
      </c>
      <c r="C564" s="70" t="n">
        <v>1304196</v>
      </c>
      <c r="D564" s="70" t="inlineStr">
        <is>
          <t>-</t>
        </is>
      </c>
      <c r="E564" s="70" t="inlineStr">
        <is>
          <t>RESIDUOS SOLIDOS</t>
        </is>
      </c>
      <c r="H564" s="71" t="inlineStr">
        <is>
          <t>Disposición inadecuada de residuos solidos</t>
        </is>
      </c>
      <c r="I564" s="70" t="inlineStr">
        <is>
          <t>Comunidad</t>
        </is>
      </c>
      <c r="T564" s="70">
        <f>CONCATENATE(J564," ",K564," ",L564," ",M564," ",N564," ",O564," ",P564," ",Q564," ",R564," ",S564)</f>
        <v/>
      </c>
      <c r="U564" s="70" t="inlineStr">
        <is>
          <t>no reporta</t>
        </is>
      </c>
      <c r="V564" s="70" t="inlineStr">
        <is>
          <t>no reporta</t>
        </is>
      </c>
      <c r="W564" s="70" t="inlineStr">
        <is>
          <t>Rodrigo</t>
        </is>
      </c>
      <c r="X564" s="70" t="inlineStr">
        <is>
          <t>CL</t>
        </is>
      </c>
      <c r="Y564" s="70" t="n">
        <v>45</v>
      </c>
      <c r="AA564" s="70" t="inlineStr">
        <is>
          <t>SUR</t>
        </is>
      </c>
      <c r="AB564" s="70" t="n">
        <v>43</v>
      </c>
      <c r="AC564" s="70" t="inlineStr">
        <is>
          <t>A</t>
        </is>
      </c>
      <c r="AD564" s="70" t="n">
        <v>9</v>
      </c>
      <c r="AH564" s="70">
        <f>CONCATENATE(X564," ",Y564," ",Z564," ",AA564," ",AB564," ",AC564," ",AD564," ",AE564," ",AF564," ",AG564)</f>
        <v/>
      </c>
      <c r="AI564" s="70" t="inlineStr">
        <is>
          <t>no reporta</t>
        </is>
      </c>
      <c r="AJ564" s="70" t="inlineStr">
        <is>
          <t>no reporta</t>
        </is>
      </c>
      <c r="AK564" s="70" t="inlineStr">
        <is>
          <t>Milan Vallejuelos</t>
        </is>
      </c>
      <c r="AO564" s="72" t="n"/>
      <c r="AP564" s="70" t="n">
        <v>8</v>
      </c>
      <c r="AQ564" s="77" t="n">
        <v>41486</v>
      </c>
      <c r="AR564" s="73" t="n">
        <v>41499</v>
      </c>
      <c r="AS564" s="74">
        <f>+AR564-AQ564</f>
        <v/>
      </c>
      <c r="AT564" s="70" t="inlineStr">
        <is>
          <t>Acta de Compromiso</t>
        </is>
      </c>
      <c r="AU564" s="70" t="inlineStr">
        <is>
          <t>Auto de archivo</t>
        </is>
      </c>
      <c r="AV564" s="75" t="n">
        <v>41499</v>
      </c>
      <c r="AW564" s="76" t="inlineStr">
        <is>
          <t>J. Alvarez - L. Garcia</t>
        </is>
      </c>
      <c r="AX564" s="76" t="n"/>
      <c r="AY564" s="76" t="n"/>
      <c r="AZ564" s="76" t="n"/>
      <c r="BA564" s="76" t="n"/>
      <c r="BB564" s="76" t="n"/>
      <c r="BC564" s="76" t="n"/>
      <c r="BD564" s="76" t="n"/>
      <c r="BE564" s="76" t="n"/>
      <c r="BF564" s="76" t="n"/>
      <c r="BG564" s="76" t="n"/>
      <c r="BH564" s="76" t="n"/>
      <c r="BI564" s="76" t="n"/>
      <c r="BJ564" s="76" t="n"/>
      <c r="BK564" s="76" t="n"/>
      <c r="BL564" s="76" t="n"/>
      <c r="BM564" s="76" t="n"/>
      <c r="BN564" s="76" t="n"/>
      <c r="BO564" s="76" t="n"/>
      <c r="BP564" s="76" t="n"/>
      <c r="BQ564" s="76" t="n"/>
      <c r="BR564" s="76" t="n"/>
      <c r="BS564" s="76" t="n"/>
      <c r="BT564" s="76" t="n"/>
      <c r="BU564" s="76" t="n"/>
      <c r="BV564" s="76" t="n"/>
      <c r="BW564" s="76" t="n"/>
      <c r="BX564" s="76" t="n"/>
      <c r="BY564" s="76" t="n"/>
      <c r="BZ564" s="76" t="n"/>
      <c r="CA564" s="76" t="n"/>
      <c r="CB564" s="76" t="n"/>
      <c r="CC564" s="76" t="n"/>
      <c r="CD564" s="76" t="n"/>
      <c r="CE564" s="75" t="n">
        <v>41753</v>
      </c>
      <c r="CF564" s="76" t="n"/>
      <c r="CG564" s="76" t="n"/>
      <c r="CH564" s="76" t="n"/>
    </row>
    <row r="565" ht="15" customFormat="1" customHeight="1" s="70">
      <c r="B565" s="70" t="inlineStr">
        <is>
          <t>563-2013</t>
        </is>
      </c>
      <c r="C565" s="70" t="n">
        <v>1304169</v>
      </c>
      <c r="D565" s="70" t="inlineStr">
        <is>
          <t>-</t>
        </is>
      </c>
      <c r="E565" s="70" t="inlineStr">
        <is>
          <t>RESIDUOS SOLIDOS</t>
        </is>
      </c>
      <c r="H565" s="71" t="inlineStr">
        <is>
          <t>Disposición inadecuada de residuos solidos</t>
        </is>
      </c>
      <c r="I565" s="70" t="inlineStr">
        <is>
          <t>Comunidad</t>
        </is>
      </c>
      <c r="T565" s="70">
        <f>CONCATENATE(J565," ",K565," ",L565," ",M565," ",N565," ",O565," ",P565," ",Q565," ",R565," ",S565)</f>
        <v/>
      </c>
      <c r="U565" s="70" t="inlineStr">
        <is>
          <t>no reporta</t>
        </is>
      </c>
      <c r="V565" s="70" t="inlineStr">
        <is>
          <t>no reporta</t>
        </is>
      </c>
      <c r="W565" s="70" t="inlineStr">
        <is>
          <t>Por determinar</t>
        </is>
      </c>
      <c r="X565" s="70" t="inlineStr">
        <is>
          <t>TR</t>
        </is>
      </c>
      <c r="Y565" s="70" t="n">
        <v>32</v>
      </c>
      <c r="AA565" s="70" t="inlineStr">
        <is>
          <t>SUR</t>
        </is>
      </c>
      <c r="AB565" s="70" t="n">
        <v>33</v>
      </c>
      <c r="AH565" s="70">
        <f>CONCATENATE(X565," ",Y565," ",Z565," ",AA565," ",AB565," ",AC565," ",AD565," ",AE565," ",AF565," ",AG565)</f>
        <v/>
      </c>
      <c r="AI565" s="70" t="inlineStr">
        <is>
          <t>no reporta</t>
        </is>
      </c>
      <c r="AJ565" s="70" t="inlineStr">
        <is>
          <t>no reporta</t>
        </is>
      </c>
      <c r="AK565" s="70" t="inlineStr">
        <is>
          <t>La Magnolia</t>
        </is>
      </c>
      <c r="AO565" s="72" t="n"/>
      <c r="AP565" s="70" t="n">
        <v>9</v>
      </c>
      <c r="AQ565" s="77" t="n">
        <v>41485</v>
      </c>
      <c r="AR565" s="73" t="n">
        <v>41500</v>
      </c>
      <c r="AS565" s="74">
        <f>+AR565-AQ565</f>
        <v/>
      </c>
      <c r="AT565" s="70" t="inlineStr">
        <is>
          <t>Acta de Compromiso</t>
        </is>
      </c>
      <c r="AU565" s="70" t="inlineStr">
        <is>
          <t>Auto de archivo</t>
        </is>
      </c>
      <c r="AV565" s="75" t="n">
        <v>41500</v>
      </c>
      <c r="AW565" s="76" t="inlineStr">
        <is>
          <t>J. Alvarez - L. Garcia</t>
        </is>
      </c>
      <c r="AX565" s="75" t="n">
        <v>41500</v>
      </c>
      <c r="AY565" s="76" t="n"/>
      <c r="AZ565" s="76" t="n"/>
      <c r="BA565" s="76" t="n"/>
      <c r="BB565" s="76" t="n"/>
      <c r="BC565" s="76" t="n"/>
      <c r="BD565" s="76" t="n"/>
      <c r="BE565" s="76" t="n"/>
      <c r="BF565" s="76" t="n"/>
      <c r="BG565" s="76" t="n"/>
      <c r="BH565" s="76" t="n"/>
      <c r="BI565" s="76" t="n"/>
      <c r="BJ565" s="76" t="n"/>
      <c r="BK565" s="76" t="n"/>
      <c r="BL565" s="76" t="n"/>
      <c r="BM565" s="76" t="n"/>
      <c r="BN565" s="76" t="n"/>
      <c r="BO565" s="76" t="n"/>
      <c r="BP565" s="76" t="n"/>
      <c r="BQ565" s="76" t="n"/>
      <c r="BR565" s="76" t="n"/>
      <c r="BS565" s="76" t="n"/>
      <c r="BT565" s="76" t="n"/>
      <c r="BU565" s="76" t="n"/>
      <c r="BV565" s="76" t="n"/>
      <c r="BW565" s="76" t="n"/>
      <c r="BX565" s="76" t="n"/>
      <c r="BY565" s="76" t="n"/>
      <c r="BZ565" s="76" t="n"/>
      <c r="CA565" s="76" t="n"/>
      <c r="CB565" s="76" t="n"/>
      <c r="CC565" s="76" t="n"/>
      <c r="CD565" s="76" t="n"/>
      <c r="CE565" s="75" t="n">
        <v>41529</v>
      </c>
      <c r="CF565" s="76" t="n"/>
      <c r="CG565" s="76" t="n"/>
      <c r="CH565" s="76" t="n"/>
    </row>
    <row r="566" ht="15" customFormat="1" customHeight="1" s="70">
      <c r="B566" s="70" t="inlineStr">
        <is>
          <t>564-2013</t>
        </is>
      </c>
      <c r="C566" s="70" t="n">
        <v>1304178</v>
      </c>
      <c r="D566" s="70" t="inlineStr">
        <is>
          <t>-</t>
        </is>
      </c>
      <c r="E566" s="70" t="inlineStr">
        <is>
          <t>RESIDUOS SOLIDOS</t>
        </is>
      </c>
      <c r="H566" s="71" t="inlineStr">
        <is>
          <t>Disposición inadecuada de residuos solidos</t>
        </is>
      </c>
      <c r="I566" s="70" t="inlineStr">
        <is>
          <t>Comunidad</t>
        </is>
      </c>
      <c r="T566" s="70">
        <f>CONCATENATE(J566," ",K566," ",L566," ",M566," ",N566," ",O566," ",P566," ",Q566," ",R566," ",S566)</f>
        <v/>
      </c>
      <c r="U566" s="70" t="inlineStr">
        <is>
          <t>no reporta</t>
        </is>
      </c>
      <c r="V566" s="70" t="inlineStr">
        <is>
          <t>no reporta</t>
        </is>
      </c>
      <c r="W566" s="70" t="inlineStr">
        <is>
          <t>Por determinar</t>
        </is>
      </c>
      <c r="AH566" s="70">
        <f>CONCATENATE(X566," ",Y566," ",Z566," ",AA566," ",AB566," ",AC566," ",AD566," ",AE566," ",AF566," ",AG566)</f>
        <v/>
      </c>
      <c r="AI566" s="70" t="inlineStr">
        <is>
          <t>no reporta</t>
        </is>
      </c>
      <c r="AJ566" s="70" t="inlineStr">
        <is>
          <t>no reporta</t>
        </is>
      </c>
      <c r="AK566" s="70" t="inlineStr">
        <is>
          <t>La Paz</t>
        </is>
      </c>
      <c r="AO566" s="72" t="n"/>
      <c r="AP566" s="70" t="n">
        <v>7</v>
      </c>
      <c r="AQ566" s="77" t="n">
        <v>41485</v>
      </c>
      <c r="AR566" s="73" t="n">
        <v>41499</v>
      </c>
      <c r="AS566" s="74">
        <f>+AR566-AQ566</f>
        <v/>
      </c>
      <c r="AT566" s="70" t="inlineStr">
        <is>
          <t>Acta de Compromiso</t>
        </is>
      </c>
      <c r="AU566" s="70" t="inlineStr">
        <is>
          <t>Auto de archivo</t>
        </is>
      </c>
      <c r="AV566" s="75" t="n">
        <v>41499</v>
      </c>
      <c r="AW566" s="76" t="inlineStr">
        <is>
          <t>J. Alvarez - L. Garcia</t>
        </is>
      </c>
      <c r="AX566" s="75" t="n">
        <v>41499</v>
      </c>
      <c r="AY566" s="75" t="n">
        <v>41540</v>
      </c>
      <c r="AZ566" s="76" t="inlineStr">
        <is>
          <t>J. Restrepo - S. Bustamante - C. Rojas</t>
        </is>
      </c>
      <c r="BA566" s="75" t="n">
        <v>41540</v>
      </c>
      <c r="BB566" s="76" t="n"/>
      <c r="BC566" s="76" t="n"/>
      <c r="BD566" s="76" t="n"/>
      <c r="BE566" s="76" t="n"/>
      <c r="BF566" s="76" t="n"/>
      <c r="BG566" s="76" t="n"/>
      <c r="BH566" s="76" t="n"/>
      <c r="BI566" s="76" t="n"/>
      <c r="BJ566" s="76" t="n"/>
      <c r="BK566" s="76" t="n"/>
      <c r="BL566" s="76" t="n"/>
      <c r="BM566" s="76" t="n"/>
      <c r="BN566" s="76" t="n"/>
      <c r="BO566" s="76" t="n"/>
      <c r="BP566" s="76" t="n"/>
      <c r="BQ566" s="76" t="n"/>
      <c r="BR566" s="76" t="n"/>
      <c r="BS566" s="76" t="n"/>
      <c r="BT566" s="76" t="n"/>
      <c r="BU566" s="76" t="n"/>
      <c r="BV566" s="76" t="n"/>
      <c r="BW566" s="76" t="n"/>
      <c r="BX566" s="76" t="n"/>
      <c r="BY566" s="76" t="n"/>
      <c r="BZ566" s="76" t="n"/>
      <c r="CA566" s="76" t="n"/>
      <c r="CB566" s="76" t="n"/>
      <c r="CC566" s="76" t="n"/>
      <c r="CD566" s="76" t="n"/>
      <c r="CE566" s="76" t="n"/>
      <c r="CF566" s="76" t="n"/>
      <c r="CG566" s="76" t="n"/>
      <c r="CH566" s="76" t="n"/>
    </row>
    <row r="567" customFormat="1" s="70">
      <c r="B567" s="70" t="inlineStr">
        <is>
          <t>565-2013</t>
        </is>
      </c>
      <c r="C567" s="70" t="n">
        <v>1304197</v>
      </c>
      <c r="D567" s="70" t="inlineStr">
        <is>
          <t>ESPACIOS PUBLICOS VERDES</t>
        </is>
      </c>
      <c r="E567" s="70" t="inlineStr">
        <is>
          <t>RESIDUOS SOLIDOS</t>
        </is>
      </c>
      <c r="F567" s="70" t="n">
        <v>3</v>
      </c>
      <c r="H567" s="71" t="inlineStr">
        <is>
          <t>Comparendo 529</t>
        </is>
      </c>
      <c r="I567" s="70" t="inlineStr">
        <is>
          <t>De Oficio</t>
        </is>
      </c>
      <c r="U567" s="70" t="inlineStr">
        <is>
          <t>no reporta</t>
        </is>
      </c>
      <c r="V567" s="70" t="inlineStr">
        <is>
          <t>no reporta</t>
        </is>
      </c>
      <c r="W567" s="70" t="inlineStr">
        <is>
          <t>Restaurante y Comedor Juventud - Francisco Hernando Arboleda Alvarez</t>
        </is>
      </c>
      <c r="X567" s="70" t="inlineStr">
        <is>
          <t>CL</t>
        </is>
      </c>
      <c r="Y567" s="70" t="n">
        <v>36</v>
      </c>
      <c r="AA567" s="70" t="inlineStr">
        <is>
          <t>SUR</t>
        </is>
      </c>
      <c r="AB567" s="70" t="n">
        <v>36</v>
      </c>
      <c r="AD567" s="70" t="n">
        <v>57</v>
      </c>
      <c r="AH567" s="70">
        <f>CONCATENATE(X567," ",Y567," ",Z567," ",AA567," ",AB567," ",AC567," ",AD567," ",AE567," ",AF567," ",AG567)</f>
        <v/>
      </c>
      <c r="AI567" s="70" t="n">
        <v>8341533</v>
      </c>
      <c r="AJ567" s="70" t="inlineStr">
        <is>
          <t>no reporta</t>
        </is>
      </c>
      <c r="AK567" s="70" t="inlineStr">
        <is>
          <t>Los Naranjos</t>
        </is>
      </c>
      <c r="AP567" s="70" t="n">
        <v>9</v>
      </c>
      <c r="AQ567" s="77" t="n">
        <v>41486</v>
      </c>
      <c r="AR567" s="77" t="n">
        <v>41519</v>
      </c>
      <c r="AS567" s="74">
        <f>+AR567-AQ567</f>
        <v/>
      </c>
      <c r="AT567" s="70" t="inlineStr">
        <is>
          <t>Acuerdo 020 de 2009</t>
        </is>
      </c>
      <c r="AU567" s="70" t="inlineStr">
        <is>
          <t>Auto de archivo</t>
        </is>
      </c>
      <c r="AV567" s="76" t="n"/>
      <c r="AW567" s="76" t="n"/>
      <c r="AX567" s="76" t="n"/>
      <c r="AY567" s="76" t="n"/>
      <c r="AZ567" s="76" t="n"/>
      <c r="BA567" s="76" t="n"/>
      <c r="BB567" s="76" t="n"/>
      <c r="BC567" s="76" t="n"/>
      <c r="BD567" s="76" t="n"/>
      <c r="BE567" s="76" t="n"/>
      <c r="BF567" s="76" t="n"/>
      <c r="BG567" s="76" t="n"/>
      <c r="BH567" s="76" t="n"/>
      <c r="BI567" s="76" t="n"/>
      <c r="BJ567" s="76" t="n"/>
      <c r="BK567" s="76" t="n"/>
      <c r="BL567" s="76" t="n"/>
      <c r="BM567" s="75" t="n">
        <v>41519</v>
      </c>
      <c r="BN567" s="75" t="n">
        <v>41519</v>
      </c>
      <c r="BO567" s="75" t="n">
        <v>41523</v>
      </c>
      <c r="BP567" s="75" t="n">
        <v>41523</v>
      </c>
      <c r="BQ567" s="76" t="n"/>
      <c r="BR567" s="76" t="n"/>
      <c r="BS567" s="76" t="n"/>
      <c r="BT567" s="76" t="n"/>
      <c r="BU567" s="76" t="n"/>
      <c r="BV567" s="76" t="n"/>
      <c r="BW567" s="76" t="n"/>
      <c r="BX567" s="76" t="n"/>
      <c r="BY567" s="76" t="n"/>
      <c r="BZ567" s="76" t="n"/>
      <c r="CA567" s="76" t="n"/>
      <c r="CB567" s="76" t="n"/>
      <c r="CC567" s="76" t="n"/>
      <c r="CD567" s="76" t="n"/>
      <c r="CE567" s="75" t="n">
        <v>41617</v>
      </c>
      <c r="CF567" s="76" t="n"/>
      <c r="CG567" s="76" t="n"/>
      <c r="CH567" s="76" t="n"/>
    </row>
    <row r="568" customFormat="1" s="70">
      <c r="B568" s="70" t="inlineStr">
        <is>
          <t>566-2013</t>
        </is>
      </c>
      <c r="C568" s="70" t="n">
        <v>1304198</v>
      </c>
      <c r="D568" s="70" t="inlineStr">
        <is>
          <t>ESPACIOS PUBLICOS VERDES</t>
        </is>
      </c>
      <c r="E568" s="70" t="inlineStr">
        <is>
          <t>RESIDUOS SOLIDOS</t>
        </is>
      </c>
      <c r="H568" s="71" t="inlineStr">
        <is>
          <t xml:space="preserve">Disposición inadecuada de residuos sólidos </t>
        </is>
      </c>
      <c r="I568" s="70" t="inlineStr">
        <is>
          <t>De Oficio</t>
        </is>
      </c>
      <c r="T568" s="70">
        <f>CONCATENATE(J568," ",K568," ",L568," ",M568," ",N568," ",O568," ",P568," ",Q568," ",R568," ",S568)</f>
        <v/>
      </c>
      <c r="U568" s="70" t="inlineStr">
        <is>
          <t>no reporta</t>
        </is>
      </c>
      <c r="V568" s="70" t="inlineStr">
        <is>
          <t>no reporta</t>
        </is>
      </c>
      <c r="W568" s="70" t="inlineStr">
        <is>
          <t>Drogueria Medica</t>
        </is>
      </c>
      <c r="X568" s="70" t="inlineStr">
        <is>
          <t>CL</t>
        </is>
      </c>
      <c r="Y568" s="70" t="n">
        <v>37</v>
      </c>
      <c r="AA568" s="70" t="inlineStr">
        <is>
          <t>SUR</t>
        </is>
      </c>
      <c r="AB568" s="70" t="n">
        <v>38</v>
      </c>
      <c r="AD568" s="70" t="n">
        <v>38</v>
      </c>
      <c r="AH568" s="70">
        <f>CONCATENATE(X568," ",Y568," ",Z568," ",AA568," ",AB568," ",AC568," ",AD568," ",AE568," ",AF568," ",AG568)</f>
        <v/>
      </c>
      <c r="AI568" s="70" t="inlineStr">
        <is>
          <t>no reporta</t>
        </is>
      </c>
      <c r="AJ568" s="70" t="inlineStr">
        <is>
          <t>no reporta</t>
        </is>
      </c>
      <c r="AK568" s="70" t="inlineStr">
        <is>
          <t>Mesa</t>
        </is>
      </c>
      <c r="AO568" s="72" t="n"/>
      <c r="AP568" s="70" t="n">
        <v>9</v>
      </c>
      <c r="AQ568" s="77" t="n">
        <v>41476</v>
      </c>
      <c r="AR568" s="73" t="n"/>
      <c r="AS568" s="74">
        <f>+AR568-AQ568</f>
        <v/>
      </c>
      <c r="AT568" s="70" t="inlineStr">
        <is>
          <t>Acuerdo 020 de 2009</t>
        </is>
      </c>
      <c r="AU568" s="70" t="inlineStr">
        <is>
          <t>Auto de archivo</t>
        </is>
      </c>
      <c r="AV568" s="76" t="n"/>
      <c r="AW568" s="76" t="n"/>
      <c r="AX568" s="76" t="n"/>
      <c r="AY568" s="76" t="n"/>
      <c r="AZ568" s="76" t="n"/>
      <c r="BA568" s="76" t="n"/>
      <c r="BB568" s="76" t="n"/>
      <c r="BC568" s="76" t="n"/>
      <c r="BD568" s="76" t="n"/>
      <c r="BE568" s="76" t="n"/>
      <c r="BF568" s="76" t="n"/>
      <c r="BG568" s="76" t="n"/>
      <c r="BH568" s="76" t="n"/>
      <c r="BI568" s="76" t="n"/>
      <c r="BJ568" s="76" t="n"/>
      <c r="BK568" s="76" t="n"/>
      <c r="BL568" s="76" t="n"/>
      <c r="BM568" s="76" t="n"/>
      <c r="BN568" s="76" t="n"/>
      <c r="BO568" s="76" t="n"/>
      <c r="BP568" s="76" t="n"/>
      <c r="BQ568" s="76" t="n"/>
      <c r="BR568" s="76" t="n"/>
      <c r="BS568" s="76" t="n"/>
      <c r="BT568" s="76" t="n"/>
      <c r="BU568" s="76" t="n"/>
      <c r="BV568" s="76" t="n"/>
      <c r="BW568" s="76" t="n"/>
      <c r="BX568" s="76" t="n"/>
      <c r="BY568" s="76" t="n"/>
      <c r="BZ568" s="76" t="n"/>
      <c r="CA568" s="76" t="n"/>
      <c r="CB568" s="76" t="n"/>
      <c r="CC568" s="76" t="n"/>
      <c r="CD568" s="76" t="n"/>
      <c r="CE568" s="75" t="n">
        <v>41675</v>
      </c>
      <c r="CF568" s="76" t="n"/>
      <c r="CG568" s="76" t="n"/>
      <c r="CH568" s="76" t="n"/>
    </row>
    <row r="569" customFormat="1" s="70">
      <c r="B569" s="70" t="inlineStr">
        <is>
          <t>567-2013</t>
        </is>
      </c>
      <c r="C569" s="70" t="n">
        <v>1304194</v>
      </c>
      <c r="D569" s="70" t="inlineStr">
        <is>
          <t>ESPACIOS PUBLICOS VERDES</t>
        </is>
      </c>
      <c r="E569" s="70" t="inlineStr">
        <is>
          <t>ESCOMBROS</t>
        </is>
      </c>
      <c r="H569" s="71" t="inlineStr">
        <is>
          <t>Disposición inadecuada de escombros</t>
        </is>
      </c>
      <c r="I569" s="70" t="inlineStr">
        <is>
          <t>De Oficio</t>
        </is>
      </c>
      <c r="T569" s="70">
        <f>CONCATENATE(J569," ",K569," ",L569," ",M569," ",N569," ",O569," ",P569," ",Q569," ",R569," ",S569)</f>
        <v/>
      </c>
      <c r="U569" s="70" t="inlineStr">
        <is>
          <t>no reporta</t>
        </is>
      </c>
      <c r="V569" s="70" t="inlineStr">
        <is>
          <t>no reporta</t>
        </is>
      </c>
      <c r="W569" s="70" t="inlineStr">
        <is>
          <t>Luis Hernando Sossa Betancur</t>
        </is>
      </c>
      <c r="X569" s="70" t="inlineStr">
        <is>
          <t>KR</t>
        </is>
      </c>
      <c r="Y569" s="70" t="n">
        <v>42</v>
      </c>
      <c r="Z569" s="70" t="inlineStr">
        <is>
          <t>C</t>
        </is>
      </c>
      <c r="AB569" s="70" t="n">
        <v>42</v>
      </c>
      <c r="AC569" s="70" t="inlineStr">
        <is>
          <t>BB</t>
        </is>
      </c>
      <c r="AD569" s="70" t="n">
        <v>33</v>
      </c>
      <c r="AF569" s="70" t="n">
        <v>4.1</v>
      </c>
      <c r="AG569" s="70" t="n">
        <v>101</v>
      </c>
      <c r="AH569" s="70">
        <f>CONCATENATE(X569," ",Y569," ",Z569," ",AA569," ",AB569," ",AC569," ",AD569," ",AE569," ",AF569," ",AG569)</f>
        <v/>
      </c>
      <c r="AI569" s="70" t="inlineStr">
        <is>
          <t>no reporta</t>
        </is>
      </c>
      <c r="AJ569" s="70" t="inlineStr">
        <is>
          <t>no reporta</t>
        </is>
      </c>
      <c r="AK569" s="70" t="inlineStr">
        <is>
          <t>Loma del Barro</t>
        </is>
      </c>
      <c r="AO569" s="72" t="n"/>
      <c r="AP569" s="70" t="n">
        <v>7</v>
      </c>
      <c r="AQ569" s="77" t="n">
        <v>41486</v>
      </c>
      <c r="AR569" s="73" t="n">
        <v>41486</v>
      </c>
      <c r="AS569" s="74">
        <f>+AR569-AQ569</f>
        <v/>
      </c>
      <c r="AT569" s="70" t="inlineStr">
        <is>
          <t>Acuerdo 020 de 2009</t>
        </is>
      </c>
      <c r="AU569" s="70" t="inlineStr">
        <is>
          <t>Auto de archivo</t>
        </is>
      </c>
      <c r="AV569" s="75" t="n">
        <v>41486</v>
      </c>
      <c r="AW569" s="76" t="inlineStr">
        <is>
          <t>J. Restrepo - S. Bustamante</t>
        </is>
      </c>
      <c r="AX569" s="75" t="n">
        <v>41486</v>
      </c>
      <c r="AY569" s="76" t="n"/>
      <c r="AZ569" s="76" t="n"/>
      <c r="BA569" s="76" t="n"/>
      <c r="BB569" s="76" t="n"/>
      <c r="BC569" s="76" t="n"/>
      <c r="BD569" s="76" t="n"/>
      <c r="BE569" s="76" t="n"/>
      <c r="BF569" s="76" t="n"/>
      <c r="BG569" s="76" t="n"/>
      <c r="BH569" s="76" t="n"/>
      <c r="BI569" s="76" t="n"/>
      <c r="BJ569" s="76" t="n"/>
      <c r="BK569" s="76" t="n"/>
      <c r="BL569" s="76" t="n"/>
      <c r="BM569" s="76" t="n"/>
      <c r="BN569" s="76" t="n"/>
      <c r="BO569" s="76" t="n"/>
      <c r="BP569" s="76" t="n"/>
      <c r="BQ569" s="76" t="n"/>
      <c r="BR569" s="76" t="n"/>
      <c r="BS569" s="76" t="n"/>
      <c r="BT569" s="76" t="n"/>
      <c r="BU569" s="76" t="n"/>
      <c r="BV569" s="76" t="n"/>
      <c r="BW569" s="76" t="n"/>
      <c r="BX569" s="76" t="n"/>
      <c r="BY569" s="76" t="n"/>
      <c r="BZ569" s="76" t="n"/>
      <c r="CA569" s="76" t="n"/>
      <c r="CB569" s="76" t="n"/>
      <c r="CC569" s="76" t="n"/>
      <c r="CD569" s="76" t="n"/>
      <c r="CE569" s="75" t="n">
        <v>42020</v>
      </c>
      <c r="CF569" s="76" t="n"/>
      <c r="CG569" s="76" t="n"/>
      <c r="CH569" s="76" t="n"/>
    </row>
    <row r="570" ht="15" customHeight="1">
      <c r="B570" t="inlineStr">
        <is>
          <t>568-2013</t>
        </is>
      </c>
      <c r="C570" t="n">
        <v>1304195</v>
      </c>
      <c r="D570" t="n">
        <v>54154</v>
      </c>
      <c r="E570" t="inlineStr">
        <is>
          <t>RESIDUOS SOLIDOS</t>
        </is>
      </c>
      <c r="H570" s="7" t="inlineStr">
        <is>
          <t>Quema en predio privado que afecta a vecinos</t>
        </is>
      </c>
      <c r="I570" t="inlineStr">
        <is>
          <t>De Oficio</t>
        </is>
      </c>
      <c r="T570">
        <f>CONCATENATE(J570," ",K570," ",L570," ",M570," ",N570," ",O570," ",P570," ",Q570," ",R570," ",S570)</f>
        <v/>
      </c>
      <c r="U570" t="inlineStr">
        <is>
          <t>no reporta</t>
        </is>
      </c>
      <c r="V570" t="inlineStr">
        <is>
          <t>no reporta</t>
        </is>
      </c>
      <c r="W570" t="inlineStr">
        <is>
          <t>Jaime Restrepo</t>
        </is>
      </c>
      <c r="X570" t="inlineStr">
        <is>
          <t>KR</t>
        </is>
      </c>
      <c r="Y570" t="n">
        <v>26</v>
      </c>
      <c r="AB570" t="n">
        <v>20</v>
      </c>
      <c r="AC570" t="inlineStr">
        <is>
          <t>A</t>
        </is>
      </c>
      <c r="AD570" t="n">
        <v>10</v>
      </c>
      <c r="AH570">
        <f>CONCATENATE(X570," ",Y570," ",Z570," ",AA570," ",AB570," ",AC570," ",AD570," ",AE570," ",AF570," ",AG570)</f>
        <v/>
      </c>
      <c r="AI570" t="inlineStr">
        <is>
          <t>no reporta</t>
        </is>
      </c>
      <c r="AJ570" t="n">
        <v>3170906</v>
      </c>
      <c r="AK570" t="inlineStr">
        <is>
          <t>Zuñiga</t>
        </is>
      </c>
      <c r="AO570" s="1" t="n"/>
      <c r="AP570" t="n">
        <v>4</v>
      </c>
      <c r="AQ570" s="17" t="n">
        <v>41486</v>
      </c>
      <c r="AR570" s="4" t="n">
        <v>41486</v>
      </c>
      <c r="AS570" s="5">
        <f>+AR570-AQ570</f>
        <v/>
      </c>
      <c r="AT570" t="inlineStr">
        <is>
          <t>Acta de Compromiso</t>
        </is>
      </c>
      <c r="AU570" t="inlineStr">
        <is>
          <t>Auto de archivo</t>
        </is>
      </c>
      <c r="AV570" s="10" t="n">
        <v>41486</v>
      </c>
      <c r="AW570" s="9" t="inlineStr">
        <is>
          <t>J.Guzman</t>
        </is>
      </c>
      <c r="AX570" s="10" t="n">
        <v>41486</v>
      </c>
      <c r="CE570" s="10" t="n">
        <v>41799</v>
      </c>
    </row>
    <row r="571" ht="15" customFormat="1" customHeight="1" s="70">
      <c r="A571" s="70" t="inlineStr">
        <is>
          <t>DP 13076</t>
        </is>
      </c>
      <c r="B571" s="70" t="inlineStr">
        <is>
          <t>569-2013</t>
        </is>
      </c>
      <c r="C571" s="70" t="n">
        <v>135874</v>
      </c>
      <c r="D571" s="70" t="inlineStr">
        <is>
          <t>FAUNA DOMESTICA</t>
        </is>
      </c>
      <c r="H571" s="71" t="inlineStr">
        <is>
          <t>Ataque de mascota a otras</t>
        </is>
      </c>
      <c r="I571" s="70" t="inlineStr">
        <is>
          <t>Gloria Valencia - urbanización Trentto</t>
        </is>
      </c>
      <c r="J571" s="70" t="inlineStr">
        <is>
          <t>KR</t>
        </is>
      </c>
      <c r="K571" s="70" t="n">
        <v>27</v>
      </c>
      <c r="L571" s="70" t="inlineStr">
        <is>
          <t>D</t>
        </is>
      </c>
      <c r="N571" s="70" t="n">
        <v>27</v>
      </c>
      <c r="P571" s="70" t="n">
        <v>123</v>
      </c>
      <c r="T571" s="70">
        <f>CONCATENATE(J571," ",K571," ",L571," ",M571," ",N571," ",O571," ",P571," ",Q571," ",R571," ",S571)</f>
        <v/>
      </c>
      <c r="U571" s="70" t="inlineStr">
        <is>
          <t>42996354 - NIT 900482507-4</t>
        </is>
      </c>
      <c r="V571" s="70" t="n">
        <v>3135679</v>
      </c>
      <c r="W571" s="70" t="inlineStr">
        <is>
          <t>Andres Felipe Bejarano</t>
        </is>
      </c>
      <c r="X571" s="70" t="inlineStr">
        <is>
          <t>KR</t>
        </is>
      </c>
      <c r="Y571" s="70" t="n">
        <v>27</v>
      </c>
      <c r="Z571" s="70" t="inlineStr">
        <is>
          <t>D</t>
        </is>
      </c>
      <c r="AB571" s="70" t="n">
        <v>27</v>
      </c>
      <c r="AD571" s="70" t="n">
        <v>123</v>
      </c>
      <c r="AF571" s="70" t="n">
        <v>2</v>
      </c>
      <c r="AG571" s="70" t="n">
        <v>1007</v>
      </c>
      <c r="AH571" s="70">
        <f>CONCATENATE(X571," ",Y571," ",Z571," ",AA571," ",AB571," ",AC571," ",AD571," ",AE571," ",AF571," ",AG571)</f>
        <v/>
      </c>
      <c r="AI571" s="70" t="inlineStr">
        <is>
          <t>no reporta</t>
        </is>
      </c>
      <c r="AJ571" s="70" t="inlineStr">
        <is>
          <t>no reporta</t>
        </is>
      </c>
      <c r="AK571" s="70" t="inlineStr">
        <is>
          <t>El Esmeraldal</t>
        </is>
      </c>
      <c r="AO571" s="72" t="n"/>
      <c r="AP571" s="70" t="n">
        <v>4</v>
      </c>
      <c r="AQ571" s="77" t="n">
        <v>41487</v>
      </c>
      <c r="AR571" s="73" t="n">
        <v>41501</v>
      </c>
      <c r="AS571" s="74">
        <f>+AR571-AQ571</f>
        <v/>
      </c>
      <c r="AT571" s="70" t="inlineStr">
        <is>
          <t>Acta de Compromiso</t>
        </is>
      </c>
      <c r="AU571" s="70" t="inlineStr">
        <is>
          <t>Auto de archivo</t>
        </is>
      </c>
      <c r="AV571" s="76" t="n"/>
      <c r="AW571" s="76" t="n"/>
      <c r="AX571" s="76" t="n"/>
      <c r="AY571" s="76" t="n"/>
      <c r="AZ571" s="76" t="n"/>
      <c r="BA571" s="76" t="n"/>
      <c r="BB571" s="76" t="n"/>
      <c r="BC571" s="76" t="n"/>
      <c r="BD571" s="76" t="n"/>
      <c r="BE571" s="76" t="n"/>
      <c r="BF571" s="76" t="n"/>
      <c r="BG571" s="76" t="n"/>
      <c r="BH571" s="76" t="n"/>
      <c r="BI571" s="76" t="n"/>
      <c r="BJ571" s="76" t="n"/>
      <c r="BK571" s="75" t="n">
        <v>41512</v>
      </c>
      <c r="BL571" s="75" t="n">
        <v>41512</v>
      </c>
      <c r="BM571" s="76" t="n"/>
      <c r="BN571" s="76" t="n"/>
      <c r="BO571" s="76" t="n"/>
      <c r="BP571" s="76" t="n"/>
      <c r="BQ571" s="76" t="n"/>
      <c r="BR571" s="76" t="n"/>
      <c r="BS571" s="76" t="n"/>
      <c r="BT571" s="76" t="n"/>
      <c r="BU571" s="76" t="n"/>
      <c r="BV571" s="76" t="n"/>
      <c r="BW571" s="76" t="n"/>
      <c r="BX571" s="76" t="n"/>
      <c r="BY571" s="76" t="n"/>
      <c r="BZ571" s="76" t="n"/>
      <c r="CA571" s="76" t="n"/>
      <c r="CB571" s="76" t="n"/>
      <c r="CC571" s="76" t="n"/>
      <c r="CD571" s="76" t="n"/>
      <c r="CE571" s="76" t="n"/>
      <c r="CF571" s="76" t="n"/>
      <c r="CG571" s="76" t="n"/>
      <c r="CH571" s="76" t="n"/>
    </row>
    <row r="572" ht="15" customHeight="1">
      <c r="B572" t="inlineStr">
        <is>
          <t>570-2013</t>
        </is>
      </c>
      <c r="C572" t="n">
        <v>135594</v>
      </c>
      <c r="D572" t="inlineStr">
        <is>
          <t>-</t>
        </is>
      </c>
      <c r="G572" t="inlineStr">
        <is>
          <t>Oficio Administrativa</t>
        </is>
      </c>
      <c r="H572" s="7" t="inlineStr">
        <is>
          <t>Capacitación en trastornos mentales y de personalidad</t>
        </is>
      </c>
      <c r="I572" t="inlineStr">
        <is>
          <t>Ana Velez</t>
        </is>
      </c>
      <c r="T572">
        <f>CONCATENATE(J572," ",K572," ",L572," ",M572," ",N572," ",O572," ",P572," ",Q572," ",R572," ",S572)</f>
        <v/>
      </c>
      <c r="U572" t="inlineStr">
        <is>
          <t>no reporta</t>
        </is>
      </c>
      <c r="V572" t="inlineStr">
        <is>
          <t>no reporta</t>
        </is>
      </c>
      <c r="W572" t="inlineStr">
        <is>
          <t>Francisco Villarraga</t>
        </is>
      </c>
      <c r="AH572">
        <f>CONCATENATE(X572," ",Y572," ",Z572," ",AA572," ",AB572," ",AC572," ",AD572," ",AE572," ",AF572," ",AG572)</f>
        <v/>
      </c>
      <c r="AI572" t="inlineStr">
        <is>
          <t>no reporta</t>
        </is>
      </c>
      <c r="AJ572" t="inlineStr">
        <is>
          <t>no reporta</t>
        </is>
      </c>
      <c r="AK572" t="inlineStr">
        <is>
          <t>Zona Centro</t>
        </is>
      </c>
      <c r="AO572" s="1" t="n"/>
      <c r="AP572" t="n">
        <v>9</v>
      </c>
      <c r="AQ572" s="17" t="n">
        <v>41486</v>
      </c>
      <c r="AR572" s="4" t="n"/>
      <c r="AS572" s="5">
        <f>+AR572-AQ572</f>
        <v/>
      </c>
      <c r="AT572" t="inlineStr">
        <is>
          <t>Remision u otros</t>
        </is>
      </c>
      <c r="AU572" t="inlineStr">
        <is>
          <t>Auto de archivo</t>
        </is>
      </c>
      <c r="CE572" s="10" t="n">
        <v>41491</v>
      </c>
    </row>
    <row r="573" ht="15" customFormat="1" customHeight="1" s="70">
      <c r="A573" s="70" t="inlineStr">
        <is>
          <t xml:space="preserve"> </t>
        </is>
      </c>
      <c r="B573" s="70" t="inlineStr">
        <is>
          <t>571-2013</t>
        </is>
      </c>
      <c r="C573" s="70" t="inlineStr">
        <is>
          <t>135646 - 1306135 - 1306273</t>
        </is>
      </c>
      <c r="D573" s="70" t="inlineStr">
        <is>
          <t>HIDRICO</t>
        </is>
      </c>
      <c r="E573" s="70" t="inlineStr">
        <is>
          <t>ESCOMBROS</t>
        </is>
      </c>
      <c r="H573" s="71" t="inlineStr">
        <is>
          <t>Obstrucción afluente y daño ambiental - comparendo</t>
        </is>
      </c>
      <c r="I573" s="70" t="inlineStr">
        <is>
          <t>CGTDR - Obras Públicas</t>
        </is>
      </c>
      <c r="T573" s="70">
        <f>CONCATENATE(J573," ",K573," ",L573," ",M573," ",N573," ",O573," ",P573," ",Q573," ",R573," ",S573)</f>
        <v/>
      </c>
      <c r="U573" s="70" t="inlineStr">
        <is>
          <t>no reporta</t>
        </is>
      </c>
      <c r="V573" s="70" t="inlineStr">
        <is>
          <t>no reporta</t>
        </is>
      </c>
      <c r="W573" s="70" t="inlineStr">
        <is>
          <t>Consorcio Ayura</t>
        </is>
      </c>
      <c r="AH573" s="70">
        <f>CONCATENATE(X573," ",Y573," ",Z573," ",AA573," ",AB573," ",AC573," ",AD573," ",AE573," ",AF573," ",AG573)</f>
        <v/>
      </c>
      <c r="AI573" s="70" t="inlineStr">
        <is>
          <t>no reporta</t>
        </is>
      </c>
      <c r="AJ573" s="70" t="inlineStr">
        <is>
          <t>no reporta</t>
        </is>
      </c>
      <c r="AL573" s="70" t="inlineStr">
        <is>
          <t>El Escobero</t>
        </is>
      </c>
      <c r="AO573" s="72" t="n"/>
      <c r="AP573" s="70" t="n">
        <v>10</v>
      </c>
      <c r="AQ573" s="77" t="n">
        <v>41486</v>
      </c>
      <c r="AR573" s="73" t="n"/>
      <c r="AS573" s="74">
        <f>+AR573-AQ573</f>
        <v/>
      </c>
      <c r="AT573" s="70" t="inlineStr">
        <is>
          <t>Acuerdo 020 de 2009</t>
        </is>
      </c>
      <c r="AU573" s="70" t="inlineStr">
        <is>
          <t>Auto de archivo</t>
        </is>
      </c>
      <c r="AV573" s="76" t="n"/>
      <c r="AW573" s="76" t="n"/>
      <c r="AX573" s="76" t="n"/>
      <c r="AY573" s="76" t="n"/>
      <c r="AZ573" s="76" t="n"/>
      <c r="BA573" s="76" t="n"/>
      <c r="BB573" s="76" t="n"/>
      <c r="BC573" s="76" t="n"/>
      <c r="BD573" s="76" t="n"/>
      <c r="BE573" s="76" t="n"/>
      <c r="BF573" s="76" t="n"/>
      <c r="BG573" s="76" t="n"/>
      <c r="BH573" s="76" t="n"/>
      <c r="BI573" s="76" t="n"/>
      <c r="BJ573" s="76" t="n"/>
      <c r="BK573" s="76" t="n"/>
      <c r="BL573" s="76" t="n"/>
      <c r="BM573" s="76" t="n"/>
      <c r="BN573" s="76" t="n"/>
      <c r="BO573" s="76" t="n"/>
      <c r="BP573" s="76" t="n"/>
      <c r="BQ573" s="76" t="n"/>
      <c r="BR573" s="76" t="n"/>
      <c r="BS573" s="76" t="n"/>
      <c r="BT573" s="76" t="n"/>
      <c r="BU573" s="76" t="n"/>
      <c r="BV573" s="76" t="n"/>
      <c r="BW573" s="76" t="n"/>
      <c r="BX573" s="76" t="n"/>
      <c r="BY573" s="76" t="n"/>
      <c r="BZ573" s="76" t="n"/>
      <c r="CA573" s="76" t="n"/>
      <c r="CB573" s="76" t="n"/>
      <c r="CC573" s="76" t="n"/>
      <c r="CD573" s="76" t="n"/>
      <c r="CE573" s="75" t="n">
        <v>41675</v>
      </c>
      <c r="CF573" s="76" t="n"/>
      <c r="CG573" s="76" t="n"/>
      <c r="CH573" s="76" t="n"/>
    </row>
    <row r="574" ht="15" customFormat="1" customHeight="1" s="70">
      <c r="B574" s="70" t="inlineStr">
        <is>
          <t>572-2013</t>
        </is>
      </c>
      <c r="C574" s="70" t="n">
        <v>1304203</v>
      </c>
      <c r="D574" s="70" t="inlineStr">
        <is>
          <t>FAUNA DOMESTICA</t>
        </is>
      </c>
      <c r="H574" s="71" t="inlineStr">
        <is>
          <t>Ataque de mascota a personas</t>
        </is>
      </c>
      <c r="I574" s="70" t="inlineStr">
        <is>
          <t>Astrid Hincapie</t>
        </is>
      </c>
      <c r="J574" s="70" t="inlineStr">
        <is>
          <t>CL</t>
        </is>
      </c>
      <c r="K574" s="70" t="n">
        <v>36</v>
      </c>
      <c r="L574" s="70" t="inlineStr">
        <is>
          <t>D</t>
        </is>
      </c>
      <c r="M574" s="70" t="inlineStr">
        <is>
          <t>SUR</t>
        </is>
      </c>
      <c r="N574" s="70" t="n">
        <v>27</v>
      </c>
      <c r="P574" s="70" t="n">
        <v>160</v>
      </c>
      <c r="T574" s="70">
        <f>CONCATENATE(J574," ",K574," ",L574," ",M574," ",N574," ",O574," ",P574," ",Q574," ",R574," ",S574)</f>
        <v/>
      </c>
      <c r="U574" s="70" t="n">
        <v>42895307</v>
      </c>
      <c r="V574" s="70" t="n">
        <v>3360494</v>
      </c>
      <c r="W574" s="70" t="inlineStr">
        <is>
          <t>Carolina Sanchez</t>
        </is>
      </c>
      <c r="X574" s="70" t="inlineStr">
        <is>
          <t>CL</t>
        </is>
      </c>
      <c r="Y574" s="70" t="n">
        <v>36</v>
      </c>
      <c r="Z574" s="70" t="inlineStr">
        <is>
          <t>D</t>
        </is>
      </c>
      <c r="AA574" s="70" t="inlineStr">
        <is>
          <t>SUR</t>
        </is>
      </c>
      <c r="AB574" s="70" t="n">
        <v>27</v>
      </c>
      <c r="AD574" s="70" t="n">
        <v>160</v>
      </c>
      <c r="AG574" s="70" t="n">
        <v>377</v>
      </c>
      <c r="AH574" s="70">
        <f>CONCATENATE(X574," ",Y574," ",Z574," ",AA574," ",AB574," ",AC574," ",AD574," ",AE574," ",AF574," ",AG574)</f>
        <v/>
      </c>
      <c r="AI574" s="70" t="inlineStr">
        <is>
          <t>no reporta</t>
        </is>
      </c>
      <c r="AJ574" s="70" t="n">
        <v>3362009</v>
      </c>
      <c r="AK574" s="70" t="inlineStr">
        <is>
          <t>La Pradera</t>
        </is>
      </c>
      <c r="AO574" s="72" t="n"/>
      <c r="AP574" s="70" t="n">
        <v>5</v>
      </c>
      <c r="AQ574" s="77" t="n">
        <v>41486</v>
      </c>
      <c r="AR574" s="73" t="n">
        <v>41529</v>
      </c>
      <c r="AS574" s="74">
        <f>+AR574-AQ574</f>
        <v/>
      </c>
      <c r="AT574" s="70" t="inlineStr">
        <is>
          <t>Codigo de Policia</t>
        </is>
      </c>
      <c r="AU574" s="70" t="inlineStr">
        <is>
          <t>Auto de archivo</t>
        </is>
      </c>
      <c r="AV574" s="76" t="n"/>
      <c r="AW574" s="76" t="n"/>
      <c r="AX574" s="76" t="n"/>
      <c r="AY574" s="76" t="n"/>
      <c r="AZ574" s="76" t="n"/>
      <c r="BA574" s="76" t="n"/>
      <c r="BB574" s="76" t="n"/>
      <c r="BC574" s="76" t="n"/>
      <c r="BD574" s="76" t="n"/>
      <c r="BE574" s="76" t="n"/>
      <c r="BF574" s="76" t="n"/>
      <c r="BG574" s="76" t="n"/>
      <c r="BH574" s="76" t="n"/>
      <c r="BI574" s="76" t="n"/>
      <c r="BJ574" s="76" t="n"/>
      <c r="BK574" s="76" t="n"/>
      <c r="BL574" s="76" t="n"/>
      <c r="BM574" s="76" t="n"/>
      <c r="BN574" s="76" t="n"/>
      <c r="BO574" s="76" t="n"/>
      <c r="BP574" s="76" t="n"/>
      <c r="BQ574" s="76" t="n"/>
      <c r="BR574" s="76" t="n"/>
      <c r="BS574" s="76" t="n"/>
      <c r="BT574" s="76" t="n"/>
      <c r="BU574" s="76" t="n"/>
      <c r="BV574" s="76" t="n"/>
      <c r="BW574" s="76" t="n"/>
      <c r="BX574" s="76" t="n"/>
      <c r="BY574" s="76" t="n"/>
      <c r="BZ574" s="76" t="n"/>
      <c r="CA574" s="76" t="n"/>
      <c r="CB574" s="76" t="n"/>
      <c r="CC574" s="76" t="n"/>
      <c r="CD574" s="76" t="n"/>
      <c r="CE574" s="75" t="n">
        <v>41778</v>
      </c>
      <c r="CF574" s="76" t="n"/>
      <c r="CG574" s="76" t="n"/>
      <c r="CH574" s="76" t="n"/>
    </row>
    <row r="575" ht="15" customFormat="1" customHeight="1" s="70">
      <c r="B575" s="70" t="inlineStr">
        <is>
          <t>573-2013</t>
        </is>
      </c>
      <c r="C575" s="70" t="n">
        <v>1304202</v>
      </c>
      <c r="D575" s="70" t="inlineStr">
        <is>
          <t>FAUNA DOMESTICA</t>
        </is>
      </c>
      <c r="H575" s="71" t="inlineStr">
        <is>
          <t>Ataque de mascota a persona</t>
        </is>
      </c>
      <c r="I575" s="70" t="inlineStr">
        <is>
          <t>Astrid Hincapie</t>
        </is>
      </c>
      <c r="J575" s="70" t="inlineStr">
        <is>
          <t>CL</t>
        </is>
      </c>
      <c r="K575" s="70" t="n">
        <v>36</v>
      </c>
      <c r="L575" s="70" t="inlineStr">
        <is>
          <t>D</t>
        </is>
      </c>
      <c r="M575" s="70" t="inlineStr">
        <is>
          <t>SUR</t>
        </is>
      </c>
      <c r="N575" s="70" t="n">
        <v>27</v>
      </c>
      <c r="P575" s="70" t="n">
        <v>160</v>
      </c>
      <c r="T575" s="70">
        <f>CONCATENATE(J575," ",K575," ",L575," ",M575," ",N575," ",O575," ",P575," ",Q575," ",R575," ",S575)</f>
        <v/>
      </c>
      <c r="U575" s="70" t="n">
        <v>42895307</v>
      </c>
      <c r="V575" s="70" t="n">
        <v>3360494</v>
      </c>
      <c r="W575" s="70" t="inlineStr">
        <is>
          <t xml:space="preserve">Olga Uribe </t>
        </is>
      </c>
      <c r="X575" s="70" t="inlineStr">
        <is>
          <t>CL</t>
        </is>
      </c>
      <c r="Y575" s="70" t="n">
        <v>36</v>
      </c>
      <c r="Z575" s="70" t="inlineStr">
        <is>
          <t>D</t>
        </is>
      </c>
      <c r="AA575" s="70" t="inlineStr">
        <is>
          <t>SUR</t>
        </is>
      </c>
      <c r="AB575" s="70" t="n">
        <v>27</v>
      </c>
      <c r="AD575" s="70" t="n">
        <v>160</v>
      </c>
      <c r="AG575" s="70" t="n">
        <v>48</v>
      </c>
      <c r="AH575" s="70">
        <f>CONCATENATE(X575," ",Y575," ",Z575," ",AA575," ",AB575," ",AC575," ",AD575," ",AE575," ",AF575," ",AG575)</f>
        <v/>
      </c>
      <c r="AI575" s="70" t="inlineStr">
        <is>
          <t>no reporta</t>
        </is>
      </c>
      <c r="AJ575" s="70" t="n">
        <v>3361026</v>
      </c>
      <c r="AK575" s="70" t="inlineStr">
        <is>
          <t>La Pradera</t>
        </is>
      </c>
      <c r="AO575" s="72" t="n"/>
      <c r="AP575" s="70" t="n">
        <v>5</v>
      </c>
      <c r="AQ575" s="77" t="n">
        <v>41486</v>
      </c>
      <c r="AR575" s="73" t="n">
        <v>41486</v>
      </c>
      <c r="AS575" s="74">
        <f>+AR575-AQ575</f>
        <v/>
      </c>
      <c r="AT575" s="70" t="inlineStr">
        <is>
          <t>Codigo de Policia</t>
        </is>
      </c>
      <c r="AU575" s="70" t="inlineStr">
        <is>
          <t>Auto de archivo</t>
        </is>
      </c>
      <c r="AV575" s="75" t="n">
        <v>41486</v>
      </c>
      <c r="AW575" s="76" t="inlineStr">
        <is>
          <t>F. Villarraga</t>
        </is>
      </c>
      <c r="AX575" s="75" t="n">
        <v>41529</v>
      </c>
      <c r="AY575" s="76" t="n"/>
      <c r="AZ575" s="76" t="n"/>
      <c r="BA575" s="76" t="n"/>
      <c r="BB575" s="76" t="n"/>
      <c r="BC575" s="76" t="n"/>
      <c r="BD575" s="76" t="n"/>
      <c r="BE575" s="76" t="n"/>
      <c r="BF575" s="76" t="n"/>
      <c r="BG575" s="76" t="n"/>
      <c r="BH575" s="76" t="n"/>
      <c r="BI575" s="76" t="n"/>
      <c r="BJ575" s="76" t="n"/>
      <c r="BK575" s="76" t="n"/>
      <c r="BL575" s="76" t="n"/>
      <c r="BM575" s="75" t="n">
        <v>41486</v>
      </c>
      <c r="BN575" s="75" t="n">
        <v>41527</v>
      </c>
      <c r="BO575" s="76" t="n"/>
      <c r="BP575" s="76" t="n"/>
      <c r="BQ575" s="76" t="n"/>
      <c r="BR575" s="76" t="n"/>
      <c r="BS575" s="76" t="n"/>
      <c r="BT575" s="76" t="n"/>
      <c r="BU575" s="76" t="n"/>
      <c r="BV575" s="76" t="n"/>
      <c r="BW575" s="76" t="n"/>
      <c r="BX575" s="76" t="n"/>
      <c r="BY575" s="76" t="n"/>
      <c r="BZ575" s="76" t="n"/>
      <c r="CA575" s="76" t="n"/>
      <c r="CB575" s="76" t="n"/>
      <c r="CC575" s="76" t="n"/>
      <c r="CD575" s="76" t="n"/>
      <c r="CE575" s="75" t="n">
        <v>41927</v>
      </c>
      <c r="CF575" s="76" t="n"/>
      <c r="CG575" s="76" t="n"/>
      <c r="CH575" s="76" t="n"/>
    </row>
    <row r="576" customFormat="1" s="70">
      <c r="B576" s="70" t="inlineStr">
        <is>
          <t>574-2013</t>
        </is>
      </c>
      <c r="C576" s="70" t="n">
        <v>1304211</v>
      </c>
      <c r="D576" s="70" t="inlineStr">
        <is>
          <t>ESPACIOS PUBLICOS VERDES</t>
        </is>
      </c>
      <c r="E576" s="70" t="inlineStr">
        <is>
          <t>RESIDUOS SOLIDOS</t>
        </is>
      </c>
      <c r="H576" s="71" t="inlineStr">
        <is>
          <t>Disposición inadecuada de residuos sólidos</t>
        </is>
      </c>
      <c r="I576" s="70" t="inlineStr">
        <is>
          <t>Comunidad</t>
        </is>
      </c>
      <c r="T576" s="70">
        <f>CONCATENATE(J576," ",K576," ",L576," ",M576," ",N576," ",O576," ",P576," ",Q576," ",R576," ",S576)</f>
        <v/>
      </c>
      <c r="U576" s="70" t="inlineStr">
        <is>
          <t>no reporta</t>
        </is>
      </c>
      <c r="V576" s="70" t="inlineStr">
        <is>
          <t>no reporta</t>
        </is>
      </c>
      <c r="W576" s="70" t="inlineStr">
        <is>
          <t>Gustavo</t>
        </is>
      </c>
      <c r="X576" s="70" t="inlineStr">
        <is>
          <t>KR</t>
        </is>
      </c>
      <c r="Y576" s="70" t="n">
        <v>32</v>
      </c>
      <c r="AB576" s="70" t="n">
        <v>38</v>
      </c>
      <c r="AD576" s="70" t="n">
        <v>20</v>
      </c>
      <c r="AE576" s="70" t="inlineStr">
        <is>
          <t>SUR</t>
        </is>
      </c>
      <c r="AG576" s="70" t="n">
        <v>301</v>
      </c>
      <c r="AH576" s="70">
        <f>CONCATENATE(X576," ",Y576," ",Z576," ",AA576," ",AB576," ",AC576," ",AD576," ",AE576," ",AF576," ",AG576)</f>
        <v/>
      </c>
      <c r="AI576" s="70" t="inlineStr">
        <is>
          <t>no reporta</t>
        </is>
      </c>
      <c r="AJ576" s="70" t="inlineStr">
        <is>
          <t>no reporta</t>
        </is>
      </c>
      <c r="AK576" s="70" t="inlineStr">
        <is>
          <t>Mesa</t>
        </is>
      </c>
      <c r="AO576" s="72" t="n"/>
      <c r="AP576" s="70" t="n">
        <v>9</v>
      </c>
      <c r="AQ576" s="77" t="n">
        <v>41486</v>
      </c>
      <c r="AR576" s="73" t="n">
        <v>41500</v>
      </c>
      <c r="AS576" s="74">
        <f>+AR576-AQ576</f>
        <v/>
      </c>
      <c r="AT576" s="70" t="inlineStr">
        <is>
          <t>Acta de Compromiso</t>
        </is>
      </c>
      <c r="AU576" s="70" t="inlineStr">
        <is>
          <t>Auto de archivo</t>
        </is>
      </c>
      <c r="AV576" s="75" t="n">
        <v>41500</v>
      </c>
      <c r="AW576" s="76" t="inlineStr">
        <is>
          <t>J. Alvarez - L. Garcia</t>
        </is>
      </c>
      <c r="AX576" s="75" t="n">
        <v>41501</v>
      </c>
      <c r="AY576" s="75" t="n">
        <v>41512</v>
      </c>
      <c r="AZ576" s="76" t="inlineStr">
        <is>
          <t>C. Rojas</t>
        </is>
      </c>
      <c r="BA576" s="75" t="n">
        <v>41513</v>
      </c>
      <c r="BB576" s="75" t="n">
        <v>41536</v>
      </c>
      <c r="BC576" s="76" t="inlineStr">
        <is>
          <t>J. Alvarez - L. Garcia</t>
        </is>
      </c>
      <c r="BD576" s="75" t="n">
        <v>41537</v>
      </c>
      <c r="BE576" s="76" t="n"/>
      <c r="BF576" s="76" t="n"/>
      <c r="BG576" s="76" t="n"/>
      <c r="BH576" s="76" t="n"/>
      <c r="BI576" s="76" t="n"/>
      <c r="BJ576" s="76" t="n"/>
      <c r="BK576" s="76" t="n"/>
      <c r="BL576" s="76" t="n"/>
      <c r="BM576" s="76" t="n"/>
      <c r="BN576" s="76" t="n"/>
      <c r="BO576" s="76" t="n"/>
      <c r="BP576" s="76" t="n"/>
      <c r="BQ576" s="76" t="n"/>
      <c r="BR576" s="76" t="n"/>
      <c r="BS576" s="76" t="n"/>
      <c r="BT576" s="76" t="n"/>
      <c r="BU576" s="76" t="n"/>
      <c r="BV576" s="76" t="n"/>
      <c r="BW576" s="76" t="n"/>
      <c r="BX576" s="76" t="n"/>
      <c r="BY576" s="76" t="n"/>
      <c r="BZ576" s="76" t="n"/>
      <c r="CA576" s="76" t="n"/>
      <c r="CB576" s="76" t="n"/>
      <c r="CC576" s="76" t="n"/>
      <c r="CD576" s="76" t="n"/>
      <c r="CE576" s="75" t="n">
        <v>41548</v>
      </c>
      <c r="CF576" s="76" t="n"/>
      <c r="CG576" s="76" t="n"/>
      <c r="CH576" s="76" t="n"/>
    </row>
    <row r="577" ht="15" customFormat="1" customHeight="1" s="70">
      <c r="B577" s="70" t="inlineStr">
        <is>
          <t>575-2013</t>
        </is>
      </c>
      <c r="C577" s="70" t="n">
        <v>1304221</v>
      </c>
      <c r="D577" s="70" t="inlineStr">
        <is>
          <t>-</t>
        </is>
      </c>
      <c r="E577" s="70" t="inlineStr">
        <is>
          <t>RESIDUOS SOLIDOS</t>
        </is>
      </c>
      <c r="H577" s="71" t="inlineStr">
        <is>
          <t>Disposición inadecuada de residuos sólidos</t>
        </is>
      </c>
      <c r="I577" s="70" t="inlineStr">
        <is>
          <t>Comunidad</t>
        </is>
      </c>
      <c r="T577" s="70">
        <f>CONCATENATE(J577," ",K577," ",L577," ",M577," ",N577," ",O577," ",P577," ",Q577," ",R577," ",S577)</f>
        <v/>
      </c>
      <c r="U577" s="70" t="inlineStr">
        <is>
          <t>no reporta</t>
        </is>
      </c>
      <c r="V577" s="70" t="inlineStr">
        <is>
          <t>no reporta</t>
        </is>
      </c>
      <c r="W577" s="70" t="inlineStr">
        <is>
          <t>Por determinar - Ed. La Hortensia</t>
        </is>
      </c>
      <c r="X577" s="70" t="inlineStr">
        <is>
          <t>KR</t>
        </is>
      </c>
      <c r="Y577" s="70" t="n">
        <v>32</v>
      </c>
      <c r="AB577" s="70" t="n">
        <v>39</v>
      </c>
      <c r="AD577" s="70" t="n">
        <v>10</v>
      </c>
      <c r="AE577" s="70" t="inlineStr">
        <is>
          <t>SUR</t>
        </is>
      </c>
      <c r="AG577" s="70" t="n">
        <v>401</v>
      </c>
      <c r="AH577" s="70">
        <f>CONCATENATE(X577," ",Y577," ",Z577," ",AA577," ",AB577," ",AC577," ",AD577," ",AE577," ",AF577," ",AG577)</f>
        <v/>
      </c>
      <c r="AI577" s="70" t="inlineStr">
        <is>
          <t>no reporta</t>
        </is>
      </c>
      <c r="AJ577" s="70" t="inlineStr">
        <is>
          <t>no reporta</t>
        </is>
      </c>
      <c r="AK577" s="70" t="inlineStr">
        <is>
          <t>Mesa</t>
        </is>
      </c>
      <c r="AO577" s="72" t="n"/>
      <c r="AP577" s="70" t="n">
        <v>9</v>
      </c>
      <c r="AQ577" s="77" t="n">
        <v>41487</v>
      </c>
      <c r="AR577" s="73" t="n">
        <v>41501</v>
      </c>
      <c r="AS577" s="74">
        <f>+AR577-AQ577</f>
        <v/>
      </c>
      <c r="AT577" s="70" t="inlineStr">
        <is>
          <t>Acta de Compromiso</t>
        </is>
      </c>
      <c r="AU577" s="70" t="inlineStr">
        <is>
          <t>Auto de archivo</t>
        </is>
      </c>
      <c r="AV577" s="75" t="n">
        <v>41501</v>
      </c>
      <c r="AW577" s="76" t="inlineStr">
        <is>
          <t>Carlos - Jeison - Santiago</t>
        </is>
      </c>
      <c r="AX577" s="75" t="n">
        <v>41514</v>
      </c>
      <c r="AY577" s="76" t="n"/>
      <c r="AZ577" s="76" t="n"/>
      <c r="BA577" s="76" t="n"/>
      <c r="BB577" s="76" t="n"/>
      <c r="BC577" s="76" t="n"/>
      <c r="BD577" s="76" t="n"/>
      <c r="BE577" s="76" t="n"/>
      <c r="BF577" s="76" t="n"/>
      <c r="BG577" s="76" t="n"/>
      <c r="BH577" s="76" t="n"/>
      <c r="BI577" s="76" t="n"/>
      <c r="BJ577" s="76" t="n"/>
      <c r="BK577" s="76" t="n"/>
      <c r="BL577" s="76" t="n"/>
      <c r="BM577" s="76" t="n"/>
      <c r="BN577" s="76" t="n"/>
      <c r="BO577" s="76" t="n"/>
      <c r="BP577" s="76" t="n"/>
      <c r="BQ577" s="76" t="n"/>
      <c r="BR577" s="76" t="n"/>
      <c r="BS577" s="76" t="n"/>
      <c r="BT577" s="76" t="n"/>
      <c r="BU577" s="76" t="n"/>
      <c r="BV577" s="76" t="n"/>
      <c r="BW577" s="76" t="n"/>
      <c r="BX577" s="76" t="n"/>
      <c r="BY577" s="76" t="n"/>
      <c r="BZ577" s="76" t="n"/>
      <c r="CA577" s="76" t="n"/>
      <c r="CB577" s="76" t="n"/>
      <c r="CC577" s="76" t="n"/>
      <c r="CD577" s="76" t="n"/>
      <c r="CE577" s="75" t="n">
        <v>41514</v>
      </c>
      <c r="CF577" s="76" t="n"/>
      <c r="CG577" s="76" t="n"/>
      <c r="CH577" s="76" t="n"/>
    </row>
    <row r="578" ht="15" customFormat="1" customHeight="1" s="70">
      <c r="A578" s="70" t="inlineStr">
        <is>
          <t>(160SAE-1507 N°2270)</t>
        </is>
      </c>
      <c r="B578" s="70" t="inlineStr">
        <is>
          <t>576-2013</t>
        </is>
      </c>
      <c r="C578" s="70" t="n">
        <v>1302884</v>
      </c>
      <c r="D578" s="70" t="inlineStr">
        <is>
          <t>SUELO</t>
        </is>
      </c>
      <c r="H578" s="71" t="inlineStr">
        <is>
          <t>Inspección proyecto Madeiro</t>
        </is>
      </c>
      <c r="I578" s="70" t="inlineStr">
        <is>
          <t>Comunidad</t>
        </is>
      </c>
      <c r="T578" s="70">
        <f>CONCATENATE(J578," ",K578," ",L578," ",M578," ",N578," ",O578," ",P578," ",Q578," ",R578," ",S578)</f>
        <v/>
      </c>
      <c r="U578" s="70" t="inlineStr">
        <is>
          <t>no reporta</t>
        </is>
      </c>
      <c r="V578" s="70" t="inlineStr">
        <is>
          <t>no reporta</t>
        </is>
      </c>
      <c r="W578" s="70" t="inlineStr">
        <is>
          <t>Sociedad Proyecto La Reserva SAS - Madeiro</t>
        </is>
      </c>
      <c r="X578" s="70" t="inlineStr">
        <is>
          <t>KR</t>
        </is>
      </c>
      <c r="Y578" s="70" t="n">
        <v>27</v>
      </c>
      <c r="Z578" s="70" t="inlineStr">
        <is>
          <t>B</t>
        </is>
      </c>
      <c r="AB578" s="70" t="n">
        <v>27</v>
      </c>
      <c r="AD578" s="70" t="n">
        <v>52</v>
      </c>
      <c r="AE578" s="70" t="inlineStr">
        <is>
          <t>SUR</t>
        </is>
      </c>
      <c r="AH578" s="70">
        <f>CONCATENATE(X578," ",Y578," ",Z578," ",AA578," ",AB578," ",AC578," ",AD578," ",AE578," ",AF578," ",AG578)</f>
        <v/>
      </c>
      <c r="AI578" s="70" t="inlineStr">
        <is>
          <t>no reporta</t>
        </is>
      </c>
      <c r="AJ578" s="70" t="n">
        <v>3161499</v>
      </c>
      <c r="AK578" s="70" t="inlineStr">
        <is>
          <t>El Esmeraldal</t>
        </is>
      </c>
      <c r="AO578" s="72" t="n"/>
      <c r="AP578" s="70" t="n">
        <v>4</v>
      </c>
      <c r="AQ578" s="77" t="n">
        <v>41486</v>
      </c>
      <c r="AR578" s="73" t="n"/>
      <c r="AS578" s="74">
        <f>+AR578-AQ578</f>
        <v/>
      </c>
      <c r="AT578" s="70" t="inlineStr">
        <is>
          <t>Acta de Compromiso</t>
        </is>
      </c>
      <c r="AU578" s="70" t="inlineStr">
        <is>
          <t>Auto de archivo</t>
        </is>
      </c>
      <c r="AV578" s="76" t="n"/>
      <c r="AW578" s="76" t="n"/>
      <c r="AX578" s="76" t="n"/>
      <c r="AY578" s="76" t="n"/>
      <c r="AZ578" s="76" t="n"/>
      <c r="BA578" s="76" t="n"/>
      <c r="BB578" s="76" t="n"/>
      <c r="BC578" s="76" t="n"/>
      <c r="BD578" s="76" t="n"/>
      <c r="BE578" s="76" t="n"/>
      <c r="BF578" s="76" t="n"/>
      <c r="BG578" s="76" t="n"/>
      <c r="BH578" s="76" t="n"/>
      <c r="BI578" s="76" t="n"/>
      <c r="BJ578" s="76" t="n"/>
      <c r="BK578" s="76" t="n"/>
      <c r="BL578" s="76" t="n"/>
      <c r="BM578" s="76" t="n"/>
      <c r="BN578" s="76" t="n"/>
      <c r="BO578" s="76" t="n"/>
      <c r="BP578" s="76" t="n"/>
      <c r="BQ578" s="76" t="n"/>
      <c r="BR578" s="76" t="n"/>
      <c r="BS578" s="76" t="n"/>
      <c r="BT578" s="76" t="n"/>
      <c r="BU578" s="76" t="n"/>
      <c r="BV578" s="76" t="n"/>
      <c r="BW578" s="76" t="n"/>
      <c r="BX578" s="76" t="n"/>
      <c r="BY578" s="76" t="n"/>
      <c r="BZ578" s="76" t="n"/>
      <c r="CA578" s="76" t="n"/>
      <c r="CB578" s="76" t="n"/>
      <c r="CC578" s="76" t="n"/>
      <c r="CD578" s="76" t="n"/>
      <c r="CE578" s="75" t="n">
        <v>42065</v>
      </c>
      <c r="CF578" s="76" t="n"/>
      <c r="CG578" s="76" t="n"/>
      <c r="CH578" s="76" t="n"/>
    </row>
    <row r="579" ht="15" customFormat="1" customHeight="1" s="70">
      <c r="A579" s="70" t="inlineStr">
        <is>
          <t>I.T 130311</t>
        </is>
      </c>
      <c r="B579" s="70" t="inlineStr">
        <is>
          <t>577-2013</t>
        </is>
      </c>
      <c r="C579" s="70" t="n">
        <v>1303035</v>
      </c>
      <c r="D579" s="70" t="inlineStr">
        <is>
          <t>FLORA</t>
        </is>
      </c>
      <c r="H579" s="71" t="inlineStr">
        <is>
          <t>Autorización de tala de arboles en riesgo</t>
        </is>
      </c>
      <c r="I579" s="70" t="inlineStr">
        <is>
          <t>Autoridad Ambiental</t>
        </is>
      </c>
      <c r="T579" s="70">
        <f>CONCATENATE(J579," ",K579," ",L579," ",M579," ",N579," ",O579," ",P579," ",Q579," ",R579," ",S579)</f>
        <v/>
      </c>
      <c r="U579" s="70" t="inlineStr">
        <is>
          <t>no reporta</t>
        </is>
      </c>
      <c r="V579" s="70" t="inlineStr">
        <is>
          <t>no reporta</t>
        </is>
      </c>
      <c r="W579" s="70" t="inlineStr">
        <is>
          <t>Gloria Londoño</t>
        </is>
      </c>
      <c r="X579" s="70" t="inlineStr">
        <is>
          <t>KR</t>
        </is>
      </c>
      <c r="Y579" s="70" t="n">
        <v>29</v>
      </c>
      <c r="Z579" s="70" t="inlineStr">
        <is>
          <t>AA</t>
        </is>
      </c>
      <c r="AB579" s="70" t="n">
        <v>41</v>
      </c>
      <c r="AC579" s="70" t="inlineStr">
        <is>
          <t>BB</t>
        </is>
      </c>
      <c r="AD579" s="70" t="n">
        <v>91</v>
      </c>
      <c r="AE579" s="70" t="inlineStr">
        <is>
          <t>SUR</t>
        </is>
      </c>
      <c r="AH579" s="70">
        <f>CONCATENATE(X579," ",Y579," ",Z579," ",AA579," ",AB579," ",AC579," ",AD579," ",AE579," ",AF579," ",AG579)</f>
        <v/>
      </c>
      <c r="AI579" s="70" t="n">
        <v>43732113</v>
      </c>
      <c r="AJ579" s="70" t="n">
        <v>3347773</v>
      </c>
      <c r="AK579" s="70" t="inlineStr">
        <is>
          <t>San Rafael</t>
        </is>
      </c>
      <c r="AO579" s="72" t="n"/>
      <c r="AP579" s="70" t="n">
        <v>6</v>
      </c>
      <c r="AQ579" s="77" t="n">
        <v>41488</v>
      </c>
      <c r="AR579" s="73" t="n">
        <v>41515</v>
      </c>
      <c r="AS579" s="74">
        <f>+AR579-AQ579</f>
        <v/>
      </c>
      <c r="AT579" s="70" t="inlineStr">
        <is>
          <t>Acta de Compromiso</t>
        </is>
      </c>
      <c r="AU579" s="70" t="inlineStr">
        <is>
          <t>Auto de archivo</t>
        </is>
      </c>
      <c r="AV579" s="76" t="n"/>
      <c r="AW579" s="76" t="n"/>
      <c r="AX579" s="76" t="n"/>
      <c r="AY579" s="76" t="n"/>
      <c r="AZ579" s="76" t="n"/>
      <c r="BA579" s="76" t="n"/>
      <c r="BB579" s="76" t="n"/>
      <c r="BC579" s="76" t="n"/>
      <c r="BD579" s="76" t="n"/>
      <c r="BE579" s="76" t="n"/>
      <c r="BF579" s="76" t="n"/>
      <c r="BG579" s="76" t="n"/>
      <c r="BH579" s="76" t="n"/>
      <c r="BI579" s="76" t="n"/>
      <c r="BJ579" s="76" t="n"/>
      <c r="BK579" s="76" t="n"/>
      <c r="BL579" s="76" t="n"/>
      <c r="BM579" s="76" t="n"/>
      <c r="BN579" s="76" t="n"/>
      <c r="BO579" s="76" t="n"/>
      <c r="BP579" s="76" t="n"/>
      <c r="BQ579" s="76" t="n"/>
      <c r="BR579" s="76" t="n"/>
      <c r="BS579" s="76" t="n"/>
      <c r="BT579" s="76" t="n"/>
      <c r="BU579" s="76" t="n"/>
      <c r="BV579" s="76" t="n"/>
      <c r="BW579" s="76" t="n"/>
      <c r="BX579" s="76" t="n"/>
      <c r="BY579" s="76" t="n"/>
      <c r="BZ579" s="76" t="n"/>
      <c r="CA579" s="76" t="n"/>
      <c r="CB579" s="76" t="n"/>
      <c r="CC579" s="76" t="n"/>
      <c r="CD579" s="76" t="n"/>
      <c r="CE579" s="75" t="n">
        <v>41753</v>
      </c>
      <c r="CF579" s="76" t="n"/>
      <c r="CG579" s="76" t="n"/>
      <c r="CH579" s="76" t="n"/>
    </row>
    <row r="580" customFormat="1" s="70">
      <c r="A580" s="70" t="inlineStr">
        <is>
          <t>I.T 130315</t>
        </is>
      </c>
      <c r="B580" s="70" t="inlineStr">
        <is>
          <t>578-2013</t>
        </is>
      </c>
      <c r="C580" s="70" t="n">
        <v>1303142</v>
      </c>
      <c r="D580" s="70" t="inlineStr">
        <is>
          <t>ESPACIOS PUBLICOS VERDES</t>
        </is>
      </c>
      <c r="H580" s="71" t="inlineStr">
        <is>
          <t>Cambio de piso blando por duro</t>
        </is>
      </c>
      <c r="I580" s="70" t="inlineStr">
        <is>
          <t>Parques y Arborización</t>
        </is>
      </c>
      <c r="T580" s="70">
        <f>CONCATENATE(J580," ",K580," ",L580," ",M580," ",N580," ",O580," ",P580," ",Q580," ",R580," ",S580)</f>
        <v/>
      </c>
      <c r="U580" s="70" t="inlineStr">
        <is>
          <t>no reporta</t>
        </is>
      </c>
      <c r="V580" s="70" t="inlineStr">
        <is>
          <t>no reporta</t>
        </is>
      </c>
      <c r="W580" s="70" t="inlineStr">
        <is>
          <t>Monica Aguirre Sierra</t>
        </is>
      </c>
      <c r="X580" s="70" t="inlineStr">
        <is>
          <t>KR</t>
        </is>
      </c>
      <c r="Y580" s="70" t="n">
        <v>39</v>
      </c>
      <c r="Z580" s="70" t="inlineStr">
        <is>
          <t>DD</t>
        </is>
      </c>
      <c r="AA580" s="70" t="inlineStr">
        <is>
          <t>SUR</t>
        </is>
      </c>
      <c r="AB580" s="70" t="n">
        <v>46</v>
      </c>
      <c r="AC580" s="70" t="inlineStr">
        <is>
          <t>E</t>
        </is>
      </c>
      <c r="AD580" s="70" t="n">
        <v>6</v>
      </c>
      <c r="AH580" s="70">
        <f>CONCATENATE(X580," ",Y580," ",Z580," ",AA580," ",AB580," ",AC580," ",AD580," ",AE580," ",AF580," ",AG580)</f>
        <v/>
      </c>
      <c r="AI580" s="70" t="inlineStr">
        <is>
          <t>no reporta</t>
        </is>
      </c>
      <c r="AJ580" s="70" t="inlineStr">
        <is>
          <t>no reporta</t>
        </is>
      </c>
      <c r="AK580" s="70" t="inlineStr">
        <is>
          <t>La Paz</t>
        </is>
      </c>
      <c r="AO580" s="72" t="n"/>
      <c r="AP580" s="70" t="n">
        <v>7</v>
      </c>
      <c r="AQ580" s="77" t="n">
        <v>41492</v>
      </c>
      <c r="AR580" s="73" t="n">
        <v>41516</v>
      </c>
      <c r="AS580" s="74">
        <f>+AR580-AQ580</f>
        <v/>
      </c>
      <c r="AT580" s="70" t="inlineStr">
        <is>
          <t>Acta de Compromiso</t>
        </is>
      </c>
      <c r="AU580" s="70" t="inlineStr">
        <is>
          <t>Auto de archivo</t>
        </is>
      </c>
      <c r="AV580" s="76" t="n"/>
      <c r="AW580" s="76" t="n"/>
      <c r="AX580" s="76" t="n"/>
      <c r="AY580" s="76" t="n"/>
      <c r="AZ580" s="76" t="n"/>
      <c r="BA580" s="76" t="n"/>
      <c r="BB580" s="76" t="n"/>
      <c r="BC580" s="76" t="n"/>
      <c r="BD580" s="76" t="n"/>
      <c r="BE580" s="76" t="n"/>
      <c r="BF580" s="76" t="n"/>
      <c r="BG580" s="76" t="n"/>
      <c r="BH580" s="76" t="n"/>
      <c r="BI580" s="76" t="n"/>
      <c r="BJ580" s="76" t="n"/>
      <c r="BK580" s="76" t="n"/>
      <c r="BL580" s="76" t="n"/>
      <c r="BM580" s="76" t="n"/>
      <c r="BN580" s="76" t="n"/>
      <c r="BO580" s="76" t="n"/>
      <c r="BP580" s="76" t="n"/>
      <c r="BQ580" s="76" t="n"/>
      <c r="BR580" s="76" t="n"/>
      <c r="BS580" s="76" t="n"/>
      <c r="BT580" s="76" t="n"/>
      <c r="BU580" s="76" t="n"/>
      <c r="BV580" s="76" t="n"/>
      <c r="BW580" s="76" t="n"/>
      <c r="BX580" s="76" t="n"/>
      <c r="BY580" s="76" t="n"/>
      <c r="BZ580" s="76" t="n"/>
      <c r="CA580" s="76" t="n"/>
      <c r="CB580" s="76" t="n"/>
      <c r="CC580" s="76" t="n"/>
      <c r="CD580" s="76" t="n"/>
      <c r="CE580" s="75" t="n">
        <v>41771</v>
      </c>
      <c r="CF580" s="76" t="n"/>
      <c r="CG580" s="76" t="n"/>
      <c r="CH580" s="76" t="n"/>
    </row>
    <row r="581" customFormat="1" s="70">
      <c r="B581" s="70" t="inlineStr">
        <is>
          <t>579-2013</t>
        </is>
      </c>
      <c r="C581" s="70" t="n">
        <v>1304300</v>
      </c>
      <c r="D581" s="70" t="inlineStr">
        <is>
          <t>ESPACIOS PUBLICOS VERDES</t>
        </is>
      </c>
      <c r="E581" s="70" t="inlineStr">
        <is>
          <t>RESIDUOS SOLIDOS</t>
        </is>
      </c>
      <c r="H581" s="71" t="inlineStr">
        <is>
          <t xml:space="preserve">Disposicion inadecuada de residuos </t>
        </is>
      </c>
      <c r="I581" s="70" t="inlineStr">
        <is>
          <t>Comunidad</t>
        </is>
      </c>
      <c r="T581" s="70">
        <f>CONCATENATE(J581," ",K581," ",L581," ",M581," ",N581," ",O581," ",P581," ",Q581," ",R581," ",S581)</f>
        <v/>
      </c>
      <c r="U581" s="70" t="inlineStr">
        <is>
          <t>no reporta</t>
        </is>
      </c>
      <c r="V581" s="70" t="inlineStr">
        <is>
          <t>no reporta</t>
        </is>
      </c>
      <c r="W581" s="70" t="inlineStr">
        <is>
          <t>Por determinar</t>
        </is>
      </c>
      <c r="X581" s="70" t="inlineStr">
        <is>
          <t>KR</t>
        </is>
      </c>
      <c r="Y581" s="70" t="n">
        <v>42</v>
      </c>
      <c r="AB581" s="70" t="n">
        <v>46</v>
      </c>
      <c r="AC581" s="70" t="inlineStr">
        <is>
          <t>D</t>
        </is>
      </c>
      <c r="AD581" s="70" t="n">
        <v>28</v>
      </c>
      <c r="AE581" s="70" t="inlineStr">
        <is>
          <t>SUR</t>
        </is>
      </c>
      <c r="AH581" s="70">
        <f>CONCATENATE(X581," ",Y581," ",Z581," ",AA581," ",AB581," ",AC581," ",AD581," ",AE581," ",AF581," ",AG581)</f>
        <v/>
      </c>
      <c r="AI581" s="70" t="inlineStr">
        <is>
          <t>no reporta</t>
        </is>
      </c>
      <c r="AJ581" s="70" t="inlineStr">
        <is>
          <t>no reporta</t>
        </is>
      </c>
      <c r="AK581" s="70" t="inlineStr">
        <is>
          <t>La Paz</t>
        </is>
      </c>
      <c r="AO581" s="72" t="n"/>
      <c r="AP581" s="70" t="n">
        <v>7</v>
      </c>
      <c r="AQ581" s="77" t="n">
        <v>41488</v>
      </c>
      <c r="AR581" s="73" t="n">
        <v>41499</v>
      </c>
      <c r="AS581" s="74">
        <f>+AR581-AQ581</f>
        <v/>
      </c>
      <c r="AT581" s="70" t="inlineStr">
        <is>
          <t>Acta de Compromiso</t>
        </is>
      </c>
      <c r="AU581" s="70" t="inlineStr">
        <is>
          <t>Auto de archivo</t>
        </is>
      </c>
      <c r="AV581" s="75" t="n">
        <v>41499</v>
      </c>
      <c r="AW581" s="76" t="inlineStr">
        <is>
          <t>J. Alvarez - L. Garcia</t>
        </is>
      </c>
      <c r="AX581" s="75" t="n">
        <v>41500</v>
      </c>
      <c r="AY581" s="76" t="n"/>
      <c r="AZ581" s="76" t="n"/>
      <c r="BA581" s="76" t="n"/>
      <c r="BB581" s="76" t="n"/>
      <c r="BC581" s="76" t="n"/>
      <c r="BD581" s="76" t="n"/>
      <c r="BE581" s="76" t="n"/>
      <c r="BF581" s="76" t="n"/>
      <c r="BG581" s="76" t="n"/>
      <c r="BH581" s="76" t="n"/>
      <c r="BI581" s="76" t="n"/>
      <c r="BJ581" s="76" t="n"/>
      <c r="BK581" s="76" t="n"/>
      <c r="BL581" s="76" t="n"/>
      <c r="BM581" s="76" t="n"/>
      <c r="BN581" s="76" t="n"/>
      <c r="BO581" s="76" t="n"/>
      <c r="BP581" s="76" t="n"/>
      <c r="BQ581" s="76" t="n"/>
      <c r="BR581" s="76" t="n"/>
      <c r="BS581" s="76" t="n"/>
      <c r="BT581" s="76" t="n"/>
      <c r="BU581" s="76" t="n"/>
      <c r="BV581" s="76" t="n"/>
      <c r="BW581" s="76" t="n"/>
      <c r="BX581" s="76" t="n"/>
      <c r="BY581" s="76" t="n"/>
      <c r="BZ581" s="76" t="n"/>
      <c r="CA581" s="76" t="n"/>
      <c r="CB581" s="76" t="n"/>
      <c r="CC581" s="76" t="n"/>
      <c r="CD581" s="76" t="n"/>
      <c r="CE581" s="75" t="n">
        <v>41502</v>
      </c>
      <c r="CF581" s="76" t="n"/>
      <c r="CG581" s="76" t="n"/>
      <c r="CH581" s="76" t="n"/>
    </row>
    <row r="582" ht="15" customFormat="1" customHeight="1" s="70">
      <c r="B582" s="70" t="inlineStr">
        <is>
          <t>580-2013</t>
        </is>
      </c>
      <c r="C582" s="70" t="n">
        <v>1304337</v>
      </c>
      <c r="D582" s="70" t="inlineStr">
        <is>
          <t>-</t>
        </is>
      </c>
      <c r="E582" s="70" t="inlineStr">
        <is>
          <t>RESIDUOS SOLIDOS</t>
        </is>
      </c>
      <c r="H582" s="71" t="inlineStr">
        <is>
          <t>Disposición inadecuada de residuos solidos</t>
        </is>
      </c>
      <c r="I582" s="70" t="inlineStr">
        <is>
          <t>Beatriz Yepez</t>
        </is>
      </c>
      <c r="J582" s="70" t="inlineStr">
        <is>
          <t>KR</t>
        </is>
      </c>
      <c r="K582" s="70" t="n">
        <v>30</v>
      </c>
      <c r="N582" s="70" t="n">
        <v>41</v>
      </c>
      <c r="O582" s="70" t="inlineStr">
        <is>
          <t>BB</t>
        </is>
      </c>
      <c r="P582" s="70" t="n">
        <v>31</v>
      </c>
      <c r="Q582" s="70" t="inlineStr">
        <is>
          <t>SUR</t>
        </is>
      </c>
      <c r="S582" s="70" t="n">
        <v>201</v>
      </c>
      <c r="T582" s="70">
        <f>CONCATENATE(J582," ",K582," ",L582," ",M582," ",N582," ",O582," ",P582," ",Q582," ",R582," ",S582)</f>
        <v/>
      </c>
      <c r="U582" s="70" t="inlineStr">
        <is>
          <t>no reporta</t>
        </is>
      </c>
      <c r="V582" s="70" t="n">
        <v>3023856</v>
      </c>
      <c r="W582" s="70" t="inlineStr">
        <is>
          <t>Gonzalo Mesa</t>
        </is>
      </c>
      <c r="X582" s="70" t="inlineStr">
        <is>
          <t>KR</t>
        </is>
      </c>
      <c r="Y582" s="70" t="n">
        <v>30</v>
      </c>
      <c r="AB582" s="70" t="n">
        <v>41</v>
      </c>
      <c r="AC582" s="70" t="inlineStr">
        <is>
          <t>BB</t>
        </is>
      </c>
      <c r="AD582" s="70" t="n">
        <v>27</v>
      </c>
      <c r="AE582" s="70" t="inlineStr">
        <is>
          <t>SUR</t>
        </is>
      </c>
      <c r="AG582" s="70" t="n">
        <v>301</v>
      </c>
      <c r="AH582" s="70">
        <f>CONCATENATE(X582," ",Y582," ",Z582," ",AA582," ",AB582," ",AC582," ",AD582," ",AE582," ",AF582," ",AG582)</f>
        <v/>
      </c>
      <c r="AI582" s="70" t="inlineStr">
        <is>
          <t>no reporta</t>
        </is>
      </c>
      <c r="AJ582" s="70" t="inlineStr">
        <is>
          <t>no reporta</t>
        </is>
      </c>
      <c r="AK582" s="70" t="inlineStr">
        <is>
          <t>San Rafael</t>
        </is>
      </c>
      <c r="AO582" s="72" t="n"/>
      <c r="AP582" s="70" t="n">
        <v>6</v>
      </c>
      <c r="AQ582" s="77" t="n">
        <v>41491</v>
      </c>
      <c r="AR582" s="73" t="n">
        <v>41495</v>
      </c>
      <c r="AS582" s="74">
        <f>+AR582-AQ582</f>
        <v/>
      </c>
      <c r="AT582" s="70" t="inlineStr">
        <is>
          <t>Acta de Compromiso</t>
        </is>
      </c>
      <c r="AU582" s="70" t="inlineStr">
        <is>
          <t>Auto de archivo</t>
        </is>
      </c>
      <c r="AV582" s="75" t="n">
        <v>41495</v>
      </c>
      <c r="AW582" s="76" t="inlineStr">
        <is>
          <t>J. Alvarez - L. Garcia</t>
        </is>
      </c>
      <c r="AX582" s="75" t="n">
        <v>41498</v>
      </c>
      <c r="AY582" s="76" t="n"/>
      <c r="AZ582" s="76" t="n"/>
      <c r="BA582" s="76" t="n"/>
      <c r="BB582" s="76" t="n"/>
      <c r="BC582" s="76" t="n"/>
      <c r="BD582" s="76" t="n"/>
      <c r="BE582" s="76" t="n"/>
      <c r="BF582" s="76" t="n"/>
      <c r="BG582" s="76" t="n"/>
      <c r="BH582" s="76" t="n"/>
      <c r="BI582" s="76" t="n"/>
      <c r="BJ582" s="76" t="n"/>
      <c r="BK582" s="75" t="n">
        <v>41512</v>
      </c>
      <c r="BL582" s="75" t="n">
        <v>41512</v>
      </c>
      <c r="BM582" s="76" t="n"/>
      <c r="BN582" s="76" t="n"/>
      <c r="BO582" s="76" t="n"/>
      <c r="BP582" s="76" t="n"/>
      <c r="BQ582" s="76" t="n"/>
      <c r="BR582" s="76" t="n"/>
      <c r="BS582" s="76" t="n"/>
      <c r="BT582" s="76" t="n"/>
      <c r="BU582" s="76" t="n"/>
      <c r="BV582" s="76" t="n"/>
      <c r="BW582" s="76" t="n"/>
      <c r="BX582" s="76" t="n"/>
      <c r="BY582" s="76" t="n"/>
      <c r="BZ582" s="76" t="n"/>
      <c r="CA582" s="76" t="n"/>
      <c r="CB582" s="76" t="n"/>
      <c r="CC582" s="76" t="n"/>
      <c r="CD582" s="76" t="n"/>
      <c r="CE582" s="75" t="n">
        <v>41514</v>
      </c>
      <c r="CF582" s="76" t="n"/>
      <c r="CG582" s="76" t="n"/>
      <c r="CH582" s="76" t="n"/>
    </row>
    <row r="583" ht="15" customHeight="1">
      <c r="B583" t="inlineStr">
        <is>
          <t>581-2013</t>
        </is>
      </c>
      <c r="C583" t="n">
        <v>1304345</v>
      </c>
      <c r="D583" t="inlineStr">
        <is>
          <t>FAUNA DOMESTICA</t>
        </is>
      </c>
      <c r="H583" s="7" t="inlineStr">
        <is>
          <t>Tenencia inadecuada de mascota</t>
        </is>
      </c>
      <c r="I583" t="inlineStr">
        <is>
          <t>De Oficio</t>
        </is>
      </c>
      <c r="T583">
        <f>CONCATENATE(J583," ",K583," ",L583," ",M583," ",N583," ",O583," ",P583," ",Q583," ",R583," ",S583)</f>
        <v/>
      </c>
      <c r="U583" t="inlineStr">
        <is>
          <t>no reporta</t>
        </is>
      </c>
      <c r="V583" t="inlineStr">
        <is>
          <t>no reporta</t>
        </is>
      </c>
      <c r="W583" t="inlineStr">
        <is>
          <t>Alejandro Rendon Garcia - Santiago Rendon</t>
        </is>
      </c>
      <c r="X583" t="inlineStr">
        <is>
          <t>TR</t>
        </is>
      </c>
      <c r="Y583" t="n">
        <v>34</v>
      </c>
      <c r="AA583" t="inlineStr">
        <is>
          <t>SUR</t>
        </is>
      </c>
      <c r="AB583" t="n">
        <v>29</v>
      </c>
      <c r="AD583" t="n">
        <v>39</v>
      </c>
      <c r="AH583">
        <f>CONCATENATE(X583," ",Y583," ",Z583," ",AA583," ",AB583," ",AC583," ",AD583," ",AE583," ",AF583," ",AG583)</f>
        <v/>
      </c>
      <c r="AI583" t="n">
        <v>70555033</v>
      </c>
      <c r="AJ583" t="n">
        <v>2704328</v>
      </c>
      <c r="AK583" t="inlineStr">
        <is>
          <t>Uribe Angel</t>
        </is>
      </c>
      <c r="AO583" s="1" t="n"/>
      <c r="AP583" t="n">
        <v>3</v>
      </c>
      <c r="AQ583" s="17" t="n">
        <v>41492</v>
      </c>
      <c r="AR583" s="4" t="n">
        <v>41492</v>
      </c>
      <c r="AS583" s="5">
        <f>+AR583-AQ583</f>
        <v/>
      </c>
      <c r="AT583" t="inlineStr">
        <is>
          <t>Codigo de Policia</t>
        </is>
      </c>
      <c r="AU583" t="inlineStr">
        <is>
          <t>Auto de archivo</t>
        </is>
      </c>
      <c r="BM583" s="10" t="n">
        <v>41492</v>
      </c>
      <c r="BN583" s="10" t="n">
        <v>41492</v>
      </c>
      <c r="BO583" s="10" t="n">
        <v>41498</v>
      </c>
      <c r="BS583" s="10" t="n">
        <v>41514</v>
      </c>
      <c r="BT583" s="10" t="n">
        <v>41514</v>
      </c>
      <c r="BU583" s="10" t="n">
        <v>41519</v>
      </c>
      <c r="BV583" s="10" t="n">
        <v>41519</v>
      </c>
      <c r="CE583" s="10" t="n">
        <v>41541</v>
      </c>
    </row>
    <row r="584" ht="15" customHeight="1">
      <c r="B584" t="inlineStr">
        <is>
          <t>582-2013</t>
        </is>
      </c>
      <c r="C584" t="n">
        <v>1304360</v>
      </c>
      <c r="D584" t="inlineStr">
        <is>
          <t>AIRE</t>
        </is>
      </c>
      <c r="H584" s="7" t="inlineStr">
        <is>
          <t>Fogon de leña que perjudica con el humo a los habitantes del sector</t>
        </is>
      </c>
      <c r="I584" t="inlineStr">
        <is>
          <t>Maria Isabel Cano A</t>
        </is>
      </c>
      <c r="J584" t="inlineStr">
        <is>
          <t>DG</t>
        </is>
      </c>
      <c r="K584" t="n">
        <v>30</v>
      </c>
      <c r="L584" t="inlineStr">
        <is>
          <t>A</t>
        </is>
      </c>
      <c r="N584" t="n">
        <v>34</v>
      </c>
      <c r="O584" t="inlineStr">
        <is>
          <t>E</t>
        </is>
      </c>
      <c r="P584" t="n">
        <v>44</v>
      </c>
      <c r="Q584" t="inlineStr">
        <is>
          <t>SUR</t>
        </is>
      </c>
      <c r="T584">
        <f>CONCATENATE(J584," ",K584," ",L584," ",M584," ",N584," ",O584," ",P584," ",Q584," ",R584," ",S584)</f>
        <v/>
      </c>
      <c r="U584" t="n">
        <v>43738131</v>
      </c>
      <c r="V584" t="n">
        <v>3334064</v>
      </c>
      <c r="W584" t="inlineStr">
        <is>
          <t>Por determinar</t>
        </is>
      </c>
      <c r="X584" t="inlineStr">
        <is>
          <t>DG</t>
        </is>
      </c>
      <c r="Y584" t="n">
        <v>30</v>
      </c>
      <c r="Z584" t="inlineStr">
        <is>
          <t>A</t>
        </is>
      </c>
      <c r="AB584" t="n">
        <v>34</v>
      </c>
      <c r="AC584" t="inlineStr">
        <is>
          <t>E</t>
        </is>
      </c>
      <c r="AD584" t="n">
        <v>15</v>
      </c>
      <c r="AE584" t="inlineStr">
        <is>
          <t>SUR</t>
        </is>
      </c>
      <c r="AH584">
        <f>CONCATENATE(X584," ",Y584," ",Z584," ",AA584," ",AB584," ",AC584," ",AD584," ",AE584," ",AF584," ",AG584)</f>
        <v/>
      </c>
      <c r="AI584" t="inlineStr">
        <is>
          <t>no reporta</t>
        </is>
      </c>
      <c r="AJ584" t="inlineStr">
        <is>
          <t>no reporta</t>
        </is>
      </c>
      <c r="AK584" t="inlineStr">
        <is>
          <t>Uribe Angel</t>
        </is>
      </c>
      <c r="AO584" s="1" t="n"/>
      <c r="AP584" t="n">
        <v>3</v>
      </c>
      <c r="AQ584" s="17" t="n">
        <v>41494</v>
      </c>
      <c r="AR584" s="4" t="n">
        <v>41521</v>
      </c>
      <c r="AS584" s="5">
        <f>+AR584-AQ584</f>
        <v/>
      </c>
      <c r="AT584" t="inlineStr">
        <is>
          <t>Acta de Compromiso</t>
        </is>
      </c>
      <c r="AU584" t="inlineStr">
        <is>
          <t>Auto de archivo</t>
        </is>
      </c>
      <c r="AV584" s="10" t="n">
        <v>41398</v>
      </c>
      <c r="AW584" s="9" t="inlineStr">
        <is>
          <t>J. Restrepo - S. Bustamante - C. Rojas</t>
        </is>
      </c>
      <c r="AX584" s="10" t="n">
        <v>41522</v>
      </c>
    </row>
    <row r="585" ht="15" customHeight="1">
      <c r="A585" t="inlineStr">
        <is>
          <t>Oficio 156</t>
        </is>
      </c>
      <c r="B585" t="inlineStr">
        <is>
          <t>583-2013</t>
        </is>
      </c>
      <c r="C585" t="n">
        <v>135677</v>
      </c>
      <c r="D585" t="inlineStr">
        <is>
          <t>-</t>
        </is>
      </c>
      <c r="E585" t="inlineStr">
        <is>
          <t>ESCOMBROS</t>
        </is>
      </c>
      <c r="H585" s="7" t="inlineStr">
        <is>
          <t>Disposición inadecuada de escombros</t>
        </is>
      </c>
      <c r="I585" t="inlineStr">
        <is>
          <t>Maria del Carmen Molina Montoya - Inspección de Espacio público</t>
        </is>
      </c>
      <c r="J585" t="inlineStr">
        <is>
          <t>KR</t>
        </is>
      </c>
      <c r="K585" t="n">
        <v>26</v>
      </c>
      <c r="N585" t="n">
        <v>40</v>
      </c>
      <c r="O585" t="inlineStr">
        <is>
          <t>B</t>
        </is>
      </c>
      <c r="P585" t="n">
        <v>2</v>
      </c>
      <c r="Q585" t="inlineStr">
        <is>
          <t>SUR</t>
        </is>
      </c>
      <c r="S585" t="n">
        <v>106</v>
      </c>
      <c r="T585">
        <f>CONCATENATE(J585," ",K585," ",L585," ",M585," ",N585," ",O585," ",P585," ",Q585," ",R585," ",S585)</f>
        <v/>
      </c>
      <c r="U585" t="n">
        <v>32334149</v>
      </c>
      <c r="V585" t="inlineStr">
        <is>
          <t>no reporta</t>
        </is>
      </c>
      <c r="W585" t="inlineStr">
        <is>
          <t>Por determinar</t>
        </is>
      </c>
      <c r="X585" t="inlineStr">
        <is>
          <t>KR</t>
        </is>
      </c>
      <c r="Y585" t="n">
        <v>26</v>
      </c>
      <c r="AB585" t="n">
        <v>40</v>
      </c>
      <c r="AC585" t="inlineStr">
        <is>
          <t>B</t>
        </is>
      </c>
      <c r="AD585" t="n">
        <v>2</v>
      </c>
      <c r="AE585" t="inlineStr">
        <is>
          <t>SUR</t>
        </is>
      </c>
      <c r="AG585" t="n">
        <v>106</v>
      </c>
      <c r="AH585">
        <f>CONCATENATE(X585," ",Y585," ",Z585," ",AA585," ",AB585," ",AC585," ",AD585," ",AE585," ",AF585," ",AG585)</f>
        <v/>
      </c>
      <c r="AI585" t="inlineStr">
        <is>
          <t>no reporta</t>
        </is>
      </c>
      <c r="AJ585" t="inlineStr">
        <is>
          <t>no reporta</t>
        </is>
      </c>
      <c r="AK585" t="inlineStr">
        <is>
          <t>La Mina</t>
        </is>
      </c>
      <c r="AO585" s="1" t="n"/>
      <c r="AP585" t="n">
        <v>6</v>
      </c>
      <c r="AQ585" s="17" t="n">
        <v>41490</v>
      </c>
      <c r="AR585" s="4" t="n">
        <v>41529</v>
      </c>
      <c r="AS585" s="5">
        <f>+AR585-AQ585</f>
        <v/>
      </c>
      <c r="AT585" t="inlineStr">
        <is>
          <t>Acta de Compromiso</t>
        </is>
      </c>
      <c r="AU585" t="inlineStr">
        <is>
          <t>Auto de archivo</t>
        </is>
      </c>
      <c r="AV585" s="10" t="n">
        <v>41529</v>
      </c>
      <c r="AW585" s="9" t="inlineStr">
        <is>
          <t>Y. Restrepo - Dayanis</t>
        </is>
      </c>
      <c r="BK585" s="10" t="n">
        <v>41547</v>
      </c>
      <c r="BL585" s="10" t="n">
        <v>41547</v>
      </c>
      <c r="CE585" s="10" t="n">
        <v>41548</v>
      </c>
    </row>
    <row r="586" ht="15" customHeight="1">
      <c r="B586" s="18" t="inlineStr">
        <is>
          <t>584-2013</t>
        </is>
      </c>
      <c r="C586" t="inlineStr">
        <is>
          <t>1304357 - 1308215-2014</t>
        </is>
      </c>
      <c r="D586" t="inlineStr">
        <is>
          <t>FAUNA DOMESTICA</t>
        </is>
      </c>
      <c r="H586" s="7" t="inlineStr">
        <is>
          <t>Tenencia inadecuada de mascota</t>
        </is>
      </c>
      <c r="I586" t="inlineStr">
        <is>
          <t>Propiedad horizontal orquidea 5</t>
        </is>
      </c>
      <c r="J586" t="inlineStr">
        <is>
          <t>CL</t>
        </is>
      </c>
      <c r="K586" t="n">
        <v>26</v>
      </c>
      <c r="M586" t="inlineStr">
        <is>
          <t>SUR</t>
        </is>
      </c>
      <c r="N586" t="n">
        <v>42</v>
      </c>
      <c r="P586" t="n">
        <v>100</v>
      </c>
      <c r="T586">
        <f>CONCATENATE(J586," ",K586," ",L586," ",M586," ",N586," ",O586," ",P586," ",Q586," ",R586," ",S586)</f>
        <v/>
      </c>
      <c r="U586" t="n">
        <v>2767558</v>
      </c>
      <c r="V586" t="n">
        <v>9000331488</v>
      </c>
      <c r="W586" t="inlineStr">
        <is>
          <t>Marta Elena Goméz</t>
        </is>
      </c>
      <c r="X586" t="inlineStr">
        <is>
          <t>CL</t>
        </is>
      </c>
      <c r="Y586" t="n">
        <v>26</v>
      </c>
      <c r="AA586" t="inlineStr">
        <is>
          <t>SUR</t>
        </is>
      </c>
      <c r="AB586" t="n">
        <v>42</v>
      </c>
      <c r="AD586" t="n">
        <v>100</v>
      </c>
      <c r="AG586" t="n">
        <v>204</v>
      </c>
      <c r="AH586">
        <f>CONCATENATE(X586," ",Y586," ",Z586," ",AA586," ",AB586," ",AC586," ",AD586," ",AE586," ",AF586," ",AG586)</f>
        <v/>
      </c>
      <c r="AI586" t="inlineStr">
        <is>
          <t>no reporta</t>
        </is>
      </c>
      <c r="AJ586" t="inlineStr">
        <is>
          <t>no reporta</t>
        </is>
      </c>
      <c r="AK586" t="inlineStr">
        <is>
          <t>Las Orquideas</t>
        </is>
      </c>
      <c r="AO586" s="1" t="n"/>
      <c r="AP586" t="n">
        <v>3</v>
      </c>
      <c r="AQ586" s="17" t="n">
        <v>41494</v>
      </c>
      <c r="AR586" s="4" t="n">
        <v>41507</v>
      </c>
      <c r="AS586" s="5">
        <f>+AR586-AQ586</f>
        <v/>
      </c>
      <c r="AT586" t="inlineStr">
        <is>
          <t>Código de policia</t>
        </is>
      </c>
      <c r="AU586" t="inlineStr">
        <is>
          <t>Auto de archivo</t>
        </is>
      </c>
      <c r="BK586" s="10" t="n">
        <v>41507</v>
      </c>
      <c r="BL586" s="10" t="n">
        <v>41507</v>
      </c>
      <c r="CE586" s="10" t="n"/>
    </row>
    <row r="587" ht="15" customHeight="1">
      <c r="A587" t="inlineStr">
        <is>
          <t>123054-2014</t>
        </is>
      </c>
      <c r="B587" t="inlineStr">
        <is>
          <t>585-2013</t>
        </is>
      </c>
      <c r="C587" t="inlineStr">
        <is>
          <t>1304341 - 1304342</t>
        </is>
      </c>
      <c r="D587" t="inlineStr">
        <is>
          <t>FAUNA DOMESTICA</t>
        </is>
      </c>
      <c r="H587" s="7" t="inlineStr">
        <is>
          <t>Ataque de mascota a otra</t>
        </is>
      </c>
      <c r="I587" t="inlineStr">
        <is>
          <t>Hector Sierra Orrego - Administrador C.R Villa Nueva del Ayura - Juan Carlos Mejia</t>
        </is>
      </c>
      <c r="J587" t="inlineStr">
        <is>
          <t>TR</t>
        </is>
      </c>
      <c r="K587" t="n">
        <v>32</v>
      </c>
      <c r="L587" t="inlineStr">
        <is>
          <t>CC</t>
        </is>
      </c>
      <c r="M587" t="inlineStr">
        <is>
          <t>SUR</t>
        </is>
      </c>
      <c r="N587" t="n">
        <v>31</v>
      </c>
      <c r="O587" t="inlineStr">
        <is>
          <t>BB</t>
        </is>
      </c>
      <c r="P587" t="n">
        <v>11</v>
      </c>
      <c r="T587">
        <f>CONCATENATE(J587," ",K587," ",L587," ",M587," ",N587," ",O587," ",P587," ",Q587," ",R587," ",S587)</f>
        <v/>
      </c>
      <c r="U587" t="n">
        <v>2709948</v>
      </c>
      <c r="V587" t="n">
        <v>8110213988</v>
      </c>
      <c r="W587" t="inlineStr">
        <is>
          <t>Juan Carlos Echeverri</t>
        </is>
      </c>
      <c r="X587" t="inlineStr">
        <is>
          <t>TR</t>
        </is>
      </c>
      <c r="Y587" t="n">
        <v>32</v>
      </c>
      <c r="Z587" t="inlineStr">
        <is>
          <t>CC</t>
        </is>
      </c>
      <c r="AA587" t="inlineStr">
        <is>
          <t>SUR</t>
        </is>
      </c>
      <c r="AB587" t="n">
        <v>31</v>
      </c>
      <c r="AC587" t="inlineStr">
        <is>
          <t>BB</t>
        </is>
      </c>
      <c r="AD587" t="n">
        <v>11</v>
      </c>
      <c r="AF587" t="n">
        <v>5</v>
      </c>
      <c r="AG587" t="n">
        <v>303</v>
      </c>
      <c r="AH587">
        <f>CONCATENATE(X587," ",Y587," ",Z587," ",AA587," ",AB587," ",AC587," ",AD587," ",AE587," ",AF587," ",AG587)</f>
        <v/>
      </c>
      <c r="AI587" t="inlineStr">
        <is>
          <t>no reporta</t>
        </is>
      </c>
      <c r="AJ587" t="inlineStr">
        <is>
          <t>no reporta</t>
        </is>
      </c>
      <c r="AK587" t="inlineStr">
        <is>
          <t>Las Flores</t>
        </is>
      </c>
      <c r="AO587" s="1" t="n"/>
      <c r="AP587" t="n">
        <v>3</v>
      </c>
      <c r="AQ587" s="17" t="n">
        <v>41492</v>
      </c>
      <c r="AR587" s="4" t="n">
        <v>41512</v>
      </c>
      <c r="AS587" s="5">
        <f>+AR587-AQ587</f>
        <v/>
      </c>
      <c r="AT587" t="inlineStr">
        <is>
          <t>Codigo de Policia</t>
        </is>
      </c>
      <c r="AU587" t="inlineStr">
        <is>
          <t>Auto de archivo</t>
        </is>
      </c>
      <c r="BM587" s="10" t="n">
        <v>41512</v>
      </c>
      <c r="BN587" s="10" t="n">
        <v>41514</v>
      </c>
      <c r="BO587" s="10" t="n">
        <v>41514</v>
      </c>
      <c r="BP587" s="10" t="n">
        <v>41514</v>
      </c>
      <c r="CE587" s="10" t="n">
        <v>41827</v>
      </c>
    </row>
    <row r="588" ht="15" customHeight="1">
      <c r="B588" t="inlineStr">
        <is>
          <t>586-2013</t>
        </is>
      </c>
      <c r="C588" t="n">
        <v>1304353</v>
      </c>
      <c r="D588" t="inlineStr">
        <is>
          <t>-</t>
        </is>
      </c>
      <c r="E588" t="inlineStr">
        <is>
          <t>RESIDUOS SOLIDOS</t>
        </is>
      </c>
      <c r="H588" s="7" t="inlineStr">
        <is>
          <t>Disposición inadecuada de residuos solidos</t>
        </is>
      </c>
      <c r="I588" t="inlineStr">
        <is>
          <t>Comunidad</t>
        </is>
      </c>
      <c r="T588">
        <f>CONCATENATE(J588," ",K588," ",L588," ",M588," ",N588," ",O588," ",P588," ",Q588," ",R588," ",S588)</f>
        <v/>
      </c>
      <c r="U588" t="inlineStr">
        <is>
          <t>no reporta</t>
        </is>
      </c>
      <c r="V588" t="inlineStr">
        <is>
          <t>no reporta</t>
        </is>
      </c>
      <c r="W588" t="inlineStr">
        <is>
          <t>Por determinar</t>
        </is>
      </c>
      <c r="X588" t="inlineStr">
        <is>
          <t>TR</t>
        </is>
      </c>
      <c r="Y588" t="n">
        <v>33</v>
      </c>
      <c r="AA588" t="inlineStr">
        <is>
          <t>SUR</t>
        </is>
      </c>
      <c r="AB588" t="n">
        <v>31</v>
      </c>
      <c r="AC588" t="inlineStr">
        <is>
          <t>B</t>
        </is>
      </c>
      <c r="AD588" t="n">
        <v>1</v>
      </c>
      <c r="AH588">
        <f>CONCATENATE(X588," ",Y588," ",Z588," ",AA588," ",AB588," ",AC588," ",AD588," ",AE588," ",AF588," ",AG588)</f>
        <v/>
      </c>
      <c r="AI588" t="inlineStr">
        <is>
          <t>no reporta</t>
        </is>
      </c>
      <c r="AJ588" t="inlineStr">
        <is>
          <t>no reporta</t>
        </is>
      </c>
      <c r="AK588" t="inlineStr">
        <is>
          <t>Las Flores</t>
        </is>
      </c>
      <c r="AO588" s="1" t="n"/>
      <c r="AP588" t="n">
        <v>3</v>
      </c>
      <c r="AQ588" s="17" t="n">
        <v>41492</v>
      </c>
      <c r="AR588" s="4" t="n"/>
      <c r="AS588" s="5">
        <f>+AR588-AQ588</f>
        <v/>
      </c>
      <c r="AT588" t="inlineStr">
        <is>
          <t>Acta de Compromiso</t>
        </is>
      </c>
      <c r="AU588" t="inlineStr">
        <is>
          <t>Auto de archivo</t>
        </is>
      </c>
    </row>
    <row r="589" ht="15" customHeight="1">
      <c r="B589" t="inlineStr">
        <is>
          <t>587-2013</t>
        </is>
      </c>
      <c r="C589" t="n">
        <v>1304367</v>
      </c>
      <c r="D589" t="inlineStr">
        <is>
          <t>-</t>
        </is>
      </c>
      <c r="E589" t="inlineStr">
        <is>
          <t>ESCOMBROS</t>
        </is>
      </c>
      <c r="H589" s="7" t="inlineStr">
        <is>
          <t>Disposición inadecuada de escombros</t>
        </is>
      </c>
      <c r="I589" t="inlineStr">
        <is>
          <t>Comunidad</t>
        </is>
      </c>
      <c r="T589">
        <f>CONCATENATE(J589," ",K589," ",L589," ",M589," ",N589," ",O589," ",P589," ",Q589," ",R589," ",S589)</f>
        <v/>
      </c>
      <c r="U589" t="inlineStr">
        <is>
          <t>no reporta</t>
        </is>
      </c>
      <c r="V589" t="inlineStr">
        <is>
          <t>no reporta</t>
        </is>
      </c>
      <c r="W589" t="inlineStr">
        <is>
          <t>Por determinar</t>
        </is>
      </c>
      <c r="X589" t="inlineStr">
        <is>
          <t>KR</t>
        </is>
      </c>
      <c r="Y589" t="n">
        <v>46</v>
      </c>
      <c r="AB589" t="n">
        <v>39</v>
      </c>
      <c r="AC589" t="inlineStr">
        <is>
          <t>A</t>
        </is>
      </c>
      <c r="AE589" t="inlineStr">
        <is>
          <t>SUR</t>
        </is>
      </c>
      <c r="AH589">
        <f>CONCATENATE(X589," ",Y589," ",Z589," ",AA589," ",AB589," ",AC589," ",AD589," ",AE589," ",AF589," ",AG589)</f>
        <v/>
      </c>
      <c r="AI589" t="inlineStr">
        <is>
          <t>no reporta</t>
        </is>
      </c>
      <c r="AJ589" t="inlineStr">
        <is>
          <t>no reporta</t>
        </is>
      </c>
      <c r="AK589" t="inlineStr">
        <is>
          <t>Alcala</t>
        </is>
      </c>
      <c r="AO589" s="1" t="n"/>
      <c r="AP589" t="n">
        <v>8</v>
      </c>
      <c r="AQ589" s="17" t="n">
        <v>41494</v>
      </c>
      <c r="AR589" s="4" t="n">
        <v>41499</v>
      </c>
      <c r="AS589" s="5">
        <f>+AR589-AQ589</f>
        <v/>
      </c>
      <c r="AT589" t="inlineStr">
        <is>
          <t>Acta de Compromiso</t>
        </is>
      </c>
      <c r="AU589" t="inlineStr">
        <is>
          <t>Visitas patrulleros</t>
        </is>
      </c>
      <c r="AV589" s="10" t="n">
        <v>41499</v>
      </c>
      <c r="AW589" s="9" t="inlineStr">
        <is>
          <t>J. Alvarez - L. Garcia</t>
        </is>
      </c>
    </row>
    <row r="590" ht="15" customHeight="1">
      <c r="B590" t="inlineStr">
        <is>
          <t>588-2013</t>
        </is>
      </c>
      <c r="C590" t="n">
        <v>1304371</v>
      </c>
      <c r="D590" t="inlineStr">
        <is>
          <t>-</t>
        </is>
      </c>
      <c r="E590" t="inlineStr">
        <is>
          <t>ESCOMBROS</t>
        </is>
      </c>
      <c r="H590" s="7" t="inlineStr">
        <is>
          <t>Disposición inadecuada de escombros</t>
        </is>
      </c>
      <c r="I590" t="inlineStr">
        <is>
          <t>Comunidad</t>
        </is>
      </c>
      <c r="T590">
        <f>CONCATENATE(J590," ",K590," ",L590," ",M590," ",N590," ",O590," ",P590," ",Q590," ",R590," ",S590)</f>
        <v/>
      </c>
      <c r="U590" t="inlineStr">
        <is>
          <t>no reporta</t>
        </is>
      </c>
      <c r="V590" t="inlineStr">
        <is>
          <t>no reporta</t>
        </is>
      </c>
      <c r="W590" t="inlineStr">
        <is>
          <t>Por determinar</t>
        </is>
      </c>
      <c r="X590" t="inlineStr">
        <is>
          <t>KR</t>
        </is>
      </c>
      <c r="Y590" t="n">
        <v>40</v>
      </c>
      <c r="Z590" t="inlineStr">
        <is>
          <t>A</t>
        </is>
      </c>
      <c r="AB590" t="n">
        <v>46</v>
      </c>
      <c r="AC590" t="inlineStr">
        <is>
          <t>D</t>
        </is>
      </c>
      <c r="AD590" t="n">
        <v>91</v>
      </c>
      <c r="AG590" t="n">
        <v>301</v>
      </c>
      <c r="AH590">
        <f>CONCATENATE(X590," ",Y590," ",Z590," ",AA590," ",AB590," ",AC590," ",AD590," ",AE590," ",AF590," ",AG590)</f>
        <v/>
      </c>
      <c r="AI590" t="inlineStr">
        <is>
          <t>no reporta</t>
        </is>
      </c>
      <c r="AJ590" t="inlineStr">
        <is>
          <t>no reporta</t>
        </is>
      </c>
      <c r="AK590" t="inlineStr">
        <is>
          <t>El Trianon</t>
        </is>
      </c>
      <c r="AO590" s="1" t="n"/>
      <c r="AP590" t="n">
        <v>7</v>
      </c>
      <c r="AQ590" s="17" t="n">
        <v>41495</v>
      </c>
      <c r="AR590" s="4" t="n">
        <v>41499</v>
      </c>
      <c r="AS590" s="5">
        <f>+AR590-AQ590</f>
        <v/>
      </c>
      <c r="AT590" t="inlineStr">
        <is>
          <t>Acta de Compromiso</t>
        </is>
      </c>
      <c r="AU590" t="inlineStr">
        <is>
          <t>Auto de archivo</t>
        </is>
      </c>
      <c r="AV590" s="10" t="n">
        <v>41499</v>
      </c>
      <c r="AW590" s="9" t="inlineStr">
        <is>
          <t>J. Alvarez - L. Garcia</t>
        </is>
      </c>
      <c r="AX590" s="10" t="n">
        <v>41499</v>
      </c>
      <c r="BK590" s="10" t="n">
        <v>41506</v>
      </c>
      <c r="BL590" s="10" t="n">
        <v>41506</v>
      </c>
      <c r="CE590" s="10" t="n">
        <v>41507</v>
      </c>
    </row>
    <row r="591" ht="15" customHeight="1">
      <c r="B591" t="inlineStr">
        <is>
          <t>589-2013</t>
        </is>
      </c>
      <c r="C591" t="n">
        <v>1304384</v>
      </c>
      <c r="D591" t="inlineStr">
        <is>
          <t>-</t>
        </is>
      </c>
      <c r="E591" t="inlineStr">
        <is>
          <t>RESIDUOS SOLIDOS</t>
        </is>
      </c>
      <c r="H591" s="7" t="inlineStr">
        <is>
          <t>Solicitan sensibilización en el sector</t>
        </is>
      </c>
      <c r="I591" t="inlineStr">
        <is>
          <t>Sandra Montoya</t>
        </is>
      </c>
      <c r="J591" t="inlineStr">
        <is>
          <t>CL</t>
        </is>
      </c>
      <c r="K591" t="n">
        <v>38</v>
      </c>
      <c r="L591" t="inlineStr">
        <is>
          <t>A</t>
        </is>
      </c>
      <c r="M591" t="inlineStr">
        <is>
          <t>SUR</t>
        </is>
      </c>
      <c r="N591" t="n">
        <v>47</v>
      </c>
      <c r="O591" t="inlineStr">
        <is>
          <t>A</t>
        </is>
      </c>
      <c r="P591" t="n">
        <v>26</v>
      </c>
      <c r="T591">
        <f>CONCATENATE(J591," ",K591," ",L591," ",M591," ",N591," ",O591," ",P591," ",Q591," ",R591," ",S591)</f>
        <v/>
      </c>
      <c r="U591" t="n">
        <v>3026731</v>
      </c>
      <c r="V591" t="inlineStr">
        <is>
          <t>no reporta</t>
        </is>
      </c>
      <c r="W591" t="inlineStr">
        <is>
          <t>Varios usuarios</t>
        </is>
      </c>
      <c r="AH591">
        <f>CONCATENATE(X591," ",Y591," ",Z591," ",AA591," ",AB591," ",AC591," ",AD591," ",AE591," ",AF591," ",AG591)</f>
        <v/>
      </c>
      <c r="AI591" t="inlineStr">
        <is>
          <t>no reporta</t>
        </is>
      </c>
      <c r="AJ591" t="inlineStr">
        <is>
          <t>no reporta</t>
        </is>
      </c>
      <c r="AK591" t="inlineStr">
        <is>
          <t>Alcala</t>
        </is>
      </c>
      <c r="AO591" s="1" t="n"/>
      <c r="AP591" t="n">
        <v>8</v>
      </c>
      <c r="AQ591" s="17" t="n">
        <v>41498</v>
      </c>
      <c r="AR591" s="4" t="n">
        <v>41507</v>
      </c>
      <c r="AS591" s="5">
        <f>+AR591-AQ591</f>
        <v/>
      </c>
      <c r="AT591" t="inlineStr">
        <is>
          <t>Acta de Compromiso</t>
        </is>
      </c>
      <c r="AU591" t="inlineStr">
        <is>
          <t>Auto de archivo</t>
        </is>
      </c>
      <c r="AV591" s="10" t="n">
        <v>41499</v>
      </c>
      <c r="AW591" s="9" t="inlineStr">
        <is>
          <t>Jeison - Santiago - Carlos</t>
        </is>
      </c>
      <c r="AX591" s="10" t="n">
        <v>41507</v>
      </c>
    </row>
    <row r="592" ht="15" customHeight="1">
      <c r="B592" t="inlineStr">
        <is>
          <t>590-2013</t>
        </is>
      </c>
      <c r="D592" t="inlineStr">
        <is>
          <t>-</t>
        </is>
      </c>
      <c r="E592" t="inlineStr">
        <is>
          <t>RESIDUOS SOLIDOS</t>
        </is>
      </c>
      <c r="H592" s="7" t="inlineStr">
        <is>
          <t>Disposición inadecuada de residuos solidos</t>
        </is>
      </c>
      <c r="I592" t="inlineStr">
        <is>
          <t>Comunidad</t>
        </is>
      </c>
      <c r="T592">
        <f>CONCATENATE(J592," ",K592," ",L592," ",M592," ",N592," ",O592," ",P592," ",Q592," ",R592," ",S592)</f>
        <v/>
      </c>
      <c r="U592" t="inlineStr">
        <is>
          <t>no reporta</t>
        </is>
      </c>
      <c r="V592" t="inlineStr">
        <is>
          <t>no reporta</t>
        </is>
      </c>
      <c r="W592" t="inlineStr">
        <is>
          <t>Por determinar</t>
        </is>
      </c>
      <c r="X592" t="inlineStr">
        <is>
          <t>CL</t>
        </is>
      </c>
      <c r="Y592" t="n">
        <v>40</v>
      </c>
      <c r="Z592" t="inlineStr">
        <is>
          <t>DD</t>
        </is>
      </c>
      <c r="AA592" t="inlineStr">
        <is>
          <t>SUR</t>
        </is>
      </c>
      <c r="AB592" t="n">
        <v>40</v>
      </c>
      <c r="AH592">
        <f>CONCATENATE(X592," ",Y592," ",Z592," ",AA592," ",AB592," ",AC592," ",AD592," ",AE592," ",AF592," ",AG592)</f>
        <v/>
      </c>
      <c r="AI592" t="inlineStr">
        <is>
          <t>no reporta</t>
        </is>
      </c>
      <c r="AJ592" t="inlineStr">
        <is>
          <t>no reporta</t>
        </is>
      </c>
      <c r="AK592" t="inlineStr">
        <is>
          <t>El Dorado</t>
        </is>
      </c>
      <c r="AO592" s="1" t="n"/>
      <c r="AP592" t="n">
        <v>7</v>
      </c>
      <c r="AQ592" s="17" t="n">
        <v>41498</v>
      </c>
      <c r="AR592" s="4" t="n">
        <v>41527</v>
      </c>
      <c r="AS592" s="5">
        <f>+AR592-AQ592</f>
        <v/>
      </c>
      <c r="AT592" t="inlineStr">
        <is>
          <t>Acta de Compromiso</t>
        </is>
      </c>
      <c r="AU592" t="inlineStr">
        <is>
          <t>Auto de archivo</t>
        </is>
      </c>
      <c r="AV592" s="10" t="n">
        <v>41527</v>
      </c>
      <c r="AW592" s="9" t="inlineStr">
        <is>
          <t>J. Restrepo - S. Bustamante</t>
        </is>
      </c>
      <c r="CE592" s="10" t="n">
        <v>41528</v>
      </c>
    </row>
    <row r="593" ht="15" customHeight="1">
      <c r="B593" t="inlineStr">
        <is>
          <t>591-2013</t>
        </is>
      </c>
      <c r="C593" t="n">
        <v>1304397</v>
      </c>
      <c r="D593" t="inlineStr">
        <is>
          <t>-</t>
        </is>
      </c>
      <c r="G593" t="inlineStr">
        <is>
          <t>Oficio fiscalia</t>
        </is>
      </c>
      <c r="H593" s="7" t="inlineStr">
        <is>
          <t>Citación a conciliación</t>
        </is>
      </c>
      <c r="I593" t="inlineStr">
        <is>
          <t>no aplica</t>
        </is>
      </c>
      <c r="T593">
        <f>CONCATENATE(J593," ",K593," ",L593," ",M593," ",N593," ",O593," ",P593," ",Q593," ",R593," ",S593)</f>
        <v/>
      </c>
      <c r="U593" t="inlineStr">
        <is>
          <t>no reporta</t>
        </is>
      </c>
      <c r="V593" t="inlineStr">
        <is>
          <t>no reporta</t>
        </is>
      </c>
      <c r="W593" t="inlineStr">
        <is>
          <t>No aplica</t>
        </is>
      </c>
      <c r="AH593">
        <f>CONCATENATE(X593," ",Y593," ",Z593," ",AA593," ",AB593," ",AC593," ",AD593," ",AE593," ",AF593," ",AG593)</f>
        <v/>
      </c>
      <c r="AI593" t="inlineStr">
        <is>
          <t>no reporta</t>
        </is>
      </c>
      <c r="AJ593" t="inlineStr">
        <is>
          <t>no reporta</t>
        </is>
      </c>
      <c r="AK593" t="inlineStr">
        <is>
          <t>Zona Centro</t>
        </is>
      </c>
      <c r="AO593" s="1" t="n"/>
      <c r="AP593" t="n">
        <v>9</v>
      </c>
      <c r="AQ593" s="17" t="n">
        <v>41498</v>
      </c>
      <c r="AR593" s="4" t="n"/>
      <c r="AS593" s="5">
        <f>+AR593-AQ593</f>
        <v/>
      </c>
      <c r="AT593" t="inlineStr">
        <is>
          <t>Remision u otros</t>
        </is>
      </c>
      <c r="AU593" t="inlineStr">
        <is>
          <t>Citaciones</t>
        </is>
      </c>
    </row>
    <row r="594" ht="15" customHeight="1">
      <c r="B594" t="inlineStr">
        <is>
          <t>592-2013</t>
        </is>
      </c>
      <c r="C594" t="n">
        <v>1304400</v>
      </c>
      <c r="D594" t="inlineStr">
        <is>
          <t>AIRE</t>
        </is>
      </c>
      <c r="H594" s="7" t="inlineStr">
        <is>
          <t>Ruido generado por motor</t>
        </is>
      </c>
      <c r="I594" t="inlineStr">
        <is>
          <t>Comunidad</t>
        </is>
      </c>
      <c r="T594">
        <f>CONCATENATE(J594," ",K594," ",L594," ",M594," ",N594," ",O594," ",P594," ",Q594," ",R594," ",S594)</f>
        <v/>
      </c>
      <c r="U594" t="inlineStr">
        <is>
          <t>no reporta</t>
        </is>
      </c>
      <c r="V594" t="inlineStr">
        <is>
          <t>no reporta</t>
        </is>
      </c>
      <c r="W594" t="inlineStr">
        <is>
          <t>Adriana Rivera</t>
        </is>
      </c>
      <c r="X594" t="inlineStr">
        <is>
          <t>KR</t>
        </is>
      </c>
      <c r="Y594" t="n">
        <v>32</v>
      </c>
      <c r="AB594" t="n">
        <v>38</v>
      </c>
      <c r="AC594" t="inlineStr">
        <is>
          <t>A</t>
        </is>
      </c>
      <c r="AD594" t="n">
        <v>28</v>
      </c>
      <c r="AE594" t="inlineStr">
        <is>
          <t>SUR</t>
        </is>
      </c>
      <c r="AH594">
        <f>CONCATENATE(X594," ",Y594," ",Z594," ",AA594," ",AB594," ",AC594," ",AD594," ",AE594," ",AF594," ",AG594)</f>
        <v/>
      </c>
      <c r="AI594" t="n">
        <v>66924778</v>
      </c>
      <c r="AJ594" t="n">
        <v>3321134</v>
      </c>
      <c r="AK594" t="inlineStr">
        <is>
          <t>Mesa</t>
        </is>
      </c>
      <c r="AO594" s="1" t="n"/>
      <c r="AP594" t="n">
        <v>9</v>
      </c>
      <c r="AQ594" s="17" t="n">
        <v>41498</v>
      </c>
      <c r="AR594" s="4" t="n">
        <v>41506</v>
      </c>
      <c r="AS594" s="5">
        <f>+AR594-AQ594</f>
        <v/>
      </c>
      <c r="AT594" t="inlineStr">
        <is>
          <t>Acta de Compromiso</t>
        </is>
      </c>
      <c r="AU594" t="inlineStr">
        <is>
          <t>Auto de archivo</t>
        </is>
      </c>
      <c r="AV594" s="10" t="n">
        <v>41498</v>
      </c>
      <c r="AW594" s="9" t="inlineStr">
        <is>
          <t>J. Restrepo - S. Bustamante</t>
        </is>
      </c>
      <c r="AX594" s="10" t="n">
        <v>41499</v>
      </c>
    </row>
    <row r="595" ht="15" customHeight="1">
      <c r="B595" t="inlineStr">
        <is>
          <t>593-2013</t>
        </is>
      </c>
      <c r="C595" t="inlineStr">
        <is>
          <t>1304423 - 1305176</t>
        </is>
      </c>
      <c r="D595" t="inlineStr">
        <is>
          <t>FLORA</t>
        </is>
      </c>
      <c r="G595" t="inlineStr">
        <is>
          <t>Oficio 173</t>
        </is>
      </c>
      <c r="H595" s="7" t="inlineStr">
        <is>
          <t>Movimiento de tierra, afectación de suelo y flora</t>
        </is>
      </c>
      <c r="I595" t="inlineStr">
        <is>
          <t>Inspección Palmas</t>
        </is>
      </c>
      <c r="T595">
        <f>CONCATENATE(J595," ",K595," ",L595," ",M595," ",N595," ",O595," ",P595," ",Q595," ",R595," ",S595)</f>
        <v/>
      </c>
      <c r="U595" t="inlineStr">
        <is>
          <t>no reporta</t>
        </is>
      </c>
      <c r="V595" t="inlineStr">
        <is>
          <t>no reporta</t>
        </is>
      </c>
      <c r="W595" t="inlineStr">
        <is>
          <t>Eugenio Gallego - finca buenavista</t>
        </is>
      </c>
      <c r="AH595">
        <f>CONCATENATE(X595," ",Y595," ",Z595," ",AA595," ",AB595," ",AC595," ",AD595," ",AE595," ",AF595," ",AG595)</f>
        <v/>
      </c>
      <c r="AI595" t="n">
        <v>5380172</v>
      </c>
      <c r="AJ595" t="n">
        <v>3356597</v>
      </c>
      <c r="AL595" t="inlineStr">
        <is>
          <t>Perico</t>
        </is>
      </c>
      <c r="AO595" s="1" t="n"/>
      <c r="AP595" t="n">
        <v>13</v>
      </c>
      <c r="AQ595" s="17" t="n">
        <v>41498</v>
      </c>
      <c r="AR595" s="4" t="n">
        <v>41498</v>
      </c>
      <c r="AS595" s="5">
        <f>+AR595-AQ595</f>
        <v/>
      </c>
      <c r="AT595" t="inlineStr">
        <is>
          <t>Acta de Compromiso</t>
        </is>
      </c>
      <c r="AU595" t="inlineStr">
        <is>
          <t>Auto de archivo</t>
        </is>
      </c>
      <c r="AV595" s="10" t="n">
        <v>41492</v>
      </c>
      <c r="AW595" s="9" t="inlineStr">
        <is>
          <t>J. Guzman</t>
        </is>
      </c>
      <c r="AX595" s="10" t="n">
        <v>41498</v>
      </c>
    </row>
    <row r="596" ht="15" customHeight="1">
      <c r="B596" t="inlineStr">
        <is>
          <t>594-2013</t>
        </is>
      </c>
      <c r="C596" t="n">
        <v>1304398</v>
      </c>
      <c r="D596" t="inlineStr">
        <is>
          <t>FLORA</t>
        </is>
      </c>
      <c r="H596" s="7" t="inlineStr">
        <is>
          <t>Tala de palma sin autorización</t>
        </is>
      </c>
      <c r="I596" t="inlineStr">
        <is>
          <t>Anonimo</t>
        </is>
      </c>
      <c r="T596">
        <f>CONCATENATE(J596," ",K596," ",L596," ",M596," ",N596," ",O596," ",P596," ",Q596," ",R596," ",S596)</f>
        <v/>
      </c>
      <c r="U596" t="inlineStr">
        <is>
          <t>no reporta</t>
        </is>
      </c>
      <c r="V596" t="inlineStr">
        <is>
          <t>no reporta</t>
        </is>
      </c>
      <c r="W596" t="inlineStr">
        <is>
          <t>Por determinar</t>
        </is>
      </c>
      <c r="X596" t="inlineStr">
        <is>
          <t>CL</t>
        </is>
      </c>
      <c r="Y596" t="n">
        <v>25</v>
      </c>
      <c r="AA596" t="inlineStr">
        <is>
          <t>SUR</t>
        </is>
      </c>
      <c r="AB596" t="n">
        <v>46</v>
      </c>
      <c r="AD596" t="n">
        <v>147</v>
      </c>
      <c r="AG596" t="n">
        <v>104</v>
      </c>
      <c r="AH596">
        <f>CONCATENATE(X596," ",Y596," ",Z596," ",AA596," ",AB596," ",AC596," ",AD596," ",AE596," ",AF596," ",AG596)</f>
        <v/>
      </c>
      <c r="AI596" t="inlineStr">
        <is>
          <t>no reporta</t>
        </is>
      </c>
      <c r="AJ596" t="inlineStr">
        <is>
          <t>no reporta</t>
        </is>
      </c>
      <c r="AK596" t="inlineStr">
        <is>
          <t>Villagrande</t>
        </is>
      </c>
      <c r="AO596" s="1" t="n"/>
      <c r="AP596" t="n">
        <v>2</v>
      </c>
      <c r="AQ596" s="17" t="n">
        <v>41498</v>
      </c>
      <c r="AR596" s="4" t="n">
        <v>41502</v>
      </c>
      <c r="AS596" s="5">
        <f>+AR596-AQ596</f>
        <v/>
      </c>
      <c r="AT596" t="inlineStr">
        <is>
          <t>Acta de Compromiso</t>
        </is>
      </c>
      <c r="AU596" t="inlineStr">
        <is>
          <t>Auto de archivo</t>
        </is>
      </c>
      <c r="AV596" s="10" t="n">
        <v>41502</v>
      </c>
      <c r="AW596" s="9" t="inlineStr">
        <is>
          <t>Carlos - Jeison - Santiago</t>
        </is>
      </c>
      <c r="AX596" s="10" t="n">
        <v>41514</v>
      </c>
      <c r="AY596" s="10" t="n">
        <v>41513</v>
      </c>
      <c r="AZ596" s="9" t="inlineStr">
        <is>
          <t>Carlos - Jeison - Santiago</t>
        </is>
      </c>
      <c r="BA596" s="10" t="n">
        <v>41514</v>
      </c>
      <c r="CE596" s="10" t="n">
        <v>41514</v>
      </c>
    </row>
    <row r="597" ht="15" customHeight="1">
      <c r="B597" t="inlineStr">
        <is>
          <t>595-2013</t>
        </is>
      </c>
      <c r="D597" t="inlineStr">
        <is>
          <t>-</t>
        </is>
      </c>
      <c r="G597" t="inlineStr">
        <is>
          <t>Oficio Fauna por RUM</t>
        </is>
      </c>
      <c r="H597" s="7" t="inlineStr">
        <is>
          <t>Listado incumplimiento RUM</t>
        </is>
      </c>
      <c r="I597" t="inlineStr">
        <is>
          <t>Sección de Fauna</t>
        </is>
      </c>
      <c r="T597">
        <f>CONCATENATE(J597," ",K597," ",L597," ",M597," ",N597," ",O597," ",P597," ",Q597," ",R597," ",S597)</f>
        <v/>
      </c>
      <c r="U597" t="inlineStr">
        <is>
          <t>no reporta</t>
        </is>
      </c>
      <c r="V597" t="inlineStr">
        <is>
          <t>no reporta</t>
        </is>
      </c>
      <c r="W597" t="inlineStr">
        <is>
          <t>Varios usuarios</t>
        </is>
      </c>
      <c r="AH597">
        <f>CONCATENATE(X597," ",Y597," ",Z597," ",AA597," ",AB597," ",AC597," ",AD597," ",AE597," ",AF597," ",AG597)</f>
        <v/>
      </c>
      <c r="AI597" t="inlineStr">
        <is>
          <t>no reporta</t>
        </is>
      </c>
      <c r="AJ597" t="inlineStr">
        <is>
          <t>no reporta</t>
        </is>
      </c>
      <c r="AO597" s="1" t="n"/>
      <c r="AQ597" s="17" t="n">
        <v>41471</v>
      </c>
      <c r="AR597" s="4" t="n"/>
      <c r="AS597" s="5">
        <f>+AR597-AQ597</f>
        <v/>
      </c>
      <c r="AT597" t="inlineStr">
        <is>
          <t>Codigo de Policia</t>
        </is>
      </c>
      <c r="AU597" t="inlineStr">
        <is>
          <t>Citaciones</t>
        </is>
      </c>
    </row>
    <row r="598" ht="15" customHeight="1">
      <c r="B598" t="inlineStr">
        <is>
          <t>596-2013</t>
        </is>
      </c>
      <c r="C598" t="n">
        <v>1304424</v>
      </c>
      <c r="D598" t="inlineStr">
        <is>
          <t>SUELO</t>
        </is>
      </c>
      <c r="H598" s="7" t="inlineStr">
        <is>
          <t>Disposición de tierra conformando lleno sin autorización</t>
        </is>
      </c>
      <c r="I598" t="inlineStr">
        <is>
          <t>Comunidad</t>
        </is>
      </c>
      <c r="T598">
        <f>CONCATENATE(J598," ",K598," ",L598," ",M598," ",N598," ",O598," ",P598," ",Q598," ",R598," ",S598)</f>
        <v/>
      </c>
      <c r="U598" t="inlineStr">
        <is>
          <t>no reporta</t>
        </is>
      </c>
      <c r="V598" t="inlineStr">
        <is>
          <t>no reporta</t>
        </is>
      </c>
      <c r="W598" t="inlineStr">
        <is>
          <t>Alberto Alvarez</t>
        </is>
      </c>
      <c r="AH598">
        <f>CONCATENATE(X598," ",Y598," ",Z598," ",AA598," ",AB598," ",AC598," ",AD598," ",AE598," ",AF598," ",AG598)</f>
        <v/>
      </c>
      <c r="AI598" t="inlineStr">
        <is>
          <t>no reporta</t>
        </is>
      </c>
      <c r="AJ598" t="inlineStr">
        <is>
          <t>no reporta</t>
        </is>
      </c>
      <c r="AL598" t="inlineStr">
        <is>
          <t>El Escobero</t>
        </is>
      </c>
      <c r="AO598" s="1" t="n"/>
      <c r="AP598" t="n">
        <v>10</v>
      </c>
      <c r="AQ598" s="17" t="n">
        <v>41498</v>
      </c>
      <c r="AR598" s="4" t="n">
        <v>41516</v>
      </c>
      <c r="AS598" s="5">
        <f>+AR598-AQ598</f>
        <v/>
      </c>
      <c r="AT598" t="inlineStr">
        <is>
          <t>Acta de Compromiso</t>
        </is>
      </c>
      <c r="AU598" t="inlineStr">
        <is>
          <t>Auto de archivo</t>
        </is>
      </c>
      <c r="AV598" s="10" t="n">
        <v>41516</v>
      </c>
      <c r="AW598" s="9" t="inlineStr">
        <is>
          <t>J. Guzman - F. Villarraga</t>
        </is>
      </c>
      <c r="AX598" s="10" t="n">
        <v>41516</v>
      </c>
      <c r="AY598" s="10" t="n">
        <v>41618</v>
      </c>
      <c r="AZ598" s="9" t="inlineStr">
        <is>
          <t>J. Restrepo - Dayani</t>
        </is>
      </c>
      <c r="BA598" s="10" t="n">
        <v>41618</v>
      </c>
      <c r="CE598" s="10" t="n">
        <v>41621</v>
      </c>
    </row>
    <row r="599" ht="15" customHeight="1">
      <c r="B599" t="inlineStr">
        <is>
          <t>597-2013</t>
        </is>
      </c>
      <c r="D599" t="inlineStr">
        <is>
          <t>FLORA</t>
        </is>
      </c>
      <c r="G599" t="inlineStr">
        <is>
          <t>Oficio 182 Inspección palmas</t>
        </is>
      </c>
      <c r="H599" s="7" t="inlineStr">
        <is>
          <t>Roceria de vegetación en retiro de quebrada</t>
        </is>
      </c>
      <c r="I599" t="inlineStr">
        <is>
          <t>Inspección Palmas</t>
        </is>
      </c>
      <c r="T599">
        <f>CONCATENATE(J599," ",K599," ",L599," ",M599," ",N599," ",O599," ",P599," ",Q599," ",R599," ",S599)</f>
        <v/>
      </c>
      <c r="U599" t="inlineStr">
        <is>
          <t>no reporta</t>
        </is>
      </c>
      <c r="V599" t="inlineStr">
        <is>
          <t>no reporta</t>
        </is>
      </c>
      <c r="W599" t="inlineStr">
        <is>
          <t>Jhon Fredy Rojas Alvarez</t>
        </is>
      </c>
      <c r="AH599">
        <f>CONCATENATE(X599," ",Y599," ",Z599," ",AA599," ",AB599," ",AC599," ",AD599," ",AE599," ",AF599," ",AG599)</f>
        <v/>
      </c>
      <c r="AI599" t="inlineStr">
        <is>
          <t>no reporta</t>
        </is>
      </c>
      <c r="AJ599" t="n">
        <v>3860484</v>
      </c>
      <c r="AL599" t="inlineStr">
        <is>
          <t>Las Palmas</t>
        </is>
      </c>
      <c r="AO599" s="1" t="n"/>
      <c r="AP599" t="n">
        <v>12</v>
      </c>
      <c r="AQ599" s="17" t="n">
        <v>41497</v>
      </c>
      <c r="AR599" s="4" t="n">
        <v>41501</v>
      </c>
      <c r="AS599" s="5">
        <f>+AR599-AQ599</f>
        <v/>
      </c>
      <c r="AT599" t="inlineStr">
        <is>
          <t>Acta de Compromiso</t>
        </is>
      </c>
      <c r="AU599" t="inlineStr">
        <is>
          <t>Auto de archivo</t>
        </is>
      </c>
      <c r="AV599" s="10" t="n">
        <v>41501</v>
      </c>
      <c r="AW599" s="9" t="inlineStr">
        <is>
          <t>L. Taborda - C. Calle</t>
        </is>
      </c>
      <c r="AX599" s="10" t="n">
        <v>41506</v>
      </c>
      <c r="CE599" s="10" t="n">
        <v>41507</v>
      </c>
    </row>
    <row r="600" ht="15" customHeight="1">
      <c r="B600" t="inlineStr">
        <is>
          <t>598-2013</t>
        </is>
      </c>
      <c r="D600" t="inlineStr">
        <is>
          <t>HIDRICO</t>
        </is>
      </c>
      <c r="H600" s="7" t="inlineStr">
        <is>
          <t>Requerimientos por ocupacion de cauce</t>
        </is>
      </c>
      <c r="I600" t="inlineStr">
        <is>
          <t>Autoridad Ambiental</t>
        </is>
      </c>
      <c r="T600">
        <f>CONCATENATE(J600," ",K600," ",L600," ",M600," ",N600," ",O600," ",P600," ",Q600," ",R600," ",S600)</f>
        <v/>
      </c>
      <c r="U600" t="inlineStr">
        <is>
          <t>no reporta</t>
        </is>
      </c>
      <c r="V600" t="inlineStr">
        <is>
          <t>no reporta</t>
        </is>
      </c>
      <c r="W600" t="inlineStr">
        <is>
          <t>Promotora Avigñon SAS - Urb. Venetto</t>
        </is>
      </c>
      <c r="X600" t="inlineStr">
        <is>
          <t>KR</t>
        </is>
      </c>
      <c r="Y600" t="n">
        <v>27</v>
      </c>
      <c r="AB600" t="n">
        <v>23</v>
      </c>
      <c r="AD600" t="n">
        <v>145</v>
      </c>
      <c r="AE600" t="inlineStr">
        <is>
          <t>SUR</t>
        </is>
      </c>
      <c r="AH600">
        <f>CONCATENATE(X600," ",Y600," ",Z600," ",AA600," ",AB600," ",AC600," ",AD600," ",AE600," ",AF600," ",AG600)</f>
        <v/>
      </c>
      <c r="AI600" t="n">
        <v>900367501</v>
      </c>
      <c r="AJ600" t="inlineStr">
        <is>
          <t>3366253 - 3362953</t>
        </is>
      </c>
      <c r="AK600" t="inlineStr">
        <is>
          <t>El Esmeraldal</t>
        </is>
      </c>
      <c r="AO600" s="1" t="n"/>
      <c r="AP600" t="n">
        <v>4</v>
      </c>
      <c r="AQ600" s="17" t="n">
        <v>41500</v>
      </c>
      <c r="AR600" s="4" t="n">
        <v>41500</v>
      </c>
      <c r="AS600" s="5">
        <f>+AR600-AQ600</f>
        <v/>
      </c>
      <c r="AT600" t="inlineStr">
        <is>
          <t>Acta de Compromiso</t>
        </is>
      </c>
      <c r="AU600" t="inlineStr">
        <is>
          <t>Auto de archivo</t>
        </is>
      </c>
      <c r="BK600" s="10" t="n">
        <v>41514</v>
      </c>
    </row>
    <row r="601" ht="15" customHeight="1">
      <c r="A601" t="inlineStr">
        <is>
          <t>524-2012 R3626 R3207-2012 I.T 130317</t>
        </is>
      </c>
      <c r="B601" t="inlineStr">
        <is>
          <t>599-2013</t>
        </is>
      </c>
      <c r="C601" t="n">
        <v>1305711</v>
      </c>
      <c r="D601" t="inlineStr">
        <is>
          <t>HIDRICO</t>
        </is>
      </c>
      <c r="H601" s="7" t="inlineStr">
        <is>
          <t>Aporte de materiales diferentes al agua lluvia al cauce</t>
        </is>
      </c>
      <c r="I601" t="inlineStr">
        <is>
          <t>Autoridad Ambiental</t>
        </is>
      </c>
      <c r="T601">
        <f>CONCATENATE(J601," ",K601," ",L601," ",M601," ",N601," ",O601," ",P601," ",Q601," ",R601," ",S601)</f>
        <v/>
      </c>
      <c r="U601" t="inlineStr">
        <is>
          <t>no reporta</t>
        </is>
      </c>
      <c r="V601" t="inlineStr">
        <is>
          <t>no reporta</t>
        </is>
      </c>
      <c r="W601" t="inlineStr">
        <is>
          <t>Gustavo Marulanda Restrepo - Benedictine Garden - Park</t>
        </is>
      </c>
      <c r="X601" t="inlineStr">
        <is>
          <t>KR</t>
        </is>
      </c>
      <c r="Y601" t="n">
        <v>38</v>
      </c>
      <c r="AB601" t="n">
        <v>24</v>
      </c>
      <c r="AE601" t="inlineStr">
        <is>
          <t>SUR</t>
        </is>
      </c>
      <c r="AH601">
        <f>CONCATENATE(X601," ",Y601," ",Z601," ",AA601," ",AB601," ",AC601," ",AD601," ",AE601," ",AF601," ",AG601)</f>
        <v/>
      </c>
      <c r="AI601" t="inlineStr">
        <is>
          <t>no reporta</t>
        </is>
      </c>
      <c r="AJ601" t="n">
        <v>5116199</v>
      </c>
      <c r="AK601" t="inlineStr">
        <is>
          <t>Zuñiga</t>
        </is>
      </c>
      <c r="AO601" s="1" t="n"/>
      <c r="AP601" t="n">
        <v>4</v>
      </c>
      <c r="AQ601" s="17" t="n">
        <v>41492</v>
      </c>
      <c r="AR601" s="4" t="n">
        <v>41520</v>
      </c>
      <c r="AS601" s="5">
        <f>+AR601-AQ601</f>
        <v/>
      </c>
      <c r="AT601" t="inlineStr">
        <is>
          <t>Acta de Compromiso</t>
        </is>
      </c>
      <c r="AU601" t="inlineStr">
        <is>
          <t>Verificación</t>
        </is>
      </c>
      <c r="AV601" s="10" t="n">
        <v>41520</v>
      </c>
      <c r="AW601" s="9" t="inlineStr">
        <is>
          <t>L. Taborda</t>
        </is>
      </c>
      <c r="AX601" s="10" t="n">
        <v>41521</v>
      </c>
    </row>
    <row r="602" ht="15" customHeight="1">
      <c r="A602" t="inlineStr">
        <is>
          <t>I.T 551</t>
        </is>
      </c>
      <c r="B602" t="inlineStr">
        <is>
          <t>600-2013</t>
        </is>
      </c>
      <c r="C602" t="n">
        <v>1309356</v>
      </c>
      <c r="D602" t="inlineStr">
        <is>
          <t>FLORA</t>
        </is>
      </c>
      <c r="H602" s="7" t="inlineStr">
        <is>
          <t>Autoridad ambiental autoriza poda de arboles y se ejecuta tala</t>
        </is>
      </c>
      <c r="I602" t="inlineStr">
        <is>
          <t>Autoridad Ambiental</t>
        </is>
      </c>
      <c r="T602">
        <f>CONCATENATE(J602," ",K602," ",L602," ",M602," ",N602," ",O602," ",P602," ",Q602," ",R602," ",S602)</f>
        <v/>
      </c>
      <c r="U602" t="inlineStr">
        <is>
          <t>no reporta</t>
        </is>
      </c>
      <c r="V602" t="inlineStr">
        <is>
          <t>no reporta</t>
        </is>
      </c>
      <c r="W602" t="inlineStr">
        <is>
          <t>Urbanizacion Cerezos de la Abadia - Maria Victoria Marquez</t>
        </is>
      </c>
      <c r="X602" t="inlineStr">
        <is>
          <t>CL</t>
        </is>
      </c>
      <c r="Y602" t="n">
        <v>24</v>
      </c>
      <c r="AA602" t="inlineStr">
        <is>
          <t>SUR</t>
        </is>
      </c>
      <c r="AB602" t="n">
        <v>39</v>
      </c>
      <c r="AD602" t="n">
        <v>85</v>
      </c>
      <c r="AH602">
        <f>CONCATENATE(X602," ",Y602," ",Z602," ",AA602," ",AB602," ",AC602," ",AD602," ",AE602," ",AF602," ",AG602)</f>
        <v/>
      </c>
      <c r="AI602" t="inlineStr">
        <is>
          <t>811005432-3 / 43063703</t>
        </is>
      </c>
      <c r="AJ602" t="inlineStr">
        <is>
          <t>3130141 - 3128957313</t>
        </is>
      </c>
      <c r="AK602" t="inlineStr">
        <is>
          <t>Zuñiga</t>
        </is>
      </c>
      <c r="AO602" s="1" t="n"/>
      <c r="AP602" t="n">
        <v>4</v>
      </c>
      <c r="AQ602" s="17" t="n">
        <v>41502</v>
      </c>
      <c r="AR602" s="4" t="n">
        <v>41523</v>
      </c>
      <c r="AS602" s="5">
        <f>+AR602-AQ602</f>
        <v/>
      </c>
      <c r="AT602" t="inlineStr">
        <is>
          <t>Acta de Compromiso</t>
        </is>
      </c>
      <c r="AU602" t="inlineStr">
        <is>
          <t>Auto de archivo</t>
        </is>
      </c>
      <c r="AV602" s="10" t="n">
        <v>41597</v>
      </c>
      <c r="AW602" s="9" t="inlineStr">
        <is>
          <t>J. Guzman</t>
        </is>
      </c>
      <c r="AX602" s="10" t="n">
        <v>41603</v>
      </c>
      <c r="CE602" s="10" t="n">
        <v>41606</v>
      </c>
    </row>
    <row r="603" ht="15" customHeight="1">
      <c r="B603" t="inlineStr">
        <is>
          <t>601-2013</t>
        </is>
      </c>
      <c r="C603" t="inlineStr">
        <is>
          <t>136904 - 1309856</t>
        </is>
      </c>
      <c r="D603" t="inlineStr">
        <is>
          <t>FLORA</t>
        </is>
      </c>
      <c r="H603" s="7" t="inlineStr">
        <is>
          <t>Deforestación de retiro quebrada La Lenteja</t>
        </is>
      </c>
      <c r="I603" t="inlineStr">
        <is>
          <t>Adriana Grisales H - Olivares de Camino Verde</t>
        </is>
      </c>
      <c r="J603" t="inlineStr">
        <is>
          <t>KR</t>
        </is>
      </c>
      <c r="K603" t="n">
        <v>25</v>
      </c>
      <c r="N603" t="n">
        <v>39</v>
      </c>
      <c r="O603" t="inlineStr">
        <is>
          <t>B</t>
        </is>
      </c>
      <c r="P603" t="n">
        <v>101</v>
      </c>
      <c r="Q603" t="inlineStr">
        <is>
          <t>SUR</t>
        </is>
      </c>
      <c r="T603">
        <f>CONCATENATE(J603," ",K603," ",L603," ",M603," ",N603," ",O603," ",P603," ",Q603," ",R603," ",S603)</f>
        <v/>
      </c>
      <c r="U603" t="inlineStr">
        <is>
          <t>900432922-4</t>
        </is>
      </c>
      <c r="V603" t="n">
        <v>2706971</v>
      </c>
      <c r="W603" t="inlineStr">
        <is>
          <t>Por determinar</t>
        </is>
      </c>
      <c r="AI603" t="inlineStr">
        <is>
          <t>no reporta</t>
        </is>
      </c>
      <c r="AJ603" t="inlineStr">
        <is>
          <t>no reporta</t>
        </is>
      </c>
      <c r="AK603" t="inlineStr">
        <is>
          <t>El Chingui</t>
        </is>
      </c>
      <c r="AO603" s="1" t="n"/>
      <c r="AP603" t="n">
        <v>6</v>
      </c>
      <c r="AQ603" s="17" t="n">
        <v>41494</v>
      </c>
      <c r="AR603" s="4" t="n">
        <v>41520</v>
      </c>
      <c r="AS603" s="5">
        <f>+AR603-AQ603</f>
        <v/>
      </c>
      <c r="AT603" t="inlineStr">
        <is>
          <t>Acta de Compromiso</t>
        </is>
      </c>
      <c r="AU603" t="inlineStr">
        <is>
          <t>Auto de archivo</t>
        </is>
      </c>
      <c r="AV603" s="10" t="n">
        <v>41520</v>
      </c>
      <c r="AW603" s="9" t="inlineStr">
        <is>
          <t>L. Taborda - C. Calle</t>
        </is>
      </c>
      <c r="AX603" s="10" t="n">
        <v>41521</v>
      </c>
      <c r="AY603" s="10" t="n">
        <v>41750</v>
      </c>
      <c r="AZ603" s="9" t="inlineStr">
        <is>
          <t>L. Garcia - J. Alvarez</t>
        </is>
      </c>
      <c r="BA603" s="10" t="n">
        <v>41752</v>
      </c>
      <c r="CE603" s="10" t="n">
        <v>41528</v>
      </c>
    </row>
    <row r="604" ht="15" customHeight="1">
      <c r="B604" t="inlineStr">
        <is>
          <t>602-2013</t>
        </is>
      </c>
      <c r="C604" t="inlineStr">
        <is>
          <t>137049 - 137244</t>
        </is>
      </c>
      <c r="D604" t="inlineStr">
        <is>
          <t>FAUNA DOMESTICA</t>
        </is>
      </c>
      <c r="H604" s="7" t="inlineStr">
        <is>
          <t>Ruido generado por establecimiento mascot city</t>
        </is>
      </c>
      <c r="I604" t="inlineStr">
        <is>
          <t>Anacilia Salazar Muñoz - urbanización venetto muratto ph</t>
        </is>
      </c>
      <c r="J604" t="inlineStr">
        <is>
          <t>KR</t>
        </is>
      </c>
      <c r="K604" t="n">
        <v>27</v>
      </c>
      <c r="N604" t="n">
        <v>23</v>
      </c>
      <c r="P604" t="n">
        <v>145</v>
      </c>
      <c r="Q604" t="inlineStr">
        <is>
          <t>SUR</t>
        </is>
      </c>
      <c r="T604">
        <f>CONCATENATE(J604," ",K604," ",L604," ",M604," ",N604," ",O604," ",P604," ",Q604," ",R604," ",S604)</f>
        <v/>
      </c>
      <c r="U604" t="inlineStr">
        <is>
          <t>900606534-8</t>
        </is>
      </c>
      <c r="V604" t="n">
        <v>5784310</v>
      </c>
      <c r="W604" t="inlineStr">
        <is>
          <t>Mascot city</t>
        </is>
      </c>
      <c r="X604" t="inlineStr">
        <is>
          <t>KR</t>
        </is>
      </c>
      <c r="Y604" t="n">
        <v>27</v>
      </c>
      <c r="AB604" t="n">
        <v>23</v>
      </c>
      <c r="AD604" t="n">
        <v>135</v>
      </c>
      <c r="AE604" t="inlineStr">
        <is>
          <t>SUR</t>
        </is>
      </c>
      <c r="AH604">
        <f>CONCATENATE(X604," ",Y604," ",Z604," ",AA604," ",AB604," ",AC604," ",AD604," ",AE604," ",AF604," ",AG604)</f>
        <v/>
      </c>
      <c r="AI604" t="inlineStr">
        <is>
          <t>no reporta</t>
        </is>
      </c>
      <c r="AJ604" t="inlineStr">
        <is>
          <t>no reporta</t>
        </is>
      </c>
      <c r="AK604" t="inlineStr">
        <is>
          <t>El Esmeraldal</t>
        </is>
      </c>
      <c r="AO604" s="1" t="n"/>
      <c r="AP604" t="n">
        <v>4</v>
      </c>
      <c r="AQ604" s="17" t="n">
        <v>41495</v>
      </c>
      <c r="AR604" s="4" t="n">
        <v>41521</v>
      </c>
      <c r="AS604" s="5">
        <f>+AR604-AQ604</f>
        <v/>
      </c>
      <c r="AT604" t="inlineStr">
        <is>
          <t>Acta de Compromiso</t>
        </is>
      </c>
      <c r="AU604" t="inlineStr">
        <is>
          <t>Auto de archivo</t>
        </is>
      </c>
      <c r="AV604" s="10" t="n">
        <v>41521</v>
      </c>
      <c r="AW604" s="9" t="inlineStr">
        <is>
          <t>J. Restrepo - S. Bustamante - C. Rojas</t>
        </is>
      </c>
      <c r="AX604" s="10" t="n">
        <v>41522</v>
      </c>
    </row>
    <row r="605" ht="15" customHeight="1">
      <c r="B605" t="inlineStr">
        <is>
          <t>603-2013</t>
        </is>
      </c>
      <c r="C605" t="n">
        <v>1304459</v>
      </c>
      <c r="D605" t="inlineStr">
        <is>
          <t>-</t>
        </is>
      </c>
      <c r="E605" t="inlineStr">
        <is>
          <t>ESCOMBROS</t>
        </is>
      </c>
      <c r="H605" s="7" t="inlineStr">
        <is>
          <t>Disposición inadecuada de escombros</t>
        </is>
      </c>
      <c r="I605" t="inlineStr">
        <is>
          <t>Maria Bolivar</t>
        </is>
      </c>
      <c r="T605">
        <f>CONCATENATE(J605," ",K605," ",L605," ",M605," ",N605," ",O605," ",P605," ",Q605," ",R605," ",S605)</f>
        <v/>
      </c>
      <c r="U605" t="inlineStr">
        <is>
          <t>no reporta</t>
        </is>
      </c>
      <c r="V605" t="n">
        <v>2703034</v>
      </c>
      <c r="W605" t="inlineStr">
        <is>
          <t>Por determinar</t>
        </is>
      </c>
      <c r="AH605">
        <f>CONCATENATE(X605," ",Y605," ",Z605," ",AA605," ",AB605," ",AC605," ",AD605," ",AE605," ",AF605," ",AG605)</f>
        <v/>
      </c>
      <c r="AI605" t="inlineStr">
        <is>
          <t>no reporta</t>
        </is>
      </c>
      <c r="AJ605" t="inlineStr">
        <is>
          <t>no reporta</t>
        </is>
      </c>
      <c r="AK605" t="inlineStr">
        <is>
          <t>Loma del Barro</t>
        </is>
      </c>
      <c r="AO605" s="1" t="n"/>
      <c r="AP605" t="n">
        <v>7</v>
      </c>
      <c r="AQ605" s="17" t="n">
        <v>41499</v>
      </c>
      <c r="AR605" s="4" t="n">
        <v>41499</v>
      </c>
      <c r="AS605" s="5">
        <f>+AR605-AQ605</f>
        <v/>
      </c>
      <c r="AT605" t="inlineStr">
        <is>
          <t>Acta de Compromiso</t>
        </is>
      </c>
      <c r="AU605" t="inlineStr">
        <is>
          <t>Auto de archivo</t>
        </is>
      </c>
      <c r="AV605" s="10" t="n">
        <v>41499</v>
      </c>
      <c r="AW605" s="9" t="inlineStr">
        <is>
          <t>J. Alvarez - L. Garcia</t>
        </is>
      </c>
      <c r="AX605" s="10" t="n">
        <v>41499</v>
      </c>
    </row>
    <row r="606" ht="15" customHeight="1">
      <c r="B606" t="inlineStr">
        <is>
          <t>604-2013</t>
        </is>
      </c>
      <c r="C606" t="n">
        <v>1304462</v>
      </c>
      <c r="D606" t="inlineStr">
        <is>
          <t>FLORA</t>
        </is>
      </c>
      <c r="H606" s="7" t="inlineStr">
        <is>
          <t>Poda de arboles sin autorización</t>
        </is>
      </c>
      <c r="I606" t="inlineStr">
        <is>
          <t>De Oficio</t>
        </is>
      </c>
      <c r="T606">
        <f>CONCATENATE(J606," ",K606," ",L606," ",M606," ",N606," ",O606," ",P606," ",Q606," ",R606," ",S606)</f>
        <v/>
      </c>
      <c r="U606" t="inlineStr">
        <is>
          <t>no reporta</t>
        </is>
      </c>
      <c r="V606" t="inlineStr">
        <is>
          <t>no reporta</t>
        </is>
      </c>
      <c r="W606" t="inlineStr">
        <is>
          <t>Nolberto Arroyave</t>
        </is>
      </c>
      <c r="X606" t="inlineStr">
        <is>
          <t>CL</t>
        </is>
      </c>
      <c r="Y606" t="n">
        <v>39</v>
      </c>
      <c r="AA606" t="inlineStr">
        <is>
          <t>SUR</t>
        </is>
      </c>
      <c r="AB606" t="n">
        <v>36</v>
      </c>
      <c r="AD606" t="n">
        <v>5</v>
      </c>
      <c r="AH606">
        <f>CONCATENATE(X606," ",Y606," ",Z606," ",AA606," ",AB606," ",AC606," ",AD606," ",AE606," ",AF606," ",AG606)</f>
        <v/>
      </c>
      <c r="AI606" t="inlineStr">
        <is>
          <t>no reporta</t>
        </is>
      </c>
      <c r="AJ606" t="n">
        <v>2760116</v>
      </c>
      <c r="AK606" t="inlineStr">
        <is>
          <t>Mesa</t>
        </is>
      </c>
      <c r="AO606" s="1" t="n"/>
      <c r="AP606" t="n">
        <v>9</v>
      </c>
      <c r="AQ606" s="17" t="n">
        <v>41499</v>
      </c>
      <c r="AR606" s="4" t="n">
        <v>41499</v>
      </c>
      <c r="AS606" s="5">
        <f>+AR606-AQ606</f>
        <v/>
      </c>
      <c r="AT606" t="inlineStr">
        <is>
          <t>Acta de Compromiso</t>
        </is>
      </c>
      <c r="AU606" t="inlineStr">
        <is>
          <t>Auto de archivo</t>
        </is>
      </c>
      <c r="AV606" s="10" t="n">
        <v>41499</v>
      </c>
      <c r="AW606" s="9" t="inlineStr">
        <is>
          <t>J. Alvarez - L. Garcia</t>
        </is>
      </c>
      <c r="AX606" s="10" t="n">
        <v>41499</v>
      </c>
      <c r="CE606" s="10" t="n">
        <v>41502</v>
      </c>
    </row>
    <row r="607" ht="15" customHeight="1">
      <c r="B607" t="inlineStr">
        <is>
          <t>605-2013</t>
        </is>
      </c>
      <c r="C607" t="n">
        <v>1304470</v>
      </c>
      <c r="D607" t="inlineStr">
        <is>
          <t>-</t>
        </is>
      </c>
      <c r="E607" t="inlineStr">
        <is>
          <t>ESCOMBROS</t>
        </is>
      </c>
      <c r="H607" s="7" t="inlineStr">
        <is>
          <t>Disposición inadecuada de escombros</t>
        </is>
      </c>
      <c r="I607" t="inlineStr">
        <is>
          <t>De Oficio</t>
        </is>
      </c>
      <c r="T607">
        <f>CONCATENATE(J607," ",K607," ",L607," ",M607," ",N607," ",O607," ",P607," ",Q607," ",R607," ",S607)</f>
        <v/>
      </c>
      <c r="U607" t="inlineStr">
        <is>
          <t>no reporta</t>
        </is>
      </c>
      <c r="V607" t="inlineStr">
        <is>
          <t>no reporta</t>
        </is>
      </c>
      <c r="W607" t="inlineStr">
        <is>
          <t>Jorge Betancur</t>
        </is>
      </c>
      <c r="AH607">
        <f>CONCATENATE(X607," ",Y607," ",Z607," ",AA607," ",AB607," ",AC607," ",AD607," ",AE607," ",AF607," ",AG607)</f>
        <v/>
      </c>
      <c r="AI607" t="n">
        <v>98660122</v>
      </c>
      <c r="AJ607" t="n">
        <v>3156770358</v>
      </c>
      <c r="AK607" t="inlineStr">
        <is>
          <t>Las Vegas</t>
        </is>
      </c>
      <c r="AO607" s="1" t="n"/>
      <c r="AP607" t="n">
        <v>1</v>
      </c>
      <c r="AQ607" s="17" t="n">
        <v>41500</v>
      </c>
      <c r="AR607" s="4" t="n">
        <v>41500</v>
      </c>
      <c r="AS607" s="5">
        <f>+AR607-AQ607</f>
        <v/>
      </c>
      <c r="AT607" t="inlineStr">
        <is>
          <t>Acta de Compromiso</t>
        </is>
      </c>
      <c r="AU607" t="inlineStr">
        <is>
          <t>Auto de archivo</t>
        </is>
      </c>
      <c r="AV607" s="10" t="n">
        <v>41500</v>
      </c>
      <c r="AW607" s="9" t="inlineStr">
        <is>
          <t>J. Restrepo - Dayani</t>
        </is>
      </c>
      <c r="AX607" s="10" t="n">
        <v>41500</v>
      </c>
      <c r="CE607" s="10" t="n">
        <v>41500</v>
      </c>
    </row>
    <row r="608" ht="15" customHeight="1">
      <c r="B608" t="inlineStr">
        <is>
          <t>606-2013</t>
        </is>
      </c>
      <c r="C608" t="n">
        <v>1304487</v>
      </c>
      <c r="D608" t="inlineStr">
        <is>
          <t>-</t>
        </is>
      </c>
      <c r="E608" t="inlineStr">
        <is>
          <t>ESCOMBROS</t>
        </is>
      </c>
      <c r="F608" t="n">
        <v>9</v>
      </c>
      <c r="H608" s="7" t="inlineStr">
        <is>
          <t>Disposición inadecuada de escombros - comparendo 748</t>
        </is>
      </c>
      <c r="I608" t="inlineStr">
        <is>
          <t>Comunidad</t>
        </is>
      </c>
      <c r="T608">
        <f>CONCATENATE(J608," ",K608," ",L608," ",M608," ",N608," ",O608," ",P608," ",Q608," ",R608," ",S608)</f>
        <v/>
      </c>
      <c r="U608" t="inlineStr">
        <is>
          <t>no reporta</t>
        </is>
      </c>
      <c r="V608" t="inlineStr">
        <is>
          <t>no reporta</t>
        </is>
      </c>
      <c r="W608" t="inlineStr">
        <is>
          <t>Porticos S.A</t>
        </is>
      </c>
      <c r="X608" t="inlineStr">
        <is>
          <t>KR</t>
        </is>
      </c>
      <c r="Y608" t="n">
        <v>27</v>
      </c>
      <c r="AB608" t="n">
        <v>35</v>
      </c>
      <c r="AD608" t="n">
        <v>16</v>
      </c>
      <c r="AE608" t="inlineStr">
        <is>
          <t>SUR</t>
        </is>
      </c>
      <c r="AH608">
        <f>CONCATENATE(X608," ",Y608," ",Z608," ",AA608," ",AB608," ",AC608," ",AD608," ",AE608," ",AF608," ",AG608)</f>
        <v/>
      </c>
      <c r="AI608" t="inlineStr">
        <is>
          <t>890933199-1</t>
        </is>
      </c>
      <c r="AJ608" t="n">
        <v>3361808</v>
      </c>
      <c r="AK608" t="inlineStr">
        <is>
          <t>Loma El Atravezado</t>
        </is>
      </c>
      <c r="AO608" s="1" t="n"/>
      <c r="AP608" t="n">
        <v>4</v>
      </c>
      <c r="AQ608" s="17" t="n">
        <v>41500</v>
      </c>
      <c r="AR608" s="4" t="n">
        <v>41515</v>
      </c>
      <c r="AS608" s="5">
        <f>+AR608-AQ608</f>
        <v/>
      </c>
      <c r="AT608" t="inlineStr">
        <is>
          <t>Acuerdo 020 de 2009</t>
        </is>
      </c>
      <c r="AU608" t="inlineStr">
        <is>
          <t>Auto de archivo</t>
        </is>
      </c>
      <c r="AV608" s="10" t="n">
        <v>41500</v>
      </c>
      <c r="AW608" s="9" t="inlineStr">
        <is>
          <t>L. Taborda - F. Villarraga</t>
        </is>
      </c>
      <c r="AX608" s="10" t="n">
        <v>41500</v>
      </c>
      <c r="BM608" s="10" t="n">
        <v>41512</v>
      </c>
      <c r="BN608" s="10" t="n">
        <v>41515</v>
      </c>
      <c r="BO608" s="10" t="n">
        <v>41522</v>
      </c>
      <c r="BP608" s="10" t="n">
        <v>41522</v>
      </c>
    </row>
    <row r="609" ht="30" customHeight="1">
      <c r="B609" t="inlineStr">
        <is>
          <t>607-2013</t>
        </is>
      </c>
      <c r="C609" t="inlineStr">
        <is>
          <t>1304488 - 1304499</t>
        </is>
      </c>
      <c r="D609" t="inlineStr">
        <is>
          <t>-</t>
        </is>
      </c>
      <c r="E609" t="inlineStr">
        <is>
          <t>RESIDUOS SOLIDOS</t>
        </is>
      </c>
      <c r="F609" t="n">
        <v>3</v>
      </c>
      <c r="H609" s="7" t="inlineStr">
        <is>
          <t>Comparendo 747. Disposición inadecuada de material vegetal en retiro de quebrada la sebastiana</t>
        </is>
      </c>
      <c r="I609" t="inlineStr">
        <is>
          <t>CGTDR - Obras Públicas</t>
        </is>
      </c>
      <c r="T609">
        <f>CONCATENATE(J609," ",K609," ",L609," ",M609," ",N609," ",O609," ",P609," ",Q609," ",R609," ",S609)</f>
        <v/>
      </c>
      <c r="U609" t="inlineStr">
        <is>
          <t>no reporta</t>
        </is>
      </c>
      <c r="V609" t="inlineStr">
        <is>
          <t>no reporta</t>
        </is>
      </c>
      <c r="W609" t="inlineStr">
        <is>
          <t>Canto de Luna Country House</t>
        </is>
      </c>
      <c r="X609" t="inlineStr">
        <is>
          <t>CL</t>
        </is>
      </c>
      <c r="Y609" t="n">
        <v>36</v>
      </c>
      <c r="Z609" t="inlineStr">
        <is>
          <t>AA</t>
        </is>
      </c>
      <c r="AA609" t="inlineStr">
        <is>
          <t>SUR</t>
        </is>
      </c>
      <c r="AB609" t="n">
        <v>25</v>
      </c>
      <c r="AC609" t="inlineStr">
        <is>
          <t>B</t>
        </is>
      </c>
      <c r="AD609" t="n">
        <v>150</v>
      </c>
      <c r="AH609">
        <f>CONCATENATE(X609," ",Y609," ",Z609," ",AA609," ",AB609," ",AC609," ",AD609," ",AE609," ",AF609," ",AG609)</f>
        <v/>
      </c>
      <c r="AI609" t="inlineStr">
        <is>
          <t>900054887-2</t>
        </is>
      </c>
      <c r="AJ609" t="n">
        <v>3344067</v>
      </c>
      <c r="AK609" t="inlineStr">
        <is>
          <t>El Chocho</t>
        </is>
      </c>
      <c r="AO609" s="1" t="n"/>
      <c r="AP609" t="n">
        <v>5</v>
      </c>
      <c r="AQ609" s="17" t="n">
        <v>41500</v>
      </c>
      <c r="AR609" s="4" t="n">
        <v>41512</v>
      </c>
      <c r="AS609" s="5">
        <f>+AR609-AQ609</f>
        <v/>
      </c>
      <c r="AT609" t="inlineStr">
        <is>
          <t>Acuerdo 020 de 2009</t>
        </is>
      </c>
      <c r="AU609" t="inlineStr">
        <is>
          <t>Auto de archivo</t>
        </is>
      </c>
      <c r="AV609" s="10" t="n">
        <v>41500</v>
      </c>
      <c r="AW609" s="9" t="inlineStr">
        <is>
          <t>L. Taborda - F. Villarraga</t>
        </is>
      </c>
      <c r="AX609" s="10" t="n">
        <v>41500</v>
      </c>
      <c r="BM609" s="10" t="n">
        <v>41512</v>
      </c>
      <c r="BN609" s="10" t="n">
        <v>41514</v>
      </c>
      <c r="BO609" s="10" t="n">
        <v>41514</v>
      </c>
      <c r="BP609" s="10" t="n">
        <v>41514</v>
      </c>
      <c r="BS609" s="10" t="n">
        <v>41683</v>
      </c>
      <c r="BT609" s="10" t="n">
        <v>41698</v>
      </c>
      <c r="CE609" s="10" t="n">
        <v>41703</v>
      </c>
    </row>
    <row r="610" ht="15" customHeight="1">
      <c r="B610" t="inlineStr">
        <is>
          <t>608-2013</t>
        </is>
      </c>
      <c r="C610" t="inlineStr">
        <is>
          <t>1304489 - 137772</t>
        </is>
      </c>
      <c r="D610" t="inlineStr">
        <is>
          <t>SUELO</t>
        </is>
      </c>
      <c r="E610" t="inlineStr">
        <is>
          <t>ESCOMBROS</t>
        </is>
      </c>
      <c r="H610" s="7" t="inlineStr">
        <is>
          <t>Disposición de tierra y escombros en retiro de quebrada</t>
        </is>
      </c>
      <c r="I610" t="inlineStr">
        <is>
          <t>CGTDR - Obras Públicas</t>
        </is>
      </c>
      <c r="T610">
        <f>CONCATENATE(J610," ",K610," ",L610," ",M610," ",N610," ",O610," ",P610," ",Q610," ",R610," ",S610)</f>
        <v/>
      </c>
      <c r="U610" t="inlineStr">
        <is>
          <t>no reporta</t>
        </is>
      </c>
      <c r="V610" t="inlineStr">
        <is>
          <t>no reporta</t>
        </is>
      </c>
      <c r="W610" t="inlineStr">
        <is>
          <t>Carmen Lucia Valencia Orozco</t>
        </is>
      </c>
      <c r="X610" t="inlineStr">
        <is>
          <t>CL</t>
        </is>
      </c>
      <c r="Y610" t="n">
        <v>29</v>
      </c>
      <c r="AA610" t="inlineStr">
        <is>
          <t>SUR</t>
        </is>
      </c>
      <c r="AB610" t="n">
        <v>25</v>
      </c>
      <c r="AD610" t="n">
        <v>2</v>
      </c>
      <c r="AG610" t="n">
        <v>125</v>
      </c>
      <c r="AH610">
        <f>CONCATENATE(X610," ",Y610," ",Z610," ",AA610," ",AB610," ",AC610," ",AD610," ",AE610," ",AF610," ",AG610)</f>
        <v/>
      </c>
      <c r="AI610" t="n">
        <v>43058406</v>
      </c>
      <c r="AJ610" t="n">
        <v>2769526</v>
      </c>
      <c r="AK610" t="inlineStr">
        <is>
          <t>Loma El Atravezado</t>
        </is>
      </c>
      <c r="AO610" s="1" t="n"/>
      <c r="AP610" t="n">
        <v>4</v>
      </c>
      <c r="AQ610" s="17" t="n">
        <v>41500</v>
      </c>
      <c r="AR610" s="4" t="n">
        <v>41500</v>
      </c>
      <c r="AS610" s="5">
        <f>+AR610-AQ610</f>
        <v/>
      </c>
      <c r="AT610" t="inlineStr">
        <is>
          <t>Acta de Compromiso</t>
        </is>
      </c>
      <c r="AU610" t="inlineStr">
        <is>
          <t>Auto de archivo</t>
        </is>
      </c>
      <c r="AV610" s="10" t="n">
        <v>41500</v>
      </c>
      <c r="AW610" s="9" t="inlineStr">
        <is>
          <t>L. Taborda - F. Villarraga</t>
        </is>
      </c>
      <c r="AX610" s="10" t="n">
        <v>41500</v>
      </c>
      <c r="AY610" s="10" t="n">
        <v>41557</v>
      </c>
      <c r="AZ610" s="9" t="inlineStr">
        <is>
          <t>L. Taborda - C. Calle</t>
        </is>
      </c>
      <c r="BA610" s="10" t="n">
        <v>41558</v>
      </c>
      <c r="BK610" s="10" t="n">
        <v>41508</v>
      </c>
      <c r="BL610" s="10" t="n">
        <v>41508</v>
      </c>
      <c r="CE610" s="10" t="n">
        <v>41562</v>
      </c>
    </row>
    <row r="611" ht="15" customHeight="1">
      <c r="B611" t="inlineStr">
        <is>
          <t>609-2013</t>
        </is>
      </c>
      <c r="C611" t="n">
        <v>1304492</v>
      </c>
      <c r="D611" t="inlineStr">
        <is>
          <t>-</t>
        </is>
      </c>
      <c r="E611" t="inlineStr">
        <is>
          <t>RESIDUOS SOLIDOS</t>
        </is>
      </c>
      <c r="H611" s="7" t="inlineStr">
        <is>
          <t>Disposición inadecuada de residuos solidos</t>
        </is>
      </c>
      <c r="I611" t="inlineStr">
        <is>
          <t>Enviaseo</t>
        </is>
      </c>
      <c r="T611">
        <f>CONCATENATE(J611," ",K611," ",L611," ",M611," ",N611," ",O611," ",P611," ",Q611," ",R611," ",S611)</f>
        <v/>
      </c>
      <c r="U611" t="inlineStr">
        <is>
          <t>no reporta</t>
        </is>
      </c>
      <c r="V611" t="inlineStr">
        <is>
          <t>no reporta</t>
        </is>
      </c>
      <c r="W611" t="inlineStr">
        <is>
          <t>Por determinar</t>
        </is>
      </c>
      <c r="X611" t="inlineStr">
        <is>
          <t>CL</t>
        </is>
      </c>
      <c r="Y611" t="n">
        <v>33</v>
      </c>
      <c r="Z611" t="inlineStr">
        <is>
          <t>B</t>
        </is>
      </c>
      <c r="AA611" t="inlineStr">
        <is>
          <t>SUR</t>
        </is>
      </c>
      <c r="AB611" t="n">
        <v>42</v>
      </c>
      <c r="AD611" t="n">
        <v>27</v>
      </c>
      <c r="AH611">
        <f>CONCATENATE(X611," ",Y611," ",Z611," ",AA611," ",AB611," ",AC611," ",AD611," ",AE611," ",AF611," ",AG611)</f>
        <v/>
      </c>
      <c r="AI611" t="inlineStr">
        <is>
          <t>no reporta</t>
        </is>
      </c>
      <c r="AJ611" t="inlineStr">
        <is>
          <t>no reporta</t>
        </is>
      </c>
      <c r="AK611" t="inlineStr">
        <is>
          <t>Zona Centro</t>
        </is>
      </c>
      <c r="AO611" s="1" t="n"/>
      <c r="AP611" t="n">
        <v>9</v>
      </c>
      <c r="AQ611" s="17" t="n">
        <v>41501</v>
      </c>
      <c r="AR611" s="4" t="n">
        <v>41521</v>
      </c>
      <c r="AS611" s="5">
        <f>+AR611-AQ611</f>
        <v/>
      </c>
      <c r="AT611" t="inlineStr">
        <is>
          <t>Acta de Compromiso</t>
        </is>
      </c>
      <c r="AU611" t="inlineStr">
        <is>
          <t>Auto de archivo</t>
        </is>
      </c>
      <c r="AV611" s="10" t="n">
        <v>41521</v>
      </c>
      <c r="AW611" s="9" t="inlineStr">
        <is>
          <t>J. Alvarez - L. Garcia</t>
        </is>
      </c>
      <c r="AX611" s="10" t="n">
        <v>41522</v>
      </c>
      <c r="AY611" s="10" t="n">
        <v>41530</v>
      </c>
      <c r="AZ611" s="9" t="inlineStr">
        <is>
          <t>J. Restrepo - Dayani</t>
        </is>
      </c>
      <c r="BA611" s="10" t="n">
        <v>41533</v>
      </c>
      <c r="CE611" s="10" t="n">
        <v>41533</v>
      </c>
    </row>
    <row r="612" ht="15" customHeight="1">
      <c r="A612" t="inlineStr">
        <is>
          <t>I.T 130326 R27498 - 2010</t>
        </is>
      </c>
      <c r="B612" t="inlineStr">
        <is>
          <t>610-2013</t>
        </is>
      </c>
      <c r="C612" t="inlineStr">
        <is>
          <t>1304493 - 308257</t>
        </is>
      </c>
      <c r="D612" t="inlineStr">
        <is>
          <t>HIDRICO</t>
        </is>
      </c>
      <c r="G612" t="inlineStr">
        <is>
          <t>Oficio 131155 -  Urbanización Trentto</t>
        </is>
      </c>
      <c r="H612" s="7" t="inlineStr">
        <is>
          <t>Requerimiento por descarga de agua lluvia</t>
        </is>
      </c>
      <c r="I612" t="inlineStr">
        <is>
          <t>Autoridad Ambiental</t>
        </is>
      </c>
      <c r="T612">
        <f>CONCATENATE(J612," ",K612," ",L612," ",M612," ",N612," ",O612," ",P612," ",Q612," ",R612," ",S612)</f>
        <v/>
      </c>
      <c r="U612" t="inlineStr">
        <is>
          <t>no reporta</t>
        </is>
      </c>
      <c r="V612" t="inlineStr">
        <is>
          <t>no reporta</t>
        </is>
      </c>
      <c r="W612" t="inlineStr">
        <is>
          <t>Gabriel Meneses - LC Arango Arango</t>
        </is>
      </c>
      <c r="X612" t="inlineStr">
        <is>
          <t>KR</t>
        </is>
      </c>
      <c r="Y612" t="n">
        <v>27</v>
      </c>
      <c r="Z612" t="inlineStr">
        <is>
          <t>D</t>
        </is>
      </c>
      <c r="AB612" t="n">
        <v>27</v>
      </c>
      <c r="AD612" t="n">
        <v>123</v>
      </c>
      <c r="AE612" t="inlineStr">
        <is>
          <t>SUR</t>
        </is>
      </c>
      <c r="AH612">
        <f>CONCATENATE(X612," ",Y612," ",Z612," ",AA612," ",AB612," ",AC612," ",AD612," ",AE612," ",AF612," ",AG612)</f>
        <v/>
      </c>
      <c r="AI612" t="inlineStr">
        <is>
          <t>no reporta</t>
        </is>
      </c>
      <c r="AJ612" t="inlineStr">
        <is>
          <t>no reporta</t>
        </is>
      </c>
      <c r="AK612" t="inlineStr">
        <is>
          <t>El Esmeraldal</t>
        </is>
      </c>
      <c r="AO612" s="1" t="n"/>
      <c r="AP612" t="n">
        <v>4</v>
      </c>
      <c r="AQ612" s="17" t="n">
        <v>41500</v>
      </c>
      <c r="AR612" s="4" t="n">
        <v>41509</v>
      </c>
      <c r="AS612" s="5">
        <f>+AR612-AQ612</f>
        <v/>
      </c>
      <c r="AT612" t="inlineStr">
        <is>
          <t>Acta de Compromiso</t>
        </is>
      </c>
      <c r="AU612" t="inlineStr">
        <is>
          <t>Auto de archivo</t>
        </is>
      </c>
      <c r="AV612" s="10" t="n">
        <v>41536</v>
      </c>
      <c r="AW612" s="9" t="inlineStr">
        <is>
          <t>L. Taborda</t>
        </is>
      </c>
      <c r="AX612" s="10" t="n">
        <v>41537</v>
      </c>
      <c r="BK612" s="10" t="n">
        <v>41509</v>
      </c>
      <c r="BL612" s="10" t="n">
        <v>41515</v>
      </c>
      <c r="CE612" s="10" t="n">
        <v>41537</v>
      </c>
    </row>
    <row r="613" ht="15" customHeight="1">
      <c r="A613" t="inlineStr">
        <is>
          <t>236-2012 R1309</t>
        </is>
      </c>
      <c r="B613" t="inlineStr">
        <is>
          <t>611-2013</t>
        </is>
      </c>
      <c r="C613" t="n">
        <v>1304516</v>
      </c>
      <c r="D613" t="inlineStr">
        <is>
          <t>FLORA</t>
        </is>
      </c>
      <c r="H613" s="7" t="inlineStr">
        <is>
          <t>Roceria en retiro de la quebrada Espiritu Santo</t>
        </is>
      </c>
      <c r="I613" t="inlineStr">
        <is>
          <t>De Oficio</t>
        </is>
      </c>
      <c r="T613">
        <f>CONCATENATE(J613," ",K613," ",L613," ",M613," ",N613," ",O613," ",P613," ",Q613," ",R613," ",S613)</f>
        <v/>
      </c>
      <c r="U613" t="inlineStr">
        <is>
          <t>no reporta</t>
        </is>
      </c>
      <c r="V613" t="inlineStr">
        <is>
          <t>no reporta</t>
        </is>
      </c>
      <c r="W613" t="inlineStr">
        <is>
          <t>Juan Guillermo Ferrer Zuluaga</t>
        </is>
      </c>
      <c r="AH613">
        <f>CONCATENATE(X613," ",Y613," ",Z613," ",AA613," ",AB613," ",AC613," ",AD613," ",AE613," ",AF613," ",AG613)</f>
        <v/>
      </c>
      <c r="AI613" t="n">
        <v>71603139</v>
      </c>
      <c r="AJ613" t="inlineStr">
        <is>
          <t>3122160373 - 3212521</t>
        </is>
      </c>
      <c r="AL613" t="inlineStr">
        <is>
          <t>Perico</t>
        </is>
      </c>
      <c r="AO613" s="1" t="inlineStr">
        <is>
          <t>136</t>
        </is>
      </c>
      <c r="AP613" t="n">
        <v>13</v>
      </c>
      <c r="AQ613" s="17" t="n">
        <v>41502</v>
      </c>
      <c r="AR613" s="4" t="n">
        <v>41506</v>
      </c>
      <c r="AS613" s="5">
        <f>+AR613-AQ613</f>
        <v/>
      </c>
      <c r="AT613" t="inlineStr">
        <is>
          <t>Acta de Compromiso</t>
        </is>
      </c>
      <c r="AU613" t="inlineStr">
        <is>
          <t>Auto de archivo</t>
        </is>
      </c>
      <c r="AV613" s="10" t="n">
        <v>41502</v>
      </c>
      <c r="AW613" s="9" t="inlineStr">
        <is>
          <t>L. Taborda - C. Calle</t>
        </is>
      </c>
      <c r="AX613" s="10" t="n">
        <v>41506</v>
      </c>
    </row>
    <row r="614" ht="15" customHeight="1">
      <c r="B614" t="inlineStr">
        <is>
          <t>612-2013</t>
        </is>
      </c>
      <c r="C614" t="n">
        <v>1304515</v>
      </c>
      <c r="D614" t="inlineStr">
        <is>
          <t>FLORA</t>
        </is>
      </c>
      <c r="H614" s="7" t="inlineStr">
        <is>
          <t>Socola de bosque nativo</t>
        </is>
      </c>
      <c r="I614" t="inlineStr">
        <is>
          <t>De Oficio</t>
        </is>
      </c>
      <c r="T614">
        <f>CONCATENATE(J614," ",K614," ",L614," ",M614," ",N614," ",O614," ",P614," ",Q614," ",R614," ",S614)</f>
        <v/>
      </c>
      <c r="U614" t="inlineStr">
        <is>
          <t>no reporta</t>
        </is>
      </c>
      <c r="V614" t="inlineStr">
        <is>
          <t>no reporta</t>
        </is>
      </c>
      <c r="W614" t="inlineStr">
        <is>
          <t>Johan Moreno Garcia - truchera charco azul</t>
        </is>
      </c>
      <c r="AH614">
        <f>CONCATENATE(X614," ",Y614," ",Z614," ",AA614," ",AB614," ",AC614," ",AD614," ",AE614," ",AF614," ",AG614)</f>
        <v/>
      </c>
      <c r="AI614" t="n">
        <v>79676363</v>
      </c>
      <c r="AJ614" t="inlineStr">
        <is>
          <t>3147720892 - 5381160</t>
        </is>
      </c>
      <c r="AL614" t="inlineStr">
        <is>
          <t>Pantanillo</t>
        </is>
      </c>
      <c r="AO614" s="1" t="inlineStr">
        <is>
          <t>402 - 404</t>
        </is>
      </c>
      <c r="AP614" t="n">
        <v>13</v>
      </c>
      <c r="AQ614" s="17" t="n">
        <v>41502</v>
      </c>
      <c r="AR614" s="4" t="n">
        <v>41502</v>
      </c>
      <c r="AS614" s="5">
        <f>+AR614-AQ614</f>
        <v/>
      </c>
      <c r="AT614" t="inlineStr">
        <is>
          <t>Acta de Compromiso</t>
        </is>
      </c>
      <c r="AU614" t="inlineStr">
        <is>
          <t>Auto de archivo</t>
        </is>
      </c>
      <c r="AV614" s="10" t="n">
        <v>41502</v>
      </c>
      <c r="AW614" s="9" t="inlineStr">
        <is>
          <t>L. Taborda - C. Calle</t>
        </is>
      </c>
      <c r="AX614" s="10" t="n">
        <v>41506</v>
      </c>
      <c r="AY614" s="10" t="n">
        <v>41705</v>
      </c>
      <c r="AZ614" s="9" t="inlineStr">
        <is>
          <t>L. Taborda</t>
        </is>
      </c>
      <c r="BA614" s="10" t="n">
        <v>41708</v>
      </c>
      <c r="BB614" s="40" t="n">
        <v>41753</v>
      </c>
    </row>
    <row r="615" ht="15" customHeight="1">
      <c r="A615" t="inlineStr">
        <is>
          <t>271-2012 R1501</t>
        </is>
      </c>
      <c r="B615" t="inlineStr">
        <is>
          <t>613-2013</t>
        </is>
      </c>
      <c r="C615" t="n">
        <v>1303061</v>
      </c>
      <c r="D615" t="inlineStr">
        <is>
          <t>FLORA</t>
        </is>
      </c>
      <c r="G615" t="inlineStr">
        <is>
          <t>Oficio 119 Inspección Palmas</t>
        </is>
      </c>
      <c r="H615" s="7" t="inlineStr">
        <is>
          <t>Roceria y socola en zonas de retiro de quebrada La Morgan</t>
        </is>
      </c>
      <c r="I615" t="inlineStr">
        <is>
          <t>Inspección Palmas</t>
        </is>
      </c>
      <c r="T615">
        <f>CONCATENATE(J615," ",K615," ",L615," ",M615," ",N615," ",O615," ",P615," ",Q615," ",R615," ",S615)</f>
        <v/>
      </c>
      <c r="U615" t="inlineStr">
        <is>
          <t>no reporta</t>
        </is>
      </c>
      <c r="V615" t="inlineStr">
        <is>
          <t>no reporta</t>
        </is>
      </c>
      <c r="W615" t="inlineStr">
        <is>
          <t>Alvaro del Corral - Horizons Institute - Proyecto Lemont</t>
        </is>
      </c>
      <c r="AH615">
        <f>CONCATENATE(X615," ",Y615," ",Z615," ",AA615," ",AB615," ",AC615," ",AD615," ",AE615," ",AF615," ",AG615)</f>
        <v/>
      </c>
      <c r="AI615" t="n">
        <v>70076917</v>
      </c>
      <c r="AJ615" t="n">
        <v>3621055</v>
      </c>
      <c r="AL615" t="inlineStr">
        <is>
          <t>Las Palmas</t>
        </is>
      </c>
      <c r="AO615" s="1" t="inlineStr">
        <is>
          <t>327</t>
        </is>
      </c>
      <c r="AP615" t="n">
        <v>12</v>
      </c>
      <c r="AQ615" s="17" t="n">
        <v>41452</v>
      </c>
      <c r="AR615" s="4" t="n">
        <v>41452</v>
      </c>
      <c r="AS615" s="5">
        <f>+AR615-AQ615</f>
        <v/>
      </c>
      <c r="AT615" t="inlineStr">
        <is>
          <t>Acta de Compromiso</t>
        </is>
      </c>
      <c r="AU615" t="inlineStr">
        <is>
          <t>Auto de archivo</t>
        </is>
      </c>
      <c r="AV615" s="10" t="n">
        <v>41452</v>
      </c>
      <c r="AW615" s="9" t="inlineStr">
        <is>
          <t>L. Taborda</t>
        </is>
      </c>
      <c r="AX615" s="10" t="n">
        <v>41452</v>
      </c>
      <c r="CE615" s="10" t="n"/>
    </row>
    <row r="616" ht="15" customHeight="1">
      <c r="B616" t="inlineStr">
        <is>
          <t>614-2013</t>
        </is>
      </c>
      <c r="C616" t="n">
        <v>137774</v>
      </c>
      <c r="D616" t="inlineStr">
        <is>
          <t>HIDRICO</t>
        </is>
      </c>
      <c r="H616" s="7" t="inlineStr">
        <is>
          <t>Solicitan verificar decarga de aguas lluvias</t>
        </is>
      </c>
      <c r="I616" t="inlineStr">
        <is>
          <t>CGTDR - Obras Públicas</t>
        </is>
      </c>
      <c r="T616">
        <f>CONCATENATE(J616," ",K616," ",L616," ",M616," ",N616," ",O616," ",P616," ",Q616," ",R616," ",S616)</f>
        <v/>
      </c>
      <c r="U616" t="inlineStr">
        <is>
          <t>no reporta</t>
        </is>
      </c>
      <c r="V616" t="inlineStr">
        <is>
          <t>no reporta</t>
        </is>
      </c>
      <c r="W616" t="inlineStr">
        <is>
          <t>Diana Lucia Escobar Restrepo</t>
        </is>
      </c>
      <c r="X616" t="inlineStr">
        <is>
          <t>CL</t>
        </is>
      </c>
      <c r="Y616" t="n">
        <v>24</v>
      </c>
      <c r="AA616" t="inlineStr">
        <is>
          <t>SUR</t>
        </is>
      </c>
      <c r="AB616" t="n">
        <v>42</v>
      </c>
      <c r="AC616" t="inlineStr">
        <is>
          <t>A</t>
        </is>
      </c>
      <c r="AD616" t="n">
        <v>8</v>
      </c>
      <c r="AH616">
        <f>CONCATENATE(X616," ",Y616," ",Z616," ",AA616," ",AB616," ",AC616," ",AD616," ",AE616," ",AF616," ",AG616)</f>
        <v/>
      </c>
      <c r="AI616" t="inlineStr">
        <is>
          <t>no reporta</t>
        </is>
      </c>
      <c r="AJ616" t="inlineStr">
        <is>
          <t>4489887 - 3104136779</t>
        </is>
      </c>
      <c r="AK616" t="inlineStr">
        <is>
          <t>Las Orquideas</t>
        </is>
      </c>
      <c r="AO616" s="1" t="n"/>
      <c r="AP616" t="n">
        <v>3</v>
      </c>
      <c r="AQ616" s="17" t="n">
        <v>41500</v>
      </c>
      <c r="AR616" s="4" t="n">
        <v>41508</v>
      </c>
      <c r="AS616" s="5">
        <f>+AR616-AQ616</f>
        <v/>
      </c>
      <c r="AT616" t="inlineStr">
        <is>
          <t>Acta de Compromiso</t>
        </is>
      </c>
      <c r="AU616" t="inlineStr">
        <is>
          <t>Auto de archivo</t>
        </is>
      </c>
      <c r="AV616" s="10" t="n">
        <v>41508</v>
      </c>
      <c r="AW616" s="9" t="inlineStr">
        <is>
          <t>L. Taborda - C. Calle</t>
        </is>
      </c>
      <c r="AX616" s="10" t="n">
        <v>41509</v>
      </c>
      <c r="CE616" s="10" t="n">
        <v>41509</v>
      </c>
    </row>
    <row r="617" ht="15" customHeight="1">
      <c r="B617" t="inlineStr">
        <is>
          <t>615-2013</t>
        </is>
      </c>
      <c r="C617" t="n">
        <v>1304493</v>
      </c>
      <c r="D617" t="inlineStr">
        <is>
          <t>HIDRICO</t>
        </is>
      </c>
      <c r="H617" s="7" t="inlineStr">
        <is>
          <t>Daño de abastos de concesión de agua</t>
        </is>
      </c>
      <c r="I617" t="inlineStr">
        <is>
          <t>Marta Londoño</t>
        </is>
      </c>
      <c r="T617">
        <f>CONCATENATE(J617," ",K617," ",L617," ",M617," ",N617," ",O617," ",P617," ",Q617," ",R617," ",S617)</f>
        <v/>
      </c>
      <c r="U617" t="inlineStr">
        <is>
          <t>no reporta</t>
        </is>
      </c>
      <c r="V617" t="inlineStr">
        <is>
          <t>no reporta</t>
        </is>
      </c>
      <c r="W617" t="inlineStr">
        <is>
          <t>Oscar Arango</t>
        </is>
      </c>
      <c r="AH617">
        <f>CONCATENATE(X617," ",Y617," ",Z617," ",AA617," ",AB617," ",AC617," ",AD617," ",AE617," ",AF617," ",AG617)</f>
        <v/>
      </c>
      <c r="AI617" t="inlineStr">
        <is>
          <t>no reporta</t>
        </is>
      </c>
      <c r="AJ617" t="inlineStr">
        <is>
          <t>no reporta</t>
        </is>
      </c>
      <c r="AL617" t="inlineStr">
        <is>
          <t>El Vallano</t>
        </is>
      </c>
      <c r="AO617" s="1" t="n"/>
      <c r="AP617" t="n">
        <v>11</v>
      </c>
      <c r="AQ617" s="17" t="n">
        <v>41501</v>
      </c>
      <c r="AR617" s="4" t="n">
        <v>41464</v>
      </c>
      <c r="AS617" s="5">
        <f>+AR617-AQ617</f>
        <v/>
      </c>
      <c r="AT617" t="inlineStr">
        <is>
          <t>Acta de Compromiso</t>
        </is>
      </c>
      <c r="AU617" t="inlineStr">
        <is>
          <t>Auto de archivo</t>
        </is>
      </c>
      <c r="BK617" s="10" t="n">
        <v>41464</v>
      </c>
      <c r="BL617" s="10" t="n">
        <v>41515</v>
      </c>
    </row>
    <row r="618" ht="15" customHeight="1">
      <c r="B618" t="inlineStr">
        <is>
          <t>616-2013</t>
        </is>
      </c>
      <c r="C618" t="n">
        <v>1304513</v>
      </c>
      <c r="D618" t="inlineStr">
        <is>
          <t>FAUNA DOMESTICA</t>
        </is>
      </c>
      <c r="H618" s="7" t="inlineStr">
        <is>
          <t>Canino pitbull sin bozal en via publica</t>
        </is>
      </c>
      <c r="I618" t="inlineStr">
        <is>
          <t>Jhon Alexander Gil Espinosa - GUPAE</t>
        </is>
      </c>
      <c r="T618">
        <f>CONCATENATE(J618," ",K618," ",L618," ",M618," ",N618," ",O618," ",P618," ",Q618," ",R618," ",S618)</f>
        <v/>
      </c>
      <c r="U618" t="inlineStr">
        <is>
          <t>no reporta</t>
        </is>
      </c>
      <c r="V618" t="inlineStr">
        <is>
          <t>no reporta</t>
        </is>
      </c>
      <c r="W618" t="inlineStr">
        <is>
          <t>Johana Lopez Echeverri</t>
        </is>
      </c>
      <c r="X618" t="inlineStr">
        <is>
          <t>KR</t>
        </is>
      </c>
      <c r="Y618" t="n">
        <v>24</v>
      </c>
      <c r="Z618" t="inlineStr">
        <is>
          <t>F</t>
        </is>
      </c>
      <c r="AB618" t="n">
        <v>40</v>
      </c>
      <c r="AD618" t="n">
        <v>53</v>
      </c>
      <c r="AE618" t="inlineStr">
        <is>
          <t>SUR</t>
        </is>
      </c>
      <c r="AG618" t="n">
        <v>272</v>
      </c>
      <c r="AH618">
        <f>CONCATENATE(X618," ",Y618," ",Z618," ",AA618," ",AB618," ",AC618," ",AD618," ",AE618," ",AF618," ",AG618)</f>
        <v/>
      </c>
      <c r="AI618" t="n">
        <v>1037619134</v>
      </c>
      <c r="AJ618" t="n">
        <v>2713609</v>
      </c>
      <c r="AK618" t="inlineStr">
        <is>
          <t>El Salado</t>
        </is>
      </c>
      <c r="AO618" s="1" t="n"/>
      <c r="AP618" t="n">
        <v>6</v>
      </c>
      <c r="AQ618" s="17" t="n">
        <v>41502</v>
      </c>
      <c r="AR618" s="4" t="n">
        <v>41502</v>
      </c>
      <c r="AS618" s="5">
        <f>+AR618-AQ618</f>
        <v/>
      </c>
      <c r="AT618" t="inlineStr">
        <is>
          <t>Acta de Compromiso</t>
        </is>
      </c>
      <c r="AU618" t="inlineStr">
        <is>
          <t>Auto de archivo</t>
        </is>
      </c>
      <c r="BK618" s="10" t="n">
        <v>41502</v>
      </c>
    </row>
    <row r="619" ht="15" customHeight="1">
      <c r="B619" t="inlineStr">
        <is>
          <t>617-2013</t>
        </is>
      </c>
      <c r="C619" t="n">
        <v>1304514</v>
      </c>
      <c r="D619" t="inlineStr">
        <is>
          <t>FAUNA DOMESTICA</t>
        </is>
      </c>
      <c r="H619" s="7" t="inlineStr">
        <is>
          <t>Canino pitbull sin bozal ni trailla</t>
        </is>
      </c>
      <c r="I619" t="inlineStr">
        <is>
          <t>Jhon Alexander Gil Espinosa - GUPAE</t>
        </is>
      </c>
      <c r="T619">
        <f>CONCATENATE(J619," ",K619," ",L619," ",M619," ",N619," ",O619," ",P619," ",Q619," ",R619," ",S619)</f>
        <v/>
      </c>
      <c r="U619" t="inlineStr">
        <is>
          <t>no reporta</t>
        </is>
      </c>
      <c r="V619" t="inlineStr">
        <is>
          <t>no reporta</t>
        </is>
      </c>
      <c r="W619" t="inlineStr">
        <is>
          <t>Agustin Trujillo Rojo</t>
        </is>
      </c>
      <c r="X619" t="inlineStr">
        <is>
          <t>KR</t>
        </is>
      </c>
      <c r="Y619" t="n">
        <v>26</v>
      </c>
      <c r="AB619" t="n">
        <v>41</v>
      </c>
      <c r="AC619" t="inlineStr">
        <is>
          <t>B</t>
        </is>
      </c>
      <c r="AD619" t="n">
        <v>25</v>
      </c>
      <c r="AE619" t="inlineStr">
        <is>
          <t>SUR</t>
        </is>
      </c>
      <c r="AG619" t="n">
        <v>167</v>
      </c>
      <c r="AH619">
        <f>CONCATENATE(X619," ",Y619," ",Z619," ",AA619," ",AB619," ",AC619," ",AD619," ",AE619," ",AF619," ",AG619)</f>
        <v/>
      </c>
      <c r="AI619" t="n">
        <v>1037630222</v>
      </c>
      <c r="AJ619" t="inlineStr">
        <is>
          <t>3328246 - 3192473388</t>
        </is>
      </c>
      <c r="AK619" t="inlineStr">
        <is>
          <t>El Salado</t>
        </is>
      </c>
      <c r="AO619" s="1" t="n"/>
      <c r="AP619" t="n">
        <v>6</v>
      </c>
      <c r="AQ619" s="17" t="n">
        <v>41502</v>
      </c>
      <c r="AR619" s="4" t="n">
        <v>41502</v>
      </c>
      <c r="AS619" s="5">
        <f>+AR619-AQ619</f>
        <v/>
      </c>
      <c r="AT619" t="inlineStr">
        <is>
          <t>Acta de Compromiso</t>
        </is>
      </c>
      <c r="AU619" t="inlineStr">
        <is>
          <t>Auto de archivo</t>
        </is>
      </c>
      <c r="BK619" s="10" t="n">
        <v>41502</v>
      </c>
    </row>
    <row r="620" ht="15" customHeight="1">
      <c r="B620" t="inlineStr">
        <is>
          <t>618-2013</t>
        </is>
      </c>
      <c r="C620" t="n">
        <v>1304518</v>
      </c>
      <c r="D620" t="inlineStr">
        <is>
          <t>FAUNA DOMESTICA</t>
        </is>
      </c>
      <c r="H620" s="7" t="inlineStr">
        <is>
          <t>Maltrato animal</t>
        </is>
      </c>
      <c r="I620" t="inlineStr">
        <is>
          <t>Anonimo</t>
        </is>
      </c>
      <c r="T620">
        <f>CONCATENATE(J620," ",K620," ",L620," ",M620," ",N620," ",O620," ",P620," ",Q620," ",R620," ",S620)</f>
        <v/>
      </c>
      <c r="U620" t="inlineStr">
        <is>
          <t>no reporta</t>
        </is>
      </c>
      <c r="V620" t="inlineStr">
        <is>
          <t>no reporta</t>
        </is>
      </c>
      <c r="W620" t="inlineStr">
        <is>
          <t>Por determinar</t>
        </is>
      </c>
      <c r="X620" t="inlineStr">
        <is>
          <t>CL</t>
        </is>
      </c>
      <c r="Y620" t="n">
        <v>39</v>
      </c>
      <c r="AA620" t="inlineStr">
        <is>
          <t>SUR</t>
        </is>
      </c>
      <c r="AB620" t="n">
        <v>45</v>
      </c>
      <c r="AC620" t="inlineStr">
        <is>
          <t>B</t>
        </is>
      </c>
      <c r="AD620" t="n">
        <v>9</v>
      </c>
      <c r="AH620">
        <f>CONCATENATE(X620," ",Y620," ",Z620," ",AA620," ",AB620," ",AC620," ",AD620," ",AE620," ",AF620," ",AG620)</f>
        <v/>
      </c>
      <c r="AI620" t="inlineStr">
        <is>
          <t>no reporta</t>
        </is>
      </c>
      <c r="AJ620" t="inlineStr">
        <is>
          <t>no reporta</t>
        </is>
      </c>
      <c r="AK620" t="inlineStr">
        <is>
          <t>Alcala</t>
        </is>
      </c>
      <c r="AO620" s="1" t="n"/>
      <c r="AP620" t="n">
        <v>8</v>
      </c>
      <c r="AQ620" s="17" t="n">
        <v>41502</v>
      </c>
      <c r="AR620" s="4" t="n">
        <v>41521</v>
      </c>
      <c r="AS620" s="5">
        <f>+AR620-AQ620</f>
        <v/>
      </c>
      <c r="AT620" t="inlineStr">
        <is>
          <t>Acta de Compromiso</t>
        </is>
      </c>
      <c r="AU620" t="inlineStr">
        <is>
          <t>Auto de archivo</t>
        </is>
      </c>
      <c r="AV620" s="10" t="n">
        <v>41521</v>
      </c>
      <c r="AW620" s="9" t="inlineStr">
        <is>
          <t>J. Alvarez - L. Garcia</t>
        </is>
      </c>
      <c r="AX620" s="10" t="n">
        <v>41528</v>
      </c>
      <c r="CE620" s="10" t="n">
        <v>41529</v>
      </c>
    </row>
    <row r="621" ht="15" customHeight="1">
      <c r="B621" t="inlineStr">
        <is>
          <t>619-2013</t>
        </is>
      </c>
      <c r="C621" t="n">
        <v>1304523</v>
      </c>
      <c r="D621" t="inlineStr">
        <is>
          <t>FLORA</t>
        </is>
      </c>
      <c r="H621" s="7" t="inlineStr">
        <is>
          <t>Tala de arboles sin autorización</t>
        </is>
      </c>
      <c r="I621" t="inlineStr">
        <is>
          <t>De Oficio</t>
        </is>
      </c>
      <c r="T621">
        <f>CONCATENATE(J621," ",K621," ",L621," ",M621," ",N621," ",O621," ",P621," ",Q621," ",R621," ",S621)</f>
        <v/>
      </c>
      <c r="U621" t="inlineStr">
        <is>
          <t>no reporta</t>
        </is>
      </c>
      <c r="V621" t="inlineStr">
        <is>
          <t>no reporta</t>
        </is>
      </c>
      <c r="W621" t="inlineStr">
        <is>
          <t>Urbanización el Embrujo - Isabel Cristina Gamboa</t>
        </is>
      </c>
      <c r="X621" t="inlineStr">
        <is>
          <t>KR</t>
        </is>
      </c>
      <c r="Y621" t="n">
        <v>29</v>
      </c>
      <c r="Z621" t="inlineStr">
        <is>
          <t>B</t>
        </is>
      </c>
      <c r="AB621" t="n">
        <v>39</v>
      </c>
      <c r="AD621" t="n">
        <v>2</v>
      </c>
      <c r="AE621" t="inlineStr">
        <is>
          <t>SUR</t>
        </is>
      </c>
      <c r="AH621">
        <f>CONCATENATE(X621," ",Y621," ",Z621," ",AA621," ",AB621," ",AC621," ",AD621," ",AE621," ",AF621," ",AG621)</f>
        <v/>
      </c>
      <c r="AI621" t="inlineStr">
        <is>
          <t>800171978-2</t>
        </is>
      </c>
      <c r="AJ621" t="n">
        <v>2701297</v>
      </c>
      <c r="AK621" t="inlineStr">
        <is>
          <t>Mesa</t>
        </is>
      </c>
      <c r="AO621" s="1" t="n"/>
      <c r="AP621" t="n">
        <v>9</v>
      </c>
      <c r="AQ621" s="17" t="n">
        <v>41502</v>
      </c>
      <c r="AR621" s="4" t="n">
        <v>41502</v>
      </c>
      <c r="AS621" s="5">
        <f>+AR621-AQ621</f>
        <v/>
      </c>
      <c r="AT621" t="inlineStr">
        <is>
          <t>Acta de Compromiso</t>
        </is>
      </c>
      <c r="AU621" t="inlineStr">
        <is>
          <t>Verificación</t>
        </is>
      </c>
      <c r="AV621" s="10" t="n">
        <v>41502</v>
      </c>
      <c r="AW621" s="9" t="inlineStr">
        <is>
          <t>J. Guzman</t>
        </is>
      </c>
      <c r="AX621" s="10" t="n">
        <v>41506</v>
      </c>
      <c r="BK621" s="10" t="n">
        <v>41508</v>
      </c>
      <c r="BL621" s="10" t="n">
        <v>41508</v>
      </c>
    </row>
    <row r="622" ht="15" customHeight="1">
      <c r="B622" t="inlineStr">
        <is>
          <t>620-2013</t>
        </is>
      </c>
      <c r="C622" t="n">
        <v>1304631</v>
      </c>
      <c r="D622" t="inlineStr">
        <is>
          <t>-</t>
        </is>
      </c>
      <c r="E622" t="inlineStr">
        <is>
          <t>RESIDUOS SOLIDOS</t>
        </is>
      </c>
      <c r="H622" s="7" t="inlineStr">
        <is>
          <t>Disposición inadecuada de residuos solidos</t>
        </is>
      </c>
      <c r="I622" t="inlineStr">
        <is>
          <t>Gloria Patricia Valencia Vargas</t>
        </is>
      </c>
      <c r="J622" t="inlineStr">
        <is>
          <t>CL</t>
        </is>
      </c>
      <c r="K622" t="n">
        <v>48</v>
      </c>
      <c r="L622" t="inlineStr">
        <is>
          <t>B</t>
        </is>
      </c>
      <c r="M622" t="inlineStr">
        <is>
          <t>SUR</t>
        </is>
      </c>
      <c r="N622" t="n">
        <v>39</v>
      </c>
      <c r="O622" t="inlineStr">
        <is>
          <t>B</t>
        </is>
      </c>
      <c r="P622" t="n">
        <v>76</v>
      </c>
      <c r="T622">
        <f>CONCATENATE(J622," ",K622," ",L622," ",M622," ",N622," ",O622," ",P622," ",Q622," ",R622," ",S622)</f>
        <v/>
      </c>
      <c r="U622" t="n">
        <v>43433360</v>
      </c>
      <c r="V622" t="n">
        <v>6007586</v>
      </c>
      <c r="W622" t="inlineStr">
        <is>
          <t>Por determinar</t>
        </is>
      </c>
      <c r="AH622">
        <f>CONCATENATE(X622," ",Y622," ",Z622," ",AA622," ",AB622," ",AC622," ",AD622," ",AE622," ",AF622," ",AG622)</f>
        <v/>
      </c>
      <c r="AI622" t="inlineStr">
        <is>
          <t>no reporta</t>
        </is>
      </c>
      <c r="AJ622" t="inlineStr">
        <is>
          <t>no reporta</t>
        </is>
      </c>
      <c r="AK622" t="inlineStr">
        <is>
          <t>El Trianon</t>
        </is>
      </c>
      <c r="AO622" s="1" t="n"/>
      <c r="AP622" t="n">
        <v>7</v>
      </c>
      <c r="AQ622" s="17" t="n">
        <v>41507</v>
      </c>
      <c r="AR622" s="4" t="n"/>
      <c r="AS622" s="5">
        <f>+AR622-AQ622</f>
        <v/>
      </c>
      <c r="AT622" t="inlineStr">
        <is>
          <t>Acta de Compromiso</t>
        </is>
      </c>
      <c r="AU622" t="inlineStr">
        <is>
          <t>Auto de archivo</t>
        </is>
      </c>
    </row>
    <row r="623" ht="15" customHeight="1">
      <c r="B623" t="inlineStr">
        <is>
          <t>621-2013</t>
        </is>
      </c>
      <c r="C623" t="n">
        <v>1304587</v>
      </c>
      <c r="D623" t="inlineStr">
        <is>
          <t>-</t>
        </is>
      </c>
      <c r="E623" t="inlineStr">
        <is>
          <t>RESIDUOS SOLIDOS</t>
        </is>
      </c>
      <c r="H623" s="7" t="inlineStr">
        <is>
          <t>Disposición inadecuada de residuos solidos</t>
        </is>
      </c>
      <c r="I623" t="inlineStr">
        <is>
          <t>Anonimo</t>
        </is>
      </c>
      <c r="T623">
        <f>CONCATENATE(J623," ",K623," ",L623," ",M623," ",N623," ",O623," ",P623," ",Q623," ",R623," ",S623)</f>
        <v/>
      </c>
      <c r="U623" t="inlineStr">
        <is>
          <t>no reporta</t>
        </is>
      </c>
      <c r="V623" t="inlineStr">
        <is>
          <t>no reporta</t>
        </is>
      </c>
      <c r="W623" t="inlineStr">
        <is>
          <t>Alfredo jose Chaverra</t>
        </is>
      </c>
      <c r="X623" t="inlineStr">
        <is>
          <t>CL</t>
        </is>
      </c>
      <c r="Y623" t="n">
        <v>49</v>
      </c>
      <c r="Z623" t="inlineStr">
        <is>
          <t>B</t>
        </is>
      </c>
      <c r="AA623" t="inlineStr">
        <is>
          <t>SUR</t>
        </is>
      </c>
      <c r="AB623" t="n">
        <v>46</v>
      </c>
      <c r="AD623" t="n">
        <v>4</v>
      </c>
      <c r="AH623">
        <f>CONCATENATE(X623," ",Y623," ",Z623," ",AA623," ",AB623," ",AC623," ",AD623," ",AE623," ",AF623," ",AG623)</f>
        <v/>
      </c>
      <c r="AI623" t="inlineStr">
        <is>
          <t>no reporta</t>
        </is>
      </c>
      <c r="AJ623" t="inlineStr">
        <is>
          <t>no reporta</t>
        </is>
      </c>
      <c r="AK623" t="inlineStr">
        <is>
          <t>Las Casitas</t>
        </is>
      </c>
      <c r="AO623" s="1" t="n"/>
      <c r="AP623" t="n">
        <v>8</v>
      </c>
      <c r="AQ623" s="17" t="n">
        <v>41506</v>
      </c>
      <c r="AR623" s="4" t="n">
        <v>41513</v>
      </c>
      <c r="AS623" s="5">
        <f>+AR623-AQ623</f>
        <v/>
      </c>
      <c r="AT623" t="inlineStr">
        <is>
          <t>Acta de Compromiso</t>
        </is>
      </c>
      <c r="AU623" t="inlineStr">
        <is>
          <t>Auto de archivo</t>
        </is>
      </c>
      <c r="AV623" s="10" t="n">
        <v>41513</v>
      </c>
      <c r="AW623" s="9" t="inlineStr">
        <is>
          <t>S. Bustamante - J. Restrepo</t>
        </is>
      </c>
      <c r="AX623" s="10" t="n">
        <v>41513</v>
      </c>
      <c r="CE623" s="10" t="n">
        <v>41703</v>
      </c>
    </row>
    <row r="624" ht="15" customHeight="1">
      <c r="B624" t="inlineStr">
        <is>
          <t>622-2013</t>
        </is>
      </c>
      <c r="C624" t="n">
        <v>1304633</v>
      </c>
      <c r="D624" t="inlineStr">
        <is>
          <t>FAUNA DOMESTICA</t>
        </is>
      </c>
      <c r="H624" s="7" t="inlineStr">
        <is>
          <t>Ataque de canico bull terrier a persona</t>
        </is>
      </c>
      <c r="I624" t="inlineStr">
        <is>
          <t>Blanca Ruth Rendon Roldan</t>
        </is>
      </c>
      <c r="J624" t="inlineStr">
        <is>
          <t>CL</t>
        </is>
      </c>
      <c r="K624" t="n">
        <v>36</v>
      </c>
      <c r="L624" t="inlineStr">
        <is>
          <t>D</t>
        </is>
      </c>
      <c r="M624" t="inlineStr">
        <is>
          <t>SUR</t>
        </is>
      </c>
      <c r="N624" t="n">
        <v>27</v>
      </c>
      <c r="O624" t="inlineStr">
        <is>
          <t>C</t>
        </is>
      </c>
      <c r="P624" t="n">
        <v>40</v>
      </c>
      <c r="S624" t="n">
        <v>331</v>
      </c>
      <c r="T624">
        <f>CONCATENATE(J624," ",K624," ",L624," ",M624," ",N624," ",O624," ",P624," ",Q624," ",R624," ",S624)</f>
        <v/>
      </c>
      <c r="U624" t="n">
        <v>32347058</v>
      </c>
      <c r="V624" t="inlineStr">
        <is>
          <t>2705216 - 2516324</t>
        </is>
      </c>
      <c r="W624" t="inlineStr">
        <is>
          <t>Estadero San Felipe</t>
        </is>
      </c>
      <c r="AH624">
        <f>CONCATENATE(X624," ",Y624," ",Z624," ",AA624," ",AB624," ",AC624," ",AD624," ",AE624," ",AF624," ",AG624)</f>
        <v/>
      </c>
      <c r="AI624" t="inlineStr">
        <is>
          <t>no reporta</t>
        </is>
      </c>
      <c r="AJ624" t="inlineStr">
        <is>
          <t>no reporta</t>
        </is>
      </c>
      <c r="AL624" t="inlineStr">
        <is>
          <t>El Escobero</t>
        </is>
      </c>
      <c r="AO624" s="1" t="n"/>
      <c r="AP624" t="n">
        <v>10</v>
      </c>
      <c r="AQ624" s="17" t="n">
        <v>41507</v>
      </c>
      <c r="AR624" s="4" t="n">
        <v>41515</v>
      </c>
      <c r="AS624" s="5">
        <f>+AR624-AQ624</f>
        <v/>
      </c>
      <c r="AT624" t="inlineStr">
        <is>
          <t>Codigo de Policia</t>
        </is>
      </c>
      <c r="AU624" t="inlineStr">
        <is>
          <t>Fallos - Orden de Policia</t>
        </is>
      </c>
      <c r="BM624" s="10" t="n">
        <v>41512</v>
      </c>
      <c r="BN624" s="10" t="n">
        <v>41515</v>
      </c>
      <c r="BO624" s="10" t="n">
        <v>41515</v>
      </c>
      <c r="BP624" s="10" t="n">
        <v>41515</v>
      </c>
    </row>
    <row r="625" ht="15" customHeight="1">
      <c r="B625" t="inlineStr">
        <is>
          <t>623-2013</t>
        </is>
      </c>
      <c r="C625" t="n">
        <v>1304639</v>
      </c>
      <c r="D625" t="inlineStr">
        <is>
          <t>FAUNA DOMESTICA</t>
        </is>
      </c>
      <c r="H625" s="7" t="inlineStr">
        <is>
          <t>Ataque de canino a persona</t>
        </is>
      </c>
      <c r="I625" t="inlineStr">
        <is>
          <t>Hernan Dario Montoya Hernandez</t>
        </is>
      </c>
      <c r="T625">
        <f>CONCATENATE(J625," ",K625," ",L625," ",M625," ",N625," ",O625," ",P625," ",Q625," ",R625," ",S625)</f>
        <v/>
      </c>
      <c r="U625" t="n">
        <v>70119120</v>
      </c>
      <c r="V625" t="n">
        <v>3155642116</v>
      </c>
      <c r="W625" t="inlineStr">
        <is>
          <t>William Hurtado Cardona</t>
        </is>
      </c>
      <c r="X625" t="inlineStr">
        <is>
          <t>KR</t>
        </is>
      </c>
      <c r="Y625" t="n">
        <v>24</v>
      </c>
      <c r="Z625" t="inlineStr">
        <is>
          <t>D</t>
        </is>
      </c>
      <c r="AB625" t="n">
        <v>40</v>
      </c>
      <c r="AD625" t="n">
        <v>70</v>
      </c>
      <c r="AE625" t="inlineStr">
        <is>
          <t>SUR</t>
        </is>
      </c>
      <c r="AG625" t="n">
        <v>113</v>
      </c>
      <c r="AH625">
        <f>CONCATENATE(X625," ",Y625," ",Z625," ",AA625," ",AB625," ",AC625," ",AD625," ",AE625," ",AF625," ",AG625)</f>
        <v/>
      </c>
      <c r="AI625" t="n">
        <v>70551050</v>
      </c>
      <c r="AJ625" t="n">
        <v>3137093858</v>
      </c>
      <c r="AK625" t="inlineStr">
        <is>
          <t>El Salado</t>
        </is>
      </c>
      <c r="AO625" s="1" t="n"/>
      <c r="AP625" t="n">
        <v>6</v>
      </c>
      <c r="AQ625" s="17" t="n">
        <v>41507</v>
      </c>
      <c r="AR625" s="4" t="n">
        <v>41507</v>
      </c>
      <c r="AS625" s="5">
        <f>+AR625-AQ625</f>
        <v/>
      </c>
      <c r="AT625" t="inlineStr">
        <is>
          <t>Codigo de Policia</t>
        </is>
      </c>
      <c r="AU625" t="inlineStr">
        <is>
          <t>Auto de archivo</t>
        </is>
      </c>
      <c r="AV625" s="10" t="n">
        <v>41506</v>
      </c>
      <c r="AW625" s="9" t="inlineStr">
        <is>
          <t>J. Restrepo - F. Villarraga</t>
        </is>
      </c>
      <c r="AX625" s="10" t="n">
        <v>41507</v>
      </c>
      <c r="BM625" s="10" t="n">
        <v>41508</v>
      </c>
      <c r="BN625" s="10" t="n">
        <v>41508</v>
      </c>
      <c r="BO625" s="10" t="n">
        <v>41508</v>
      </c>
    </row>
    <row r="626" ht="15" customHeight="1">
      <c r="B626" t="inlineStr">
        <is>
          <t>624-2013</t>
        </is>
      </c>
      <c r="C626" t="n">
        <v>1304640</v>
      </c>
      <c r="D626" t="inlineStr">
        <is>
          <t>HIDRICO</t>
        </is>
      </c>
      <c r="H626" s="7" t="inlineStr">
        <is>
          <t>Desprendimiento de suelo hacia corriente de agua</t>
        </is>
      </c>
      <c r="I626" t="inlineStr">
        <is>
          <t>German Higuita Zapata</t>
        </is>
      </c>
      <c r="T626">
        <f>CONCATENATE(J626," ",K626," ",L626," ",M626," ",N626," ",O626," ",P626," ",Q626," ",R626," ",S626)</f>
        <v/>
      </c>
      <c r="U626" t="n">
        <v>3472314</v>
      </c>
      <c r="V626" t="n">
        <v>3331824</v>
      </c>
      <c r="W626" t="inlineStr">
        <is>
          <t>Carlos Mario Giraldo</t>
        </is>
      </c>
      <c r="AH626">
        <f>CONCATENATE(X626," ",Y626," ",Z626," ",AA626," ",AB626," ",AC626," ",AD626," ",AE626," ",AF626," ",AG626)</f>
        <v/>
      </c>
      <c r="AI626" t="inlineStr">
        <is>
          <t>no reporta</t>
        </is>
      </c>
      <c r="AJ626" t="inlineStr">
        <is>
          <t>no reporta</t>
        </is>
      </c>
      <c r="AL626" t="inlineStr">
        <is>
          <t>El Vallano</t>
        </is>
      </c>
      <c r="AO626" s="1" t="n"/>
      <c r="AP626" t="n">
        <v>11</v>
      </c>
      <c r="AQ626" s="17" t="n">
        <v>41507</v>
      </c>
      <c r="AR626" s="4" t="n">
        <v>41507</v>
      </c>
      <c r="AS626" s="5">
        <f>+AR626-AQ626</f>
        <v/>
      </c>
      <c r="AT626" t="inlineStr">
        <is>
          <t>Acta de Compromiso</t>
        </is>
      </c>
      <c r="AU626" t="inlineStr">
        <is>
          <t>Auto de archivo</t>
        </is>
      </c>
      <c r="AV626" s="10" t="n">
        <v>41507</v>
      </c>
      <c r="AW626" s="9" t="inlineStr">
        <is>
          <t>J. Alvarez - L. Garcia</t>
        </is>
      </c>
      <c r="AX626" s="10" t="n">
        <v>41507</v>
      </c>
      <c r="AY626" s="10" t="n">
        <v>41520</v>
      </c>
      <c r="AZ626" s="9" t="inlineStr">
        <is>
          <t>L. Taborda - C. Calle</t>
        </is>
      </c>
      <c r="BA626" s="10" t="n">
        <v>41521</v>
      </c>
    </row>
    <row r="627" ht="15" customHeight="1">
      <c r="B627" t="inlineStr">
        <is>
          <t>625-2013</t>
        </is>
      </c>
      <c r="C627" t="n">
        <v>1304642</v>
      </c>
      <c r="D627" t="inlineStr">
        <is>
          <t>HIDRICO</t>
        </is>
      </c>
      <c r="H627" s="7" t="inlineStr">
        <is>
          <t>Captación ilegal de agua</t>
        </is>
      </c>
      <c r="I627" t="inlineStr">
        <is>
          <t>De Oficio</t>
        </is>
      </c>
      <c r="T627">
        <f>CONCATENATE(J627," ",K627," ",L627," ",M627," ",N627," ",O627," ",P627," ",Q627," ",R627," ",S627)</f>
        <v/>
      </c>
      <c r="U627" t="inlineStr">
        <is>
          <t>no reporta</t>
        </is>
      </c>
      <c r="V627" t="inlineStr">
        <is>
          <t>no reporta</t>
        </is>
      </c>
      <c r="W627" t="inlineStr">
        <is>
          <t>Parcelación El Escobero</t>
        </is>
      </c>
      <c r="AH627">
        <f>CONCATENATE(X627," ",Y627," ",Z627," ",AA627," ",AB627," ",AC627," ",AD627," ",AE627," ",AF627," ",AG627)</f>
        <v/>
      </c>
      <c r="AI627" t="inlineStr">
        <is>
          <t>no reporta</t>
        </is>
      </c>
      <c r="AJ627" t="inlineStr">
        <is>
          <t>no reporta</t>
        </is>
      </c>
      <c r="AL627" t="inlineStr">
        <is>
          <t>El Escobero</t>
        </is>
      </c>
      <c r="AO627" s="1" t="n"/>
      <c r="AP627" t="n">
        <v>10</v>
      </c>
      <c r="AQ627" s="17" t="n">
        <v>41507</v>
      </c>
      <c r="AR627" s="4" t="n">
        <v>41515</v>
      </c>
      <c r="AS627" s="5">
        <f>+AR627-AQ627</f>
        <v/>
      </c>
      <c r="AT627" t="inlineStr">
        <is>
          <t>Remision u otros</t>
        </is>
      </c>
      <c r="AU627" t="inlineStr">
        <is>
          <t>Auto de archivo</t>
        </is>
      </c>
    </row>
    <row r="628" ht="15" customHeight="1">
      <c r="B628" t="inlineStr">
        <is>
          <t>626-2013</t>
        </is>
      </c>
      <c r="C628" t="n">
        <v>1304643</v>
      </c>
      <c r="D628" t="inlineStr">
        <is>
          <t>-</t>
        </is>
      </c>
      <c r="E628" t="inlineStr">
        <is>
          <t>ESCOMBROS</t>
        </is>
      </c>
      <c r="H628" s="7" t="inlineStr">
        <is>
          <t>Disposición inadecuada de escombros</t>
        </is>
      </c>
      <c r="I628" t="inlineStr">
        <is>
          <t>De Oficio</t>
        </is>
      </c>
      <c r="T628">
        <f>CONCATENATE(J628," ",K628," ",L628," ",M628," ",N628," ",O628," ",P628," ",Q628," ",R628," ",S628)</f>
        <v/>
      </c>
      <c r="U628" t="inlineStr">
        <is>
          <t>no reporta</t>
        </is>
      </c>
      <c r="V628" t="inlineStr">
        <is>
          <t>no reporta</t>
        </is>
      </c>
      <c r="W628" t="inlineStr">
        <is>
          <t>Jose Ignacio Gaviria</t>
        </is>
      </c>
      <c r="X628" t="inlineStr">
        <is>
          <t>TR</t>
        </is>
      </c>
      <c r="Y628" t="n">
        <v>33</v>
      </c>
      <c r="Z628" t="inlineStr">
        <is>
          <t>A</t>
        </is>
      </c>
      <c r="AA628" t="inlineStr">
        <is>
          <t>SUR</t>
        </is>
      </c>
      <c r="AB628" t="n">
        <v>31</v>
      </c>
      <c r="AC628" t="inlineStr">
        <is>
          <t>E</t>
        </is>
      </c>
      <c r="AD628" t="n">
        <v>41</v>
      </c>
      <c r="AG628" t="n">
        <v>120</v>
      </c>
      <c r="AH628">
        <f>CONCATENATE(X628," ",Y628," ",Z628," ",AA628," ",AB628," ",AC628," ",AD628," ",AE628," ",AF628," ",AG628)</f>
        <v/>
      </c>
      <c r="AI628" t="n">
        <v>71663351</v>
      </c>
      <c r="AJ628" t="n">
        <v>3328901</v>
      </c>
      <c r="AK628" t="inlineStr">
        <is>
          <t>La Magnolia</t>
        </is>
      </c>
      <c r="AO628" s="1" t="n"/>
      <c r="AP628" t="n">
        <v>9</v>
      </c>
      <c r="AQ628" s="17" t="n">
        <v>41508</v>
      </c>
      <c r="AR628" s="4" t="n">
        <v>41508</v>
      </c>
      <c r="AS628" s="5">
        <f>+AR628-AQ628</f>
        <v/>
      </c>
      <c r="AT628" t="inlineStr">
        <is>
          <t>Acta de Compromiso</t>
        </is>
      </c>
      <c r="AU628" t="inlineStr">
        <is>
          <t>Auto de archivo</t>
        </is>
      </c>
      <c r="AV628" s="10" t="n">
        <v>41507</v>
      </c>
      <c r="AW628" s="9" t="inlineStr">
        <is>
          <t>Jeison - Santiago - Carlos</t>
        </is>
      </c>
      <c r="AX628" s="10" t="n">
        <v>41508</v>
      </c>
      <c r="AY628" s="10" t="n">
        <v>41515</v>
      </c>
      <c r="AZ628" s="9" t="inlineStr">
        <is>
          <t>J. Restrepo - S. Bustamante</t>
        </is>
      </c>
      <c r="BA628" s="10" t="n">
        <v>41516</v>
      </c>
      <c r="CE628" s="10" t="n">
        <v>41522</v>
      </c>
    </row>
    <row r="629" ht="15" customHeight="1">
      <c r="B629" t="inlineStr">
        <is>
          <t>627-2013</t>
        </is>
      </c>
      <c r="C629" t="inlineStr">
        <is>
          <t>1304647 - 144700</t>
        </is>
      </c>
      <c r="D629" t="inlineStr">
        <is>
          <t>-</t>
        </is>
      </c>
      <c r="E629" t="inlineStr">
        <is>
          <t>RESIDUO ESPECIAL</t>
        </is>
      </c>
      <c r="H629" s="7" t="inlineStr">
        <is>
          <t xml:space="preserve">Disposición inadecuada de tejas </t>
        </is>
      </c>
      <c r="I629" t="inlineStr">
        <is>
          <t>Luis Fernando Agudelo</t>
        </is>
      </c>
      <c r="J629" t="inlineStr">
        <is>
          <t>CL</t>
        </is>
      </c>
      <c r="K629" t="n">
        <v>41</v>
      </c>
      <c r="M629" t="inlineStr">
        <is>
          <t>SUR</t>
        </is>
      </c>
      <c r="N629" t="n">
        <v>24</v>
      </c>
      <c r="O629" t="inlineStr">
        <is>
          <t>B</t>
        </is>
      </c>
      <c r="P629" t="n">
        <v>45</v>
      </c>
      <c r="T629">
        <f>CONCATENATE(J629," ",K629," ",L629," ",M629," ",N629," ",O629," ",P629," ",Q629," ",R629," ",S629)</f>
        <v/>
      </c>
      <c r="U629" t="n">
        <v>98548437</v>
      </c>
      <c r="V629" t="n">
        <v>3316621</v>
      </c>
      <c r="W629" t="inlineStr">
        <is>
          <t>Victor Hugo Jimenez Díaz</t>
        </is>
      </c>
      <c r="X629" t="inlineStr">
        <is>
          <t>CL</t>
        </is>
      </c>
      <c r="Y629" t="n">
        <v>45</v>
      </c>
      <c r="AA629" t="inlineStr">
        <is>
          <t>SUR</t>
        </is>
      </c>
      <c r="AB629" t="n">
        <v>43</v>
      </c>
      <c r="AC629" t="inlineStr">
        <is>
          <t>A</t>
        </is>
      </c>
      <c r="AD629" t="n">
        <v>54</v>
      </c>
      <c r="AH629">
        <f>CONCATENATE(X629," ",Y629," ",Z629," ",AA629," ",AB629," ",AC629," ",AD629," ",AE629," ",AF629," ",AG629)</f>
        <v/>
      </c>
      <c r="AI629" t="inlineStr">
        <is>
          <t>no reporta</t>
        </is>
      </c>
      <c r="AJ629" t="inlineStr">
        <is>
          <t>no reporta</t>
        </is>
      </c>
      <c r="AK629" t="inlineStr">
        <is>
          <t>Milan Vallejuelos</t>
        </is>
      </c>
      <c r="AO629" s="1" t="n"/>
      <c r="AP629" t="n">
        <v>8</v>
      </c>
      <c r="AQ629" s="17" t="n">
        <v>41508</v>
      </c>
      <c r="AR629" s="4" t="n">
        <v>41515</v>
      </c>
      <c r="AS629" s="5">
        <f>+AR629-AQ629</f>
        <v/>
      </c>
      <c r="AT629" t="inlineStr">
        <is>
          <t>Acta de Compromiso</t>
        </is>
      </c>
      <c r="AU629" t="inlineStr">
        <is>
          <t>Auto de archivo</t>
        </is>
      </c>
      <c r="AV629" s="10" t="n">
        <v>41515</v>
      </c>
      <c r="AW629" s="9" t="inlineStr">
        <is>
          <t>C. Rojas</t>
        </is>
      </c>
      <c r="AX629" s="10" t="n">
        <v>41516</v>
      </c>
      <c r="BK629" s="10" t="n">
        <v>41506</v>
      </c>
      <c r="BL629" s="10" t="n">
        <v>41506</v>
      </c>
      <c r="CE629" s="10" t="n">
        <v>41522</v>
      </c>
    </row>
    <row r="630" ht="15" customHeight="1">
      <c r="B630" t="inlineStr">
        <is>
          <t>628-2013</t>
        </is>
      </c>
      <c r="C630" t="n">
        <v>1304596</v>
      </c>
      <c r="D630" t="inlineStr">
        <is>
          <t>-</t>
        </is>
      </c>
      <c r="E630" t="inlineStr">
        <is>
          <t>ESCOMBROS</t>
        </is>
      </c>
      <c r="H630" s="7" t="inlineStr">
        <is>
          <t>Disposición inadecuada de escombros</t>
        </is>
      </c>
      <c r="I630" t="inlineStr">
        <is>
          <t>De Oficio</t>
        </is>
      </c>
      <c r="T630">
        <f>CONCATENATE(J630," ",K630," ",L630," ",M630," ",N630," ",O630," ",P630," ",Q630," ",R630," ",S630)</f>
        <v/>
      </c>
      <c r="U630" t="inlineStr">
        <is>
          <t>no reporta</t>
        </is>
      </c>
      <c r="V630" t="inlineStr">
        <is>
          <t>no reporta</t>
        </is>
      </c>
      <c r="W630" t="inlineStr">
        <is>
          <t>Milton Ramirez</t>
        </is>
      </c>
      <c r="X630" t="inlineStr">
        <is>
          <t>CL</t>
        </is>
      </c>
      <c r="Y630" t="n">
        <v>40</v>
      </c>
      <c r="AA630" t="inlineStr">
        <is>
          <t>SUR</t>
        </is>
      </c>
      <c r="AB630" t="n">
        <v>28</v>
      </c>
      <c r="AD630" t="n">
        <v>121</v>
      </c>
      <c r="AG630" t="n">
        <v>201</v>
      </c>
      <c r="AH630">
        <f>CONCATENATE(X630," ",Y630," ",Z630," ",AA630," ",AB630," ",AC630," ",AD630," ",AE630," ",AF630," ",AG630)</f>
        <v/>
      </c>
      <c r="AI630" t="n">
        <v>98669146</v>
      </c>
      <c r="AJ630" t="n">
        <v>2705537</v>
      </c>
      <c r="AK630" t="inlineStr">
        <is>
          <t>La Mina</t>
        </is>
      </c>
      <c r="AO630" s="1" t="n"/>
      <c r="AP630" t="n">
        <v>6</v>
      </c>
      <c r="AQ630" s="17" t="n">
        <v>41506</v>
      </c>
      <c r="AR630" s="4" t="n">
        <v>41506</v>
      </c>
      <c r="AS630" s="5">
        <f>+AR630-AQ630</f>
        <v/>
      </c>
      <c r="AT630" t="inlineStr">
        <is>
          <t>Acta de Compromiso</t>
        </is>
      </c>
      <c r="AU630" t="inlineStr">
        <is>
          <t>Auto de archivo</t>
        </is>
      </c>
      <c r="AV630" s="10" t="n">
        <v>41502</v>
      </c>
      <c r="AW630" s="9" t="inlineStr">
        <is>
          <t>J. Alvarez - L. Garcia</t>
        </is>
      </c>
      <c r="AX630" s="10" t="n">
        <v>41506</v>
      </c>
      <c r="AY630" s="10" t="n">
        <v>41515</v>
      </c>
      <c r="AZ630" s="9" t="inlineStr">
        <is>
          <t>J. Restrepo - S. Bustamante - C. Rojas</t>
        </is>
      </c>
      <c r="BA630" s="10" t="n">
        <v>41516</v>
      </c>
      <c r="CE630" s="10" t="n">
        <v>41522</v>
      </c>
    </row>
    <row r="631" ht="15" customHeight="1">
      <c r="B631" t="inlineStr">
        <is>
          <t>629-2013</t>
        </is>
      </c>
      <c r="C631" t="n">
        <v>1304663</v>
      </c>
      <c r="D631" t="inlineStr">
        <is>
          <t>FLORA</t>
        </is>
      </c>
      <c r="H631" s="7" t="inlineStr">
        <is>
          <t>Tala de arboles nativos y socola de chuzque</t>
        </is>
      </c>
      <c r="I631" t="inlineStr">
        <is>
          <t>De Oficio</t>
        </is>
      </c>
      <c r="T631">
        <f>CONCATENATE(J631," ",K631," ",L631," ",M631," ",N631," ",O631," ",P631," ",Q631," ",R631," ",S631)</f>
        <v/>
      </c>
      <c r="U631" t="inlineStr">
        <is>
          <t>no reporta</t>
        </is>
      </c>
      <c r="V631" t="inlineStr">
        <is>
          <t>no reporta</t>
        </is>
      </c>
      <c r="W631" t="inlineStr">
        <is>
          <t>Inversiones Duque Rio - William Duque Cartagena</t>
        </is>
      </c>
      <c r="AH631">
        <f>CONCATENATE(X631," ",Y631," ",Z631," ",AA631," ",AB631," ",AC631," ",AD631," ",AE631," ",AF631," ",AG631)</f>
        <v/>
      </c>
      <c r="AI631" t="n">
        <v>3351038</v>
      </c>
      <c r="AJ631" t="inlineStr">
        <is>
          <t>3207268172 - 5380126</t>
        </is>
      </c>
      <c r="AL631" t="inlineStr">
        <is>
          <t>Perico</t>
        </is>
      </c>
      <c r="AO631" s="1" t="inlineStr">
        <is>
          <t>038</t>
        </is>
      </c>
      <c r="AP631" t="n">
        <v>13</v>
      </c>
      <c r="AQ631" s="17" t="n">
        <v>41509</v>
      </c>
      <c r="AR631" s="4" t="n">
        <v>41509</v>
      </c>
      <c r="AS631" s="5">
        <f>+AR631-AQ631</f>
        <v/>
      </c>
      <c r="AT631" t="inlineStr">
        <is>
          <t>Acta de Compromiso</t>
        </is>
      </c>
      <c r="AU631" t="inlineStr">
        <is>
          <t>Auto de archivo</t>
        </is>
      </c>
      <c r="AV631" s="10" t="n">
        <v>41508</v>
      </c>
      <c r="AW631" s="9" t="inlineStr">
        <is>
          <t>L. Taborda</t>
        </is>
      </c>
      <c r="AX631" s="10" t="n">
        <v>41509</v>
      </c>
    </row>
    <row r="632" ht="15" customHeight="1">
      <c r="A632" t="inlineStr">
        <is>
          <t>IT 13-3122</t>
        </is>
      </c>
      <c r="B632" t="inlineStr">
        <is>
          <t>630-2013</t>
        </is>
      </c>
      <c r="C632" t="n">
        <v>1304677</v>
      </c>
      <c r="D632" t="inlineStr">
        <is>
          <t>FLORA</t>
        </is>
      </c>
      <c r="G632" t="inlineStr">
        <is>
          <t>Proyecto urbanistico</t>
        </is>
      </c>
      <c r="H632" s="7" t="inlineStr">
        <is>
          <t>Inspección y Control proyecto parcelacion Bonnavista</t>
        </is>
      </c>
      <c r="I632" t="inlineStr">
        <is>
          <t>De Oficio</t>
        </is>
      </c>
      <c r="T632">
        <f>CONCATENATE(J632," ",K632," ",L632," ",M632," ",N632," ",O632," ",P632," ",Q632," ",R632," ",S632)</f>
        <v/>
      </c>
      <c r="U632" t="inlineStr">
        <is>
          <t>no reporta</t>
        </is>
      </c>
      <c r="V632" t="inlineStr">
        <is>
          <t>no reporta</t>
        </is>
      </c>
      <c r="W632" t="inlineStr">
        <is>
          <t>Parcelacion Bonnavista - Construgen</t>
        </is>
      </c>
      <c r="AH632">
        <f>CONCATENATE(X632," ",Y632," ",Z632," ",AA632," ",AB632," ",AC632," ",AD632," ",AE632," ",AF632," ",AG632)</f>
        <v/>
      </c>
      <c r="AI632" t="inlineStr">
        <is>
          <t>900085852-8</t>
        </is>
      </c>
      <c r="AJ632" t="n">
        <v>3003349940</v>
      </c>
      <c r="AL632" t="inlineStr">
        <is>
          <t>Pantanillo</t>
        </is>
      </c>
      <c r="AO632" s="1" t="inlineStr">
        <is>
          <t>072</t>
        </is>
      </c>
      <c r="AP632" t="n">
        <v>13</v>
      </c>
      <c r="AQ632" s="17" t="n">
        <v>41509</v>
      </c>
      <c r="AR632" s="4" t="n">
        <v>41509</v>
      </c>
      <c r="AS632" s="5">
        <f>+AR632-AQ632</f>
        <v/>
      </c>
      <c r="AT632" t="inlineStr">
        <is>
          <t>Acta de Compromiso</t>
        </is>
      </c>
      <c r="AU632" t="inlineStr">
        <is>
          <t>Auto de archivo</t>
        </is>
      </c>
      <c r="AV632" s="10" t="n">
        <v>41509</v>
      </c>
      <c r="AW632" s="9" t="inlineStr">
        <is>
          <t>J. Guzman</t>
        </is>
      </c>
      <c r="AX632" s="10" t="n">
        <v>41509</v>
      </c>
    </row>
    <row r="633" ht="15" customHeight="1">
      <c r="A633" t="inlineStr">
        <is>
          <t>124716-2014</t>
        </is>
      </c>
      <c r="B633" t="inlineStr">
        <is>
          <t>631-2013</t>
        </is>
      </c>
      <c r="C633" t="n">
        <v>1304512</v>
      </c>
      <c r="D633" t="inlineStr">
        <is>
          <t>FLORA</t>
        </is>
      </c>
      <c r="G633" t="inlineStr">
        <is>
          <t>Proyecto urbanistico</t>
        </is>
      </c>
      <c r="H633" s="7" t="inlineStr">
        <is>
          <t>Inspección y Control proyecto Parque La Reserva</t>
        </is>
      </c>
      <c r="I633" t="inlineStr">
        <is>
          <t>De Oficio</t>
        </is>
      </c>
      <c r="T633">
        <f>CONCATENATE(J633," ",K633," ",L633," ",M633," ",N633," ",O633," ",P633," ",Q633," ",R633," ",S633)</f>
        <v/>
      </c>
      <c r="U633" t="inlineStr">
        <is>
          <t>no reporta</t>
        </is>
      </c>
      <c r="V633" t="inlineStr">
        <is>
          <t>no reporta</t>
        </is>
      </c>
      <c r="W633" t="inlineStr">
        <is>
          <t>Parcelación Parque La Reserva - constructora Cubico SAS</t>
        </is>
      </c>
      <c r="AH633">
        <f>CONCATENATE(X633," ",Y633," ",Z633," ",AA633," ",AB633," ",AC633," ",AD633," ",AE633," ",AF633," ",AG633)</f>
        <v/>
      </c>
      <c r="AI633" t="inlineStr">
        <is>
          <t>no reporta</t>
        </is>
      </c>
      <c r="AJ633" t="n">
        <v>4483131</v>
      </c>
      <c r="AL633" t="inlineStr">
        <is>
          <t>Las Palmas</t>
        </is>
      </c>
      <c r="AO633" s="1" t="inlineStr">
        <is>
          <t>312</t>
        </is>
      </c>
      <c r="AP633" t="n">
        <v>12</v>
      </c>
      <c r="AQ633" s="17" t="n">
        <v>41502</v>
      </c>
      <c r="AR633" s="4" t="n">
        <v>41502</v>
      </c>
      <c r="AS633" s="5">
        <f>+AR633-AQ633</f>
        <v/>
      </c>
      <c r="AT633" t="inlineStr">
        <is>
          <t>Acta de Compromiso</t>
        </is>
      </c>
      <c r="AU633" t="inlineStr">
        <is>
          <t>Verificación</t>
        </is>
      </c>
      <c r="AV633" s="10" t="n">
        <v>41501</v>
      </c>
      <c r="AW633" s="9" t="inlineStr">
        <is>
          <t>L. Taborda - C. Calle</t>
        </is>
      </c>
      <c r="AX633" s="10" t="n">
        <v>41502</v>
      </c>
      <c r="AY633" s="10" t="n">
        <v>41789</v>
      </c>
      <c r="AZ633" s="9" t="inlineStr">
        <is>
          <t>L. Taborda - F. Villarraga</t>
        </is>
      </c>
      <c r="BA633" s="10" t="n">
        <v>41789</v>
      </c>
    </row>
    <row r="634" ht="15" customHeight="1">
      <c r="B634" t="inlineStr">
        <is>
          <t>632-2013</t>
        </is>
      </c>
      <c r="C634" t="n">
        <v>1304680</v>
      </c>
      <c r="D634" t="inlineStr">
        <is>
          <t>-</t>
        </is>
      </c>
      <c r="E634" t="inlineStr">
        <is>
          <t>ESCOMBROS</t>
        </is>
      </c>
      <c r="H634" s="7" t="inlineStr">
        <is>
          <t>Disposición inadecuada de escombros</t>
        </is>
      </c>
      <c r="I634" t="inlineStr">
        <is>
          <t>Anonimo</t>
        </is>
      </c>
      <c r="T634">
        <f>CONCATENATE(J634," ",K634," ",L634," ",M634," ",N634," ",O634," ",P634," ",Q634," ",R634," ",S634)</f>
        <v/>
      </c>
      <c r="U634" t="inlineStr">
        <is>
          <t>no reporta</t>
        </is>
      </c>
      <c r="V634" t="inlineStr">
        <is>
          <t>no reporta</t>
        </is>
      </c>
      <c r="W634" t="inlineStr">
        <is>
          <t>Por determinar</t>
        </is>
      </c>
      <c r="X634" t="inlineStr">
        <is>
          <t>CL</t>
        </is>
      </c>
      <c r="Y634" t="n">
        <v>46</v>
      </c>
      <c r="Z634" t="inlineStr">
        <is>
          <t>E</t>
        </is>
      </c>
      <c r="AA634" t="inlineStr">
        <is>
          <t>SUR</t>
        </is>
      </c>
      <c r="AB634" t="n">
        <v>40</v>
      </c>
      <c r="AH634">
        <f>CONCATENATE(X634," ",Y634," ",Z634," ",AA634," ",AB634," ",AC634," ",AD634," ",AE634," ",AF634," ",AG634)</f>
        <v/>
      </c>
      <c r="AI634" t="inlineStr">
        <is>
          <t>no reporta</t>
        </is>
      </c>
      <c r="AJ634" t="inlineStr">
        <is>
          <t>no reporta</t>
        </is>
      </c>
      <c r="AK634" t="inlineStr">
        <is>
          <t>El Trianon</t>
        </is>
      </c>
      <c r="AO634" s="1" t="n"/>
      <c r="AP634" t="n">
        <v>6</v>
      </c>
      <c r="AQ634" s="17" t="n">
        <v>41509</v>
      </c>
      <c r="AR634" s="4" t="n">
        <v>41521</v>
      </c>
      <c r="AS634" s="5">
        <f>+AR634-AQ634</f>
        <v/>
      </c>
      <c r="AT634" t="inlineStr">
        <is>
          <t>Acta de Compromiso</t>
        </is>
      </c>
      <c r="AU634" t="inlineStr">
        <is>
          <t>Auto de archivo</t>
        </is>
      </c>
      <c r="AV634" s="10" t="n">
        <v>41521</v>
      </c>
      <c r="AW634" s="9" t="inlineStr">
        <is>
          <t>J. Alvarez - L. Garcia</t>
        </is>
      </c>
      <c r="AX634" s="10" t="n">
        <v>41521</v>
      </c>
      <c r="BK634" s="10" t="n">
        <v>41568</v>
      </c>
      <c r="BL634" s="10" t="n">
        <v>41568</v>
      </c>
      <c r="CE634" s="10" t="n">
        <v>41568</v>
      </c>
    </row>
    <row r="635" ht="15" customHeight="1">
      <c r="B635" t="inlineStr">
        <is>
          <t>633-2013</t>
        </is>
      </c>
      <c r="C635" t="n">
        <v>1304690</v>
      </c>
      <c r="D635" t="inlineStr">
        <is>
          <t>FAUNA DOMESTICA</t>
        </is>
      </c>
      <c r="H635" s="7" t="inlineStr">
        <is>
          <t>Ataque de canino a persona</t>
        </is>
      </c>
      <c r="I635" t="inlineStr">
        <is>
          <t>Jhon Jaime Lopez Cardona</t>
        </is>
      </c>
      <c r="J635" t="inlineStr">
        <is>
          <t>KR</t>
        </is>
      </c>
      <c r="K635" t="n">
        <v>24</v>
      </c>
      <c r="L635" t="inlineStr">
        <is>
          <t>EE</t>
        </is>
      </c>
      <c r="N635" t="n">
        <v>38</v>
      </c>
      <c r="O635" t="inlineStr">
        <is>
          <t>D</t>
        </is>
      </c>
      <c r="P635" t="n">
        <v>2</v>
      </c>
      <c r="Q635" t="inlineStr">
        <is>
          <t>SUR</t>
        </is>
      </c>
      <c r="S635" t="n">
        <v>160</v>
      </c>
      <c r="T635">
        <f>CONCATENATE(J635," ",K635," ",L635," ",M635," ",N635," ",O635," ",P635," ",Q635," ",R635," ",S635)</f>
        <v/>
      </c>
      <c r="U635" t="n">
        <v>3413910</v>
      </c>
      <c r="V635" t="n">
        <v>3329377</v>
      </c>
      <c r="W635" t="inlineStr">
        <is>
          <t>Flor Maria Bedoya</t>
        </is>
      </c>
      <c r="X635" t="inlineStr">
        <is>
          <t>KR</t>
        </is>
      </c>
      <c r="Y635" t="n">
        <v>24</v>
      </c>
      <c r="Z635" t="inlineStr">
        <is>
          <t>EE</t>
        </is>
      </c>
      <c r="AB635" t="n">
        <v>38</v>
      </c>
      <c r="AC635" t="inlineStr">
        <is>
          <t>D</t>
        </is>
      </c>
      <c r="AD635" t="n">
        <v>2</v>
      </c>
      <c r="AE635" t="inlineStr">
        <is>
          <t>SUR</t>
        </is>
      </c>
      <c r="AH635">
        <f>CONCATENATE(X635," ",Y635," ",Z635," ",AA635," ",AB635," ",AC635," ",AD635," ",AE635," ",AF635," ",AG635)</f>
        <v/>
      </c>
      <c r="AI635" t="inlineStr">
        <is>
          <t>no reporta</t>
        </is>
      </c>
      <c r="AJ635" t="inlineStr">
        <is>
          <t>no reporta</t>
        </is>
      </c>
      <c r="AK635" t="inlineStr">
        <is>
          <t>El Salado</t>
        </is>
      </c>
      <c r="AO635" s="1" t="n"/>
      <c r="AP635" t="n">
        <v>6</v>
      </c>
      <c r="AQ635" s="17" t="n">
        <v>41509</v>
      </c>
      <c r="AR635" s="4" t="n"/>
      <c r="AS635" s="5">
        <f>+AR635-AQ635</f>
        <v/>
      </c>
      <c r="AT635" t="inlineStr">
        <is>
          <t>Codigo de Policia</t>
        </is>
      </c>
      <c r="AU635" t="inlineStr">
        <is>
          <t>Auto de archivo</t>
        </is>
      </c>
      <c r="AV635" s="10" t="n">
        <v>41509</v>
      </c>
      <c r="AW635" s="9" t="inlineStr">
        <is>
          <t>inspeccion ambiental</t>
        </is>
      </c>
      <c r="AX635" s="10" t="n">
        <v>41509</v>
      </c>
      <c r="BU635" s="10" t="n">
        <v>41555</v>
      </c>
      <c r="BV635" s="10" t="n">
        <v>41555</v>
      </c>
      <c r="CE635" s="10" t="n">
        <v>41940</v>
      </c>
    </row>
    <row r="636" ht="15" customHeight="1">
      <c r="A636" t="inlineStr">
        <is>
          <t>I.T 130327 Oficio 131212 I.T 130339 Oficio 13-2872 IT 13-2873</t>
        </is>
      </c>
      <c r="B636" t="inlineStr">
        <is>
          <t>634-2013</t>
        </is>
      </c>
      <c r="C636" t="n">
        <v>1310131</v>
      </c>
      <c r="D636" t="inlineStr">
        <is>
          <t>SUELO</t>
        </is>
      </c>
      <c r="H636" s="7" t="inlineStr">
        <is>
          <t>Requerimientos por talud en riesgo</t>
        </is>
      </c>
      <c r="I636" t="inlineStr">
        <is>
          <t>Autoridad Ambiental</t>
        </is>
      </c>
      <c r="T636">
        <f>CONCATENATE(J636," ",K636," ",L636," ",M636," ",N636," ",O636," ",P636," ",Q636," ",R636," ",S636)</f>
        <v/>
      </c>
      <c r="U636" t="inlineStr">
        <is>
          <t>no reporta</t>
        </is>
      </c>
      <c r="V636" t="inlineStr">
        <is>
          <t>no reporta</t>
        </is>
      </c>
      <c r="W636" t="inlineStr">
        <is>
          <t>Urbanización Arroyo de la Honda - Monica Fernandez</t>
        </is>
      </c>
      <c r="X636" t="inlineStr">
        <is>
          <t>CL</t>
        </is>
      </c>
      <c r="Y636" t="n">
        <v>27</v>
      </c>
      <c r="AA636" t="inlineStr">
        <is>
          <t>SUR</t>
        </is>
      </c>
      <c r="AB636" t="n">
        <v>28</v>
      </c>
      <c r="AD636" t="n">
        <v>170</v>
      </c>
      <c r="AH636">
        <f>CONCATENATE(X636," ",Y636," ",Z636," ",AA636," ",AB636," ",AC636," ",AD636," ",AE636," ",AF636," ",AG636)</f>
        <v/>
      </c>
      <c r="AI636" t="inlineStr">
        <is>
          <t>no reporta</t>
        </is>
      </c>
      <c r="AJ636" t="inlineStr">
        <is>
          <t>4449624 - 3136096592</t>
        </is>
      </c>
      <c r="AK636" t="inlineStr">
        <is>
          <t>El Esmeraldal</t>
        </is>
      </c>
      <c r="AO636" s="1" t="n"/>
      <c r="AP636" t="n">
        <v>4</v>
      </c>
      <c r="AQ636" s="17" t="n">
        <v>41506</v>
      </c>
      <c r="AR636" s="4" t="n">
        <v>41521</v>
      </c>
      <c r="AS636" s="5">
        <f>+AR636-AQ636</f>
        <v/>
      </c>
      <c r="AT636" t="inlineStr">
        <is>
          <t>Acta de Compromiso</t>
        </is>
      </c>
      <c r="AU636" t="inlineStr">
        <is>
          <t>Verificación</t>
        </is>
      </c>
      <c r="AV636" s="10" t="n"/>
      <c r="BK636" s="10" t="n">
        <v>41521</v>
      </c>
      <c r="BL636" s="10" t="n">
        <v>41521</v>
      </c>
    </row>
    <row r="637" ht="15" customHeight="1">
      <c r="B637" t="inlineStr">
        <is>
          <t>635-2013</t>
        </is>
      </c>
      <c r="C637" t="n">
        <v>139582</v>
      </c>
      <c r="D637" t="inlineStr">
        <is>
          <t>-</t>
        </is>
      </c>
      <c r="E637" t="inlineStr">
        <is>
          <t>RESIDUOS SOLIDOS</t>
        </is>
      </c>
      <c r="H637" s="7" t="inlineStr">
        <is>
          <t>Disposición inadecuada de residuos solidos</t>
        </is>
      </c>
      <c r="I637" t="inlineStr">
        <is>
          <t>Gustavo Adolfo Velasquez Moreno</t>
        </is>
      </c>
      <c r="J637" t="inlineStr">
        <is>
          <t>KR</t>
        </is>
      </c>
      <c r="K637" t="n">
        <v>43</v>
      </c>
      <c r="N637" t="n">
        <v>38</v>
      </c>
      <c r="O637" t="inlineStr">
        <is>
          <t>A</t>
        </is>
      </c>
      <c r="P637" t="n">
        <v>71</v>
      </c>
      <c r="Q637" t="inlineStr">
        <is>
          <t>SUR</t>
        </is>
      </c>
      <c r="T637">
        <f>CONCATENATE(J637," ",K637," ",L637," ",M637," ",N637," ",O637," ",P637," ",Q637," ",R637," ",S637)</f>
        <v/>
      </c>
      <c r="U637" t="n">
        <v>70097800</v>
      </c>
      <c r="V637" t="n">
        <v>3162586532</v>
      </c>
      <c r="W637" t="inlineStr">
        <is>
          <t>Comunidad del sector</t>
        </is>
      </c>
      <c r="X637" t="inlineStr">
        <is>
          <t>KR</t>
        </is>
      </c>
      <c r="Y637" t="n">
        <v>43</v>
      </c>
      <c r="AB637" t="n">
        <v>38</v>
      </c>
      <c r="AC637" t="inlineStr">
        <is>
          <t>A</t>
        </is>
      </c>
      <c r="AE637" t="inlineStr">
        <is>
          <t>SUR</t>
        </is>
      </c>
      <c r="AH637">
        <f>CONCATENATE(X637," ",Y637," ",Z637," ",AA637," ",AB637," ",AC637," ",AD637," ",AE637," ",AF637," ",AG637)</f>
        <v/>
      </c>
      <c r="AI637" t="inlineStr">
        <is>
          <t>no reporta</t>
        </is>
      </c>
      <c r="AJ637" t="inlineStr">
        <is>
          <t>no reporta</t>
        </is>
      </c>
      <c r="AK637" t="inlineStr">
        <is>
          <t>Zona Centro</t>
        </is>
      </c>
      <c r="AO637" s="1" t="n"/>
      <c r="AP637" t="n">
        <v>9</v>
      </c>
      <c r="AQ637" s="17" t="n">
        <v>41512</v>
      </c>
      <c r="AR637" s="4" t="n"/>
      <c r="AS637" s="5">
        <f>+AR637-AQ637</f>
        <v/>
      </c>
      <c r="AT637" t="inlineStr">
        <is>
          <t>Acta de Compromiso</t>
        </is>
      </c>
      <c r="AU637" t="inlineStr">
        <is>
          <t>Auto de archivo</t>
        </is>
      </c>
    </row>
    <row r="638" ht="30" customHeight="1">
      <c r="B638" t="inlineStr">
        <is>
          <t>636-2013</t>
        </is>
      </c>
      <c r="C638" t="n">
        <v>1304842</v>
      </c>
      <c r="D638" t="inlineStr">
        <is>
          <t>-</t>
        </is>
      </c>
      <c r="E638" t="inlineStr">
        <is>
          <t>ESCOMBROS</t>
        </is>
      </c>
      <c r="H638" s="7" t="inlineStr">
        <is>
          <t>Disposición inadecuada de escombros en predio privado. Lote de la KR 42D contiguo a 46 sur 85</t>
        </is>
      </c>
      <c r="I638" t="inlineStr">
        <is>
          <t>Humberto Correa</t>
        </is>
      </c>
      <c r="J638" t="inlineStr">
        <is>
          <t>CL</t>
        </is>
      </c>
      <c r="K638" t="n">
        <v>38</v>
      </c>
      <c r="M638" t="inlineStr">
        <is>
          <t>SUR</t>
        </is>
      </c>
      <c r="N638" t="n">
        <v>36</v>
      </c>
      <c r="P638" t="n">
        <v>21</v>
      </c>
      <c r="T638">
        <f>CONCATENATE(J638," ",K638," ",L638," ",M638," ",N638," ",O638," ",P638," ",Q638," ",R638," ",S638)</f>
        <v/>
      </c>
      <c r="U638" t="n">
        <v>70552132</v>
      </c>
      <c r="V638" t="n">
        <v>2760864</v>
      </c>
      <c r="W638" t="inlineStr">
        <is>
          <t>Carlos Mejia</t>
        </is>
      </c>
      <c r="X638" t="inlineStr">
        <is>
          <t>CL</t>
        </is>
      </c>
      <c r="Y638" t="n">
        <v>39</v>
      </c>
      <c r="AA638" t="inlineStr">
        <is>
          <t>SUR</t>
        </is>
      </c>
      <c r="AB638" t="n">
        <v>42</v>
      </c>
      <c r="AH638">
        <f>CONCATENATE(X638," ",Y638," ",Z638," ",AA638," ",AB638," ",AC638," ",AD638," ",AE638," ",AF638," ",AG638)</f>
        <v/>
      </c>
      <c r="AI638" t="inlineStr">
        <is>
          <t>no reporta</t>
        </is>
      </c>
      <c r="AJ638" t="n">
        <v>2760780</v>
      </c>
      <c r="AK638" t="inlineStr">
        <is>
          <t>La Paz</t>
        </is>
      </c>
      <c r="AO638" s="1" t="n"/>
      <c r="AP638" t="n">
        <v>7</v>
      </c>
      <c r="AQ638" s="17" t="n">
        <v>41512</v>
      </c>
      <c r="AR638" s="4" t="n">
        <v>41527</v>
      </c>
      <c r="AS638" s="5">
        <f>+AR638-AQ638</f>
        <v/>
      </c>
      <c r="AT638" t="inlineStr">
        <is>
          <t>Acta de Compromiso</t>
        </is>
      </c>
      <c r="AU638" t="inlineStr">
        <is>
          <t>Auto de archivo</t>
        </is>
      </c>
      <c r="CE638" s="10" t="n">
        <v>41289</v>
      </c>
    </row>
    <row r="639" ht="15" customHeight="1">
      <c r="B639" t="inlineStr">
        <is>
          <t>637-2013</t>
        </is>
      </c>
      <c r="C639" t="n">
        <v>1304844</v>
      </c>
      <c r="D639" t="inlineStr">
        <is>
          <t>FLORA</t>
        </is>
      </c>
      <c r="H639" s="7" t="inlineStr">
        <is>
          <t>Posible tala y afectación por residuos</t>
        </is>
      </c>
      <c r="I639" t="inlineStr">
        <is>
          <t>Comunidad</t>
        </is>
      </c>
      <c r="T639">
        <f>CONCATENATE(J639," ",K639," ",L639," ",M639," ",N639," ",O639," ",P639," ",Q639," ",R639," ",S639)</f>
        <v/>
      </c>
      <c r="U639" t="inlineStr">
        <is>
          <t>no reporta</t>
        </is>
      </c>
      <c r="V639" t="inlineStr">
        <is>
          <t>no reporta</t>
        </is>
      </c>
      <c r="W639" t="inlineStr">
        <is>
          <t>Carlos Molina</t>
        </is>
      </c>
      <c r="X639" t="inlineStr">
        <is>
          <t>KR</t>
        </is>
      </c>
      <c r="Y639" t="n">
        <v>43</v>
      </c>
      <c r="Z639" t="inlineStr">
        <is>
          <t>A</t>
        </is>
      </c>
      <c r="AB639" t="n">
        <v>29</v>
      </c>
      <c r="AD639" t="n">
        <v>47</v>
      </c>
      <c r="AE639" t="inlineStr">
        <is>
          <t>SUR</t>
        </is>
      </c>
      <c r="AH639">
        <f>CONCATENATE(X639," ",Y639," ",Z639," ",AA639," ",AB639," ",AC639," ",AD639," ",AE639," ",AF639," ",AG639)</f>
        <v/>
      </c>
      <c r="AI639" t="n">
        <v>98657633</v>
      </c>
      <c r="AJ639" t="n">
        <v>4440851</v>
      </c>
      <c r="AK639" t="inlineStr">
        <is>
          <t>Jardines</t>
        </is>
      </c>
      <c r="AO639" s="1" t="n"/>
      <c r="AP639" t="n">
        <v>2</v>
      </c>
      <c r="AQ639" s="17" t="n">
        <v>41512</v>
      </c>
      <c r="AR639" s="4" t="n">
        <v>41512</v>
      </c>
      <c r="AS639" s="5">
        <f>+AR639-AQ639</f>
        <v/>
      </c>
      <c r="AT639" t="inlineStr">
        <is>
          <t>Acta de Compromiso</t>
        </is>
      </c>
      <c r="AU639" t="inlineStr">
        <is>
          <t>Auto de archivo</t>
        </is>
      </c>
      <c r="AV639" s="10" t="n">
        <v>41512</v>
      </c>
      <c r="AW639" s="10" t="inlineStr">
        <is>
          <t>C. Rojas</t>
        </is>
      </c>
      <c r="AX639" s="10" t="n">
        <v>41514</v>
      </c>
      <c r="CE639" s="10" t="n">
        <v>41514</v>
      </c>
    </row>
    <row r="640" ht="15" customHeight="1">
      <c r="B640" t="inlineStr">
        <is>
          <t>638-2013</t>
        </is>
      </c>
      <c r="C640" t="n">
        <v>1304656</v>
      </c>
      <c r="D640" t="inlineStr">
        <is>
          <t>-</t>
        </is>
      </c>
      <c r="E640" t="inlineStr">
        <is>
          <t>RESIDUOS SOLIDOS</t>
        </is>
      </c>
      <c r="H640" s="7" t="inlineStr">
        <is>
          <t>Disposición inadecuada de residuos solidos</t>
        </is>
      </c>
      <c r="I640" t="inlineStr">
        <is>
          <t>Comunidad</t>
        </is>
      </c>
      <c r="T640">
        <f>CONCATENATE(J640," ",K640," ",L640," ",M640," ",N640," ",O640," ",P640," ",Q640," ",R640," ",S640)</f>
        <v/>
      </c>
      <c r="U640" t="inlineStr">
        <is>
          <t>no reporta</t>
        </is>
      </c>
      <c r="V640" t="inlineStr">
        <is>
          <t>no reporta</t>
        </is>
      </c>
      <c r="W640" t="inlineStr">
        <is>
          <t>Dora Quintero Duque</t>
        </is>
      </c>
      <c r="X640" t="inlineStr">
        <is>
          <t>KR</t>
        </is>
      </c>
      <c r="Y640" t="n">
        <v>42</v>
      </c>
      <c r="Z640" t="inlineStr">
        <is>
          <t>A</t>
        </is>
      </c>
      <c r="AB640" t="n">
        <v>26</v>
      </c>
      <c r="AC640" t="inlineStr">
        <is>
          <t>A</t>
        </is>
      </c>
      <c r="AD640" t="n">
        <v>6</v>
      </c>
      <c r="AE640" t="inlineStr">
        <is>
          <t>SUR</t>
        </is>
      </c>
      <c r="AH640">
        <f>CONCATENATE(X640," ",Y640," ",Z640," ",AA640," ",AB640," ",AC640," ",AD640," ",AE640," ",AF640," ",AG640)</f>
        <v/>
      </c>
      <c r="AI640" t="inlineStr">
        <is>
          <t>no reporta</t>
        </is>
      </c>
      <c r="AJ640" t="inlineStr">
        <is>
          <t>no reporta</t>
        </is>
      </c>
      <c r="AK640" t="inlineStr">
        <is>
          <t>Las Orquideas</t>
        </is>
      </c>
      <c r="AO640" s="1" t="n"/>
      <c r="AP640" t="n">
        <v>3</v>
      </c>
      <c r="AQ640" s="17" t="n">
        <v>41508</v>
      </c>
      <c r="AR640" s="4" t="n">
        <v>41521</v>
      </c>
      <c r="AS640" s="5">
        <f>+AR640-AQ640</f>
        <v/>
      </c>
      <c r="AT640" t="inlineStr">
        <is>
          <t>Acta de Compromiso</t>
        </is>
      </c>
      <c r="AU640" t="inlineStr">
        <is>
          <t>Auto de archivo</t>
        </is>
      </c>
      <c r="AV640" s="10" t="n">
        <v>41521</v>
      </c>
      <c r="AW640" s="9" t="inlineStr">
        <is>
          <t>J. Alvarez - L. Garcia</t>
        </is>
      </c>
      <c r="AX640" s="10" t="n">
        <v>41521</v>
      </c>
      <c r="CE640" s="10" t="n">
        <v>41568</v>
      </c>
    </row>
    <row r="641" ht="15" customHeight="1">
      <c r="B641" t="inlineStr">
        <is>
          <t>639-2013</t>
        </is>
      </c>
      <c r="C641" t="n">
        <v>1304652</v>
      </c>
      <c r="D641" t="inlineStr">
        <is>
          <t>FAUNA DOMESTICA</t>
        </is>
      </c>
      <c r="H641" s="7" t="inlineStr">
        <is>
          <t>Maltrato animal</t>
        </is>
      </c>
      <c r="I641" t="inlineStr">
        <is>
          <t>Alicia Palacio</t>
        </is>
      </c>
      <c r="J641" t="inlineStr">
        <is>
          <t>CL</t>
        </is>
      </c>
      <c r="K641" t="n">
        <v>35</v>
      </c>
      <c r="M641" t="inlineStr">
        <is>
          <t>SUR</t>
        </is>
      </c>
      <c r="N641" t="n">
        <v>45</v>
      </c>
      <c r="O641" t="inlineStr">
        <is>
          <t>B</t>
        </is>
      </c>
      <c r="P641" t="n">
        <v>42</v>
      </c>
      <c r="S641" t="n">
        <v>201</v>
      </c>
      <c r="T641">
        <f>CONCATENATE(J641," ",K641," ",L641," ",M641," ",N641," ",O641," ",P641," ",Q641," ",R641," ",S641)</f>
        <v/>
      </c>
      <c r="U641" t="n">
        <v>42745977</v>
      </c>
      <c r="V641" t="n">
        <v>3347448</v>
      </c>
      <c r="W641" t="inlineStr">
        <is>
          <t>Carlos Dominguez - Ed. Portal Plaza</t>
        </is>
      </c>
      <c r="X641" t="inlineStr">
        <is>
          <t>CL</t>
        </is>
      </c>
      <c r="Y641" t="n">
        <v>35</v>
      </c>
      <c r="AA641" t="inlineStr">
        <is>
          <t>SUR</t>
        </is>
      </c>
      <c r="AB641" t="n">
        <v>45</v>
      </c>
      <c r="AC641" t="inlineStr">
        <is>
          <t>B</t>
        </is>
      </c>
      <c r="AD641" t="n">
        <v>42</v>
      </c>
      <c r="AG641" t="n">
        <v>302</v>
      </c>
      <c r="AH641">
        <f>CONCATENATE(X641," ",Y641," ",Z641," ",AA641," ",AB641," ",AC641," ",AD641," ",AE641," ",AF641," ",AG641)</f>
        <v/>
      </c>
      <c r="AI641" t="inlineStr">
        <is>
          <t>no reporta</t>
        </is>
      </c>
      <c r="AJ641" t="inlineStr">
        <is>
          <t>no reporta</t>
        </is>
      </c>
      <c r="AK641" t="inlineStr">
        <is>
          <t>El Portal</t>
        </is>
      </c>
      <c r="AO641" s="1" t="n"/>
      <c r="AP641" t="n">
        <v>2</v>
      </c>
      <c r="AQ641" s="17" t="n">
        <v>41508</v>
      </c>
      <c r="AR641" s="4" t="n">
        <v>41521</v>
      </c>
      <c r="AS641" s="5">
        <f>+AR641-AQ641</f>
        <v/>
      </c>
      <c r="AT641" t="inlineStr">
        <is>
          <t>Maltrato Animal</t>
        </is>
      </c>
      <c r="AU641" t="inlineStr">
        <is>
          <t>Auto de archivo</t>
        </is>
      </c>
      <c r="AV641" s="10" t="n">
        <v>41521</v>
      </c>
      <c r="AW641" s="9" t="inlineStr">
        <is>
          <t>J. Alvarez - L. Garcia</t>
        </is>
      </c>
      <c r="AX641" s="10" t="n">
        <v>41521</v>
      </c>
      <c r="CE641" s="10" t="n">
        <v>41568</v>
      </c>
    </row>
    <row r="642" ht="15" customHeight="1">
      <c r="B642" t="inlineStr">
        <is>
          <t>640-2013</t>
        </is>
      </c>
      <c r="C642" t="n">
        <v>1304673</v>
      </c>
      <c r="D642" t="inlineStr">
        <is>
          <t>-</t>
        </is>
      </c>
      <c r="E642" t="inlineStr">
        <is>
          <t>RESIDUOS SOLIDOS</t>
        </is>
      </c>
      <c r="H642" s="7" t="inlineStr">
        <is>
          <t>Disposición inadecuada de residuos solidos</t>
        </is>
      </c>
      <c r="I642" t="inlineStr">
        <is>
          <t>Comunidad</t>
        </is>
      </c>
      <c r="T642">
        <f>CONCATENATE(J642," ",K642," ",L642," ",M642," ",N642," ",O642," ",P642," ",Q642," ",R642," ",S642)</f>
        <v/>
      </c>
      <c r="U642" t="inlineStr">
        <is>
          <t>no reporta</t>
        </is>
      </c>
      <c r="V642" t="inlineStr">
        <is>
          <t>no reporta</t>
        </is>
      </c>
      <c r="W642" t="inlineStr">
        <is>
          <t>Patricia Piedrahita - Ed. San Blas</t>
        </is>
      </c>
      <c r="X642" t="inlineStr">
        <is>
          <t>KR</t>
        </is>
      </c>
      <c r="Y642" t="n">
        <v>42</v>
      </c>
      <c r="AB642" t="n">
        <v>40</v>
      </c>
      <c r="AC642" t="inlineStr">
        <is>
          <t>B</t>
        </is>
      </c>
      <c r="AD642" t="n">
        <v>16</v>
      </c>
      <c r="AE642" t="inlineStr">
        <is>
          <t>SUR</t>
        </is>
      </c>
      <c r="AG642" t="n">
        <v>101</v>
      </c>
      <c r="AH642">
        <f>CONCATENATE(X642," ",Y642," ",Z642," ",AA642," ",AB642," ",AC642," ",AD642," ",AE642," ",AF642," ",AG642)</f>
        <v/>
      </c>
      <c r="AI642" t="inlineStr">
        <is>
          <t>no reporta</t>
        </is>
      </c>
      <c r="AJ642" t="inlineStr">
        <is>
          <t>no reporta</t>
        </is>
      </c>
      <c r="AK642" t="inlineStr">
        <is>
          <t>El Dorado</t>
        </is>
      </c>
      <c r="AO642" s="1" t="n"/>
      <c r="AP642" t="n">
        <v>7</v>
      </c>
      <c r="AQ642" s="17" t="n">
        <v>41509</v>
      </c>
      <c r="AR642" s="4" t="n">
        <v>41522</v>
      </c>
      <c r="AS642" s="5">
        <f>+AR642-AQ642</f>
        <v/>
      </c>
      <c r="AT642" t="inlineStr">
        <is>
          <t>Acta de Compromiso</t>
        </is>
      </c>
      <c r="AU642" t="inlineStr">
        <is>
          <t>Auto de archivo</t>
        </is>
      </c>
      <c r="CE642" s="10" t="n">
        <v>41725</v>
      </c>
    </row>
    <row r="643" ht="15" customHeight="1">
      <c r="B643" t="inlineStr">
        <is>
          <t>641-2013</t>
        </is>
      </c>
      <c r="C643" t="n">
        <v>1304695</v>
      </c>
      <c r="D643" t="inlineStr">
        <is>
          <t>-</t>
        </is>
      </c>
      <c r="E643" t="inlineStr">
        <is>
          <t>RESIDUOS SOLIDOS</t>
        </is>
      </c>
      <c r="H643" s="7" t="inlineStr">
        <is>
          <t>Disposición inadecuada de residuos solidos</t>
        </is>
      </c>
      <c r="I643" t="inlineStr">
        <is>
          <t>Comunidad</t>
        </is>
      </c>
      <c r="T643">
        <f>CONCATENATE(J643," ",K643," ",L643," ",M643," ",N643," ",O643," ",P643," ",Q643," ",R643," ",S643)</f>
        <v/>
      </c>
      <c r="U643" t="inlineStr">
        <is>
          <t>no reporta</t>
        </is>
      </c>
      <c r="V643" t="inlineStr">
        <is>
          <t>no reporta</t>
        </is>
      </c>
      <c r="W643" t="inlineStr">
        <is>
          <t>Peluqueria Paola</t>
        </is>
      </c>
      <c r="X643" t="inlineStr">
        <is>
          <t>CL</t>
        </is>
      </c>
      <c r="Y643" t="n">
        <v>38</v>
      </c>
      <c r="AA643" t="inlineStr">
        <is>
          <t>SUR</t>
        </is>
      </c>
      <c r="AB643" t="n">
        <v>31</v>
      </c>
      <c r="AD643" t="n">
        <v>53</v>
      </c>
      <c r="AH643">
        <f>CONCATENATE(X643," ",Y643," ",Z643," ",AA643," ",AB643," ",AC643," ",AD643," ",AE643," ",AF643," ",AG643)</f>
        <v/>
      </c>
      <c r="AI643" t="inlineStr">
        <is>
          <t>no reporta</t>
        </is>
      </c>
      <c r="AJ643" t="inlineStr">
        <is>
          <t>no reporta</t>
        </is>
      </c>
      <c r="AK643" t="inlineStr">
        <is>
          <t>Mesa</t>
        </is>
      </c>
      <c r="AO643" s="1" t="n"/>
      <c r="AP643" t="n">
        <v>9</v>
      </c>
      <c r="AQ643" s="17" t="n">
        <v>41509</v>
      </c>
      <c r="AR643" s="4" t="n"/>
      <c r="AS643" s="5">
        <f>+AR643-AQ643</f>
        <v/>
      </c>
      <c r="AT643" t="inlineStr">
        <is>
          <t>Acta de Compromiso</t>
        </is>
      </c>
      <c r="AU643" t="inlineStr">
        <is>
          <t>Auto de archivo</t>
        </is>
      </c>
    </row>
    <row r="644" ht="15" customHeight="1">
      <c r="B644" t="inlineStr">
        <is>
          <t>642-2013</t>
        </is>
      </c>
      <c r="C644" t="n">
        <v>1304845</v>
      </c>
      <c r="D644" t="inlineStr">
        <is>
          <t>-</t>
        </is>
      </c>
      <c r="E644" t="inlineStr">
        <is>
          <t>RESIDUOS SOLIDOS</t>
        </is>
      </c>
      <c r="H644" s="7" t="inlineStr">
        <is>
          <t>Disposición inadecuada de residuos solidos - Control punto critico</t>
        </is>
      </c>
      <c r="I644" t="inlineStr">
        <is>
          <t>Comunidad</t>
        </is>
      </c>
      <c r="T644">
        <f>CONCATENATE(J644," ",K644," ",L644," ",M644," ",N644," ",O644," ",P644," ",Q644," ",R644," ",S644)</f>
        <v/>
      </c>
      <c r="U644" t="inlineStr">
        <is>
          <t>no reporta</t>
        </is>
      </c>
      <c r="V644" t="inlineStr">
        <is>
          <t>no reporta</t>
        </is>
      </c>
      <c r="W644" t="inlineStr">
        <is>
          <t>Comunidad del sector</t>
        </is>
      </c>
      <c r="X644" t="inlineStr">
        <is>
          <t>KR</t>
        </is>
      </c>
      <c r="Y644" t="n">
        <v>40</v>
      </c>
      <c r="Z644" t="inlineStr">
        <is>
          <t>A</t>
        </is>
      </c>
      <c r="AB644" t="n">
        <v>40</v>
      </c>
      <c r="AC644" t="inlineStr">
        <is>
          <t>DD</t>
        </is>
      </c>
      <c r="AD644" t="n">
        <v>37</v>
      </c>
      <c r="AH644">
        <f>CONCATENATE(X644," ",Y644," ",Z644," ",AA644," ",AB644," ",AC644," ",AD644," ",AE644," ",AF644," ",AG644)</f>
        <v/>
      </c>
      <c r="AI644" t="inlineStr">
        <is>
          <t>no reporta</t>
        </is>
      </c>
      <c r="AJ644" t="inlineStr">
        <is>
          <t>no reporta</t>
        </is>
      </c>
      <c r="AK644" t="inlineStr">
        <is>
          <t>El Dorado</t>
        </is>
      </c>
      <c r="AO644" s="1" t="n"/>
      <c r="AP644" t="n">
        <v>7</v>
      </c>
      <c r="AQ644" s="17" t="n">
        <v>41512</v>
      </c>
      <c r="AR644" s="4" t="n">
        <v>41512</v>
      </c>
      <c r="AS644" s="5">
        <f>+AR644-AQ644</f>
        <v/>
      </c>
      <c r="AT644" t="inlineStr">
        <is>
          <t>Acta de Compromiso</t>
        </is>
      </c>
      <c r="AU644" t="inlineStr">
        <is>
          <t>Auto de archivo</t>
        </is>
      </c>
      <c r="AV644" s="10" t="n">
        <v>41512</v>
      </c>
    </row>
    <row r="645">
      <c r="B645" t="inlineStr">
        <is>
          <t>643-2013</t>
        </is>
      </c>
      <c r="C645" t="n">
        <v>1304883</v>
      </c>
      <c r="D645" t="inlineStr">
        <is>
          <t>ESPACIOS PUBLICOS VERDES</t>
        </is>
      </c>
      <c r="H645" s="7" t="inlineStr">
        <is>
          <t>Cambio de piso blando por duro</t>
        </is>
      </c>
      <c r="I645" t="inlineStr">
        <is>
          <t>De Oficio</t>
        </is>
      </c>
      <c r="T645">
        <f>CONCATENATE(J645," ",K645," ",L645," ",M645," ",N645," ",O645," ",P645," ",Q645," ",R645," ",S645)</f>
        <v/>
      </c>
      <c r="U645" t="inlineStr">
        <is>
          <t>no reporta</t>
        </is>
      </c>
      <c r="V645" t="inlineStr">
        <is>
          <t>no reporta</t>
        </is>
      </c>
      <c r="W645" t="inlineStr">
        <is>
          <t>Obras públicas</t>
        </is>
      </c>
      <c r="AH645">
        <f>CONCATENATE(X645," ",Y645," ",Z645," ",AA645," ",AB645," ",AC645," ",AD645," ",AE645," ",AF645," ",AG645)</f>
        <v/>
      </c>
      <c r="AI645" t="inlineStr">
        <is>
          <t>no reporta</t>
        </is>
      </c>
      <c r="AJ645" t="inlineStr">
        <is>
          <t>no reporta</t>
        </is>
      </c>
      <c r="AK645" t="inlineStr">
        <is>
          <t>Los Naranjos</t>
        </is>
      </c>
      <c r="AO645" s="1" t="n"/>
      <c r="AP645" t="n">
        <v>9</v>
      </c>
      <c r="AQ645" s="17" t="n">
        <v>41514</v>
      </c>
      <c r="AR645" s="4" t="n">
        <v>41514</v>
      </c>
      <c r="AS645" s="5">
        <f>+AR645-AQ645</f>
        <v/>
      </c>
      <c r="AT645" t="inlineStr">
        <is>
          <t>Acta de Compromiso</t>
        </is>
      </c>
      <c r="AU645" t="inlineStr">
        <is>
          <t>Auto de archivo</t>
        </is>
      </c>
      <c r="AV645" s="10" t="n">
        <v>41513</v>
      </c>
      <c r="AW645" s="9" t="inlineStr">
        <is>
          <t>C. Calle</t>
        </is>
      </c>
      <c r="AX645" s="10" t="n">
        <v>41514</v>
      </c>
      <c r="AY645" s="10" t="n">
        <v>41513</v>
      </c>
      <c r="AZ645" s="9" t="inlineStr">
        <is>
          <t>Carlos - Jeison - Santiago</t>
        </is>
      </c>
      <c r="BA645" s="10" t="n">
        <v>41514</v>
      </c>
    </row>
    <row r="646" ht="15" customHeight="1">
      <c r="A646" t="inlineStr">
        <is>
          <t>I.T 618-2013 - I.T 778-2013</t>
        </is>
      </c>
      <c r="B646" t="inlineStr">
        <is>
          <t>644-2013</t>
        </is>
      </c>
      <c r="D646" t="inlineStr">
        <is>
          <t>FLORA</t>
        </is>
      </c>
      <c r="H646" s="7" t="inlineStr">
        <is>
          <t>Requerimeintos por reposición de arboles</t>
        </is>
      </c>
      <c r="I646" t="inlineStr">
        <is>
          <t>Autoridad Ambiental</t>
        </is>
      </c>
      <c r="T646">
        <f>CONCATENATE(J646," ",K646," ",L646," ",M646," ",N646," ",O646," ",P646," ",Q646," ",R646," ",S646)</f>
        <v/>
      </c>
      <c r="U646" t="inlineStr">
        <is>
          <t>no reporta</t>
        </is>
      </c>
      <c r="V646" t="inlineStr">
        <is>
          <t>no reporta</t>
        </is>
      </c>
      <c r="W646" t="inlineStr">
        <is>
          <t>Maria Noelia Cardona Arango</t>
        </is>
      </c>
      <c r="AH646">
        <f>CONCATENATE(X646," ",Y646," ",Z646," ",AA646," ",AB646," ",AC646," ",AD646," ",AE646," ",AF646," ",AG646)</f>
        <v/>
      </c>
      <c r="AI646" t="n">
        <v>32330044</v>
      </c>
      <c r="AJ646" t="n">
        <v>3333287</v>
      </c>
      <c r="AL646" t="inlineStr">
        <is>
          <t>El Vallano</t>
        </is>
      </c>
      <c r="AO646" s="1" t="n"/>
      <c r="AP646" t="n">
        <v>11</v>
      </c>
      <c r="AQ646" s="17" t="n">
        <v>41512</v>
      </c>
      <c r="AR646" s="4" t="n">
        <v>41521</v>
      </c>
      <c r="AS646" s="5">
        <f>+AR646-AQ646</f>
        <v/>
      </c>
      <c r="AT646" t="inlineStr">
        <is>
          <t>Acta de Compromiso</t>
        </is>
      </c>
      <c r="AU646" t="inlineStr">
        <is>
          <t>Auto de archivo</t>
        </is>
      </c>
      <c r="BK646" s="10" t="n">
        <v>41521</v>
      </c>
      <c r="BL646" s="10" t="n">
        <v>41521</v>
      </c>
    </row>
    <row r="647" ht="15" customHeight="1">
      <c r="A647" t="inlineStr">
        <is>
          <t>I.T 620-2013 - I.T 777-2013</t>
        </is>
      </c>
      <c r="B647" t="inlineStr">
        <is>
          <t>645-2013</t>
        </is>
      </c>
      <c r="D647" t="inlineStr">
        <is>
          <t>FLORA</t>
        </is>
      </c>
      <c r="H647" s="7" t="inlineStr">
        <is>
          <t>Requerimeintos por reposición de arboles</t>
        </is>
      </c>
      <c r="I647" t="inlineStr">
        <is>
          <t>Autoridad Ambiental</t>
        </is>
      </c>
      <c r="T647">
        <f>CONCATENATE(J647," ",K647," ",L647," ",M647," ",N647," ",O647," ",P647," ",Q647," ",R647," ",S647)</f>
        <v/>
      </c>
      <c r="U647" t="inlineStr">
        <is>
          <t>no reporta</t>
        </is>
      </c>
      <c r="V647" t="inlineStr">
        <is>
          <t>no reporta</t>
        </is>
      </c>
      <c r="W647" t="inlineStr">
        <is>
          <t>Francisco Javier Arango Ochoa</t>
        </is>
      </c>
      <c r="AH647">
        <f>CONCATENATE(X647," ",Y647," ",Z647," ",AA647," ",AB647," ",AC647," ",AD647," ",AE647," ",AF647," ",AG647)</f>
        <v/>
      </c>
      <c r="AI647" t="n">
        <v>3337130</v>
      </c>
      <c r="AJ647" t="n">
        <v>33333287</v>
      </c>
      <c r="AL647" t="inlineStr">
        <is>
          <t>El Vallano</t>
        </is>
      </c>
      <c r="AO647" s="1" t="n"/>
      <c r="AP647" t="n">
        <v>11</v>
      </c>
      <c r="AQ647" s="17" t="n">
        <v>41512</v>
      </c>
      <c r="AR647" s="4" t="n"/>
      <c r="AS647" s="5">
        <f>+AR647-AQ647</f>
        <v/>
      </c>
      <c r="AT647" t="inlineStr">
        <is>
          <t>Acta de Compromiso</t>
        </is>
      </c>
      <c r="AU647" t="inlineStr">
        <is>
          <t>Auto de archivo</t>
        </is>
      </c>
    </row>
    <row r="648" ht="15" customHeight="1">
      <c r="B648" t="inlineStr">
        <is>
          <t>646-2013</t>
        </is>
      </c>
      <c r="C648" t="n">
        <v>1304873</v>
      </c>
      <c r="D648" t="inlineStr">
        <is>
          <t>-</t>
        </is>
      </c>
      <c r="E648" t="inlineStr">
        <is>
          <t>RESIDUOS SOLIDOS</t>
        </is>
      </c>
      <c r="H648" s="7" t="inlineStr">
        <is>
          <t>Disposición inadecuada de residuos solidos</t>
        </is>
      </c>
      <c r="I648" t="inlineStr">
        <is>
          <t>Comunidad</t>
        </is>
      </c>
      <c r="T648">
        <f>CONCATENATE(J648," ",K648," ",L648," ",M648," ",N648," ",O648," ",P648," ",Q648," ",R648," ",S648)</f>
        <v/>
      </c>
      <c r="U648" t="inlineStr">
        <is>
          <t>no reporta</t>
        </is>
      </c>
      <c r="V648" t="inlineStr">
        <is>
          <t>no reporta</t>
        </is>
      </c>
      <c r="W648" t="inlineStr">
        <is>
          <t>Por determinar</t>
        </is>
      </c>
      <c r="X648" t="inlineStr">
        <is>
          <t>CL</t>
        </is>
      </c>
      <c r="Y648" t="n">
        <v>38</v>
      </c>
      <c r="Z648" t="inlineStr">
        <is>
          <t>A</t>
        </is>
      </c>
      <c r="AA648" t="inlineStr">
        <is>
          <t>SUR</t>
        </is>
      </c>
      <c r="AB648" t="n">
        <v>34</v>
      </c>
      <c r="AD648" t="n">
        <v>16</v>
      </c>
      <c r="AH648">
        <f>CONCATENATE(X648," ",Y648," ",Z648," ",AA648," ",AB648," ",AC648," ",AD648," ",AE648," ",AF648," ",AG648)</f>
        <v/>
      </c>
      <c r="AI648" t="inlineStr">
        <is>
          <t>no reporta</t>
        </is>
      </c>
      <c r="AJ648" t="inlineStr">
        <is>
          <t>no reporta</t>
        </is>
      </c>
      <c r="AK648" t="inlineStr">
        <is>
          <t>Mesa</t>
        </is>
      </c>
      <c r="AO648" s="1" t="n"/>
      <c r="AP648" t="n">
        <v>9</v>
      </c>
      <c r="AQ648" s="17" t="n">
        <v>41513</v>
      </c>
      <c r="AR648" s="4" t="n">
        <v>41522</v>
      </c>
      <c r="AS648" s="5">
        <f>+AR648-AQ648</f>
        <v/>
      </c>
      <c r="AT648" t="inlineStr">
        <is>
          <t>Acta de Compromiso</t>
        </is>
      </c>
      <c r="AU648" t="inlineStr">
        <is>
          <t>Auto de archivo</t>
        </is>
      </c>
      <c r="CE648" s="10" t="n">
        <v>41729</v>
      </c>
    </row>
    <row r="649" ht="15" customHeight="1">
      <c r="B649" t="inlineStr">
        <is>
          <t>647-2013</t>
        </is>
      </c>
      <c r="C649" t="n">
        <v>1304875</v>
      </c>
      <c r="D649" t="inlineStr">
        <is>
          <t>FAUNA DOMESTICA</t>
        </is>
      </c>
      <c r="H649" s="7" t="inlineStr">
        <is>
          <t>Maltrato animal</t>
        </is>
      </c>
      <c r="I649" t="inlineStr">
        <is>
          <t>De Oficio</t>
        </is>
      </c>
      <c r="T649">
        <f>CONCATENATE(J649," ",K649," ",L649," ",M649," ",N649," ",O649," ",P649," ",Q649," ",R649," ",S649)</f>
        <v/>
      </c>
      <c r="U649" t="inlineStr">
        <is>
          <t>no reporta</t>
        </is>
      </c>
      <c r="V649" t="inlineStr">
        <is>
          <t>no reporta</t>
        </is>
      </c>
      <c r="W649" t="inlineStr">
        <is>
          <t>Lili Ospina Restrepo - Carlos</t>
        </is>
      </c>
      <c r="X649" t="inlineStr">
        <is>
          <t>CL</t>
        </is>
      </c>
      <c r="Y649" t="n">
        <v>35</v>
      </c>
      <c r="AA649" t="inlineStr">
        <is>
          <t>SUR</t>
        </is>
      </c>
      <c r="AB649" t="n">
        <v>45</v>
      </c>
      <c r="AC649" t="inlineStr">
        <is>
          <t>B</t>
        </is>
      </c>
      <c r="AD649" t="n">
        <v>42</v>
      </c>
      <c r="AG649" t="n">
        <v>202</v>
      </c>
      <c r="AH649">
        <f>CONCATENATE(X649," ",Y649," ",Z649," ",AA649," ",AB649," ",AC649," ",AD649," ",AE649," ",AF649," ",AG649)</f>
        <v/>
      </c>
      <c r="AI649" t="n">
        <v>32336129</v>
      </c>
      <c r="AJ649" t="n">
        <v>3158035207</v>
      </c>
      <c r="AK649" t="inlineStr">
        <is>
          <t>El Portal</t>
        </is>
      </c>
      <c r="AO649" s="1" t="n"/>
      <c r="AP649" t="n">
        <v>2</v>
      </c>
      <c r="AQ649" s="17" t="n">
        <v>41513</v>
      </c>
      <c r="AR649" s="4" t="n">
        <v>41513</v>
      </c>
      <c r="AS649" s="5">
        <f>+AR649-AQ649</f>
        <v/>
      </c>
      <c r="AT649" t="inlineStr">
        <is>
          <t>Acta de Compromiso</t>
        </is>
      </c>
      <c r="AU649" t="inlineStr">
        <is>
          <t>Auto de archivo</t>
        </is>
      </c>
      <c r="AV649" s="10" t="n">
        <v>41512</v>
      </c>
      <c r="AW649" s="9" t="inlineStr">
        <is>
          <t>J. Alvarez - L. Garcia</t>
        </is>
      </c>
      <c r="AX649" s="10" t="n">
        <v>41513</v>
      </c>
      <c r="CE649" s="10" t="n">
        <v>41519</v>
      </c>
    </row>
    <row r="650" ht="15" customHeight="1">
      <c r="A650" t="inlineStr">
        <is>
          <t>Oficio 895-2013</t>
        </is>
      </c>
      <c r="B650" t="inlineStr">
        <is>
          <t>648-2013</t>
        </is>
      </c>
      <c r="C650" t="inlineStr">
        <is>
          <t>1309726 - 143640 - 147066</t>
        </is>
      </c>
      <c r="D650" t="inlineStr">
        <is>
          <t>HIDRICO</t>
        </is>
      </c>
      <c r="H650" s="7" t="inlineStr">
        <is>
          <t>Contaminación de agua por vaciar piscina</t>
        </is>
      </c>
      <c r="I650" t="inlineStr">
        <is>
          <t>Personeria - Yaneth Elena Garcia Martinez</t>
        </is>
      </c>
      <c r="J650" t="inlineStr">
        <is>
          <t>CL</t>
        </is>
      </c>
      <c r="K650" t="n">
        <v>38</v>
      </c>
      <c r="L650" t="inlineStr">
        <is>
          <t>A</t>
        </is>
      </c>
      <c r="M650" t="inlineStr">
        <is>
          <t>SUR</t>
        </is>
      </c>
      <c r="N650" t="n">
        <v>43</v>
      </c>
      <c r="P650" t="n">
        <v>67</v>
      </c>
      <c r="T650">
        <f>CONCATENATE(J650," ",K650," ",L650," ",M650," ",N650," ",O650," ",P650," ",Q650," ",R650," ",S650)</f>
        <v/>
      </c>
      <c r="U650" t="inlineStr">
        <is>
          <t>no reporta</t>
        </is>
      </c>
      <c r="V650" t="inlineStr">
        <is>
          <t>no reporta</t>
        </is>
      </c>
      <c r="W650" t="inlineStr">
        <is>
          <t>Familia Escudero</t>
        </is>
      </c>
      <c r="AH650">
        <f>CONCATENATE(X650," ",Y650," ",Z650," ",AA650," ",AB650," ",AC650," ",AD650," ",AE650," ",AF650," ",AG650)</f>
        <v/>
      </c>
      <c r="AI650" t="inlineStr">
        <is>
          <t>no reporta</t>
        </is>
      </c>
      <c r="AJ650" t="inlineStr">
        <is>
          <t>no reporta</t>
        </is>
      </c>
      <c r="AL650" t="inlineStr">
        <is>
          <t>El Vallano</t>
        </is>
      </c>
      <c r="AO650" s="1" t="n"/>
      <c r="AP650" t="n">
        <v>11</v>
      </c>
      <c r="AQ650" s="17" t="n">
        <v>41513</v>
      </c>
      <c r="AR650" s="4" t="n">
        <v>41520</v>
      </c>
      <c r="AS650" s="5">
        <f>+AR650-AQ650</f>
        <v/>
      </c>
      <c r="AT650" t="inlineStr">
        <is>
          <t>Acta de Compromiso</t>
        </is>
      </c>
      <c r="AU650" t="inlineStr">
        <is>
          <t>Auto de archivo</t>
        </is>
      </c>
      <c r="AV650" s="10" t="n">
        <v>41520</v>
      </c>
      <c r="AW650" s="9" t="inlineStr">
        <is>
          <t>L. Taborda - C. Calle</t>
        </is>
      </c>
      <c r="AX650" s="10" t="n">
        <v>41521</v>
      </c>
    </row>
    <row r="651" ht="15" customHeight="1">
      <c r="B651" t="inlineStr">
        <is>
          <t>649-2013</t>
        </is>
      </c>
      <c r="C651" t="n">
        <v>1304903</v>
      </c>
      <c r="D651" t="inlineStr">
        <is>
          <t>FAUNA DOMESTICA</t>
        </is>
      </c>
      <c r="E651" t="inlineStr">
        <is>
          <t>RESIDUOS SOLIDOS</t>
        </is>
      </c>
      <c r="H651" s="7" t="inlineStr">
        <is>
          <t>Disposición inadecuada de excrementos de mascotas</t>
        </is>
      </c>
      <c r="I651" t="inlineStr">
        <is>
          <t>Marta Lucia Arango</t>
        </is>
      </c>
      <c r="J651" t="inlineStr">
        <is>
          <t>CL</t>
        </is>
      </c>
      <c r="K651" t="n">
        <v>41</v>
      </c>
      <c r="L651" t="inlineStr">
        <is>
          <t>A</t>
        </is>
      </c>
      <c r="M651" t="inlineStr">
        <is>
          <t>SUR</t>
        </is>
      </c>
      <c r="N651" t="n">
        <v>31</v>
      </c>
      <c r="P651" t="n">
        <v>13</v>
      </c>
      <c r="S651" t="n">
        <v>302</v>
      </c>
      <c r="T651">
        <f>CONCATENATE(J651," ",K651," ",L651," ",M651," ",N651," ",O651," ",P651," ",Q651," ",R651," ",S651)</f>
        <v/>
      </c>
      <c r="U651" t="n">
        <v>42894309</v>
      </c>
      <c r="V651" t="n">
        <v>6007247</v>
      </c>
      <c r="W651" t="inlineStr">
        <is>
          <t>Por determinar</t>
        </is>
      </c>
      <c r="AH651">
        <f>CONCATENATE(X651," ",Y651," ",Z651," ",AA651," ",AB651," ",AC651," ",AD651," ",AE651," ",AF651," ",AG651)</f>
        <v/>
      </c>
      <c r="AI651" t="inlineStr">
        <is>
          <t>no reporta</t>
        </is>
      </c>
      <c r="AJ651" t="inlineStr">
        <is>
          <t>no reporta</t>
        </is>
      </c>
      <c r="AK651" t="inlineStr">
        <is>
          <t>El Dorado</t>
        </is>
      </c>
      <c r="AO651" s="1" t="n"/>
      <c r="AP651" t="n">
        <v>7</v>
      </c>
      <c r="AQ651" s="17" t="n">
        <v>41515</v>
      </c>
      <c r="AR651" s="4" t="n">
        <v>41522</v>
      </c>
      <c r="AS651" s="5">
        <f>+AR651-AQ651</f>
        <v/>
      </c>
      <c r="AT651" t="inlineStr">
        <is>
          <t>Acta de Compromiso</t>
        </is>
      </c>
      <c r="AU651" t="inlineStr">
        <is>
          <t>Auto de archivo</t>
        </is>
      </c>
      <c r="AV651" s="10" t="n">
        <v>41522</v>
      </c>
      <c r="AW651" s="9" t="inlineStr">
        <is>
          <t>J. Restrepo - S. Bustamante - C. Rojas</t>
        </is>
      </c>
      <c r="AX651" s="10" t="n">
        <v>41523</v>
      </c>
      <c r="AY651" s="10" t="n">
        <v>41528</v>
      </c>
      <c r="AZ651" s="9" t="inlineStr">
        <is>
          <t>J. Alvarez - L. Garcia</t>
        </is>
      </c>
      <c r="BA651" s="10" t="n">
        <v>41529</v>
      </c>
      <c r="CE651" s="10" t="n">
        <v>41529</v>
      </c>
    </row>
    <row r="652" ht="15" customHeight="1">
      <c r="B652" t="inlineStr">
        <is>
          <t>650-2013</t>
        </is>
      </c>
      <c r="C652" t="n">
        <v>1304905</v>
      </c>
      <c r="D652" t="inlineStr">
        <is>
          <t>FAUNA DOMESTICA</t>
        </is>
      </c>
      <c r="E652" t="inlineStr">
        <is>
          <t>RESIDUOS SOLIDOS</t>
        </is>
      </c>
      <c r="H652" s="7" t="inlineStr">
        <is>
          <t>Disposición inadecuada de excrementos de mascotas</t>
        </is>
      </c>
      <c r="I652" t="inlineStr">
        <is>
          <t>Beatriz Elena Jaramillo</t>
        </is>
      </c>
      <c r="J652" t="inlineStr">
        <is>
          <t>CL</t>
        </is>
      </c>
      <c r="K652" t="n">
        <v>41</v>
      </c>
      <c r="L652" t="inlineStr">
        <is>
          <t>AA</t>
        </is>
      </c>
      <c r="M652" t="inlineStr">
        <is>
          <t>SUR</t>
        </is>
      </c>
      <c r="N652" t="n">
        <v>31</v>
      </c>
      <c r="P652" t="n">
        <v>40</v>
      </c>
      <c r="S652" t="n">
        <v>102</v>
      </c>
      <c r="T652">
        <f>CONCATENATE(J652," ",K652," ",L652," ",M652," ",N652," ",O652," ",P652," ",Q652," ",R652," ",S652)</f>
        <v/>
      </c>
      <c r="U652" t="n">
        <v>32336842</v>
      </c>
      <c r="V652" t="n">
        <v>3348087</v>
      </c>
      <c r="W652" t="inlineStr">
        <is>
          <t>Por determinar</t>
        </is>
      </c>
      <c r="X652" t="inlineStr">
        <is>
          <t>CL</t>
        </is>
      </c>
      <c r="Y652" t="n">
        <v>41</v>
      </c>
      <c r="Z652" t="inlineStr">
        <is>
          <t>A</t>
        </is>
      </c>
      <c r="AA652" t="inlineStr">
        <is>
          <t>SUR</t>
        </is>
      </c>
      <c r="AB652" t="n">
        <v>32</v>
      </c>
      <c r="AD652" t="n">
        <v>13</v>
      </c>
      <c r="AF652" t="n">
        <v>2.6</v>
      </c>
      <c r="AG652" t="n">
        <v>204</v>
      </c>
      <c r="AH652">
        <f>CONCATENATE(X652," ",Y652," ",Z652," ",AA652," ",AB652," ",AC652," ",AD652," ",AE652," ",AF652," ",AG652)</f>
        <v/>
      </c>
      <c r="AI652" t="inlineStr">
        <is>
          <t>no reporta</t>
        </is>
      </c>
      <c r="AJ652" t="inlineStr">
        <is>
          <t>no reporta</t>
        </is>
      </c>
      <c r="AK652" t="inlineStr">
        <is>
          <t>El Dorado</t>
        </is>
      </c>
      <c r="AO652" s="1" t="n"/>
      <c r="AP652" t="n">
        <v>7</v>
      </c>
      <c r="AQ652" s="17" t="n">
        <v>41515</v>
      </c>
      <c r="AR652" s="4" t="n">
        <v>41522</v>
      </c>
      <c r="AS652" s="5">
        <f>+AR652-AQ652</f>
        <v/>
      </c>
      <c r="AT652" t="inlineStr">
        <is>
          <t>Acta de Compromiso</t>
        </is>
      </c>
      <c r="AU652" t="inlineStr">
        <is>
          <t>Auto de archivo</t>
        </is>
      </c>
      <c r="AV652" s="10" t="n">
        <v>41522</v>
      </c>
      <c r="AW652" s="9" t="inlineStr">
        <is>
          <t>J. Alvarez - L. Garcia</t>
        </is>
      </c>
      <c r="AX652" s="10" t="n">
        <v>41528</v>
      </c>
      <c r="CE652" s="10" t="n">
        <v>41529</v>
      </c>
    </row>
    <row r="653" ht="15" customHeight="1">
      <c r="B653" t="inlineStr">
        <is>
          <t>651-2013</t>
        </is>
      </c>
      <c r="C653" t="n">
        <v>1304907</v>
      </c>
      <c r="D653" t="inlineStr">
        <is>
          <t>FAUNA DOMESTICA</t>
        </is>
      </c>
      <c r="H653" s="7" t="inlineStr">
        <is>
          <t>Tenencia inadecuada de caninos</t>
        </is>
      </c>
      <c r="I653" t="inlineStr">
        <is>
          <t>Anonimo</t>
        </is>
      </c>
      <c r="T653">
        <f>CONCATENATE(J653," ",K653," ",L653," ",M653," ",N653," ",O653," ",P653," ",Q653," ",R653," ",S653)</f>
        <v/>
      </c>
      <c r="U653" t="inlineStr">
        <is>
          <t>no reporta</t>
        </is>
      </c>
      <c r="V653" t="n">
        <v>4193476</v>
      </c>
      <c r="W653" t="inlineStr">
        <is>
          <t>Por determinar - Corazon Envigado</t>
        </is>
      </c>
      <c r="AF653" t="n">
        <v>3</v>
      </c>
      <c r="AG653" t="n">
        <v>9904</v>
      </c>
      <c r="AH653">
        <f>CONCATENATE(X653," ",Y653," ",Z653," ",AA653," ",AB653," ",AC653," ",AD653," ",AE653," ",AF653," ",AG653)</f>
        <v/>
      </c>
      <c r="AI653" t="inlineStr">
        <is>
          <t>no reporta</t>
        </is>
      </c>
      <c r="AJ653" t="inlineStr">
        <is>
          <t>no reporta</t>
        </is>
      </c>
      <c r="AK653" t="inlineStr">
        <is>
          <t>Loma del Barro</t>
        </is>
      </c>
      <c r="AO653" s="1" t="n"/>
      <c r="AP653" t="n">
        <v>7</v>
      </c>
      <c r="AQ653" s="17" t="n">
        <v>41515</v>
      </c>
      <c r="AR653" s="4" t="n">
        <v>41522</v>
      </c>
      <c r="AS653" s="5">
        <f>+AR653-AQ653</f>
        <v/>
      </c>
      <c r="AT653" t="inlineStr">
        <is>
          <t>Acta de Compromiso</t>
        </is>
      </c>
      <c r="AU653" t="inlineStr">
        <is>
          <t>Auto de archivo</t>
        </is>
      </c>
      <c r="AV653" s="10" t="n">
        <v>41522</v>
      </c>
      <c r="AW653" s="9" t="inlineStr">
        <is>
          <t>J. Alvarez - L. Garcia</t>
        </is>
      </c>
      <c r="AX653" s="10" t="n">
        <v>41523</v>
      </c>
      <c r="AY653" s="10" t="n">
        <v>41540</v>
      </c>
      <c r="AZ653" s="9" t="inlineStr">
        <is>
          <t>Y. Restrepo - S. Bustamante - C. Rojas</t>
        </is>
      </c>
      <c r="BA653" s="10" t="n">
        <v>41542</v>
      </c>
      <c r="CE653" s="10" t="n">
        <v>41548</v>
      </c>
    </row>
    <row r="654" ht="15" customHeight="1">
      <c r="B654" t="inlineStr">
        <is>
          <t>652-2013</t>
        </is>
      </c>
      <c r="C654" t="n">
        <v>1304908</v>
      </c>
      <c r="D654" t="inlineStr">
        <is>
          <t>FAUNA DOMESTICA</t>
        </is>
      </c>
      <c r="H654" s="7" t="inlineStr">
        <is>
          <t>Tenencia inadecuada de caninos</t>
        </is>
      </c>
      <c r="I654" t="inlineStr">
        <is>
          <t>David Toro</t>
        </is>
      </c>
      <c r="T654">
        <f>CONCATENATE(J654," ",K654," ",L654," ",M654," ",N654," ",O654," ",P654," ",Q654," ",R654," ",S654)</f>
        <v/>
      </c>
      <c r="U654" t="n">
        <v>98560782</v>
      </c>
      <c r="V654" t="inlineStr">
        <is>
          <t>2819827 - 3016382368</t>
        </is>
      </c>
      <c r="W654" t="inlineStr">
        <is>
          <t>Por determinar</t>
        </is>
      </c>
      <c r="X654" t="inlineStr">
        <is>
          <t>CL</t>
        </is>
      </c>
      <c r="Y654" t="n">
        <v>30</v>
      </c>
      <c r="Z654" t="inlineStr">
        <is>
          <t>A</t>
        </is>
      </c>
      <c r="AA654" t="inlineStr">
        <is>
          <t>SUR</t>
        </is>
      </c>
      <c r="AB654" t="n">
        <v>44</v>
      </c>
      <c r="AC654" t="inlineStr">
        <is>
          <t>A</t>
        </is>
      </c>
      <c r="AD654" t="n">
        <v>61</v>
      </c>
      <c r="AG654" t="n">
        <v>401</v>
      </c>
      <c r="AH654">
        <f>CONCATENATE(X654," ",Y654," ",Z654," ",AA654," ",AB654," ",AC654," ",AD654," ",AE654," ",AF654," ",AG654)</f>
        <v/>
      </c>
      <c r="AI654" t="inlineStr">
        <is>
          <t>no reporta</t>
        </is>
      </c>
      <c r="AJ654" t="inlineStr">
        <is>
          <t>no reporta</t>
        </is>
      </c>
      <c r="AK654" t="inlineStr">
        <is>
          <t>Jardines</t>
        </is>
      </c>
      <c r="AO654" s="1" t="n"/>
      <c r="AP654" t="n">
        <v>2</v>
      </c>
      <c r="AQ654" s="17" t="n">
        <v>41515</v>
      </c>
      <c r="AR654" s="4" t="n">
        <v>41522</v>
      </c>
      <c r="AS654" s="5">
        <f>+AR654-AQ654</f>
        <v/>
      </c>
      <c r="AT654" t="inlineStr">
        <is>
          <t>Acta de Compromiso</t>
        </is>
      </c>
      <c r="AU654" t="inlineStr">
        <is>
          <t>Auto de archivo</t>
        </is>
      </c>
      <c r="AV654" s="10" t="n">
        <v>41522</v>
      </c>
      <c r="AW654" s="9" t="inlineStr">
        <is>
          <t>J. Alvarez - L. Garcia</t>
        </is>
      </c>
      <c r="AX654" s="10" t="n">
        <v>41528</v>
      </c>
      <c r="CE654" s="10" t="n">
        <v>41529</v>
      </c>
    </row>
    <row r="655" ht="15" customHeight="1">
      <c r="B655" t="inlineStr">
        <is>
          <t>653-2013</t>
        </is>
      </c>
      <c r="C655" t="n">
        <v>1304909</v>
      </c>
      <c r="D655" t="inlineStr">
        <is>
          <t>FAUNA DOMESTICA</t>
        </is>
      </c>
      <c r="E655" t="inlineStr">
        <is>
          <t>RESIDUOS SOLIDOS</t>
        </is>
      </c>
      <c r="H655" s="7" t="inlineStr">
        <is>
          <t>Disposición inadecuada de excrementos de mascotas</t>
        </is>
      </c>
      <c r="I655" t="inlineStr">
        <is>
          <t>Cristina Rivera</t>
        </is>
      </c>
      <c r="J655" t="inlineStr">
        <is>
          <t>DG</t>
        </is>
      </c>
      <c r="K655" t="n">
        <v>31</v>
      </c>
      <c r="L655" t="inlineStr">
        <is>
          <t>D</t>
        </is>
      </c>
      <c r="N655" t="n">
        <v>32</v>
      </c>
      <c r="O655" t="inlineStr">
        <is>
          <t>A</t>
        </is>
      </c>
      <c r="P655" t="n">
        <v>25</v>
      </c>
      <c r="Q655" t="inlineStr">
        <is>
          <t>SUR</t>
        </is>
      </c>
      <c r="T655">
        <f>CONCATENATE(J655," ",K655," ",L655," ",M655," ",N655," ",O655," ",P655," ",Q655," ",R655," ",S655)</f>
        <v/>
      </c>
      <c r="U655" t="n">
        <v>43496076</v>
      </c>
      <c r="V655" t="n">
        <v>2769173</v>
      </c>
      <c r="W655" t="inlineStr">
        <is>
          <t>Por determinar</t>
        </is>
      </c>
      <c r="X655" t="inlineStr">
        <is>
          <t>TR</t>
        </is>
      </c>
      <c r="Y655" t="n">
        <v>33</v>
      </c>
      <c r="AA655" t="inlineStr">
        <is>
          <t>SUR</t>
        </is>
      </c>
      <c r="AB655" t="n">
        <v>32</v>
      </c>
      <c r="AC655" t="inlineStr">
        <is>
          <t>C</t>
        </is>
      </c>
      <c r="AD655" t="n">
        <v>25</v>
      </c>
      <c r="AE655" t="inlineStr">
        <is>
          <t>SUR</t>
        </is>
      </c>
      <c r="AH655">
        <f>CONCATENATE(X655," ",Y655," ",Z655," ",AA655," ",AB655," ",AC655," ",AD655," ",AE655," ",AF655," ",AG655)</f>
        <v/>
      </c>
      <c r="AI655" t="inlineStr">
        <is>
          <t>no reporta</t>
        </is>
      </c>
      <c r="AJ655" t="inlineStr">
        <is>
          <t>no reporta</t>
        </is>
      </c>
      <c r="AK655" t="inlineStr">
        <is>
          <t>La Magnolia</t>
        </is>
      </c>
      <c r="AO655" s="1" t="n"/>
      <c r="AP655" t="n">
        <v>9</v>
      </c>
      <c r="AQ655" s="17" t="n">
        <v>41515</v>
      </c>
      <c r="AR655" s="4" t="n"/>
      <c r="AS655" s="5">
        <f>+AR655-AQ655</f>
        <v/>
      </c>
      <c r="AT655" t="inlineStr">
        <is>
          <t>Acta de Compromiso</t>
        </is>
      </c>
      <c r="AU655" t="inlineStr">
        <is>
          <t>Auto de archivo</t>
        </is>
      </c>
    </row>
    <row r="656" ht="15" customHeight="1">
      <c r="B656" t="inlineStr">
        <is>
          <t>654-2013</t>
        </is>
      </c>
      <c r="C656" t="n">
        <v>1304914</v>
      </c>
      <c r="D656" t="inlineStr">
        <is>
          <t>AIRE</t>
        </is>
      </c>
      <c r="H656" s="7" t="inlineStr">
        <is>
          <t>Generación de olores por marranera</t>
        </is>
      </c>
      <c r="I656" t="inlineStr">
        <is>
          <t>Alfredo Galeano</t>
        </is>
      </c>
      <c r="J656" t="inlineStr">
        <is>
          <t>CL</t>
        </is>
      </c>
      <c r="K656" t="n">
        <v>39</v>
      </c>
      <c r="L656" t="inlineStr">
        <is>
          <t>A</t>
        </is>
      </c>
      <c r="M656" t="inlineStr">
        <is>
          <t>SUR</t>
        </is>
      </c>
      <c r="N656" t="n">
        <v>24</v>
      </c>
      <c r="O656" t="inlineStr">
        <is>
          <t>G</t>
        </is>
      </c>
      <c r="P656" t="n">
        <v>16</v>
      </c>
      <c r="T656">
        <f>CONCATENATE(J656," ",K656," ",L656," ",M656," ",N656," ",O656," ",P656," ",Q656," ",R656," ",S656)</f>
        <v/>
      </c>
      <c r="U656" t="n">
        <v>70567384</v>
      </c>
      <c r="V656" t="n">
        <v>2706509</v>
      </c>
      <c r="W656" t="inlineStr">
        <is>
          <t>Luis Bolivar</t>
        </is>
      </c>
      <c r="X656" t="inlineStr">
        <is>
          <t>CL</t>
        </is>
      </c>
      <c r="Y656" t="n">
        <v>39</v>
      </c>
      <c r="Z656" t="inlineStr">
        <is>
          <t>A</t>
        </is>
      </c>
      <c r="AA656" t="inlineStr">
        <is>
          <t>SUR</t>
        </is>
      </c>
      <c r="AB656" t="n">
        <v>24</v>
      </c>
      <c r="AC656" t="inlineStr">
        <is>
          <t>G</t>
        </is>
      </c>
      <c r="AD656" t="n">
        <v>22</v>
      </c>
      <c r="AH656">
        <f>CONCATENATE(X656," ",Y656," ",Z656," ",AA656," ",AB656," ",AC656," ",AD656," ",AE656," ",AF656," ",AG656)</f>
        <v/>
      </c>
      <c r="AI656" t="inlineStr">
        <is>
          <t>no reporta</t>
        </is>
      </c>
      <c r="AJ656" t="inlineStr">
        <is>
          <t>no reporta</t>
        </is>
      </c>
      <c r="AK656" t="inlineStr">
        <is>
          <t>El Chingui</t>
        </is>
      </c>
      <c r="AO656" s="1" t="n"/>
      <c r="AP656" t="n">
        <v>6</v>
      </c>
      <c r="AQ656" s="17" t="n">
        <v>41515</v>
      </c>
      <c r="AR656" s="4" t="n">
        <v>41522</v>
      </c>
      <c r="AS656" s="5">
        <f>+AR656-AQ656</f>
        <v/>
      </c>
      <c r="AT656" t="inlineStr">
        <is>
          <t>Acta de Compromiso</t>
        </is>
      </c>
      <c r="AU656" t="inlineStr">
        <is>
          <t>Auto de archivo</t>
        </is>
      </c>
      <c r="AV656" s="10" t="n">
        <v>41522</v>
      </c>
      <c r="AW656" s="9" t="inlineStr">
        <is>
          <t>J. Alvarez - L. Garcia</t>
        </is>
      </c>
      <c r="AX656" s="10" t="n">
        <v>41523</v>
      </c>
      <c r="AY656" s="10" t="n">
        <v>41529</v>
      </c>
      <c r="AZ656" s="9" t="inlineStr">
        <is>
          <t>J. Guzman</t>
        </is>
      </c>
      <c r="BA656" s="10" t="n">
        <v>41530</v>
      </c>
      <c r="BK656" s="10" t="n">
        <v>41535</v>
      </c>
      <c r="BL656" s="10" t="n">
        <v>41535</v>
      </c>
      <c r="CE656" s="10" t="n">
        <v>41568</v>
      </c>
    </row>
    <row r="657" ht="15" customHeight="1">
      <c r="B657" t="inlineStr">
        <is>
          <t>655-2013</t>
        </is>
      </c>
      <c r="C657" t="n">
        <v>1304906</v>
      </c>
      <c r="D657" t="inlineStr">
        <is>
          <t>-</t>
        </is>
      </c>
      <c r="E657" t="inlineStr">
        <is>
          <t>RESIDUOS SOLIDOS</t>
        </is>
      </c>
      <c r="H657" s="7" t="inlineStr">
        <is>
          <t>Disposición inadecuda de material vegetal</t>
        </is>
      </c>
      <c r="I657" t="inlineStr">
        <is>
          <t>De Oficio</t>
        </is>
      </c>
      <c r="T657">
        <f>CONCATENATE(J657," ",K657," ",L657," ",M657," ",N657," ",O657," ",P657," ",Q657," ",R657," ",S657)</f>
        <v/>
      </c>
      <c r="U657" t="inlineStr">
        <is>
          <t>no reporta</t>
        </is>
      </c>
      <c r="V657" t="inlineStr">
        <is>
          <t>no reporta</t>
        </is>
      </c>
      <c r="W657" t="inlineStr">
        <is>
          <t>Alejandro Sanchez</t>
        </is>
      </c>
      <c r="AH657">
        <f>CONCATENATE(X657," ",Y657," ",Z657," ",AA657," ",AB657," ",AC657," ",AD657," ",AE657," ",AF657," ",AG657)</f>
        <v/>
      </c>
      <c r="AI657" t="n">
        <v>1039447186</v>
      </c>
      <c r="AJ657" t="n">
        <v>3010388</v>
      </c>
      <c r="AK657" t="inlineStr">
        <is>
          <t>Loma del Barro</t>
        </is>
      </c>
      <c r="AO657" s="1" t="n"/>
      <c r="AP657" t="n">
        <v>7</v>
      </c>
      <c r="AQ657" s="17" t="n">
        <v>41515</v>
      </c>
      <c r="AR657" s="4" t="n">
        <v>41515</v>
      </c>
      <c r="AS657" s="5">
        <f>+AR657-AQ657</f>
        <v/>
      </c>
      <c r="AT657" t="inlineStr">
        <is>
          <t>Acta de Compromiso</t>
        </is>
      </c>
      <c r="AU657" t="inlineStr">
        <is>
          <t>Auto de archivo</t>
        </is>
      </c>
      <c r="CE657" s="10" t="n">
        <v>41548</v>
      </c>
    </row>
    <row r="658" ht="15" customHeight="1">
      <c r="A658" t="inlineStr">
        <is>
          <t>Oficios 131177 - 131178 - 131197 - 131195 - 131196 - 141543 - 141544 - 143717</t>
        </is>
      </c>
      <c r="B658" t="inlineStr">
        <is>
          <t>656-2013</t>
        </is>
      </c>
      <c r="C658" t="n">
        <v>1305662</v>
      </c>
      <c r="D658" t="inlineStr">
        <is>
          <t>-</t>
        </is>
      </c>
      <c r="G658" t="inlineStr">
        <is>
          <t>Instrumentos publicos</t>
        </is>
      </c>
      <c r="H658" s="7" t="inlineStr">
        <is>
          <t>Solicitud de información</t>
        </is>
      </c>
      <c r="I658" t="inlineStr">
        <is>
          <t>De Oficio</t>
        </is>
      </c>
      <c r="T658">
        <f>CONCATENATE(J658," ",K658," ",L658," ",M658," ",N658," ",O658," ",P658," ",Q658," ",R658," ",S658)</f>
        <v/>
      </c>
      <c r="U658" t="inlineStr">
        <is>
          <t>no reporta</t>
        </is>
      </c>
      <c r="V658" t="inlineStr">
        <is>
          <t>no reporta</t>
        </is>
      </c>
      <c r="W658" t="inlineStr">
        <is>
          <t>Varios usuarios</t>
        </is>
      </c>
      <c r="AH658">
        <f>CONCATENATE(X658," ",Y658," ",Z658," ",AA658," ",AB658," ",AC658," ",AD658," ",AE658," ",AF658," ",AG658)</f>
        <v/>
      </c>
      <c r="AI658" t="inlineStr">
        <is>
          <t>no reporta</t>
        </is>
      </c>
      <c r="AJ658" t="inlineStr">
        <is>
          <t>no reporta</t>
        </is>
      </c>
      <c r="AO658" s="1" t="n"/>
      <c r="AQ658" s="17" t="n">
        <v>41507</v>
      </c>
      <c r="AR658" s="4" t="n">
        <v>41507</v>
      </c>
      <c r="AS658" s="5">
        <f>+AR658-AQ658</f>
        <v/>
      </c>
      <c r="AT658" t="inlineStr">
        <is>
          <t>Remision u otros</t>
        </is>
      </c>
      <c r="AU658" t="inlineStr">
        <is>
          <t>Auto de archivo</t>
        </is>
      </c>
    </row>
    <row r="659" ht="15" customHeight="1">
      <c r="B659" t="inlineStr">
        <is>
          <t>657-2013</t>
        </is>
      </c>
      <c r="C659" t="n">
        <v>136898</v>
      </c>
      <c r="D659" t="inlineStr">
        <is>
          <t>HIDRICO</t>
        </is>
      </c>
      <c r="H659" s="7" t="inlineStr">
        <is>
          <t>Humedades en muros</t>
        </is>
      </c>
      <c r="I659" t="inlineStr">
        <is>
          <t>Autoridad Ambiental - Familia Bolivar</t>
        </is>
      </c>
      <c r="J659" t="inlineStr">
        <is>
          <t>CL</t>
        </is>
      </c>
      <c r="K659" t="n">
        <v>40</v>
      </c>
      <c r="M659" t="inlineStr">
        <is>
          <t>SUR</t>
        </is>
      </c>
      <c r="N659" t="n">
        <v>24</v>
      </c>
      <c r="O659" t="inlineStr">
        <is>
          <t>C</t>
        </is>
      </c>
      <c r="P659" t="n">
        <v>20</v>
      </c>
      <c r="T659">
        <f>CONCATENATE(J659," ",K659," ",L659," ",M659," ",N659," ",O659," ",P659," ",Q659," ",R659," ",S659)</f>
        <v/>
      </c>
      <c r="U659" t="inlineStr">
        <is>
          <t>no reporta</t>
        </is>
      </c>
      <c r="V659" t="inlineStr">
        <is>
          <t>3328643 - 3328588</t>
        </is>
      </c>
      <c r="W659" t="inlineStr">
        <is>
          <t>Acueducto Cristal Peña Azul</t>
        </is>
      </c>
      <c r="X659" t="inlineStr">
        <is>
          <t>CL</t>
        </is>
      </c>
      <c r="Y659" t="n">
        <v>40</v>
      </c>
      <c r="AA659" t="inlineStr">
        <is>
          <t>SUR</t>
        </is>
      </c>
      <c r="AB659" t="n">
        <v>24</v>
      </c>
      <c r="AC659" t="inlineStr">
        <is>
          <t>E</t>
        </is>
      </c>
      <c r="AD659" t="n">
        <v>7</v>
      </c>
      <c r="AH659">
        <f>CONCATENATE(X659," ",Y659," ",Z659," ",AA659," ",AB659," ",AC659," ",AD659," ",AE659," ",AF659," ",AG659)</f>
        <v/>
      </c>
      <c r="AI659" t="inlineStr">
        <is>
          <t>no reporta</t>
        </is>
      </c>
      <c r="AJ659" t="n">
        <v>3333300</v>
      </c>
      <c r="AK659" t="inlineStr">
        <is>
          <t>El Salado</t>
        </is>
      </c>
      <c r="AO659" s="1" t="n"/>
      <c r="AP659" t="n">
        <v>6</v>
      </c>
      <c r="AQ659" s="17" t="n">
        <v>41516</v>
      </c>
      <c r="AR659" s="4" t="n">
        <v>41523</v>
      </c>
      <c r="AS659" s="5">
        <f>+AR659-AQ659</f>
        <v/>
      </c>
      <c r="AT659" t="inlineStr">
        <is>
          <t>Acta de Compromiso</t>
        </is>
      </c>
      <c r="AU659" t="inlineStr">
        <is>
          <t>Auto de archivo</t>
        </is>
      </c>
      <c r="CE659" s="10" t="n">
        <v>41583</v>
      </c>
      <c r="CF659" s="10" t="n">
        <v>41583</v>
      </c>
    </row>
    <row r="660" ht="15" customHeight="1">
      <c r="B660" t="inlineStr">
        <is>
          <t>658-2013</t>
        </is>
      </c>
      <c r="C660" t="n">
        <v>1304926</v>
      </c>
      <c r="D660" t="inlineStr">
        <is>
          <t>-</t>
        </is>
      </c>
      <c r="E660" t="inlineStr">
        <is>
          <t>RESIDUOS SOLIDOS</t>
        </is>
      </c>
      <c r="H660" s="7" t="inlineStr">
        <is>
          <t>Disposició inadecuada de residuos solidos</t>
        </is>
      </c>
      <c r="I660" t="inlineStr">
        <is>
          <t>Manuel de Jesus Alvarez Restrepo</t>
        </is>
      </c>
      <c r="J660" t="inlineStr">
        <is>
          <t>CL</t>
        </is>
      </c>
      <c r="K660" t="n">
        <v>40</v>
      </c>
      <c r="M660" t="inlineStr">
        <is>
          <t>SUR</t>
        </is>
      </c>
      <c r="N660" t="n">
        <v>26</v>
      </c>
      <c r="P660" t="n">
        <v>32</v>
      </c>
      <c r="T660">
        <f>CONCATENATE(J660," ",K660," ",L660," ",M660," ",N660," ",O660," ",P660," ",Q660," ",R660," ",S660)</f>
        <v/>
      </c>
      <c r="U660" t="n">
        <v>501759</v>
      </c>
      <c r="V660" t="inlineStr">
        <is>
          <t>3321541 - 3323508</t>
        </is>
      </c>
      <c r="W660" t="inlineStr">
        <is>
          <t>Julio Velez y otros vecinos</t>
        </is>
      </c>
      <c r="AH660">
        <f>CONCATENATE(X660," ",Y660," ",Z660," ",AA660," ",AB660," ",AC660," ",AD660," ",AE660," ",AF660," ",AG660)</f>
        <v/>
      </c>
      <c r="AI660" t="inlineStr">
        <is>
          <t>no reporta</t>
        </is>
      </c>
      <c r="AJ660" t="inlineStr">
        <is>
          <t>no reporta</t>
        </is>
      </c>
      <c r="AK660" t="inlineStr">
        <is>
          <t>El Salado</t>
        </is>
      </c>
      <c r="AO660" s="1" t="n"/>
      <c r="AP660" t="n">
        <v>6</v>
      </c>
      <c r="AQ660" s="17" t="n">
        <v>41516</v>
      </c>
      <c r="AR660" s="4" t="n">
        <v>41557</v>
      </c>
      <c r="AS660" s="5">
        <f>+AR660-AQ660</f>
        <v/>
      </c>
      <c r="AT660" t="inlineStr">
        <is>
          <t>Acta de Compromiso</t>
        </is>
      </c>
      <c r="AU660" t="inlineStr">
        <is>
          <t>Auto de archivo</t>
        </is>
      </c>
      <c r="CE660" s="10" t="n">
        <v>41593</v>
      </c>
    </row>
    <row r="661" ht="15" customHeight="1">
      <c r="B661" t="inlineStr">
        <is>
          <t>659-2013</t>
        </is>
      </c>
      <c r="C661" t="n">
        <v>1304933</v>
      </c>
      <c r="D661" t="inlineStr">
        <is>
          <t>AIRE</t>
        </is>
      </c>
      <c r="H661" s="7" t="inlineStr">
        <is>
          <t>Dispersión de material particulado por acumulación de materiales en lote</t>
        </is>
      </c>
      <c r="I661" t="inlineStr">
        <is>
          <t>Amanda Munera</t>
        </is>
      </c>
      <c r="J661" t="inlineStr">
        <is>
          <t>KR</t>
        </is>
      </c>
      <c r="K661" t="n">
        <v>42</v>
      </c>
      <c r="L661" t="inlineStr">
        <is>
          <t>D</t>
        </is>
      </c>
      <c r="N661" t="n">
        <v>45</v>
      </c>
      <c r="O661" t="inlineStr">
        <is>
          <t>C</t>
        </is>
      </c>
      <c r="P661" t="n">
        <v>124</v>
      </c>
      <c r="Q661" t="inlineStr">
        <is>
          <t>SUR</t>
        </is>
      </c>
      <c r="T661">
        <f>CONCATENATE(J661," ",K661," ",L661," ",M661," ",N661," ",O661," ",P661," ",Q661," ",R661," ",S661)</f>
        <v/>
      </c>
      <c r="U661" t="n">
        <v>2769113</v>
      </c>
      <c r="V661" t="n">
        <v>42675938</v>
      </c>
      <c r="W661" t="inlineStr">
        <is>
          <t>Por determinar</t>
        </is>
      </c>
      <c r="AG661" t="inlineStr">
        <is>
          <t>lote</t>
        </is>
      </c>
      <c r="AH661">
        <f>CONCATENATE(X661," ",Y661," ",Z661," ",AA661," ",AB661," ",AC661," ",AD661," ",AE661," ",AF661," ",AG661)</f>
        <v/>
      </c>
      <c r="AI661" t="inlineStr">
        <is>
          <t>no reporta</t>
        </is>
      </c>
      <c r="AJ661" t="inlineStr">
        <is>
          <t>no reporta</t>
        </is>
      </c>
      <c r="AK661" t="inlineStr">
        <is>
          <t>La Paz</t>
        </is>
      </c>
      <c r="AO661" s="1" t="n"/>
      <c r="AP661" t="n">
        <v>7</v>
      </c>
      <c r="AQ661" s="17" t="n">
        <v>41516</v>
      </c>
      <c r="AR661" s="4" t="n">
        <v>41557</v>
      </c>
      <c r="AS661" s="5">
        <f>+AR661-AQ661</f>
        <v/>
      </c>
      <c r="AT661" t="inlineStr">
        <is>
          <t>Acta de Compromiso</t>
        </is>
      </c>
      <c r="AU661" t="inlineStr">
        <is>
          <t>Auto de archivo</t>
        </is>
      </c>
      <c r="AV661" s="10" t="n">
        <v>41557</v>
      </c>
      <c r="AW661" s="9" t="inlineStr">
        <is>
          <t>L. Taborda - C. Calle</t>
        </is>
      </c>
      <c r="AX661" s="10" t="n">
        <v>41558</v>
      </c>
      <c r="CE661" s="10" t="n">
        <v>41827</v>
      </c>
    </row>
    <row r="662">
      <c r="B662" t="inlineStr">
        <is>
          <t>660-2013</t>
        </is>
      </c>
      <c r="C662" t="n">
        <v>1304934</v>
      </c>
      <c r="D662" t="inlineStr">
        <is>
          <t>ESPACIOS PUBLICOS VERDES</t>
        </is>
      </c>
      <c r="E662" t="inlineStr">
        <is>
          <t>ESCOMBROS</t>
        </is>
      </c>
      <c r="H662" s="7" t="inlineStr">
        <is>
          <t>Disposición inadecuada de escombros</t>
        </is>
      </c>
      <c r="I662" t="inlineStr">
        <is>
          <t>Emilse Tirado</t>
        </is>
      </c>
      <c r="J662" t="inlineStr">
        <is>
          <t>KR</t>
        </is>
      </c>
      <c r="K662" t="n">
        <v>43</v>
      </c>
      <c r="L662" t="inlineStr">
        <is>
          <t>A</t>
        </is>
      </c>
      <c r="N662" t="n">
        <v>32</v>
      </c>
      <c r="O662" t="inlineStr">
        <is>
          <t>B</t>
        </is>
      </c>
      <c r="P662" t="n">
        <v>78</v>
      </c>
      <c r="Q662" t="inlineStr">
        <is>
          <t>SUR</t>
        </is>
      </c>
      <c r="T662">
        <f>CONCATENATE(J662," ",K662," ",L662," ",M662," ",N662," ",O662," ",P662," ",Q662," ",R662," ",S662)</f>
        <v/>
      </c>
      <c r="U662" t="n">
        <v>3328211</v>
      </c>
      <c r="V662" t="n">
        <v>32336411</v>
      </c>
      <c r="W662" t="inlineStr">
        <is>
          <t>Por determinar</t>
        </is>
      </c>
      <c r="X662" t="inlineStr">
        <is>
          <t>KR</t>
        </is>
      </c>
      <c r="Y662" t="n">
        <v>43</v>
      </c>
      <c r="Z662" t="inlineStr">
        <is>
          <t>A</t>
        </is>
      </c>
      <c r="AB662" t="n">
        <v>32</v>
      </c>
      <c r="AH662">
        <f>CONCATENATE(X662," ",Y662," ",Z662," ",AA662," ",AB662," ",AC662," ",AD662," ",AE662," ",AF662," ",AG662)</f>
        <v/>
      </c>
      <c r="AI662" t="inlineStr">
        <is>
          <t>no reporta</t>
        </is>
      </c>
      <c r="AJ662" t="inlineStr">
        <is>
          <t>no reporta</t>
        </is>
      </c>
      <c r="AK662" t="inlineStr">
        <is>
          <t>San Marcos</t>
        </is>
      </c>
      <c r="AO662" s="1" t="n"/>
      <c r="AP662" t="n">
        <v>2</v>
      </c>
      <c r="AQ662" s="17" t="n">
        <v>41516</v>
      </c>
      <c r="AR662" s="4" t="n"/>
      <c r="AS662" s="5">
        <f>+AR662-AQ662</f>
        <v/>
      </c>
      <c r="AT662" t="inlineStr">
        <is>
          <t>Acta de Compromiso</t>
        </is>
      </c>
      <c r="AU662" t="inlineStr">
        <is>
          <t>Auto de archivo</t>
        </is>
      </c>
    </row>
    <row r="663" ht="15" customHeight="1">
      <c r="B663" t="inlineStr">
        <is>
          <t>661-2013</t>
        </is>
      </c>
      <c r="C663" t="n">
        <v>1304949</v>
      </c>
      <c r="D663" t="inlineStr">
        <is>
          <t>FAUNA SILVESTRE</t>
        </is>
      </c>
      <c r="H663" s="7" t="inlineStr">
        <is>
          <t>Tenencia ilegal de mico cariblanco y otras especies silvestres</t>
        </is>
      </c>
      <c r="I663" t="inlineStr">
        <is>
          <t>Corantioquia</t>
        </is>
      </c>
      <c r="T663">
        <f>CONCATENATE(J663," ",K663," ",L663," ",M663," ",N663," ",O663," ",P663," ",Q663," ",R663," ",S663)</f>
        <v/>
      </c>
      <c r="U663" t="inlineStr">
        <is>
          <t>no reporta</t>
        </is>
      </c>
      <c r="V663" t="inlineStr">
        <is>
          <t>no reporta</t>
        </is>
      </c>
      <c r="W663" t="inlineStr">
        <is>
          <t>Pesebrera La Galicia</t>
        </is>
      </c>
      <c r="AH663">
        <f>CONCATENATE(X663," ",Y663," ",Z663," ",AA663," ",AB663," ",AC663," ",AD663," ",AE663," ",AF663," ",AG663)</f>
        <v/>
      </c>
      <c r="AI663" t="inlineStr">
        <is>
          <t>no reporta</t>
        </is>
      </c>
      <c r="AJ663" t="inlineStr">
        <is>
          <t>no reporta</t>
        </is>
      </c>
      <c r="AL663" t="inlineStr">
        <is>
          <t>El Vallano</t>
        </is>
      </c>
      <c r="AO663" s="1" t="n"/>
      <c r="AP663" t="n">
        <v>11</v>
      </c>
      <c r="AQ663" s="17" t="n">
        <v>41516</v>
      </c>
      <c r="AR663" s="4" t="n">
        <v>41717</v>
      </c>
      <c r="AS663" s="5">
        <f>+AR663-AQ663</f>
        <v/>
      </c>
      <c r="AT663" t="inlineStr">
        <is>
          <t>Codigo de Policia</t>
        </is>
      </c>
      <c r="AU663" t="inlineStr">
        <is>
          <t>Auto de archivo</t>
        </is>
      </c>
      <c r="AV663" s="10" t="n">
        <v>41717</v>
      </c>
      <c r="AW663" s="9" t="inlineStr">
        <is>
          <t>L. Garcia - J. Alvarez</t>
        </is>
      </c>
      <c r="AX663" s="10" t="n">
        <v>41718</v>
      </c>
      <c r="CE663" s="10" t="n">
        <v>41732</v>
      </c>
    </row>
    <row r="664" ht="15" customHeight="1">
      <c r="B664" t="inlineStr">
        <is>
          <t>662-2013</t>
        </is>
      </c>
      <c r="C664" t="inlineStr">
        <is>
          <t>1304959 - 1311536</t>
        </is>
      </c>
      <c r="D664" t="inlineStr">
        <is>
          <t>HIDRICO</t>
        </is>
      </c>
      <c r="H664" s="7" t="inlineStr">
        <is>
          <t>Descarga de aguas residuales en la quebrada La Heliodora</t>
        </is>
      </c>
      <c r="I664" t="inlineStr">
        <is>
          <t>Hugo Vasquez</t>
        </is>
      </c>
      <c r="J664" t="inlineStr">
        <is>
          <t>CL</t>
        </is>
      </c>
      <c r="K664" t="n">
        <v>45</v>
      </c>
      <c r="L664" t="inlineStr">
        <is>
          <t>A</t>
        </is>
      </c>
      <c r="M664" t="inlineStr">
        <is>
          <t>SUR</t>
        </is>
      </c>
      <c r="N664" t="n">
        <v>39</v>
      </c>
      <c r="O664" t="inlineStr">
        <is>
          <t>B</t>
        </is>
      </c>
      <c r="P664" t="n">
        <v>190</v>
      </c>
      <c r="T664">
        <f>CONCATENATE(J664," ",K664," ",L664," ",M664," ",N664," ",O664," ",P664," ",Q664," ",R664," ",S664)</f>
        <v/>
      </c>
      <c r="U664" t="n">
        <v>71634065</v>
      </c>
      <c r="V664" t="n">
        <v>3310498</v>
      </c>
      <c r="W664" t="inlineStr">
        <is>
          <t>Bosques de San Carlos - Gualandayes</t>
        </is>
      </c>
      <c r="AH664">
        <f>CONCATENATE(X664," ",Y664," ",Z664," ",AA664," ",AB664," ",AC664," ",AD664," ",AE664," ",AF664," ",AG664)</f>
        <v/>
      </c>
      <c r="AI664" t="inlineStr">
        <is>
          <t>no reporta</t>
        </is>
      </c>
      <c r="AJ664" t="inlineStr">
        <is>
          <t>no reporta</t>
        </is>
      </c>
      <c r="AK664" t="inlineStr">
        <is>
          <t>Las Antillas</t>
        </is>
      </c>
      <c r="AO664" s="1" t="n"/>
      <c r="AP664" t="n">
        <v>7</v>
      </c>
      <c r="AQ664" s="17" t="n">
        <v>41516</v>
      </c>
      <c r="AR664" s="4" t="n">
        <v>41536</v>
      </c>
      <c r="AS664" s="5">
        <f>+AR664-AQ664</f>
        <v/>
      </c>
      <c r="AT664" t="inlineStr">
        <is>
          <t>Acta de Compromiso</t>
        </is>
      </c>
      <c r="AU664" t="inlineStr">
        <is>
          <t>Auto de archivo</t>
        </is>
      </c>
      <c r="AV664" s="10" t="n">
        <v>41536</v>
      </c>
      <c r="AW664" s="9" t="inlineStr">
        <is>
          <t>L. Taborda</t>
        </is>
      </c>
      <c r="AX664" s="10" t="n">
        <v>41537</v>
      </c>
      <c r="AY664" s="10" t="n">
        <v>41557</v>
      </c>
      <c r="AZ664" s="9" t="inlineStr">
        <is>
          <t>L. Taborda - C. Calle</t>
        </is>
      </c>
      <c r="BA664" s="10" t="n">
        <v>41558</v>
      </c>
      <c r="CE664" s="10" t="n">
        <v>41562</v>
      </c>
    </row>
    <row r="665" ht="15" customHeight="1">
      <c r="B665" t="inlineStr">
        <is>
          <t>663-2013</t>
        </is>
      </c>
      <c r="C665" t="n">
        <v>1304976</v>
      </c>
      <c r="D665" t="inlineStr">
        <is>
          <t>HIDRICO</t>
        </is>
      </c>
      <c r="E665" t="inlineStr">
        <is>
          <t>ESCOMBROS</t>
        </is>
      </c>
      <c r="H665" s="7" t="inlineStr">
        <is>
          <t>Disposición inadecuada de escombros</t>
        </is>
      </c>
      <c r="I665" t="inlineStr">
        <is>
          <t>Enviaseo</t>
        </is>
      </c>
      <c r="T665">
        <f>CONCATENATE(J665," ",K665," ",L665," ",M665," ",N665," ",O665," ",P665," ",Q665," ",R665," ",S665)</f>
        <v/>
      </c>
      <c r="U665" t="inlineStr">
        <is>
          <t>no reporta</t>
        </is>
      </c>
      <c r="V665" t="inlineStr">
        <is>
          <t>no reporta</t>
        </is>
      </c>
      <c r="W665" t="inlineStr">
        <is>
          <t>Enrique</t>
        </is>
      </c>
      <c r="X665" t="inlineStr">
        <is>
          <t>TR</t>
        </is>
      </c>
      <c r="Y665" t="n">
        <v>34</v>
      </c>
      <c r="Z665" t="inlineStr">
        <is>
          <t>B</t>
        </is>
      </c>
      <c r="AA665" t="inlineStr">
        <is>
          <t>SUR</t>
        </is>
      </c>
      <c r="AB665" t="n">
        <v>29</v>
      </c>
      <c r="AD665" t="n">
        <v>106</v>
      </c>
      <c r="AG665" t="n">
        <v>202</v>
      </c>
      <c r="AH665">
        <f>CONCATENATE(X665," ",Y665," ",Z665," ",AA665," ",AB665," ",AC665," ",AD665," ",AE665," ",AF665," ",AG665)</f>
        <v/>
      </c>
      <c r="AI665" t="inlineStr">
        <is>
          <t>no reporta</t>
        </is>
      </c>
      <c r="AJ665" t="inlineStr">
        <is>
          <t>no reporta</t>
        </is>
      </c>
      <c r="AK665" t="inlineStr">
        <is>
          <t>Uribe Angel</t>
        </is>
      </c>
      <c r="AO665" s="1" t="n"/>
      <c r="AP665" t="n">
        <v>3</v>
      </c>
      <c r="AQ665" s="17" t="n">
        <v>41519</v>
      </c>
      <c r="AR665" s="4" t="n">
        <v>41717</v>
      </c>
      <c r="AS665" s="5">
        <f>+AR665-AQ665</f>
        <v/>
      </c>
      <c r="AT665" t="inlineStr">
        <is>
          <t>Acta de Compromiso</t>
        </is>
      </c>
      <c r="AU665" t="inlineStr">
        <is>
          <t>Auto de archivo</t>
        </is>
      </c>
      <c r="AV665" s="10" t="n">
        <v>41717</v>
      </c>
      <c r="AW665" s="9" t="inlineStr">
        <is>
          <t>L. Garcia - J. Alvarez</t>
        </is>
      </c>
      <c r="AX665" s="10" t="n">
        <v>41718</v>
      </c>
      <c r="CE665" s="10" t="n">
        <v>41725</v>
      </c>
    </row>
    <row r="666" ht="15" customHeight="1">
      <c r="B666" t="inlineStr">
        <is>
          <t>664-2013</t>
        </is>
      </c>
      <c r="C666" t="n">
        <v>1304960</v>
      </c>
      <c r="D666" t="inlineStr">
        <is>
          <t>-</t>
        </is>
      </c>
      <c r="E666" t="inlineStr">
        <is>
          <t>RESIDUOS SOLIDOS</t>
        </is>
      </c>
      <c r="H666" s="7" t="inlineStr">
        <is>
          <t>Disposición inadecuada de residuos solidos</t>
        </is>
      </c>
      <c r="I666" t="inlineStr">
        <is>
          <t>De Oficio</t>
        </is>
      </c>
      <c r="T666">
        <f>CONCATENATE(J666," ",K666," ",L666," ",M666," ",N666," ",O666," ",P666," ",Q666," ",R666," ",S666)</f>
        <v/>
      </c>
      <c r="U666" t="inlineStr">
        <is>
          <t>no reporta</t>
        </is>
      </c>
      <c r="V666" t="inlineStr">
        <is>
          <t>no reporta</t>
        </is>
      </c>
      <c r="W666" t="inlineStr">
        <is>
          <t>Pizza Napoles</t>
        </is>
      </c>
      <c r="X666" t="inlineStr">
        <is>
          <t>CL</t>
        </is>
      </c>
      <c r="Y666" t="n">
        <v>39</v>
      </c>
      <c r="AA666" t="inlineStr">
        <is>
          <t>SUR</t>
        </is>
      </c>
      <c r="AB666" t="n">
        <v>43</v>
      </c>
      <c r="AD666" t="n">
        <v>28</v>
      </c>
      <c r="AH666">
        <f>CONCATENATE(X666," ",Y666," ",Z666," ",AA666," ",AB666," ",AC666," ",AD666," ",AE666," ",AF666," ",AG666)</f>
        <v/>
      </c>
      <c r="AI666" t="inlineStr">
        <is>
          <t>no reporta</t>
        </is>
      </c>
      <c r="AJ666" t="n">
        <v>2762477</v>
      </c>
      <c r="AK666" t="inlineStr">
        <is>
          <t>Zona Centro</t>
        </is>
      </c>
      <c r="AO666" s="1" t="n"/>
      <c r="AP666" t="n">
        <v>9</v>
      </c>
      <c r="AQ666" s="17" t="n">
        <v>41519</v>
      </c>
      <c r="AR666" s="4" t="n"/>
      <c r="AS666" s="5">
        <f>+AR666-AQ666</f>
        <v/>
      </c>
      <c r="AT666" t="inlineStr">
        <is>
          <t>Acta de Compromiso</t>
        </is>
      </c>
      <c r="AU666" t="inlineStr">
        <is>
          <t>Auto de archivo</t>
        </is>
      </c>
      <c r="AV666" s="10" t="n">
        <v>41516</v>
      </c>
      <c r="AW666" s="9" t="inlineStr">
        <is>
          <t>J. Alvarez - L. Garcia</t>
        </is>
      </c>
      <c r="AX666" s="10" t="n">
        <v>41519</v>
      </c>
    </row>
    <row r="667" ht="15" customHeight="1">
      <c r="B667" t="inlineStr">
        <is>
          <t>665-2013</t>
        </is>
      </c>
      <c r="C667" t="n">
        <v>1304994</v>
      </c>
      <c r="D667" t="inlineStr">
        <is>
          <t>-</t>
        </is>
      </c>
      <c r="E667" t="inlineStr">
        <is>
          <t>RESIDUOS SOLIDOS</t>
        </is>
      </c>
      <c r="H667" s="7" t="inlineStr">
        <is>
          <t>Disposición inadecuada de residuos solidos</t>
        </is>
      </c>
      <c r="I667" t="inlineStr">
        <is>
          <t>Comunidad</t>
        </is>
      </c>
      <c r="T667">
        <f>CONCATENATE(J667," ",K667," ",L667," ",M667," ",N667," ",O667," ",P667," ",Q667," ",R667," ",S667)</f>
        <v/>
      </c>
      <c r="U667" t="inlineStr">
        <is>
          <t>no reporta</t>
        </is>
      </c>
      <c r="V667" t="inlineStr">
        <is>
          <t>no reporta</t>
        </is>
      </c>
      <c r="W667" t="inlineStr">
        <is>
          <t>Por determinar</t>
        </is>
      </c>
      <c r="X667" t="inlineStr">
        <is>
          <t>KR</t>
        </is>
      </c>
      <c r="Y667" t="n">
        <v>36</v>
      </c>
      <c r="AB667" t="n">
        <v>39</v>
      </c>
      <c r="AC667" t="inlineStr">
        <is>
          <t>B</t>
        </is>
      </c>
      <c r="AD667" t="n">
        <v>10</v>
      </c>
      <c r="AE667" t="inlineStr">
        <is>
          <t>SUR</t>
        </is>
      </c>
      <c r="AH667">
        <f>CONCATENATE(X667," ",Y667," ",Z667," ",AA667," ",AB667," ",AC667," ",AD667," ",AE667," ",AF667," ",AG667)</f>
        <v/>
      </c>
      <c r="AI667" t="inlineStr">
        <is>
          <t>no reporta</t>
        </is>
      </c>
      <c r="AJ667" t="inlineStr">
        <is>
          <t>no reporta</t>
        </is>
      </c>
      <c r="AK667" t="inlineStr">
        <is>
          <t>Mesa</t>
        </is>
      </c>
      <c r="AO667" s="1" t="n"/>
      <c r="AP667" t="n">
        <v>9</v>
      </c>
      <c r="AQ667" s="17" t="n">
        <v>41520</v>
      </c>
      <c r="AR667" s="4" t="n">
        <v>41717</v>
      </c>
      <c r="AS667" s="5">
        <f>+AR667-AQ667</f>
        <v/>
      </c>
      <c r="AT667" t="inlineStr">
        <is>
          <t>Acta de Compromiso</t>
        </is>
      </c>
      <c r="AU667" t="inlineStr">
        <is>
          <t>Auto de archivo</t>
        </is>
      </c>
      <c r="CE667" s="10" t="n">
        <v>41725</v>
      </c>
    </row>
    <row r="668" ht="15" customHeight="1">
      <c r="B668" t="inlineStr">
        <is>
          <t>667-2013</t>
        </is>
      </c>
      <c r="C668" t="n">
        <v>1304991</v>
      </c>
      <c r="D668" t="inlineStr">
        <is>
          <t>-</t>
        </is>
      </c>
      <c r="E668" t="inlineStr">
        <is>
          <t>ESCOMBROS</t>
        </is>
      </c>
      <c r="H668" s="7" t="inlineStr">
        <is>
          <t>Disposición inadecuada de escombros</t>
        </is>
      </c>
      <c r="I668" t="inlineStr">
        <is>
          <t>De Oficio</t>
        </is>
      </c>
      <c r="T668">
        <f>CONCATENATE(J668," ",K668," ",L668," ",M668," ",N668," ",O668," ",P668," ",Q668," ",R668," ",S668)</f>
        <v/>
      </c>
      <c r="U668" t="inlineStr">
        <is>
          <t>no reporta</t>
        </is>
      </c>
      <c r="V668" t="inlineStr">
        <is>
          <t>no reporta</t>
        </is>
      </c>
      <c r="W668" t="inlineStr">
        <is>
          <t>Fabio Monsalve</t>
        </is>
      </c>
      <c r="X668" t="inlineStr">
        <is>
          <t>KR</t>
        </is>
      </c>
      <c r="Y668" t="n">
        <v>46</v>
      </c>
      <c r="Z668" t="inlineStr">
        <is>
          <t>A</t>
        </is>
      </c>
      <c r="AB668" t="n">
        <v>44</v>
      </c>
      <c r="AD668" t="n">
        <v>26</v>
      </c>
      <c r="AE668" t="inlineStr">
        <is>
          <t>SUR</t>
        </is>
      </c>
      <c r="AH668">
        <f>CONCATENATE(X668," ",Y668," ",Z668," ",AA668," ",AB668," ",AC668," ",AD668," ",AE668," ",AF668," ",AG668)</f>
        <v/>
      </c>
      <c r="AI668" t="inlineStr">
        <is>
          <t>no reporta</t>
        </is>
      </c>
      <c r="AJ668" t="inlineStr">
        <is>
          <t>no reporta</t>
        </is>
      </c>
      <c r="AK668" t="inlineStr">
        <is>
          <t>Milan Vallejuelos</t>
        </is>
      </c>
      <c r="AO668" s="1" t="n"/>
      <c r="AP668" t="n">
        <v>8</v>
      </c>
      <c r="AQ668" s="17" t="n">
        <v>41520</v>
      </c>
      <c r="AR668" s="4" t="n">
        <v>41520</v>
      </c>
      <c r="AS668" s="5">
        <f>+AR668-AQ668</f>
        <v/>
      </c>
      <c r="AT668" t="inlineStr">
        <is>
          <t>Acta de Compromiso</t>
        </is>
      </c>
      <c r="AU668" t="inlineStr">
        <is>
          <t>Auto de archivo</t>
        </is>
      </c>
      <c r="AV668" s="10" t="n">
        <v>41515</v>
      </c>
      <c r="AW668" s="9" t="inlineStr">
        <is>
          <t>J. Restrepo</t>
        </is>
      </c>
      <c r="AX668" s="10" t="n">
        <v>41520</v>
      </c>
      <c r="AY668" s="10" t="n">
        <v>41526</v>
      </c>
      <c r="AZ668" s="9" t="inlineStr">
        <is>
          <t>C. Rojas</t>
        </is>
      </c>
      <c r="BA668" s="10" t="n">
        <v>41526</v>
      </c>
      <c r="CE668" s="10" t="n">
        <v>41526</v>
      </c>
    </row>
    <row r="669" ht="15" customHeight="1">
      <c r="B669" t="inlineStr">
        <is>
          <t>668-2013</t>
        </is>
      </c>
      <c r="C669" t="n">
        <v>1304993</v>
      </c>
      <c r="D669" t="inlineStr">
        <is>
          <t>-</t>
        </is>
      </c>
      <c r="E669" t="inlineStr">
        <is>
          <t>RESIDUOS SOLIDOS</t>
        </is>
      </c>
      <c r="H669" s="7" t="inlineStr">
        <is>
          <t>Disposición inadecuada de residuos solidos</t>
        </is>
      </c>
      <c r="I669" t="inlineStr">
        <is>
          <t>Comunidad</t>
        </is>
      </c>
      <c r="J669" t="inlineStr">
        <is>
          <t>KR</t>
        </is>
      </c>
      <c r="K669" t="n">
        <v>44</v>
      </c>
      <c r="L669" t="inlineStr">
        <is>
          <t>A</t>
        </is>
      </c>
      <c r="N669" t="n">
        <v>38</v>
      </c>
      <c r="O669" t="inlineStr">
        <is>
          <t>A</t>
        </is>
      </c>
      <c r="P669" t="n">
        <v>4</v>
      </c>
      <c r="Q669" t="inlineStr">
        <is>
          <t>SUR</t>
        </is>
      </c>
      <c r="T669">
        <f>CONCATENATE(J669," ",K669," ",L669," ",M669," ",N669," ",O669," ",P669," ",Q669," ",R669," ",S669)</f>
        <v/>
      </c>
      <c r="U669" t="inlineStr">
        <is>
          <t>no reporta</t>
        </is>
      </c>
      <c r="V669" t="n">
        <v>3343058</v>
      </c>
      <c r="W669" t="inlineStr">
        <is>
          <t>Comunidad del sector</t>
        </is>
      </c>
      <c r="X669" t="inlineStr">
        <is>
          <t>CL</t>
        </is>
      </c>
      <c r="Y669" t="n">
        <v>38</v>
      </c>
      <c r="Z669" t="inlineStr">
        <is>
          <t>A</t>
        </is>
      </c>
      <c r="AA669" t="inlineStr">
        <is>
          <t>SUR</t>
        </is>
      </c>
      <c r="AB669" t="n">
        <v>44</v>
      </c>
      <c r="AC669" t="inlineStr">
        <is>
          <t>A</t>
        </is>
      </c>
      <c r="AH669">
        <f>CONCATENATE(X669," ",Y669," ",Z669," ",AA669," ",AB669," ",AC669," ",AD669," ",AE669," ",AF669," ",AG669)</f>
        <v/>
      </c>
      <c r="AI669" t="inlineStr">
        <is>
          <t>no reporta</t>
        </is>
      </c>
      <c r="AJ669" t="inlineStr">
        <is>
          <t>no reporta</t>
        </is>
      </c>
      <c r="AK669" t="inlineStr">
        <is>
          <t>Alcala</t>
        </is>
      </c>
      <c r="AO669" s="1" t="n"/>
      <c r="AP669" t="n">
        <v>8</v>
      </c>
      <c r="AQ669" s="17" t="n">
        <v>41520</v>
      </c>
      <c r="AR669" s="4" t="n">
        <v>41520</v>
      </c>
      <c r="AS669" s="5">
        <f>+AR669-AQ669</f>
        <v/>
      </c>
      <c r="AT669" t="inlineStr">
        <is>
          <t>Acta de Compromiso</t>
        </is>
      </c>
      <c r="AU669" t="inlineStr">
        <is>
          <t>Auto de archivo</t>
        </is>
      </c>
      <c r="AV669" s="10" t="n">
        <v>41519</v>
      </c>
      <c r="AW669" s="9" t="inlineStr">
        <is>
          <t>J. Alvarez - L. Garcia</t>
        </is>
      </c>
      <c r="AX669" s="10" t="n">
        <v>41520</v>
      </c>
    </row>
    <row r="670" ht="15" customHeight="1">
      <c r="A670" t="inlineStr">
        <is>
          <t>1312927-2014    147561-2014</t>
        </is>
      </c>
      <c r="B670" t="inlineStr">
        <is>
          <t>669-2013</t>
        </is>
      </c>
      <c r="C670" t="inlineStr">
        <is>
          <t>1305056 - 1305276 - 142164 - 147561 - 1313893 - 143528 - 1315081 - 1316818</t>
        </is>
      </c>
      <c r="D670" t="inlineStr">
        <is>
          <t>HIDRICO</t>
        </is>
      </c>
      <c r="H670" s="7" t="inlineStr">
        <is>
          <t>Conexiones erradas de aguas residuales</t>
        </is>
      </c>
      <c r="I670" t="inlineStr">
        <is>
          <t>EPM</t>
        </is>
      </c>
      <c r="T670">
        <f>CONCATENATE(J670," ",K670," ",L670," ",M670," ",N670," ",O670," ",P670," ",Q670," ",R670," ",S670)</f>
        <v/>
      </c>
      <c r="U670" t="inlineStr">
        <is>
          <t>no reporta</t>
        </is>
      </c>
      <c r="V670" t="inlineStr">
        <is>
          <t>no reporta</t>
        </is>
      </c>
      <c r="W670" t="inlineStr">
        <is>
          <t>Nora Lopera Giraldo - Urbanización Sauces de la Concha</t>
        </is>
      </c>
      <c r="X670" t="inlineStr">
        <is>
          <t>CL</t>
        </is>
      </c>
      <c r="Y670" t="n">
        <v>29</v>
      </c>
      <c r="AA670" t="inlineStr">
        <is>
          <t>SUR</t>
        </is>
      </c>
      <c r="AB670" t="n">
        <v>46</v>
      </c>
      <c r="AC670" t="inlineStr">
        <is>
          <t>A</t>
        </is>
      </c>
      <c r="AD670" t="n">
        <v>51</v>
      </c>
      <c r="AH670">
        <f>CONCATENATE(X670," ",Y670," ",Z670," ",AA670," ",AB670," ",AC670," ",AD670," ",AE670," ",AF670," ",AG670)</f>
        <v/>
      </c>
      <c r="AI670" t="inlineStr">
        <is>
          <t>no reporta</t>
        </is>
      </c>
      <c r="AJ670" t="inlineStr">
        <is>
          <t>no reporta</t>
        </is>
      </c>
      <c r="AK670" t="inlineStr">
        <is>
          <t>Villagrande</t>
        </is>
      </c>
      <c r="AO670" s="1" t="n"/>
      <c r="AP670" t="n">
        <v>2</v>
      </c>
      <c r="AQ670" s="17" t="n">
        <v>41521</v>
      </c>
      <c r="AR670" s="4" t="n"/>
      <c r="AS670" s="5">
        <f>+AR670-AQ670</f>
        <v/>
      </c>
      <c r="AT670" t="inlineStr">
        <is>
          <t>Acta de Compromiso</t>
        </is>
      </c>
      <c r="AU670" t="inlineStr">
        <is>
          <t>Auto de archivo</t>
        </is>
      </c>
    </row>
    <row r="671" ht="15" customHeight="1">
      <c r="A671" t="inlineStr">
        <is>
          <t>Oficio 131230 - I.T 130354 - I.T 130409 - 140617-2014</t>
        </is>
      </c>
      <c r="B671" t="inlineStr">
        <is>
          <t>670-2013</t>
        </is>
      </c>
      <c r="C671" t="inlineStr">
        <is>
          <t>25014 - 1305570 - 155760 - 1313825 - 1314991</t>
        </is>
      </c>
      <c r="D671" t="inlineStr">
        <is>
          <t>HIDRICO</t>
        </is>
      </c>
      <c r="H671" s="7" t="inlineStr">
        <is>
          <t>Requerimientos por estructuras de descarga de agua lluvia</t>
        </is>
      </c>
      <c r="I671" t="inlineStr">
        <is>
          <t>Autoridad Ambeintal - Jose Pimienta - Urb. Reserva de San Jorge</t>
        </is>
      </c>
      <c r="J671" t="inlineStr">
        <is>
          <t>KR</t>
        </is>
      </c>
      <c r="K671" t="n">
        <v>27</v>
      </c>
      <c r="L671" t="inlineStr">
        <is>
          <t>C</t>
        </is>
      </c>
      <c r="N671" t="n">
        <v>23</v>
      </c>
      <c r="Q671" t="inlineStr">
        <is>
          <t>SUR</t>
        </is>
      </c>
      <c r="T671">
        <f>CONCATENATE(J671," ",K671," ",L671," ",M671," ",N671," ",O671," ",P671," ",Q671," ",R671," ",S671)</f>
        <v/>
      </c>
      <c r="U671" t="inlineStr">
        <is>
          <t>no reporta</t>
        </is>
      </c>
      <c r="V671" t="inlineStr">
        <is>
          <t>no reporta</t>
        </is>
      </c>
      <c r="W671" t="inlineStr">
        <is>
          <t>Catalina Lopez - C.R Bosque de San Jorge</t>
        </is>
      </c>
      <c r="X671" t="inlineStr">
        <is>
          <t>KR</t>
        </is>
      </c>
      <c r="Y671" t="n">
        <v>27</v>
      </c>
      <c r="Z671" t="inlineStr">
        <is>
          <t>C</t>
        </is>
      </c>
      <c r="AB671" t="n">
        <v>23</v>
      </c>
      <c r="AE671" t="inlineStr">
        <is>
          <t>SUR</t>
        </is>
      </c>
      <c r="AH671">
        <f>CONCATENATE(X671," ",Y671," ",Z671," ",AA671," ",AB671," ",AC671," ",AD671," ",AE671," ",AF671," ",AG671)</f>
        <v/>
      </c>
      <c r="AI671" t="inlineStr">
        <is>
          <t>no reporta</t>
        </is>
      </c>
      <c r="AJ671" t="inlineStr">
        <is>
          <t>no reporta</t>
        </is>
      </c>
      <c r="AK671" t="inlineStr">
        <is>
          <t>Zuñiga</t>
        </is>
      </c>
      <c r="AO671" s="1" t="n"/>
      <c r="AP671" t="n">
        <v>4</v>
      </c>
      <c r="AQ671" s="17" t="n">
        <v>41516</v>
      </c>
      <c r="AR671" s="4" t="n"/>
      <c r="AS671" s="5">
        <f>+AR671-AQ671</f>
        <v/>
      </c>
      <c r="AT671" t="inlineStr">
        <is>
          <t>Acta de Compromiso</t>
        </is>
      </c>
      <c r="AU671" t="inlineStr">
        <is>
          <t>Auto de archivo</t>
        </is>
      </c>
    </row>
    <row r="672" ht="15" customHeight="1">
      <c r="B672" t="inlineStr">
        <is>
          <t>671-2013</t>
        </is>
      </c>
      <c r="C672" t="n">
        <v>1305068</v>
      </c>
      <c r="D672" t="inlineStr">
        <is>
          <t>-</t>
        </is>
      </c>
      <c r="E672" t="inlineStr">
        <is>
          <t>ESCOMBROS</t>
        </is>
      </c>
      <c r="F672" t="n">
        <v>3</v>
      </c>
      <c r="H672" s="7" t="inlineStr">
        <is>
          <t>Comparendo 501</t>
        </is>
      </c>
      <c r="I672" t="inlineStr">
        <is>
          <t>PONAL - Palmas</t>
        </is>
      </c>
      <c r="T672">
        <f>CONCATENATE(J672," ",K672," ",L672," ",M672," ",N672," ",O672," ",P672," ",Q672," ",R672," ",S672)</f>
        <v/>
      </c>
      <c r="U672" t="inlineStr">
        <is>
          <t>no reporta</t>
        </is>
      </c>
      <c r="V672" t="inlineStr">
        <is>
          <t>no reporta</t>
        </is>
      </c>
      <c r="W672" t="inlineStr">
        <is>
          <t>Luis Felipe Londoño Villa</t>
        </is>
      </c>
      <c r="AH672">
        <f>CONCATENATE(X672," ",Y672," ",Z672," ",AA672," ",AB672," ",AC672," ",AD672," ",AE672," ",AF672," ",AG672)</f>
        <v/>
      </c>
      <c r="AI672" t="n">
        <v>70558340</v>
      </c>
      <c r="AJ672" t="n">
        <v>3148725806</v>
      </c>
      <c r="AL672" t="inlineStr">
        <is>
          <t>Las Palmas</t>
        </is>
      </c>
      <c r="AO672" s="1" t="n"/>
      <c r="AP672" t="n">
        <v>12</v>
      </c>
      <c r="AQ672" s="17" t="n">
        <v>41522</v>
      </c>
      <c r="AR672" s="4" t="n"/>
      <c r="AS672" s="5">
        <f>+AR672-AQ672</f>
        <v/>
      </c>
      <c r="AT672" t="inlineStr">
        <is>
          <t>Acuerdo 020 de 2009</t>
        </is>
      </c>
      <c r="AU672" t="inlineStr">
        <is>
          <t>Auto de archivo</t>
        </is>
      </c>
      <c r="AV672" s="10" t="n">
        <v>41522</v>
      </c>
      <c r="AW672" s="9" t="inlineStr">
        <is>
          <t>francisco v</t>
        </is>
      </c>
      <c r="AX672" s="10" t="n">
        <v>41521</v>
      </c>
      <c r="BM672" s="10" t="n">
        <v>41799</v>
      </c>
      <c r="BU672" s="10" t="n">
        <v>41806</v>
      </c>
      <c r="CE672" s="10" t="n">
        <v>41927</v>
      </c>
    </row>
    <row r="673" ht="15" customHeight="1">
      <c r="B673" t="inlineStr">
        <is>
          <t>672-2013</t>
        </is>
      </c>
      <c r="C673" t="n">
        <v>1304306</v>
      </c>
      <c r="D673" t="inlineStr">
        <is>
          <t>HIDRICO</t>
        </is>
      </c>
      <c r="H673" s="7" t="inlineStr">
        <is>
          <t>Sedimentación de corriente de agua</t>
        </is>
      </c>
      <c r="I673" t="inlineStr">
        <is>
          <t>De Oficio</t>
        </is>
      </c>
      <c r="T673">
        <f>CONCATENATE(J673," ",K673," ",L673," ",M673," ",N673," ",O673," ",P673," ",Q673," ",R673," ",S673)</f>
        <v/>
      </c>
      <c r="U673" t="inlineStr">
        <is>
          <t>no reporta</t>
        </is>
      </c>
      <c r="V673" t="inlineStr">
        <is>
          <t>no reporta</t>
        </is>
      </c>
      <c r="W673" t="inlineStr">
        <is>
          <t>Urbanización Azur</t>
        </is>
      </c>
      <c r="X673" t="inlineStr">
        <is>
          <t>KR</t>
        </is>
      </c>
      <c r="Y673" t="n">
        <v>25</v>
      </c>
      <c r="Z673" t="inlineStr">
        <is>
          <t>B</t>
        </is>
      </c>
      <c r="AB673" t="n">
        <v>27</v>
      </c>
      <c r="AC673" t="inlineStr">
        <is>
          <t>B</t>
        </is>
      </c>
      <c r="AD673" t="n">
        <v>15</v>
      </c>
      <c r="AE673" t="inlineStr">
        <is>
          <t>SUR</t>
        </is>
      </c>
      <c r="AH673">
        <f>CONCATENATE(X673," ",Y673," ",Z673," ",AA673," ",AB673," ",AC673," ",AD673," ",AE673," ",AF673," ",AG673)</f>
        <v/>
      </c>
      <c r="AI673" t="inlineStr">
        <is>
          <t>no reporta</t>
        </is>
      </c>
      <c r="AJ673" t="n">
        <v>3363178</v>
      </c>
      <c r="AK673" t="inlineStr">
        <is>
          <t>Loma El Atravezado</t>
        </is>
      </c>
      <c r="AO673" s="1" t="n"/>
      <c r="AP673" t="n">
        <v>4</v>
      </c>
      <c r="AQ673" s="17" t="n">
        <v>41488</v>
      </c>
      <c r="AR673" s="4" t="n">
        <v>41488</v>
      </c>
      <c r="AS673" s="5">
        <f>+AR673-AQ673</f>
        <v/>
      </c>
      <c r="AT673" t="inlineStr">
        <is>
          <t>Acta de Compromiso</t>
        </is>
      </c>
      <c r="AU673" t="inlineStr">
        <is>
          <t>Auto de archivo</t>
        </is>
      </c>
      <c r="AV673" s="10" t="n">
        <v>41488</v>
      </c>
      <c r="AW673" s="9" t="inlineStr">
        <is>
          <t>L. Taborda</t>
        </is>
      </c>
      <c r="AX673" s="10" t="n">
        <v>41488</v>
      </c>
      <c r="AY673" s="10" t="n">
        <v>41527</v>
      </c>
      <c r="AZ673" s="9" t="inlineStr">
        <is>
          <t>L. Taborda - C. Calle</t>
        </is>
      </c>
      <c r="BA673" s="10" t="n">
        <v>41528</v>
      </c>
      <c r="CE673" s="10" t="n">
        <v>41799</v>
      </c>
    </row>
    <row r="674" ht="15" customHeight="1">
      <c r="B674" t="inlineStr">
        <is>
          <t>673-2013</t>
        </is>
      </c>
      <c r="C674" t="n">
        <v>1305083</v>
      </c>
      <c r="D674" t="inlineStr">
        <is>
          <t>-</t>
        </is>
      </c>
      <c r="E674" t="inlineStr">
        <is>
          <t>RESIDUOS SOLIDOS</t>
        </is>
      </c>
      <c r="H674" s="7" t="inlineStr">
        <is>
          <t>Dispsoción inadecuada de residuos sólidos</t>
        </is>
      </c>
      <c r="I674" t="inlineStr">
        <is>
          <t>Comunidad</t>
        </is>
      </c>
      <c r="T674">
        <f>CONCATENATE(J674," ",K674," ",L674," ",M674," ",N674," ",O674," ",P674," ",Q674," ",R674," ",S674)</f>
        <v/>
      </c>
      <c r="U674" t="inlineStr">
        <is>
          <t>no reporta</t>
        </is>
      </c>
      <c r="V674" t="inlineStr">
        <is>
          <t>no reporta</t>
        </is>
      </c>
      <c r="W674" t="inlineStr">
        <is>
          <t>Berpa - John Fredy Gonzales</t>
        </is>
      </c>
      <c r="X674" t="inlineStr">
        <is>
          <t>CL</t>
        </is>
      </c>
      <c r="Y674" t="n">
        <v>39</v>
      </c>
      <c r="AA674" t="inlineStr">
        <is>
          <t>SUR</t>
        </is>
      </c>
      <c r="AB674" t="n">
        <v>43</v>
      </c>
      <c r="AD674" t="n">
        <v>14</v>
      </c>
      <c r="AH674">
        <f>CONCATENATE(X674," ",Y674," ",Z674," ",AA674," ",AB674," ",AC674," ",AD674," ",AE674," ",AF674," ",AG674)</f>
        <v/>
      </c>
      <c r="AI674" t="n">
        <v>98661529</v>
      </c>
      <c r="AJ674" t="n">
        <v>2703434</v>
      </c>
      <c r="AK674" t="inlineStr">
        <is>
          <t>Zona Centro</t>
        </is>
      </c>
      <c r="AO674" s="1" t="n"/>
      <c r="AP674" t="n">
        <v>9</v>
      </c>
      <c r="AQ674" s="17" t="n">
        <v>41522</v>
      </c>
      <c r="AR674" s="4" t="n">
        <v>41522</v>
      </c>
      <c r="AS674" s="5">
        <f>+AR674-AQ674</f>
        <v/>
      </c>
      <c r="AT674" t="inlineStr">
        <is>
          <t>Acta de Compromiso</t>
        </is>
      </c>
      <c r="AU674" t="inlineStr">
        <is>
          <t>Auto de archivo</t>
        </is>
      </c>
      <c r="AV674" s="10" t="n">
        <v>41521</v>
      </c>
      <c r="AW674" s="9" t="inlineStr">
        <is>
          <t>J. Alvarez - L. Garcia</t>
        </is>
      </c>
      <c r="AX674" s="10" t="n">
        <v>41522</v>
      </c>
    </row>
    <row r="675" ht="15" customHeight="1">
      <c r="B675" t="inlineStr">
        <is>
          <t>674-2013</t>
        </is>
      </c>
      <c r="C675" t="n">
        <v>1305093</v>
      </c>
      <c r="D675" t="inlineStr">
        <is>
          <t>FLORA</t>
        </is>
      </c>
      <c r="H675" s="7" t="inlineStr">
        <is>
          <t>Poda severa de arbol</t>
        </is>
      </c>
      <c r="I675" t="inlineStr">
        <is>
          <t>De Oficio</t>
        </is>
      </c>
      <c r="T675">
        <f>CONCATENATE(J675," ",K675," ",L675," ",M675," ",N675," ",O675," ",P675," ",Q675," ",R675," ",S675)</f>
        <v/>
      </c>
      <c r="U675" t="inlineStr">
        <is>
          <t>no reporta</t>
        </is>
      </c>
      <c r="V675" t="inlineStr">
        <is>
          <t>no reporta</t>
        </is>
      </c>
      <c r="W675" t="inlineStr">
        <is>
          <t>Elena</t>
        </is>
      </c>
      <c r="X675" t="inlineStr">
        <is>
          <t>KR</t>
        </is>
      </c>
      <c r="Y675" t="n">
        <v>20</v>
      </c>
      <c r="AB675" t="n">
        <v>23</v>
      </c>
      <c r="AD675" t="n">
        <v>25</v>
      </c>
      <c r="AE675" t="inlineStr">
        <is>
          <t>SUR</t>
        </is>
      </c>
      <c r="AG675" t="n">
        <v>150</v>
      </c>
      <c r="AH675">
        <f>CONCATENATE(X675," ",Y675," ",Z675," ",AA675," ",AB675," ",AC675," ",AD675," ",AE675," ",AF675," ",AG675)</f>
        <v/>
      </c>
      <c r="AI675" t="inlineStr">
        <is>
          <t>no reporta</t>
        </is>
      </c>
      <c r="AJ675" t="inlineStr">
        <is>
          <t>no reporta</t>
        </is>
      </c>
      <c r="AK675" t="inlineStr">
        <is>
          <t>Loma El Atravezado</t>
        </is>
      </c>
      <c r="AO675" s="1" t="n"/>
      <c r="AP675" t="n">
        <v>4</v>
      </c>
      <c r="AQ675" s="17" t="n">
        <v>41523</v>
      </c>
      <c r="AR675" s="4" t="n">
        <v>41524</v>
      </c>
      <c r="AS675" s="5">
        <f>+AR675-AQ675</f>
        <v/>
      </c>
      <c r="AT675" t="inlineStr">
        <is>
          <t>Acta de Compromiso</t>
        </is>
      </c>
      <c r="AU675" t="inlineStr">
        <is>
          <t>Auto de archivo</t>
        </is>
      </c>
      <c r="AV675" s="10" t="n">
        <v>41524</v>
      </c>
      <c r="AW675" s="9" t="inlineStr">
        <is>
          <t>J. Guzman</t>
        </is>
      </c>
      <c r="AX675" s="10" t="n">
        <v>41524</v>
      </c>
      <c r="CE675" s="10" t="n">
        <v>41585</v>
      </c>
    </row>
    <row r="676" ht="15" customHeight="1">
      <c r="B676" t="inlineStr">
        <is>
          <t>675-2013</t>
        </is>
      </c>
      <c r="C676" t="n">
        <v>1305001</v>
      </c>
      <c r="D676" t="inlineStr">
        <is>
          <t>FLORA</t>
        </is>
      </c>
      <c r="H676" s="7" t="inlineStr">
        <is>
          <t>Tala de palma</t>
        </is>
      </c>
      <c r="I676" t="inlineStr">
        <is>
          <t>Comunidad</t>
        </is>
      </c>
      <c r="T676">
        <f>CONCATENATE(J676," ",K676," ",L676," ",M676," ",N676," ",O676," ",P676," ",Q676," ",R676," ",S676)</f>
        <v/>
      </c>
      <c r="U676" t="inlineStr">
        <is>
          <t>no reporta</t>
        </is>
      </c>
      <c r="V676" t="inlineStr">
        <is>
          <t>no reporta</t>
        </is>
      </c>
      <c r="W676" t="inlineStr">
        <is>
          <t>Habitante residencia</t>
        </is>
      </c>
      <c r="X676" t="inlineStr">
        <is>
          <t>KR</t>
        </is>
      </c>
      <c r="Y676" t="n">
        <v>41</v>
      </c>
      <c r="AB676" t="n">
        <v>45</v>
      </c>
      <c r="AC676" t="inlineStr">
        <is>
          <t>C</t>
        </is>
      </c>
      <c r="AD676" t="n">
        <v>22</v>
      </c>
      <c r="AE676" t="inlineStr">
        <is>
          <t>SUR</t>
        </is>
      </c>
      <c r="AH676">
        <f>CONCATENATE(X676," ",Y676," ",Z676," ",AA676," ",AB676," ",AC676," ",AD676," ",AE676," ",AF676," ",AG676)</f>
        <v/>
      </c>
      <c r="AI676" t="inlineStr">
        <is>
          <t>no reporta</t>
        </is>
      </c>
      <c r="AJ676" t="inlineStr">
        <is>
          <t>no reporta</t>
        </is>
      </c>
      <c r="AK676" t="inlineStr">
        <is>
          <t>La Paz</t>
        </is>
      </c>
      <c r="AO676" s="1" t="n"/>
      <c r="AP676" t="n">
        <v>7</v>
      </c>
      <c r="AQ676" s="17" t="n">
        <v>41520</v>
      </c>
      <c r="AR676" s="4" t="n">
        <v>41536</v>
      </c>
      <c r="AS676" s="5">
        <f>+AR676-AQ676</f>
        <v/>
      </c>
      <c r="AT676" t="inlineStr">
        <is>
          <t>Acta de Compromiso</t>
        </is>
      </c>
      <c r="AU676" t="inlineStr">
        <is>
          <t>Auto de archivo</t>
        </is>
      </c>
      <c r="BK676" s="10" t="n">
        <v>41536</v>
      </c>
      <c r="CE676" s="10" t="n">
        <v>41548</v>
      </c>
    </row>
    <row r="677" ht="15" customHeight="1">
      <c r="B677" t="inlineStr">
        <is>
          <t>676-2013</t>
        </is>
      </c>
      <c r="C677" t="n">
        <v>1305073</v>
      </c>
      <c r="D677" t="inlineStr">
        <is>
          <t>-</t>
        </is>
      </c>
      <c r="E677" t="inlineStr">
        <is>
          <t>RESIDUOS SOLIDOS</t>
        </is>
      </c>
      <c r="H677" s="7" t="inlineStr">
        <is>
          <t>Disposición inadecuada de residuos solidos</t>
        </is>
      </c>
      <c r="I677" t="inlineStr">
        <is>
          <t>Ana Maria Mesa</t>
        </is>
      </c>
      <c r="J677" t="inlineStr">
        <is>
          <t>KR</t>
        </is>
      </c>
      <c r="K677" t="n">
        <v>26</v>
      </c>
      <c r="N677" t="n">
        <v>20</v>
      </c>
      <c r="O677" t="inlineStr">
        <is>
          <t>A</t>
        </is>
      </c>
      <c r="P677" t="n">
        <v>10</v>
      </c>
      <c r="Q677" t="inlineStr">
        <is>
          <t>SUR</t>
        </is>
      </c>
      <c r="T677">
        <f>CONCATENATE(J677," ",K677," ",L677," ",M677," ",N677," ",O677," ",P677," ",Q677," ",R677," ",S677)</f>
        <v/>
      </c>
      <c r="U677" t="n">
        <v>42874883</v>
      </c>
      <c r="V677" t="n">
        <v>3170906</v>
      </c>
      <c r="W677" t="inlineStr">
        <is>
          <t>Comunidad del sector</t>
        </is>
      </c>
      <c r="AH677">
        <f>CONCATENATE(X677," ",Y677," ",Z677," ",AA677," ",AB677," ",AC677," ",AD677," ",AE677," ",AF677," ",AG677)</f>
        <v/>
      </c>
      <c r="AI677" t="inlineStr">
        <is>
          <t>no reporta</t>
        </is>
      </c>
      <c r="AJ677" t="inlineStr">
        <is>
          <t>no reporta</t>
        </is>
      </c>
      <c r="AK677" t="inlineStr">
        <is>
          <t>Zuñiga</t>
        </is>
      </c>
      <c r="AO677" s="1" t="n"/>
      <c r="AP677" t="n">
        <v>4</v>
      </c>
      <c r="AQ677" s="17" t="n">
        <v>41522</v>
      </c>
      <c r="AR677" s="4" t="n"/>
      <c r="AS677" s="5">
        <f>+AR677-AQ677</f>
        <v/>
      </c>
      <c r="AT677" t="inlineStr">
        <is>
          <t>Acta de Compromiso</t>
        </is>
      </c>
      <c r="AU677" t="inlineStr">
        <is>
          <t>Auto de archivo</t>
        </is>
      </c>
    </row>
    <row r="678" ht="15" customHeight="1">
      <c r="B678" t="inlineStr">
        <is>
          <t>677-2013</t>
        </is>
      </c>
      <c r="C678" t="n">
        <v>1305074</v>
      </c>
      <c r="D678" t="inlineStr">
        <is>
          <t>-</t>
        </is>
      </c>
      <c r="E678" t="inlineStr">
        <is>
          <t>RESIDUOS SOLIDOS</t>
        </is>
      </c>
      <c r="H678" s="7" t="inlineStr">
        <is>
          <t>Acopio de baterias de motos usadas</t>
        </is>
      </c>
      <c r="I678" t="inlineStr">
        <is>
          <t>Orlando Correa</t>
        </is>
      </c>
      <c r="J678" t="inlineStr">
        <is>
          <t>KR</t>
        </is>
      </c>
      <c r="K678" t="n">
        <v>42</v>
      </c>
      <c r="N678" t="n">
        <v>33</v>
      </c>
      <c r="O678" t="inlineStr">
        <is>
          <t>B</t>
        </is>
      </c>
      <c r="P678" t="n">
        <v>11</v>
      </c>
      <c r="Q678" t="inlineStr">
        <is>
          <t>SUR</t>
        </is>
      </c>
      <c r="T678">
        <f>CONCATENATE(J678," ",K678," ",L678," ",M678," ",N678," ",O678," ",P678," ",Q678," ",R678," ",S678)</f>
        <v/>
      </c>
      <c r="U678" t="n">
        <v>8348497</v>
      </c>
      <c r="V678" t="n">
        <v>2709696</v>
      </c>
      <c r="W678" t="inlineStr">
        <is>
          <t>Correa Motos</t>
        </is>
      </c>
      <c r="X678" t="inlineStr">
        <is>
          <t>KR</t>
        </is>
      </c>
      <c r="Y678" t="n">
        <v>42</v>
      </c>
      <c r="AB678" t="n">
        <v>33</v>
      </c>
      <c r="AC678" t="inlineStr">
        <is>
          <t>B</t>
        </is>
      </c>
      <c r="AD678" t="n">
        <v>11</v>
      </c>
      <c r="AE678" t="inlineStr">
        <is>
          <t>SUR</t>
        </is>
      </c>
      <c r="AH678">
        <f>CONCATENATE(X678," ",Y678," ",Z678," ",AA678," ",AB678," ",AC678," ",AD678," ",AE678," ",AF678," ",AG678)</f>
        <v/>
      </c>
      <c r="AI678" t="inlineStr">
        <is>
          <t>no reporta</t>
        </is>
      </c>
      <c r="AJ678" t="n">
        <v>2709696</v>
      </c>
      <c r="AK678" t="inlineStr">
        <is>
          <t>Zona Centro</t>
        </is>
      </c>
      <c r="AO678" s="1" t="n"/>
      <c r="AP678" t="n">
        <v>9</v>
      </c>
      <c r="AQ678" s="17" t="n">
        <v>41522</v>
      </c>
      <c r="AR678" s="4" t="n">
        <v>41534</v>
      </c>
      <c r="AS678" s="5">
        <f>+AR678-AQ678</f>
        <v/>
      </c>
      <c r="AT678" t="inlineStr">
        <is>
          <t>Acta de Compromiso</t>
        </is>
      </c>
      <c r="AU678" t="inlineStr">
        <is>
          <t>Visitas técnicos</t>
        </is>
      </c>
      <c r="BU678" s="10" t="n">
        <v>41534</v>
      </c>
      <c r="BV678" s="10" t="n">
        <v>41534</v>
      </c>
    </row>
    <row r="679" ht="15" customHeight="1">
      <c r="B679" t="inlineStr">
        <is>
          <t>678-2013</t>
        </is>
      </c>
      <c r="C679" t="n">
        <v>1305075</v>
      </c>
      <c r="D679" t="inlineStr">
        <is>
          <t>-</t>
        </is>
      </c>
      <c r="E679" t="inlineStr">
        <is>
          <t>RESIDUOS SOLIDOS</t>
        </is>
      </c>
      <c r="H679" s="7" t="inlineStr">
        <is>
          <t>Disposición inadecuada de residuos sólidos</t>
        </is>
      </c>
      <c r="I679" t="inlineStr">
        <is>
          <t>Enrique Lopez Giraldo</t>
        </is>
      </c>
      <c r="J679" t="inlineStr">
        <is>
          <t>TR</t>
        </is>
      </c>
      <c r="K679" t="n">
        <v>33</v>
      </c>
      <c r="L679" t="inlineStr">
        <is>
          <t>B</t>
        </is>
      </c>
      <c r="M679" t="inlineStr">
        <is>
          <t>SUR</t>
        </is>
      </c>
      <c r="N679" t="n">
        <v>39</v>
      </c>
      <c r="P679" t="n">
        <v>10</v>
      </c>
      <c r="T679">
        <f>CONCATENATE(J679," ",K679," ",L679," ",M679," ",N679," ",O679," ",P679," ",Q679," ",R679," ",S679)</f>
        <v/>
      </c>
      <c r="U679" t="inlineStr">
        <is>
          <t>no reporta</t>
        </is>
      </c>
      <c r="V679" t="n">
        <v>2761298</v>
      </c>
      <c r="W679" t="inlineStr">
        <is>
          <t>Vecino izquierdo</t>
        </is>
      </c>
      <c r="AH679">
        <f>CONCATENATE(X679," ",Y679," ",Z679," ",AA679," ",AB679," ",AC679," ",AD679," ",AE679," ",AF679," ",AG679)</f>
        <v/>
      </c>
      <c r="AI679" t="inlineStr">
        <is>
          <t>no reporta</t>
        </is>
      </c>
      <c r="AJ679" t="inlineStr">
        <is>
          <t>no reporta</t>
        </is>
      </c>
      <c r="AK679" t="inlineStr">
        <is>
          <t>Bucarest</t>
        </is>
      </c>
      <c r="AO679" s="1" t="n"/>
      <c r="AP679" t="n">
        <v>9</v>
      </c>
      <c r="AQ679" s="17" t="n">
        <v>41522</v>
      </c>
      <c r="AR679" s="4" t="n">
        <v>41535</v>
      </c>
      <c r="AS679" s="5">
        <f>+AR679-AQ679</f>
        <v/>
      </c>
      <c r="AT679" t="inlineStr">
        <is>
          <t>Acta de Compromiso</t>
        </is>
      </c>
      <c r="AU679" t="inlineStr">
        <is>
          <t>Auto de archivo</t>
        </is>
      </c>
      <c r="AV679" s="10" t="n">
        <v>41535</v>
      </c>
      <c r="AW679" s="9" t="inlineStr">
        <is>
          <t>J. Restrepo</t>
        </is>
      </c>
      <c r="AX679" s="10" t="n">
        <v>41535</v>
      </c>
      <c r="AY679" s="10" t="n">
        <v>41606</v>
      </c>
      <c r="AZ679" s="9" t="inlineStr">
        <is>
          <t>J. Restrepo</t>
        </is>
      </c>
      <c r="BA679" s="10" t="n">
        <v>41606</v>
      </c>
      <c r="CE679" s="10" t="n">
        <v>41617</v>
      </c>
    </row>
    <row r="680" ht="15" customHeight="1">
      <c r="B680" t="inlineStr">
        <is>
          <t>679-2013</t>
        </is>
      </c>
      <c r="C680" t="n">
        <v>141582</v>
      </c>
      <c r="D680" t="inlineStr">
        <is>
          <t>-</t>
        </is>
      </c>
      <c r="E680" t="inlineStr">
        <is>
          <t>RESIDUOS SOLIDOS</t>
        </is>
      </c>
      <c r="H680" s="7" t="inlineStr">
        <is>
          <t>Disposición inadecuada de residuos solidos</t>
        </is>
      </c>
      <c r="I680" t="inlineStr">
        <is>
          <t>Secretaria de Salud</t>
        </is>
      </c>
      <c r="T680">
        <f>CONCATENATE(J680," ",K680," ",L680," ",M680," ",N680," ",O680," ",P680," ",Q680," ",R680," ",S680)</f>
        <v/>
      </c>
      <c r="U680" t="inlineStr">
        <is>
          <t>no reporta</t>
        </is>
      </c>
      <c r="V680" t="inlineStr">
        <is>
          <t>no reporta</t>
        </is>
      </c>
      <c r="W680" t="inlineStr">
        <is>
          <t>Comunidad del sector</t>
        </is>
      </c>
      <c r="X680" t="inlineStr">
        <is>
          <t>KR</t>
        </is>
      </c>
      <c r="Y680" t="n">
        <v>42</v>
      </c>
      <c r="Z680" t="inlineStr">
        <is>
          <t>A</t>
        </is>
      </c>
      <c r="AB680" t="n">
        <v>26</v>
      </c>
      <c r="AC680" t="inlineStr">
        <is>
          <t>A</t>
        </is>
      </c>
      <c r="AD680" t="n">
        <v>4</v>
      </c>
      <c r="AE680" t="inlineStr">
        <is>
          <t>SUR</t>
        </is>
      </c>
      <c r="AH680">
        <f>CONCATENATE(X680," ",Y680," ",Z680," ",AA680," ",AB680," ",AC680," ",AD680," ",AE680," ",AF680," ",AG680)</f>
        <v/>
      </c>
      <c r="AI680" t="inlineStr">
        <is>
          <t>no reporta</t>
        </is>
      </c>
      <c r="AJ680" t="inlineStr">
        <is>
          <t>no reporta</t>
        </is>
      </c>
      <c r="AK680" t="inlineStr">
        <is>
          <t>Las Orquideas</t>
        </is>
      </c>
      <c r="AO680" s="1" t="n"/>
      <c r="AP680" t="n">
        <v>3</v>
      </c>
      <c r="AQ680" s="17" t="n">
        <v>41522</v>
      </c>
      <c r="AR680" s="4" t="n">
        <v>41535</v>
      </c>
      <c r="AS680" s="5">
        <f>+AR680-AQ680</f>
        <v/>
      </c>
      <c r="AT680" t="inlineStr">
        <is>
          <t>Acta de Compromiso</t>
        </is>
      </c>
      <c r="AU680" t="inlineStr">
        <is>
          <t>Auto de archivo</t>
        </is>
      </c>
      <c r="AV680" s="10" t="n">
        <v>41535</v>
      </c>
      <c r="AW680" s="9" t="inlineStr">
        <is>
          <t>J. Restrepo - S. Bustamante - C. Rojas</t>
        </is>
      </c>
      <c r="AX680" s="10" t="n">
        <v>41536</v>
      </c>
      <c r="AY680" s="10" t="n">
        <v>41540</v>
      </c>
      <c r="AZ680" s="9" t="inlineStr">
        <is>
          <t>J. Alvarez - L. Garcia</t>
        </is>
      </c>
      <c r="BA680" s="10" t="n">
        <v>41541</v>
      </c>
      <c r="CE680" s="10" t="n">
        <v>41554</v>
      </c>
    </row>
    <row r="681" ht="15" customHeight="1">
      <c r="B681" t="inlineStr">
        <is>
          <t>680-2013</t>
        </is>
      </c>
      <c r="C681" t="n">
        <v>141583</v>
      </c>
      <c r="D681" t="inlineStr">
        <is>
          <t>-</t>
        </is>
      </c>
      <c r="E681" t="inlineStr">
        <is>
          <t>RESIDUOS SOLIDOS</t>
        </is>
      </c>
      <c r="H681" s="7" t="inlineStr">
        <is>
          <t>Disposición inadecuada de residuos solidos</t>
        </is>
      </c>
      <c r="I681" t="inlineStr">
        <is>
          <t>Secretaria de Salud</t>
        </is>
      </c>
      <c r="T681">
        <f>CONCATENATE(J681," ",K681," ",L681," ",M681," ",N681," ",O681," ",P681," ",Q681," ",R681," ",S681)</f>
        <v/>
      </c>
      <c r="U681" t="inlineStr">
        <is>
          <t>no reporta</t>
        </is>
      </c>
      <c r="V681" t="inlineStr">
        <is>
          <t>no reporta</t>
        </is>
      </c>
      <c r="W681" t="inlineStr">
        <is>
          <t>Gabriel Bolivar</t>
        </is>
      </c>
      <c r="X681" t="inlineStr">
        <is>
          <t>KR</t>
        </is>
      </c>
      <c r="Y681" t="n">
        <v>27</v>
      </c>
      <c r="AB681" t="n">
        <v>23</v>
      </c>
      <c r="AD681" t="n">
        <v>79</v>
      </c>
      <c r="AE681" t="inlineStr">
        <is>
          <t>SUR</t>
        </is>
      </c>
      <c r="AG681" t="n">
        <v>105</v>
      </c>
      <c r="AH681">
        <f>CONCATENATE(X681," ",Y681," ",Z681," ",AA681," ",AB681," ",AC681," ",AD681," ",AE681," ",AF681," ",AG681)</f>
        <v/>
      </c>
      <c r="AI681" t="inlineStr">
        <is>
          <t>no reporta</t>
        </is>
      </c>
      <c r="AJ681" t="inlineStr">
        <is>
          <t>no reporta</t>
        </is>
      </c>
      <c r="AK681" t="inlineStr">
        <is>
          <t>Zuñiga</t>
        </is>
      </c>
      <c r="AO681" s="1" t="n"/>
      <c r="AP681" t="n">
        <v>4</v>
      </c>
      <c r="AQ681" s="17" t="n">
        <v>41522</v>
      </c>
      <c r="AR681" s="4" t="n">
        <v>41535</v>
      </c>
      <c r="AS681" s="5">
        <f>+AR681-AQ681</f>
        <v/>
      </c>
      <c r="AT681" t="inlineStr">
        <is>
          <t>Acta de Compromiso</t>
        </is>
      </c>
      <c r="AU681" t="inlineStr">
        <is>
          <t>Auto de archivo</t>
        </is>
      </c>
      <c r="AV681" s="10" t="n">
        <v>41535</v>
      </c>
      <c r="AW681" s="9" t="inlineStr">
        <is>
          <t>J. Restrepo - S. Bustamante - C. Rojas</t>
        </is>
      </c>
      <c r="AX681" s="10" t="n">
        <v>41536</v>
      </c>
      <c r="AY681" s="10" t="n">
        <v>41540</v>
      </c>
      <c r="AZ681" s="9" t="inlineStr">
        <is>
          <t>J. Alvarez - L. Garcia</t>
        </is>
      </c>
      <c r="BA681" s="10" t="n">
        <v>41541</v>
      </c>
      <c r="CE681" s="10" t="n">
        <v>41548</v>
      </c>
    </row>
    <row r="682" ht="15" customHeight="1">
      <c r="B682" t="inlineStr">
        <is>
          <t>681-2013</t>
        </is>
      </c>
      <c r="C682" t="n">
        <v>1305102</v>
      </c>
      <c r="D682" t="inlineStr">
        <is>
          <t>-</t>
        </is>
      </c>
      <c r="E682" t="inlineStr">
        <is>
          <t>RESIDUOS SOLIDOS</t>
        </is>
      </c>
      <c r="H682" s="7" t="inlineStr">
        <is>
          <t>Disposición inadecuada de residuos solidos</t>
        </is>
      </c>
      <c r="I682" t="inlineStr">
        <is>
          <t>Comunidad</t>
        </is>
      </c>
      <c r="T682">
        <f>CONCATENATE(J682," ",K682," ",L682," ",M682," ",N682," ",O682," ",P682," ",Q682," ",R682," ",S682)</f>
        <v/>
      </c>
      <c r="U682" t="inlineStr">
        <is>
          <t>no reporta</t>
        </is>
      </c>
      <c r="V682" t="inlineStr">
        <is>
          <t>no reporta</t>
        </is>
      </c>
      <c r="W682" t="inlineStr">
        <is>
          <t>Regina - Panaderia El Buen Gustico</t>
        </is>
      </c>
      <c r="X682" t="inlineStr">
        <is>
          <t>KR</t>
        </is>
      </c>
      <c r="Y682" t="n">
        <v>34</v>
      </c>
      <c r="AA682" t="inlineStr">
        <is>
          <t>SUR</t>
        </is>
      </c>
      <c r="AB682" t="n">
        <v>38</v>
      </c>
      <c r="AD682" t="n">
        <v>3</v>
      </c>
      <c r="AH682">
        <f>CONCATENATE(X682," ",Y682," ",Z682," ",AA682," ",AB682," ",AC682," ",AD682," ",AE682," ",AF682," ",AG682)</f>
        <v/>
      </c>
      <c r="AI682" t="inlineStr">
        <is>
          <t>no reporta</t>
        </is>
      </c>
      <c r="AJ682" t="inlineStr">
        <is>
          <t>no reporta</t>
        </is>
      </c>
      <c r="AK682" t="inlineStr">
        <is>
          <t>Mesa</t>
        </is>
      </c>
      <c r="AO682" s="1" t="n"/>
      <c r="AP682" t="n">
        <v>9</v>
      </c>
      <c r="AQ682" s="17" t="n">
        <v>41526</v>
      </c>
      <c r="AR682" s="4" t="n">
        <v>41535</v>
      </c>
      <c r="AS682" s="5">
        <f>+AR682-AQ682</f>
        <v/>
      </c>
      <c r="AT682" t="inlineStr">
        <is>
          <t>Acta de Compromiso</t>
        </is>
      </c>
      <c r="AU682" t="inlineStr">
        <is>
          <t>Auto de archivo</t>
        </is>
      </c>
      <c r="AV682" s="10" t="n">
        <v>41535</v>
      </c>
      <c r="AW682" s="9" t="inlineStr">
        <is>
          <t>J. Alvarez - L. Garcia</t>
        </is>
      </c>
      <c r="AX682" s="10" t="n">
        <v>41536</v>
      </c>
      <c r="CE682" s="10" t="n">
        <v>41593</v>
      </c>
    </row>
    <row r="683" ht="15" customHeight="1">
      <c r="B683" t="inlineStr">
        <is>
          <t>682-2013</t>
        </is>
      </c>
      <c r="C683" t="n">
        <v>1305151</v>
      </c>
      <c r="D683" t="inlineStr">
        <is>
          <t>FLORA</t>
        </is>
      </c>
      <c r="H683" s="7" t="inlineStr">
        <is>
          <t xml:space="preserve">Tala de arboles </t>
        </is>
      </c>
      <c r="I683" t="inlineStr">
        <is>
          <t>Comunidad</t>
        </is>
      </c>
      <c r="T683">
        <f>CONCATENATE(J683," ",K683," ",L683," ",M683," ",N683," ",O683," ",P683," ",Q683," ",R683," ",S683)</f>
        <v/>
      </c>
      <c r="U683" t="inlineStr">
        <is>
          <t>no reporta</t>
        </is>
      </c>
      <c r="V683" t="inlineStr">
        <is>
          <t>no reporta</t>
        </is>
      </c>
      <c r="W683" t="inlineStr">
        <is>
          <t>Carlos Cardona</t>
        </is>
      </c>
      <c r="AH683">
        <f>CONCATENATE(X683," ",Y683," ",Z683," ",AA683," ",AB683," ",AC683," ",AD683," ",AE683," ",AF683," ",AG683)</f>
        <v/>
      </c>
      <c r="AI683" t="inlineStr">
        <is>
          <t>no reporta</t>
        </is>
      </c>
      <c r="AJ683" t="inlineStr">
        <is>
          <t>no reporta</t>
        </is>
      </c>
      <c r="AL683" t="inlineStr">
        <is>
          <t>El Vallano</t>
        </is>
      </c>
      <c r="AO683" s="1" t="n"/>
      <c r="AP683" t="n">
        <v>11</v>
      </c>
      <c r="AQ683" s="17" t="n">
        <v>41526</v>
      </c>
      <c r="AR683" s="4" t="n">
        <v>41543</v>
      </c>
      <c r="AS683" s="5">
        <f>+AR683-AQ683</f>
        <v/>
      </c>
      <c r="AT683" t="inlineStr">
        <is>
          <t>Acta de Compromiso</t>
        </is>
      </c>
      <c r="AU683" t="inlineStr">
        <is>
          <t>Auto de archivo</t>
        </is>
      </c>
      <c r="CE683" s="10" t="n">
        <v>41778</v>
      </c>
    </row>
    <row r="684" ht="15" customHeight="1">
      <c r="B684" t="inlineStr">
        <is>
          <t>683-2013</t>
        </is>
      </c>
      <c r="C684" t="n">
        <v>1305154</v>
      </c>
      <c r="D684" t="inlineStr">
        <is>
          <t>-</t>
        </is>
      </c>
      <c r="E684" t="inlineStr">
        <is>
          <t>ESCOMBROS</t>
        </is>
      </c>
      <c r="H684" s="7" t="inlineStr">
        <is>
          <t>Disposición inadecuada de escombros</t>
        </is>
      </c>
      <c r="I684" t="inlineStr">
        <is>
          <t>Comunidad</t>
        </is>
      </c>
      <c r="T684">
        <f>CONCATENATE(J684," ",K684," ",L684," ",M684," ",N684," ",O684," ",P684," ",Q684," ",R684," ",S684)</f>
        <v/>
      </c>
      <c r="U684" t="inlineStr">
        <is>
          <t>no reporta</t>
        </is>
      </c>
      <c r="V684" t="inlineStr">
        <is>
          <t>no reporta</t>
        </is>
      </c>
      <c r="W684" t="inlineStr">
        <is>
          <t>Johvany Vallejo</t>
        </is>
      </c>
      <c r="X684" t="inlineStr">
        <is>
          <t>CL</t>
        </is>
      </c>
      <c r="Y684" t="n">
        <v>40</v>
      </c>
      <c r="Z684" t="inlineStr">
        <is>
          <t>C</t>
        </is>
      </c>
      <c r="AA684" t="inlineStr">
        <is>
          <t>SUR</t>
        </is>
      </c>
      <c r="AB684" t="n">
        <v>32</v>
      </c>
      <c r="AD684" t="n">
        <v>18</v>
      </c>
      <c r="AG684" t="n">
        <v>302</v>
      </c>
      <c r="AH684">
        <f>CONCATENATE(X684," ",Y684," ",Z684," ",AA684," ",AB684," ",AC684," ",AD684," ",AE684," ",AF684," ",AG684)</f>
        <v/>
      </c>
      <c r="AI684" t="n">
        <v>98549291</v>
      </c>
      <c r="AJ684" t="inlineStr">
        <is>
          <t>2713052 - 3137348413</t>
        </is>
      </c>
      <c r="AK684" t="inlineStr">
        <is>
          <t>El Dorado</t>
        </is>
      </c>
      <c r="AO684" s="1" t="n"/>
      <c r="AP684" t="n">
        <v>7</v>
      </c>
      <c r="AQ684" s="17" t="n">
        <v>41526</v>
      </c>
      <c r="AR684" s="4" t="n">
        <v>41536</v>
      </c>
      <c r="AS684" s="5">
        <f>+AR684-AQ684</f>
        <v/>
      </c>
      <c r="AT684" t="inlineStr">
        <is>
          <t>Acta de Compromiso</t>
        </is>
      </c>
      <c r="AU684" t="inlineStr">
        <is>
          <t>Auto de archivo</t>
        </is>
      </c>
      <c r="BK684" s="10" t="n">
        <v>41536</v>
      </c>
      <c r="BL684" s="10" t="n">
        <v>41536</v>
      </c>
      <c r="CE684" s="10" t="n">
        <v>41548</v>
      </c>
    </row>
    <row r="685">
      <c r="B685" t="inlineStr">
        <is>
          <t>684-2013</t>
        </is>
      </c>
      <c r="C685" t="n">
        <v>1305159</v>
      </c>
      <c r="D685" t="inlineStr">
        <is>
          <t>ESPACIOS PUBLICOS VERDES</t>
        </is>
      </c>
      <c r="H685" s="7" t="inlineStr">
        <is>
          <t>Cambio de piso blando por duro</t>
        </is>
      </c>
      <c r="I685" t="inlineStr">
        <is>
          <t>De Oficio</t>
        </is>
      </c>
      <c r="T685">
        <f>CONCATENATE(J685," ",K685," ",L685," ",M685," ",N685," ",O685," ",P685," ",Q685," ",R685," ",S685)</f>
        <v/>
      </c>
      <c r="U685" t="inlineStr">
        <is>
          <t>no reporta</t>
        </is>
      </c>
      <c r="V685" t="inlineStr">
        <is>
          <t>no reporta</t>
        </is>
      </c>
      <c r="W685" t="inlineStr">
        <is>
          <t>Jhon Gonzales Vargas</t>
        </is>
      </c>
      <c r="X685" t="inlineStr">
        <is>
          <t>CL</t>
        </is>
      </c>
      <c r="Y685" t="n">
        <v>36</v>
      </c>
      <c r="Z685" t="inlineStr">
        <is>
          <t>D</t>
        </is>
      </c>
      <c r="AA685" t="inlineStr">
        <is>
          <t>SUR</t>
        </is>
      </c>
      <c r="AB685" t="n">
        <v>27</v>
      </c>
      <c r="AC685" t="inlineStr">
        <is>
          <t>D</t>
        </is>
      </c>
      <c r="AD685" t="n">
        <v>166</v>
      </c>
      <c r="AG685" t="n">
        <v>117</v>
      </c>
      <c r="AH685">
        <f>CONCATENATE(X685," ",Y685," ",Z685," ",AA685," ",AB685," ",AC685," ",AD685," ",AE685," ",AF685," ",AG685)</f>
        <v/>
      </c>
      <c r="AI685" t="n">
        <v>72333880</v>
      </c>
      <c r="AJ685" t="n">
        <v>3024056</v>
      </c>
      <c r="AK685" t="inlineStr">
        <is>
          <t>La Pradera</t>
        </is>
      </c>
      <c r="AO685" s="1" t="n"/>
      <c r="AP685" t="n">
        <v>5</v>
      </c>
      <c r="AQ685" s="17" t="n">
        <v>41527</v>
      </c>
      <c r="AR685" s="4" t="n">
        <v>41527</v>
      </c>
      <c r="AS685" s="5">
        <f>+AR685-AQ685</f>
        <v/>
      </c>
      <c r="AT685" t="inlineStr">
        <is>
          <t>Acta de Compromiso</t>
        </is>
      </c>
      <c r="AU685" t="inlineStr">
        <is>
          <t>Auto de archivo</t>
        </is>
      </c>
      <c r="AV685" s="10" t="n">
        <v>41527</v>
      </c>
      <c r="AW685" s="9" t="inlineStr">
        <is>
          <t>J. Restrepo - S. Bustamante</t>
        </is>
      </c>
      <c r="AX685" s="10" t="n">
        <v>41528</v>
      </c>
      <c r="AY685" s="10" t="n">
        <v>41606</v>
      </c>
      <c r="AZ685" s="9" t="inlineStr">
        <is>
          <t>J. Alvarez - L. Garcia</t>
        </is>
      </c>
      <c r="BA685" s="10" t="n">
        <v>41606</v>
      </c>
      <c r="CE685" s="10" t="n">
        <v>41617</v>
      </c>
    </row>
    <row r="686" ht="15" customHeight="1">
      <c r="B686" t="inlineStr">
        <is>
          <t>685-2013</t>
        </is>
      </c>
      <c r="C686" t="n">
        <v>1305174</v>
      </c>
      <c r="D686" t="inlineStr">
        <is>
          <t>FLORA</t>
        </is>
      </c>
      <c r="H686" s="7" t="inlineStr">
        <is>
          <t>Roceria en lote de helecho y chuzque</t>
        </is>
      </c>
      <c r="I686" t="inlineStr">
        <is>
          <t>De Oficio</t>
        </is>
      </c>
      <c r="T686">
        <f>CONCATENATE(J686," ",K686," ",L686," ",M686," ",N686," ",O686," ",P686," ",Q686," ",R686," ",S686)</f>
        <v/>
      </c>
      <c r="U686" t="inlineStr">
        <is>
          <t>no reporta</t>
        </is>
      </c>
      <c r="V686" t="inlineStr">
        <is>
          <t>no reporta</t>
        </is>
      </c>
      <c r="W686" t="inlineStr">
        <is>
          <t>Luis Carlos Rios Salazar</t>
        </is>
      </c>
      <c r="AH686">
        <f>CONCATENATE(X686," ",Y686," ",Z686," ",AA686," ",AB686," ",AC686," ",AD686," ",AE686," ",AF686," ",AG686)</f>
        <v/>
      </c>
      <c r="AI686" t="n">
        <v>15435353</v>
      </c>
      <c r="AJ686" t="n">
        <v>3122029572</v>
      </c>
      <c r="AL686" t="inlineStr">
        <is>
          <t>Pantanillo</t>
        </is>
      </c>
      <c r="AO686" s="1" t="inlineStr">
        <is>
          <t>175</t>
        </is>
      </c>
      <c r="AP686" t="n">
        <v>13</v>
      </c>
      <c r="AQ686" s="17" t="n">
        <v>41527</v>
      </c>
      <c r="AR686" s="4" t="n">
        <v>41527</v>
      </c>
      <c r="AS686" s="5">
        <f>+AR686-AQ686</f>
        <v/>
      </c>
      <c r="AT686" t="inlineStr">
        <is>
          <t>Acta de Compromiso</t>
        </is>
      </c>
      <c r="AU686" t="inlineStr">
        <is>
          <t>Auto de archivo</t>
        </is>
      </c>
      <c r="AV686" s="10" t="n">
        <v>41527</v>
      </c>
      <c r="AW686" s="9" t="inlineStr">
        <is>
          <t>L. Taborda</t>
        </is>
      </c>
      <c r="AX686" s="10" t="n">
        <v>41528</v>
      </c>
    </row>
    <row r="687" ht="15" customHeight="1">
      <c r="A687" t="inlineStr">
        <is>
          <t>I.T 130374</t>
        </is>
      </c>
      <c r="B687" t="inlineStr">
        <is>
          <t>686-2013</t>
        </is>
      </c>
      <c r="C687" t="inlineStr">
        <is>
          <t>1305175 - 147137 - 155083</t>
        </is>
      </c>
      <c r="D687" t="inlineStr">
        <is>
          <t>FLORA</t>
        </is>
      </c>
      <c r="H687" s="7" t="inlineStr">
        <is>
          <t>Tala de cipres y afectación de nativos en retiro de quebrada</t>
        </is>
      </c>
      <c r="I687" t="inlineStr">
        <is>
          <t>De Oficio</t>
        </is>
      </c>
      <c r="T687">
        <f>CONCATENATE(J687," ",K687," ",L687," ",M687," ",N687," ",O687," ",P687," ",Q687," ",R687," ",S687)</f>
        <v/>
      </c>
      <c r="U687" t="inlineStr">
        <is>
          <t>no reporta</t>
        </is>
      </c>
      <c r="V687" t="inlineStr">
        <is>
          <t>no reporta</t>
        </is>
      </c>
      <c r="W687" t="inlineStr">
        <is>
          <t>Donadio Copello Oreste</t>
        </is>
      </c>
      <c r="AH687">
        <f>CONCATENATE(X687," ",Y687," ",Z687," ",AA687," ",AB687," ",AC687," ",AD687," ",AE687," ",AF687," ",AG687)</f>
        <v/>
      </c>
      <c r="AI687" t="n">
        <v>70563898</v>
      </c>
      <c r="AJ687" t="inlineStr">
        <is>
          <t>5380335 - 3116466878</t>
        </is>
      </c>
      <c r="AL687" t="inlineStr">
        <is>
          <t>Pantanillo</t>
        </is>
      </c>
      <c r="AO687" s="1" t="inlineStr">
        <is>
          <t>059</t>
        </is>
      </c>
      <c r="AP687" t="n">
        <v>13</v>
      </c>
      <c r="AQ687" s="17" t="n">
        <v>41527</v>
      </c>
      <c r="AR687" s="4" t="n">
        <v>41527</v>
      </c>
      <c r="AS687" s="5">
        <f>+AR687-AQ687</f>
        <v/>
      </c>
      <c r="AT687" t="inlineStr">
        <is>
          <t>Acta de Compromiso</t>
        </is>
      </c>
      <c r="AU687" t="inlineStr">
        <is>
          <t>Auto de archivo</t>
        </is>
      </c>
      <c r="AV687" s="10" t="n">
        <v>41527</v>
      </c>
      <c r="AW687" s="9" t="inlineStr">
        <is>
          <t>L. Taborda - C. Calle</t>
        </is>
      </c>
      <c r="AX687" s="10" t="n">
        <v>41528</v>
      </c>
    </row>
    <row r="688" ht="15" customHeight="1">
      <c r="B688" t="inlineStr">
        <is>
          <t>687-2013</t>
        </is>
      </c>
      <c r="C688" t="n">
        <v>1305079</v>
      </c>
      <c r="D688" t="inlineStr">
        <is>
          <t>FAUNA DOMESTICA</t>
        </is>
      </c>
      <c r="H688" s="7" t="inlineStr">
        <is>
          <t>Ataque de canino a persona</t>
        </is>
      </c>
      <c r="I688" t="inlineStr">
        <is>
          <t>Marleni Zapata</t>
        </is>
      </c>
      <c r="J688" t="inlineStr">
        <is>
          <t>TR</t>
        </is>
      </c>
      <c r="K688" t="n">
        <v>32</v>
      </c>
      <c r="L688" t="inlineStr">
        <is>
          <t>A</t>
        </is>
      </c>
      <c r="M688" t="inlineStr">
        <is>
          <t>SUR</t>
        </is>
      </c>
      <c r="N688" t="n">
        <v>29</v>
      </c>
      <c r="P688" t="n">
        <v>92</v>
      </c>
      <c r="T688">
        <f>CONCATENATE(J688," ",K688," ",L688," ",M688," ",N688," ",O688," ",P688," ",Q688," ",R688," ",S688)</f>
        <v/>
      </c>
      <c r="U688" t="n">
        <v>42761426</v>
      </c>
      <c r="V688" t="n">
        <v>5880972</v>
      </c>
      <c r="W688" t="inlineStr">
        <is>
          <t>Laura</t>
        </is>
      </c>
      <c r="X688" t="inlineStr">
        <is>
          <t>TR</t>
        </is>
      </c>
      <c r="Y688" t="n">
        <v>32</v>
      </c>
      <c r="Z688" t="inlineStr">
        <is>
          <t>A</t>
        </is>
      </c>
      <c r="AA688" t="inlineStr">
        <is>
          <t>SUR</t>
        </is>
      </c>
      <c r="AB688" t="n">
        <v>29</v>
      </c>
      <c r="AD688" t="n">
        <v>97</v>
      </c>
      <c r="AH688">
        <f>CONCATENATE(X688," ",Y688," ",Z688," ",AA688," ",AB688," ",AC688," ",AD688," ",AE688," ",AF688," ",AG688)</f>
        <v/>
      </c>
      <c r="AI688" t="inlineStr">
        <is>
          <t>no reporta</t>
        </is>
      </c>
      <c r="AJ688" t="n">
        <v>3312436</v>
      </c>
      <c r="AK688" t="inlineStr">
        <is>
          <t>Alto de Misael</t>
        </is>
      </c>
      <c r="AO688" s="1" t="n"/>
      <c r="AP688" t="n">
        <v>3</v>
      </c>
      <c r="AQ688" s="17" t="n">
        <v>41522</v>
      </c>
      <c r="AR688" s="4" t="n"/>
      <c r="AS688" s="5" t="n"/>
      <c r="AT688" t="inlineStr">
        <is>
          <t>Codigo de Policia</t>
        </is>
      </c>
      <c r="AU688" t="inlineStr">
        <is>
          <t>Auto de archivo</t>
        </is>
      </c>
      <c r="CE688" s="10" t="n">
        <v>42020</v>
      </c>
    </row>
    <row r="689" ht="30" customHeight="1">
      <c r="A689" t="inlineStr">
        <is>
          <t>I.T 130376 1313446-2014</t>
        </is>
      </c>
      <c r="B689" t="inlineStr">
        <is>
          <t>688-2013</t>
        </is>
      </c>
      <c r="C689" t="inlineStr">
        <is>
          <t>1305082 / 1305682 / 13-3442 / 13-4477</t>
        </is>
      </c>
      <c r="D689" t="inlineStr">
        <is>
          <t>HIDRICO</t>
        </is>
      </c>
      <c r="H689" s="7" t="inlineStr">
        <is>
          <t>Alteración de la quebrada por sedimentos.    - Cerramiento de la fuente hidrica subcuenca 2</t>
        </is>
      </c>
      <c r="I689" t="inlineStr">
        <is>
          <t>De Oficio</t>
        </is>
      </c>
      <c r="T689">
        <f>CONCATENATE(J689," ",K689," ",L689," ",M689," ",N689," ",O689," ",P689," ",Q689," ",R689," ",S689)</f>
        <v/>
      </c>
      <c r="U689" t="inlineStr">
        <is>
          <t>no reporta</t>
        </is>
      </c>
      <c r="V689" t="inlineStr">
        <is>
          <t>no reporta</t>
        </is>
      </c>
      <c r="W689" t="inlineStr">
        <is>
          <t>Proyecto La Calleja</t>
        </is>
      </c>
      <c r="X689" t="inlineStr">
        <is>
          <t>CL</t>
        </is>
      </c>
      <c r="Y689" t="n">
        <v>36</v>
      </c>
      <c r="AA689" t="inlineStr">
        <is>
          <t>SUR</t>
        </is>
      </c>
      <c r="AB689" t="n">
        <v>23</v>
      </c>
      <c r="AD689" t="n">
        <v>96</v>
      </c>
      <c r="AH689">
        <f>CONCATENATE(X689," ",Y689," ",Z689," ",AA689," ",AB689," ",AC689," ",AD689," ",AE689," ",AF689," ",AG689)</f>
        <v/>
      </c>
      <c r="AI689" t="inlineStr">
        <is>
          <t>no reporta</t>
        </is>
      </c>
      <c r="AJ689" t="n">
        <v>3361902</v>
      </c>
      <c r="AL689" t="inlineStr">
        <is>
          <t>Santa Catalina</t>
        </is>
      </c>
      <c r="AO689" s="1" t="n"/>
      <c r="AP689" t="n">
        <v>10</v>
      </c>
      <c r="AQ689" s="17" t="n">
        <v>41890</v>
      </c>
      <c r="AR689" s="4" t="n">
        <v>41521</v>
      </c>
      <c r="AS689" s="5">
        <f>+AR689-AQ689</f>
        <v/>
      </c>
      <c r="AT689" t="inlineStr">
        <is>
          <t>Acta de Compromiso</t>
        </is>
      </c>
      <c r="AU689" t="inlineStr">
        <is>
          <t>Auto de archivo</t>
        </is>
      </c>
      <c r="AV689" s="10" t="n">
        <v>41515</v>
      </c>
      <c r="AW689" s="9" t="inlineStr">
        <is>
          <t>J. Guzman - C. Calle</t>
        </is>
      </c>
      <c r="AX689" s="10" t="n">
        <v>41520</v>
      </c>
      <c r="AY689" s="10" t="n">
        <v>41522</v>
      </c>
      <c r="AZ689" s="9" t="inlineStr">
        <is>
          <t>J. Alvarez - L. Garcia</t>
        </is>
      </c>
      <c r="BA689" s="10" t="n">
        <v>41523</v>
      </c>
      <c r="BB689" s="10" t="n">
        <v>42053</v>
      </c>
      <c r="BC689" s="9" t="inlineStr">
        <is>
          <t>C. Calle</t>
        </is>
      </c>
      <c r="BD689" s="10" t="n">
        <v>42065</v>
      </c>
    </row>
    <row r="690" ht="15" customHeight="1">
      <c r="B690" t="inlineStr">
        <is>
          <t>689-2013</t>
        </is>
      </c>
      <c r="C690" t="n">
        <v>1305098</v>
      </c>
      <c r="D690" t="inlineStr">
        <is>
          <t>-</t>
        </is>
      </c>
      <c r="E690" t="inlineStr">
        <is>
          <t>ESCOMBROS</t>
        </is>
      </c>
      <c r="H690" s="7" t="inlineStr">
        <is>
          <t>Disposición inadecuada de escombros</t>
        </is>
      </c>
      <c r="I690" t="inlineStr">
        <is>
          <t>Enviaseo</t>
        </is>
      </c>
      <c r="T690">
        <f>CONCATENATE(J690," ",K690," ",L690," ",M690," ",N690," ",O690," ",P690," ",Q690," ",R690," ",S690)</f>
        <v/>
      </c>
      <c r="U690" t="inlineStr">
        <is>
          <t>no reporta</t>
        </is>
      </c>
      <c r="V690" t="inlineStr">
        <is>
          <t>no reporta</t>
        </is>
      </c>
      <c r="W690" t="inlineStr">
        <is>
          <t>Alba</t>
        </is>
      </c>
      <c r="X690" t="inlineStr">
        <is>
          <t>KR</t>
        </is>
      </c>
      <c r="Y690" t="n">
        <v>26</v>
      </c>
      <c r="AB690" t="n">
        <v>41</v>
      </c>
      <c r="AC690" t="inlineStr">
        <is>
          <t>A</t>
        </is>
      </c>
      <c r="AD690" t="n">
        <v>70</v>
      </c>
      <c r="AE690" t="inlineStr">
        <is>
          <t>SUR</t>
        </is>
      </c>
      <c r="AG690" t="n">
        <v>212</v>
      </c>
      <c r="AH690">
        <f>CONCATENATE(X690," ",Y690," ",Z690," ",AA690," ",AB690," ",AC690," ",AD690," ",AE690," ",AF690," ",AG690)</f>
        <v/>
      </c>
      <c r="AI690" t="inlineStr">
        <is>
          <t>no reporta</t>
        </is>
      </c>
      <c r="AJ690" t="inlineStr">
        <is>
          <t>no reporta</t>
        </is>
      </c>
      <c r="AK690" t="inlineStr">
        <is>
          <t>San Rafael</t>
        </is>
      </c>
      <c r="AO690" s="1" t="n"/>
      <c r="AP690" t="n">
        <v>6</v>
      </c>
      <c r="AQ690" s="17" t="n">
        <v>41526</v>
      </c>
      <c r="AR690" s="4" t="n">
        <v>41526</v>
      </c>
      <c r="AS690" s="5">
        <f>+AR690-AQ690</f>
        <v/>
      </c>
      <c r="AT690" t="inlineStr">
        <is>
          <t>Acta de Compromiso</t>
        </is>
      </c>
      <c r="AU690" t="inlineStr">
        <is>
          <t>Auto de archivo</t>
        </is>
      </c>
      <c r="AV690" s="10" t="n">
        <v>41526</v>
      </c>
      <c r="AW690" s="9" t="inlineStr">
        <is>
          <t>J. Restrepo - S. Bustamante</t>
        </is>
      </c>
      <c r="AX690" s="10" t="n">
        <v>41526</v>
      </c>
    </row>
    <row r="691" ht="15" customHeight="1">
      <c r="B691" t="inlineStr">
        <is>
          <t>690-2013</t>
        </is>
      </c>
      <c r="C691" t="n">
        <v>1304693</v>
      </c>
      <c r="D691" t="inlineStr">
        <is>
          <t>FAUNA DOMESTICA</t>
        </is>
      </c>
      <c r="H691" s="7" t="inlineStr">
        <is>
          <t>Tenencia inadecuada de felino</t>
        </is>
      </c>
      <c r="I691" t="inlineStr">
        <is>
          <t>Carlos Valencia</t>
        </is>
      </c>
      <c r="J691" t="inlineStr">
        <is>
          <t>KR</t>
        </is>
      </c>
      <c r="K691" t="n">
        <v>39</v>
      </c>
      <c r="L691" t="inlineStr">
        <is>
          <t>DD</t>
        </is>
      </c>
      <c r="N691" t="n">
        <v>45</v>
      </c>
      <c r="O691" t="inlineStr">
        <is>
          <t>C</t>
        </is>
      </c>
      <c r="P691" t="n">
        <v>34</v>
      </c>
      <c r="Q691" t="inlineStr">
        <is>
          <t>SUR</t>
        </is>
      </c>
      <c r="T691">
        <f>CONCATENATE(J691," ",K691," ",L691," ",M691," ",N691," ",O691," ",P691," ",Q691," ",R691," ",S691)</f>
        <v/>
      </c>
      <c r="U691" t="n">
        <v>98668784</v>
      </c>
      <c r="V691" t="n">
        <v>3319298</v>
      </c>
      <c r="W691" t="inlineStr">
        <is>
          <t>Por determinar</t>
        </is>
      </c>
      <c r="X691" t="inlineStr">
        <is>
          <t>KR</t>
        </is>
      </c>
      <c r="Y691" t="n">
        <v>39</v>
      </c>
      <c r="Z691" t="inlineStr">
        <is>
          <t>D</t>
        </is>
      </c>
      <c r="AB691" t="n">
        <v>45</v>
      </c>
      <c r="AC691" t="inlineStr">
        <is>
          <t>C</t>
        </is>
      </c>
      <c r="AD691" t="n">
        <v>19</v>
      </c>
      <c r="AE691" t="inlineStr">
        <is>
          <t>SUR</t>
        </is>
      </c>
      <c r="AH691">
        <f>CONCATENATE(X691," ",Y691," ",Z691," ",AA691," ",AB691," ",AC691," ",AD691," ",AE691," ",AF691," ",AG691)</f>
        <v/>
      </c>
      <c r="AI691" t="inlineStr">
        <is>
          <t>no reporta</t>
        </is>
      </c>
      <c r="AJ691" t="inlineStr">
        <is>
          <t>no reporta</t>
        </is>
      </c>
      <c r="AK691" t="inlineStr">
        <is>
          <t>La Paz</t>
        </is>
      </c>
      <c r="AO691" s="1" t="n"/>
      <c r="AP691" t="n">
        <v>7</v>
      </c>
      <c r="AQ691" s="17" t="n">
        <v>41527</v>
      </c>
      <c r="AR691" s="4" t="n">
        <v>41542</v>
      </c>
      <c r="AS691" s="5">
        <f>+AR691-AQ691</f>
        <v/>
      </c>
      <c r="AT691" t="inlineStr">
        <is>
          <t>Codigo de Policia</t>
        </is>
      </c>
      <c r="CE691" s="10" t="n">
        <v>41799</v>
      </c>
    </row>
    <row r="692" ht="15" customHeight="1">
      <c r="B692" t="inlineStr">
        <is>
          <t>691-2013</t>
        </is>
      </c>
      <c r="C692" t="n">
        <v>1304308</v>
      </c>
      <c r="D692" t="inlineStr">
        <is>
          <t>FAUNA DOMESTICA</t>
        </is>
      </c>
      <c r="H692" s="7" t="inlineStr">
        <is>
          <t>Tenencia inadecuada de canino</t>
        </is>
      </c>
      <c r="I692" t="inlineStr">
        <is>
          <t>Anonimo</t>
        </is>
      </c>
      <c r="T692">
        <f>CONCATENATE(J692," ",K692," ",L692," ",M692," ",N692," ",O692," ",P692," ",Q692," ",R692," ",S692)</f>
        <v/>
      </c>
      <c r="U692" t="inlineStr">
        <is>
          <t>no reporta</t>
        </is>
      </c>
      <c r="V692" t="inlineStr">
        <is>
          <t>no reporta</t>
        </is>
      </c>
      <c r="W692" t="inlineStr">
        <is>
          <t>Por determinar</t>
        </is>
      </c>
      <c r="X692" t="inlineStr">
        <is>
          <t>KR</t>
        </is>
      </c>
      <c r="Y692" t="n">
        <v>37</v>
      </c>
      <c r="AB692" t="n">
        <v>39</v>
      </c>
      <c r="AC692" t="inlineStr">
        <is>
          <t>B</t>
        </is>
      </c>
      <c r="AD692" t="n">
        <v>49</v>
      </c>
      <c r="AE692" t="inlineStr">
        <is>
          <t>SUR</t>
        </is>
      </c>
      <c r="AH692">
        <f>CONCATENATE(X692," ",Y692," ",Z692," ",AA692," ",AB692," ",AC692," ",AD692," ",AE692," ",AF692," ",AG692)</f>
        <v/>
      </c>
      <c r="AI692" t="inlineStr">
        <is>
          <t>no reporta</t>
        </is>
      </c>
      <c r="AJ692" t="inlineStr">
        <is>
          <t>no reporta</t>
        </is>
      </c>
      <c r="AK692" t="inlineStr">
        <is>
          <t>Mesa</t>
        </is>
      </c>
      <c r="AO692" s="1" t="n"/>
      <c r="AP692" t="n">
        <v>9</v>
      </c>
      <c r="AQ692" s="17" t="n">
        <v>41527</v>
      </c>
      <c r="AR692" s="4" t="n"/>
      <c r="AS692" s="5">
        <f>+AR692-AQ692</f>
        <v/>
      </c>
      <c r="AT692" t="inlineStr">
        <is>
          <t>Codigo de Policia</t>
        </is>
      </c>
      <c r="AU692" t="inlineStr">
        <is>
          <t>Auto de archivo</t>
        </is>
      </c>
    </row>
    <row r="693" ht="15" customHeight="1">
      <c r="B693" t="inlineStr">
        <is>
          <t>692-2013</t>
        </is>
      </c>
      <c r="C693" t="n">
        <v>1303325</v>
      </c>
      <c r="D693" t="inlineStr">
        <is>
          <t>FAUNA DOMESTICA</t>
        </is>
      </c>
      <c r="H693" s="7" t="inlineStr">
        <is>
          <t>Tenencia inadecuada de felinos</t>
        </is>
      </c>
      <c r="I693" t="inlineStr">
        <is>
          <t>Comunidad</t>
        </is>
      </c>
      <c r="T693">
        <f>CONCATENATE(J693," ",K693," ",L693," ",M693," ",N693," ",O693," ",P693," ",Q693," ",R693," ",S693)</f>
        <v/>
      </c>
      <c r="U693" t="inlineStr">
        <is>
          <t>no reporta</t>
        </is>
      </c>
      <c r="V693" t="n">
        <v>3137154958</v>
      </c>
      <c r="W693" t="inlineStr">
        <is>
          <t>Patricia Cañon</t>
        </is>
      </c>
      <c r="X693" t="inlineStr">
        <is>
          <t>CL</t>
        </is>
      </c>
      <c r="Y693" t="n">
        <v>39</v>
      </c>
      <c r="Z693" t="inlineStr">
        <is>
          <t>B</t>
        </is>
      </c>
      <c r="AA693" t="inlineStr">
        <is>
          <t>SUR</t>
        </is>
      </c>
      <c r="AB693" t="n">
        <v>30</v>
      </c>
      <c r="AD693" t="n">
        <v>44</v>
      </c>
      <c r="AG693" t="n">
        <v>402</v>
      </c>
      <c r="AH693">
        <f>CONCATENATE(X693," ",Y693," ",Z693," ",AA693," ",AB693," ",AC693," ",AD693," ",AE693," ",AF693," ",AG693)</f>
        <v/>
      </c>
      <c r="AI693" t="inlineStr">
        <is>
          <t>no reporta</t>
        </is>
      </c>
      <c r="AJ693" t="inlineStr">
        <is>
          <t>no reporta</t>
        </is>
      </c>
      <c r="AK693" t="inlineStr">
        <is>
          <t>Mesa</t>
        </is>
      </c>
      <c r="AO693" s="1" t="n"/>
      <c r="AP693" t="n">
        <v>9</v>
      </c>
      <c r="AQ693" s="17" t="n">
        <v>41527</v>
      </c>
      <c r="AR693" s="4" t="n">
        <v>41564</v>
      </c>
      <c r="AS693" s="5">
        <f>+AR693-AQ693</f>
        <v/>
      </c>
      <c r="AT693" t="inlineStr">
        <is>
          <t>Codigo de Policia</t>
        </is>
      </c>
      <c r="AU693" s="60" t="inlineStr">
        <is>
          <t>Auto de archivo</t>
        </is>
      </c>
      <c r="CE693" s="10" t="n">
        <v>41583</v>
      </c>
    </row>
    <row r="694" ht="15" customHeight="1">
      <c r="B694" t="inlineStr">
        <is>
          <t>693-2013</t>
        </is>
      </c>
      <c r="C694" t="inlineStr">
        <is>
          <t>1304891 - 1305000</t>
        </is>
      </c>
      <c r="D694" t="inlineStr">
        <is>
          <t>HIDRICO</t>
        </is>
      </c>
      <c r="H694" s="7" t="inlineStr">
        <is>
          <t>Oficio epm respuesta acometidas bien empalmadas</t>
        </is>
      </c>
      <c r="I694" t="inlineStr">
        <is>
          <t>no reporta</t>
        </is>
      </c>
      <c r="T694">
        <f>CONCATENATE(J694," ",K694," ",L694," ",M694," ",N694," ",O694," ",P694," ",Q694," ",R694," ",S694)</f>
        <v/>
      </c>
      <c r="U694" t="inlineStr">
        <is>
          <t>no reporta</t>
        </is>
      </c>
      <c r="V694" t="inlineStr">
        <is>
          <t>no reporta</t>
        </is>
      </c>
      <c r="W694" t="inlineStr">
        <is>
          <t>no reporta</t>
        </is>
      </c>
      <c r="X694" t="inlineStr">
        <is>
          <t>CL</t>
        </is>
      </c>
      <c r="Y694" t="n">
        <v>36</v>
      </c>
      <c r="Z694" t="inlineStr">
        <is>
          <t>E</t>
        </is>
      </c>
      <c r="AA694" t="inlineStr">
        <is>
          <t>SUR</t>
        </is>
      </c>
      <c r="AB694" t="n">
        <v>27</v>
      </c>
      <c r="AC694" t="inlineStr">
        <is>
          <t>G</t>
        </is>
      </c>
      <c r="AD694" t="n">
        <v>88</v>
      </c>
      <c r="AH694">
        <f>CONCATENATE(X694," ",Y694," ",Z694," ",AA694," ",AB694," ",AC694," ",AD694," ",AE694," ",AF694," ",AG694)</f>
        <v/>
      </c>
      <c r="AI694" t="inlineStr">
        <is>
          <t>no reporta</t>
        </is>
      </c>
      <c r="AJ694" t="inlineStr">
        <is>
          <t>no reporta</t>
        </is>
      </c>
      <c r="AL694" t="inlineStr">
        <is>
          <t>El Escobero</t>
        </is>
      </c>
      <c r="AO694" s="1" t="n"/>
      <c r="AP694" t="n">
        <v>10</v>
      </c>
      <c r="AQ694" s="17" t="n">
        <v>41514</v>
      </c>
      <c r="AR694" s="4" t="n">
        <v>41520</v>
      </c>
      <c r="AS694" s="5">
        <f>+AR694-AQ694</f>
        <v/>
      </c>
      <c r="AT694" t="inlineStr">
        <is>
          <t>Codigo de Policia</t>
        </is>
      </c>
      <c r="AU694" t="inlineStr">
        <is>
          <t>Auto de archivo</t>
        </is>
      </c>
      <c r="CE694" s="10" t="n">
        <v>41533</v>
      </c>
    </row>
    <row r="695" ht="15" customHeight="1">
      <c r="B695" t="inlineStr">
        <is>
          <t>694-2013</t>
        </is>
      </c>
      <c r="C695" t="n">
        <v>1305236</v>
      </c>
      <c r="D695" t="inlineStr">
        <is>
          <t>-</t>
        </is>
      </c>
      <c r="E695" t="inlineStr">
        <is>
          <t>RESIDUO ESPECIAL</t>
        </is>
      </c>
      <c r="H695" s="7" t="inlineStr">
        <is>
          <t>Disposición inadecuada de aceites</t>
        </is>
      </c>
      <c r="I695" t="inlineStr">
        <is>
          <t>Angela Medina</t>
        </is>
      </c>
      <c r="T695">
        <f>CONCATENATE(J695," ",K695," ",L695," ",M695," ",N695," ",O695," ",P695," ",Q695," ",R695," ",S695)</f>
        <v/>
      </c>
      <c r="U695" t="inlineStr">
        <is>
          <t>no reporta</t>
        </is>
      </c>
      <c r="V695" t="inlineStr">
        <is>
          <t>no reporta</t>
        </is>
      </c>
      <c r="W695" t="inlineStr">
        <is>
          <t>Restaurante Frisby - Gilberto Henao</t>
        </is>
      </c>
      <c r="X695" t="inlineStr">
        <is>
          <t>KR</t>
        </is>
      </c>
      <c r="Y695" t="n">
        <v>42</v>
      </c>
      <c r="AB695" t="n">
        <v>36</v>
      </c>
      <c r="AD695" t="n">
        <v>44</v>
      </c>
      <c r="AE695" t="inlineStr">
        <is>
          <t>SUR</t>
        </is>
      </c>
      <c r="AH695">
        <f>CONCATENATE(X695," ",Y695," ",Z695," ",AA695," ",AB695," ",AC695," ",AD695," ",AE695," ",AF695," ",AG695)</f>
        <v/>
      </c>
      <c r="AI695" t="n">
        <v>15511859</v>
      </c>
      <c r="AJ695" t="n">
        <v>2762886</v>
      </c>
      <c r="AK695" t="inlineStr">
        <is>
          <t>Zona Centro</t>
        </is>
      </c>
      <c r="AO695" s="1" t="n"/>
      <c r="AP695" t="n">
        <v>9</v>
      </c>
      <c r="AQ695" s="17" t="n">
        <v>41528</v>
      </c>
      <c r="AR695" s="4" t="n">
        <v>41528</v>
      </c>
      <c r="AS695" s="5">
        <f>+AR695-AQ695</f>
        <v/>
      </c>
      <c r="AT695" t="inlineStr">
        <is>
          <t>Acta de Compromiso</t>
        </is>
      </c>
      <c r="AU695" t="inlineStr">
        <is>
          <t>Auto de archivo</t>
        </is>
      </c>
      <c r="AV695" s="10" t="n">
        <v>41528</v>
      </c>
      <c r="AW695" s="9" t="inlineStr">
        <is>
          <t>Y. Restrepo</t>
        </is>
      </c>
      <c r="AX695" s="10" t="n">
        <v>41529</v>
      </c>
      <c r="CE695" s="10" t="n">
        <v>41533</v>
      </c>
    </row>
    <row r="696" ht="15" customHeight="1">
      <c r="B696" t="inlineStr">
        <is>
          <t>695-2013</t>
        </is>
      </c>
      <c r="C696" t="inlineStr">
        <is>
          <t>1305251 - 1308712 - 145030</t>
        </is>
      </c>
      <c r="D696" t="inlineStr">
        <is>
          <t>FLORA</t>
        </is>
      </c>
      <c r="H696" s="7" t="inlineStr">
        <is>
          <t>Deterioro de guadual por parqueo de motos y carros</t>
        </is>
      </c>
      <c r="I696" t="inlineStr">
        <is>
          <t>Silvia Orrego Sierra</t>
        </is>
      </c>
      <c r="T696">
        <f>CONCATENATE(J696," ",K696," ",L696," ",M696," ",N696," ",O696," ",P696," ",Q696," ",R696," ",S696)</f>
        <v/>
      </c>
      <c r="U696" t="inlineStr">
        <is>
          <t>no reporta</t>
        </is>
      </c>
      <c r="V696" t="inlineStr">
        <is>
          <t>no reporta</t>
        </is>
      </c>
      <c r="W696" t="inlineStr">
        <is>
          <t>Proyecto Fiji</t>
        </is>
      </c>
      <c r="X696" t="inlineStr">
        <is>
          <t>KR</t>
        </is>
      </c>
      <c r="Y696" t="n">
        <v>42</v>
      </c>
      <c r="AB696" t="n">
        <v>24</v>
      </c>
      <c r="AD696" t="n">
        <v>5</v>
      </c>
      <c r="AE696" t="inlineStr">
        <is>
          <t>SUR</t>
        </is>
      </c>
      <c r="AH696">
        <f>CONCATENATE(X696," ",Y696," ",Z696," ",AA696," ",AB696," ",AC696," ",AD696," ",AE696," ",AF696," ",AG696)</f>
        <v/>
      </c>
      <c r="AI696" t="inlineStr">
        <is>
          <t>no reporta</t>
        </is>
      </c>
      <c r="AJ696" t="inlineStr">
        <is>
          <t>no reporta</t>
        </is>
      </c>
      <c r="AK696" t="inlineStr">
        <is>
          <t>Las Orquideas</t>
        </is>
      </c>
      <c r="AO696" s="1" t="n"/>
      <c r="AP696" t="n">
        <v>3</v>
      </c>
      <c r="AQ696" s="17" t="n">
        <v>41529</v>
      </c>
      <c r="AR696" s="4" t="n">
        <v>41536</v>
      </c>
      <c r="AS696" s="5">
        <f>+AR696-AQ696</f>
        <v/>
      </c>
      <c r="AT696" t="inlineStr">
        <is>
          <t>Acta de Compromiso</t>
        </is>
      </c>
      <c r="AU696" t="inlineStr">
        <is>
          <t>Auto de archivo</t>
        </is>
      </c>
      <c r="AV696" s="10" t="n">
        <v>41536</v>
      </c>
      <c r="AW696" s="9" t="inlineStr">
        <is>
          <t>L. Taborda</t>
        </is>
      </c>
      <c r="AX696" s="10" t="n">
        <v>41537</v>
      </c>
      <c r="CE696" s="10" t="n">
        <v>41537</v>
      </c>
    </row>
    <row r="697" ht="15" customHeight="1">
      <c r="B697" t="inlineStr">
        <is>
          <t>696-2013</t>
        </is>
      </c>
      <c r="C697" t="n">
        <v>1305232</v>
      </c>
      <c r="D697" t="inlineStr">
        <is>
          <t>-</t>
        </is>
      </c>
      <c r="E697" t="inlineStr">
        <is>
          <t>ESCOMBROS</t>
        </is>
      </c>
      <c r="H697" s="7" t="inlineStr">
        <is>
          <t>Disposición inadecuada de escombros</t>
        </is>
      </c>
      <c r="I697" t="inlineStr">
        <is>
          <t>Mabel Blandon</t>
        </is>
      </c>
      <c r="J697" t="inlineStr">
        <is>
          <t>CL</t>
        </is>
      </c>
      <c r="K697" t="n">
        <v>39</v>
      </c>
      <c r="M697" t="inlineStr">
        <is>
          <t>SUR</t>
        </is>
      </c>
      <c r="N697" t="n">
        <v>45</v>
      </c>
      <c r="O697" t="inlineStr">
        <is>
          <t>B</t>
        </is>
      </c>
      <c r="P697" t="n">
        <v>3</v>
      </c>
      <c r="T697">
        <f>CONCATENATE(J697," ",K697," ",L697," ",M697," ",N697," ",O697," ",P697," ",Q697," ",R697," ",S697)</f>
        <v/>
      </c>
      <c r="U697" t="inlineStr">
        <is>
          <t>no reporta</t>
        </is>
      </c>
      <c r="V697" t="n">
        <v>5975933</v>
      </c>
      <c r="W697" t="inlineStr">
        <is>
          <t>Contratista</t>
        </is>
      </c>
      <c r="X697" t="inlineStr">
        <is>
          <t>CL</t>
        </is>
      </c>
      <c r="Y697" t="n">
        <v>39</v>
      </c>
      <c r="AA697" t="inlineStr">
        <is>
          <t>SUR</t>
        </is>
      </c>
      <c r="AB697" t="n">
        <v>45</v>
      </c>
      <c r="AC697" t="inlineStr">
        <is>
          <t>B</t>
        </is>
      </c>
      <c r="AD697" t="n">
        <v>3</v>
      </c>
      <c r="AH697">
        <f>CONCATENATE(X697," ",Y697," ",Z697," ",AA697," ",AB697," ",AC697," ",AD697," ",AE697," ",AF697," ",AG697)</f>
        <v/>
      </c>
      <c r="AI697" t="inlineStr">
        <is>
          <t>no reporta</t>
        </is>
      </c>
      <c r="AJ697" t="inlineStr">
        <is>
          <t>no reporta</t>
        </is>
      </c>
      <c r="AK697" t="inlineStr">
        <is>
          <t>Alcala</t>
        </is>
      </c>
      <c r="AO697" s="1" t="n"/>
      <c r="AP697" t="n">
        <v>8</v>
      </c>
      <c r="AQ697" s="17" t="n">
        <v>41528</v>
      </c>
      <c r="AR697" s="4" t="n">
        <v>41542</v>
      </c>
      <c r="AS697" s="5">
        <f>+AR697-AQ697</f>
        <v/>
      </c>
      <c r="AT697" t="inlineStr">
        <is>
          <t>Acta de Compromiso</t>
        </is>
      </c>
      <c r="AU697" t="inlineStr">
        <is>
          <t>Auto de archivo</t>
        </is>
      </c>
      <c r="AV697" s="10" t="n">
        <v>41542</v>
      </c>
      <c r="AW697" s="9" t="inlineStr">
        <is>
          <t>Y. Restrepo - Dayanis</t>
        </is>
      </c>
      <c r="AX697" s="10" t="n">
        <v>41543</v>
      </c>
      <c r="CE697" s="10" t="n">
        <v>41548</v>
      </c>
    </row>
    <row r="698" ht="15" customHeight="1">
      <c r="B698" t="inlineStr">
        <is>
          <t>697-2013</t>
        </is>
      </c>
      <c r="C698" t="n">
        <v>1305239</v>
      </c>
      <c r="D698" t="inlineStr">
        <is>
          <t>FAUNA DOMESTICA</t>
        </is>
      </c>
      <c r="H698" s="7" t="inlineStr">
        <is>
          <t>Ataque de felino a otro, disposición inadecuada de excrementos</t>
        </is>
      </c>
      <c r="I698" t="inlineStr">
        <is>
          <t xml:space="preserve">Margarita Atehortua </t>
        </is>
      </c>
      <c r="J698" t="inlineStr">
        <is>
          <t>KR</t>
        </is>
      </c>
      <c r="K698" t="n">
        <v>28</v>
      </c>
      <c r="N698" t="n">
        <v>27</v>
      </c>
      <c r="P698" t="n">
        <v>17</v>
      </c>
      <c r="Q698" t="inlineStr">
        <is>
          <t>SUR</t>
        </is>
      </c>
      <c r="T698">
        <f>CONCATENATE(J698," ",K698," ",L698," ",M698," ",N698," ",O698," ",P698," ",Q698," ",R698," ",S698)</f>
        <v/>
      </c>
      <c r="U698" t="inlineStr">
        <is>
          <t>no reporta</t>
        </is>
      </c>
      <c r="V698" t="n">
        <v>3566307</v>
      </c>
      <c r="W698" t="inlineStr">
        <is>
          <t>Andrea Vasco</t>
        </is>
      </c>
      <c r="X698" t="inlineStr">
        <is>
          <t>KR</t>
        </is>
      </c>
      <c r="Y698" t="n">
        <v>28</v>
      </c>
      <c r="AB698" t="n">
        <v>27</v>
      </c>
      <c r="AD698" t="n">
        <v>15</v>
      </c>
      <c r="AE698" t="inlineStr">
        <is>
          <t>SUR</t>
        </is>
      </c>
      <c r="AG698" t="n">
        <v>201</v>
      </c>
      <c r="AH698">
        <f>CONCATENATE(X698," ",Y698," ",Z698," ",AA698," ",AB698," ",AC698," ",AD698," ",AE698," ",AF698," ",AG698)</f>
        <v/>
      </c>
      <c r="AI698" t="inlineStr">
        <is>
          <t>no reporta</t>
        </is>
      </c>
      <c r="AJ698" t="inlineStr">
        <is>
          <t>no reporta</t>
        </is>
      </c>
      <c r="AK698" t="inlineStr">
        <is>
          <t>El Esmeraldal</t>
        </is>
      </c>
      <c r="AO698" s="1" t="n"/>
      <c r="AP698" t="n">
        <v>4</v>
      </c>
      <c r="AQ698" s="17" t="n">
        <v>41528</v>
      </c>
      <c r="AR698" s="4" t="n"/>
      <c r="AS698" s="5">
        <f>+AR698-AQ698</f>
        <v/>
      </c>
      <c r="AT698" t="inlineStr">
        <is>
          <t>Codigo de Policia</t>
        </is>
      </c>
      <c r="AU698" t="inlineStr">
        <is>
          <t>Auto de archivo</t>
        </is>
      </c>
      <c r="CE698" s="10" t="n">
        <v>41675</v>
      </c>
    </row>
    <row r="699" ht="15" customHeight="1">
      <c r="B699" t="inlineStr">
        <is>
          <t>698-2013</t>
        </is>
      </c>
      <c r="C699" t="n">
        <v>1305255</v>
      </c>
      <c r="D699" t="inlineStr">
        <is>
          <t>FAUNA DOMESTICA</t>
        </is>
      </c>
      <c r="H699" s="7" t="inlineStr">
        <is>
          <t>Ataque de canino a persona</t>
        </is>
      </c>
      <c r="I699" t="inlineStr">
        <is>
          <t>Guillermo Agudelo G</t>
        </is>
      </c>
      <c r="J699" t="inlineStr">
        <is>
          <t>KR</t>
        </is>
      </c>
      <c r="K699" t="n">
        <v>27</v>
      </c>
      <c r="N699" t="n">
        <v>28</v>
      </c>
      <c r="P699" t="n">
        <v>51</v>
      </c>
      <c r="Q699" t="inlineStr">
        <is>
          <t>SUR</t>
        </is>
      </c>
      <c r="S699" t="n">
        <v>106</v>
      </c>
      <c r="T699">
        <f>CONCATENATE(J699," ",K699," ",L699," ",M699," ",N699," ",O699," ",P699," ",Q699," ",R699," ",S699)</f>
        <v/>
      </c>
      <c r="U699" t="n">
        <v>70550790</v>
      </c>
      <c r="V699" t="inlineStr">
        <is>
          <t>3023940 - 3137970647</t>
        </is>
      </c>
      <c r="W699" t="inlineStr">
        <is>
          <t>Martin Garcia</t>
        </is>
      </c>
      <c r="AH699">
        <f>CONCATENATE(X699," ",Y699," ",Z699," ",AA699," ",AB699," ",AC699," ",AD699," ",AE699," ",AF699," ",AG699)</f>
        <v/>
      </c>
      <c r="AI699" t="inlineStr">
        <is>
          <t>no reporta</t>
        </is>
      </c>
      <c r="AJ699" t="inlineStr">
        <is>
          <t>4676259 - 3162910597</t>
        </is>
      </c>
      <c r="AK699" t="inlineStr">
        <is>
          <t>El Esmeraldal</t>
        </is>
      </c>
      <c r="AO699" s="1" t="n"/>
      <c r="AP699" t="n">
        <v>4</v>
      </c>
      <c r="AQ699" s="17" t="n">
        <v>41529</v>
      </c>
      <c r="AR699" s="4" t="n"/>
      <c r="AS699" s="5">
        <f>+AR699-AQ699</f>
        <v/>
      </c>
      <c r="AT699" t="inlineStr">
        <is>
          <t>Codigo de Policia</t>
        </is>
      </c>
      <c r="AU699" t="inlineStr">
        <is>
          <t>Auto de archivo</t>
        </is>
      </c>
    </row>
    <row r="700">
      <c r="B700" t="inlineStr">
        <is>
          <t>699-2013</t>
        </is>
      </c>
      <c r="C700" t="n">
        <v>1305268</v>
      </c>
      <c r="D700" t="inlineStr">
        <is>
          <t>ESPACIOS PUBLICOS VERDES</t>
        </is>
      </c>
      <c r="E700" t="inlineStr">
        <is>
          <t>ESCOMBROS</t>
        </is>
      </c>
      <c r="H700" s="7" t="inlineStr">
        <is>
          <t>Dispsoción inadecuada de escombros</t>
        </is>
      </c>
      <c r="I700" t="inlineStr">
        <is>
          <t>Anonimo</t>
        </is>
      </c>
      <c r="T700">
        <f>CONCATENATE(J700," ",K700," ",L700," ",M700," ",N700," ",O700," ",P700," ",Q700," ",R700," ",S700)</f>
        <v/>
      </c>
      <c r="U700" t="inlineStr">
        <is>
          <t>no reporta</t>
        </is>
      </c>
      <c r="V700" t="inlineStr">
        <is>
          <t>no reporta</t>
        </is>
      </c>
      <c r="W700" t="inlineStr">
        <is>
          <t>Luz Mila Arango</t>
        </is>
      </c>
      <c r="X700" t="inlineStr">
        <is>
          <t>CL</t>
        </is>
      </c>
      <c r="Y700" t="n">
        <v>38</v>
      </c>
      <c r="AA700" t="inlineStr">
        <is>
          <t>SUR</t>
        </is>
      </c>
      <c r="AB700" t="n">
        <v>32</v>
      </c>
      <c r="AD700" t="n">
        <v>13</v>
      </c>
      <c r="AH700">
        <f>CONCATENATE(X700," ",Y700," ",Z700," ",AA700," ",AB700," ",AC700," ",AD700," ",AE700," ",AF700," ",AG700)</f>
        <v/>
      </c>
      <c r="AI700" t="n">
        <v>32328285</v>
      </c>
      <c r="AJ700" t="n">
        <v>2768971</v>
      </c>
      <c r="AK700" t="inlineStr">
        <is>
          <t>Mesa</t>
        </is>
      </c>
      <c r="AO700" s="1" t="n"/>
      <c r="AP700" t="n">
        <v>9</v>
      </c>
      <c r="AQ700" s="17" t="n">
        <v>41529</v>
      </c>
      <c r="AR700" s="4" t="n">
        <v>41529</v>
      </c>
      <c r="AS700" s="5">
        <f>+AR700-AQ700</f>
        <v/>
      </c>
      <c r="AT700" t="inlineStr">
        <is>
          <t>Acta de Compromiso</t>
        </is>
      </c>
      <c r="AU700" t="inlineStr">
        <is>
          <t>Auto de archivo</t>
        </is>
      </c>
      <c r="AV700" s="10" t="n">
        <v>41528</v>
      </c>
      <c r="AW700" s="9" t="inlineStr">
        <is>
          <t>J. Alvarez - L. Garcia</t>
        </is>
      </c>
      <c r="AX700" s="10" t="n">
        <v>41529</v>
      </c>
      <c r="CE700" s="10" t="n">
        <v>41533</v>
      </c>
    </row>
    <row r="701" ht="15" customHeight="1">
      <c r="B701" t="inlineStr">
        <is>
          <t>700-2013</t>
        </is>
      </c>
      <c r="C701" t="n">
        <v>1305272</v>
      </c>
      <c r="D701" t="inlineStr">
        <is>
          <t>FLORA</t>
        </is>
      </c>
      <c r="H701" s="7" t="inlineStr">
        <is>
          <t>Tala de arboles sin autorización</t>
        </is>
      </c>
      <c r="I701" t="inlineStr">
        <is>
          <t>no reporta</t>
        </is>
      </c>
      <c r="T701">
        <f>CONCATENATE(J701," ",K701," ",L701," ",M701," ",N701," ",O701," ",P701," ",Q701," ",R701," ",S701)</f>
        <v/>
      </c>
      <c r="U701" t="inlineStr">
        <is>
          <t>no reporta</t>
        </is>
      </c>
      <c r="V701" t="inlineStr">
        <is>
          <t>no reporta</t>
        </is>
      </c>
      <c r="W701" t="inlineStr">
        <is>
          <t>Jaime Briceño - Salon del reino de los testigos de jehova</t>
        </is>
      </c>
      <c r="X701" t="inlineStr">
        <is>
          <t>KR</t>
        </is>
      </c>
      <c r="Y701" t="n">
        <v>26</v>
      </c>
      <c r="AB701" t="n">
        <v>40</v>
      </c>
      <c r="AC701" t="inlineStr">
        <is>
          <t>B</t>
        </is>
      </c>
      <c r="AD701" t="n">
        <v>40</v>
      </c>
      <c r="AE701" t="inlineStr">
        <is>
          <t>SUR</t>
        </is>
      </c>
      <c r="AH701">
        <f>CONCATENATE(X701," ",Y701," ",Z701," ",AA701," ",AB701," ",AC701," ",AD701," ",AE701," ",AF701," ",AG701)</f>
        <v/>
      </c>
      <c r="AI701" t="inlineStr">
        <is>
          <t>no reporta</t>
        </is>
      </c>
      <c r="AJ701" t="n">
        <v>3124470498</v>
      </c>
      <c r="AK701" t="inlineStr">
        <is>
          <t>La Mina</t>
        </is>
      </c>
      <c r="AO701" s="1" t="n"/>
      <c r="AP701" t="n">
        <v>6</v>
      </c>
      <c r="AQ701" s="17" t="n">
        <v>41529</v>
      </c>
      <c r="AR701" s="4" t="n">
        <v>41529</v>
      </c>
      <c r="AS701" s="5">
        <f>+AR701-AQ701</f>
        <v/>
      </c>
      <c r="AT701" t="inlineStr">
        <is>
          <t>Acta de Compromiso</t>
        </is>
      </c>
      <c r="AU701" t="inlineStr">
        <is>
          <t>Auto de archivo</t>
        </is>
      </c>
      <c r="AV701" s="10" t="n">
        <v>41529</v>
      </c>
      <c r="AW701" s="9" t="inlineStr">
        <is>
          <t>J. Guzman</t>
        </is>
      </c>
      <c r="AX701" s="10" t="n">
        <v>41529</v>
      </c>
    </row>
    <row r="702" ht="15" customHeight="1">
      <c r="B702" t="inlineStr">
        <is>
          <t>701-2013</t>
        </is>
      </c>
      <c r="C702" t="n">
        <v>1305248</v>
      </c>
      <c r="D702" t="inlineStr">
        <is>
          <t>FAUNA DOMESTICA</t>
        </is>
      </c>
      <c r="H702" s="7" t="inlineStr">
        <is>
          <t>Afectación de arboles plantados en predios del Municipio por equinos</t>
        </is>
      </c>
      <c r="I702" t="inlineStr">
        <is>
          <t>De Oficio</t>
        </is>
      </c>
      <c r="T702">
        <f>CONCATENATE(J702," ",K702," ",L702," ",M702," ",N702," ",O702," ",P702," ",Q702," ",R702," ",S702)</f>
        <v/>
      </c>
      <c r="U702" t="inlineStr">
        <is>
          <t>no reporta</t>
        </is>
      </c>
      <c r="V702" t="inlineStr">
        <is>
          <t>no reporta</t>
        </is>
      </c>
      <c r="W702" t="inlineStr">
        <is>
          <t>Joaquin</t>
        </is>
      </c>
      <c r="AH702">
        <f>CONCATENATE(X702," ",Y702," ",Z702," ",AA702," ",AB702," ",AC702," ",AD702," ",AE702," ",AF702," ",AG702)</f>
        <v/>
      </c>
      <c r="AI702" t="inlineStr">
        <is>
          <t>no reporta</t>
        </is>
      </c>
      <c r="AJ702" t="inlineStr">
        <is>
          <t>no reporta</t>
        </is>
      </c>
      <c r="AL702" t="inlineStr">
        <is>
          <t>El Vallano</t>
        </is>
      </c>
      <c r="AO702" s="1" t="n"/>
      <c r="AP702" t="n">
        <v>11</v>
      </c>
      <c r="AQ702" s="17" t="n">
        <v>41528</v>
      </c>
      <c r="AR702" s="4" t="n">
        <v>41536</v>
      </c>
      <c r="AS702" s="5">
        <f>+AR702-AQ702</f>
        <v/>
      </c>
      <c r="AT702" t="inlineStr">
        <is>
          <t>Acta de Compromiso</t>
        </is>
      </c>
      <c r="AU702" t="inlineStr">
        <is>
          <t>Auto de archivo</t>
        </is>
      </c>
      <c r="AV702" s="10" t="n">
        <v>41536</v>
      </c>
      <c r="AW702" s="9" t="inlineStr">
        <is>
          <t>L. Taborda</t>
        </is>
      </c>
      <c r="AX702" s="10" t="n">
        <v>41537</v>
      </c>
      <c r="AY702" s="10" t="n">
        <v>41555</v>
      </c>
      <c r="AZ702" s="9" t="inlineStr">
        <is>
          <t>J. Restrepo - C. Rojas</t>
        </is>
      </c>
      <c r="BA702" s="10" t="n">
        <v>41555</v>
      </c>
      <c r="CE702" s="10" t="n">
        <v>41568</v>
      </c>
    </row>
    <row r="703" ht="15" customHeight="1">
      <c r="B703" t="inlineStr">
        <is>
          <t>702-2013</t>
        </is>
      </c>
      <c r="C703" t="n">
        <v>1305257</v>
      </c>
      <c r="D703" t="inlineStr">
        <is>
          <t>FLORA</t>
        </is>
      </c>
      <c r="H703" s="7" t="inlineStr">
        <is>
          <t>Tala de arboles y retiro de cobertura vegetal</t>
        </is>
      </c>
      <c r="I703" t="inlineStr">
        <is>
          <t>Anonimo</t>
        </is>
      </c>
      <c r="T703">
        <f>CONCATENATE(J703," ",K703," ",L703," ",M703," ",N703," ",O703," ",P703," ",Q703," ",R703," ",S703)</f>
        <v/>
      </c>
      <c r="U703" t="inlineStr">
        <is>
          <t>no reporta</t>
        </is>
      </c>
      <c r="V703" t="inlineStr">
        <is>
          <t>no reporta</t>
        </is>
      </c>
      <c r="W703" t="inlineStr">
        <is>
          <t>Restaurante La Posada de Posada</t>
        </is>
      </c>
      <c r="AH703">
        <f>CONCATENATE(X703," ",Y703," ",Z703," ",AA703," ",AB703," ",AC703," ",AD703," ",AE703," ",AF703," ",AG703)</f>
        <v/>
      </c>
      <c r="AI703" t="inlineStr">
        <is>
          <t>no reporta</t>
        </is>
      </c>
      <c r="AJ703" t="inlineStr">
        <is>
          <t>no reporta</t>
        </is>
      </c>
      <c r="AL703" t="inlineStr">
        <is>
          <t>Pantanillo</t>
        </is>
      </c>
      <c r="AO703" s="1" t="n"/>
      <c r="AP703" t="n">
        <v>13</v>
      </c>
      <c r="AQ703" s="17" t="n">
        <v>41529</v>
      </c>
      <c r="AR703" s="4" t="n">
        <v>41536</v>
      </c>
      <c r="AS703" s="5">
        <f>+AR703-AQ703</f>
        <v/>
      </c>
      <c r="AT703" t="inlineStr">
        <is>
          <t>Acta de Compromiso</t>
        </is>
      </c>
      <c r="AU703" t="inlineStr">
        <is>
          <t>Auto de archivo</t>
        </is>
      </c>
      <c r="AV703" s="10" t="n">
        <v>41536</v>
      </c>
      <c r="AW703" s="9" t="inlineStr">
        <is>
          <t>L. Taborda - C. Calle</t>
        </is>
      </c>
      <c r="AX703" s="10" t="n">
        <v>41537</v>
      </c>
      <c r="CE703" s="10" t="n">
        <v>41541</v>
      </c>
    </row>
    <row r="704" ht="15" customHeight="1">
      <c r="A704" t="inlineStr">
        <is>
          <t>I.T 676</t>
        </is>
      </c>
      <c r="B704" t="inlineStr">
        <is>
          <t>703-2013</t>
        </is>
      </c>
      <c r="D704" t="inlineStr">
        <is>
          <t>HIDRICO</t>
        </is>
      </c>
      <c r="H704" s="7" t="inlineStr">
        <is>
          <t>Aporte de sedimentos a corriente de agua</t>
        </is>
      </c>
      <c r="I704" t="inlineStr">
        <is>
          <t>Autoridad Ambiental</t>
        </is>
      </c>
      <c r="T704">
        <f>CONCATENATE(J704," ",K704," ",L704," ",M704," ",N704," ",O704," ",P704," ",Q704," ",R704," ",S704)</f>
        <v/>
      </c>
      <c r="U704" t="inlineStr">
        <is>
          <t>no reporta</t>
        </is>
      </c>
      <c r="V704" t="inlineStr">
        <is>
          <t>fbz</t>
        </is>
      </c>
      <c r="W704" t="inlineStr">
        <is>
          <t>Proyecto Muga</t>
        </is>
      </c>
      <c r="X704" t="inlineStr">
        <is>
          <t>CL</t>
        </is>
      </c>
      <c r="Y704" t="n">
        <v>37</v>
      </c>
      <c r="Z704" t="inlineStr">
        <is>
          <t>B</t>
        </is>
      </c>
      <c r="AB704" t="n">
        <v>27</v>
      </c>
      <c r="AC704" t="inlineStr">
        <is>
          <t>B</t>
        </is>
      </c>
      <c r="AH704">
        <f>CONCATENATE(X704," ",Y704," ",Z704," ",AA704," ",AB704," ",AC704," ",AD704," ",AE704," ",AF704," ",AG704)</f>
        <v/>
      </c>
      <c r="AI704" t="inlineStr">
        <is>
          <t>no reporta</t>
        </is>
      </c>
      <c r="AJ704" t="inlineStr">
        <is>
          <t>no reporta</t>
        </is>
      </c>
      <c r="AK704" t="inlineStr">
        <is>
          <t>Loma de las Brujas</t>
        </is>
      </c>
      <c r="AO704" s="1" t="n"/>
      <c r="AP704" t="n">
        <v>5</v>
      </c>
      <c r="AQ704" s="17" t="n">
        <v>41528</v>
      </c>
      <c r="AR704" s="4" t="n"/>
      <c r="AS704" s="5">
        <f>+AR704-AQ704</f>
        <v/>
      </c>
      <c r="AT704" t="inlineStr">
        <is>
          <t>Acta de Compromiso</t>
        </is>
      </c>
      <c r="AU704" t="inlineStr">
        <is>
          <t>Auto de archivo</t>
        </is>
      </c>
    </row>
    <row r="705" ht="15" customHeight="1">
      <c r="B705" t="inlineStr">
        <is>
          <t>704-2013</t>
        </is>
      </c>
      <c r="C705" t="n">
        <v>1304176</v>
      </c>
      <c r="D705" t="inlineStr">
        <is>
          <t>FAUNA DOMESTICA</t>
        </is>
      </c>
      <c r="H705" s="7" t="inlineStr">
        <is>
          <t>Incumplimiento decreto 030</t>
        </is>
      </c>
      <c r="I705" t="inlineStr">
        <is>
          <t xml:space="preserve">Blanca Gonzales </t>
        </is>
      </c>
      <c r="J705" t="inlineStr">
        <is>
          <t>KR</t>
        </is>
      </c>
      <c r="K705" t="n">
        <v>32</v>
      </c>
      <c r="N705" t="n">
        <v>39</v>
      </c>
      <c r="P705" t="n">
        <v>19</v>
      </c>
      <c r="Q705" t="inlineStr">
        <is>
          <t>SUR</t>
        </is>
      </c>
      <c r="T705">
        <f>CONCATENATE(J705," ",K705," ",L705," ",M705," ",N705," ",O705," ",P705," ",Q705," ",R705," ",S705)</f>
        <v/>
      </c>
      <c r="U705" t="n">
        <v>32332674</v>
      </c>
      <c r="V705" t="n">
        <v>2767899</v>
      </c>
      <c r="W705" t="inlineStr">
        <is>
          <t>Juan Manuel Ochoa</t>
        </is>
      </c>
      <c r="X705" t="inlineStr">
        <is>
          <t>KR</t>
        </is>
      </c>
      <c r="Y705" t="n">
        <v>32</v>
      </c>
      <c r="AB705" t="n">
        <v>39</v>
      </c>
      <c r="AD705" t="n">
        <v>74</v>
      </c>
      <c r="AE705" t="inlineStr">
        <is>
          <t>SUR</t>
        </is>
      </c>
      <c r="AH705">
        <f>CONCATENATE(X705," ",Y705," ",Z705," ",AA705," ",AB705," ",AC705," ",AD705," ",AE705," ",AF705," ",AG705)</f>
        <v/>
      </c>
      <c r="AI705" t="n">
        <v>1037641623</v>
      </c>
      <c r="AJ705" t="inlineStr">
        <is>
          <t>no reporta</t>
        </is>
      </c>
      <c r="AK705" t="inlineStr">
        <is>
          <t>Mesa</t>
        </is>
      </c>
      <c r="AO705" s="1" t="n"/>
      <c r="AP705" t="n">
        <v>9</v>
      </c>
      <c r="AQ705" s="17" t="n">
        <v>41534</v>
      </c>
      <c r="AR705" s="4" t="n">
        <v>41555</v>
      </c>
      <c r="AS705" s="5">
        <f>+AR705-AQ705</f>
        <v/>
      </c>
      <c r="AT705" t="inlineStr">
        <is>
          <t>Acta de Compromiso</t>
        </is>
      </c>
      <c r="AU705" t="inlineStr">
        <is>
          <t>Auto de archivo</t>
        </is>
      </c>
      <c r="BK705" s="10" t="n">
        <v>41555</v>
      </c>
      <c r="BL705" s="10" t="n">
        <v>41555</v>
      </c>
      <c r="CE705" s="10" t="n">
        <v>41583</v>
      </c>
      <c r="CF705" s="10" t="n">
        <v>41583</v>
      </c>
    </row>
    <row r="706" ht="15" customHeight="1">
      <c r="A706" t="inlineStr">
        <is>
          <t>qrs</t>
        </is>
      </c>
      <c r="B706" t="inlineStr">
        <is>
          <t>705-2013</t>
        </is>
      </c>
      <c r="C706" t="n">
        <v>1305326</v>
      </c>
      <c r="D706" t="inlineStr">
        <is>
          <t>FAUNA DOMESTICA</t>
        </is>
      </c>
      <c r="H706" s="7" t="inlineStr">
        <is>
          <t>Tenencia inadecuada de mascotas</t>
        </is>
      </c>
      <c r="I706" t="inlineStr">
        <is>
          <t>Omaira Correa Gallego</t>
        </is>
      </c>
      <c r="J706" t="inlineStr">
        <is>
          <t>DG</t>
        </is>
      </c>
      <c r="K706" t="n">
        <v>32</v>
      </c>
      <c r="L706" t="inlineStr">
        <is>
          <t>C</t>
        </is>
      </c>
      <c r="N706" t="n">
        <v>34</v>
      </c>
      <c r="O706" t="inlineStr">
        <is>
          <t>E</t>
        </is>
      </c>
      <c r="P706" t="n">
        <v>2</v>
      </c>
      <c r="Q706" t="inlineStr">
        <is>
          <t>SUR</t>
        </is>
      </c>
      <c r="T706">
        <f>CONCATENATE(J706," ",K706," ",L706," ",M706," ",N706," ",O706," ",P706," ",Q706," ",R706," ",S706)</f>
        <v/>
      </c>
      <c r="U706" t="n">
        <v>42873355</v>
      </c>
      <c r="V706" t="n">
        <v>3315834</v>
      </c>
      <c r="W706" t="inlineStr">
        <is>
          <t>Por determinar</t>
        </is>
      </c>
      <c r="X706" t="inlineStr">
        <is>
          <t>DG</t>
        </is>
      </c>
      <c r="Y706" t="n">
        <v>32</v>
      </c>
      <c r="Z706" t="inlineStr">
        <is>
          <t>C</t>
        </is>
      </c>
      <c r="AB706" t="n">
        <v>34</v>
      </c>
      <c r="AC706" t="inlineStr">
        <is>
          <t>E</t>
        </is>
      </c>
      <c r="AD706" t="n">
        <v>2</v>
      </c>
      <c r="AE706" t="inlineStr">
        <is>
          <t>SUR</t>
        </is>
      </c>
      <c r="AH706">
        <f>CONCATENATE(X706," ",Y706," ",Z706," ",AA706," ",AB706," ",AC706," ",AD706," ",AE706," ",AF706," ",AG706)</f>
        <v/>
      </c>
      <c r="AI706" t="inlineStr">
        <is>
          <t>no reporta</t>
        </is>
      </c>
      <c r="AJ706" t="inlineStr">
        <is>
          <t>no reporta</t>
        </is>
      </c>
      <c r="AK706" t="inlineStr">
        <is>
          <t>Los Naranjos</t>
        </is>
      </c>
      <c r="AO706" s="1" t="n"/>
      <c r="AP706" t="n">
        <v>9</v>
      </c>
      <c r="AQ706" s="17" t="n">
        <v>41533</v>
      </c>
      <c r="AR706" s="4" t="n"/>
      <c r="AS706" s="5">
        <f>+AR706-AQ706</f>
        <v/>
      </c>
      <c r="AT706" t="inlineStr">
        <is>
          <t>Acta de Compromiso</t>
        </is>
      </c>
      <c r="AU706" t="inlineStr">
        <is>
          <t>Auto de archivo</t>
        </is>
      </c>
    </row>
    <row r="707" ht="15" customHeight="1">
      <c r="B707" t="inlineStr">
        <is>
          <t>706-2013</t>
        </is>
      </c>
      <c r="C707" t="n">
        <v>1305332</v>
      </c>
      <c r="D707" t="inlineStr">
        <is>
          <t>HIDRICO</t>
        </is>
      </c>
      <c r="E707" t="inlineStr">
        <is>
          <t>ESCOMBROS</t>
        </is>
      </c>
      <c r="H707" s="7" t="inlineStr">
        <is>
          <t>Disposición inadecuada de escombros en retiro de quebrada</t>
        </is>
      </c>
      <c r="I707" t="inlineStr">
        <is>
          <t>Maria Cristina Arango</t>
        </is>
      </c>
      <c r="T707">
        <f>CONCATENATE(J707," ",K707," ",L707," ",M707," ",N707," ",O707," ",P707," ",Q707," ",R707," ",S707)</f>
        <v/>
      </c>
      <c r="U707" t="n">
        <v>32437131</v>
      </c>
      <c r="V707" t="n">
        <v>5380319</v>
      </c>
      <c r="W707" t="inlineStr">
        <is>
          <t>Jairo Tabares Mesa</t>
        </is>
      </c>
      <c r="AH707">
        <f>CONCATENATE(X707," ",Y707," ",Z707," ",AA707," ",AB707," ",AC707," ",AD707," ",AE707," ",AF707," ",AG707)</f>
        <v/>
      </c>
      <c r="AI707" t="n">
        <v>8233408</v>
      </c>
      <c r="AJ707" t="n">
        <v>3217317735</v>
      </c>
      <c r="AL707" t="inlineStr">
        <is>
          <t>Perico</t>
        </is>
      </c>
      <c r="AO707" s="1" t="inlineStr">
        <is>
          <t>058</t>
        </is>
      </c>
      <c r="AP707" t="n">
        <v>13</v>
      </c>
      <c r="AQ707" s="17" t="n">
        <v>41533</v>
      </c>
      <c r="AR707" s="4" t="n">
        <v>41536</v>
      </c>
      <c r="AS707" s="5">
        <f>+AR707-AQ707</f>
        <v/>
      </c>
      <c r="AT707" t="inlineStr">
        <is>
          <t>Acta de Compromiso</t>
        </is>
      </c>
      <c r="AU707" t="inlineStr">
        <is>
          <t>Auto de archivo</t>
        </is>
      </c>
      <c r="AV707" s="10" t="n">
        <v>41536</v>
      </c>
      <c r="AW707" s="9" t="inlineStr">
        <is>
          <t>L. Taborda - C. Calle</t>
        </is>
      </c>
      <c r="AX707" s="10" t="n">
        <v>41536</v>
      </c>
      <c r="AY707" s="10" t="n">
        <v>41541</v>
      </c>
      <c r="AZ707" s="9" t="inlineStr">
        <is>
          <t>L. Taborda - C. Calle</t>
        </is>
      </c>
      <c r="BA707" s="10" t="n">
        <v>41542</v>
      </c>
      <c r="BB707" s="10" t="n">
        <v>41735</v>
      </c>
      <c r="BC707" s="9" t="inlineStr">
        <is>
          <t>L. Taborda</t>
        </is>
      </c>
      <c r="BD707" s="10" t="n">
        <v>41736</v>
      </c>
    </row>
    <row r="708" ht="15" customHeight="1">
      <c r="B708" t="inlineStr">
        <is>
          <t>707-2013</t>
        </is>
      </c>
      <c r="C708" t="n">
        <v>1305339</v>
      </c>
      <c r="D708" t="inlineStr">
        <is>
          <t>-</t>
        </is>
      </c>
      <c r="E708" t="inlineStr">
        <is>
          <t>RESIDUOS SOLIDOS</t>
        </is>
      </c>
      <c r="H708" s="7" t="inlineStr">
        <is>
          <t xml:space="preserve">Solicitan control en punto critico </t>
        </is>
      </c>
      <c r="I708" t="inlineStr">
        <is>
          <t>Olga Correa Montaño</t>
        </is>
      </c>
      <c r="J708" t="inlineStr">
        <is>
          <t>KR</t>
        </is>
      </c>
      <c r="K708" t="n">
        <v>31</v>
      </c>
      <c r="N708" t="n">
        <v>37</v>
      </c>
      <c r="P708" t="n">
        <v>64</v>
      </c>
      <c r="Q708" t="inlineStr">
        <is>
          <t>SUR</t>
        </is>
      </c>
      <c r="T708">
        <f>CONCATENATE(J708," ",K708," ",L708," ",M708," ",N708," ",O708," ",P708," ",Q708," ",R708," ",S708)</f>
        <v/>
      </c>
      <c r="U708" t="n">
        <v>3345213</v>
      </c>
      <c r="V708" t="inlineStr">
        <is>
          <t>no reporta</t>
        </is>
      </c>
      <c r="W708" t="inlineStr">
        <is>
          <t>Por determinar</t>
        </is>
      </c>
      <c r="X708" t="inlineStr">
        <is>
          <t>CL</t>
        </is>
      </c>
      <c r="Y708" t="n">
        <v>38</v>
      </c>
      <c r="AA708" t="inlineStr">
        <is>
          <t>SUR</t>
        </is>
      </c>
      <c r="AB708" t="n">
        <v>33</v>
      </c>
      <c r="AH708">
        <f>CONCATENATE(X708," ",Y708," ",Z708," ",AA708," ",AB708," ",AC708," ",AD708," ",AE708," ",AF708," ",AG708)</f>
        <v/>
      </c>
      <c r="AI708" t="inlineStr">
        <is>
          <t>no reporta</t>
        </is>
      </c>
      <c r="AJ708" t="inlineStr">
        <is>
          <t>no reporta</t>
        </is>
      </c>
      <c r="AK708" t="inlineStr">
        <is>
          <t>Mesa</t>
        </is>
      </c>
      <c r="AO708" s="1" t="n"/>
      <c r="AP708" t="n">
        <v>9</v>
      </c>
      <c r="AQ708" s="17" t="n">
        <v>41533</v>
      </c>
      <c r="AR708" s="4" t="n"/>
      <c r="AS708" s="5">
        <f>+AR708-AQ708</f>
        <v/>
      </c>
      <c r="AT708" t="inlineStr">
        <is>
          <t>Acta de Compromiso</t>
        </is>
      </c>
      <c r="AU708" t="inlineStr">
        <is>
          <t>Auto de archivo</t>
        </is>
      </c>
    </row>
    <row r="709" ht="15" customHeight="1">
      <c r="B709" t="inlineStr">
        <is>
          <t>708-2013</t>
        </is>
      </c>
      <c r="C709" t="inlineStr">
        <is>
          <t>1305390 - 1305357 - 327897</t>
        </is>
      </c>
      <c r="D709" t="inlineStr">
        <is>
          <t>-</t>
        </is>
      </c>
      <c r="E709" t="inlineStr">
        <is>
          <t>RESIDUOS SOLIDOS</t>
        </is>
      </c>
      <c r="F709" t="n">
        <v>9</v>
      </c>
      <c r="H709" s="7" t="inlineStr">
        <is>
          <t>Disposición inadecuada de escombros</t>
        </is>
      </c>
      <c r="I709" t="inlineStr">
        <is>
          <t>Enviaseo</t>
        </is>
      </c>
      <c r="J709" t="inlineStr">
        <is>
          <t>KR</t>
        </is>
      </c>
      <c r="K709" t="n">
        <v>43</v>
      </c>
      <c r="L709" t="inlineStr">
        <is>
          <t>A</t>
        </is>
      </c>
      <c r="N709" t="n">
        <v>46</v>
      </c>
      <c r="O709" t="inlineStr">
        <is>
          <t>A</t>
        </is>
      </c>
      <c r="P709" t="n">
        <v>39</v>
      </c>
      <c r="Q709" t="inlineStr">
        <is>
          <t>SUR</t>
        </is>
      </c>
      <c r="T709">
        <f>CONCATENATE(J709," ",K709," ",L709," ",M709," ",N709," ",O709," ",P709," ",Q709," ",R709," ",S709)</f>
        <v/>
      </c>
      <c r="V709" t="inlineStr">
        <is>
          <t>460 08 00</t>
        </is>
      </c>
      <c r="W709" t="inlineStr">
        <is>
          <t>Licorera Al Sur</t>
        </is>
      </c>
      <c r="X709" t="inlineStr">
        <is>
          <t>CL</t>
        </is>
      </c>
      <c r="Y709" t="n">
        <v>38</v>
      </c>
      <c r="Z709" t="inlineStr">
        <is>
          <t>A</t>
        </is>
      </c>
      <c r="AA709" t="inlineStr">
        <is>
          <t>SUR</t>
        </is>
      </c>
      <c r="AB709" t="n">
        <v>43</v>
      </c>
      <c r="AD709" t="n">
        <v>5</v>
      </c>
      <c r="AH709">
        <f>CONCATENATE(X709," ",Y709," ",Z709," ",AA709," ",AB709," ",AC709," ",AD709," ",AE709," ",AF709," ",AG709)</f>
        <v/>
      </c>
      <c r="AI709" t="inlineStr">
        <is>
          <t>no reporta</t>
        </is>
      </c>
      <c r="AJ709" t="inlineStr">
        <is>
          <t>no reporta</t>
        </is>
      </c>
      <c r="AK709" t="inlineStr">
        <is>
          <t>Zona Centro</t>
        </is>
      </c>
      <c r="AO709" s="1" t="n"/>
      <c r="AP709" t="n">
        <v>9</v>
      </c>
      <c r="AQ709" s="17" t="n">
        <v>41536</v>
      </c>
      <c r="AR709" s="4" t="n">
        <v>41536</v>
      </c>
      <c r="AS709" s="5">
        <f>+AR709-AQ709</f>
        <v/>
      </c>
      <c r="AT709" t="inlineStr">
        <is>
          <t>Acuerdo 020 de 2009</t>
        </is>
      </c>
      <c r="AU709" t="inlineStr">
        <is>
          <t>Auto de archivo</t>
        </is>
      </c>
      <c r="AV709" s="10" t="n">
        <v>41536</v>
      </c>
      <c r="AW709" s="9" t="inlineStr">
        <is>
          <t>C. Rojas - S. Bustamante</t>
        </is>
      </c>
      <c r="AX709" s="10" t="n">
        <v>41536</v>
      </c>
    </row>
    <row r="710" ht="15" customHeight="1">
      <c r="A710" t="inlineStr">
        <is>
          <t>DP</t>
        </is>
      </c>
      <c r="B710" t="inlineStr">
        <is>
          <t>709-2013</t>
        </is>
      </c>
      <c r="C710" t="n">
        <v>143520</v>
      </c>
      <c r="D710" t="inlineStr">
        <is>
          <t>FLORA</t>
        </is>
      </c>
      <c r="H710" s="7" t="inlineStr">
        <is>
          <t>Solicitan evaluacion de arboles amenazan ruina</t>
        </is>
      </c>
      <c r="I710" t="inlineStr">
        <is>
          <t>Zoraida Maria Alzate Isaza</t>
        </is>
      </c>
      <c r="J710" t="inlineStr">
        <is>
          <t>KR</t>
        </is>
      </c>
      <c r="K710" t="n">
        <v>39</v>
      </c>
      <c r="L710" t="inlineStr">
        <is>
          <t>A</t>
        </is>
      </c>
      <c r="N710" t="n">
        <v>48</v>
      </c>
      <c r="O710" t="inlineStr">
        <is>
          <t>C</t>
        </is>
      </c>
      <c r="P710" t="n">
        <v>31</v>
      </c>
      <c r="Q710" t="inlineStr">
        <is>
          <t>SUR</t>
        </is>
      </c>
      <c r="S710" t="n">
        <v>107</v>
      </c>
      <c r="T710">
        <f>CONCATENATE(J710," ",K710," ",L710," ",M710," ",N710," ",O710," ",P710," ",Q710," ",R710," ",S710)</f>
        <v/>
      </c>
      <c r="U710" t="n">
        <v>42881320</v>
      </c>
      <c r="V710" t="inlineStr">
        <is>
          <t>3331542 - 3014292149</t>
        </is>
      </c>
      <c r="W710" t="inlineStr">
        <is>
          <t>Luz Stella Muñoz</t>
        </is>
      </c>
      <c r="AH710">
        <f>CONCATENATE(X710," ",Y710," ",Z710," ",AA710," ",AB710," ",AC710," ",AD710," ",AE710," ",AF710," ",AG710)</f>
        <v/>
      </c>
      <c r="AI710" t="inlineStr">
        <is>
          <t>no reporta</t>
        </is>
      </c>
      <c r="AJ710" t="inlineStr">
        <is>
          <t>no reporta</t>
        </is>
      </c>
      <c r="AK710" t="inlineStr">
        <is>
          <t>Loma del Barro</t>
        </is>
      </c>
      <c r="AO710" s="1" t="n"/>
      <c r="AP710" t="n">
        <v>7</v>
      </c>
      <c r="AQ710" s="17" t="n">
        <v>41534</v>
      </c>
      <c r="AR710" s="4" t="n">
        <v>41548</v>
      </c>
      <c r="AS710" s="5">
        <f>+AR710-AQ710</f>
        <v/>
      </c>
      <c r="AT710" t="inlineStr">
        <is>
          <t>Acta de Compromiso</t>
        </is>
      </c>
      <c r="AU710" t="inlineStr">
        <is>
          <t>Citaciones</t>
        </is>
      </c>
      <c r="AV710" s="10" t="n">
        <v>41540</v>
      </c>
      <c r="AW710" s="9" t="inlineStr">
        <is>
          <t>J.Guzman</t>
        </is>
      </c>
      <c r="AX710" s="10" t="n">
        <v>41544</v>
      </c>
    </row>
    <row r="711" ht="15" customHeight="1">
      <c r="B711" t="inlineStr">
        <is>
          <t>710-2013</t>
        </is>
      </c>
      <c r="C711" t="n">
        <v>1305349</v>
      </c>
      <c r="D711" t="inlineStr">
        <is>
          <t>-</t>
        </is>
      </c>
      <c r="E711" t="inlineStr">
        <is>
          <t>RESIDUOS SOLIDOS</t>
        </is>
      </c>
      <c r="H711" s="7" t="inlineStr">
        <is>
          <t>Disposición inadecuada de residuos sólidos</t>
        </is>
      </c>
      <c r="I711" t="inlineStr">
        <is>
          <t>Enviaseo</t>
        </is>
      </c>
      <c r="T711">
        <f>CONCATENATE(J711," ",K711," ",L711," ",M711," ",N711," ",O711," ",P711," ",Q711," ",R711," ",S711)</f>
        <v/>
      </c>
      <c r="U711" t="inlineStr">
        <is>
          <t>no reporta</t>
        </is>
      </c>
      <c r="V711" t="inlineStr">
        <is>
          <t>no reporta</t>
        </is>
      </c>
      <c r="W711" t="inlineStr">
        <is>
          <t>Peluqueria Roxy</t>
        </is>
      </c>
      <c r="X711" t="inlineStr">
        <is>
          <t>KR</t>
        </is>
      </c>
      <c r="Y711" t="n">
        <v>43</v>
      </c>
      <c r="Z711" t="inlineStr">
        <is>
          <t>A</t>
        </is>
      </c>
      <c r="AB711" t="n">
        <v>35</v>
      </c>
      <c r="AE711" t="inlineStr">
        <is>
          <t>SUR</t>
        </is>
      </c>
      <c r="AH711">
        <f>CONCATENATE(X711," ",Y711," ",Z711," ",AA711," ",AB711," ",AC711," ",AD711," ",AE711," ",AF711," ",AG711)</f>
        <v/>
      </c>
      <c r="AI711" t="inlineStr">
        <is>
          <t>no reporta</t>
        </is>
      </c>
      <c r="AJ711" t="inlineStr">
        <is>
          <t>no reporta</t>
        </is>
      </c>
      <c r="AK711" t="inlineStr">
        <is>
          <t>San Marcos</t>
        </is>
      </c>
      <c r="AO711" s="1" t="n"/>
      <c r="AP711" t="n">
        <v>2</v>
      </c>
      <c r="AQ711" s="17" t="n">
        <v>41534</v>
      </c>
      <c r="AR711" s="4" t="n">
        <v>41542</v>
      </c>
      <c r="AS711" s="5">
        <f>+AR711-AQ711</f>
        <v/>
      </c>
      <c r="AT711" t="inlineStr">
        <is>
          <t>Acta de Compromiso</t>
        </is>
      </c>
      <c r="AU711" t="inlineStr">
        <is>
          <t>Auto de archivo</t>
        </is>
      </c>
      <c r="AV711" s="10" t="n">
        <v>41542</v>
      </c>
      <c r="AW711" s="9" t="inlineStr">
        <is>
          <t>J. Restrepo - Dayanis</t>
        </is>
      </c>
      <c r="AX711" s="10" t="n">
        <v>41543</v>
      </c>
      <c r="AY711" s="10" t="n">
        <v>41548</v>
      </c>
      <c r="AZ711" s="9" t="inlineStr">
        <is>
          <t>J. Restrepo - S. Bustamante - C. Rojas</t>
        </is>
      </c>
      <c r="BA711" s="10" t="n">
        <v>41548</v>
      </c>
      <c r="BK711" s="10" t="n">
        <v>41550</v>
      </c>
      <c r="BL711" s="10" t="n">
        <v>41550</v>
      </c>
      <c r="CE711" s="10" t="n">
        <v>41554</v>
      </c>
    </row>
    <row r="712" ht="15" customHeight="1">
      <c r="B712" t="inlineStr">
        <is>
          <t>711-2013</t>
        </is>
      </c>
      <c r="C712" t="n">
        <v>1305358</v>
      </c>
      <c r="D712" t="inlineStr">
        <is>
          <t>HIDRICO</t>
        </is>
      </c>
      <c r="H712" s="7" t="inlineStr">
        <is>
          <t>Descarga de aguas servidas a quebrada la ayura</t>
        </is>
      </c>
      <c r="I712" t="inlineStr">
        <is>
          <t>De Oficio</t>
        </is>
      </c>
      <c r="T712">
        <f>CONCATENATE(J712," ",K712," ",L712," ",M712," ",N712," ",O712," ",P712," ",Q712," ",R712," ",S712)</f>
        <v/>
      </c>
      <c r="U712" t="inlineStr">
        <is>
          <t>no reporta</t>
        </is>
      </c>
      <c r="V712" t="inlineStr">
        <is>
          <t>no reporta</t>
        </is>
      </c>
      <c r="W712" t="inlineStr">
        <is>
          <t>Marta Suarez Henao</t>
        </is>
      </c>
      <c r="AH712">
        <f>CONCATENATE(X712," ",Y712," ",Z712," ",AA712," ",AB712," ",AC712," ",AD712," ",AE712," ",AF712," ",AG712)</f>
        <v/>
      </c>
      <c r="AI712" t="inlineStr">
        <is>
          <t>no reporta</t>
        </is>
      </c>
      <c r="AJ712" t="n">
        <v>3206104244</v>
      </c>
      <c r="AK712" t="inlineStr">
        <is>
          <t>El Salado</t>
        </is>
      </c>
      <c r="AO712" s="1" t="n"/>
      <c r="AP712" t="n">
        <v>6</v>
      </c>
      <c r="AQ712" s="17" t="n">
        <v>41534</v>
      </c>
      <c r="AR712" s="4" t="n"/>
      <c r="AS712" s="5">
        <f>+AR712-AQ712</f>
        <v/>
      </c>
      <c r="AT712" t="inlineStr">
        <is>
          <t>Acta de Compromiso</t>
        </is>
      </c>
      <c r="AU712" t="inlineStr">
        <is>
          <t>Verificación</t>
        </is>
      </c>
      <c r="AV712" s="10" t="n">
        <v>41534</v>
      </c>
      <c r="AW712" s="9" t="inlineStr">
        <is>
          <t>J. Guzman</t>
        </is>
      </c>
      <c r="AX712" s="10" t="n">
        <v>41535</v>
      </c>
    </row>
    <row r="713" ht="15" customHeight="1">
      <c r="B713" t="inlineStr">
        <is>
          <t>712-2013</t>
        </is>
      </c>
      <c r="C713" t="n">
        <v>1305365</v>
      </c>
      <c r="D713" t="inlineStr">
        <is>
          <t>HIDRICO</t>
        </is>
      </c>
      <c r="H713" s="7" t="inlineStr">
        <is>
          <t>Descarga de aguas servidas a quebrada</t>
        </is>
      </c>
      <c r="I713" t="inlineStr">
        <is>
          <t>De Oficio</t>
        </is>
      </c>
      <c r="T713">
        <f>CONCATENATE(J713," ",K713," ",L713," ",M713," ",N713," ",O713," ",P713," ",Q713," ",R713," ",S713)</f>
        <v/>
      </c>
      <c r="U713" t="inlineStr">
        <is>
          <t>no reporta</t>
        </is>
      </c>
      <c r="V713" t="inlineStr">
        <is>
          <t>no reporta</t>
        </is>
      </c>
      <c r="W713" t="inlineStr">
        <is>
          <t>Ana Luz Botero</t>
        </is>
      </c>
      <c r="X713" t="inlineStr">
        <is>
          <t>CL</t>
        </is>
      </c>
      <c r="Y713" t="n">
        <v>26</v>
      </c>
      <c r="AA713" t="inlineStr">
        <is>
          <t>SUR</t>
        </is>
      </c>
      <c r="AB713" t="n">
        <v>22</v>
      </c>
      <c r="AD713" t="n">
        <v>7</v>
      </c>
      <c r="AG713" t="n">
        <v>108</v>
      </c>
      <c r="AH713">
        <f>CONCATENATE(X713," ",Y713," ",Z713," ",AA713," ",AB713," ",AC713," ",AD713," ",AE713," ",AF713," ",AG713)</f>
        <v/>
      </c>
      <c r="AI713" t="inlineStr">
        <is>
          <t>no reporta</t>
        </is>
      </c>
      <c r="AJ713" t="n">
        <v>3108238352</v>
      </c>
      <c r="AK713" t="inlineStr">
        <is>
          <t>Loma El Atravezado</t>
        </is>
      </c>
      <c r="AO713" s="1" t="n"/>
      <c r="AP713" t="n">
        <v>4</v>
      </c>
      <c r="AQ713" s="17" t="n">
        <v>41535</v>
      </c>
      <c r="AR713" s="4" t="n"/>
      <c r="AS713" s="5">
        <f>+AR713-AQ713</f>
        <v/>
      </c>
      <c r="AT713" t="inlineStr">
        <is>
          <t>Acta de Compromiso</t>
        </is>
      </c>
      <c r="AU713" t="inlineStr">
        <is>
          <t>Verificación</t>
        </is>
      </c>
      <c r="AV713" s="10" t="n">
        <v>41534</v>
      </c>
      <c r="AW713" s="9" t="inlineStr">
        <is>
          <t>J. Guzman</t>
        </is>
      </c>
      <c r="AX713" s="10" t="n">
        <v>41535</v>
      </c>
    </row>
    <row r="714" ht="15" customHeight="1">
      <c r="B714" t="inlineStr">
        <is>
          <t>713-2013</t>
        </is>
      </c>
      <c r="C714" t="n">
        <v>1305368</v>
      </c>
      <c r="D714" t="inlineStr">
        <is>
          <t>-</t>
        </is>
      </c>
      <c r="E714" t="inlineStr">
        <is>
          <t>ESCOMBROS</t>
        </is>
      </c>
      <c r="H714" s="7" t="inlineStr">
        <is>
          <t>Mala disposición de escombros</t>
        </is>
      </c>
      <c r="I714" t="inlineStr">
        <is>
          <t>De Oficio</t>
        </is>
      </c>
      <c r="T714">
        <f>CONCATENATE(J714," ",K714," ",L714," ",M714," ",N714," ",O714," ",P714," ",Q714," ",R714," ",S714)</f>
        <v/>
      </c>
      <c r="U714" t="inlineStr">
        <is>
          <t>no reporta</t>
        </is>
      </c>
      <c r="V714" t="inlineStr">
        <is>
          <t>no reporta</t>
        </is>
      </c>
      <c r="W714" t="inlineStr">
        <is>
          <t>Rodrigo Velez</t>
        </is>
      </c>
      <c r="X714" t="inlineStr">
        <is>
          <t>CL</t>
        </is>
      </c>
      <c r="Y714" t="n">
        <v>45</v>
      </c>
      <c r="AA714" t="inlineStr">
        <is>
          <t>SUR</t>
        </is>
      </c>
      <c r="AB714" t="n">
        <v>43</v>
      </c>
      <c r="AC714" t="inlineStr">
        <is>
          <t>A</t>
        </is>
      </c>
      <c r="AD714" t="n">
        <v>35</v>
      </c>
      <c r="AH714">
        <f>CONCATENATE(X714," ",Y714," ",Z714," ",AA714," ",AB714," ",AC714," ",AD714," ",AE714," ",AF714," ",AG714)</f>
        <v/>
      </c>
      <c r="AI714" t="n">
        <v>98664749</v>
      </c>
      <c r="AJ714" t="n">
        <v>5983514</v>
      </c>
      <c r="AK714" t="inlineStr">
        <is>
          <t>Milan Vallejuelos</t>
        </is>
      </c>
      <c r="AO714" s="1" t="n"/>
      <c r="AP714" t="n">
        <v>8</v>
      </c>
      <c r="AQ714" s="17" t="n">
        <v>41535</v>
      </c>
      <c r="AR714" s="4" t="n"/>
      <c r="AS714" s="5">
        <f>+AR714-AQ714</f>
        <v/>
      </c>
      <c r="AT714" t="inlineStr">
        <is>
          <t>Acta de Compromiso</t>
        </is>
      </c>
      <c r="AU714" t="inlineStr">
        <is>
          <t>Auto de archivo</t>
        </is>
      </c>
      <c r="AV714" s="10" t="n">
        <v>41535</v>
      </c>
      <c r="AW714" s="9" t="inlineStr">
        <is>
          <t>J. Restrepo - Dayanis</t>
        </is>
      </c>
      <c r="AX714" s="10" t="n">
        <v>41535</v>
      </c>
    </row>
    <row r="715" ht="15" customHeight="1">
      <c r="B715" t="inlineStr">
        <is>
          <t>714-2013</t>
        </is>
      </c>
      <c r="C715" t="n">
        <v>1305369</v>
      </c>
      <c r="D715" t="inlineStr">
        <is>
          <t>-</t>
        </is>
      </c>
      <c r="E715" t="inlineStr">
        <is>
          <t>ESCOMBROS</t>
        </is>
      </c>
      <c r="F715" t="n">
        <v>4</v>
      </c>
      <c r="G715" t="n">
        <v>750</v>
      </c>
      <c r="H715" s="7" t="inlineStr">
        <is>
          <t>Disposición inadecuada de escombros</t>
        </is>
      </c>
      <c r="I715" t="inlineStr">
        <is>
          <t>De Oficio</t>
        </is>
      </c>
      <c r="T715">
        <f>CONCATENATE(J715," ",K715," ",L715," ",M715," ",N715," ",O715," ",P715," ",Q715," ",R715," ",S715)</f>
        <v/>
      </c>
      <c r="U715" t="inlineStr">
        <is>
          <t>no reporta</t>
        </is>
      </c>
      <c r="V715" t="inlineStr">
        <is>
          <t>no reporta</t>
        </is>
      </c>
      <c r="W715" t="inlineStr">
        <is>
          <t>Angela Maria Arango R y Aldemar Gonzales Servillantas El Dorado</t>
        </is>
      </c>
      <c r="X715" t="inlineStr">
        <is>
          <t>KR</t>
        </is>
      </c>
      <c r="Y715" t="n">
        <v>41</v>
      </c>
      <c r="AB715" t="n">
        <v>40</v>
      </c>
      <c r="AD715" t="n">
        <v>15</v>
      </c>
      <c r="AE715" t="inlineStr">
        <is>
          <t>SUR</t>
        </is>
      </c>
      <c r="AH715">
        <f>CONCATENATE(X715," ",Y715," ",Z715," ",AA715," ",AB715," ",AC715," ",AD715," ",AE715," ",AF715," ",AG715)</f>
        <v/>
      </c>
      <c r="AI715" t="n">
        <v>42882477</v>
      </c>
      <c r="AJ715" t="n">
        <v>4487178</v>
      </c>
      <c r="AK715" t="inlineStr">
        <is>
          <t>El Dorado</t>
        </is>
      </c>
      <c r="AO715" s="1" t="n"/>
      <c r="AP715" t="n">
        <v>7</v>
      </c>
      <c r="AQ715" s="17" t="n">
        <v>41535</v>
      </c>
      <c r="AR715" s="4" t="n">
        <v>41535</v>
      </c>
      <c r="AS715" s="5">
        <f>+AR715-AQ715</f>
        <v/>
      </c>
      <c r="AT715" t="inlineStr">
        <is>
          <t>Acuerdo 020 de 2009</t>
        </is>
      </c>
      <c r="AU715" t="inlineStr">
        <is>
          <t>Comparendo</t>
        </is>
      </c>
      <c r="AV715" s="10" t="n">
        <v>41535</v>
      </c>
      <c r="AW715" s="9" t="inlineStr">
        <is>
          <t>J. Restrepo - Dayanis</t>
        </is>
      </c>
      <c r="AX715" s="10" t="n">
        <v>41535</v>
      </c>
    </row>
    <row r="716">
      <c r="B716" t="inlineStr">
        <is>
          <t>715-2013</t>
        </is>
      </c>
      <c r="C716" t="n">
        <v>1305376</v>
      </c>
      <c r="D716" t="inlineStr">
        <is>
          <t>ESPACIOS PUBLICOS VERDES</t>
        </is>
      </c>
      <c r="E716" t="inlineStr">
        <is>
          <t>RESIDUOS SOLIDOS</t>
        </is>
      </c>
      <c r="H716" s="7" t="inlineStr">
        <is>
          <t>Disposición inadecuada de residuos solidos</t>
        </is>
      </c>
      <c r="I716" t="inlineStr">
        <is>
          <t>Comunidad</t>
        </is>
      </c>
      <c r="T716">
        <f>CONCATENATE(J716," ",K716," ",L716," ",M716," ",N716," ",O716," ",P716," ",Q716," ",R716," ",S716)</f>
        <v/>
      </c>
      <c r="U716" t="inlineStr">
        <is>
          <t>no reporta</t>
        </is>
      </c>
      <c r="V716" t="inlineStr">
        <is>
          <t>no reporta</t>
        </is>
      </c>
      <c r="W716" t="inlineStr">
        <is>
          <t>Por determinar</t>
        </is>
      </c>
      <c r="X716" t="inlineStr">
        <is>
          <t>CL</t>
        </is>
      </c>
      <c r="Y716" t="n">
        <v>47</v>
      </c>
      <c r="AA716" t="inlineStr">
        <is>
          <t>SUR</t>
        </is>
      </c>
      <c r="AB716" t="n">
        <v>39</v>
      </c>
      <c r="AC716" t="inlineStr">
        <is>
          <t>B</t>
        </is>
      </c>
      <c r="AD716" t="n">
        <v>27</v>
      </c>
      <c r="AH716">
        <f>CONCATENATE(X716," ",Y716," ",Z716," ",AA716," ",AB716," ",AC716," ",AD716," ",AE716," ",AF716," ",AG716)</f>
        <v/>
      </c>
      <c r="AI716" t="inlineStr">
        <is>
          <t>no reporta</t>
        </is>
      </c>
      <c r="AJ716" t="inlineStr">
        <is>
          <t>no reporta</t>
        </is>
      </c>
      <c r="AK716" t="inlineStr">
        <is>
          <t>El Trianon</t>
        </is>
      </c>
      <c r="AO716" s="1" t="n"/>
      <c r="AP716" t="n">
        <v>7</v>
      </c>
      <c r="AQ716" s="17" t="n">
        <v>41535</v>
      </c>
      <c r="AR716" s="4" t="n">
        <v>41542</v>
      </c>
      <c r="AS716" s="5">
        <f>+AR716-AQ716</f>
        <v/>
      </c>
      <c r="AT716" t="inlineStr">
        <is>
          <t>Acta de Compromiso</t>
        </is>
      </c>
      <c r="AU716" t="inlineStr">
        <is>
          <t>Auto de archivo</t>
        </is>
      </c>
      <c r="AV716" s="10" t="n">
        <v>41542</v>
      </c>
      <c r="AW716" s="9" t="inlineStr">
        <is>
          <t>J. Alvarez - L. Garcia</t>
        </is>
      </c>
      <c r="AX716" s="10" t="n">
        <v>41542</v>
      </c>
      <c r="CE716" s="10" t="n">
        <v>41568</v>
      </c>
    </row>
    <row r="717" ht="15" customHeight="1">
      <c r="B717" t="inlineStr">
        <is>
          <t>716-2013</t>
        </is>
      </c>
      <c r="C717" t="n">
        <v>135377</v>
      </c>
      <c r="D717" t="inlineStr">
        <is>
          <t>-</t>
        </is>
      </c>
      <c r="E717" t="inlineStr">
        <is>
          <t>RESIDUOS SOLIDOS</t>
        </is>
      </c>
      <c r="H717" s="7" t="inlineStr">
        <is>
          <t>Disposición inadecuada de residuos solidos</t>
        </is>
      </c>
      <c r="I717" t="inlineStr">
        <is>
          <t>Comunidad</t>
        </is>
      </c>
      <c r="T717">
        <f>CONCATENATE(J717," ",K717," ",L717," ",M717," ",N717," ",O717," ",P717," ",Q717," ",R717," ",S717)</f>
        <v/>
      </c>
      <c r="U717" t="inlineStr">
        <is>
          <t>no reporta</t>
        </is>
      </c>
      <c r="V717" t="inlineStr">
        <is>
          <t>no reporta</t>
        </is>
      </c>
      <c r="W717" t="inlineStr">
        <is>
          <t>Por determinar</t>
        </is>
      </c>
      <c r="X717" t="inlineStr">
        <is>
          <t>KR</t>
        </is>
      </c>
      <c r="Y717" t="n">
        <v>41</v>
      </c>
      <c r="AB717" t="n">
        <v>39</v>
      </c>
      <c r="AD717" t="n">
        <v>70</v>
      </c>
      <c r="AE717" t="inlineStr">
        <is>
          <t>SUR</t>
        </is>
      </c>
      <c r="AH717">
        <f>CONCATENATE(X717," ",Y717," ",Z717," ",AA717," ",AB717," ",AC717," ",AD717," ",AE717," ",AF717," ",AG717)</f>
        <v/>
      </c>
      <c r="AI717" t="inlineStr">
        <is>
          <t>no reporta</t>
        </is>
      </c>
      <c r="AJ717" t="inlineStr">
        <is>
          <t>no reporta</t>
        </is>
      </c>
      <c r="AK717" t="inlineStr">
        <is>
          <t>El Dorado</t>
        </is>
      </c>
      <c r="AO717" s="1" t="n"/>
      <c r="AP717" t="n">
        <v>7</v>
      </c>
      <c r="AQ717" s="17" t="n">
        <v>41535</v>
      </c>
      <c r="AR717" s="4" t="n">
        <v>41542</v>
      </c>
      <c r="AS717" s="5">
        <f>+AR717-AQ717</f>
        <v/>
      </c>
      <c r="AT717" t="inlineStr">
        <is>
          <t>Acta de Compromiso</t>
        </is>
      </c>
      <c r="AU717" t="inlineStr">
        <is>
          <t>Auto de archivo</t>
        </is>
      </c>
      <c r="AV717" s="10" t="n">
        <v>41542</v>
      </c>
      <c r="AW717" s="9" t="inlineStr">
        <is>
          <t>J. Restrepo - S. Bustamante - C. Rojas</t>
        </is>
      </c>
      <c r="AX717" s="10" t="n">
        <v>41542</v>
      </c>
      <c r="AY717" s="10" t="n">
        <v>41562</v>
      </c>
      <c r="AZ717" s="9" t="inlineStr">
        <is>
          <t>J. Restrepo</t>
        </is>
      </c>
      <c r="BA717" s="10" t="n">
        <v>41562</v>
      </c>
      <c r="CE717" s="10" t="n">
        <v>41568</v>
      </c>
    </row>
    <row r="718">
      <c r="B718" t="inlineStr">
        <is>
          <t>717-2013</t>
        </is>
      </c>
      <c r="C718" t="n">
        <v>1305384</v>
      </c>
      <c r="D718" t="inlineStr">
        <is>
          <t>ESPACIOS PUBLICOS VERDES</t>
        </is>
      </c>
      <c r="H718" s="7" t="inlineStr">
        <is>
          <t>Cambio de piso blando por duro</t>
        </is>
      </c>
      <c r="I718" t="inlineStr">
        <is>
          <t>Anonimo</t>
        </is>
      </c>
      <c r="T718">
        <f>CONCATENATE(J718," ",K718," ",L718," ",M718," ",N718," ",O718," ",P718," ",Q718," ",R718," ",S718)</f>
        <v/>
      </c>
      <c r="U718" t="inlineStr">
        <is>
          <t>no reporta</t>
        </is>
      </c>
      <c r="V718" t="inlineStr">
        <is>
          <t>no reporta</t>
        </is>
      </c>
      <c r="W718" t="inlineStr">
        <is>
          <t>Juan Carlos Orozco</t>
        </is>
      </c>
      <c r="X718" t="inlineStr">
        <is>
          <t>CL</t>
        </is>
      </c>
      <c r="Y718" t="n">
        <v>38</v>
      </c>
      <c r="AA718" t="inlineStr">
        <is>
          <t>SUR</t>
        </is>
      </c>
      <c r="AB718" t="n">
        <v>43</v>
      </c>
      <c r="AC718" t="inlineStr">
        <is>
          <t>A</t>
        </is>
      </c>
      <c r="AD718" t="n">
        <v>16</v>
      </c>
      <c r="AH718">
        <f>CONCATENATE(X718," ",Y718," ",Z718," ",AA718," ",AB718," ",AC718," ",AD718," ",AE718," ",AF718," ",AG718)</f>
        <v/>
      </c>
      <c r="AI718" t="inlineStr">
        <is>
          <t>no reporta</t>
        </is>
      </c>
      <c r="AJ718" t="n">
        <v>3107706647</v>
      </c>
      <c r="AK718" t="inlineStr">
        <is>
          <t>Alcala</t>
        </is>
      </c>
      <c r="AO718" s="1" t="n"/>
      <c r="AP718" t="n">
        <v>8</v>
      </c>
      <c r="AQ718" s="17" t="n">
        <v>41535</v>
      </c>
      <c r="AR718" s="4" t="n">
        <v>41535</v>
      </c>
      <c r="AS718" s="5">
        <f>+AR718-AQ718</f>
        <v/>
      </c>
      <c r="AT718" t="inlineStr">
        <is>
          <t>Acta de Compromiso</t>
        </is>
      </c>
      <c r="AU718" t="inlineStr">
        <is>
          <t>Auto de archivo</t>
        </is>
      </c>
      <c r="AV718" s="10" t="n">
        <v>41535</v>
      </c>
      <c r="AW718" s="9" t="inlineStr">
        <is>
          <t>L. Taborda</t>
        </is>
      </c>
      <c r="AX718" s="10" t="n">
        <v>41536</v>
      </c>
      <c r="AY718" s="10" t="n">
        <v>41550</v>
      </c>
      <c r="AZ718" s="10" t="n">
        <v>41551</v>
      </c>
      <c r="CE718" s="10" t="n">
        <v>41551</v>
      </c>
    </row>
    <row r="719" ht="15" customHeight="1">
      <c r="B719" t="inlineStr">
        <is>
          <t>718-2013</t>
        </is>
      </c>
      <c r="C719" t="n">
        <v>1305481</v>
      </c>
      <c r="D719" t="inlineStr">
        <is>
          <t>-</t>
        </is>
      </c>
      <c r="E719" t="inlineStr">
        <is>
          <t>RESIDUOS SOLIDOS</t>
        </is>
      </c>
      <c r="H719" s="7" t="inlineStr">
        <is>
          <t>Ubican canecas de basura en anden y hacen lavado en via publica</t>
        </is>
      </c>
      <c r="I719" t="inlineStr">
        <is>
          <t>Comunidad</t>
        </is>
      </c>
      <c r="T719">
        <f>CONCATENATE(J719," ",K719," ",L719," ",M719," ",N719," ",O719," ",P719," ",Q719," ",R719," ",S719)</f>
        <v/>
      </c>
      <c r="U719" t="inlineStr">
        <is>
          <t>no reporta</t>
        </is>
      </c>
      <c r="V719" t="inlineStr">
        <is>
          <t>no reporta</t>
        </is>
      </c>
      <c r="W719" t="inlineStr">
        <is>
          <t>Urbanización La Abadia</t>
        </is>
      </c>
      <c r="X719" t="inlineStr">
        <is>
          <t>KR</t>
        </is>
      </c>
      <c r="Y719" t="n">
        <v>41</v>
      </c>
      <c r="AB719" t="n">
        <v>21</v>
      </c>
      <c r="AE719" t="inlineStr">
        <is>
          <t>SUR</t>
        </is>
      </c>
      <c r="AH719">
        <f>CONCATENATE(X719," ",Y719," ",Z719," ",AA719," ",AB719," ",AC719," ",AD719," ",AE719," ",AF719," ",AG719)</f>
        <v/>
      </c>
      <c r="AI719" t="inlineStr">
        <is>
          <t>no reporta</t>
        </is>
      </c>
      <c r="AJ719" t="inlineStr">
        <is>
          <t>no reporta</t>
        </is>
      </c>
      <c r="AK719" t="inlineStr">
        <is>
          <t>Zuñiga</t>
        </is>
      </c>
      <c r="AO719" s="1" t="n"/>
      <c r="AP719" t="n">
        <v>4</v>
      </c>
      <c r="AQ719" s="17" t="n">
        <v>41537</v>
      </c>
      <c r="AR719" s="4" t="n">
        <v>41542</v>
      </c>
      <c r="AS719" s="5">
        <f>+AR719-AQ719</f>
        <v/>
      </c>
      <c r="AT719" t="inlineStr">
        <is>
          <t>Acta de Compromiso</t>
        </is>
      </c>
      <c r="AU719" t="inlineStr">
        <is>
          <t>Auto de archivo</t>
        </is>
      </c>
      <c r="AV719" s="10" t="n">
        <v>41542</v>
      </c>
      <c r="AW719" s="9" t="inlineStr">
        <is>
          <t>J. Restrepo</t>
        </is>
      </c>
      <c r="AX719" s="10" t="n">
        <v>41542</v>
      </c>
      <c r="AY719" s="10" t="n">
        <v>41555</v>
      </c>
      <c r="AZ719" s="9" t="inlineStr">
        <is>
          <t>J. Restrepo - S. Bustamante</t>
        </is>
      </c>
      <c r="BA719" s="10" t="n">
        <v>41555</v>
      </c>
      <c r="BK719" s="10" t="n">
        <v>41550</v>
      </c>
      <c r="BL719" s="10" t="n">
        <v>41550</v>
      </c>
    </row>
    <row r="720" ht="15" customHeight="1">
      <c r="B720" t="inlineStr">
        <is>
          <t>719-2013</t>
        </is>
      </c>
      <c r="C720" t="inlineStr">
        <is>
          <t>1305482 - 1306123</t>
        </is>
      </c>
      <c r="D720" t="inlineStr">
        <is>
          <t>HIDRICO</t>
        </is>
      </c>
      <c r="H720" s="7" t="inlineStr">
        <is>
          <t>Afectación a nacimiento</t>
        </is>
      </c>
      <c r="I720" t="inlineStr">
        <is>
          <t>Comunidad</t>
        </is>
      </c>
      <c r="T720">
        <f>CONCATENATE(J720," ",K720," ",L720," ",M720," ",N720," ",O720," ",P720," ",Q720," ",R720," ",S720)</f>
        <v/>
      </c>
      <c r="U720" t="inlineStr">
        <is>
          <t>no reporta</t>
        </is>
      </c>
      <c r="V720" t="inlineStr">
        <is>
          <t>no reporta</t>
        </is>
      </c>
      <c r="W720" t="inlineStr">
        <is>
          <t>Raul Hernando Maya Agudelo</t>
        </is>
      </c>
      <c r="AH720">
        <f>CONCATENATE(X720," ",Y720," ",Z720," ",AA720," ",AB720," ",AC720," ",AD720," ",AE720," ",AF720," ",AG720)</f>
        <v/>
      </c>
      <c r="AI720" t="inlineStr">
        <is>
          <t>no reporta</t>
        </is>
      </c>
      <c r="AJ720" t="inlineStr">
        <is>
          <t>no reporta</t>
        </is>
      </c>
      <c r="AL720" t="inlineStr">
        <is>
          <t>Perico</t>
        </is>
      </c>
      <c r="AO720" s="1" t="n"/>
      <c r="AP720" t="n">
        <v>13</v>
      </c>
      <c r="AQ720" s="17" t="n">
        <v>41537</v>
      </c>
      <c r="AR720" s="4" t="n">
        <v>41544</v>
      </c>
      <c r="AS720" s="5">
        <f>+AR720-AQ720</f>
        <v/>
      </c>
      <c r="AT720" t="inlineStr">
        <is>
          <t>Ley 1333 de 2009</t>
        </is>
      </c>
      <c r="AU720" t="inlineStr">
        <is>
          <t>Auto de archivo</t>
        </is>
      </c>
      <c r="AV720" s="10" t="n">
        <v>41544</v>
      </c>
      <c r="AW720" s="9" t="inlineStr">
        <is>
          <t>L. Taborda - C. Calle</t>
        </is>
      </c>
      <c r="AX720" s="10" t="n">
        <v>41544</v>
      </c>
      <c r="BS720" s="10" t="n">
        <v>41563</v>
      </c>
      <c r="BT720" s="10" t="n">
        <v>41563</v>
      </c>
      <c r="BU720" s="10" t="n">
        <v>41563</v>
      </c>
      <c r="BV720" s="10" t="n">
        <v>41578</v>
      </c>
      <c r="BW720" s="10" t="n">
        <v>41583</v>
      </c>
      <c r="BX720" s="10" t="n">
        <v>41584</v>
      </c>
      <c r="CE720" s="10" t="n">
        <v>41586</v>
      </c>
    </row>
    <row r="721" ht="15" customHeight="1">
      <c r="B721" t="inlineStr">
        <is>
          <t>720-2013</t>
        </is>
      </c>
      <c r="C721" t="n">
        <v>1305389</v>
      </c>
      <c r="D721" t="inlineStr">
        <is>
          <t>-</t>
        </is>
      </c>
      <c r="E721" t="inlineStr">
        <is>
          <t>MATERIAL DE CONTRUCCIÓN</t>
        </is>
      </c>
      <c r="H721" s="7" t="inlineStr">
        <is>
          <t>Disposición inadecuada de material de construcción</t>
        </is>
      </c>
      <c r="I721" t="inlineStr">
        <is>
          <t>Comunidad</t>
        </is>
      </c>
      <c r="T721">
        <f>CONCATENATE(J721," ",K721," ",L721," ",M721," ",N721," ",O721," ",P721," ",Q721," ",R721," ",S721)</f>
        <v/>
      </c>
      <c r="U721" t="inlineStr">
        <is>
          <t>no reporta</t>
        </is>
      </c>
      <c r="V721" t="inlineStr">
        <is>
          <t>no reporta</t>
        </is>
      </c>
      <c r="W721" t="inlineStr">
        <is>
          <t>Nelson Dario Perez</t>
        </is>
      </c>
      <c r="X721" t="inlineStr">
        <is>
          <t>KR</t>
        </is>
      </c>
      <c r="Y721" t="n">
        <v>24</v>
      </c>
      <c r="Z721" t="inlineStr">
        <is>
          <t>F</t>
        </is>
      </c>
      <c r="AB721" t="n">
        <v>40</v>
      </c>
      <c r="AD721" t="n">
        <v>53</v>
      </c>
      <c r="AE721" t="inlineStr">
        <is>
          <t>SUR</t>
        </is>
      </c>
      <c r="AG721" t="inlineStr">
        <is>
          <t>120 - 104</t>
        </is>
      </c>
      <c r="AH721">
        <f>CONCATENATE(X721," ",Y721," ",Z721," ",AA721," ",AB721," ",AC721," ",AD721," ",AE721," ",AF721," ",AG721)</f>
        <v/>
      </c>
      <c r="AI721" t="n">
        <v>70562905</v>
      </c>
      <c r="AJ721" t="n">
        <v>3012742927</v>
      </c>
      <c r="AK721" t="inlineStr">
        <is>
          <t>El Salado</t>
        </is>
      </c>
      <c r="AO721" s="1" t="n"/>
      <c r="AP721" t="n">
        <v>6</v>
      </c>
      <c r="AQ721" s="17" t="n">
        <v>41536</v>
      </c>
      <c r="AR721" s="4" t="n">
        <v>41536</v>
      </c>
      <c r="AS721" s="5">
        <f>+AR721-AQ721</f>
        <v/>
      </c>
      <c r="AT721" t="inlineStr">
        <is>
          <t>Acta de Compromiso</t>
        </is>
      </c>
      <c r="AU721" t="inlineStr">
        <is>
          <t>Auto de archivo</t>
        </is>
      </c>
      <c r="AV721" s="10" t="n">
        <v>41536</v>
      </c>
      <c r="AW721" s="9" t="inlineStr">
        <is>
          <t>J. Restrepo - Dayanis</t>
        </is>
      </c>
      <c r="AX721" s="10" t="n">
        <v>41537</v>
      </c>
      <c r="AY721" s="10" t="n">
        <v>41548</v>
      </c>
      <c r="AZ721" s="9" t="inlineStr">
        <is>
          <t>J. Restrepo - S. Bustamante</t>
        </is>
      </c>
      <c r="BA721" s="10" t="n">
        <v>41549</v>
      </c>
      <c r="CE721" s="10" t="n">
        <v>41554</v>
      </c>
    </row>
    <row r="722" ht="15" customHeight="1">
      <c r="A722" t="inlineStr">
        <is>
          <t>I.T 130378 - I.T 132087-2014</t>
        </is>
      </c>
      <c r="B722" t="inlineStr">
        <is>
          <t>721-2013</t>
        </is>
      </c>
      <c r="C722" t="inlineStr">
        <is>
          <t>1305406 - 1305886 - 1306318</t>
        </is>
      </c>
      <c r="D722" t="inlineStr">
        <is>
          <t>SUELO</t>
        </is>
      </c>
      <c r="H722" s="7" t="inlineStr">
        <is>
          <t>Seguimiento proyecto Sao Bento</t>
        </is>
      </c>
      <c r="I722" t="inlineStr">
        <is>
          <t>De Oficio</t>
        </is>
      </c>
      <c r="T722">
        <f>CONCATENATE(J722," ",K722," ",L722," ",M722," ",N722," ",O722," ",P722," ",Q722," ",R722," ",S722)</f>
        <v/>
      </c>
      <c r="U722" t="inlineStr">
        <is>
          <t>no reporta</t>
        </is>
      </c>
      <c r="V722" t="inlineStr">
        <is>
          <t>no reporta</t>
        </is>
      </c>
      <c r="W722" t="inlineStr">
        <is>
          <t>Proyecto Sao Bento</t>
        </is>
      </c>
      <c r="X722" t="inlineStr">
        <is>
          <t>CL</t>
        </is>
      </c>
      <c r="Y722" t="n">
        <v>27</v>
      </c>
      <c r="AA722" t="inlineStr">
        <is>
          <t>SUR</t>
        </is>
      </c>
      <c r="AB722" t="n">
        <v>27</v>
      </c>
      <c r="AC722" t="inlineStr">
        <is>
          <t>B</t>
        </is>
      </c>
      <c r="AD722" t="n">
        <v>46</v>
      </c>
      <c r="AH722">
        <f>CONCATENATE(X722," ",Y722," ",Z722," ",AA722," ",AB722," ",AC722," ",AD722," ",AE722," ",AF722," ",AG722)</f>
        <v/>
      </c>
      <c r="AI722" t="inlineStr">
        <is>
          <t>no reporta</t>
        </is>
      </c>
      <c r="AJ722" t="inlineStr">
        <is>
          <t>no reporta</t>
        </is>
      </c>
      <c r="AK722" t="inlineStr">
        <is>
          <t>El Esmeraldal</t>
        </is>
      </c>
      <c r="AO722" s="1" t="n"/>
      <c r="AP722" t="n">
        <v>4</v>
      </c>
      <c r="AQ722" s="17" t="n">
        <v>41536</v>
      </c>
      <c r="AR722" s="4" t="n">
        <v>41536</v>
      </c>
      <c r="AS722" s="5">
        <f>+AR722-AQ722</f>
        <v/>
      </c>
      <c r="AT722" t="inlineStr">
        <is>
          <t>Acta de Compromiso</t>
        </is>
      </c>
      <c r="AU722" t="inlineStr">
        <is>
          <t>Visitas técnicos</t>
        </is>
      </c>
      <c r="AV722" s="10" t="n"/>
    </row>
    <row r="723" ht="15" customHeight="1">
      <c r="A723" t="inlineStr">
        <is>
          <t>DP 13089</t>
        </is>
      </c>
      <c r="B723" t="inlineStr">
        <is>
          <t>722-2013</t>
        </is>
      </c>
      <c r="C723" t="n">
        <v>143301</v>
      </c>
      <c r="D723" t="inlineStr">
        <is>
          <t>FLORA</t>
        </is>
      </c>
      <c r="H723" s="7" t="inlineStr">
        <is>
          <t>Valoración de arboles</t>
        </is>
      </c>
      <c r="I723" t="inlineStr">
        <is>
          <t>Diana Lucia Escobar Restrepo - Urbanización Villas de Corcega</t>
        </is>
      </c>
      <c r="J723" t="inlineStr">
        <is>
          <t>CL</t>
        </is>
      </c>
      <c r="K723" t="n">
        <v>36</v>
      </c>
      <c r="L723" t="inlineStr">
        <is>
          <t>AA</t>
        </is>
      </c>
      <c r="M723" t="inlineStr">
        <is>
          <t>SUR</t>
        </is>
      </c>
      <c r="N723" t="n">
        <v>36</v>
      </c>
      <c r="P723" t="n">
        <v>115</v>
      </c>
      <c r="T723">
        <f>CONCATENATE(J723," ",K723," ",L723," ",M723," ",N723," ",O723," ",P723," ",Q723," ",R723," ",S723)</f>
        <v/>
      </c>
      <c r="U723" t="inlineStr">
        <is>
          <t>800253941-3</t>
        </is>
      </c>
      <c r="V723" t="n">
        <v>3360010</v>
      </c>
      <c r="W723" t="inlineStr">
        <is>
          <t>Bernardo Posada - Brianda Cardona</t>
        </is>
      </c>
      <c r="AH723">
        <f>CONCATENATE(X723," ",Y723," ",Z723," ",AA723," ",AB723," ",AC723," ",AD723," ",AE723," ",AF723," ",AG723)</f>
        <v/>
      </c>
      <c r="AI723" t="inlineStr">
        <is>
          <t>no reporta</t>
        </is>
      </c>
      <c r="AJ723" t="inlineStr">
        <is>
          <t>no reporta</t>
        </is>
      </c>
      <c r="AK723" t="inlineStr">
        <is>
          <t>El Chocho</t>
        </is>
      </c>
      <c r="AO723" s="1" t="n"/>
      <c r="AP723" t="n">
        <v>5</v>
      </c>
      <c r="AQ723" s="17" t="n">
        <v>41534</v>
      </c>
      <c r="AR723" s="4" t="n"/>
      <c r="AS723" s="5">
        <f>+AR723-AQ723</f>
        <v/>
      </c>
      <c r="AT723" t="inlineStr">
        <is>
          <t>Acta de Compromiso</t>
        </is>
      </c>
      <c r="AU723" t="inlineStr">
        <is>
          <t>Citaciones</t>
        </is>
      </c>
    </row>
    <row r="724" ht="15" customHeight="1">
      <c r="A724" t="inlineStr">
        <is>
          <t>116023-2014 - I.T 132641</t>
        </is>
      </c>
      <c r="B724" t="inlineStr">
        <is>
          <t>723-2013</t>
        </is>
      </c>
      <c r="C724" t="n">
        <v>143630</v>
      </c>
      <c r="D724" t="inlineStr">
        <is>
          <t>AIRE</t>
        </is>
      </c>
      <c r="E724" t="inlineStr">
        <is>
          <t>RESIDUOS SOLIDOS</t>
        </is>
      </c>
      <c r="H724" s="7" t="inlineStr">
        <is>
          <t>Quemas dentro de lote</t>
        </is>
      </c>
      <c r="I724" t="inlineStr">
        <is>
          <t>Ariel Estrada Montoya</t>
        </is>
      </c>
      <c r="J724" t="inlineStr">
        <is>
          <t>KR</t>
        </is>
      </c>
      <c r="K724" t="n">
        <v>29</v>
      </c>
      <c r="N724" t="n">
        <v>40</v>
      </c>
      <c r="O724" t="inlineStr">
        <is>
          <t>E</t>
        </is>
      </c>
      <c r="P724" t="n">
        <v>31</v>
      </c>
      <c r="Q724" t="inlineStr">
        <is>
          <t>SUR</t>
        </is>
      </c>
      <c r="T724">
        <f>CONCATENATE(J724," ",K724," ",L724," ",M724," ",N724," ",O724," ",P724," ",Q724," ",R724," ",S724)</f>
        <v/>
      </c>
      <c r="U724" t="inlineStr">
        <is>
          <t>no reporta</t>
        </is>
      </c>
      <c r="V724" t="inlineStr">
        <is>
          <t>no reporta</t>
        </is>
      </c>
      <c r="W724" t="inlineStr">
        <is>
          <t>Antonio Muñoz</t>
        </is>
      </c>
      <c r="AH724">
        <f>CONCATENATE(X724," ",Y724," ",Z724," ",AA724," ",AB724," ",AC724," ",AD724," ",AE724," ",AF724," ",AG724)</f>
        <v/>
      </c>
      <c r="AI724" t="inlineStr">
        <is>
          <t>no reporta</t>
        </is>
      </c>
      <c r="AJ724" t="inlineStr">
        <is>
          <t>no reporta</t>
        </is>
      </c>
      <c r="AK724" t="inlineStr">
        <is>
          <t>San Jose</t>
        </is>
      </c>
      <c r="AO724" s="1" t="n"/>
      <c r="AP724" t="n">
        <v>6</v>
      </c>
      <c r="AQ724" s="17" t="n">
        <v>41535</v>
      </c>
      <c r="AR724" s="4" t="n">
        <v>41541</v>
      </c>
      <c r="AS724" s="5">
        <f>+AR724-AQ724</f>
        <v/>
      </c>
      <c r="AT724" t="inlineStr">
        <is>
          <t>Acta de Compromiso</t>
        </is>
      </c>
      <c r="AU724" t="inlineStr">
        <is>
          <t>Auto de archivo</t>
        </is>
      </c>
      <c r="AV724" s="10" t="n">
        <v>41541</v>
      </c>
      <c r="AW724" s="9" t="inlineStr">
        <is>
          <t>J. Restrepo - S. Bustamante - C. Rojas</t>
        </is>
      </c>
      <c r="AX724" s="10" t="n">
        <v>41542</v>
      </c>
      <c r="AY724" s="10" t="n">
        <v>41732</v>
      </c>
      <c r="AZ724" s="9" t="inlineStr">
        <is>
          <t>C. Calle</t>
        </is>
      </c>
      <c r="BA724" s="9" t="inlineStr">
        <is>
          <t>20/052014</t>
        </is>
      </c>
      <c r="BK724" s="10" t="n">
        <v>41545</v>
      </c>
      <c r="BL724" s="10" t="n">
        <v>41545</v>
      </c>
      <c r="CE724" s="10" t="n">
        <v>41617</v>
      </c>
    </row>
    <row r="725" ht="15" customHeight="1">
      <c r="B725" t="inlineStr">
        <is>
          <t>724-2013</t>
        </is>
      </c>
      <c r="C725" t="n">
        <v>1305404</v>
      </c>
      <c r="D725" t="inlineStr">
        <is>
          <t>FLORA</t>
        </is>
      </c>
      <c r="H725" s="7" t="inlineStr">
        <is>
          <t>Arranco jardin y lo arrojo a la quebrada</t>
        </is>
      </c>
      <c r="I725" t="inlineStr">
        <is>
          <t>Anonimo</t>
        </is>
      </c>
      <c r="T725">
        <f>CONCATENATE(J725," ",K725," ",L725," ",M725," ",N725," ",O725," ",P725," ",Q725," ",R725," ",S725)</f>
        <v/>
      </c>
      <c r="U725" t="inlineStr">
        <is>
          <t>no reporta</t>
        </is>
      </c>
      <c r="V725" t="inlineStr">
        <is>
          <t>no reporta</t>
        </is>
      </c>
      <c r="W725" t="inlineStr">
        <is>
          <t>Hector</t>
        </is>
      </c>
      <c r="X725" t="inlineStr">
        <is>
          <t>DG</t>
        </is>
      </c>
      <c r="Y725" t="n">
        <v>31</v>
      </c>
      <c r="Z725" t="inlineStr">
        <is>
          <t>E</t>
        </is>
      </c>
      <c r="AF725" t="n">
        <v>2</v>
      </c>
      <c r="AG725" t="n">
        <v>302</v>
      </c>
      <c r="AH725">
        <f>CONCATENATE(X725," ",Y725," ",Z725," ",AA725," ",AB725," ",AC725," ",AD725," ",AE725," ",AF725," ",AG725)</f>
        <v/>
      </c>
      <c r="AI725" t="inlineStr">
        <is>
          <t>no reporta</t>
        </is>
      </c>
      <c r="AJ725" t="inlineStr">
        <is>
          <t>no reporta</t>
        </is>
      </c>
      <c r="AK725" t="inlineStr">
        <is>
          <t>Obrero</t>
        </is>
      </c>
      <c r="AO725" s="1" t="n"/>
      <c r="AP725" t="n">
        <v>9</v>
      </c>
      <c r="AQ725" s="17" t="n">
        <v>41536</v>
      </c>
      <c r="AR725" s="4" t="n">
        <v>41545</v>
      </c>
      <c r="AS725" s="5">
        <f>+AR725-AQ725</f>
        <v/>
      </c>
      <c r="AT725" t="inlineStr">
        <is>
          <t>Acta de Compromiso</t>
        </is>
      </c>
      <c r="AU725" t="inlineStr">
        <is>
          <t>Auto de archivo</t>
        </is>
      </c>
      <c r="AV725" s="10" t="n">
        <v>41545</v>
      </c>
      <c r="AW725" s="9" t="inlineStr">
        <is>
          <t>J. Restrepo - S. Bustamante</t>
        </is>
      </c>
      <c r="AX725" s="10" t="n">
        <v>41545</v>
      </c>
      <c r="AY725" s="10" t="n">
        <v>41548</v>
      </c>
      <c r="AZ725" s="9" t="inlineStr">
        <is>
          <t>J. Alvarez - L. Garcia</t>
        </is>
      </c>
      <c r="BA725" s="10" t="n">
        <v>41549</v>
      </c>
      <c r="CE725" s="10" t="n">
        <v>41554</v>
      </c>
    </row>
    <row r="726" ht="15" customHeight="1">
      <c r="B726" t="inlineStr">
        <is>
          <t>725-2013</t>
        </is>
      </c>
      <c r="C726" t="n">
        <v>1305461</v>
      </c>
      <c r="D726" t="inlineStr">
        <is>
          <t>-</t>
        </is>
      </c>
      <c r="E726" t="inlineStr">
        <is>
          <t>ESCOMBROS</t>
        </is>
      </c>
      <c r="H726" s="7" t="inlineStr">
        <is>
          <t>Disposición inadecuada de escombros</t>
        </is>
      </c>
      <c r="I726" t="inlineStr">
        <is>
          <t>Enviaseo</t>
        </is>
      </c>
      <c r="T726">
        <f>CONCATENATE(J726," ",K726," ",L726," ",M726," ",N726," ",O726," ",P726," ",Q726," ",R726," ",S726)</f>
        <v/>
      </c>
      <c r="U726" t="inlineStr">
        <is>
          <t>no reporta</t>
        </is>
      </c>
      <c r="V726" t="inlineStr">
        <is>
          <t>no reporta</t>
        </is>
      </c>
      <c r="W726" t="inlineStr">
        <is>
          <t>Hector Manuel Velez</t>
        </is>
      </c>
      <c r="X726" t="inlineStr">
        <is>
          <t>CL</t>
        </is>
      </c>
      <c r="Y726" t="n">
        <v>48</v>
      </c>
      <c r="Z726" t="inlineStr">
        <is>
          <t>DD</t>
        </is>
      </c>
      <c r="AA726" t="inlineStr">
        <is>
          <t>SUR</t>
        </is>
      </c>
      <c r="AB726" t="n">
        <v>42</v>
      </c>
      <c r="AC726" t="inlineStr">
        <is>
          <t>D</t>
        </is>
      </c>
      <c r="AD726" t="n">
        <v>59</v>
      </c>
      <c r="AF726" t="n">
        <v>7.14</v>
      </c>
      <c r="AG726" t="n">
        <v>404</v>
      </c>
      <c r="AH726">
        <f>CONCATENATE(X726," ",Y726," ",Z726," ",AA726," ",AB726," ",AC726," ",AD726," ",AE726," ",AF726," ",AG726)</f>
        <v/>
      </c>
      <c r="AI726" t="n">
        <v>8342873</v>
      </c>
      <c r="AJ726" t="n">
        <v>3325863</v>
      </c>
      <c r="AK726" t="inlineStr">
        <is>
          <t>Loma del Barro</t>
        </is>
      </c>
      <c r="AO726" s="1" t="n"/>
      <c r="AP726" t="n">
        <v>7</v>
      </c>
      <c r="AQ726" s="17" t="n">
        <v>41536</v>
      </c>
      <c r="AR726" s="4" t="n">
        <v>41541</v>
      </c>
      <c r="AS726" s="5">
        <f>+AR726-AQ726</f>
        <v/>
      </c>
      <c r="AT726" t="inlineStr">
        <is>
          <t>Acuerdo 020 de 2009</t>
        </is>
      </c>
      <c r="AU726" t="inlineStr">
        <is>
          <t>Auto de archivo</t>
        </is>
      </c>
      <c r="AV726" s="10" t="n">
        <v>41541</v>
      </c>
      <c r="AW726" s="9" t="inlineStr">
        <is>
          <t>J. Restrepo - S. Bustamante - C. Rojas</t>
        </is>
      </c>
      <c r="AX726" s="10" t="n">
        <v>41542</v>
      </c>
      <c r="BM726" s="10" t="n">
        <v>41598</v>
      </c>
      <c r="BN726" s="10" t="n">
        <v>41598</v>
      </c>
      <c r="BS726" s="10" t="n">
        <v>41599</v>
      </c>
      <c r="CE726" s="10" t="n">
        <v>41606</v>
      </c>
    </row>
    <row r="727" ht="15" customHeight="1">
      <c r="B727" t="inlineStr">
        <is>
          <t>726-2013</t>
        </is>
      </c>
      <c r="C727" t="n">
        <v>1305470</v>
      </c>
      <c r="D727" t="inlineStr">
        <is>
          <t>FLORA</t>
        </is>
      </c>
      <c r="H727" s="7" t="inlineStr">
        <is>
          <t>Tala de eucalipto plateado sin autorización</t>
        </is>
      </c>
      <c r="I727" t="inlineStr">
        <is>
          <t>Alberto Duque</t>
        </is>
      </c>
      <c r="J727" t="inlineStr">
        <is>
          <t>CL</t>
        </is>
      </c>
      <c r="K727" t="n">
        <v>27</v>
      </c>
      <c r="L727" t="inlineStr">
        <is>
          <t>DD</t>
        </is>
      </c>
      <c r="M727" t="inlineStr">
        <is>
          <t>SUR</t>
        </is>
      </c>
      <c r="N727" t="n">
        <v>27</v>
      </c>
      <c r="O727" t="inlineStr">
        <is>
          <t>C</t>
        </is>
      </c>
      <c r="P727" t="n">
        <v>150</v>
      </c>
      <c r="T727">
        <f>CONCATENATE(J727," ",K727," ",L727," ",M727," ",N727," ",O727," ",P727," ",Q727," ",R727," ",S727)</f>
        <v/>
      </c>
      <c r="U727" t="n">
        <v>70039980</v>
      </c>
      <c r="V727" t="n">
        <v>3154768968</v>
      </c>
      <c r="W727" t="inlineStr">
        <is>
          <t>Urbanización Alto Bonito</t>
        </is>
      </c>
      <c r="AH727">
        <f>CONCATENATE(X727," ",Y727," ",Z727," ",AA727," ",AB727," ",AC727," ",AD727," ",AE727," ",AF727," ",AG727)</f>
        <v/>
      </c>
      <c r="AI727" t="inlineStr">
        <is>
          <t>no reporta</t>
        </is>
      </c>
      <c r="AJ727" t="inlineStr">
        <is>
          <t>no reporta</t>
        </is>
      </c>
      <c r="AK727" t="inlineStr">
        <is>
          <t>Inmaculada</t>
        </is>
      </c>
      <c r="AO727" s="1" t="n"/>
      <c r="AP727" t="n">
        <v>5</v>
      </c>
      <c r="AQ727" s="17" t="n">
        <v>41536</v>
      </c>
      <c r="AR727" s="4" t="n"/>
      <c r="AS727" s="5">
        <f>+AR727-AQ727</f>
        <v/>
      </c>
      <c r="AT727" t="inlineStr">
        <is>
          <t>Acta de Compromiso</t>
        </is>
      </c>
      <c r="AU727" t="inlineStr">
        <is>
          <t>Auto de archivo</t>
        </is>
      </c>
    </row>
    <row r="728" ht="15" customHeight="1">
      <c r="B728" t="inlineStr">
        <is>
          <t>727-2013</t>
        </is>
      </c>
      <c r="C728" t="n">
        <v>1305471</v>
      </c>
      <c r="D728" t="inlineStr">
        <is>
          <t>-</t>
        </is>
      </c>
      <c r="E728" t="inlineStr">
        <is>
          <t>RESIDUOS SOLIDOS</t>
        </is>
      </c>
      <c r="H728" s="7" t="inlineStr">
        <is>
          <t>Disposición inadecuada de residuos sólidos</t>
        </is>
      </c>
      <c r="I728" t="inlineStr">
        <is>
          <t>De Oficio</t>
        </is>
      </c>
      <c r="T728">
        <f>CONCATENATE(J728," ",K728," ",L728," ",M728," ",N728," ",O728," ",P728," ",Q728," ",R728," ",S728)</f>
        <v/>
      </c>
      <c r="U728" t="inlineStr">
        <is>
          <t>no reporta</t>
        </is>
      </c>
      <c r="V728" t="inlineStr">
        <is>
          <t>no reporta</t>
        </is>
      </c>
      <c r="W728" t="inlineStr">
        <is>
          <t>Por determinar</t>
        </is>
      </c>
      <c r="X728" t="inlineStr">
        <is>
          <t>KR</t>
        </is>
      </c>
      <c r="Y728" t="n">
        <v>40</v>
      </c>
      <c r="Z728" t="inlineStr">
        <is>
          <t>A</t>
        </is>
      </c>
      <c r="AB728" t="n">
        <v>40</v>
      </c>
      <c r="AC728" t="inlineStr">
        <is>
          <t>B</t>
        </is>
      </c>
      <c r="AD728" t="n">
        <v>48</v>
      </c>
      <c r="AE728" t="inlineStr">
        <is>
          <t>SUR</t>
        </is>
      </c>
      <c r="AG728" t="n">
        <v>201</v>
      </c>
      <c r="AH728">
        <f>CONCATENATE(X728," ",Y728," ",Z728," ",AA728," ",AB728," ",AC728," ",AD728," ",AE728," ",AF728," ",AG728)</f>
        <v/>
      </c>
      <c r="AI728" t="inlineStr">
        <is>
          <t>no reporta</t>
        </is>
      </c>
      <c r="AJ728" t="inlineStr">
        <is>
          <t>no reporta</t>
        </is>
      </c>
      <c r="AK728" t="inlineStr">
        <is>
          <t>El Dorado</t>
        </is>
      </c>
      <c r="AO728" s="1" t="n"/>
      <c r="AP728" t="n">
        <v>7</v>
      </c>
      <c r="AQ728" s="17" t="n">
        <v>41537</v>
      </c>
      <c r="AR728" s="4" t="n">
        <v>41545</v>
      </c>
      <c r="AS728" s="5">
        <f>+AR728-AQ728</f>
        <v/>
      </c>
      <c r="AT728" t="inlineStr">
        <is>
          <t>Acta de Compromiso</t>
        </is>
      </c>
      <c r="AU728" t="inlineStr">
        <is>
          <t>Auto de archivo</t>
        </is>
      </c>
      <c r="AV728" s="10" t="n">
        <v>41544</v>
      </c>
      <c r="AW728" s="9" t="inlineStr">
        <is>
          <t>J. Restrepo - S. Bustamante</t>
        </is>
      </c>
      <c r="AX728" s="10" t="n">
        <v>41547</v>
      </c>
      <c r="CE728" s="10" t="n">
        <v>41548</v>
      </c>
    </row>
    <row r="729" ht="30" customHeight="1">
      <c r="B729" t="inlineStr">
        <is>
          <t>728-2013</t>
        </is>
      </c>
      <c r="C729" t="n">
        <v>1305477</v>
      </c>
      <c r="D729" t="inlineStr">
        <is>
          <t>HIDRICO</t>
        </is>
      </c>
      <c r="E729" t="inlineStr">
        <is>
          <t>RESIDUOS SOLIDOS</t>
        </is>
      </c>
      <c r="H729" s="7" t="inlineStr">
        <is>
          <t>Las urbanizaciones lavan las canecas en las vias generando malos olores, y conducuiendo los lixiviados a la red de aguas lluvias</t>
        </is>
      </c>
      <c r="I729" t="inlineStr">
        <is>
          <t>Luis Alfonso Carvajal</t>
        </is>
      </c>
      <c r="J729" t="inlineStr">
        <is>
          <t>KR</t>
        </is>
      </c>
      <c r="K729" t="n">
        <v>28</v>
      </c>
      <c r="N729" t="n">
        <v>27</v>
      </c>
      <c r="P729" t="n">
        <v>17</v>
      </c>
      <c r="Q729" t="inlineStr">
        <is>
          <t>SUR</t>
        </is>
      </c>
      <c r="T729">
        <f>CONCATENATE(J729," ",K729," ",L729," ",M729," ",N729," ",O729," ",P729," ",Q729," ",R729," ",S729)</f>
        <v/>
      </c>
      <c r="U729" t="n">
        <v>70545760</v>
      </c>
      <c r="V729" t="n">
        <v>3566307</v>
      </c>
      <c r="W729" t="inlineStr">
        <is>
          <t>Urbanizaciones del sector</t>
        </is>
      </c>
      <c r="AH729">
        <f>CONCATENATE(X729," ",Y729," ",Z729," ",AA729," ",AB729," ",AC729," ",AD729," ",AE729," ",AF729," ",AG729)</f>
        <v/>
      </c>
      <c r="AI729" t="inlineStr">
        <is>
          <t>no reporta</t>
        </is>
      </c>
      <c r="AJ729" t="inlineStr">
        <is>
          <t>no reporta</t>
        </is>
      </c>
      <c r="AK729" t="inlineStr">
        <is>
          <t>El Esmeraldal</t>
        </is>
      </c>
      <c r="AO729" s="1" t="n"/>
      <c r="AP729" t="n">
        <v>4</v>
      </c>
      <c r="AQ729" s="17" t="n">
        <v>41537</v>
      </c>
      <c r="AR729" s="4" t="n"/>
      <c r="AS729" s="5">
        <f>+AR729-AQ729</f>
        <v/>
      </c>
      <c r="AT729" t="inlineStr">
        <is>
          <t>Acta de Compromiso</t>
        </is>
      </c>
      <c r="AU729" t="inlineStr">
        <is>
          <t>Auto de archivo</t>
        </is>
      </c>
    </row>
    <row r="730" ht="15" customHeight="1">
      <c r="B730" t="inlineStr">
        <is>
          <t>729-2013</t>
        </is>
      </c>
      <c r="C730" t="n">
        <v>1305485</v>
      </c>
      <c r="D730" t="inlineStr">
        <is>
          <t>FAUNA DOMESTICA</t>
        </is>
      </c>
      <c r="H730" s="7" t="inlineStr">
        <is>
          <t>Ataque de canino</t>
        </is>
      </c>
      <c r="I730" t="inlineStr">
        <is>
          <t>Amparo Aguirre Arenas</t>
        </is>
      </c>
      <c r="J730" t="inlineStr">
        <is>
          <t>CL</t>
        </is>
      </c>
      <c r="K730" t="n">
        <v>36</v>
      </c>
      <c r="L730" t="inlineStr">
        <is>
          <t>DD</t>
        </is>
      </c>
      <c r="M730" t="inlineStr">
        <is>
          <t>SUR</t>
        </is>
      </c>
      <c r="N730" t="n">
        <v>25</v>
      </c>
      <c r="P730" t="n">
        <v>81</v>
      </c>
      <c r="T730">
        <f>CONCATENATE(J730," ",K730," ",L730," ",M730," ",N730," ",O730," ",P730," ",Q730," ",R730," ",S730)</f>
        <v/>
      </c>
      <c r="U730" t="n">
        <v>21396170</v>
      </c>
      <c r="V730" t="n">
        <v>3361917</v>
      </c>
      <c r="W730" t="inlineStr">
        <is>
          <t>Nicolas Eduardo Salazar Lopez</t>
        </is>
      </c>
      <c r="X730" t="inlineStr">
        <is>
          <t>CL</t>
        </is>
      </c>
      <c r="Y730" t="n">
        <v>36</v>
      </c>
      <c r="Z730" t="inlineStr">
        <is>
          <t>D</t>
        </is>
      </c>
      <c r="AA730" t="inlineStr">
        <is>
          <t>SUR</t>
        </is>
      </c>
      <c r="AB730" t="n">
        <v>25</v>
      </c>
      <c r="AD730" t="n">
        <v>81</v>
      </c>
      <c r="AH730">
        <f>CONCATENATE(X730," ",Y730," ",Z730," ",AA730," ",AB730," ",AC730," ",AD730," ",AE730," ",AF730," ",AG730)</f>
        <v/>
      </c>
      <c r="AI730" t="n">
        <v>70552294</v>
      </c>
      <c r="AJ730" t="inlineStr">
        <is>
          <t>no reporta</t>
        </is>
      </c>
      <c r="AL730" t="inlineStr">
        <is>
          <t>El Escobero</t>
        </is>
      </c>
      <c r="AO730" s="1" t="n"/>
      <c r="AP730" t="n">
        <v>10</v>
      </c>
      <c r="AQ730" s="17" t="n">
        <v>41537</v>
      </c>
      <c r="AR730" s="4" t="n"/>
      <c r="AS730" s="5">
        <f>+AR730-AQ730</f>
        <v/>
      </c>
      <c r="AT730" t="inlineStr">
        <is>
          <t>Acta de Compromiso</t>
        </is>
      </c>
      <c r="AU730" t="inlineStr">
        <is>
          <t>Auto de archivo</t>
        </is>
      </c>
    </row>
    <row r="731" ht="15" customHeight="1">
      <c r="B731" t="inlineStr">
        <is>
          <t>730-2013</t>
        </is>
      </c>
      <c r="C731" t="n">
        <v>1305478</v>
      </c>
      <c r="D731" t="inlineStr">
        <is>
          <t>FLORA</t>
        </is>
      </c>
      <c r="H731" s="7" t="inlineStr">
        <is>
          <t xml:space="preserve">Tala de arboles </t>
        </is>
      </c>
      <c r="I731" t="inlineStr">
        <is>
          <t>Ricardo Yunis Perez</t>
        </is>
      </c>
      <c r="S731" t="inlineStr">
        <is>
          <t>lote 24</t>
        </is>
      </c>
      <c r="T731">
        <f>CONCATENATE(J731," ",K731," ",L731," ",M731," ",N731," ",O731," ",P731," ",Q731," ",R731," ",S731)</f>
        <v/>
      </c>
      <c r="V731" t="n">
        <v>3218339</v>
      </c>
      <c r="W731" t="inlineStr">
        <is>
          <t>Javier Restrepo - parcelación palmitas</t>
        </is>
      </c>
      <c r="AG731" t="inlineStr">
        <is>
          <t>lote 25</t>
        </is>
      </c>
      <c r="AH731">
        <f>CONCATENATE(X731," ",Y731," ",Z731," ",AA731," ",AB731," ",AC731," ",AD731," ",AE731," ",AF731," ",AG731)</f>
        <v/>
      </c>
      <c r="AI731" t="inlineStr">
        <is>
          <t>no reporta</t>
        </is>
      </c>
      <c r="AJ731" t="inlineStr">
        <is>
          <t>no reporta</t>
        </is>
      </c>
      <c r="AL731" t="inlineStr">
        <is>
          <t>Las Palmas</t>
        </is>
      </c>
      <c r="AO731" s="1" t="n"/>
      <c r="AP731" t="n">
        <v>12</v>
      </c>
      <c r="AQ731" s="17" t="n">
        <v>41537</v>
      </c>
      <c r="AR731" s="4" t="n"/>
      <c r="AS731" s="5">
        <f>+AR731-AQ731</f>
        <v/>
      </c>
      <c r="AT731" t="inlineStr">
        <is>
          <t>Acta de Compromiso</t>
        </is>
      </c>
      <c r="AU731" t="inlineStr">
        <is>
          <t>Auto de archivo</t>
        </is>
      </c>
    </row>
    <row r="732" ht="15" customHeight="1">
      <c r="B732" t="inlineStr">
        <is>
          <t>731-2013</t>
        </is>
      </c>
      <c r="C732" t="n">
        <v>1305487</v>
      </c>
      <c r="D732" t="inlineStr">
        <is>
          <t>HIDRICO</t>
        </is>
      </c>
      <c r="H732" s="7" t="inlineStr">
        <is>
          <t>Afectacion de nacimiento</t>
        </is>
      </c>
      <c r="I732" t="inlineStr">
        <is>
          <t>Jose Joaquin Buitrago Rios</t>
        </is>
      </c>
      <c r="T732">
        <f>CONCATENATE(J732," ",K732," ",L732," ",M732," ",N732," ",O732," ",P732," ",Q732," ",R732," ",S732)</f>
        <v/>
      </c>
      <c r="U732" t="n">
        <v>15428349</v>
      </c>
      <c r="V732" t="inlineStr">
        <is>
          <t>5381038 - 3206551197</t>
        </is>
      </c>
      <c r="W732" t="inlineStr">
        <is>
          <t>Maria Amparo Sierra</t>
        </is>
      </c>
      <c r="AH732">
        <f>CONCATENATE(X732," ",Y732," ",Z732," ",AA732," ",AB732," ",AC732," ",AD732," ",AE732," ",AF732," ",AG732)</f>
        <v/>
      </c>
      <c r="AI732" t="inlineStr">
        <is>
          <t>no reporta</t>
        </is>
      </c>
      <c r="AJ732" t="inlineStr">
        <is>
          <t>no reporta</t>
        </is>
      </c>
      <c r="AL732" t="inlineStr">
        <is>
          <t>Pantanillo</t>
        </is>
      </c>
      <c r="AO732" s="1" t="n"/>
      <c r="AP732" t="n">
        <v>13</v>
      </c>
      <c r="AQ732" s="17" t="n">
        <v>41537</v>
      </c>
      <c r="AR732" s="4" t="n">
        <v>41620</v>
      </c>
      <c r="AS732" s="5">
        <f>+AR732-AQ732</f>
        <v/>
      </c>
      <c r="AT732" t="inlineStr">
        <is>
          <t>Acta de Compromiso</t>
        </is>
      </c>
      <c r="AU732" t="inlineStr">
        <is>
          <t>Verificación</t>
        </is>
      </c>
      <c r="AV732" s="10" t="n">
        <v>41620</v>
      </c>
      <c r="AW732" s="9" t="inlineStr">
        <is>
          <t>L. Taborda</t>
        </is>
      </c>
      <c r="AX732" s="10" t="n">
        <v>41621</v>
      </c>
      <c r="AY732" s="10" t="n">
        <v>41690</v>
      </c>
      <c r="AZ732" s="9" t="inlineStr">
        <is>
          <t>L. Taborda</t>
        </is>
      </c>
      <c r="BA732" s="10" t="n">
        <v>41690</v>
      </c>
    </row>
    <row r="733" ht="15" customHeight="1">
      <c r="B733" t="inlineStr">
        <is>
          <t>732-2013</t>
        </is>
      </c>
      <c r="C733" t="n">
        <v>1305489</v>
      </c>
      <c r="D733" t="inlineStr">
        <is>
          <t>-</t>
        </is>
      </c>
      <c r="E733" t="inlineStr">
        <is>
          <t>RESIDUOS SOLIDOS</t>
        </is>
      </c>
      <c r="H733" s="7" t="inlineStr">
        <is>
          <t>Disposición inadecuada de residuos solidos</t>
        </is>
      </c>
      <c r="I733" t="inlineStr">
        <is>
          <t>Cenovia Barona</t>
        </is>
      </c>
      <c r="T733">
        <f>CONCATENATE(J733," ",K733," ",L733," ",M733," ",N733," ",O733," ",P733," ",Q733," ",R733," ",S733)</f>
        <v/>
      </c>
      <c r="U733" t="inlineStr">
        <is>
          <t>no reporta</t>
        </is>
      </c>
      <c r="V733" t="inlineStr">
        <is>
          <t>no reporta</t>
        </is>
      </c>
      <c r="W733" t="inlineStr">
        <is>
          <t>Por determinar</t>
        </is>
      </c>
      <c r="X733" t="inlineStr">
        <is>
          <t>CL</t>
        </is>
      </c>
      <c r="Y733" t="n">
        <v>46</v>
      </c>
      <c r="Z733" t="inlineStr">
        <is>
          <t>C</t>
        </is>
      </c>
      <c r="AA733" t="inlineStr">
        <is>
          <t>SUR</t>
        </is>
      </c>
      <c r="AF733" t="inlineStr">
        <is>
          <t>C</t>
        </is>
      </c>
      <c r="AH733">
        <f>CONCATENATE(X733," ",Y733," ",Z733," ",AA733," ",AB733," ",AC733," ",AD733," ",AE733," ",AF733," ",AG733)</f>
        <v/>
      </c>
      <c r="AI733" t="inlineStr">
        <is>
          <t>no reporta</t>
        </is>
      </c>
      <c r="AJ733" t="inlineStr">
        <is>
          <t>no reporta</t>
        </is>
      </c>
      <c r="AK733" t="inlineStr">
        <is>
          <t>La Paz</t>
        </is>
      </c>
      <c r="AO733" s="1" t="n"/>
      <c r="AP733" t="n">
        <v>7</v>
      </c>
      <c r="AQ733" s="17" t="n">
        <v>41540</v>
      </c>
      <c r="AR733" s="4" t="n"/>
      <c r="AS733" s="5">
        <f>+AR733-AQ733</f>
        <v/>
      </c>
      <c r="AT733" t="inlineStr">
        <is>
          <t>Acta de Compromiso</t>
        </is>
      </c>
      <c r="AU733" t="inlineStr">
        <is>
          <t>Auto de archivo</t>
        </is>
      </c>
    </row>
    <row r="734" ht="15" customHeight="1">
      <c r="B734" t="inlineStr">
        <is>
          <t>733-2013</t>
        </is>
      </c>
      <c r="C734" t="n">
        <v>1305494</v>
      </c>
      <c r="D734" t="inlineStr">
        <is>
          <t>FLORA</t>
        </is>
      </c>
      <c r="H734" s="7" t="inlineStr">
        <is>
          <t>Descope de arboles y disposición inadecuada de material vegetal</t>
        </is>
      </c>
      <c r="I734" t="inlineStr">
        <is>
          <t>Comunidad</t>
        </is>
      </c>
      <c r="T734">
        <f>CONCATENATE(J734," ",K734," ",L734," ",M734," ",N734," ",O734," ",P734," ",Q734," ",R734," ",S734)</f>
        <v/>
      </c>
      <c r="U734" t="inlineStr">
        <is>
          <t>no reporta</t>
        </is>
      </c>
      <c r="V734" t="inlineStr">
        <is>
          <t>no reporta</t>
        </is>
      </c>
      <c r="W734" t="inlineStr">
        <is>
          <t>Herney Trujillo</t>
        </is>
      </c>
      <c r="X734" t="inlineStr">
        <is>
          <t>CL</t>
        </is>
      </c>
      <c r="Y734" t="n">
        <v>39</v>
      </c>
      <c r="Z734" t="inlineStr">
        <is>
          <t>A</t>
        </is>
      </c>
      <c r="AA734" t="inlineStr">
        <is>
          <t>SUR</t>
        </is>
      </c>
      <c r="AB734" t="n">
        <v>45</v>
      </c>
      <c r="AD734" t="n">
        <v>16</v>
      </c>
      <c r="AH734">
        <f>CONCATENATE(X734," ",Y734," ",Z734," ",AA734," ",AB734," ",AC734," ",AD734," ",AE734," ",AF734," ",AG734)</f>
        <v/>
      </c>
      <c r="AI734" t="inlineStr">
        <is>
          <t>no reporta</t>
        </is>
      </c>
      <c r="AJ734" t="inlineStr">
        <is>
          <t>no reporta</t>
        </is>
      </c>
      <c r="AK734" t="inlineStr">
        <is>
          <t>Alcala</t>
        </is>
      </c>
      <c r="AO734" s="1" t="n"/>
      <c r="AP734" t="n">
        <v>8</v>
      </c>
      <c r="AQ734" s="17" t="n">
        <v>41540</v>
      </c>
      <c r="AR734" s="4" t="n"/>
      <c r="AS734" s="5">
        <f>+AR734-AQ734</f>
        <v/>
      </c>
      <c r="AT734" t="inlineStr">
        <is>
          <t>Acta de Compromiso</t>
        </is>
      </c>
    </row>
    <row r="735" ht="15" customHeight="1">
      <c r="B735" t="inlineStr">
        <is>
          <t>734-2013</t>
        </is>
      </c>
      <c r="C735" t="n">
        <v>1305497</v>
      </c>
      <c r="D735" t="inlineStr">
        <is>
          <t>-</t>
        </is>
      </c>
      <c r="E735" t="inlineStr">
        <is>
          <t>ESCOMBROS</t>
        </is>
      </c>
      <c r="H735" s="7" t="inlineStr">
        <is>
          <t>Disposición inadecuda de escombros</t>
        </is>
      </c>
      <c r="I735" t="inlineStr">
        <is>
          <t>Comunidad</t>
        </is>
      </c>
      <c r="T735">
        <f>CONCATENATE(J735," ",K735," ",L735," ",M735," ",N735," ",O735," ",P735," ",Q735," ",R735," ",S735)</f>
        <v/>
      </c>
      <c r="U735" t="inlineStr">
        <is>
          <t>no reporta</t>
        </is>
      </c>
      <c r="V735" t="inlineStr">
        <is>
          <t>no reporta</t>
        </is>
      </c>
      <c r="W735" t="inlineStr">
        <is>
          <t>Por determinar</t>
        </is>
      </c>
      <c r="X735" t="inlineStr">
        <is>
          <t>CL</t>
        </is>
      </c>
      <c r="Y735" t="n">
        <v>48</v>
      </c>
      <c r="Z735" t="inlineStr">
        <is>
          <t>E</t>
        </is>
      </c>
      <c r="AA735" t="inlineStr">
        <is>
          <t>SUR</t>
        </is>
      </c>
      <c r="AB735" t="n">
        <v>42</v>
      </c>
      <c r="AC735" t="inlineStr">
        <is>
          <t>D</t>
        </is>
      </c>
      <c r="AD735" t="n">
        <v>32</v>
      </c>
      <c r="AF735" t="n">
        <v>7.13</v>
      </c>
      <c r="AG735" t="n">
        <v>302</v>
      </c>
      <c r="AH735">
        <f>CONCATENATE(X735," ",Y735," ",Z735," ",AA735," ",AB735," ",AC735," ",AD735," ",AE735," ",AF735," ",AG735)</f>
        <v/>
      </c>
      <c r="AI735" t="inlineStr">
        <is>
          <t>no reporta</t>
        </is>
      </c>
      <c r="AJ735" t="inlineStr">
        <is>
          <t>no reporta</t>
        </is>
      </c>
      <c r="AK735" t="inlineStr">
        <is>
          <t>Loma del Barro</t>
        </is>
      </c>
      <c r="AO735" s="1" t="n"/>
      <c r="AP735" t="n">
        <v>7</v>
      </c>
      <c r="AQ735" s="17" t="n">
        <v>41540</v>
      </c>
      <c r="AR735" s="4" t="n"/>
      <c r="AS735" s="5">
        <f>+AR735-AQ735</f>
        <v/>
      </c>
      <c r="AT735" t="inlineStr">
        <is>
          <t>Acta de Compromiso</t>
        </is>
      </c>
      <c r="AU735" t="inlineStr">
        <is>
          <t>Auto de archivo</t>
        </is>
      </c>
    </row>
    <row r="736" ht="15.75" customHeight="1">
      <c r="A736" s="19" t="n"/>
      <c r="B736" t="inlineStr">
        <is>
          <t>735-2013</t>
        </is>
      </c>
      <c r="C736" t="n">
        <v>1305502</v>
      </c>
      <c r="D736" t="inlineStr">
        <is>
          <t>-</t>
        </is>
      </c>
      <c r="E736" t="inlineStr">
        <is>
          <t>RESIDUOS SOLIDOS</t>
        </is>
      </c>
      <c r="H736" s="7" t="inlineStr">
        <is>
          <t>Afectacion por desarrollo de obra</t>
        </is>
      </c>
      <c r="I736" t="inlineStr">
        <is>
          <t>Ruth Calderon</t>
        </is>
      </c>
      <c r="J736" t="inlineStr">
        <is>
          <t>KR</t>
        </is>
      </c>
      <c r="K736" t="n">
        <v>42</v>
      </c>
      <c r="N736" t="n">
        <v>40</v>
      </c>
      <c r="O736" t="inlineStr">
        <is>
          <t>D</t>
        </is>
      </c>
      <c r="P736" t="n">
        <v>90</v>
      </c>
      <c r="Q736" t="inlineStr">
        <is>
          <t>SUR</t>
        </is>
      </c>
      <c r="T736">
        <f>CONCATENATE(J736," ",K736," ",L736," ",M736," ",N736," ",O736," ",P736," ",Q736," ",R736," ",S736)</f>
        <v/>
      </c>
      <c r="U736" t="n">
        <v>32491522</v>
      </c>
      <c r="V736" t="n">
        <v>2706676</v>
      </c>
      <c r="W736" t="inlineStr">
        <is>
          <t>Por determinar</t>
        </is>
      </c>
      <c r="AH736">
        <f>CONCATENATE(X736," ",Y736," ",Z736," ",AA736," ",AB736," ",AC736," ",AD736," ",AE736," ",AF736," ",AG736)</f>
        <v/>
      </c>
      <c r="AI736" t="inlineStr">
        <is>
          <t>no reporta</t>
        </is>
      </c>
      <c r="AJ736" t="inlineStr">
        <is>
          <t>no reporta</t>
        </is>
      </c>
      <c r="AK736" t="inlineStr">
        <is>
          <t>El Dorado</t>
        </is>
      </c>
      <c r="AO736" s="1" t="n"/>
      <c r="AP736" t="n">
        <v>7</v>
      </c>
      <c r="AQ736" s="17" t="n">
        <v>41540</v>
      </c>
      <c r="AR736" s="4" t="n"/>
      <c r="AS736" s="5">
        <f>+AR736-AQ736</f>
        <v/>
      </c>
      <c r="AT736" t="inlineStr">
        <is>
          <t>Acta de Compromiso</t>
        </is>
      </c>
      <c r="AU736" t="inlineStr">
        <is>
          <t>Auto de archivo</t>
        </is>
      </c>
    </row>
    <row r="737" ht="15" customHeight="1">
      <c r="A737" t="inlineStr">
        <is>
          <t>qrs</t>
        </is>
      </c>
      <c r="B737" t="inlineStr">
        <is>
          <t>736-2013</t>
        </is>
      </c>
      <c r="C737" t="n">
        <v>1305515</v>
      </c>
      <c r="D737" t="inlineStr">
        <is>
          <t>FAUNA DOMESTICA</t>
        </is>
      </c>
      <c r="E737" t="inlineStr">
        <is>
          <t>RESIDUOS SOLIDOS</t>
        </is>
      </c>
      <c r="H737" s="7" t="inlineStr">
        <is>
          <t>Disposición inadecuada de excrementos de mascotas</t>
        </is>
      </c>
      <c r="I737" t="inlineStr">
        <is>
          <t>Carlos Arturo Naranjo</t>
        </is>
      </c>
      <c r="J737" t="inlineStr">
        <is>
          <t>CL</t>
        </is>
      </c>
      <c r="K737" t="n">
        <v>45</v>
      </c>
      <c r="L737" t="inlineStr">
        <is>
          <t>A</t>
        </is>
      </c>
      <c r="M737" t="inlineStr">
        <is>
          <t>SUR</t>
        </is>
      </c>
      <c r="N737" t="n">
        <v>42</v>
      </c>
      <c r="T737">
        <f>CONCATENATE(J737," ",K737," ",L737," ",M737," ",N737," ",O737," ",P737," ",Q737," ",R737," ",S737)</f>
        <v/>
      </c>
      <c r="U737" t="inlineStr">
        <is>
          <t>no reporta</t>
        </is>
      </c>
      <c r="V737" t="inlineStr">
        <is>
          <t>no reporta</t>
        </is>
      </c>
      <c r="W737" t="inlineStr">
        <is>
          <t>Propietarios de mascotas</t>
        </is>
      </c>
      <c r="AH737">
        <f>CONCATENATE(X737," ",Y737," ",Z737," ",AA737," ",AB737," ",AC737," ",AD737," ",AE737," ",AF737," ",AG737)</f>
        <v/>
      </c>
      <c r="AI737" t="inlineStr">
        <is>
          <t>no reporta</t>
        </is>
      </c>
      <c r="AJ737" t="inlineStr">
        <is>
          <t>no reporta</t>
        </is>
      </c>
      <c r="AK737" t="inlineStr">
        <is>
          <t>La Paz</t>
        </is>
      </c>
      <c r="AO737" s="1" t="n"/>
      <c r="AP737" t="n">
        <v>7</v>
      </c>
      <c r="AQ737" s="17" t="n">
        <v>41541</v>
      </c>
      <c r="AR737" s="4" t="n">
        <v>41548</v>
      </c>
      <c r="AS737" s="5">
        <f>+AR737-AQ737</f>
        <v/>
      </c>
      <c r="AT737" t="inlineStr">
        <is>
          <t>Acta de Compromiso</t>
        </is>
      </c>
      <c r="AU737" t="inlineStr">
        <is>
          <t>Auto de archivo</t>
        </is>
      </c>
      <c r="AV737" s="10" t="n">
        <v>41547</v>
      </c>
      <c r="AW737" s="9" t="inlineStr">
        <is>
          <t>J. Restrepo - S. Bustamante - C. Rojas</t>
        </is>
      </c>
      <c r="AX737" s="10" t="n">
        <v>41548</v>
      </c>
    </row>
    <row r="738" ht="15" customHeight="1">
      <c r="B738" t="inlineStr">
        <is>
          <t>737-2013</t>
        </is>
      </c>
      <c r="C738" t="n">
        <v>1305525</v>
      </c>
      <c r="D738" t="inlineStr">
        <is>
          <t>-</t>
        </is>
      </c>
      <c r="E738" t="inlineStr">
        <is>
          <t>RESIDUOS SOLIDOS</t>
        </is>
      </c>
      <c r="H738" s="7" t="inlineStr">
        <is>
          <t>Disposición inadecuada de residuos solidos</t>
        </is>
      </c>
      <c r="I738" t="inlineStr">
        <is>
          <t>Drogueria Servisalud</t>
        </is>
      </c>
      <c r="J738" t="inlineStr">
        <is>
          <t>KR</t>
        </is>
      </c>
      <c r="K738" t="n">
        <v>43</v>
      </c>
      <c r="L738" t="inlineStr">
        <is>
          <t>A</t>
        </is>
      </c>
      <c r="N738" t="n">
        <v>38</v>
      </c>
      <c r="O738" t="inlineStr">
        <is>
          <t>A</t>
        </is>
      </c>
      <c r="Q738" t="inlineStr">
        <is>
          <t>SUR</t>
        </is>
      </c>
      <c r="T738">
        <f>CONCATENATE(J738," ",K738," ",L738," ",M738," ",N738," ",O738," ",P738," ",Q738," ",R738," ",S738)</f>
        <v/>
      </c>
      <c r="U738" t="inlineStr">
        <is>
          <t>no reporta</t>
        </is>
      </c>
      <c r="V738" t="n">
        <v>2705135</v>
      </c>
      <c r="W738" t="inlineStr">
        <is>
          <t>Varios usuarios</t>
        </is>
      </c>
      <c r="X738" t="inlineStr">
        <is>
          <t>KR</t>
        </is>
      </c>
      <c r="Y738" t="n">
        <v>43</v>
      </c>
      <c r="Z738" t="inlineStr">
        <is>
          <t>A</t>
        </is>
      </c>
      <c r="AB738" t="n">
        <v>38</v>
      </c>
      <c r="AC738" t="inlineStr">
        <is>
          <t>A</t>
        </is>
      </c>
      <c r="AE738" t="inlineStr">
        <is>
          <t>SUR</t>
        </is>
      </c>
      <c r="AH738">
        <f>CONCATENATE(X738," ",Y738," ",Z738," ",AA738," ",AB738," ",AC738," ",AD738," ",AE738," ",AF738," ",AG738)</f>
        <v/>
      </c>
      <c r="AI738" t="inlineStr">
        <is>
          <t>no reporta</t>
        </is>
      </c>
      <c r="AJ738" t="inlineStr">
        <is>
          <t>no reporta</t>
        </is>
      </c>
      <c r="AK738" t="inlineStr">
        <is>
          <t>Zona Centro</t>
        </is>
      </c>
      <c r="AO738" s="1" t="n"/>
      <c r="AP738" t="n">
        <v>9</v>
      </c>
      <c r="AQ738" s="17" t="n">
        <v>41541</v>
      </c>
      <c r="AR738" s="4" t="n">
        <v>41550</v>
      </c>
      <c r="AS738" s="5">
        <f>+AR738-AQ738</f>
        <v/>
      </c>
      <c r="AT738" t="inlineStr">
        <is>
          <t>Acta de Compromiso</t>
        </is>
      </c>
      <c r="AU738" t="inlineStr">
        <is>
          <t>Auto de archivo</t>
        </is>
      </c>
      <c r="AV738" s="10" t="n">
        <v>41550</v>
      </c>
      <c r="AW738" s="9" t="inlineStr">
        <is>
          <t>J. Restrepo - S. Bustamante</t>
        </is>
      </c>
      <c r="AX738" s="10" t="n">
        <v>41551</v>
      </c>
    </row>
    <row r="739" ht="15" customHeight="1">
      <c r="B739" t="inlineStr">
        <is>
          <t>738-2013</t>
        </is>
      </c>
      <c r="C739" t="n">
        <v>1305526</v>
      </c>
      <c r="D739" t="inlineStr">
        <is>
          <t>-</t>
        </is>
      </c>
      <c r="E739" t="inlineStr">
        <is>
          <t>RESIDUOS SOLIDOS</t>
        </is>
      </c>
      <c r="H739" s="7" t="inlineStr">
        <is>
          <t>Disposición inadecudad de residuos solidos</t>
        </is>
      </c>
      <c r="I739" t="inlineStr">
        <is>
          <t>Anonimo</t>
        </is>
      </c>
      <c r="T739">
        <f>CONCATENATE(J739," ",K739," ",L739," ",M739," ",N739," ",O739," ",P739," ",Q739," ",R739," ",S739)</f>
        <v/>
      </c>
      <c r="U739" t="inlineStr">
        <is>
          <t>no reporta</t>
        </is>
      </c>
      <c r="V739" t="inlineStr">
        <is>
          <t>no reporta</t>
        </is>
      </c>
      <c r="W739" t="inlineStr">
        <is>
          <t>Alberto Arboleda - Luz Elena Osorio</t>
        </is>
      </c>
      <c r="X739" t="inlineStr">
        <is>
          <t>CL</t>
        </is>
      </c>
      <c r="Y739" t="n">
        <v>34</v>
      </c>
      <c r="Z739" t="inlineStr">
        <is>
          <t>A</t>
        </is>
      </c>
      <c r="AA739" t="inlineStr">
        <is>
          <t>SUR</t>
        </is>
      </c>
      <c r="AB739" t="n">
        <v>27</v>
      </c>
      <c r="AC739" t="inlineStr">
        <is>
          <t>D</t>
        </is>
      </c>
      <c r="AD739" t="n">
        <v>45</v>
      </c>
      <c r="AH739">
        <f>CONCATENATE(X739," ",Y739," ",Z739," ",AA739," ",AB739," ",AC739," ",AD739," ",AE739," ",AF739," ",AG739)</f>
        <v/>
      </c>
      <c r="AI739" t="inlineStr">
        <is>
          <t>no reporta</t>
        </is>
      </c>
      <c r="AJ739" t="n">
        <v>2766894</v>
      </c>
      <c r="AK739" t="inlineStr">
        <is>
          <t>Inmaculada</t>
        </is>
      </c>
      <c r="AO739" s="1" t="n"/>
      <c r="AP739" t="n">
        <v>5</v>
      </c>
      <c r="AQ739" s="17" t="n">
        <v>41541</v>
      </c>
      <c r="AR739" s="4" t="n">
        <v>41550</v>
      </c>
      <c r="AS739" s="5">
        <f>+AR739-AQ739</f>
        <v/>
      </c>
      <c r="AT739" t="inlineStr">
        <is>
          <t>Acta de Compromiso</t>
        </is>
      </c>
      <c r="AU739" t="inlineStr">
        <is>
          <t>Auto de archivo</t>
        </is>
      </c>
      <c r="AV739" s="10" t="n">
        <v>41550</v>
      </c>
      <c r="AW739" s="9" t="inlineStr">
        <is>
          <t>J.Restrepo - S. Bustamante - C. Rojas</t>
        </is>
      </c>
      <c r="AX739" s="10" t="n">
        <v>41551</v>
      </c>
    </row>
    <row r="740" ht="15" customHeight="1">
      <c r="B740" t="inlineStr">
        <is>
          <t>739-2013</t>
        </is>
      </c>
      <c r="C740" t="n">
        <v>1305555</v>
      </c>
      <c r="D740" t="inlineStr">
        <is>
          <t>-</t>
        </is>
      </c>
      <c r="E740" t="inlineStr">
        <is>
          <t>ESCOMBROS</t>
        </is>
      </c>
      <c r="H740" s="7" t="inlineStr">
        <is>
          <t>Disposición inadecuda de escombros</t>
        </is>
      </c>
      <c r="I740" t="inlineStr">
        <is>
          <t>De Oficio</t>
        </is>
      </c>
      <c r="T740">
        <f>CONCATENATE(J740," ",K740," ",L740," ",M740," ",N740," ",O740," ",P740," ",Q740," ",R740," ",S740)</f>
        <v/>
      </c>
      <c r="U740" t="inlineStr">
        <is>
          <t>no reporta</t>
        </is>
      </c>
      <c r="V740" t="inlineStr">
        <is>
          <t>no reporta</t>
        </is>
      </c>
      <c r="W740" t="inlineStr">
        <is>
          <t>Eugenio Escobar</t>
        </is>
      </c>
      <c r="X740" t="inlineStr">
        <is>
          <t>KR</t>
        </is>
      </c>
      <c r="Y740" t="n">
        <v>40</v>
      </c>
      <c r="AB740" t="n">
        <v>53</v>
      </c>
      <c r="AH740">
        <f>CONCATENATE(X740," ",Y740," ",Z740," ",AA740," ",AB740," ",AC740," ",AD740," ",AE740," ",AF740," ",AG740)</f>
        <v/>
      </c>
      <c r="AI740" t="inlineStr">
        <is>
          <t>no reporta</t>
        </is>
      </c>
      <c r="AJ740" t="inlineStr">
        <is>
          <t>no reporta</t>
        </is>
      </c>
      <c r="AK740" t="inlineStr">
        <is>
          <t>Loma del Barro</t>
        </is>
      </c>
      <c r="AO740" s="1" t="n"/>
      <c r="AP740" t="n">
        <v>7</v>
      </c>
      <c r="AQ740" s="17" t="n">
        <v>41541</v>
      </c>
      <c r="AR740" s="4" t="n">
        <v>41541</v>
      </c>
      <c r="AS740" s="5">
        <f>+AR740-AQ740</f>
        <v/>
      </c>
      <c r="AT740" t="inlineStr">
        <is>
          <t>Acta de Compromiso</t>
        </is>
      </c>
      <c r="AU740" t="inlineStr">
        <is>
          <t>Auto de archivo</t>
        </is>
      </c>
      <c r="AV740" s="10" t="n">
        <v>41541</v>
      </c>
      <c r="AW740" s="9" t="inlineStr">
        <is>
          <t>J. Alvarez - L. Garcia</t>
        </is>
      </c>
      <c r="AX740" s="10" t="n">
        <v>41542</v>
      </c>
      <c r="BK740" s="10" t="n">
        <v>41562</v>
      </c>
      <c r="BL740" s="10" t="n">
        <v>41562</v>
      </c>
      <c r="CE740" s="10" t="n">
        <v>41568</v>
      </c>
      <c r="CF740" s="10" t="n">
        <v>41568</v>
      </c>
    </row>
    <row r="741" ht="15" customHeight="1">
      <c r="B741" t="inlineStr">
        <is>
          <t>740-2013</t>
        </is>
      </c>
      <c r="C741" t="n">
        <v>1305541</v>
      </c>
      <c r="D741" t="inlineStr">
        <is>
          <t>FLORA</t>
        </is>
      </c>
      <c r="H741" s="7" t="inlineStr">
        <is>
          <t>Tala de arboles sin autorización</t>
        </is>
      </c>
      <c r="I741" t="inlineStr">
        <is>
          <t>De Oficio</t>
        </is>
      </c>
      <c r="T741">
        <f>CONCATENATE(J741," ",K741," ",L741," ",M741," ",N741," ",O741," ",P741," ",Q741," ",R741," ",S741)</f>
        <v/>
      </c>
      <c r="U741" t="inlineStr">
        <is>
          <t>no reporta</t>
        </is>
      </c>
      <c r="V741" t="inlineStr">
        <is>
          <t>no reporta</t>
        </is>
      </c>
      <c r="W741" t="inlineStr">
        <is>
          <t>Eduardo Alexander Rendon Posada</t>
        </is>
      </c>
      <c r="AH741">
        <f>CONCATENATE(X741," ",Y741," ",Z741," ",AA741," ",AB741," ",AC741," ",AD741," ",AE741," ",AF741," ",AG741)</f>
        <v/>
      </c>
      <c r="AI741" t="n">
        <v>71639185</v>
      </c>
      <c r="AJ741" t="n">
        <v>3006517920</v>
      </c>
      <c r="AL741" t="inlineStr">
        <is>
          <t>Perico</t>
        </is>
      </c>
      <c r="AO741" s="1" t="n"/>
      <c r="AP741" t="n">
        <v>13</v>
      </c>
      <c r="AQ741" s="17" t="n">
        <v>41541</v>
      </c>
      <c r="AR741" s="4" t="n">
        <v>41541</v>
      </c>
      <c r="AS741" s="5">
        <f>+AR741-AQ741</f>
        <v/>
      </c>
      <c r="AT741" t="inlineStr">
        <is>
          <t>Acta de Compromiso</t>
        </is>
      </c>
      <c r="AU741" t="inlineStr">
        <is>
          <t>Auto de archivo</t>
        </is>
      </c>
      <c r="AV741" s="10" t="n">
        <v>41541</v>
      </c>
      <c r="AW741" s="9" t="inlineStr">
        <is>
          <t>L. Taborda - C. Calle</t>
        </is>
      </c>
      <c r="AX741" s="10" t="n">
        <v>41542</v>
      </c>
    </row>
    <row r="742" ht="15" customHeight="1">
      <c r="B742" t="inlineStr">
        <is>
          <t>741-2013</t>
        </is>
      </c>
      <c r="C742" t="n">
        <v>1305556</v>
      </c>
      <c r="D742" t="inlineStr">
        <is>
          <t>-</t>
        </is>
      </c>
      <c r="E742" t="inlineStr">
        <is>
          <t>MATERIAL DE CONTRUCCIÓN</t>
        </is>
      </c>
      <c r="H742" s="7" t="inlineStr">
        <is>
          <t>Disposición inadecuada de material de construcción</t>
        </is>
      </c>
      <c r="I742" t="inlineStr">
        <is>
          <t>De Oficio</t>
        </is>
      </c>
      <c r="T742">
        <f>CONCATENATE(J742," ",K742," ",L742," ",M742," ",N742," ",O742," ",P742," ",Q742," ",R742," ",S742)</f>
        <v/>
      </c>
      <c r="U742" t="inlineStr">
        <is>
          <t>no reporta</t>
        </is>
      </c>
      <c r="V742" t="inlineStr">
        <is>
          <t>no reporta</t>
        </is>
      </c>
      <c r="W742" t="inlineStr">
        <is>
          <t>Maribel Velasquez - Jaiber Gonzales</t>
        </is>
      </c>
      <c r="X742" t="inlineStr">
        <is>
          <t>CL</t>
        </is>
      </c>
      <c r="Y742" t="n">
        <v>40</v>
      </c>
      <c r="Z742" t="inlineStr">
        <is>
          <t>A</t>
        </is>
      </c>
      <c r="AA742" t="inlineStr">
        <is>
          <t>SUR</t>
        </is>
      </c>
      <c r="AB742" t="n">
        <v>45</v>
      </c>
      <c r="AC742" t="inlineStr">
        <is>
          <t>H</t>
        </is>
      </c>
      <c r="AD742" t="n">
        <v>68</v>
      </c>
      <c r="AH742">
        <f>CONCATENATE(X742," ",Y742," ",Z742," ",AA742," ",AB742," ",AC742," ",AD742," ",AE742," ",AF742," ",AG742)</f>
        <v/>
      </c>
      <c r="AI742" t="inlineStr">
        <is>
          <t>no reporta</t>
        </is>
      </c>
      <c r="AJ742" t="n">
        <v>3115491771</v>
      </c>
      <c r="AK742" t="inlineStr">
        <is>
          <t>Milan Vallejuelos</t>
        </is>
      </c>
      <c r="AO742" s="1" t="n"/>
      <c r="AP742" t="n">
        <v>8</v>
      </c>
      <c r="AQ742" s="17" t="n">
        <v>41541</v>
      </c>
      <c r="AR742" s="4" t="n">
        <v>41541</v>
      </c>
      <c r="AS742" s="5">
        <f>+AR742-AQ742</f>
        <v/>
      </c>
      <c r="AT742" t="inlineStr">
        <is>
          <t>Acta de Compromiso</t>
        </is>
      </c>
      <c r="AU742" t="inlineStr">
        <is>
          <t>Auto de archivo</t>
        </is>
      </c>
      <c r="AV742" s="10" t="n">
        <v>41541</v>
      </c>
      <c r="AW742" s="9" t="inlineStr">
        <is>
          <t>J. Alvarez - L. Garcia</t>
        </is>
      </c>
      <c r="AX742" s="10" t="n">
        <v>41542</v>
      </c>
      <c r="AY742" s="10" t="n">
        <v>41547</v>
      </c>
      <c r="AZ742" s="9" t="inlineStr">
        <is>
          <t>J. Alvarez - L. Garcia</t>
        </is>
      </c>
      <c r="BA742" s="10" t="n">
        <v>41548</v>
      </c>
    </row>
    <row r="743">
      <c r="B743" t="inlineStr">
        <is>
          <t>742-2013</t>
        </is>
      </c>
      <c r="C743" t="n">
        <v>1305626</v>
      </c>
      <c r="D743" t="inlineStr">
        <is>
          <t>ESPACIOS PUBLICOS VERDES</t>
        </is>
      </c>
      <c r="H743" s="7" t="inlineStr">
        <is>
          <t>Operativo control de espacio publico verde</t>
        </is>
      </c>
      <c r="I743" t="inlineStr">
        <is>
          <t>Olga Tobon Cadavid - Inspectora Espacio Publico</t>
        </is>
      </c>
      <c r="T743">
        <f>CONCATENATE(J743," ",K743," ",L743," ",M743," ",N743," ",O743," ",P743," ",Q743," ",R743," ",S743)</f>
        <v/>
      </c>
      <c r="U743" t="inlineStr">
        <is>
          <t>no reporta</t>
        </is>
      </c>
      <c r="V743" t="inlineStr">
        <is>
          <t>no reporta</t>
        </is>
      </c>
      <c r="W743" t="inlineStr">
        <is>
          <t>Habitantes de calle</t>
        </is>
      </c>
      <c r="AH743">
        <f>CONCATENATE(X743," ",Y743," ",Z743," ",AA743," ",AB743," ",AC743," ",AD743," ",AE743," ",AF743," ",AG743)</f>
        <v/>
      </c>
      <c r="AI743" t="inlineStr">
        <is>
          <t>no reporta</t>
        </is>
      </c>
      <c r="AJ743" t="inlineStr">
        <is>
          <t>no reporta</t>
        </is>
      </c>
      <c r="AK743" t="inlineStr">
        <is>
          <t>El Dorado</t>
        </is>
      </c>
      <c r="AO743" s="1" t="n"/>
      <c r="AP743" t="n">
        <v>7</v>
      </c>
      <c r="AQ743" s="17" t="n">
        <v>41541</v>
      </c>
      <c r="AR743" s="4" t="n">
        <v>41543</v>
      </c>
      <c r="AS743" s="5">
        <f>+AR743-AQ743</f>
        <v/>
      </c>
      <c r="AT743" t="inlineStr">
        <is>
          <t>Acta de Compromiso</t>
        </is>
      </c>
      <c r="AU743" t="inlineStr">
        <is>
          <t>Auto de archivo</t>
        </is>
      </c>
      <c r="AV743" s="10" t="n">
        <v>41543</v>
      </c>
      <c r="AW743" s="9" t="inlineStr">
        <is>
          <t>J. Restrepo - S. Bustamante - C. Rojas</t>
        </is>
      </c>
      <c r="AX743" s="10" t="n">
        <v>41544</v>
      </c>
      <c r="CE743" s="10" t="n">
        <v>41547</v>
      </c>
    </row>
    <row r="744" ht="15" customHeight="1">
      <c r="B744" t="inlineStr">
        <is>
          <t>743-2013</t>
        </is>
      </c>
      <c r="C744" t="n">
        <v>1305573</v>
      </c>
      <c r="D744" t="inlineStr">
        <is>
          <t>HIDRICO</t>
        </is>
      </c>
      <c r="H744" s="7" t="inlineStr">
        <is>
          <t>Descarga de aguas negras en via</t>
        </is>
      </c>
      <c r="I744" t="inlineStr">
        <is>
          <t>Comunidad</t>
        </is>
      </c>
      <c r="T744">
        <f>CONCATENATE(J744," ",K744," ",L744," ",M744," ",N744," ",O744," ",P744," ",Q744," ",R744," ",S744)</f>
        <v/>
      </c>
      <c r="U744" t="inlineStr">
        <is>
          <t>no reporta</t>
        </is>
      </c>
      <c r="V744" t="inlineStr">
        <is>
          <t>no reporta</t>
        </is>
      </c>
      <c r="W744" t="inlineStr">
        <is>
          <t>Matias Gil</t>
        </is>
      </c>
      <c r="X744" t="inlineStr">
        <is>
          <t>KR</t>
        </is>
      </c>
      <c r="Y744" t="n">
        <v>27</v>
      </c>
      <c r="Z744" t="inlineStr">
        <is>
          <t>A</t>
        </is>
      </c>
      <c r="AB744" t="n">
        <v>37</v>
      </c>
      <c r="AC744" t="inlineStr">
        <is>
          <t>B</t>
        </is>
      </c>
      <c r="AD744" t="n">
        <v>156</v>
      </c>
      <c r="AE744" t="inlineStr">
        <is>
          <t>SUR</t>
        </is>
      </c>
      <c r="AH744">
        <f>CONCATENATE(X744," ",Y744," ",Z744," ",AA744," ",AB744," ",AC744," ",AD744," ",AE744," ",AF744," ",AG744)</f>
        <v/>
      </c>
      <c r="AI744" t="inlineStr">
        <is>
          <t>no reporta</t>
        </is>
      </c>
      <c r="AJ744" t="n">
        <v>3024111</v>
      </c>
      <c r="AK744" t="inlineStr">
        <is>
          <t>Loma de las Brujas</t>
        </is>
      </c>
      <c r="AO744" s="1" t="n"/>
      <c r="AP744" t="n">
        <v>5</v>
      </c>
      <c r="AQ744" s="17" t="n">
        <v>41542</v>
      </c>
      <c r="AR744" s="4" t="n">
        <v>41542</v>
      </c>
      <c r="AS744" s="5">
        <f>+AR744-AQ744</f>
        <v/>
      </c>
      <c r="AT744" t="inlineStr">
        <is>
          <t>Acta de Compromiso</t>
        </is>
      </c>
      <c r="AU744" t="inlineStr">
        <is>
          <t>Auto de archivo</t>
        </is>
      </c>
      <c r="AV744" s="10" t="n">
        <v>41541</v>
      </c>
      <c r="AW744" s="9" t="inlineStr">
        <is>
          <t>J. Guzman</t>
        </is>
      </c>
      <c r="AX744" s="10" t="n">
        <v>41542</v>
      </c>
    </row>
    <row r="745" ht="15" customHeight="1">
      <c r="B745" t="inlineStr">
        <is>
          <t>744-2013</t>
        </is>
      </c>
      <c r="C745" t="n">
        <v>1304355</v>
      </c>
      <c r="D745" t="inlineStr">
        <is>
          <t>FAUNA DOMESTICA</t>
        </is>
      </c>
      <c r="H745" s="7" t="inlineStr">
        <is>
          <t>Tenencia inadecuada de animales domesticos</t>
        </is>
      </c>
      <c r="I745" t="inlineStr">
        <is>
          <t>Sección de Fauna</t>
        </is>
      </c>
      <c r="T745">
        <f>CONCATENATE(J745," ",K745," ",L745," ",M745," ",N745," ",O745," ",P745," ",Q745," ",R745," ",S745)</f>
        <v/>
      </c>
      <c r="U745" t="inlineStr">
        <is>
          <t>no reporta</t>
        </is>
      </c>
      <c r="V745" t="inlineStr">
        <is>
          <t>no reporta</t>
        </is>
      </c>
      <c r="W745" t="inlineStr">
        <is>
          <t>Juan Alberto Patiño</t>
        </is>
      </c>
      <c r="X745" t="inlineStr">
        <is>
          <t>CL</t>
        </is>
      </c>
      <c r="Y745" t="n">
        <v>40</v>
      </c>
      <c r="Z745" t="inlineStr">
        <is>
          <t>G</t>
        </is>
      </c>
      <c r="AA745" t="inlineStr">
        <is>
          <t>SUR</t>
        </is>
      </c>
      <c r="AB745" t="n">
        <v>24</v>
      </c>
      <c r="AC745" t="inlineStr">
        <is>
          <t>B</t>
        </is>
      </c>
      <c r="AD745" t="n">
        <v>46</v>
      </c>
      <c r="AH745">
        <f>CONCATENATE(X745," ",Y745," ",Z745," ",AA745," ",AB745," ",AC745," ",AD745," ",AE745," ",AF745," ",AG745)</f>
        <v/>
      </c>
      <c r="AI745" t="n">
        <v>98667896</v>
      </c>
      <c r="AJ745" t="n">
        <v>2701776</v>
      </c>
      <c r="AK745" t="inlineStr">
        <is>
          <t>La Mina</t>
        </is>
      </c>
      <c r="AO745" s="1" t="n"/>
      <c r="AP745" t="n">
        <v>6</v>
      </c>
      <c r="AQ745" s="17" t="n">
        <v>41548</v>
      </c>
      <c r="AR745" s="4" t="n"/>
      <c r="AS745" s="5">
        <f>+AR745-AQ745</f>
        <v/>
      </c>
      <c r="AT745" t="inlineStr">
        <is>
          <t>Acta de Compromiso</t>
        </is>
      </c>
      <c r="AU745" t="inlineStr">
        <is>
          <t>Auto de archivo</t>
        </is>
      </c>
      <c r="CE745" s="10" t="n">
        <v>41310</v>
      </c>
    </row>
    <row r="746" ht="15" customHeight="1">
      <c r="B746" t="inlineStr">
        <is>
          <t>745-2013</t>
        </is>
      </c>
      <c r="C746" t="n">
        <v>1305305</v>
      </c>
      <c r="D746" t="inlineStr">
        <is>
          <t>FAUNA DOMESTICA</t>
        </is>
      </c>
      <c r="H746" s="7" t="inlineStr">
        <is>
          <t>Tenencia inadecuada de mascotas</t>
        </is>
      </c>
      <c r="I746" t="inlineStr">
        <is>
          <t>Sección de Fauna</t>
        </is>
      </c>
      <c r="T746">
        <f>CONCATENATE(J746," ",K746," ",L746," ",M746," ",N746," ",O746," ",P746," ",Q746," ",R746," ",S746)</f>
        <v/>
      </c>
      <c r="U746" t="inlineStr">
        <is>
          <t>no reporta</t>
        </is>
      </c>
      <c r="V746" t="inlineStr">
        <is>
          <t>no reporta</t>
        </is>
      </c>
      <c r="W746" t="inlineStr">
        <is>
          <t xml:space="preserve">Gloria Correa Rios </t>
        </is>
      </c>
      <c r="X746" t="inlineStr">
        <is>
          <t>TR</t>
        </is>
      </c>
      <c r="Y746" t="n">
        <v>33</v>
      </c>
      <c r="Z746" t="inlineStr">
        <is>
          <t>B</t>
        </is>
      </c>
      <c r="AA746" t="inlineStr">
        <is>
          <t>SUR</t>
        </is>
      </c>
      <c r="AB746" t="n">
        <v>33</v>
      </c>
      <c r="AD746" t="n">
        <v>48</v>
      </c>
      <c r="AG746" t="n">
        <v>201</v>
      </c>
      <c r="AH746">
        <f>CONCATENATE(X746," ",Y746," ",Z746," ",AA746," ",AB746," ",AC746," ",AD746," ",AE746," ",AF746," ",AG746)</f>
        <v/>
      </c>
      <c r="AI746" t="n">
        <v>42991008</v>
      </c>
      <c r="AJ746" t="n">
        <v>2701982</v>
      </c>
      <c r="AK746" t="inlineStr">
        <is>
          <t>La Magnolia</t>
        </is>
      </c>
      <c r="AO746" s="1" t="n"/>
      <c r="AP746" t="n">
        <v>9</v>
      </c>
      <c r="AQ746" s="17" t="n">
        <v>41548</v>
      </c>
      <c r="AR746" s="4" t="n">
        <v>41555</v>
      </c>
      <c r="AS746" s="5">
        <f>+AR746-AQ746</f>
        <v/>
      </c>
      <c r="AT746" t="inlineStr">
        <is>
          <t>Acta de Compromiso</t>
        </is>
      </c>
      <c r="AU746" t="inlineStr">
        <is>
          <t>Auto de archivo</t>
        </is>
      </c>
      <c r="BK746" s="10" t="n">
        <v>41555</v>
      </c>
      <c r="BL746" s="10" t="n">
        <v>41555</v>
      </c>
    </row>
    <row r="747" ht="15" customHeight="1">
      <c r="B747" t="inlineStr">
        <is>
          <t>746-2013</t>
        </is>
      </c>
      <c r="C747" t="inlineStr">
        <is>
          <t>1305617 - 1308212</t>
        </is>
      </c>
      <c r="D747" t="inlineStr">
        <is>
          <t>-</t>
        </is>
      </c>
      <c r="E747" t="inlineStr">
        <is>
          <t>ESCOMBROS</t>
        </is>
      </c>
      <c r="F747" t="n">
        <v>9</v>
      </c>
      <c r="H747" s="7" t="inlineStr">
        <is>
          <t>Comparendo 749</t>
        </is>
      </c>
      <c r="I747" t="inlineStr">
        <is>
          <t>Anonimo</t>
        </is>
      </c>
      <c r="T747">
        <f>CONCATENATE(J747," ",K747," ",L747," ",M747," ",N747," ",O747," ",P747," ",Q747," ",R747," ",S747)</f>
        <v/>
      </c>
      <c r="U747" t="inlineStr">
        <is>
          <t>no reporta</t>
        </is>
      </c>
      <c r="V747" t="inlineStr">
        <is>
          <t>no reporta</t>
        </is>
      </c>
      <c r="W747" t="inlineStr">
        <is>
          <t>Claudia Patricia Rodriguez</t>
        </is>
      </c>
      <c r="X747" t="inlineStr">
        <is>
          <t>CL</t>
        </is>
      </c>
      <c r="Y747" t="n">
        <v>40</v>
      </c>
      <c r="Z747" t="inlineStr">
        <is>
          <t>A</t>
        </is>
      </c>
      <c r="AA747" t="inlineStr">
        <is>
          <t>SUR</t>
        </is>
      </c>
      <c r="AB747" t="n">
        <v>34</v>
      </c>
      <c r="AC747" t="inlineStr">
        <is>
          <t>A</t>
        </is>
      </c>
      <c r="AD747" t="n">
        <v>64</v>
      </c>
      <c r="AH747">
        <f>CONCATENATE(X747," ",Y747," ",Z747," ",AA747," ",AB747," ",AC747," ",AD747," ",AE747," ",AF747," ",AG747)</f>
        <v/>
      </c>
      <c r="AI747" t="n">
        <v>43738491</v>
      </c>
      <c r="AJ747" t="n">
        <v>3341654</v>
      </c>
      <c r="AK747" t="inlineStr">
        <is>
          <t>Mesa</t>
        </is>
      </c>
      <c r="AO747" s="1" t="n"/>
      <c r="AP747" t="n">
        <v>9</v>
      </c>
      <c r="AQ747" s="17" t="n">
        <v>41543</v>
      </c>
      <c r="AR747" s="4" t="n">
        <v>41543</v>
      </c>
      <c r="AS747" s="5">
        <f>+AR747-AQ747</f>
        <v/>
      </c>
      <c r="AT747" t="inlineStr">
        <is>
          <t>Acuerdo 020 de 2009</t>
        </is>
      </c>
      <c r="AU747" t="inlineStr">
        <is>
          <t>Auto de archivo</t>
        </is>
      </c>
      <c r="AV747" s="10" t="n">
        <v>41908</v>
      </c>
      <c r="AW747" s="9" t="inlineStr">
        <is>
          <t>francisco v</t>
        </is>
      </c>
      <c r="AX747" s="10" t="n">
        <v>41598</v>
      </c>
      <c r="BU747" s="10" t="n">
        <v>41964</v>
      </c>
      <c r="BV747" s="10" t="n">
        <v>41965</v>
      </c>
      <c r="CE747" s="10" t="n">
        <v>41928</v>
      </c>
    </row>
    <row r="748" ht="15" customHeight="1">
      <c r="B748" t="inlineStr">
        <is>
          <t>747-2013</t>
        </is>
      </c>
      <c r="C748" t="n">
        <v>1305572</v>
      </c>
      <c r="D748" t="inlineStr">
        <is>
          <t>-</t>
        </is>
      </c>
      <c r="E748" t="inlineStr">
        <is>
          <t>ESCOMBROS</t>
        </is>
      </c>
      <c r="H748" s="7" t="inlineStr">
        <is>
          <t>Disposición inadecuada de escombros</t>
        </is>
      </c>
      <c r="I748" t="inlineStr">
        <is>
          <t>De Oficio</t>
        </is>
      </c>
      <c r="T748">
        <f>CONCATENATE(J748," ",K748," ",L748," ",M748," ",N748," ",O748," ",P748," ",Q748," ",R748," ",S748)</f>
        <v/>
      </c>
      <c r="U748" t="inlineStr">
        <is>
          <t>no reporta</t>
        </is>
      </c>
      <c r="V748" t="inlineStr">
        <is>
          <t>no reporta</t>
        </is>
      </c>
      <c r="W748" t="inlineStr">
        <is>
          <t>Oscar Suarez</t>
        </is>
      </c>
      <c r="X748" t="inlineStr">
        <is>
          <t>KR</t>
        </is>
      </c>
      <c r="Y748" t="n">
        <v>34</v>
      </c>
      <c r="AB748" t="n">
        <v>39</v>
      </c>
      <c r="AD748" t="n">
        <v>38</v>
      </c>
      <c r="AE748" t="inlineStr">
        <is>
          <t>SUR</t>
        </is>
      </c>
      <c r="AG748" t="n">
        <v>202</v>
      </c>
      <c r="AH748">
        <f>CONCATENATE(X748," ",Y748," ",Z748," ",AA748," ",AB748," ",AC748," ",AD748," ",AE748," ",AF748," ",AG748)</f>
        <v/>
      </c>
      <c r="AI748" t="n">
        <v>8348573</v>
      </c>
      <c r="AJ748" t="n">
        <v>3024931</v>
      </c>
      <c r="AK748" t="inlineStr">
        <is>
          <t>Mesa</t>
        </is>
      </c>
      <c r="AO748" s="1" t="n"/>
      <c r="AP748" t="n">
        <v>9</v>
      </c>
      <c r="AQ748" s="17" t="n">
        <v>41542</v>
      </c>
      <c r="AR748" s="4" t="n">
        <v>41550</v>
      </c>
      <c r="AS748" s="5">
        <f>+AR748-AQ748</f>
        <v/>
      </c>
      <c r="AT748" t="inlineStr">
        <is>
          <t>Acta de Compromiso</t>
        </is>
      </c>
      <c r="AU748" t="inlineStr">
        <is>
          <t>Auto de inicio</t>
        </is>
      </c>
      <c r="AV748" s="10" t="n">
        <v>41550</v>
      </c>
      <c r="AW748" s="9" t="inlineStr">
        <is>
          <t>J. Restrepo - S. Bustamante</t>
        </is>
      </c>
      <c r="AX748" s="10" t="n">
        <v>41551</v>
      </c>
    </row>
    <row r="749" ht="15" customHeight="1">
      <c r="A749" t="inlineStr">
        <is>
          <t>b</t>
        </is>
      </c>
      <c r="B749" t="inlineStr">
        <is>
          <t>748-2013</t>
        </is>
      </c>
      <c r="C749" t="n">
        <v>1305577</v>
      </c>
      <c r="D749" t="inlineStr">
        <is>
          <t>HIDRICO</t>
        </is>
      </c>
      <c r="H749" s="7" t="inlineStr">
        <is>
          <t>Descarga de aguas residuales que generan malos olores</t>
        </is>
      </c>
      <c r="I749" t="inlineStr">
        <is>
          <t>Margarita Ruiz</t>
        </is>
      </c>
      <c r="J749" t="inlineStr">
        <is>
          <t>DG</t>
        </is>
      </c>
      <c r="K749" t="n">
        <v>30</v>
      </c>
      <c r="N749" t="n">
        <v>34</v>
      </c>
      <c r="O749" t="inlineStr">
        <is>
          <t>F</t>
        </is>
      </c>
      <c r="P749" t="n">
        <v>25</v>
      </c>
      <c r="Q749" t="inlineStr">
        <is>
          <t>SUR</t>
        </is>
      </c>
      <c r="T749">
        <f>CONCATENATE(J749," ",K749," ",L749," ",M749," ",N749," ",O749," ",P749," ",Q749," ",R749," ",S749)</f>
        <v/>
      </c>
      <c r="U749" t="n">
        <v>21478453</v>
      </c>
      <c r="V749" t="n">
        <v>3340333</v>
      </c>
      <c r="W749" t="inlineStr">
        <is>
          <t>Por determinar</t>
        </is>
      </c>
      <c r="X749" t="inlineStr">
        <is>
          <t>DG</t>
        </is>
      </c>
      <c r="Y749" t="n">
        <v>30</v>
      </c>
      <c r="AB749" t="n">
        <v>34</v>
      </c>
      <c r="AC749" t="inlineStr">
        <is>
          <t>F</t>
        </is>
      </c>
      <c r="AE749" t="inlineStr">
        <is>
          <t>SUR</t>
        </is>
      </c>
      <c r="AH749">
        <f>CONCATENATE(X749," ",Y749," ",Z749," ",AA749," ",AB749," ",AC749," ",AD749," ",AE749," ",AF749," ",AG749)</f>
        <v/>
      </c>
      <c r="AI749" t="inlineStr">
        <is>
          <t>no reporta</t>
        </is>
      </c>
      <c r="AJ749" t="inlineStr">
        <is>
          <t>no reporta</t>
        </is>
      </c>
      <c r="AK749" t="inlineStr">
        <is>
          <t>Uribe Angel</t>
        </is>
      </c>
      <c r="AO749" s="1" t="n"/>
      <c r="AP749" t="n">
        <v>3</v>
      </c>
      <c r="AQ749" s="17" t="n">
        <v>41543</v>
      </c>
      <c r="AR749" s="4" t="n">
        <v>41545</v>
      </c>
      <c r="AS749" s="5">
        <f>+AR749-AQ749</f>
        <v/>
      </c>
      <c r="AT749" t="inlineStr">
        <is>
          <t>Acta de Compromiso</t>
        </is>
      </c>
      <c r="AU749" t="inlineStr">
        <is>
          <t>Auto de archivo</t>
        </is>
      </c>
      <c r="AV749" s="10" t="n">
        <v>41545</v>
      </c>
      <c r="AW749" s="9" t="inlineStr">
        <is>
          <t>C. Rojas - J. Restrepo - S. Bustamante</t>
        </is>
      </c>
      <c r="AX749" s="10" t="n">
        <v>41545</v>
      </c>
      <c r="AY749" s="10" t="n">
        <v>41590</v>
      </c>
      <c r="AZ749" s="9" t="inlineStr">
        <is>
          <t>J. Guzman</t>
        </is>
      </c>
      <c r="BA749" s="10" t="n">
        <v>41590</v>
      </c>
      <c r="CE749" s="10" t="n">
        <v>41591</v>
      </c>
    </row>
    <row r="750" ht="15" customHeight="1">
      <c r="B750" t="inlineStr">
        <is>
          <t>749-2013</t>
        </is>
      </c>
      <c r="C750" t="n">
        <v>1305582</v>
      </c>
      <c r="D750" t="inlineStr">
        <is>
          <t>-</t>
        </is>
      </c>
      <c r="E750" t="inlineStr">
        <is>
          <t>ESCOMBROS</t>
        </is>
      </c>
      <c r="H750" s="7" t="inlineStr">
        <is>
          <t>Disposición inadecuada de escombros</t>
        </is>
      </c>
      <c r="I750" t="inlineStr">
        <is>
          <t>Monica Saldarriaga</t>
        </is>
      </c>
      <c r="T750">
        <f>CONCATENATE(J750," ",K750," ",L750," ",M750," ",N750," ",O750," ",P750," ",Q750," ",R750," ",S750)</f>
        <v/>
      </c>
      <c r="U750" t="inlineStr">
        <is>
          <t>no reporta</t>
        </is>
      </c>
      <c r="V750" t="inlineStr">
        <is>
          <t>no reporta</t>
        </is>
      </c>
      <c r="W750" t="inlineStr">
        <is>
          <t>Antonio Jose Jaramillo</t>
        </is>
      </c>
      <c r="X750" t="inlineStr">
        <is>
          <t>KR</t>
        </is>
      </c>
      <c r="Y750" t="n">
        <v>31</v>
      </c>
      <c r="AB750" t="n">
        <v>41</v>
      </c>
      <c r="AD750" t="n">
        <v>32</v>
      </c>
      <c r="AE750" t="inlineStr">
        <is>
          <t>SUR</t>
        </is>
      </c>
      <c r="AF750" t="n">
        <v>3.5</v>
      </c>
      <c r="AG750" t="n">
        <v>402</v>
      </c>
      <c r="AH750">
        <f>CONCATENATE(X750," ",Y750," ",Z750," ",AA750," ",AB750," ",AC750," ",AD750," ",AE750," ",AF750," ",AG750)</f>
        <v/>
      </c>
      <c r="AI750" t="inlineStr">
        <is>
          <t>no reporta</t>
        </is>
      </c>
      <c r="AJ750" t="inlineStr">
        <is>
          <t>no reporta</t>
        </is>
      </c>
      <c r="AK750" t="inlineStr">
        <is>
          <t>El Dorado</t>
        </is>
      </c>
      <c r="AO750" s="1" t="n"/>
      <c r="AP750" t="n">
        <v>7</v>
      </c>
      <c r="AQ750" s="17" t="n">
        <v>41543</v>
      </c>
      <c r="AR750" s="4" t="n">
        <v>41550</v>
      </c>
      <c r="AS750" s="5">
        <f>+AR750-AQ750</f>
        <v/>
      </c>
      <c r="AT750" t="inlineStr">
        <is>
          <t>Acta de Compromiso</t>
        </is>
      </c>
      <c r="AU750" t="inlineStr">
        <is>
          <t>Auto de archivo</t>
        </is>
      </c>
      <c r="AV750" s="10" t="n">
        <v>41550</v>
      </c>
      <c r="AW750" s="9" t="inlineStr">
        <is>
          <t>J. Restrepo - S. Bustamante - C. Rojas</t>
        </is>
      </c>
      <c r="AX750" s="10" t="n">
        <v>41551</v>
      </c>
    </row>
    <row r="751" ht="15" customHeight="1">
      <c r="B751" t="inlineStr">
        <is>
          <t>750-2013</t>
        </is>
      </c>
      <c r="C751" t="n">
        <v>1305655</v>
      </c>
      <c r="D751" t="inlineStr">
        <is>
          <t>-</t>
        </is>
      </c>
      <c r="E751" t="inlineStr">
        <is>
          <t>RESIDUOS SOLIDOS</t>
        </is>
      </c>
      <c r="H751" s="7" t="inlineStr">
        <is>
          <t>Olores por cisco de ganado</t>
        </is>
      </c>
      <c r="I751" t="inlineStr">
        <is>
          <t>Comunidad</t>
        </is>
      </c>
      <c r="T751">
        <f>CONCATENATE(J751," ",K751," ",L751," ",M751," ",N751," ",O751," ",P751," ",Q751," ",R751," ",S751)</f>
        <v/>
      </c>
      <c r="U751" t="inlineStr">
        <is>
          <t>no reporta</t>
        </is>
      </c>
      <c r="V751" t="inlineStr">
        <is>
          <t>no reporta</t>
        </is>
      </c>
      <c r="W751" t="inlineStr">
        <is>
          <t>Ivan Uribe (ñato)</t>
        </is>
      </c>
      <c r="AH751">
        <f>CONCATENATE(X751," ",Y751," ",Z751," ",AA751," ",AB751," ",AC751," ",AD751," ",AE751," ",AF751," ",AG751)</f>
        <v/>
      </c>
      <c r="AI751" t="inlineStr">
        <is>
          <t>no reporta</t>
        </is>
      </c>
      <c r="AJ751" t="inlineStr">
        <is>
          <t>no reporta</t>
        </is>
      </c>
      <c r="AK751" t="inlineStr">
        <is>
          <t>Las Casitas</t>
        </is>
      </c>
      <c r="AO751" s="1" t="n"/>
      <c r="AP751" t="n">
        <v>8</v>
      </c>
      <c r="AQ751" s="17" t="n">
        <v>41544</v>
      </c>
      <c r="AR751" s="4" t="n">
        <v>41544</v>
      </c>
      <c r="AS751" s="5">
        <f>+AR751-AQ751</f>
        <v/>
      </c>
      <c r="AT751" t="inlineStr">
        <is>
          <t>Acta de Compromiso</t>
        </is>
      </c>
      <c r="AU751" t="inlineStr">
        <is>
          <t>Auto de archivo</t>
        </is>
      </c>
      <c r="AV751" s="10" t="n">
        <v>41544</v>
      </c>
      <c r="AW751" s="9" t="inlineStr">
        <is>
          <t>J. Alvarez - L. Garcia</t>
        </is>
      </c>
      <c r="AX751" s="10" t="n">
        <v>41547</v>
      </c>
      <c r="CE751" s="10" t="n">
        <v>41548</v>
      </c>
    </row>
    <row r="752" ht="15" customHeight="1">
      <c r="B752" t="inlineStr">
        <is>
          <t>751-2013</t>
        </is>
      </c>
      <c r="C752" t="n">
        <v>1305656</v>
      </c>
      <c r="D752" t="inlineStr">
        <is>
          <t>-</t>
        </is>
      </c>
      <c r="E752" t="inlineStr">
        <is>
          <t>ESCOMBROS</t>
        </is>
      </c>
      <c r="H752" s="7" t="inlineStr">
        <is>
          <t>Disposición inadecuada de escombros</t>
        </is>
      </c>
      <c r="I752" t="inlineStr">
        <is>
          <t>Diana Patricia Calle</t>
        </is>
      </c>
      <c r="J752" t="inlineStr">
        <is>
          <t>DG</t>
        </is>
      </c>
      <c r="K752" t="n">
        <v>32</v>
      </c>
      <c r="N752" t="n">
        <v>34</v>
      </c>
      <c r="O752" t="inlineStr">
        <is>
          <t>D</t>
        </is>
      </c>
      <c r="T752">
        <f>CONCATENATE(J752," ",K752," ",L752," ",M752," ",N752," ",O752," ",P752," ",Q752," ",R752," ",S752)</f>
        <v/>
      </c>
      <c r="U752" t="inlineStr">
        <is>
          <t>no reporta</t>
        </is>
      </c>
      <c r="V752" t="n">
        <v>2708483</v>
      </c>
      <c r="W752" t="inlineStr">
        <is>
          <t>No reporta</t>
        </is>
      </c>
      <c r="X752" t="inlineStr">
        <is>
          <t>DG</t>
        </is>
      </c>
      <c r="Y752" t="n">
        <v>32</v>
      </c>
      <c r="AB752" t="n">
        <v>34</v>
      </c>
      <c r="AC752" t="inlineStr">
        <is>
          <t>D</t>
        </is>
      </c>
      <c r="AD752" t="n">
        <v>80</v>
      </c>
      <c r="AE752" t="inlineStr">
        <is>
          <t>SUR</t>
        </is>
      </c>
      <c r="AH752">
        <f>CONCATENATE(X752," ",Y752," ",Z752," ",AA752," ",AB752," ",AC752," ",AD752," ",AE752," ",AF752," ",AG752)</f>
        <v/>
      </c>
      <c r="AI752" t="inlineStr">
        <is>
          <t>no reporta</t>
        </is>
      </c>
      <c r="AJ752" t="inlineStr">
        <is>
          <t>no reporta</t>
        </is>
      </c>
      <c r="AK752" t="inlineStr">
        <is>
          <t>Los Naranjos</t>
        </is>
      </c>
      <c r="AO752" s="1" t="n"/>
      <c r="AP752" t="n">
        <v>9</v>
      </c>
      <c r="AQ752" s="17" t="n">
        <v>41547</v>
      </c>
      <c r="AR752" s="4" t="n">
        <v>41547</v>
      </c>
      <c r="AS752" s="5">
        <f>+AR752-AQ752</f>
        <v/>
      </c>
      <c r="AT752" t="inlineStr">
        <is>
          <t>Acta de Compromiso</t>
        </is>
      </c>
      <c r="AU752" t="inlineStr">
        <is>
          <t>Auto de archivo</t>
        </is>
      </c>
      <c r="CE752" s="10" t="n">
        <v>41548</v>
      </c>
    </row>
    <row r="753" ht="15" customHeight="1">
      <c r="B753" t="inlineStr">
        <is>
          <t>752-2013</t>
        </is>
      </c>
      <c r="C753" t="n">
        <v>1305677</v>
      </c>
      <c r="D753" t="inlineStr">
        <is>
          <t>-</t>
        </is>
      </c>
      <c r="E753" t="inlineStr">
        <is>
          <t>ESCOMBROS</t>
        </is>
      </c>
      <c r="H753" s="7" t="inlineStr">
        <is>
          <t>Disposición inadecuada de escombros</t>
        </is>
      </c>
      <c r="I753" t="inlineStr">
        <is>
          <t>De Oficio</t>
        </is>
      </c>
      <c r="T753">
        <f>CONCATENATE(J753," ",K753," ",L753," ",M753," ",N753," ",O753," ",P753," ",Q753," ",R753," ",S753)</f>
        <v/>
      </c>
      <c r="U753" t="inlineStr">
        <is>
          <t>no reporta</t>
        </is>
      </c>
      <c r="V753" t="inlineStr">
        <is>
          <t>no reporta</t>
        </is>
      </c>
      <c r="W753" t="inlineStr">
        <is>
          <t>Fernando Bolivar</t>
        </is>
      </c>
      <c r="X753" t="inlineStr">
        <is>
          <t>TR</t>
        </is>
      </c>
      <c r="Y753" t="n">
        <v>32</v>
      </c>
      <c r="Z753" t="inlineStr">
        <is>
          <t>D</t>
        </is>
      </c>
      <c r="AA753" t="inlineStr">
        <is>
          <t>SUR</t>
        </is>
      </c>
      <c r="AB753" t="n">
        <v>31</v>
      </c>
      <c r="AC753" t="inlineStr">
        <is>
          <t>B</t>
        </is>
      </c>
      <c r="AD753" t="n">
        <v>71</v>
      </c>
      <c r="AH753">
        <f>CONCATENATE(X753," ",Y753," ",Z753," ",AA753," ",AB753," ",AC753," ",AD753," ",AE753," ",AF753," ",AG753)</f>
        <v/>
      </c>
      <c r="AI753" t="n">
        <v>70553895</v>
      </c>
      <c r="AJ753" t="n">
        <v>2701743</v>
      </c>
      <c r="AK753" t="inlineStr">
        <is>
          <t>Las Flores</t>
        </is>
      </c>
      <c r="AO753" s="1" t="n"/>
      <c r="AP753" t="n">
        <v>3</v>
      </c>
      <c r="AQ753" s="17" t="n">
        <v>41548</v>
      </c>
      <c r="AR753" s="4" t="n">
        <v>41548</v>
      </c>
      <c r="AS753" s="5">
        <f>+AR753-AQ753</f>
        <v/>
      </c>
      <c r="AT753" t="inlineStr">
        <is>
          <t>Acta de Compromiso</t>
        </is>
      </c>
      <c r="AU753" t="inlineStr">
        <is>
          <t>Auto de archivo</t>
        </is>
      </c>
      <c r="AV753" s="10" t="n">
        <v>41547</v>
      </c>
      <c r="AW753" s="9" t="inlineStr">
        <is>
          <t>S. Bustamante - C. Rojas</t>
        </is>
      </c>
      <c r="AX753" s="10" t="n">
        <v>41548</v>
      </c>
      <c r="AY753" s="10" t="n">
        <v>41550</v>
      </c>
      <c r="AZ753" s="9" t="inlineStr">
        <is>
          <t>J. Restrepo - S. Bustamante</t>
        </is>
      </c>
      <c r="BA753" s="10" t="n">
        <v>41554</v>
      </c>
      <c r="CE753" s="10" t="n">
        <v>41555</v>
      </c>
    </row>
    <row r="754" ht="15" customHeight="1">
      <c r="B754" t="inlineStr">
        <is>
          <t>753-2013</t>
        </is>
      </c>
      <c r="C754" t="inlineStr">
        <is>
          <t>1305687 - 1303006</t>
        </is>
      </c>
      <c r="D754" t="inlineStr">
        <is>
          <t>FLORA</t>
        </is>
      </c>
      <c r="H754" s="7" t="inlineStr">
        <is>
          <t>Tala, socola, roceria zona de protección</t>
        </is>
      </c>
      <c r="I754" t="inlineStr">
        <is>
          <t>De Oficio</t>
        </is>
      </c>
      <c r="T754">
        <f>CONCATENATE(J754," ",K754," ",L754," ",M754," ",N754," ",O754," ",P754," ",Q754," ",R754," ",S754)</f>
        <v/>
      </c>
      <c r="U754" t="inlineStr">
        <is>
          <t>no reporta</t>
        </is>
      </c>
      <c r="V754" t="inlineStr">
        <is>
          <t>no reporta</t>
        </is>
      </c>
      <c r="W754" t="inlineStr">
        <is>
          <t>Juan Carlos Mora Gomez y otros</t>
        </is>
      </c>
      <c r="X754" t="inlineStr">
        <is>
          <t>KR</t>
        </is>
      </c>
      <c r="Y754" t="n">
        <v>25</v>
      </c>
      <c r="Z754" t="inlineStr">
        <is>
          <t>A</t>
        </is>
      </c>
      <c r="AB754" t="n">
        <v>1</v>
      </c>
      <c r="AD754" t="n">
        <v>31</v>
      </c>
      <c r="AG754" t="n">
        <v>714</v>
      </c>
      <c r="AH754">
        <f>CONCATENATE(X754," ",Y754," ",Z754," ",AA754," ",AB754," ",AC754," ",AD754," ",AE754," ",AF754," ",AG754)</f>
        <v/>
      </c>
      <c r="AI754" t="n">
        <v>70554507</v>
      </c>
      <c r="AJ754" t="n">
        <v>2663400</v>
      </c>
      <c r="AL754" t="inlineStr">
        <is>
          <t>El Escobero</t>
        </is>
      </c>
      <c r="AN754" t="inlineStr">
        <is>
          <t>002</t>
        </is>
      </c>
      <c r="AO754" s="1" t="inlineStr">
        <is>
          <t>1045</t>
        </is>
      </c>
      <c r="AP754" t="n">
        <v>10</v>
      </c>
      <c r="AQ754" s="17" t="n">
        <v>41548</v>
      </c>
      <c r="AR754" s="4" t="n">
        <v>41548</v>
      </c>
      <c r="AS754" s="5">
        <f>+AR754-AQ754</f>
        <v/>
      </c>
      <c r="AT754" t="inlineStr">
        <is>
          <t>Acta de Compromiso</t>
        </is>
      </c>
      <c r="AV754" s="10" t="n">
        <v>41548</v>
      </c>
      <c r="AW754" s="9" t="inlineStr">
        <is>
          <t>L. Taborda</t>
        </is>
      </c>
      <c r="AX754" s="10" t="n">
        <v>41548</v>
      </c>
    </row>
    <row r="755" ht="15" customHeight="1">
      <c r="B755" t="inlineStr">
        <is>
          <t>754-2013</t>
        </is>
      </c>
      <c r="C755" t="n">
        <v>1305614</v>
      </c>
      <c r="D755" t="inlineStr">
        <is>
          <t>HIDRICO</t>
        </is>
      </c>
      <c r="E755" t="inlineStr">
        <is>
          <t>RESIDUOS SOLIDOS</t>
        </is>
      </c>
      <c r="H755" s="7" t="inlineStr">
        <is>
          <t>Lavado de canecas en retiro de quebrada</t>
        </is>
      </c>
      <c r="I755" t="inlineStr">
        <is>
          <t>CGTDR - Obras Públicas</t>
        </is>
      </c>
      <c r="T755">
        <f>CONCATENATE(J755," ",K755," ",L755," ",M755," ",N755," ",O755," ",P755," ",Q755," ",R755," ",S755)</f>
        <v/>
      </c>
      <c r="U755" t="inlineStr">
        <is>
          <t>no reporta</t>
        </is>
      </c>
      <c r="V755" t="inlineStr">
        <is>
          <t>no reporta</t>
        </is>
      </c>
      <c r="W755" t="inlineStr">
        <is>
          <t>Zuñiga Señorial</t>
        </is>
      </c>
      <c r="X755" t="inlineStr">
        <is>
          <t>CL</t>
        </is>
      </c>
      <c r="Y755" t="n">
        <v>19</v>
      </c>
      <c r="AA755" t="inlineStr">
        <is>
          <t>SUR</t>
        </is>
      </c>
      <c r="AB755" t="n">
        <v>45</v>
      </c>
      <c r="AD755" t="n">
        <v>57</v>
      </c>
      <c r="AH755">
        <f>CONCATENATE(X755," ",Y755," ",Z755," ",AA755," ",AB755," ",AC755," ",AD755," ",AE755," ",AF755," ",AG755)</f>
        <v/>
      </c>
      <c r="AI755" t="inlineStr">
        <is>
          <t>no reporta</t>
        </is>
      </c>
      <c r="AJ755" t="inlineStr">
        <is>
          <t>no reporta</t>
        </is>
      </c>
      <c r="AK755" t="inlineStr">
        <is>
          <t>Bosques de Zuñiga</t>
        </is>
      </c>
      <c r="AO755" s="1" t="n"/>
      <c r="AP755" t="n">
        <v>2</v>
      </c>
      <c r="AQ755" s="17" t="n">
        <v>41543</v>
      </c>
      <c r="AR755" s="4" t="n"/>
      <c r="AS755" s="5">
        <f>+AR755-AQ755</f>
        <v/>
      </c>
      <c r="AT755" t="inlineStr">
        <is>
          <t>Acuerdo 020 de 2009</t>
        </is>
      </c>
      <c r="AU755" t="inlineStr">
        <is>
          <t>Auto de archivo</t>
        </is>
      </c>
    </row>
    <row r="756" ht="15" customHeight="1">
      <c r="A756" t="inlineStr">
        <is>
          <t>IT 13-3247</t>
        </is>
      </c>
      <c r="B756" t="inlineStr">
        <is>
          <t>755-2013</t>
        </is>
      </c>
      <c r="C756" t="inlineStr">
        <is>
          <t>1305623 - 145438 - 1307576 - 131785</t>
        </is>
      </c>
      <c r="D756" t="inlineStr">
        <is>
          <t>HIDRICO</t>
        </is>
      </c>
      <c r="H756" s="7" t="inlineStr">
        <is>
          <t>Moviento de tierras que afecta quebrada El Atravesado</t>
        </is>
      </c>
      <c r="I756" t="inlineStr">
        <is>
          <t>De Oficio</t>
        </is>
      </c>
      <c r="T756">
        <f>CONCATENATE(J756," ",K756," ",L756," ",M756," ",N756," ",O756," ",P756," ",Q756," ",R756," ",S756)</f>
        <v/>
      </c>
      <c r="U756" t="inlineStr">
        <is>
          <t>no reporta</t>
        </is>
      </c>
      <c r="V756" t="inlineStr">
        <is>
          <t>no reporta</t>
        </is>
      </c>
      <c r="W756" t="inlineStr">
        <is>
          <t>Carlos Andres Fernandez Velasquez - Angela Rocio Fernandez Bedoya - Fernando Fernandez</t>
        </is>
      </c>
      <c r="X756" t="inlineStr">
        <is>
          <t>CL</t>
        </is>
      </c>
      <c r="Y756" t="n">
        <v>36</v>
      </c>
      <c r="AA756" t="inlineStr">
        <is>
          <t>SUR</t>
        </is>
      </c>
      <c r="AB756" t="n">
        <v>22</v>
      </c>
      <c r="AD756" t="n">
        <v>5</v>
      </c>
      <c r="AG756" t="inlineStr">
        <is>
          <t>4c</t>
        </is>
      </c>
      <c r="AH756">
        <f>CONCATENATE(X756," ",Y756," ",Z756," ",AA756," ",AB756," ",AC756," ",AD756," ",AE756," ",AF756," ",AG756)</f>
        <v/>
      </c>
      <c r="AI756" t="inlineStr">
        <is>
          <t>no reporta</t>
        </is>
      </c>
      <c r="AJ756" t="inlineStr">
        <is>
          <t>no reporta</t>
        </is>
      </c>
      <c r="AL756" t="inlineStr">
        <is>
          <t>Santa Catalina</t>
        </is>
      </c>
      <c r="AO756" s="1" t="n"/>
      <c r="AP756" t="n">
        <v>5</v>
      </c>
      <c r="AQ756" s="17" t="n">
        <v>41543</v>
      </c>
      <c r="AR756" s="4" t="n">
        <v>41543</v>
      </c>
      <c r="AS756" s="5">
        <f>+AR756-AQ756</f>
        <v/>
      </c>
      <c r="AT756" t="inlineStr">
        <is>
          <t>Acta de Compromiso</t>
        </is>
      </c>
      <c r="AU756" t="inlineStr">
        <is>
          <t>Auto de archivo</t>
        </is>
      </c>
      <c r="AV756" s="10" t="n">
        <v>41543</v>
      </c>
      <c r="AW756" s="9" t="inlineStr">
        <is>
          <t>J. Guzman</t>
        </is>
      </c>
      <c r="AX756" s="10" t="n">
        <v>41548</v>
      </c>
      <c r="AY756" s="10" t="n">
        <v>41604</v>
      </c>
      <c r="AZ756" s="9" t="inlineStr">
        <is>
          <t>L. Taborda - C. Calle</t>
        </is>
      </c>
      <c r="BA756" s="10" t="n">
        <v>41605</v>
      </c>
      <c r="BB756" s="10" t="n">
        <v>41613</v>
      </c>
      <c r="BC756" s="9" t="inlineStr">
        <is>
          <t xml:space="preserve">J. Guzman </t>
        </is>
      </c>
      <c r="BD756" s="10" t="n">
        <v>41614</v>
      </c>
    </row>
    <row r="757" ht="15" customHeight="1">
      <c r="B757" t="inlineStr">
        <is>
          <t>756-2013</t>
        </is>
      </c>
      <c r="C757" t="n">
        <v>1305652</v>
      </c>
      <c r="D757" t="inlineStr">
        <is>
          <t>-</t>
        </is>
      </c>
      <c r="E757" t="inlineStr">
        <is>
          <t>RESIDUOS SOLIDOS</t>
        </is>
      </c>
      <c r="H757" s="7" t="inlineStr">
        <is>
          <t>Disposición inadecuada de residuos por recuperadores</t>
        </is>
      </c>
      <c r="I757" t="inlineStr">
        <is>
          <t>Anonimo</t>
        </is>
      </c>
      <c r="T757">
        <f>CONCATENATE(J757," ",K757," ",L757," ",M757," ",N757," ",O757," ",P757," ",Q757," ",R757," ",S757)</f>
        <v/>
      </c>
      <c r="U757" t="inlineStr">
        <is>
          <t>no reporta</t>
        </is>
      </c>
      <c r="V757" t="inlineStr">
        <is>
          <t>no reporta</t>
        </is>
      </c>
      <c r="W757" t="inlineStr">
        <is>
          <t>Recuperadores</t>
        </is>
      </c>
      <c r="X757" t="inlineStr">
        <is>
          <t>KR</t>
        </is>
      </c>
      <c r="Y757" t="n">
        <v>38</v>
      </c>
      <c r="AB757" t="n">
        <v>38</v>
      </c>
      <c r="AC757" t="inlineStr">
        <is>
          <t>A</t>
        </is>
      </c>
      <c r="AE757" t="inlineStr">
        <is>
          <t>SUR</t>
        </is>
      </c>
      <c r="AH757">
        <f>CONCATENATE(X757," ",Y757," ",Z757," ",AA757," ",AB757," ",AC757," ",AD757," ",AE757," ",AF757," ",AG757)</f>
        <v/>
      </c>
      <c r="AI757" t="inlineStr">
        <is>
          <t>no reporta</t>
        </is>
      </c>
      <c r="AJ757" t="inlineStr">
        <is>
          <t>no reporta</t>
        </is>
      </c>
      <c r="AK757" t="inlineStr">
        <is>
          <t>Mesa</t>
        </is>
      </c>
      <c r="AO757" s="1" t="n"/>
      <c r="AP757" t="n">
        <v>9</v>
      </c>
      <c r="AQ757" s="17" t="n">
        <v>41544</v>
      </c>
      <c r="AR757" s="4" t="n"/>
      <c r="AS757" s="5">
        <f>+AR757-AQ757</f>
        <v/>
      </c>
      <c r="AT757" t="inlineStr">
        <is>
          <t>Acta de Compromiso</t>
        </is>
      </c>
      <c r="AU757" t="inlineStr">
        <is>
          <t>Auto de archivo</t>
        </is>
      </c>
      <c r="AV757" s="10" t="n"/>
    </row>
    <row r="758" ht="15" customHeight="1">
      <c r="B758" t="inlineStr">
        <is>
          <t>757-2013</t>
        </is>
      </c>
      <c r="C758" t="n">
        <v>1305657</v>
      </c>
      <c r="D758" t="inlineStr">
        <is>
          <t>HIDRICO</t>
        </is>
      </c>
      <c r="H758" s="7" t="inlineStr">
        <is>
          <t>Aporte de sedimentos en quebrada</t>
        </is>
      </c>
      <c r="I758" t="inlineStr">
        <is>
          <t>De Oficio</t>
        </is>
      </c>
      <c r="T758">
        <f>CONCATENATE(J758," ",K758," ",L758," ",M758," ",N758," ",O758," ",P758," ",Q758," ",R758," ",S758)</f>
        <v/>
      </c>
      <c r="U758" t="inlineStr">
        <is>
          <t>no reporta</t>
        </is>
      </c>
      <c r="V758" t="inlineStr">
        <is>
          <t>no reporta</t>
        </is>
      </c>
      <c r="W758" t="inlineStr">
        <is>
          <t>Consorcio</t>
        </is>
      </c>
      <c r="X758" t="inlineStr">
        <is>
          <t>CL</t>
        </is>
      </c>
      <c r="Y758" t="n">
        <v>40</v>
      </c>
      <c r="Z758" t="inlineStr">
        <is>
          <t>F</t>
        </is>
      </c>
      <c r="AA758" t="inlineStr">
        <is>
          <t>SUR</t>
        </is>
      </c>
      <c r="AB758" t="n">
        <v>24</v>
      </c>
      <c r="AC758" t="inlineStr">
        <is>
          <t>B</t>
        </is>
      </c>
      <c r="AD758" t="n">
        <v>200</v>
      </c>
      <c r="AH758">
        <f>CONCATENATE(X758," ",Y758," ",Z758," ",AA758," ",AB758," ",AC758," ",AD758," ",AE758," ",AF758," ",AG758)</f>
        <v/>
      </c>
      <c r="AI758" t="inlineStr">
        <is>
          <t>no reporta</t>
        </is>
      </c>
      <c r="AJ758" t="inlineStr">
        <is>
          <t>no reporta</t>
        </is>
      </c>
      <c r="AK758" t="inlineStr">
        <is>
          <t>La Mina</t>
        </is>
      </c>
      <c r="AO758" s="1" t="n"/>
      <c r="AP758" t="n">
        <v>6</v>
      </c>
      <c r="AQ758" s="17" t="n">
        <v>41547</v>
      </c>
      <c r="AR758" s="4" t="n"/>
      <c r="AS758" s="5">
        <f>+AR758-AQ758</f>
        <v/>
      </c>
      <c r="AT758" t="inlineStr">
        <is>
          <t>Acta de Compromiso</t>
        </is>
      </c>
      <c r="AU758" t="inlineStr">
        <is>
          <t>Auto de archivo</t>
        </is>
      </c>
      <c r="AV758" s="10" t="n"/>
    </row>
    <row r="759" ht="15" customHeight="1">
      <c r="B759" t="inlineStr">
        <is>
          <t>758-2013</t>
        </is>
      </c>
      <c r="C759" t="n">
        <v>1305696</v>
      </c>
      <c r="D759" t="inlineStr">
        <is>
          <t>-</t>
        </is>
      </c>
      <c r="E759" t="inlineStr">
        <is>
          <t>RESIDUOS SOLIDOS</t>
        </is>
      </c>
      <c r="H759" s="7" t="inlineStr">
        <is>
          <t>Disposición inadecuada de residuos liquidos</t>
        </is>
      </c>
      <c r="I759" t="inlineStr">
        <is>
          <t>De Oficio</t>
        </is>
      </c>
      <c r="T759">
        <f>CONCATENATE(J759," ",K759," ",L759," ",M759," ",N759," ",O759," ",P759," ",Q759," ",R759," ",S759)</f>
        <v/>
      </c>
      <c r="U759" t="inlineStr">
        <is>
          <t>no reporta</t>
        </is>
      </c>
      <c r="V759" t="inlineStr">
        <is>
          <t>no reporta</t>
        </is>
      </c>
      <c r="W759" t="inlineStr">
        <is>
          <t>Local 120 - mall indiana</t>
        </is>
      </c>
      <c r="AH759">
        <f>CONCATENATE(X759," ",Y759," ",Z759," ",AA759," ",AB759," ",AC759," ",AD759," ",AE759," ",AF759," ",AG759)</f>
        <v/>
      </c>
      <c r="AI759" t="inlineStr">
        <is>
          <t>no reporta</t>
        </is>
      </c>
      <c r="AJ759" t="inlineStr">
        <is>
          <t>no reporta</t>
        </is>
      </c>
      <c r="AL759" t="inlineStr">
        <is>
          <t>Las Palmas</t>
        </is>
      </c>
      <c r="AO759" s="1" t="n"/>
      <c r="AP759" t="n">
        <v>12</v>
      </c>
      <c r="AQ759" s="17" t="n">
        <v>41549</v>
      </c>
      <c r="AR759" s="4" t="n"/>
      <c r="AS759" s="5">
        <f>+AR759-AQ759</f>
        <v/>
      </c>
      <c r="AT759" t="inlineStr">
        <is>
          <t>Acta de Compromiso</t>
        </is>
      </c>
      <c r="AU759" t="inlineStr">
        <is>
          <t>Auto de archivo</t>
        </is>
      </c>
      <c r="AV759" s="10" t="n"/>
    </row>
    <row r="760" ht="15" customHeight="1">
      <c r="B760" t="inlineStr">
        <is>
          <t>759-2013</t>
        </is>
      </c>
      <c r="C760" t="n">
        <v>1305719</v>
      </c>
      <c r="D760" t="inlineStr">
        <is>
          <t>HIDRICO</t>
        </is>
      </c>
      <c r="H760" s="7" t="inlineStr">
        <is>
          <t>Descarga de sedimentos a la quebrada La Sebastiana</t>
        </is>
      </c>
      <c r="I760" t="inlineStr">
        <is>
          <t>De Oficio</t>
        </is>
      </c>
      <c r="T760">
        <f>CONCATENATE(J760," ",K760," ",L760," ",M760," ",N760," ",O760," ",P760," ",Q760," ",R760," ",S760)</f>
        <v/>
      </c>
      <c r="U760" t="inlineStr">
        <is>
          <t>no reporta</t>
        </is>
      </c>
      <c r="V760" t="inlineStr">
        <is>
          <t>no reporta</t>
        </is>
      </c>
      <c r="W760" t="inlineStr">
        <is>
          <t>Gerencia de Potabilización de Aguas EPM</t>
        </is>
      </c>
      <c r="AH760">
        <f>CONCATENATE(X760," ",Y760," ",Z760," ",AA760," ",AB760," ",AC760," ",AD760," ",AE760," ",AF760," ",AG760)</f>
        <v/>
      </c>
      <c r="AI760" t="inlineStr">
        <is>
          <t>no reporta</t>
        </is>
      </c>
      <c r="AJ760" t="inlineStr">
        <is>
          <t>no reporta</t>
        </is>
      </c>
      <c r="AK760" t="inlineStr">
        <is>
          <t>El Chocho</t>
        </is>
      </c>
      <c r="AO760" s="1" t="n"/>
      <c r="AP760" t="n">
        <v>5</v>
      </c>
      <c r="AQ760" s="17" t="n">
        <v>41550</v>
      </c>
      <c r="AR760" s="4" t="n">
        <v>41550</v>
      </c>
      <c r="AS760" s="5">
        <f>+AR760-AQ760</f>
        <v/>
      </c>
      <c r="AT760" t="inlineStr">
        <is>
          <t>Acta de Compromiso</t>
        </is>
      </c>
      <c r="AU760" t="inlineStr">
        <is>
          <t>Auto de archivo</t>
        </is>
      </c>
      <c r="AV760" s="10" t="n">
        <v>41549</v>
      </c>
      <c r="AW760" s="9" t="inlineStr">
        <is>
          <t>J. Restrepo - S. Bustamante - C. Rojas</t>
        </is>
      </c>
      <c r="AX760" s="10" t="n">
        <v>41550</v>
      </c>
      <c r="BK760" s="10" t="n">
        <v>41576</v>
      </c>
      <c r="BL760" s="10" t="n">
        <v>41576</v>
      </c>
      <c r="CE760" s="10" t="n">
        <v>41617</v>
      </c>
      <c r="CF760" s="10" t="n"/>
    </row>
    <row r="761" ht="15" customHeight="1">
      <c r="B761" t="inlineStr">
        <is>
          <t>760-2013</t>
        </is>
      </c>
      <c r="C761" t="n">
        <v>1305729</v>
      </c>
      <c r="D761" t="inlineStr">
        <is>
          <t>-</t>
        </is>
      </c>
      <c r="E761" t="inlineStr">
        <is>
          <t>ESCOMBROS</t>
        </is>
      </c>
      <c r="H761" s="7" t="inlineStr">
        <is>
          <t>Disposición inadecuada de escombros</t>
        </is>
      </c>
      <c r="I761" t="inlineStr">
        <is>
          <t>De Oficio</t>
        </is>
      </c>
      <c r="T761">
        <f>CONCATENATE(J761," ",K761," ",L761," ",M761," ",N761," ",O761," ",P761," ",Q761," ",R761," ",S761)</f>
        <v/>
      </c>
      <c r="U761" t="inlineStr">
        <is>
          <t>no reporta</t>
        </is>
      </c>
      <c r="V761" t="inlineStr">
        <is>
          <t>no reporta</t>
        </is>
      </c>
      <c r="W761" t="inlineStr">
        <is>
          <t>Robert Giraldo</t>
        </is>
      </c>
      <c r="X761" t="inlineStr">
        <is>
          <t>CL</t>
        </is>
      </c>
      <c r="Y761" t="n">
        <v>34</v>
      </c>
      <c r="Z761" t="inlineStr">
        <is>
          <t>A</t>
        </is>
      </c>
      <c r="AA761" t="inlineStr">
        <is>
          <t>SUR</t>
        </is>
      </c>
      <c r="AB761" t="n">
        <v>27</v>
      </c>
      <c r="AC761" t="inlineStr">
        <is>
          <t>D</t>
        </is>
      </c>
      <c r="AD761" t="n">
        <v>100</v>
      </c>
      <c r="AH761">
        <f>CONCATENATE(X761," ",Y761," ",Z761," ",AA761," ",AB761," ",AC761," ",AD761," ",AE761," ",AF761," ",AG761)</f>
        <v/>
      </c>
      <c r="AI761" t="n">
        <v>98541131</v>
      </c>
      <c r="AJ761" t="n">
        <v>2704586</v>
      </c>
      <c r="AK761" t="inlineStr">
        <is>
          <t>Uribe Angel</t>
        </is>
      </c>
      <c r="AO761" s="1" t="n"/>
      <c r="AP761" t="n">
        <v>3</v>
      </c>
      <c r="AQ761" s="17" t="n">
        <v>41551</v>
      </c>
      <c r="AR761" s="4" t="n">
        <v>41551</v>
      </c>
      <c r="AS761" s="5">
        <f>+AR761-AQ761</f>
        <v/>
      </c>
      <c r="AT761" t="inlineStr">
        <is>
          <t>Acuerdo 020 de 2009</t>
        </is>
      </c>
      <c r="AU761" t="inlineStr">
        <is>
          <t>Auto de inicio</t>
        </is>
      </c>
      <c r="AV761" s="10" t="n">
        <v>41550</v>
      </c>
      <c r="AW761" s="9" t="inlineStr">
        <is>
          <t>J. Restrepo - S. Bustamante - C. Rojas</t>
        </is>
      </c>
      <c r="AX761" s="10" t="n">
        <v>41551</v>
      </c>
    </row>
    <row r="762" ht="15" customHeight="1">
      <c r="A762" t="inlineStr">
        <is>
          <t>I.T 130394 - 13-3598</t>
        </is>
      </c>
      <c r="B762" t="inlineStr">
        <is>
          <t>761-2013</t>
        </is>
      </c>
      <c r="C762" t="inlineStr">
        <is>
          <t>1305858 - 1312253 - 267002 - 287318 - 0309622 - 117347</t>
        </is>
      </c>
      <c r="D762" t="inlineStr">
        <is>
          <t>HIDRICO</t>
        </is>
      </c>
      <c r="E762" t="inlineStr">
        <is>
          <t>ESCOMBROS</t>
        </is>
      </c>
      <c r="G762" t="inlineStr">
        <is>
          <t>Proyecto urbanistico iberica</t>
        </is>
      </c>
      <c r="H762" s="7" t="inlineStr">
        <is>
          <t>Disposición inadecuada de escombros en quebrada y otros. - inestabilidad del terreno</t>
        </is>
      </c>
      <c r="I762" t="inlineStr">
        <is>
          <t>Autoridad Ambiental</t>
        </is>
      </c>
      <c r="T762">
        <f>CONCATENATE(J762," ",K762," ",L762," ",M762," ",N762," ",O762," ",P762," ",Q762," ",R762," ",S762)</f>
        <v/>
      </c>
      <c r="U762" t="inlineStr">
        <is>
          <t>no reporta</t>
        </is>
      </c>
      <c r="V762" t="inlineStr">
        <is>
          <t>no reporta</t>
        </is>
      </c>
      <c r="W762" t="inlineStr">
        <is>
          <t>Proyecto Iberica - Claudia Garces Cardenas - Conaltura</t>
        </is>
      </c>
      <c r="X762" t="inlineStr">
        <is>
          <t>CL</t>
        </is>
      </c>
      <c r="Y762" t="n">
        <v>27</v>
      </c>
      <c r="AA762" t="inlineStr">
        <is>
          <t>SUR</t>
        </is>
      </c>
      <c r="AB762" t="n">
        <v>27</v>
      </c>
      <c r="AD762" t="n">
        <v>39</v>
      </c>
      <c r="AH762">
        <f>CONCATENATE(X762," ",Y762," ",Z762," ",AA762," ",AB762," ",AC762," ",AD762," ",AE762," ",AF762," ",AG762)</f>
        <v/>
      </c>
      <c r="AI762" t="inlineStr">
        <is>
          <t>no reporta</t>
        </is>
      </c>
      <c r="AJ762" t="n">
        <v>2662277</v>
      </c>
      <c r="AK762" t="inlineStr">
        <is>
          <t>El Esmeraldal</t>
        </is>
      </c>
      <c r="AO762" s="1" t="n"/>
      <c r="AP762" t="n">
        <v>4</v>
      </c>
      <c r="AQ762" s="17" t="n">
        <v>41547</v>
      </c>
      <c r="AR762" s="4" t="n">
        <v>41554</v>
      </c>
      <c r="AS762" s="5">
        <f>+AR762-AQ762</f>
        <v/>
      </c>
      <c r="AT762" t="inlineStr">
        <is>
          <t>Acta de Compromiso</t>
        </is>
      </c>
      <c r="AU762" t="inlineStr">
        <is>
          <t>Auto de archivo</t>
        </is>
      </c>
      <c r="AV762" s="10" t="n"/>
    </row>
    <row r="763" ht="15" customHeight="1">
      <c r="A763" t="inlineStr">
        <is>
          <t>Oficio 221 I.T 130406</t>
        </is>
      </c>
      <c r="B763" t="inlineStr">
        <is>
          <t>762-2013</t>
        </is>
      </c>
      <c r="C763" t="inlineStr">
        <is>
          <t>221 - 131868</t>
        </is>
      </c>
      <c r="D763" t="inlineStr">
        <is>
          <t>FLORA</t>
        </is>
      </c>
      <c r="H763" s="7" t="inlineStr">
        <is>
          <t>Evaluación de ramas de arboles</t>
        </is>
      </c>
      <c r="I763" t="inlineStr">
        <is>
          <t>Inspección Palmas</t>
        </is>
      </c>
      <c r="T763">
        <f>CONCATENATE(J763," ",K763," ",L763," ",M763," ",N763," ",O763," ",P763," ",Q763," ",R763," ",S763)</f>
        <v/>
      </c>
      <c r="U763" t="inlineStr">
        <is>
          <t>no reporta</t>
        </is>
      </c>
      <c r="V763" t="inlineStr">
        <is>
          <t>no reporta</t>
        </is>
      </c>
      <c r="W763" t="inlineStr">
        <is>
          <t>Jose Ignacio Martinez</t>
        </is>
      </c>
      <c r="AH763">
        <f>CONCATENATE(X763," ",Y763," ",Z763," ",AA763," ",AB763," ",AC763," ",AD763," ",AE763," ",AF763," ",AG763)</f>
        <v/>
      </c>
      <c r="AI763" t="n">
        <v>8317453</v>
      </c>
      <c r="AJ763" t="inlineStr">
        <is>
          <t>no reporta</t>
        </is>
      </c>
      <c r="AL763" t="inlineStr">
        <is>
          <t>Las Palmas</t>
        </is>
      </c>
      <c r="AO763" s="1" t="inlineStr">
        <is>
          <t>614</t>
        </is>
      </c>
      <c r="AP763" t="n">
        <v>12</v>
      </c>
      <c r="AQ763" s="17" t="n">
        <v>41540</v>
      </c>
      <c r="AR763" s="4" t="n"/>
      <c r="AS763" s="5">
        <f>+AR763-AQ763</f>
        <v/>
      </c>
      <c r="AT763" t="inlineStr">
        <is>
          <t>Acta de Compromiso</t>
        </is>
      </c>
      <c r="AU763" t="inlineStr">
        <is>
          <t>Auto de archivo</t>
        </is>
      </c>
      <c r="AV763" s="10" t="n"/>
    </row>
    <row r="764" ht="15" customHeight="1">
      <c r="A764" t="inlineStr">
        <is>
          <t>I.T 130393 Oficio 13-3224 I.T 13-3225</t>
        </is>
      </c>
      <c r="B764" t="inlineStr">
        <is>
          <t>763-2013</t>
        </is>
      </c>
      <c r="C764" t="n">
        <v>16318</v>
      </c>
      <c r="D764" t="inlineStr">
        <is>
          <t>HIDRICO</t>
        </is>
      </c>
      <c r="H764" s="7" t="inlineStr">
        <is>
          <t>Descarga de aguas residuales a la quebrada La Lenteja</t>
        </is>
      </c>
      <c r="I764" t="inlineStr">
        <is>
          <t>Autoridad Ambiental</t>
        </is>
      </c>
      <c r="T764">
        <f>CONCATENATE(J764," ",K764," ",L764," ",M764," ",N764," ",O764," ",P764," ",Q764," ",R764," ",S764)</f>
        <v/>
      </c>
      <c r="U764" t="inlineStr">
        <is>
          <t>no reporta</t>
        </is>
      </c>
      <c r="V764" t="inlineStr">
        <is>
          <t>no reporta</t>
        </is>
      </c>
      <c r="W764" t="inlineStr">
        <is>
          <t>Urbanización Olivares de Camino Verde</t>
        </is>
      </c>
      <c r="X764" t="inlineStr">
        <is>
          <t>KR</t>
        </is>
      </c>
      <c r="Y764" t="n">
        <v>25</v>
      </c>
      <c r="AB764" t="n">
        <v>39</v>
      </c>
      <c r="AC764" t="inlineStr">
        <is>
          <t>B</t>
        </is>
      </c>
      <c r="AD764" t="n">
        <v>101</v>
      </c>
      <c r="AE764" t="inlineStr">
        <is>
          <t>SUR</t>
        </is>
      </c>
      <c r="AH764">
        <f>CONCATENATE(X764," ",Y764," ",Z764," ",AA764," ",AB764," ",AC764," ",AD764," ",AE764," ",AF764," ",AG764)</f>
        <v/>
      </c>
      <c r="AI764" t="inlineStr">
        <is>
          <t>no reporta</t>
        </is>
      </c>
      <c r="AJ764" t="inlineStr">
        <is>
          <t>no reporta</t>
        </is>
      </c>
      <c r="AK764" t="inlineStr">
        <is>
          <t>El Chingui</t>
        </is>
      </c>
      <c r="AO764" s="1" t="n"/>
      <c r="AP764" t="n">
        <v>6</v>
      </c>
      <c r="AQ764" s="17" t="n">
        <v>41547</v>
      </c>
      <c r="AR764" s="4" t="n">
        <v>41556</v>
      </c>
      <c r="AS764" s="5">
        <f>+AR764-AQ764</f>
        <v/>
      </c>
      <c r="AT764" t="inlineStr">
        <is>
          <t>Acta de Compromiso</t>
        </is>
      </c>
      <c r="AV764" s="10" t="n"/>
      <c r="BK764" s="10" t="n">
        <v>41562</v>
      </c>
      <c r="BL764" s="10" t="n">
        <v>41562</v>
      </c>
      <c r="CE764" s="10" t="n">
        <v>42017</v>
      </c>
    </row>
    <row r="765" ht="15" customHeight="1">
      <c r="B765" t="inlineStr">
        <is>
          <t>764-2013</t>
        </is>
      </c>
      <c r="D765" t="inlineStr">
        <is>
          <t>FAUNA DOMESTICA</t>
        </is>
      </c>
      <c r="H765" s="7" t="inlineStr">
        <is>
          <t>Tenencia inadecuada de perro peligroso - Pit Bull</t>
        </is>
      </c>
      <c r="I765" t="inlineStr">
        <is>
          <t>De Oficio</t>
        </is>
      </c>
      <c r="T765">
        <f>CONCATENATE(J765," ",K765," ",L765," ",M765," ",N765," ",O765," ",P765," ",Q765," ",R765," ",S765)</f>
        <v/>
      </c>
      <c r="U765" t="inlineStr">
        <is>
          <t>no reporta</t>
        </is>
      </c>
      <c r="V765" t="inlineStr">
        <is>
          <t>no reporta</t>
        </is>
      </c>
      <c r="W765" t="inlineStr">
        <is>
          <t>Esteban Uribe Perez</t>
        </is>
      </c>
      <c r="X765" t="inlineStr">
        <is>
          <t>CL</t>
        </is>
      </c>
      <c r="Y765" t="n">
        <v>36</v>
      </c>
      <c r="AA765" t="inlineStr">
        <is>
          <t>SUR</t>
        </is>
      </c>
      <c r="AB765" t="n">
        <v>27</v>
      </c>
      <c r="AC765" t="inlineStr">
        <is>
          <t>C</t>
        </is>
      </c>
      <c r="AD765" t="n">
        <v>28</v>
      </c>
      <c r="AH765">
        <f>CONCATENATE(X765," ",Y765," ",Z765," ",AA765," ",AB765," ",AC765," ",AD765," ",AE765," ",AF765," ",AG765)</f>
        <v/>
      </c>
      <c r="AI765" t="n">
        <v>1037614031</v>
      </c>
      <c r="AJ765" t="n">
        <v>5879031</v>
      </c>
      <c r="AK765" t="inlineStr">
        <is>
          <t>Inmaculada</t>
        </is>
      </c>
      <c r="AO765" s="1" t="n"/>
      <c r="AP765" t="n">
        <v>5</v>
      </c>
      <c r="AQ765" s="17" t="n">
        <v>41483</v>
      </c>
      <c r="AR765" s="4" t="n">
        <v>41483</v>
      </c>
      <c r="AS765" s="5">
        <f>+AR765-AQ765</f>
        <v/>
      </c>
      <c r="AT765" t="inlineStr">
        <is>
          <t>Acta de Compromiso</t>
        </is>
      </c>
      <c r="AU765" t="inlineStr">
        <is>
          <t>Auto de archivo</t>
        </is>
      </c>
      <c r="AV765" s="10" t="n"/>
    </row>
    <row r="766" ht="15" customHeight="1">
      <c r="B766" t="inlineStr">
        <is>
          <t>765-2013</t>
        </is>
      </c>
      <c r="D766" t="inlineStr">
        <is>
          <t>FAUNA DOMESTICA</t>
        </is>
      </c>
      <c r="H766" s="7" t="inlineStr">
        <is>
          <t>Tenencia inadecuada de perro peligroso - Pit Bull</t>
        </is>
      </c>
      <c r="I766" t="inlineStr">
        <is>
          <t>De Oficio</t>
        </is>
      </c>
      <c r="T766">
        <f>CONCATENATE(J766," ",K766," ",L766," ",M766," ",N766," ",O766," ",P766," ",Q766," ",R766," ",S766)</f>
        <v/>
      </c>
      <c r="U766" t="inlineStr">
        <is>
          <t>no reporta</t>
        </is>
      </c>
      <c r="V766" t="inlineStr">
        <is>
          <t>no reporta</t>
        </is>
      </c>
      <c r="W766" t="inlineStr">
        <is>
          <t>Edison Duque</t>
        </is>
      </c>
      <c r="X766" t="inlineStr">
        <is>
          <t>CL</t>
        </is>
      </c>
      <c r="Y766" t="n">
        <v>36</v>
      </c>
      <c r="AA766" t="inlineStr">
        <is>
          <t>SUR</t>
        </is>
      </c>
      <c r="AB766" t="n">
        <v>27</v>
      </c>
      <c r="AC766" t="inlineStr">
        <is>
          <t>D</t>
        </is>
      </c>
      <c r="AD766" t="n">
        <v>20</v>
      </c>
      <c r="AH766">
        <f>CONCATENATE(X766," ",Y766," ",Z766," ",AA766," ",AB766," ",AC766," ",AD766," ",AE766," ",AF766," ",AG766)</f>
        <v/>
      </c>
      <c r="AI766" t="n">
        <v>8163300</v>
      </c>
      <c r="AJ766" t="n">
        <v>5880851</v>
      </c>
      <c r="AK766" t="inlineStr">
        <is>
          <t>Inmaculada</t>
        </is>
      </c>
      <c r="AO766" s="1" t="n"/>
      <c r="AP766" t="n">
        <v>5</v>
      </c>
      <c r="AQ766" s="17" t="n">
        <v>41483</v>
      </c>
      <c r="AR766" s="4" t="n">
        <v>41483</v>
      </c>
      <c r="AS766" s="5">
        <f>+AR766-AQ766</f>
        <v/>
      </c>
      <c r="AT766" t="inlineStr">
        <is>
          <t>Acta de Compromiso</t>
        </is>
      </c>
      <c r="AU766" t="inlineStr">
        <is>
          <t>Auto de archivo</t>
        </is>
      </c>
      <c r="AV766" s="10" t="n"/>
    </row>
    <row r="767" ht="15" customHeight="1">
      <c r="B767" t="inlineStr">
        <is>
          <t>766-2013</t>
        </is>
      </c>
      <c r="D767" t="inlineStr">
        <is>
          <t>FAUNA DOMESTICA</t>
        </is>
      </c>
      <c r="H767" s="7" t="inlineStr">
        <is>
          <t>Tenencia inadecuada de perro peligroso - Pit Bull</t>
        </is>
      </c>
      <c r="I767" t="inlineStr">
        <is>
          <t>De Oficio</t>
        </is>
      </c>
      <c r="T767">
        <f>CONCATENATE(J767," ",K767," ",L767," ",M767," ",N767," ",O767," ",P767," ",Q767," ",R767," ",S767)</f>
        <v/>
      </c>
      <c r="U767" t="inlineStr">
        <is>
          <t>no reporta</t>
        </is>
      </c>
      <c r="V767" t="inlineStr">
        <is>
          <t>no reporta</t>
        </is>
      </c>
      <c r="W767" t="inlineStr">
        <is>
          <t xml:space="preserve">Jaime Luis Valencia Montoya - Sabaneta </t>
        </is>
      </c>
      <c r="X767" t="inlineStr">
        <is>
          <t>KR</t>
        </is>
      </c>
      <c r="Y767" t="n">
        <v>46</v>
      </c>
      <c r="Z767" t="inlineStr">
        <is>
          <t>D</t>
        </is>
      </c>
      <c r="AB767" t="n">
        <v>75</v>
      </c>
      <c r="AD767" t="n">
        <v>47</v>
      </c>
      <c r="AH767">
        <f>CONCATENATE(X767," ",Y767," ",Z767," ",AA767," ",AB767," ",AC767," ",AD767," ",AE767," ",AF767," ",AG767)</f>
        <v/>
      </c>
      <c r="AI767" t="n">
        <v>1039448</v>
      </c>
      <c r="AJ767" t="n">
        <v>3206203956</v>
      </c>
      <c r="AK767" t="inlineStr">
        <is>
          <t>-</t>
        </is>
      </c>
      <c r="AO767" s="1" t="n"/>
      <c r="AQ767" s="17" t="n">
        <v>41483</v>
      </c>
      <c r="AR767" s="4" t="n">
        <v>41483</v>
      </c>
      <c r="AS767" s="5">
        <f>+AR767-AQ767</f>
        <v/>
      </c>
      <c r="AT767" t="inlineStr">
        <is>
          <t>Acta de Compromiso</t>
        </is>
      </c>
      <c r="AU767" t="inlineStr">
        <is>
          <t>Auto de archivo</t>
        </is>
      </c>
      <c r="AV767" s="10" t="n"/>
    </row>
    <row r="768" ht="15" customHeight="1">
      <c r="B768" t="inlineStr">
        <is>
          <t>767-2013</t>
        </is>
      </c>
      <c r="D768" t="inlineStr">
        <is>
          <t>FAUNA DOMESTICA</t>
        </is>
      </c>
      <c r="H768" s="7" t="inlineStr">
        <is>
          <t>Tenencia inadecuada de perro peligroso - Pit Bull</t>
        </is>
      </c>
      <c r="I768" t="inlineStr">
        <is>
          <t>De Oficio</t>
        </is>
      </c>
      <c r="T768">
        <f>CONCATENATE(J768," ",K768," ",L768," ",M768," ",N768," ",O768," ",P768," ",Q768," ",R768," ",S768)</f>
        <v/>
      </c>
      <c r="U768" t="inlineStr">
        <is>
          <t>no reporta</t>
        </is>
      </c>
      <c r="V768" t="inlineStr">
        <is>
          <t>no reporta</t>
        </is>
      </c>
      <c r="W768" t="inlineStr">
        <is>
          <t>Marvin Gallego</t>
        </is>
      </c>
      <c r="X768" t="inlineStr">
        <is>
          <t>CL</t>
        </is>
      </c>
      <c r="Y768" t="n">
        <v>53</v>
      </c>
      <c r="AA768" t="inlineStr">
        <is>
          <t>SUR</t>
        </is>
      </c>
      <c r="AB768" t="n">
        <v>40</v>
      </c>
      <c r="AD768" t="n">
        <v>63</v>
      </c>
      <c r="AG768" t="n">
        <v>201</v>
      </c>
      <c r="AH768">
        <f>CONCATENATE(X768," ",Y768," ",Z768," ",AA768," ",AB768," ",AC768," ",AD768," ",AE768," ",AF768," ",AG768)</f>
        <v/>
      </c>
      <c r="AI768" t="n">
        <v>1039452877</v>
      </c>
      <c r="AJ768" t="n">
        <v>2703879</v>
      </c>
      <c r="AK768" t="inlineStr">
        <is>
          <t>Loma del Barro</t>
        </is>
      </c>
      <c r="AO768" s="1" t="n"/>
      <c r="AP768" t="n">
        <v>7</v>
      </c>
      <c r="AQ768" s="17" t="n">
        <v>41483</v>
      </c>
      <c r="AR768" s="4" t="n">
        <v>41483</v>
      </c>
      <c r="AS768" s="5">
        <f>+AR768-AQ768</f>
        <v/>
      </c>
      <c r="AT768" t="inlineStr">
        <is>
          <t>Acta de Compromiso</t>
        </is>
      </c>
      <c r="AU768" t="inlineStr">
        <is>
          <t>Auto de archivo</t>
        </is>
      </c>
      <c r="AV768" s="10" t="n"/>
    </row>
    <row r="769" ht="15" customHeight="1">
      <c r="B769" t="inlineStr">
        <is>
          <t>768-2013</t>
        </is>
      </c>
      <c r="D769" t="inlineStr">
        <is>
          <t>FAUNA DOMESTICA</t>
        </is>
      </c>
      <c r="H769" s="7" t="inlineStr">
        <is>
          <t>Tenencia inadecuada de perro peligroso - Pit Bull</t>
        </is>
      </c>
      <c r="I769" t="inlineStr">
        <is>
          <t>De Oficio</t>
        </is>
      </c>
      <c r="T769">
        <f>CONCATENATE(J769," ",K769," ",L769," ",M769," ",N769," ",O769," ",P769," ",Q769," ",R769," ",S769)</f>
        <v/>
      </c>
      <c r="U769" t="inlineStr">
        <is>
          <t>no reporta</t>
        </is>
      </c>
      <c r="V769" t="inlineStr">
        <is>
          <t>no reporta</t>
        </is>
      </c>
      <c r="W769" t="inlineStr">
        <is>
          <t>Andres Sanchez Londoño</t>
        </is>
      </c>
      <c r="X769" t="inlineStr">
        <is>
          <t>KR</t>
        </is>
      </c>
      <c r="Y769" t="n">
        <v>33</v>
      </c>
      <c r="AB769" t="n">
        <v>39</v>
      </c>
      <c r="AD769" t="n">
        <v>32</v>
      </c>
      <c r="AE769" t="inlineStr">
        <is>
          <t>SUR</t>
        </is>
      </c>
      <c r="AH769">
        <f>CONCATENATE(X769," ",Y769," ",Z769," ",AA769," ",AB769," ",AC769," ",AD769," ",AE769," ",AF769," ",AG769)</f>
        <v/>
      </c>
      <c r="AI769" t="n">
        <v>1037615886</v>
      </c>
      <c r="AJ769" t="n">
        <v>2705617</v>
      </c>
      <c r="AK769" t="inlineStr">
        <is>
          <t>Mesa</t>
        </is>
      </c>
      <c r="AO769" s="1" t="n"/>
      <c r="AP769" t="n">
        <v>9</v>
      </c>
      <c r="AQ769" s="17" t="n">
        <v>41483</v>
      </c>
      <c r="AR769" s="4" t="n">
        <v>41483</v>
      </c>
      <c r="AS769" s="5">
        <f>+AR769-AQ769</f>
        <v/>
      </c>
      <c r="AT769" t="inlineStr">
        <is>
          <t>Acta de Compromiso</t>
        </is>
      </c>
      <c r="AU769" t="inlineStr">
        <is>
          <t>Auto de archivo</t>
        </is>
      </c>
      <c r="AV769" s="10" t="n"/>
    </row>
    <row r="770" ht="15" customHeight="1">
      <c r="B770" t="inlineStr">
        <is>
          <t>769-2013</t>
        </is>
      </c>
      <c r="D770" t="inlineStr">
        <is>
          <t>FAUNA DOMESTICA</t>
        </is>
      </c>
      <c r="H770" s="7" t="inlineStr">
        <is>
          <t>Tenencia inadecuada de perro peligroso - bull terrier</t>
        </is>
      </c>
      <c r="I770" t="inlineStr">
        <is>
          <t>De Oficio</t>
        </is>
      </c>
      <c r="T770">
        <f>CONCATENATE(J770," ",K770," ",L770," ",M770," ",N770," ",O770," ",P770," ",Q770," ",R770," ",S770)</f>
        <v/>
      </c>
      <c r="U770" t="inlineStr">
        <is>
          <t>no reporta</t>
        </is>
      </c>
      <c r="V770" t="inlineStr">
        <is>
          <t>no reporta</t>
        </is>
      </c>
      <c r="W770" t="inlineStr">
        <is>
          <t>Mauricio Peña Paez</t>
        </is>
      </c>
      <c r="X770" t="inlineStr">
        <is>
          <t>KR</t>
        </is>
      </c>
      <c r="Y770" t="n">
        <v>42</v>
      </c>
      <c r="AB770" t="n">
        <v>48</v>
      </c>
      <c r="AC770" t="inlineStr">
        <is>
          <t>D</t>
        </is>
      </c>
      <c r="AD770" t="n">
        <v>42</v>
      </c>
      <c r="AE770" t="inlineStr">
        <is>
          <t>SUR</t>
        </is>
      </c>
      <c r="AH770">
        <f>CONCATENATE(X770," ",Y770," ",Z770," ",AA770," ",AB770," ",AC770," ",AD770," ",AE770," ",AF770," ",AG770)</f>
        <v/>
      </c>
      <c r="AI770" t="n">
        <v>98559057</v>
      </c>
      <c r="AJ770" t="n">
        <v>3313469</v>
      </c>
      <c r="AK770" t="inlineStr">
        <is>
          <t>El Trianon</t>
        </is>
      </c>
      <c r="AO770" s="1" t="n"/>
      <c r="AP770" t="n">
        <v>7</v>
      </c>
      <c r="AQ770" s="17" t="n">
        <v>41483</v>
      </c>
      <c r="AR770" s="4" t="n">
        <v>41483</v>
      </c>
      <c r="AS770" s="5">
        <f>+AR770-AQ770</f>
        <v/>
      </c>
      <c r="AT770" t="inlineStr">
        <is>
          <t>Acta de Compromiso</t>
        </is>
      </c>
      <c r="AU770" t="inlineStr">
        <is>
          <t>Auto de archivo</t>
        </is>
      </c>
    </row>
    <row r="771" ht="15" customHeight="1">
      <c r="B771" t="inlineStr">
        <is>
          <t>770-2013</t>
        </is>
      </c>
      <c r="C771" t="n">
        <v>1305758</v>
      </c>
      <c r="D771" t="inlineStr">
        <is>
          <t>-</t>
        </is>
      </c>
      <c r="E771" t="inlineStr">
        <is>
          <t>RESIDUOS SOLIDOS</t>
        </is>
      </c>
      <c r="F771" t="n">
        <v>3</v>
      </c>
      <c r="H771" s="7" t="inlineStr">
        <is>
          <t>Comparendo 538</t>
        </is>
      </c>
      <c r="I771" t="inlineStr">
        <is>
          <t>De Oficio</t>
        </is>
      </c>
      <c r="U771" t="inlineStr">
        <is>
          <t>no reporta</t>
        </is>
      </c>
      <c r="V771" t="inlineStr">
        <is>
          <t>no reporta</t>
        </is>
      </c>
      <c r="W771" t="inlineStr">
        <is>
          <t>Yuliana Diaz Gonzales</t>
        </is>
      </c>
      <c r="X771" t="inlineStr">
        <is>
          <t>KR</t>
        </is>
      </c>
      <c r="Y771" t="n">
        <v>40</v>
      </c>
      <c r="AB771" t="n">
        <v>38</v>
      </c>
      <c r="AD771" t="n">
        <v>73</v>
      </c>
      <c r="AE771" t="inlineStr">
        <is>
          <t>SUR</t>
        </is>
      </c>
      <c r="AH771">
        <f>CONCATENATE(X771," ",Y771," ",Z771," ",AA771," ",AB771," ",AC771," ",AD771," ",AE771," ",AF771," ",AG771)</f>
        <v/>
      </c>
      <c r="AI771" t="n">
        <v>1152437344</v>
      </c>
      <c r="AJ771" t="n">
        <v>2768444</v>
      </c>
      <c r="AK771" t="inlineStr">
        <is>
          <t>Zona Centro</t>
        </is>
      </c>
      <c r="AO771" s="1" t="n"/>
      <c r="AP771" t="n">
        <v>9</v>
      </c>
      <c r="AQ771" s="17" t="n">
        <v>41554</v>
      </c>
      <c r="AR771" s="4" t="n">
        <v>41554</v>
      </c>
      <c r="AS771" s="5">
        <f>+AR771-AQ771</f>
        <v/>
      </c>
      <c r="AT771" t="inlineStr">
        <is>
          <t>Acuerdo 020 de 2009</t>
        </is>
      </c>
      <c r="AU771" t="inlineStr">
        <is>
          <t>Auto de archivo</t>
        </is>
      </c>
      <c r="AV771" s="10" t="n">
        <v>41551</v>
      </c>
      <c r="AW771" s="9" t="inlineStr">
        <is>
          <t>J. Restrepo - C. Rojas</t>
        </is>
      </c>
      <c r="AX771" s="10" t="n">
        <v>41554</v>
      </c>
      <c r="BM771" s="10" t="n">
        <v>41610</v>
      </c>
      <c r="BO771" s="10" t="n">
        <v>41619</v>
      </c>
      <c r="BS771" s="10" t="n">
        <v>41660</v>
      </c>
      <c r="CE771" s="10" t="n">
        <v>41315</v>
      </c>
    </row>
    <row r="772" ht="15" customHeight="1">
      <c r="B772" t="inlineStr">
        <is>
          <t>771-2013</t>
        </is>
      </c>
      <c r="C772" t="n">
        <v>1305750</v>
      </c>
      <c r="D772" t="inlineStr">
        <is>
          <t>FLORA</t>
        </is>
      </c>
      <c r="H772" s="7" t="inlineStr">
        <is>
          <t xml:space="preserve">Tala de tres arboles sin autorización </t>
        </is>
      </c>
      <c r="I772" t="inlineStr">
        <is>
          <t>De Oficio</t>
        </is>
      </c>
      <c r="T772">
        <f>CONCATENATE(J772," ",K772," ",L772," ",M772," ",N772," ",O772," ",P772," ",Q772," ",R772," ",S772)</f>
        <v/>
      </c>
      <c r="U772" t="inlineStr">
        <is>
          <t>no reporta</t>
        </is>
      </c>
      <c r="V772" t="inlineStr">
        <is>
          <t>no reporta</t>
        </is>
      </c>
      <c r="W772" t="inlineStr">
        <is>
          <t>German Muñoz</t>
        </is>
      </c>
      <c r="X772" t="inlineStr">
        <is>
          <t>KR</t>
        </is>
      </c>
      <c r="Y772" t="n">
        <v>42</v>
      </c>
      <c r="Z772" t="inlineStr">
        <is>
          <t>B</t>
        </is>
      </c>
      <c r="AB772" t="n">
        <v>46</v>
      </c>
      <c r="AD772" t="n">
        <v>26</v>
      </c>
      <c r="AE772" t="inlineStr">
        <is>
          <t>SUR</t>
        </is>
      </c>
      <c r="AH772">
        <f>CONCATENATE(X772," ",Y772," ",Z772," ",AA772," ",AB772," ",AC772," ",AD772," ",AE772," ",AF772," ",AG772)</f>
        <v/>
      </c>
      <c r="AI772" t="n">
        <v>70557360</v>
      </c>
      <c r="AJ772" t="n">
        <v>3116046495</v>
      </c>
      <c r="AK772" t="inlineStr">
        <is>
          <t>La Paz</t>
        </is>
      </c>
      <c r="AO772" s="1" t="n"/>
      <c r="AP772" t="n">
        <v>7</v>
      </c>
      <c r="AQ772" s="17" t="n">
        <v>41554</v>
      </c>
      <c r="AR772" s="4" t="n">
        <v>41554</v>
      </c>
      <c r="AS772" s="5">
        <f>+AR772-AQ772</f>
        <v/>
      </c>
      <c r="AT772" t="inlineStr">
        <is>
          <t>Acta de Compromiso</t>
        </is>
      </c>
      <c r="AU772" t="inlineStr">
        <is>
          <t>Auto de archivo</t>
        </is>
      </c>
    </row>
    <row r="773" ht="15" customHeight="1">
      <c r="B773" t="inlineStr">
        <is>
          <t>772-2013</t>
        </is>
      </c>
      <c r="C773" t="n">
        <v>1305730</v>
      </c>
      <c r="D773" t="inlineStr">
        <is>
          <t>-</t>
        </is>
      </c>
      <c r="E773" t="inlineStr">
        <is>
          <t>ESCOMBROS</t>
        </is>
      </c>
      <c r="H773" s="7" t="inlineStr">
        <is>
          <t>Disposición inadecuada de escombros</t>
        </is>
      </c>
      <c r="I773" t="inlineStr">
        <is>
          <t>Sandra E. Cordoba Ruiz - Apartamentos Palmanova</t>
        </is>
      </c>
      <c r="J773" t="inlineStr">
        <is>
          <t>KR</t>
        </is>
      </c>
      <c r="K773" t="n">
        <v>45</v>
      </c>
      <c r="L773" t="inlineStr">
        <is>
          <t>B</t>
        </is>
      </c>
      <c r="N773" t="n">
        <v>29</v>
      </c>
      <c r="P773" t="n">
        <v>71</v>
      </c>
      <c r="Q773" t="inlineStr">
        <is>
          <t>SUR</t>
        </is>
      </c>
      <c r="T773">
        <f>CONCATENATE(J773," ",K773," ",L773," ",M773," ",N773," ",O773," ",P773," ",Q773," ",R773," ",S773)</f>
        <v/>
      </c>
      <c r="U773" t="n">
        <v>9001531151</v>
      </c>
      <c r="V773" t="n">
        <v>3768957</v>
      </c>
      <c r="W773" t="inlineStr">
        <is>
          <t>C. R Palo de Rosa</t>
        </is>
      </c>
      <c r="X773" t="inlineStr">
        <is>
          <t>KR</t>
        </is>
      </c>
      <c r="Y773" t="n">
        <v>46</v>
      </c>
      <c r="Z773" t="inlineStr">
        <is>
          <t>A</t>
        </is>
      </c>
      <c r="AB773" t="n">
        <v>29</v>
      </c>
      <c r="AD773" t="n">
        <v>20</v>
      </c>
      <c r="AE773" t="inlineStr">
        <is>
          <t>SUR</t>
        </is>
      </c>
      <c r="AH773">
        <f>CONCATENATE(X773," ",Y773," ",Z773," ",AA773," ",AB773," ",AC773," ",AD773," ",AE773," ",AF773," ",AG773)</f>
        <v/>
      </c>
      <c r="AI773" t="inlineStr">
        <is>
          <t>no reporta</t>
        </is>
      </c>
      <c r="AJ773" t="inlineStr">
        <is>
          <t>no reporta</t>
        </is>
      </c>
      <c r="AK773" t="inlineStr">
        <is>
          <t>Jardines</t>
        </is>
      </c>
      <c r="AO773" s="1" t="n"/>
      <c r="AP773" t="n">
        <v>2</v>
      </c>
      <c r="AQ773" s="17" t="n">
        <v>41551</v>
      </c>
      <c r="AR773" s="4" t="n"/>
      <c r="AS773" s="5">
        <f>+AR773-AQ773</f>
        <v/>
      </c>
      <c r="AT773" t="inlineStr">
        <is>
          <t>Acta de Compromiso</t>
        </is>
      </c>
      <c r="AU773" t="inlineStr">
        <is>
          <t>Auto de archivo</t>
        </is>
      </c>
    </row>
    <row r="774" ht="15" customHeight="1">
      <c r="B774" t="inlineStr">
        <is>
          <t>773-2013</t>
        </is>
      </c>
      <c r="C774" t="n">
        <v>1305759</v>
      </c>
      <c r="D774" t="inlineStr">
        <is>
          <t>HIDRICO</t>
        </is>
      </c>
      <c r="H774" s="7" t="inlineStr">
        <is>
          <t>Construcción de pozo septico sin autorización</t>
        </is>
      </c>
      <c r="I774" t="inlineStr">
        <is>
          <t>De Oficio</t>
        </is>
      </c>
      <c r="T774">
        <f>CONCATENATE(J774," ",K774," ",L774," ",M774," ",N774," ",O774," ",P774," ",Q774," ",R774," ",S774)</f>
        <v/>
      </c>
      <c r="U774" t="inlineStr">
        <is>
          <t>no reporta</t>
        </is>
      </c>
      <c r="V774" t="inlineStr">
        <is>
          <t>no reporta</t>
        </is>
      </c>
      <c r="W774" t="inlineStr">
        <is>
          <t>Nora Alba Rios Castrillon</t>
        </is>
      </c>
      <c r="AH774">
        <f>CONCATENATE(X774," ",Y774," ",Z774," ",AA774," ",AB774," ",AC774," ",AD774," ",AE774," ",AF774," ",AG774)</f>
        <v/>
      </c>
      <c r="AI774" t="n">
        <v>43730111</v>
      </c>
      <c r="AJ774" t="inlineStr">
        <is>
          <t>no reporta</t>
        </is>
      </c>
      <c r="AL774" t="inlineStr">
        <is>
          <t>Perico</t>
        </is>
      </c>
      <c r="AO774" s="1" t="inlineStr">
        <is>
          <t>182</t>
        </is>
      </c>
      <c r="AP774" t="n">
        <v>13</v>
      </c>
      <c r="AQ774" s="17" t="n">
        <v>41554</v>
      </c>
      <c r="AR774" s="4" t="n">
        <v>41554</v>
      </c>
      <c r="AS774" s="5">
        <f>+AR774-AQ774</f>
        <v/>
      </c>
      <c r="AT774" t="inlineStr">
        <is>
          <t>Acta de Compromiso</t>
        </is>
      </c>
      <c r="AU774" t="inlineStr">
        <is>
          <t>Auto de archivo</t>
        </is>
      </c>
      <c r="AV774" s="10" t="n">
        <v>41554</v>
      </c>
      <c r="AW774" s="9" t="inlineStr">
        <is>
          <t>L. Taborda</t>
        </is>
      </c>
      <c r="AX774" s="10" t="n">
        <v>41554</v>
      </c>
    </row>
    <row r="775" ht="15" customHeight="1">
      <c r="B775" t="inlineStr">
        <is>
          <t>774-2013</t>
        </is>
      </c>
      <c r="C775" t="n">
        <v>1305762</v>
      </c>
      <c r="D775" t="inlineStr">
        <is>
          <t>-</t>
        </is>
      </c>
      <c r="E775" t="inlineStr">
        <is>
          <t>RESIDUOS SOLIDOS</t>
        </is>
      </c>
      <c r="H775" s="7" t="inlineStr">
        <is>
          <t>Disposición inadecuada de residuos solidos</t>
        </is>
      </c>
      <c r="I775" t="inlineStr">
        <is>
          <t>CGTDR - Obras Públicas</t>
        </is>
      </c>
      <c r="T775">
        <f>CONCATENATE(J775," ",K775," ",L775," ",M775," ",N775," ",O775," ",P775," ",Q775," ",R775," ",S775)</f>
        <v/>
      </c>
      <c r="U775" t="inlineStr">
        <is>
          <t>no reporta</t>
        </is>
      </c>
      <c r="V775" t="inlineStr">
        <is>
          <t>no reporta</t>
        </is>
      </c>
      <c r="W775" t="inlineStr">
        <is>
          <t>Comunidad del sector</t>
        </is>
      </c>
      <c r="X775" t="inlineStr">
        <is>
          <t>KR</t>
        </is>
      </c>
      <c r="Y775" t="n">
        <v>42</v>
      </c>
      <c r="Z775" t="inlineStr">
        <is>
          <t>D</t>
        </is>
      </c>
      <c r="AB775" t="n">
        <v>46</v>
      </c>
      <c r="AC775" t="inlineStr">
        <is>
          <t>B</t>
        </is>
      </c>
      <c r="AD775" t="n">
        <v>4</v>
      </c>
      <c r="AE775" t="inlineStr">
        <is>
          <t>SUR</t>
        </is>
      </c>
      <c r="AH775">
        <f>CONCATENATE(X775," ",Y775," ",Z775," ",AA775," ",AB775," ",AC775," ",AD775," ",AE775," ",AF775," ",AG775)</f>
        <v/>
      </c>
      <c r="AI775" t="inlineStr">
        <is>
          <t>no reporta</t>
        </is>
      </c>
      <c r="AJ775" t="inlineStr">
        <is>
          <t>no reporta</t>
        </is>
      </c>
      <c r="AK775" t="inlineStr">
        <is>
          <t>La Paz</t>
        </is>
      </c>
      <c r="AO775" s="1" t="n"/>
      <c r="AP775" t="n">
        <v>7</v>
      </c>
      <c r="AQ775" s="17" t="n">
        <v>41554</v>
      </c>
      <c r="AR775" s="4" t="n"/>
      <c r="AS775" s="5">
        <f>+AR775-AQ775</f>
        <v/>
      </c>
      <c r="AT775" t="inlineStr">
        <is>
          <t>Acta de Compromiso</t>
        </is>
      </c>
      <c r="AU775" t="inlineStr">
        <is>
          <t>Auto de archivo</t>
        </is>
      </c>
    </row>
    <row r="776" ht="15" customHeight="1">
      <c r="B776" t="inlineStr">
        <is>
          <t>775-2013</t>
        </is>
      </c>
      <c r="C776" t="n">
        <v>1305764</v>
      </c>
      <c r="D776" t="inlineStr">
        <is>
          <t>-</t>
        </is>
      </c>
      <c r="E776" t="inlineStr">
        <is>
          <t>RESIDUOS SOLIDOS</t>
        </is>
      </c>
      <c r="H776" s="7" t="inlineStr">
        <is>
          <t>Disposición inadecuada de residuos solidos</t>
        </is>
      </c>
      <c r="I776" t="inlineStr">
        <is>
          <t>Diego Duque</t>
        </is>
      </c>
      <c r="J776" t="inlineStr">
        <is>
          <t>KR</t>
        </is>
      </c>
      <c r="K776" t="n">
        <v>40</v>
      </c>
      <c r="N776" t="n">
        <v>39</v>
      </c>
      <c r="O776" t="inlineStr">
        <is>
          <t>B</t>
        </is>
      </c>
      <c r="P776" t="n">
        <v>20</v>
      </c>
      <c r="Q776" t="inlineStr">
        <is>
          <t>SUR</t>
        </is>
      </c>
      <c r="T776">
        <f>CONCATENATE(J776," ",K776," ",L776," ",M776," ",N776," ",O776," ",P776," ",Q776," ",R776," ",S776)</f>
        <v/>
      </c>
      <c r="U776" t="inlineStr">
        <is>
          <t>no reporta</t>
        </is>
      </c>
      <c r="V776" t="n">
        <v>4442718</v>
      </c>
      <c r="W776" t="inlineStr">
        <is>
          <t>Habitante de calle</t>
        </is>
      </c>
      <c r="X776" t="inlineStr">
        <is>
          <t>KR</t>
        </is>
      </c>
      <c r="Y776" t="n">
        <v>40</v>
      </c>
      <c r="AB776" t="n">
        <v>39</v>
      </c>
      <c r="AC776" t="inlineStr">
        <is>
          <t>B</t>
        </is>
      </c>
      <c r="AD776" t="n">
        <v>20</v>
      </c>
      <c r="AE776" t="inlineStr">
        <is>
          <t>SUR</t>
        </is>
      </c>
      <c r="AH776">
        <f>CONCATENATE(X776," ",Y776," ",Z776," ",AA776," ",AB776," ",AC776," ",AD776," ",AE776," ",AF776," ",AG776)</f>
        <v/>
      </c>
      <c r="AI776" t="inlineStr">
        <is>
          <t>no reporta</t>
        </is>
      </c>
      <c r="AJ776" t="inlineStr">
        <is>
          <t>no reporta</t>
        </is>
      </c>
      <c r="AK776" t="inlineStr">
        <is>
          <t>El Dorado</t>
        </is>
      </c>
      <c r="AO776" s="1" t="n"/>
      <c r="AP776" t="n">
        <v>7</v>
      </c>
      <c r="AQ776" s="17" t="n">
        <v>41554</v>
      </c>
      <c r="AR776" s="4" t="n">
        <v>41570</v>
      </c>
      <c r="AS776" s="5">
        <f>+AR776-AQ776</f>
        <v/>
      </c>
      <c r="AT776" t="inlineStr">
        <is>
          <t>Acta de Compromiso</t>
        </is>
      </c>
      <c r="AU776" t="inlineStr">
        <is>
          <t>Auto de archivo</t>
        </is>
      </c>
      <c r="AV776" s="10" t="n">
        <v>41570</v>
      </c>
      <c r="AW776" s="9" t="inlineStr">
        <is>
          <t>J. Restrepo - S. Bustamante - C. Rojas</t>
        </is>
      </c>
      <c r="AX776" s="10" t="n">
        <v>41570</v>
      </c>
      <c r="CE776" s="10" t="n">
        <v>41583</v>
      </c>
      <c r="CF776" s="10" t="n">
        <v>41583</v>
      </c>
    </row>
    <row r="777" ht="15" customHeight="1">
      <c r="B777" t="inlineStr">
        <is>
          <t>776-2013</t>
        </is>
      </c>
      <c r="C777" t="n">
        <v>1305767</v>
      </c>
      <c r="D777" t="inlineStr">
        <is>
          <t>-</t>
        </is>
      </c>
      <c r="E777" t="inlineStr">
        <is>
          <t>ESCOMBROS</t>
        </is>
      </c>
      <c r="H777" s="7" t="inlineStr">
        <is>
          <t>Disposición inadecuada de escombros</t>
        </is>
      </c>
      <c r="I777" t="inlineStr">
        <is>
          <t>Carlos Velez</t>
        </is>
      </c>
      <c r="J777" t="inlineStr">
        <is>
          <t>DG</t>
        </is>
      </c>
      <c r="K777" t="n">
        <v>29</v>
      </c>
      <c r="N777" t="n">
        <v>34</v>
      </c>
      <c r="O777" t="inlineStr">
        <is>
          <t>B</t>
        </is>
      </c>
      <c r="P777" t="n">
        <v>62</v>
      </c>
      <c r="Q777" t="inlineStr">
        <is>
          <t>SUR</t>
        </is>
      </c>
      <c r="R777" t="n">
        <v>121</v>
      </c>
      <c r="T777">
        <f>CONCATENATE(J777," ",K777," ",L777," ",M777," ",N777," ",O777," ",P777," ",Q777," ",R777," ",S777)</f>
        <v/>
      </c>
      <c r="U777" t="inlineStr">
        <is>
          <t>no reporta</t>
        </is>
      </c>
      <c r="V777" t="n">
        <v>3147073562</v>
      </c>
      <c r="W777" t="inlineStr">
        <is>
          <t>Por determinar</t>
        </is>
      </c>
      <c r="X777" t="inlineStr">
        <is>
          <t>DG</t>
        </is>
      </c>
      <c r="Y777" t="n">
        <v>29</v>
      </c>
      <c r="AB777" t="n">
        <v>34</v>
      </c>
      <c r="AC777" t="inlineStr">
        <is>
          <t>B</t>
        </is>
      </c>
      <c r="AE777" t="inlineStr">
        <is>
          <t>SUR</t>
        </is>
      </c>
      <c r="AH777">
        <f>CONCATENATE(X777," ",Y777," ",Z777," ",AA777," ",AB777," ",AC777," ",AD777," ",AE777," ",AF777," ",AG777)</f>
        <v/>
      </c>
      <c r="AI777" t="inlineStr">
        <is>
          <t>no reporta</t>
        </is>
      </c>
      <c r="AJ777" t="inlineStr">
        <is>
          <t>no reporta</t>
        </is>
      </c>
      <c r="AK777" t="inlineStr">
        <is>
          <t>Alto de Misael</t>
        </is>
      </c>
      <c r="AO777" s="1" t="n"/>
      <c r="AP777" t="n">
        <v>3</v>
      </c>
      <c r="AQ777" s="17" t="n">
        <v>41554</v>
      </c>
      <c r="AR777" s="4" t="n">
        <v>41570</v>
      </c>
      <c r="AS777" s="5">
        <f>+AR777-AQ777</f>
        <v/>
      </c>
      <c r="AT777" t="inlineStr">
        <is>
          <t>Acta de Compromiso</t>
        </is>
      </c>
      <c r="AU777" t="inlineStr">
        <is>
          <t>Auto de archivo</t>
        </is>
      </c>
      <c r="AV777" s="10" t="n">
        <v>41570</v>
      </c>
      <c r="AW777" s="9" t="inlineStr">
        <is>
          <t>J. Restrepo - S. Bustamante - C. Rojas</t>
        </is>
      </c>
      <c r="AX777" s="10" t="n">
        <v>41571</v>
      </c>
      <c r="AY777" s="10" t="n">
        <v>41579</v>
      </c>
      <c r="AZ777" s="9" t="inlineStr">
        <is>
          <t>J. Restrepo - S. Bustamante - C. Rojas</t>
        </is>
      </c>
      <c r="BA777" s="10" t="n">
        <v>41583</v>
      </c>
      <c r="CE777" s="10" t="n">
        <v>41586</v>
      </c>
    </row>
    <row r="778" ht="15" customHeight="1">
      <c r="B778" t="inlineStr">
        <is>
          <t>777-2013</t>
        </is>
      </c>
      <c r="C778" t="n">
        <v>1305794</v>
      </c>
      <c r="D778" t="inlineStr">
        <is>
          <t>FAUNA DOMESTICA</t>
        </is>
      </c>
      <c r="H778" s="7" t="inlineStr">
        <is>
          <t>Tenencia inadecuada de mascotas</t>
        </is>
      </c>
      <c r="I778" t="inlineStr">
        <is>
          <t>Comunidad</t>
        </is>
      </c>
      <c r="T778">
        <f>CONCATENATE(J778," ",K778," ",L778," ",M778," ",N778," ",O778," ",P778," ",Q778," ",R778," ",S778)</f>
        <v/>
      </c>
      <c r="U778" t="inlineStr">
        <is>
          <t>no reporta</t>
        </is>
      </c>
      <c r="V778" t="inlineStr">
        <is>
          <t>no reporta</t>
        </is>
      </c>
      <c r="W778" t="inlineStr">
        <is>
          <t>Por determinar</t>
        </is>
      </c>
      <c r="X778" t="inlineStr">
        <is>
          <t>KR</t>
        </is>
      </c>
      <c r="Y778" t="n">
        <v>29</v>
      </c>
      <c r="AB778" t="n">
        <v>39</v>
      </c>
      <c r="AC778" t="inlineStr">
        <is>
          <t>B</t>
        </is>
      </c>
      <c r="AD778" t="n">
        <v>11</v>
      </c>
      <c r="AE778" t="inlineStr">
        <is>
          <t>SUR</t>
        </is>
      </c>
      <c r="AH778">
        <f>CONCATENATE(X778," ",Y778," ",Z778," ",AA778," ",AB778," ",AC778," ",AD778," ",AE778," ",AF778," ",AG778)</f>
        <v/>
      </c>
      <c r="AI778" t="inlineStr">
        <is>
          <t>no reporta</t>
        </is>
      </c>
      <c r="AJ778" t="inlineStr">
        <is>
          <t>no reporta</t>
        </is>
      </c>
      <c r="AK778" t="inlineStr">
        <is>
          <t>San Jose</t>
        </is>
      </c>
      <c r="AO778" s="1" t="n"/>
      <c r="AP778" t="n">
        <v>6</v>
      </c>
      <c r="AQ778" s="17" t="n">
        <v>41556</v>
      </c>
      <c r="AR778" s="4" t="n">
        <v>41570</v>
      </c>
      <c r="AS778" s="5">
        <f>+AR778-AQ778</f>
        <v/>
      </c>
      <c r="AT778" t="inlineStr">
        <is>
          <t>Acta de Compromiso</t>
        </is>
      </c>
      <c r="AU778" t="inlineStr">
        <is>
          <t>Auto de archivo</t>
        </is>
      </c>
      <c r="AV778" s="10" t="n">
        <v>41570</v>
      </c>
      <c r="AW778" s="9" t="inlineStr">
        <is>
          <t>J. Restrepo - S. Bustamante - C. Rojas</t>
        </is>
      </c>
      <c r="AX778" s="10" t="n">
        <v>41570</v>
      </c>
      <c r="CE778" s="10" t="n">
        <v>41583</v>
      </c>
      <c r="CF778" s="10" t="n">
        <v>41583</v>
      </c>
    </row>
    <row r="779" ht="15" customHeight="1">
      <c r="B779" t="inlineStr">
        <is>
          <t>778-2013</t>
        </is>
      </c>
      <c r="C779" t="n">
        <v>1305809</v>
      </c>
      <c r="D779" t="inlineStr">
        <is>
          <t>FAUNA DOMESTICA</t>
        </is>
      </c>
      <c r="H779" s="7" t="inlineStr">
        <is>
          <t>Tenencia inadecuada de canino</t>
        </is>
      </c>
      <c r="I779" t="inlineStr">
        <is>
          <t>Claudia Urico</t>
        </is>
      </c>
      <c r="J779" t="inlineStr">
        <is>
          <t>KR</t>
        </is>
      </c>
      <c r="K779" t="n">
        <v>24</v>
      </c>
      <c r="L779" t="inlineStr">
        <is>
          <t>D</t>
        </is>
      </c>
      <c r="N779" t="n">
        <v>41</v>
      </c>
      <c r="O779" t="inlineStr">
        <is>
          <t>B</t>
        </is>
      </c>
      <c r="P779" t="n">
        <v>55</v>
      </c>
      <c r="Q779" t="inlineStr">
        <is>
          <t>SUR</t>
        </is>
      </c>
      <c r="T779">
        <f>CONCATENATE(J779," ",K779," ",L779," ",M779," ",N779," ",O779," ",P779," ",Q779," ",R779," ",S779)</f>
        <v/>
      </c>
      <c r="U779" t="inlineStr">
        <is>
          <t>no reporta</t>
        </is>
      </c>
      <c r="V779" t="n">
        <v>3340263</v>
      </c>
      <c r="W779" t="inlineStr">
        <is>
          <t>Zahir Eliecer Uribe</t>
        </is>
      </c>
      <c r="X779" t="inlineStr">
        <is>
          <t>KR</t>
        </is>
      </c>
      <c r="Y779" t="n">
        <v>24</v>
      </c>
      <c r="Z779" t="inlineStr">
        <is>
          <t>D</t>
        </is>
      </c>
      <c r="AB779" t="n">
        <v>41</v>
      </c>
      <c r="AC779" t="inlineStr">
        <is>
          <t>B</t>
        </is>
      </c>
      <c r="AD779" t="n">
        <v>55</v>
      </c>
      <c r="AE779" t="inlineStr">
        <is>
          <t>SUR</t>
        </is>
      </c>
      <c r="AG779" t="n">
        <v>104</v>
      </c>
      <c r="AH779">
        <f>CONCATENATE(X779," ",Y779," ",Z779," ",AA779," ",AB779," ",AC779," ",AD779," ",AE779," ",AF779," ",AG779)</f>
        <v/>
      </c>
      <c r="AI779" t="inlineStr">
        <is>
          <t>no reporta</t>
        </is>
      </c>
      <c r="AJ779" t="inlineStr">
        <is>
          <t>no reporta</t>
        </is>
      </c>
      <c r="AK779" t="inlineStr">
        <is>
          <t>San Rafael</t>
        </is>
      </c>
      <c r="AO779" s="1" t="n"/>
      <c r="AP779" t="n">
        <v>6</v>
      </c>
      <c r="AQ779" s="17" t="n">
        <v>41556</v>
      </c>
      <c r="AR779" s="4" t="n"/>
      <c r="AS779" s="5">
        <f>+AR779-AQ779</f>
        <v/>
      </c>
      <c r="AT779" t="inlineStr">
        <is>
          <t>Acta de Compromiso</t>
        </is>
      </c>
      <c r="AU779" t="inlineStr">
        <is>
          <t>Auto de archivo</t>
        </is>
      </c>
    </row>
    <row r="780" ht="15" customHeight="1">
      <c r="B780" t="inlineStr">
        <is>
          <t>779-2013</t>
        </is>
      </c>
      <c r="C780" t="n">
        <v>1305802</v>
      </c>
      <c r="D780" t="inlineStr">
        <is>
          <t>FAUNA DOMESTICA</t>
        </is>
      </c>
      <c r="H780" s="7" t="inlineStr">
        <is>
          <t xml:space="preserve">Denuncian matadero clandestino </t>
        </is>
      </c>
      <c r="I780" t="inlineStr">
        <is>
          <t>Comunidad</t>
        </is>
      </c>
      <c r="T780">
        <f>CONCATENATE(J780," ",K780," ",L780," ",M780," ",N780," ",O780," ",P780," ",Q780," ",R780," ",S780)</f>
        <v/>
      </c>
      <c r="U780" t="inlineStr">
        <is>
          <t>no reporta</t>
        </is>
      </c>
      <c r="V780" t="inlineStr">
        <is>
          <t>no reporta</t>
        </is>
      </c>
      <c r="W780" t="inlineStr">
        <is>
          <t>Jairo Chaverra</t>
        </is>
      </c>
      <c r="X780" t="inlineStr">
        <is>
          <t>CL</t>
        </is>
      </c>
      <c r="Y780" t="n">
        <v>49</v>
      </c>
      <c r="Z780" t="inlineStr">
        <is>
          <t>E</t>
        </is>
      </c>
      <c r="AA780" t="inlineStr">
        <is>
          <t>SUR</t>
        </is>
      </c>
      <c r="AB780" t="n">
        <v>46</v>
      </c>
      <c r="AD780" t="n">
        <v>76</v>
      </c>
      <c r="AH780">
        <f>CONCATENATE(X780," ",Y780," ",Z780," ",AA780," ",AB780," ",AC780," ",AD780," ",AE780," ",AF780," ",AG780)</f>
        <v/>
      </c>
      <c r="AI780" t="inlineStr">
        <is>
          <t>no reporta</t>
        </is>
      </c>
      <c r="AJ780" t="inlineStr">
        <is>
          <t>no reporta</t>
        </is>
      </c>
      <c r="AK780" t="inlineStr">
        <is>
          <t>Las Casitas</t>
        </is>
      </c>
      <c r="AO780" s="1" t="n"/>
      <c r="AP780" t="n">
        <v>8</v>
      </c>
      <c r="AQ780" s="17" t="n">
        <v>41556</v>
      </c>
      <c r="AR780" s="4" t="n">
        <v>41557</v>
      </c>
      <c r="AS780" s="5">
        <f>+AR780-AQ780</f>
        <v/>
      </c>
      <c r="AT780" t="inlineStr">
        <is>
          <t>Acta de Compromiso</t>
        </is>
      </c>
      <c r="AU780" t="inlineStr">
        <is>
          <t>Auto de archivo</t>
        </is>
      </c>
      <c r="AV780" s="10" t="n">
        <v>41557</v>
      </c>
      <c r="AW780" s="9" t="inlineStr">
        <is>
          <t>L. Taborda - F. Villarraga</t>
        </is>
      </c>
      <c r="AX780" s="10" t="n">
        <v>41557</v>
      </c>
      <c r="CE780" s="10" t="n">
        <v>41703</v>
      </c>
    </row>
    <row r="781" ht="15" customHeight="1">
      <c r="B781" t="inlineStr">
        <is>
          <t>780-2013</t>
        </is>
      </c>
      <c r="C781" t="n">
        <v>1305880</v>
      </c>
      <c r="D781" t="inlineStr">
        <is>
          <t>-</t>
        </is>
      </c>
      <c r="E781" t="inlineStr">
        <is>
          <t>RESIDUOS SOLIDOS</t>
        </is>
      </c>
      <c r="H781" s="7" t="inlineStr">
        <is>
          <t>Disposición inadecuada de residuos solidos</t>
        </is>
      </c>
      <c r="I781" t="inlineStr">
        <is>
          <t>De Oficio</t>
        </is>
      </c>
      <c r="T781">
        <f>CONCATENATE(J781," ",K781," ",L781," ",M781," ",N781," ",O781," ",P781," ",Q781," ",R781," ",S781)</f>
        <v/>
      </c>
      <c r="U781" t="inlineStr">
        <is>
          <t>no reporta</t>
        </is>
      </c>
      <c r="V781" t="inlineStr">
        <is>
          <t>no reporta</t>
        </is>
      </c>
      <c r="W781" t="inlineStr">
        <is>
          <t>Propietario vivienda</t>
        </is>
      </c>
      <c r="X781" t="inlineStr">
        <is>
          <t>KR</t>
        </is>
      </c>
      <c r="Y781" t="n">
        <v>42</v>
      </c>
      <c r="AB781" t="n">
        <v>46</v>
      </c>
      <c r="AD781" t="n">
        <v>25</v>
      </c>
      <c r="AE781" t="inlineStr">
        <is>
          <t>SUR</t>
        </is>
      </c>
      <c r="AH781">
        <f>CONCATENATE(X781," ",Y781," ",Z781," ",AA781," ",AB781," ",AC781," ",AD781," ",AE781," ",AF781," ",AG781)</f>
        <v/>
      </c>
      <c r="AI781" t="inlineStr">
        <is>
          <t>no reporta</t>
        </is>
      </c>
      <c r="AJ781" t="inlineStr">
        <is>
          <t>no reporta</t>
        </is>
      </c>
      <c r="AK781" t="inlineStr">
        <is>
          <t>La Paz</t>
        </is>
      </c>
      <c r="AO781" s="1" t="n"/>
      <c r="AP781" t="n">
        <v>7</v>
      </c>
      <c r="AQ781" s="17" t="n">
        <v>41564</v>
      </c>
      <c r="AR781" s="4" t="n">
        <v>41564</v>
      </c>
      <c r="AS781" s="5">
        <f>+AR781-AQ781</f>
        <v/>
      </c>
      <c r="AT781" t="inlineStr">
        <is>
          <t>Acta de Compromiso</t>
        </is>
      </c>
      <c r="AU781" t="inlineStr">
        <is>
          <t>Auto de archivo</t>
        </is>
      </c>
      <c r="AV781" s="10" t="n">
        <v>41563</v>
      </c>
      <c r="AW781" s="9" t="inlineStr">
        <is>
          <t>S. Bustamante - C. Rojas</t>
        </is>
      </c>
      <c r="AX781" s="10" t="n">
        <v>41563</v>
      </c>
      <c r="AY781" s="10" t="n">
        <v>41568</v>
      </c>
      <c r="AZ781" s="9" t="inlineStr">
        <is>
          <t>J. Restrepo - S. Bustamante - C. Rojas</t>
        </is>
      </c>
      <c r="BA781" s="10" t="n">
        <v>41568</v>
      </c>
      <c r="CE781" s="10" t="n">
        <v>41583</v>
      </c>
    </row>
    <row r="782" ht="15" customHeight="1">
      <c r="B782" t="inlineStr">
        <is>
          <t>781-2013</t>
        </is>
      </c>
      <c r="C782" t="inlineStr">
        <is>
          <t>1305881 - 1305928</t>
        </is>
      </c>
      <c r="D782" t="inlineStr">
        <is>
          <t>-</t>
        </is>
      </c>
      <c r="E782" t="inlineStr">
        <is>
          <t>ESCOMBROS</t>
        </is>
      </c>
      <c r="H782" s="7" t="inlineStr">
        <is>
          <t>Disposición inadecuada de escombros</t>
        </is>
      </c>
      <c r="I782" t="inlineStr">
        <is>
          <t>De Oficio</t>
        </is>
      </c>
      <c r="T782">
        <f>CONCATENATE(J782," ",K782," ",L782," ",M782," ",N782," ",O782," ",P782," ",Q782," ",R782," ",S782)</f>
        <v/>
      </c>
      <c r="U782" t="inlineStr">
        <is>
          <t>no reporta</t>
        </is>
      </c>
      <c r="V782" t="inlineStr">
        <is>
          <t>no reporta</t>
        </is>
      </c>
      <c r="W782" t="inlineStr">
        <is>
          <t>Olga Lucia Quintero</t>
        </is>
      </c>
      <c r="X782" t="inlineStr">
        <is>
          <t>CL</t>
        </is>
      </c>
      <c r="Y782" t="n">
        <v>46</v>
      </c>
      <c r="Z782" t="inlineStr">
        <is>
          <t>A</t>
        </is>
      </c>
      <c r="AA782" t="inlineStr">
        <is>
          <t>SUR</t>
        </is>
      </c>
      <c r="AB782" t="n">
        <v>42</v>
      </c>
      <c r="AD782" t="n">
        <v>29</v>
      </c>
      <c r="AH782">
        <f>CONCATENATE(X782," ",Y782," ",Z782," ",AA782," ",AB782," ",AC782," ",AD782," ",AE782," ",AF782," ",AG782)</f>
        <v/>
      </c>
      <c r="AI782" t="inlineStr">
        <is>
          <t>no reporta</t>
        </is>
      </c>
      <c r="AJ782" t="inlineStr">
        <is>
          <t>no reporta</t>
        </is>
      </c>
      <c r="AK782" t="inlineStr">
        <is>
          <t>La Paz</t>
        </is>
      </c>
      <c r="AO782" s="1" t="n"/>
      <c r="AP782" t="n">
        <v>7</v>
      </c>
      <c r="AQ782" s="17" t="n">
        <v>41564</v>
      </c>
      <c r="AR782" s="4" t="n">
        <v>41564</v>
      </c>
      <c r="AS782" s="5">
        <f>+AR782-AQ782</f>
        <v/>
      </c>
      <c r="AT782" t="inlineStr">
        <is>
          <t>Acta de Compromiso</t>
        </is>
      </c>
      <c r="AU782" t="inlineStr">
        <is>
          <t>Auto de archivo</t>
        </is>
      </c>
    </row>
    <row r="783" ht="15" customHeight="1">
      <c r="B783" t="inlineStr">
        <is>
          <t>782-2013</t>
        </is>
      </c>
      <c r="C783" t="n">
        <v>1305808</v>
      </c>
      <c r="D783" t="inlineStr">
        <is>
          <t>FLORA</t>
        </is>
      </c>
      <c r="H783" s="7" t="inlineStr">
        <is>
          <t>Denuncian tala de arboles nativos</t>
        </is>
      </c>
      <c r="I783" t="inlineStr">
        <is>
          <t>Comunidad</t>
        </is>
      </c>
      <c r="T783">
        <f>CONCATENATE(J783," ",K783," ",L783," ",M783," ",N783," ",O783," ",P783," ",Q783," ",R783," ",S783)</f>
        <v/>
      </c>
      <c r="U783" t="inlineStr">
        <is>
          <t>no reporta</t>
        </is>
      </c>
      <c r="V783" t="inlineStr">
        <is>
          <t>no reporta</t>
        </is>
      </c>
      <c r="W783" t="inlineStr">
        <is>
          <t>Camilo Acevedo</t>
        </is>
      </c>
      <c r="AH783">
        <f>CONCATENATE(X783," ",Y783," ",Z783," ",AA783," ",AB783," ",AC783," ",AD783," ",AE783," ",AF783," ",AG783)</f>
        <v/>
      </c>
      <c r="AI783" t="inlineStr">
        <is>
          <t>no reporta</t>
        </is>
      </c>
      <c r="AJ783" t="inlineStr">
        <is>
          <t>no reporta</t>
        </is>
      </c>
      <c r="AL783" t="inlineStr">
        <is>
          <t>El Vallano</t>
        </is>
      </c>
      <c r="AO783" s="1" t="n"/>
      <c r="AP783" t="n">
        <v>11</v>
      </c>
      <c r="AQ783" s="17" t="n">
        <v>41556</v>
      </c>
      <c r="AR783" s="4" t="n">
        <v>41564</v>
      </c>
      <c r="AS783" s="5">
        <f>+AR783-AQ783</f>
        <v/>
      </c>
      <c r="AT783" t="inlineStr">
        <is>
          <t>Acta de Compromiso</t>
        </is>
      </c>
      <c r="AU783" t="inlineStr">
        <is>
          <t>Auto de archivo</t>
        </is>
      </c>
      <c r="AV783" s="10" t="n">
        <v>41564</v>
      </c>
      <c r="AW783" s="9" t="inlineStr">
        <is>
          <t>L. Taborda - C. Calle</t>
        </is>
      </c>
      <c r="AX783" s="10" t="n">
        <v>41564</v>
      </c>
      <c r="AY783" s="10" t="n">
        <v>41717</v>
      </c>
      <c r="AZ783" s="9" t="inlineStr">
        <is>
          <t>L. Taborda</t>
        </is>
      </c>
      <c r="BA783" s="10" t="n">
        <v>41717</v>
      </c>
      <c r="CE783" s="10" t="n">
        <v>41717</v>
      </c>
    </row>
    <row r="784" ht="15" customHeight="1">
      <c r="B784" t="inlineStr">
        <is>
          <t>783-2013</t>
        </is>
      </c>
      <c r="C784" t="n">
        <v>1305816</v>
      </c>
      <c r="D784" t="inlineStr">
        <is>
          <t>-</t>
        </is>
      </c>
      <c r="E784" t="inlineStr">
        <is>
          <t>ESCOMBROS</t>
        </is>
      </c>
      <c r="H784" s="7" t="inlineStr">
        <is>
          <t>Disposición inadecuada de escombros</t>
        </is>
      </c>
      <c r="I784" t="inlineStr">
        <is>
          <t>De Oficio</t>
        </is>
      </c>
      <c r="T784">
        <f>CONCATENATE(J784," ",K784," ",L784," ",M784," ",N784," ",O784," ",P784," ",Q784," ",R784," ",S784)</f>
        <v/>
      </c>
      <c r="U784" t="inlineStr">
        <is>
          <t>no reporta</t>
        </is>
      </c>
      <c r="V784" t="inlineStr">
        <is>
          <t>no reporta</t>
        </is>
      </c>
      <c r="W784" t="inlineStr">
        <is>
          <t>Deposito y Ferreteria Constru 30</t>
        </is>
      </c>
      <c r="X784" t="inlineStr">
        <is>
          <t>TR</t>
        </is>
      </c>
      <c r="Y784" t="n">
        <v>33</v>
      </c>
      <c r="Z784" t="inlineStr">
        <is>
          <t>A</t>
        </is>
      </c>
      <c r="AA784" t="inlineStr">
        <is>
          <t>SUR</t>
        </is>
      </c>
      <c r="AB784" t="n">
        <v>32</v>
      </c>
      <c r="AD784" t="n">
        <v>66</v>
      </c>
      <c r="AH784">
        <f>CONCATENATE(X784," ",Y784," ",Z784," ",AA784," ",AB784," ",AC784," ",AD784," ",AE784," ",AF784," ",AG784)</f>
        <v/>
      </c>
      <c r="AI784" t="inlineStr">
        <is>
          <t>no reporta</t>
        </is>
      </c>
      <c r="AJ784" t="inlineStr">
        <is>
          <t>no reporta</t>
        </is>
      </c>
      <c r="AK784" t="inlineStr">
        <is>
          <t>La Magnolia</t>
        </is>
      </c>
      <c r="AO784" s="1" t="n"/>
      <c r="AP784" t="n">
        <v>9</v>
      </c>
      <c r="AQ784" s="17" t="n">
        <v>41557</v>
      </c>
      <c r="AR784" s="4" t="n">
        <v>41557</v>
      </c>
      <c r="AS784" s="5">
        <f>+AR784-AQ784</f>
        <v/>
      </c>
      <c r="AT784" t="inlineStr">
        <is>
          <t>Acta de Compromiso</t>
        </is>
      </c>
      <c r="AU784" t="inlineStr">
        <is>
          <t>Auto de archivo</t>
        </is>
      </c>
      <c r="AV784" s="10" t="n">
        <v>41557</v>
      </c>
      <c r="AW784" s="9" t="inlineStr">
        <is>
          <t>J. Restrepo - S. Bustamante - C. Rojas</t>
        </is>
      </c>
      <c r="AX784" s="10" t="n">
        <v>41562</v>
      </c>
    </row>
    <row r="785" ht="15" customHeight="1">
      <c r="B785" t="inlineStr">
        <is>
          <t>784-2013</t>
        </is>
      </c>
      <c r="C785" t="n">
        <v>1304510</v>
      </c>
      <c r="D785" t="inlineStr">
        <is>
          <t>FAUNA DOMESTICA</t>
        </is>
      </c>
      <c r="H785" s="7" t="inlineStr">
        <is>
          <t>Tenencia inadecuada de dos caninos peligrosos</t>
        </is>
      </c>
      <c r="I785" t="inlineStr">
        <is>
          <t>Marta Marulanda</t>
        </is>
      </c>
      <c r="T785">
        <f>CONCATENATE(J785," ",K785," ",L785," ",M785," ",N785," ",O785," ",P785," ",Q785," ",R785," ",S785)</f>
        <v/>
      </c>
      <c r="U785" t="n">
        <v>43032119</v>
      </c>
      <c r="V785" t="inlineStr">
        <is>
          <t>4601233 - 5977056</t>
        </is>
      </c>
      <c r="W785" t="inlineStr">
        <is>
          <t>Por determinar</t>
        </is>
      </c>
      <c r="X785" t="inlineStr">
        <is>
          <t>CL</t>
        </is>
      </c>
      <c r="Y785" t="n">
        <v>48</v>
      </c>
      <c r="Z785" t="inlineStr">
        <is>
          <t>F</t>
        </is>
      </c>
      <c r="AA785" t="inlineStr">
        <is>
          <t>SUR</t>
        </is>
      </c>
      <c r="AB785" t="n">
        <v>42</v>
      </c>
      <c r="AC785" t="inlineStr">
        <is>
          <t>C</t>
        </is>
      </c>
      <c r="AD785" t="n">
        <v>104</v>
      </c>
      <c r="AF785" t="n">
        <v>7.6</v>
      </c>
      <c r="AG785" t="n">
        <v>403</v>
      </c>
      <c r="AH785">
        <f>CONCATENATE(X785," ",Y785," ",Z785," ",AA785," ",AB785," ",AC785," ",AD785," ",AE785," ",AF785," ",AG785)</f>
        <v/>
      </c>
      <c r="AI785" t="inlineStr">
        <is>
          <t>no reporta</t>
        </is>
      </c>
      <c r="AJ785" t="inlineStr">
        <is>
          <t>no reporta</t>
        </is>
      </c>
      <c r="AK785" t="inlineStr">
        <is>
          <t>Loma del Barro</t>
        </is>
      </c>
      <c r="AO785" s="1" t="n"/>
      <c r="AP785" t="n">
        <v>7</v>
      </c>
      <c r="AQ785" s="17" t="n">
        <v>41555</v>
      </c>
      <c r="AR785" s="4" t="n"/>
      <c r="AS785" s="5">
        <f>+AR785-AQ785</f>
        <v/>
      </c>
      <c r="AT785" t="inlineStr">
        <is>
          <t>Codigo de Policia</t>
        </is>
      </c>
      <c r="AU785" t="inlineStr">
        <is>
          <t>Auto de archivo</t>
        </is>
      </c>
    </row>
    <row r="786" ht="15" customHeight="1">
      <c r="A786" t="inlineStr">
        <is>
          <t>I.T 130410</t>
        </is>
      </c>
      <c r="B786" t="inlineStr">
        <is>
          <t>785-2013</t>
        </is>
      </c>
      <c r="C786" t="inlineStr">
        <is>
          <t>144086 - 1309230 - 1312983</t>
        </is>
      </c>
      <c r="D786" t="inlineStr">
        <is>
          <t>SUELO</t>
        </is>
      </c>
      <c r="H786" s="7" t="inlineStr">
        <is>
          <t>Evaluacion de talud</t>
        </is>
      </c>
      <c r="I786" t="inlineStr">
        <is>
          <t>Autoridad Ambiental - Maria Eugenia Monroy de Moreno</t>
        </is>
      </c>
      <c r="J786" t="inlineStr">
        <is>
          <t>KR</t>
        </is>
      </c>
      <c r="K786" t="n">
        <v>28</v>
      </c>
      <c r="N786" t="n">
        <v>27</v>
      </c>
      <c r="P786" t="n">
        <v>42</v>
      </c>
      <c r="Q786" t="inlineStr">
        <is>
          <t>SUR</t>
        </is>
      </c>
      <c r="T786">
        <f>CONCATENATE(J786," ",K786," ",L786," ",M786," ",N786," ",O786," ",P786," ",Q786," ",R786," ",S786)</f>
        <v/>
      </c>
      <c r="U786" t="inlineStr">
        <is>
          <t>no reporta</t>
        </is>
      </c>
      <c r="V786" t="n">
        <v>3566166</v>
      </c>
      <c r="W786" t="inlineStr">
        <is>
          <t>Inversiones CMM SAS</t>
        </is>
      </c>
      <c r="AH786">
        <f>CONCATENATE(X786," ",Y786," ",Z786," ",AA786," ",AB786," ",AC786," ",AD786," ",AE786," ",AF786," ",AG786)</f>
        <v/>
      </c>
      <c r="AI786" t="inlineStr">
        <is>
          <t>no reporta</t>
        </is>
      </c>
      <c r="AJ786" t="inlineStr">
        <is>
          <t>no reporta</t>
        </is>
      </c>
      <c r="AK786" t="inlineStr">
        <is>
          <t>El Esmeraldal</t>
        </is>
      </c>
      <c r="AO786" s="1" t="inlineStr">
        <is>
          <t>137</t>
        </is>
      </c>
      <c r="AP786" t="n">
        <v>4</v>
      </c>
      <c r="AQ786" s="17" t="n">
        <v>41562</v>
      </c>
      <c r="AR786" s="4" t="n">
        <v>41597</v>
      </c>
      <c r="AS786" s="5">
        <f>+AR786-AQ786</f>
        <v/>
      </c>
      <c r="AT786" t="inlineStr">
        <is>
          <t>Acta de Compromiso</t>
        </is>
      </c>
      <c r="AU786" t="inlineStr">
        <is>
          <t>Auto de archivo</t>
        </is>
      </c>
      <c r="AV786" s="10" t="n">
        <v>41684</v>
      </c>
      <c r="AW786" s="9" t="inlineStr">
        <is>
          <t>L. Taborda</t>
        </is>
      </c>
      <c r="AX786" s="10" t="n">
        <v>41687</v>
      </c>
      <c r="BK786" s="10" t="n">
        <v>41597</v>
      </c>
      <c r="BL786" s="10" t="n">
        <v>41597</v>
      </c>
    </row>
    <row r="787" ht="15" customHeight="1">
      <c r="B787" t="inlineStr">
        <is>
          <t>786-2013</t>
        </is>
      </c>
      <c r="C787" t="n">
        <v>1305879</v>
      </c>
      <c r="D787" t="inlineStr">
        <is>
          <t>-</t>
        </is>
      </c>
      <c r="E787" t="inlineStr">
        <is>
          <t>ESCOMBROS</t>
        </is>
      </c>
      <c r="H787" s="7" t="inlineStr">
        <is>
          <t>Disposición inadecuada de escombros</t>
        </is>
      </c>
      <c r="I787" t="inlineStr">
        <is>
          <t>De Oficio</t>
        </is>
      </c>
      <c r="T787">
        <f>CONCATENATE(J787," ",K787," ",L787," ",M787," ",N787," ",O787," ",P787," ",Q787," ",R787," ",S787)</f>
        <v/>
      </c>
      <c r="U787" t="inlineStr">
        <is>
          <t>no reporta</t>
        </is>
      </c>
      <c r="V787" t="inlineStr">
        <is>
          <t>no reporta</t>
        </is>
      </c>
      <c r="W787" t="inlineStr">
        <is>
          <t>Hector Zapata</t>
        </is>
      </c>
      <c r="X787" t="inlineStr">
        <is>
          <t>CL</t>
        </is>
      </c>
      <c r="Y787" t="n">
        <v>48</v>
      </c>
      <c r="AA787" t="inlineStr">
        <is>
          <t>SUR</t>
        </is>
      </c>
      <c r="AB787" t="n">
        <v>40</v>
      </c>
      <c r="AD787" t="n">
        <v>3</v>
      </c>
      <c r="AH787">
        <f>CONCATENATE(X787," ",Y787," ",Z787," ",AA787," ",AB787," ",AC787," ",AD787," ",AE787," ",AF787," ",AG787)</f>
        <v/>
      </c>
      <c r="AI787" t="inlineStr">
        <is>
          <t>no reporta</t>
        </is>
      </c>
      <c r="AJ787" t="inlineStr">
        <is>
          <t>no reporta</t>
        </is>
      </c>
      <c r="AK787" t="inlineStr">
        <is>
          <t>El Trianon</t>
        </is>
      </c>
      <c r="AO787" s="1" t="n"/>
      <c r="AP787" t="n">
        <v>7</v>
      </c>
      <c r="AQ787" s="17" t="n">
        <v>41564</v>
      </c>
      <c r="AR787" s="4" t="n">
        <v>41564</v>
      </c>
      <c r="AS787" s="5">
        <f>+AR787-AQ787</f>
        <v/>
      </c>
      <c r="AT787" t="inlineStr">
        <is>
          <t>Acta de Compromiso</t>
        </is>
      </c>
      <c r="AU787" t="inlineStr">
        <is>
          <t>Auto de archivo</t>
        </is>
      </c>
      <c r="AV787" s="10" t="n">
        <v>41564</v>
      </c>
      <c r="AW787" s="9" t="inlineStr">
        <is>
          <t>S. Bustamante - C. Rojas</t>
        </is>
      </c>
      <c r="AX787" s="10" t="n">
        <v>41565</v>
      </c>
      <c r="AY787" s="10" t="n">
        <v>42122</v>
      </c>
      <c r="AZ787" s="9" t="inlineStr">
        <is>
          <t>Miguel. A.</t>
        </is>
      </c>
      <c r="BA787" s="10" t="n">
        <v>42123</v>
      </c>
    </row>
    <row r="788" ht="15" customHeight="1">
      <c r="A788" t="inlineStr">
        <is>
          <t>Oficio 231</t>
        </is>
      </c>
      <c r="B788" t="inlineStr">
        <is>
          <t>787-2013</t>
        </is>
      </c>
      <c r="C788" t="n">
        <v>146485</v>
      </c>
      <c r="D788" t="inlineStr">
        <is>
          <t>-</t>
        </is>
      </c>
      <c r="H788" s="7" t="inlineStr">
        <is>
          <t>Solicitan control de legalidad de actividad por almacenamiento de productos</t>
        </is>
      </c>
      <c r="I788" t="inlineStr">
        <is>
          <t>Nancy Vera - Inspección Palmas</t>
        </is>
      </c>
      <c r="T788">
        <f>CONCATENATE(J788," ",K788," ",L788," ",M788," ",N788," ",O788," ",P788," ",Q788," ",R788," ",S788)</f>
        <v/>
      </c>
      <c r="U788" t="inlineStr">
        <is>
          <t>no reporta</t>
        </is>
      </c>
      <c r="V788" t="inlineStr">
        <is>
          <t>no reporta</t>
        </is>
      </c>
      <c r="W788" t="inlineStr">
        <is>
          <t>Inversiones Agricolas Ltda</t>
        </is>
      </c>
      <c r="AG788" t="inlineStr">
        <is>
          <t>km 16</t>
        </is>
      </c>
      <c r="AH788">
        <f>CONCATENATE(X788," ",Y788," ",Z788," ",AA788," ",AB788," ",AC788," ",AD788," ",AE788," ",AF788," ",AG788)</f>
        <v/>
      </c>
      <c r="AI788" t="inlineStr">
        <is>
          <t>no reporta</t>
        </is>
      </c>
      <c r="AJ788" t="inlineStr">
        <is>
          <t>3120039 - 3123572</t>
        </is>
      </c>
      <c r="AL788" t="inlineStr">
        <is>
          <t>Las Palmas</t>
        </is>
      </c>
      <c r="AO788" s="1" t="n"/>
      <c r="AP788" t="n">
        <v>12</v>
      </c>
      <c r="AQ788" s="17" t="n">
        <v>41550</v>
      </c>
      <c r="AR788" s="4" t="n">
        <v>41565</v>
      </c>
      <c r="AS788" s="5">
        <f>+AR788-AQ788</f>
        <v/>
      </c>
      <c r="AT788" t="inlineStr">
        <is>
          <t>Remision u otros</t>
        </is>
      </c>
      <c r="AU788" t="inlineStr">
        <is>
          <t>-</t>
        </is>
      </c>
    </row>
    <row r="789" ht="15" customHeight="1">
      <c r="B789" t="inlineStr">
        <is>
          <t>788-2013</t>
        </is>
      </c>
      <c r="C789" t="inlineStr">
        <is>
          <t>1305920 - 1305882</t>
        </is>
      </c>
      <c r="D789" t="inlineStr">
        <is>
          <t>-</t>
        </is>
      </c>
      <c r="E789" t="inlineStr">
        <is>
          <t>ESCOMBROS</t>
        </is>
      </c>
      <c r="H789" s="7" t="inlineStr">
        <is>
          <t>Disposición inadecuada de escombros</t>
        </is>
      </c>
      <c r="I789" t="inlineStr">
        <is>
          <t>De Oficio</t>
        </is>
      </c>
      <c r="T789">
        <f>CONCATENATE(J789," ",K789," ",L789," ",M789," ",N789," ",O789," ",P789," ",Q789," ",R789," ",S789)</f>
        <v/>
      </c>
      <c r="U789" t="inlineStr">
        <is>
          <t>no reporta</t>
        </is>
      </c>
      <c r="V789" t="inlineStr">
        <is>
          <t>no reporta</t>
        </is>
      </c>
      <c r="W789" t="inlineStr">
        <is>
          <t>Luz de Ossa</t>
        </is>
      </c>
      <c r="X789" t="inlineStr">
        <is>
          <t>CL</t>
        </is>
      </c>
      <c r="Y789" t="n">
        <v>45</v>
      </c>
      <c r="Z789" t="inlineStr">
        <is>
          <t>C</t>
        </is>
      </c>
      <c r="AA789" t="inlineStr">
        <is>
          <t>SUR</t>
        </is>
      </c>
      <c r="AB789" t="n">
        <v>42</v>
      </c>
      <c r="AC789" t="inlineStr">
        <is>
          <t>C</t>
        </is>
      </c>
      <c r="AD789" t="n">
        <v>31</v>
      </c>
      <c r="AG789" t="n">
        <v>114</v>
      </c>
      <c r="AH789">
        <f>CONCATENATE(X789," ",Y789," ",Z789," ",AA789," ",AB789," ",AC789," ",AD789," ",AE789," ",AF789," ",AG789)</f>
        <v/>
      </c>
      <c r="AI789" t="inlineStr">
        <is>
          <t>no reporta</t>
        </is>
      </c>
      <c r="AJ789" t="inlineStr">
        <is>
          <t>no reporta</t>
        </is>
      </c>
      <c r="AK789" t="inlineStr">
        <is>
          <t>La Paz</t>
        </is>
      </c>
      <c r="AO789" s="1" t="n"/>
      <c r="AP789" t="n">
        <v>7</v>
      </c>
      <c r="AQ789" s="17" t="n">
        <v>41565</v>
      </c>
      <c r="AR789" s="4" t="n">
        <v>41568</v>
      </c>
      <c r="AS789" s="5">
        <f>+AR789-AQ789</f>
        <v/>
      </c>
      <c r="AT789" t="inlineStr">
        <is>
          <t>Acta de Compromiso</t>
        </is>
      </c>
      <c r="AU789" t="inlineStr">
        <is>
          <t>Auto de archivo</t>
        </is>
      </c>
      <c r="AV789" s="10" t="n">
        <v>41564</v>
      </c>
      <c r="AW789" s="9" t="inlineStr">
        <is>
          <t>J. Restrepo - S. Bustamante - C. Rojas</t>
        </is>
      </c>
      <c r="AX789" s="10" t="n">
        <v>41565</v>
      </c>
      <c r="AY789" s="10" t="n">
        <v>41564</v>
      </c>
      <c r="AZ789" s="9" t="inlineStr">
        <is>
          <t>J. Alvarez - L. Garcia</t>
        </is>
      </c>
      <c r="BA789" s="10" t="n">
        <v>41565</v>
      </c>
      <c r="BK789" s="10" t="n">
        <v>41568</v>
      </c>
      <c r="BL789" s="10" t="n">
        <v>41568</v>
      </c>
      <c r="CE789" s="10" t="n">
        <v>41568</v>
      </c>
    </row>
    <row r="790" ht="15" customHeight="1">
      <c r="B790" t="inlineStr">
        <is>
          <t>789-2013</t>
        </is>
      </c>
      <c r="C790" t="n">
        <v>1305854</v>
      </c>
      <c r="D790" t="inlineStr">
        <is>
          <t>FLORA</t>
        </is>
      </c>
      <c r="H790" s="7" t="inlineStr">
        <is>
          <t>Socola de rastrojo alto en suelo de protección</t>
        </is>
      </c>
      <c r="I790" t="inlineStr">
        <is>
          <t>De Oficio</t>
        </is>
      </c>
      <c r="T790">
        <f>CONCATENATE(J790," ",K790," ",L790," ",M790," ",N790," ",O790," ",P790," ",Q790," ",R790," ",S790)</f>
        <v/>
      </c>
      <c r="U790" t="inlineStr">
        <is>
          <t>no reporta</t>
        </is>
      </c>
      <c r="V790" t="inlineStr">
        <is>
          <t>no reporta</t>
        </is>
      </c>
      <c r="W790" t="inlineStr">
        <is>
          <t>Inversiones Agricolas Ltda</t>
        </is>
      </c>
      <c r="AH790">
        <f>CONCATENATE(X790," ",Y790," ",Z790," ",AA790," ",AB790," ",AC790," ",AD790," ",AE790," ",AF790," ",AG790)</f>
        <v/>
      </c>
      <c r="AL790" t="inlineStr">
        <is>
          <t>Las Palmas</t>
        </is>
      </c>
      <c r="AO790" s="1" t="inlineStr">
        <is>
          <t>279</t>
        </is>
      </c>
      <c r="AP790" t="n">
        <v>12</v>
      </c>
      <c r="AQ790" s="17" t="n">
        <v>41562</v>
      </c>
      <c r="AR790" s="4" t="n">
        <v>41562</v>
      </c>
      <c r="AS790" s="5">
        <f>+AR790-AQ790</f>
        <v/>
      </c>
      <c r="AT790" t="inlineStr">
        <is>
          <t>Acta de Compromiso</t>
        </is>
      </c>
      <c r="AU790" t="inlineStr">
        <is>
          <t>Auto de archivo</t>
        </is>
      </c>
      <c r="AV790" s="10" t="n">
        <v>41562</v>
      </c>
      <c r="AW790" s="9" t="inlineStr">
        <is>
          <t>L. Taborda</t>
        </is>
      </c>
      <c r="AX790" s="10" t="n">
        <v>41563</v>
      </c>
    </row>
    <row r="791" ht="15" customHeight="1">
      <c r="B791" t="inlineStr">
        <is>
          <t>790-2013</t>
        </is>
      </c>
      <c r="C791" t="n">
        <v>1305862</v>
      </c>
      <c r="D791" t="inlineStr">
        <is>
          <t>FLORA</t>
        </is>
      </c>
      <c r="H791" s="7" t="inlineStr">
        <is>
          <t>Tala de arboles nativos</t>
        </is>
      </c>
      <c r="I791" t="inlineStr">
        <is>
          <t>Monica Paula Florez Estrada</t>
        </is>
      </c>
      <c r="S791" t="inlineStr">
        <is>
          <t>km 14 Palmas</t>
        </is>
      </c>
      <c r="T791">
        <f>CONCATENATE(J791," ",K791," ",L791," ",M791," ",N791," ",O791," ",P791," ",Q791," ",R791," ",S791)</f>
        <v/>
      </c>
      <c r="U791" t="n">
        <v>42791794</v>
      </c>
      <c r="V791" t="inlineStr">
        <is>
          <t>3805563 - 3015943885</t>
        </is>
      </c>
      <c r="W791" t="inlineStr">
        <is>
          <t>Por determinar - en Villas de la Candelaria contiguo a casa 13 y 14 - lote</t>
        </is>
      </c>
      <c r="AG791" t="inlineStr">
        <is>
          <t>km 14 Palmas</t>
        </is>
      </c>
      <c r="AH791">
        <f>CONCATENATE(X791," ",Y791," ",Z791," ",AA791," ",AB791," ",AC791," ",AD791," ",AE791," ",AF791," ",AG791)</f>
        <v/>
      </c>
      <c r="AI791" t="inlineStr">
        <is>
          <t>no reporta</t>
        </is>
      </c>
      <c r="AJ791" t="inlineStr">
        <is>
          <t>no reporta</t>
        </is>
      </c>
      <c r="AL791" t="inlineStr">
        <is>
          <t>Las Palmas</t>
        </is>
      </c>
      <c r="AO791" s="1" t="n"/>
      <c r="AP791" t="n">
        <v>12</v>
      </c>
      <c r="AQ791" s="17" t="n">
        <v>41562</v>
      </c>
      <c r="AR791" s="4" t="n">
        <v>41564</v>
      </c>
      <c r="AS791" s="5">
        <f>+AR791-AQ791</f>
        <v/>
      </c>
      <c r="AT791" t="inlineStr">
        <is>
          <t>Acta de Compromiso</t>
        </is>
      </c>
      <c r="AU791" t="inlineStr">
        <is>
          <t>Auto de archivo</t>
        </is>
      </c>
      <c r="AV791" s="10" t="n">
        <v>41564</v>
      </c>
      <c r="AW791" s="9" t="inlineStr">
        <is>
          <t>L. Taborda  - F. Villarraga</t>
        </is>
      </c>
      <c r="AX791" s="10" t="n">
        <v>41568</v>
      </c>
      <c r="CE791" s="10" t="n">
        <v>41877</v>
      </c>
    </row>
    <row r="792" ht="15" customHeight="1">
      <c r="A792" t="inlineStr">
        <is>
          <t>750-2012 R6081</t>
        </is>
      </c>
      <c r="B792" t="inlineStr">
        <is>
          <t>791-2013</t>
        </is>
      </c>
      <c r="C792" t="inlineStr">
        <is>
          <t>(Mismo 790 del 2012) 1305873</t>
        </is>
      </c>
      <c r="D792" t="inlineStr">
        <is>
          <t>FAUNA DOMESTICA</t>
        </is>
      </c>
      <c r="H792" s="7" t="inlineStr">
        <is>
          <t>Reincidencia de ataque de mascota</t>
        </is>
      </c>
      <c r="I792" t="inlineStr">
        <is>
          <t>Angela Maria Diaz Alvarez</t>
        </is>
      </c>
      <c r="J792" t="inlineStr">
        <is>
          <t>KR</t>
        </is>
      </c>
      <c r="K792" t="n">
        <v>28</v>
      </c>
      <c r="N792" t="n">
        <v>37</v>
      </c>
      <c r="O792" t="inlineStr">
        <is>
          <t>B</t>
        </is>
      </c>
      <c r="P792" t="n">
        <v>46</v>
      </c>
      <c r="Q792" t="inlineStr">
        <is>
          <t>SUR</t>
        </is>
      </c>
      <c r="S792" t="n">
        <v>126</v>
      </c>
      <c r="T792">
        <f>CONCATENATE(J792," ",K792," ",L792," ",M792," ",N792," ",O792," ",P792," ",Q792," ",R792," ",S792)</f>
        <v/>
      </c>
      <c r="U792" t="n">
        <v>42759771</v>
      </c>
      <c r="V792" t="n">
        <v>3146199003</v>
      </c>
      <c r="W792" t="inlineStr">
        <is>
          <t>Por determinar</t>
        </is>
      </c>
      <c r="AG792" t="inlineStr">
        <is>
          <t>casa 124</t>
        </is>
      </c>
      <c r="AH792">
        <f>CONCATENATE(X792," ",Y792," ",Z792," ",AA792," ",AB792," ",AC792," ",AD792," ",AE792," ",AF792," ",AG792)</f>
        <v/>
      </c>
      <c r="AI792" t="inlineStr">
        <is>
          <t>no reporta</t>
        </is>
      </c>
      <c r="AJ792" t="inlineStr">
        <is>
          <t>no reporta</t>
        </is>
      </c>
      <c r="AK792" t="inlineStr">
        <is>
          <t>Loma de las Brujas</t>
        </is>
      </c>
      <c r="AO792" s="1" t="n"/>
      <c r="AP792" t="n">
        <v>5</v>
      </c>
      <c r="AQ792" s="17" t="n">
        <v>41563</v>
      </c>
      <c r="AR792" s="4" t="n"/>
      <c r="AS792" s="5">
        <f>+AR792-AQ792</f>
        <v/>
      </c>
      <c r="AT792" t="inlineStr">
        <is>
          <t>Codigo de Policia</t>
        </is>
      </c>
      <c r="AU792" t="inlineStr">
        <is>
          <t>Auto de archivo</t>
        </is>
      </c>
    </row>
    <row r="793" ht="15" customHeight="1">
      <c r="B793" t="inlineStr">
        <is>
          <t>792-2013</t>
        </is>
      </c>
      <c r="C793" t="n">
        <v>1305884</v>
      </c>
      <c r="D793" t="inlineStr">
        <is>
          <t>HIDRICO</t>
        </is>
      </c>
      <c r="H793" s="7" t="inlineStr">
        <is>
          <t>Sacan piedra de la quebrada Espiritu Santo</t>
        </is>
      </c>
      <c r="I793" t="inlineStr">
        <is>
          <t>Comunidad</t>
        </is>
      </c>
      <c r="T793">
        <f>CONCATENATE(J793," ",K793," ",L793," ",M793," ",N793," ",O793," ",P793," ",Q793," ",R793," ",S793)</f>
        <v/>
      </c>
      <c r="U793" t="inlineStr">
        <is>
          <t>no reporta</t>
        </is>
      </c>
      <c r="V793" t="inlineStr">
        <is>
          <t>no reporta</t>
        </is>
      </c>
      <c r="W793" t="inlineStr">
        <is>
          <t>Por determinar</t>
        </is>
      </c>
      <c r="AH793">
        <f>CONCATENATE(X793," ",Y793," ",Z793," ",AA793," ",AB793," ",AC793," ",AD793," ",AE793," ",AF793," ",AG793)</f>
        <v/>
      </c>
      <c r="AI793" t="inlineStr">
        <is>
          <t>no reporta</t>
        </is>
      </c>
      <c r="AJ793" t="inlineStr">
        <is>
          <t>no reporta</t>
        </is>
      </c>
      <c r="AL793" t="inlineStr">
        <is>
          <t>Pantanillo</t>
        </is>
      </c>
      <c r="AO793" s="1" t="n"/>
      <c r="AP793" t="n">
        <v>13</v>
      </c>
      <c r="AQ793" s="17" t="n">
        <v>41564</v>
      </c>
      <c r="AR793" s="4" t="n">
        <v>41705</v>
      </c>
      <c r="AS793" s="5">
        <f>+AR793-AQ793</f>
        <v/>
      </c>
      <c r="AT793" t="inlineStr">
        <is>
          <t>Acta de Compromiso</t>
        </is>
      </c>
      <c r="AU793" t="inlineStr">
        <is>
          <t>Auto de archivo</t>
        </is>
      </c>
      <c r="AV793" s="10" t="n">
        <v>41705</v>
      </c>
      <c r="AW793" s="9" t="inlineStr">
        <is>
          <t>L. Taborda</t>
        </is>
      </c>
      <c r="AX793" s="10" t="n">
        <v>41680</v>
      </c>
      <c r="CE793" s="10" t="n">
        <v>41680</v>
      </c>
    </row>
    <row r="794" ht="15" customHeight="1">
      <c r="B794" t="inlineStr">
        <is>
          <t>793-2013</t>
        </is>
      </c>
      <c r="C794" t="n">
        <v>1305917</v>
      </c>
      <c r="D794" t="inlineStr">
        <is>
          <t>-</t>
        </is>
      </c>
      <c r="E794" t="inlineStr">
        <is>
          <t>RESIDUO ESPECIAL</t>
        </is>
      </c>
      <c r="H794" s="7" t="inlineStr">
        <is>
          <t>Disposición inadecuada de madera</t>
        </is>
      </c>
      <c r="I794" t="inlineStr">
        <is>
          <t>De Oficio</t>
        </is>
      </c>
      <c r="U794" t="inlineStr">
        <is>
          <t>no reporta</t>
        </is>
      </c>
      <c r="V794" t="inlineStr">
        <is>
          <t>no reporta</t>
        </is>
      </c>
      <c r="W794" t="inlineStr">
        <is>
          <t>C.R Torrealta</t>
        </is>
      </c>
      <c r="X794" t="inlineStr">
        <is>
          <t>TR</t>
        </is>
      </c>
      <c r="Y794" t="n">
        <v>27</v>
      </c>
      <c r="Z794" t="inlineStr">
        <is>
          <t>A</t>
        </is>
      </c>
      <c r="AA794" t="inlineStr">
        <is>
          <t>SUR</t>
        </is>
      </c>
      <c r="AB794" t="n">
        <v>42</v>
      </c>
      <c r="AD794" t="n">
        <v>13</v>
      </c>
      <c r="AH794">
        <f>CONCATENATE(X794," ",Y794," ",Z794," ",AA794," ",AB794," ",AC794," ",AD794," ",AE794," ",AF794," ",AG794)</f>
        <v/>
      </c>
      <c r="AI794" t="inlineStr">
        <is>
          <t>no reporta</t>
        </is>
      </c>
      <c r="AJ794" t="n">
        <v>3311992</v>
      </c>
      <c r="AK794" t="inlineStr">
        <is>
          <t>Pontevedra</t>
        </is>
      </c>
      <c r="AO794" s="1" t="n"/>
      <c r="AP794" t="n">
        <v>2</v>
      </c>
      <c r="AQ794" s="17" t="n">
        <v>41565</v>
      </c>
      <c r="AR794" s="4" t="n">
        <v>41565</v>
      </c>
      <c r="AS794" s="5">
        <f>+AR794-AQ794</f>
        <v/>
      </c>
      <c r="AT794" t="inlineStr">
        <is>
          <t>Acta de Compromiso</t>
        </is>
      </c>
      <c r="AU794" t="inlineStr">
        <is>
          <t>Auto de archivo</t>
        </is>
      </c>
      <c r="AV794" s="10" t="n">
        <v>41565</v>
      </c>
      <c r="AW794" s="9" t="inlineStr">
        <is>
          <t>J. Restrepo - S. Bustamante - C. Rojas</t>
        </is>
      </c>
      <c r="AX794" s="10" t="n">
        <v>41565</v>
      </c>
      <c r="CE794" s="10" t="n">
        <v>41593</v>
      </c>
    </row>
    <row r="795" ht="15" customHeight="1">
      <c r="B795" t="inlineStr">
        <is>
          <t>794-2013</t>
        </is>
      </c>
      <c r="C795" t="n">
        <v>1305918</v>
      </c>
      <c r="D795" t="inlineStr">
        <is>
          <t>-</t>
        </is>
      </c>
      <c r="E795" t="inlineStr">
        <is>
          <t>RESIDUO ESPECIAL</t>
        </is>
      </c>
      <c r="F795" t="n">
        <v>12</v>
      </c>
      <c r="H795" s="7" t="inlineStr">
        <is>
          <t>Disposición inadecuada de residuos por no lavar volqueta - Comparendo 312</t>
        </is>
      </c>
      <c r="I795" t="inlineStr">
        <is>
          <t>De Oficio</t>
        </is>
      </c>
      <c r="T795">
        <f>CONCATENATE(J795," ",K795," ",L795," ",M795," ",N795," ",O795," ",P795," ",Q795," ",R795," ",S795)</f>
        <v/>
      </c>
      <c r="U795" t="inlineStr">
        <is>
          <t>no reporta</t>
        </is>
      </c>
      <c r="V795" t="inlineStr">
        <is>
          <t>no reporta</t>
        </is>
      </c>
      <c r="W795" t="inlineStr">
        <is>
          <t xml:space="preserve">Arquitectura y Concreto - Inmobiliaria La Maria S.A </t>
        </is>
      </c>
      <c r="X795" t="inlineStr">
        <is>
          <t>TR</t>
        </is>
      </c>
      <c r="Y795" t="n">
        <v>27</v>
      </c>
      <c r="Z795" t="inlineStr">
        <is>
          <t>A</t>
        </is>
      </c>
      <c r="AA795" t="inlineStr">
        <is>
          <t>SUR</t>
        </is>
      </c>
      <c r="AB795" t="n">
        <v>42</v>
      </c>
      <c r="AD795" t="n">
        <v>100</v>
      </c>
      <c r="AH795">
        <f>CONCATENATE(X795," ",Y795," ",Z795," ",AA795," ",AB795," ",AC795," ",AD795," ",AE795," ",AF795," ",AG795)</f>
        <v/>
      </c>
      <c r="AI795" t="inlineStr">
        <is>
          <t>no reporta</t>
        </is>
      </c>
      <c r="AJ795" t="inlineStr">
        <is>
          <t>no reporta</t>
        </is>
      </c>
      <c r="AK795" t="inlineStr">
        <is>
          <t>Pontevedra</t>
        </is>
      </c>
      <c r="AO795" s="1" t="n"/>
      <c r="AP795" t="n">
        <v>2</v>
      </c>
      <c r="AQ795" s="17" t="n">
        <v>41565</v>
      </c>
      <c r="AR795" s="4" t="n">
        <v>41565</v>
      </c>
      <c r="AS795" s="5">
        <f>+AR795-AQ795</f>
        <v/>
      </c>
      <c r="AT795" t="inlineStr">
        <is>
          <t>Acuerdo 020 de 2009</t>
        </is>
      </c>
      <c r="AU795" t="inlineStr">
        <is>
          <t>Auto de archivo</t>
        </is>
      </c>
      <c r="AV795" s="10" t="n">
        <v>41565</v>
      </c>
      <c r="AW795" s="9" t="inlineStr">
        <is>
          <t>J. Restrepo - S. Bustamante - C. Rojas</t>
        </is>
      </c>
      <c r="AX795" s="10" t="n">
        <v>41565</v>
      </c>
      <c r="BM795" s="10" t="n">
        <v>41598</v>
      </c>
      <c r="BN795" s="10" t="n">
        <v>41598</v>
      </c>
      <c r="BO795" s="10" t="n">
        <v>41603</v>
      </c>
      <c r="BP795" s="10" t="n">
        <v>41603</v>
      </c>
      <c r="BS795" s="10" t="n">
        <v>41612</v>
      </c>
      <c r="BT795" s="10" t="n">
        <v>41612</v>
      </c>
      <c r="BU795" s="10" t="n">
        <v>41620</v>
      </c>
      <c r="BV795" s="10" t="n">
        <v>41620</v>
      </c>
      <c r="CE795" s="10" t="n">
        <v>41626</v>
      </c>
    </row>
    <row r="796" ht="15" customHeight="1">
      <c r="B796" t="inlineStr">
        <is>
          <t>795-2013</t>
        </is>
      </c>
      <c r="C796" t="inlineStr">
        <is>
          <t>1305919 - 149677</t>
        </is>
      </c>
      <c r="D796" t="inlineStr">
        <is>
          <t>-</t>
        </is>
      </c>
      <c r="E796" t="inlineStr">
        <is>
          <t>ESCOMBROS</t>
        </is>
      </c>
      <c r="H796" s="7" t="inlineStr">
        <is>
          <t>Disposición inadecuada de escombros y residuos solidos</t>
        </is>
      </c>
      <c r="I796" t="inlineStr">
        <is>
          <t>Francisco J. Franco</t>
        </is>
      </c>
      <c r="J796" t="inlineStr">
        <is>
          <t>CL</t>
        </is>
      </c>
      <c r="K796" t="n">
        <v>39</v>
      </c>
      <c r="L796" t="inlineStr">
        <is>
          <t>B</t>
        </is>
      </c>
      <c r="M796" t="inlineStr">
        <is>
          <t>SUR</t>
        </is>
      </c>
      <c r="N796" t="n">
        <v>29</v>
      </c>
      <c r="O796" t="inlineStr">
        <is>
          <t>A</t>
        </is>
      </c>
      <c r="P796" t="n">
        <v>30</v>
      </c>
      <c r="T796">
        <f>CONCATENATE(J796," ",K796," ",L796," ",M796," ",N796," ",O796," ",P796," ",Q796," ",R796," ",S796)</f>
        <v/>
      </c>
      <c r="U796" t="n">
        <v>71642018</v>
      </c>
      <c r="V796" t="n">
        <v>3336167</v>
      </c>
      <c r="W796" t="inlineStr">
        <is>
          <t>Restaurantes del sector</t>
        </is>
      </c>
      <c r="X796" t="inlineStr">
        <is>
          <t>CL</t>
        </is>
      </c>
      <c r="Y796" t="n">
        <v>39</v>
      </c>
      <c r="Z796" t="inlineStr">
        <is>
          <t>B</t>
        </is>
      </c>
      <c r="AA796" t="inlineStr">
        <is>
          <t>SUR</t>
        </is>
      </c>
      <c r="AB796" t="n">
        <v>29</v>
      </c>
      <c r="AC796" t="inlineStr">
        <is>
          <t>A</t>
        </is>
      </c>
      <c r="AD796" t="n">
        <v>38</v>
      </c>
      <c r="AH796">
        <f>CONCATENATE(X796," ",Y796," ",Z796," ",AA796," ",AB796," ",AC796," ",AD796," ",AE796," ",AF796," ",AG796)</f>
        <v/>
      </c>
      <c r="AI796" t="inlineStr">
        <is>
          <t>no reporta</t>
        </is>
      </c>
      <c r="AJ796" t="n">
        <v>3336167</v>
      </c>
      <c r="AK796" t="inlineStr">
        <is>
          <t>Mesa</t>
        </is>
      </c>
      <c r="AO796" s="1" t="n"/>
      <c r="AP796" t="n">
        <v>9</v>
      </c>
      <c r="AQ796" s="17" t="n">
        <v>41565</v>
      </c>
      <c r="AR796" s="4" t="n">
        <v>41565</v>
      </c>
      <c r="AS796" s="5">
        <f>+AR796-AQ796</f>
        <v/>
      </c>
      <c r="AT796" t="inlineStr">
        <is>
          <t>Acta de Compromiso</t>
        </is>
      </c>
      <c r="AU796" t="inlineStr">
        <is>
          <t>Auto de archivo</t>
        </is>
      </c>
      <c r="AV796" s="10" t="n">
        <v>41565</v>
      </c>
      <c r="AW796" s="9" t="inlineStr">
        <is>
          <t>J. Restrepo - S. Bustamante - C. Rojas</t>
        </is>
      </c>
      <c r="AX796" s="10" t="n">
        <v>41565</v>
      </c>
      <c r="CE796" s="10" t="n">
        <v>41617</v>
      </c>
    </row>
    <row r="797" ht="15" customHeight="1">
      <c r="B797" t="inlineStr">
        <is>
          <t>796-2013</t>
        </is>
      </c>
      <c r="C797" t="n">
        <v>1305921</v>
      </c>
      <c r="D797" t="inlineStr">
        <is>
          <t>-</t>
        </is>
      </c>
      <c r="E797" t="inlineStr">
        <is>
          <t>ESCOMBROS</t>
        </is>
      </c>
      <c r="H797" s="7" t="inlineStr">
        <is>
          <t>Disposición inadecuada de escombros</t>
        </is>
      </c>
      <c r="I797" t="inlineStr">
        <is>
          <t>De Oficio</t>
        </is>
      </c>
      <c r="T797">
        <f>CONCATENATE(J797," ",K797," ",L797," ",M797," ",N797," ",O797," ",P797," ",Q797," ",R797," ",S797)</f>
        <v/>
      </c>
      <c r="U797" t="inlineStr">
        <is>
          <t>no reporta</t>
        </is>
      </c>
      <c r="V797" t="inlineStr">
        <is>
          <t>no reporta</t>
        </is>
      </c>
      <c r="W797" t="inlineStr">
        <is>
          <t>Wilber Gil</t>
        </is>
      </c>
      <c r="X797" t="inlineStr">
        <is>
          <t>KR</t>
        </is>
      </c>
      <c r="Y797" t="n">
        <v>33</v>
      </c>
      <c r="AB797" t="n">
        <v>39</v>
      </c>
      <c r="AE797" t="inlineStr">
        <is>
          <t>SUR</t>
        </is>
      </c>
      <c r="AH797">
        <f>CONCATENATE(X797," ",Y797," ",Z797," ",AA797," ",AB797," ",AC797," ",AD797," ",AE797," ",AF797," ",AG797)</f>
        <v/>
      </c>
      <c r="AI797" t="n">
        <v>71761099</v>
      </c>
      <c r="AJ797" t="n">
        <v>4484166</v>
      </c>
      <c r="AK797" t="inlineStr">
        <is>
          <t>Mesa</t>
        </is>
      </c>
      <c r="AO797" s="1" t="n"/>
      <c r="AP797" t="n">
        <v>9</v>
      </c>
      <c r="AQ797" s="17" t="n">
        <v>41565</v>
      </c>
      <c r="AR797" s="4" t="n">
        <v>41565</v>
      </c>
      <c r="AS797" s="5">
        <f>+AR797-AQ797</f>
        <v/>
      </c>
      <c r="AT797" t="inlineStr">
        <is>
          <t>Acta de Compromiso</t>
        </is>
      </c>
      <c r="AU797" t="inlineStr">
        <is>
          <t>Auto de archivo</t>
        </is>
      </c>
      <c r="AV797" s="10" t="n">
        <v>41565</v>
      </c>
      <c r="AW797" s="9" t="inlineStr">
        <is>
          <t>J. Restrepo - C. Rojas</t>
        </is>
      </c>
      <c r="AX797" s="10" t="n">
        <v>41565</v>
      </c>
      <c r="CE797" s="10" t="n">
        <v>41617</v>
      </c>
    </row>
    <row r="798" ht="15" customHeight="1">
      <c r="A798" t="inlineStr">
        <is>
          <t>IT 132337 - Oficio 132338</t>
        </is>
      </c>
      <c r="B798" t="inlineStr">
        <is>
          <t>797-2013</t>
        </is>
      </c>
      <c r="C798" t="n">
        <v>1305069</v>
      </c>
      <c r="D798" t="inlineStr">
        <is>
          <t>HIDRICO</t>
        </is>
      </c>
      <c r="H798" s="7" t="inlineStr">
        <is>
          <t>Manejo inadecuado de campo de infiltración</t>
        </is>
      </c>
      <c r="I798" t="inlineStr">
        <is>
          <t>Ligia Lopez</t>
        </is>
      </c>
      <c r="S798" t="inlineStr">
        <is>
          <t>lote 48</t>
        </is>
      </c>
      <c r="T798">
        <f>CONCATENATE(J798," ",K798," ",L798," ",M798," ",N798," ",O798," ",P798," ",Q798," ",R798," ",S798)</f>
        <v/>
      </c>
      <c r="U798" t="inlineStr">
        <is>
          <t>no reporta</t>
        </is>
      </c>
      <c r="V798" t="n">
        <v>3015915867</v>
      </c>
      <c r="W798" t="inlineStr">
        <is>
          <t>Gustavo Pertuz</t>
        </is>
      </c>
      <c r="AG798" t="inlineStr">
        <is>
          <t>lote</t>
        </is>
      </c>
      <c r="AH798" t="n">
        <v>47</v>
      </c>
      <c r="AI798" t="inlineStr">
        <is>
          <t>no reporta</t>
        </is>
      </c>
      <c r="AJ798" t="inlineStr">
        <is>
          <t>no reporta</t>
        </is>
      </c>
      <c r="AL798" t="inlineStr">
        <is>
          <t>Las Palmas</t>
        </is>
      </c>
      <c r="AO798" s="1" t="n"/>
      <c r="AP798" t="n">
        <v>12</v>
      </c>
      <c r="AQ798" s="17" t="n">
        <v>41562</v>
      </c>
      <c r="AR798" s="4" t="n"/>
      <c r="AS798" s="5">
        <f>+AR798-AQ798</f>
        <v/>
      </c>
      <c r="AT798" t="inlineStr">
        <is>
          <t>Acta de Compromiso</t>
        </is>
      </c>
      <c r="AU798" t="inlineStr">
        <is>
          <t>Auto de archivo</t>
        </is>
      </c>
    </row>
    <row r="799" ht="15" customHeight="1">
      <c r="B799" t="inlineStr">
        <is>
          <t>798-2013</t>
        </is>
      </c>
      <c r="C799" t="n">
        <v>1305889</v>
      </c>
      <c r="D799" t="inlineStr">
        <is>
          <t>-</t>
        </is>
      </c>
      <c r="E799" t="inlineStr">
        <is>
          <t>RESIDUOS SOLIDOS</t>
        </is>
      </c>
      <c r="H799" s="7" t="inlineStr">
        <is>
          <t>Disposición inadecuada de excrementos de mascotas</t>
        </is>
      </c>
      <c r="I799" t="inlineStr">
        <is>
          <t>John Jairo Angel Arango</t>
        </is>
      </c>
      <c r="J799" t="inlineStr">
        <is>
          <t>CL</t>
        </is>
      </c>
      <c r="K799" t="n">
        <v>36</v>
      </c>
      <c r="M799" t="inlineStr">
        <is>
          <t>SUR</t>
        </is>
      </c>
      <c r="N799" t="n">
        <v>38</v>
      </c>
      <c r="P799" t="n">
        <v>17</v>
      </c>
      <c r="T799">
        <f>CONCATENATE(J799," ",K799," ",L799," ",M799," ",N799," ",O799," ",P799," ",Q799," ",R799," ",S799)</f>
        <v/>
      </c>
      <c r="U799" t="n">
        <v>70554495</v>
      </c>
      <c r="V799" t="inlineStr">
        <is>
          <t>2761517 - 3207216977</t>
        </is>
      </c>
      <c r="W799" t="inlineStr">
        <is>
          <t>Comunidad del sector</t>
        </is>
      </c>
      <c r="X799" t="inlineStr">
        <is>
          <t>DG</t>
        </is>
      </c>
      <c r="Y799" t="n">
        <v>31</v>
      </c>
      <c r="AB799" t="n">
        <v>34</v>
      </c>
      <c r="AC799" t="inlineStr">
        <is>
          <t>C</t>
        </is>
      </c>
      <c r="AE799" t="inlineStr">
        <is>
          <t>SUR</t>
        </is>
      </c>
      <c r="AH799">
        <f>CONCATENATE(X799," ",Y799," ",Z799," ",AA799," ",AB799," ",AC799," ",AD799," ",AE799," ",AF799," ",AG799)</f>
        <v/>
      </c>
      <c r="AI799" t="inlineStr">
        <is>
          <t>no reporta</t>
        </is>
      </c>
      <c r="AJ799" t="inlineStr">
        <is>
          <t>no reporta</t>
        </is>
      </c>
      <c r="AK799" t="inlineStr">
        <is>
          <t>Las Flores</t>
        </is>
      </c>
      <c r="AO799" s="1" t="n"/>
      <c r="AP799" t="n">
        <v>3</v>
      </c>
      <c r="AQ799" s="17" t="n">
        <v>41564</v>
      </c>
      <c r="AR799" s="4" t="n">
        <v>41585</v>
      </c>
      <c r="AS799" s="5">
        <f>+AR799-AQ799</f>
        <v/>
      </c>
      <c r="AT799" t="inlineStr">
        <is>
          <t>Acta de Compromiso</t>
        </is>
      </c>
      <c r="AU799" t="inlineStr">
        <is>
          <t>Auto de archivo</t>
        </is>
      </c>
      <c r="AV799" s="10" t="n">
        <v>41585</v>
      </c>
      <c r="AW799" s="9" t="inlineStr">
        <is>
          <t>J. Restrepo - S. Bustamante - C. Rojas</t>
        </is>
      </c>
      <c r="AX799" s="10" t="n">
        <v>41586</v>
      </c>
      <c r="CE799" s="10" t="n">
        <v>41606</v>
      </c>
    </row>
    <row r="800" ht="30" customHeight="1">
      <c r="B800" t="inlineStr">
        <is>
          <t>799-2013</t>
        </is>
      </c>
      <c r="C800" t="n">
        <v>1305888</v>
      </c>
      <c r="D800" t="inlineStr">
        <is>
          <t>FLORA</t>
        </is>
      </c>
      <c r="H800" s="7" t="inlineStr">
        <is>
          <t>Retiro de capote de predio municipio y arrojan material vegetal en el mismo - sector arenales</t>
        </is>
      </c>
      <c r="I800" t="inlineStr">
        <is>
          <t>De Oficio</t>
        </is>
      </c>
      <c r="T800">
        <f>CONCATENATE(J800," ",K800," ",L800," ",M800," ",N800," ",O800," ",P800," ",Q800," ",R800," ",S800)</f>
        <v/>
      </c>
      <c r="U800" t="inlineStr">
        <is>
          <t>no reporta</t>
        </is>
      </c>
      <c r="V800" t="inlineStr">
        <is>
          <t>no reporta</t>
        </is>
      </c>
      <c r="W800" t="inlineStr">
        <is>
          <t>Jose Aguirre y otro - sector arenales</t>
        </is>
      </c>
      <c r="AH800">
        <f>CONCATENATE(X800," ",Y800," ",Z800," ",AA800," ",AB800," ",AC800," ",AD800," ",AE800," ",AF800," ",AG800)</f>
        <v/>
      </c>
      <c r="AI800" t="inlineStr">
        <is>
          <t>no reporta</t>
        </is>
      </c>
      <c r="AJ800" t="inlineStr">
        <is>
          <t>no reporta</t>
        </is>
      </c>
      <c r="AL800" t="inlineStr">
        <is>
          <t>El Vallano</t>
        </is>
      </c>
      <c r="AO800" s="1" t="n"/>
      <c r="AP800" t="n">
        <v>11</v>
      </c>
      <c r="AQ800" s="17" t="n">
        <v>41564</v>
      </c>
      <c r="AR800" s="4" t="n">
        <v>41606</v>
      </c>
      <c r="AS800" s="5">
        <f>+AR800-AQ800</f>
        <v/>
      </c>
      <c r="AT800" t="inlineStr">
        <is>
          <t>Acta de Compromiso</t>
        </is>
      </c>
      <c r="AU800" t="inlineStr">
        <is>
          <t>Auto de archivo</t>
        </is>
      </c>
      <c r="AV800" s="10" t="n">
        <v>41606</v>
      </c>
      <c r="AW800" s="9" t="inlineStr">
        <is>
          <t>J. Guzman</t>
        </is>
      </c>
      <c r="AX800" s="10" t="n">
        <v>41607</v>
      </c>
    </row>
    <row r="801" ht="15" customHeight="1">
      <c r="B801" t="inlineStr">
        <is>
          <t>800-2013</t>
        </is>
      </c>
      <c r="C801" t="n">
        <v>1305852</v>
      </c>
      <c r="D801" t="inlineStr">
        <is>
          <t>-</t>
        </is>
      </c>
      <c r="E801" t="inlineStr">
        <is>
          <t>RESIDUOS SOLIDOS</t>
        </is>
      </c>
      <c r="H801" s="7" t="inlineStr">
        <is>
          <t xml:space="preserve">Diposición inadecuada de residuos solidos </t>
        </is>
      </c>
      <c r="I801" t="inlineStr">
        <is>
          <t>Comunidad</t>
        </is>
      </c>
      <c r="T801">
        <f>CONCATENATE(J801," ",K801," ",L801," ",M801," ",N801," ",O801," ",P801," ",Q801," ",R801," ",S801)</f>
        <v/>
      </c>
      <c r="U801" t="inlineStr">
        <is>
          <t>no reporta</t>
        </is>
      </c>
      <c r="V801" t="inlineStr">
        <is>
          <t>no reporta</t>
        </is>
      </c>
      <c r="W801" t="inlineStr">
        <is>
          <t>Por determinar</t>
        </is>
      </c>
      <c r="X801" t="inlineStr">
        <is>
          <t>CL</t>
        </is>
      </c>
      <c r="Y801" t="n">
        <v>53</v>
      </c>
      <c r="Z801" t="inlineStr">
        <is>
          <t>C</t>
        </is>
      </c>
      <c r="AA801" t="inlineStr">
        <is>
          <t>SUR</t>
        </is>
      </c>
      <c r="AB801" t="n">
        <v>40</v>
      </c>
      <c r="AC801" t="inlineStr">
        <is>
          <t>B</t>
        </is>
      </c>
      <c r="AD801" t="n">
        <v>160</v>
      </c>
      <c r="AF801" t="n">
        <v>6</v>
      </c>
      <c r="AG801" t="n">
        <v>512</v>
      </c>
      <c r="AH801">
        <f>CONCATENATE(X801," ",Y801," ",Z801," ",AA801," ",AB801," ",AC801," ",AD801," ",AE801," ",AF801," ",AG801)</f>
        <v/>
      </c>
      <c r="AI801" t="inlineStr">
        <is>
          <t>no reporta</t>
        </is>
      </c>
      <c r="AJ801" t="n">
        <v>2700898</v>
      </c>
      <c r="AK801" t="inlineStr">
        <is>
          <t>El Portal</t>
        </is>
      </c>
      <c r="AO801" s="1" t="n"/>
      <c r="AP801" t="n">
        <v>2</v>
      </c>
      <c r="AQ801" s="17" t="n">
        <v>41562</v>
      </c>
      <c r="AR801" s="4" t="n">
        <v>41570</v>
      </c>
      <c r="AS801" s="5">
        <f>+AR801-AQ801</f>
        <v/>
      </c>
      <c r="AT801" t="inlineStr">
        <is>
          <t>Acta de Compromiso</t>
        </is>
      </c>
      <c r="AU801" t="inlineStr">
        <is>
          <t>Auto de archivo</t>
        </is>
      </c>
      <c r="AV801" s="10" t="n">
        <v>41570</v>
      </c>
      <c r="AW801" s="9" t="inlineStr">
        <is>
          <t>J. Restrepo - S. Bustamante - C. Rojas</t>
        </is>
      </c>
      <c r="AX801" s="10" t="n">
        <v>41570</v>
      </c>
    </row>
    <row r="802" ht="15" customHeight="1">
      <c r="A802" t="inlineStr">
        <is>
          <t xml:space="preserve"> </t>
        </is>
      </c>
      <c r="B802" t="inlineStr">
        <is>
          <t>801-2013</t>
        </is>
      </c>
      <c r="C802" t="n">
        <v>1305853</v>
      </c>
      <c r="D802" t="inlineStr">
        <is>
          <t>FLORA</t>
        </is>
      </c>
      <c r="H802" s="7" t="inlineStr">
        <is>
          <t>Arbol de roble anillado</t>
        </is>
      </c>
      <c r="I802" t="inlineStr">
        <is>
          <t>De Oficio</t>
        </is>
      </c>
      <c r="T802">
        <f>CONCATENATE(J802," ",K802," ",L802," ",M802," ",N802," ",O802," ",P802," ",Q802," ",R802," ",S802)</f>
        <v/>
      </c>
      <c r="U802" t="inlineStr">
        <is>
          <t>no reporta</t>
        </is>
      </c>
      <c r="V802" t="inlineStr">
        <is>
          <t>no reporta</t>
        </is>
      </c>
      <c r="W802" t="inlineStr">
        <is>
          <t>Mary Luz Wills Isaza - Santiago Villegas Restrepo</t>
        </is>
      </c>
      <c r="X802" t="inlineStr">
        <is>
          <t>KR</t>
        </is>
      </c>
      <c r="Y802" t="n">
        <v>55</v>
      </c>
      <c r="AB802" t="n">
        <v>22</v>
      </c>
      <c r="AD802" t="n">
        <v>37</v>
      </c>
      <c r="AH802">
        <f>CONCATENATE(X802," ",Y802," ",Z802," ",AA802," ",AB802," ",AC802," ",AD802," ",AE802," ",AF802," ",AG802)</f>
        <v/>
      </c>
      <c r="AI802" t="n">
        <v>42882069</v>
      </c>
      <c r="AJ802" t="n">
        <v>2659773</v>
      </c>
      <c r="AL802" t="inlineStr">
        <is>
          <t>El Escobero</t>
        </is>
      </c>
      <c r="AO802" s="1" t="inlineStr">
        <is>
          <t>171</t>
        </is>
      </c>
      <c r="AP802" t="n">
        <v>10</v>
      </c>
      <c r="AQ802" s="17" t="n">
        <v>41562</v>
      </c>
      <c r="AR802" s="4" t="n">
        <v>41562</v>
      </c>
      <c r="AS802" s="5">
        <f>+AR802-AQ802</f>
        <v/>
      </c>
      <c r="AT802" t="inlineStr">
        <is>
          <t>Acta de Compromiso</t>
        </is>
      </c>
      <c r="AU802" t="inlineStr">
        <is>
          <t>Auto de archivo</t>
        </is>
      </c>
      <c r="AV802" s="10" t="n">
        <v>41562</v>
      </c>
      <c r="AW802" s="9" t="inlineStr">
        <is>
          <t>L. Taborda</t>
        </is>
      </c>
      <c r="AX802" s="10" t="n">
        <v>41563</v>
      </c>
      <c r="CE802" s="10" t="n">
        <v>41877</v>
      </c>
    </row>
    <row r="803" ht="15" customHeight="1">
      <c r="A803" t="inlineStr">
        <is>
          <t>IT 132270 - IT 3344</t>
        </is>
      </c>
      <c r="B803" t="inlineStr">
        <is>
          <t>802-2013</t>
        </is>
      </c>
      <c r="C803" t="inlineStr">
        <is>
          <t>1305864-132001 - 112075-132137 - 3344 - 278045 - 3410 - 117942</t>
        </is>
      </c>
      <c r="D803" t="inlineStr">
        <is>
          <t>HIDRICO</t>
        </is>
      </c>
      <c r="H803" s="7" t="inlineStr">
        <is>
          <t>Control al proyecto Missisipi de la Cuenca</t>
        </is>
      </c>
      <c r="I803" t="inlineStr">
        <is>
          <t>De Oficio</t>
        </is>
      </c>
      <c r="T803">
        <f>CONCATENATE(J803," ",K803," ",L803," ",M803," ",N803," ",O803," ",P803," ",Q803," ",R803," ",S803)</f>
        <v/>
      </c>
      <c r="U803" t="inlineStr">
        <is>
          <t>no reporta</t>
        </is>
      </c>
      <c r="V803" t="inlineStr">
        <is>
          <t>no reporta</t>
        </is>
      </c>
      <c r="W803" t="inlineStr">
        <is>
          <t>Missisipi de la Cuenca - Susana Madrigal</t>
        </is>
      </c>
      <c r="X803" t="inlineStr">
        <is>
          <t>KR</t>
        </is>
      </c>
      <c r="Y803" t="n">
        <v>39</v>
      </c>
      <c r="Z803" t="inlineStr">
        <is>
          <t>E</t>
        </is>
      </c>
      <c r="AB803" t="n">
        <v>48</v>
      </c>
      <c r="AC803" t="inlineStr">
        <is>
          <t>F</t>
        </is>
      </c>
      <c r="AD803" t="n">
        <v>50</v>
      </c>
      <c r="AH803">
        <f>CONCATENATE(X803," ",Y803," ",Z803," ",AA803," ",AB803," ",AC803," ",AD803," ",AE803," ",AF803," ",AG803)</f>
        <v/>
      </c>
      <c r="AI803" t="n">
        <v>21526088</v>
      </c>
      <c r="AJ803" t="n">
        <v>3335010</v>
      </c>
      <c r="AK803" t="inlineStr">
        <is>
          <t>Loma del Barro</t>
        </is>
      </c>
      <c r="AO803" s="1" t="n"/>
      <c r="AP803" t="n">
        <v>7</v>
      </c>
      <c r="AQ803" s="17" t="n">
        <v>41562</v>
      </c>
      <c r="AR803" s="4" t="n">
        <v>41562</v>
      </c>
      <c r="AS803" s="5">
        <f>+AR803-AQ803</f>
        <v/>
      </c>
      <c r="AT803" t="inlineStr">
        <is>
          <t>Acta de Compromiso</t>
        </is>
      </c>
      <c r="AU803" t="inlineStr">
        <is>
          <t>Auto de archivo</t>
        </is>
      </c>
      <c r="AV803" s="10" t="n">
        <v>41562</v>
      </c>
      <c r="AW803" s="9" t="inlineStr">
        <is>
          <t>C. Calle</t>
        </is>
      </c>
      <c r="AX803" s="10" t="n">
        <v>41562</v>
      </c>
      <c r="AY803" s="10" t="n">
        <v>41772</v>
      </c>
      <c r="AZ803" s="9" t="inlineStr">
        <is>
          <t>L. Taborda</t>
        </is>
      </c>
      <c r="BA803" s="10" t="n">
        <v>41773</v>
      </c>
      <c r="BB803" s="10" t="n">
        <v>42079</v>
      </c>
      <c r="BC803" s="9" t="inlineStr">
        <is>
          <t>A. Arbelaez</t>
        </is>
      </c>
      <c r="BD803" s="10" t="n">
        <v>42079</v>
      </c>
    </row>
    <row r="804" ht="15" customHeight="1">
      <c r="B804" t="inlineStr">
        <is>
          <t>803-2013</t>
        </is>
      </c>
      <c r="C804" t="n">
        <v>1305970</v>
      </c>
      <c r="D804" t="inlineStr">
        <is>
          <t>-</t>
        </is>
      </c>
      <c r="E804" t="inlineStr">
        <is>
          <t>MATERIAL DE CONTRUCCIÓN</t>
        </is>
      </c>
      <c r="H804" s="7" t="inlineStr">
        <is>
          <t>Obra abandonada</t>
        </is>
      </c>
      <c r="I804" t="inlineStr">
        <is>
          <t>De Oficio</t>
        </is>
      </c>
      <c r="T804">
        <f>CONCATENATE(J804," ",K804," ",L804," ",M804," ",N804," ",O804," ",P804," ",Q804," ",R804," ",S804)</f>
        <v/>
      </c>
      <c r="U804" t="inlineStr">
        <is>
          <t>no reporta</t>
        </is>
      </c>
      <c r="V804" t="inlineStr">
        <is>
          <t>no reporta</t>
        </is>
      </c>
      <c r="W804" t="inlineStr">
        <is>
          <t>Edilson Alberto Villa</t>
        </is>
      </c>
      <c r="X804" t="inlineStr">
        <is>
          <t>KR</t>
        </is>
      </c>
      <c r="Y804" t="n">
        <v>24</v>
      </c>
      <c r="Z804" t="inlineStr">
        <is>
          <t>F</t>
        </is>
      </c>
      <c r="AB804" t="n">
        <v>40</v>
      </c>
      <c r="AD804" t="n">
        <v>142</v>
      </c>
      <c r="AG804" t="n">
        <v>152</v>
      </c>
      <c r="AH804">
        <f>CONCATENATE(X804," ",Y804," ",Z804," ",AA804," ",AB804," ",AC804," ",AD804," ",AE804," ",AF804," ",AG804)</f>
        <v/>
      </c>
      <c r="AI804" t="inlineStr">
        <is>
          <t>no reporta</t>
        </is>
      </c>
      <c r="AJ804" t="inlineStr">
        <is>
          <t>no reporta</t>
        </is>
      </c>
      <c r="AK804" t="inlineStr">
        <is>
          <t>El Salado</t>
        </is>
      </c>
      <c r="AO804" s="1" t="n"/>
      <c r="AP804" t="n">
        <v>6</v>
      </c>
      <c r="AQ804" s="17" t="n">
        <v>41568</v>
      </c>
      <c r="AR804" s="4" t="n">
        <v>41568</v>
      </c>
      <c r="AS804" s="5">
        <f>+AR804-AQ804</f>
        <v/>
      </c>
      <c r="AT804" t="inlineStr">
        <is>
          <t>Acta de Compromiso</t>
        </is>
      </c>
      <c r="AU804" t="inlineStr">
        <is>
          <t>Auto de archivo</t>
        </is>
      </c>
      <c r="AV804" s="10" t="n">
        <v>41565</v>
      </c>
      <c r="AW804" s="9" t="inlineStr">
        <is>
          <t>J. Alvarez - L. Garcia</t>
        </is>
      </c>
      <c r="AX804" s="10" t="n">
        <v>41568</v>
      </c>
      <c r="BA804" s="9" t="inlineStr">
        <is>
          <t xml:space="preserve">puerto </t>
        </is>
      </c>
    </row>
    <row r="805" ht="15" customHeight="1">
      <c r="B805" t="inlineStr">
        <is>
          <t>804-2013</t>
        </is>
      </c>
      <c r="C805" t="n">
        <v>1305972</v>
      </c>
      <c r="D805" t="inlineStr">
        <is>
          <t>-</t>
        </is>
      </c>
      <c r="E805" t="inlineStr">
        <is>
          <t>ESCOMBROS</t>
        </is>
      </c>
      <c r="H805" s="7" t="inlineStr">
        <is>
          <t>Disposición inadecuada de escombros</t>
        </is>
      </c>
      <c r="I805" t="inlineStr">
        <is>
          <t>De Oficio</t>
        </is>
      </c>
      <c r="T805">
        <f>CONCATENATE(J805," ",K805," ",L805," ",M805," ",N805," ",O805," ",P805," ",Q805," ",R805," ",S805)</f>
        <v/>
      </c>
      <c r="U805" t="inlineStr">
        <is>
          <t>no reporta</t>
        </is>
      </c>
      <c r="V805" t="inlineStr">
        <is>
          <t>no reporta</t>
        </is>
      </c>
      <c r="W805" t="inlineStr">
        <is>
          <t>Maria Dora Valencia</t>
        </is>
      </c>
      <c r="X805" t="inlineStr">
        <is>
          <t>KR</t>
        </is>
      </c>
      <c r="Y805" t="n">
        <v>48</v>
      </c>
      <c r="AB805" t="n">
        <v>39</v>
      </c>
      <c r="AC805" t="inlineStr">
        <is>
          <t>A</t>
        </is>
      </c>
      <c r="AD805" t="n">
        <v>38</v>
      </c>
      <c r="AE805" t="inlineStr">
        <is>
          <t>SUR</t>
        </is>
      </c>
      <c r="AH805">
        <f>CONCATENATE(X805," ",Y805," ",Z805," ",AA805," ",AB805," ",AC805," ",AD805," ",AE805," ",AF805," ",AG805)</f>
        <v/>
      </c>
      <c r="AI805" t="n">
        <v>32443777</v>
      </c>
      <c r="AJ805" t="n">
        <v>3323875</v>
      </c>
      <c r="AK805" t="inlineStr">
        <is>
          <t>Alcala</t>
        </is>
      </c>
      <c r="AO805" s="1" t="n"/>
      <c r="AP805" t="n">
        <v>8</v>
      </c>
      <c r="AQ805" s="17" t="n">
        <v>41569</v>
      </c>
      <c r="AR805" s="4" t="n">
        <v>41569</v>
      </c>
      <c r="AS805" s="5">
        <f>+AR805-AQ805</f>
        <v/>
      </c>
      <c r="AT805" t="inlineStr">
        <is>
          <t>Acta de Compromiso</t>
        </is>
      </c>
      <c r="AU805" t="inlineStr">
        <is>
          <t>Auto de archivo</t>
        </is>
      </c>
      <c r="AV805" s="10" t="n">
        <v>41568</v>
      </c>
      <c r="AW805" s="9" t="inlineStr">
        <is>
          <t>L. Taborda</t>
        </is>
      </c>
      <c r="AX805" s="10" t="n">
        <v>41569</v>
      </c>
      <c r="CE805" s="10" t="n">
        <v>41606</v>
      </c>
    </row>
    <row r="806" ht="15" customHeight="1">
      <c r="B806" t="inlineStr">
        <is>
          <t>805-2013</t>
        </is>
      </c>
      <c r="C806" t="inlineStr">
        <is>
          <t>1305937 - 1307409</t>
        </is>
      </c>
      <c r="D806" t="inlineStr">
        <is>
          <t>FAUNA DOMESTICA</t>
        </is>
      </c>
      <c r="H806" s="7" t="inlineStr">
        <is>
          <t>Accidente de mascota</t>
        </is>
      </c>
      <c r="I806" t="inlineStr">
        <is>
          <t>Javier Eduardo Hernandez Gallo</t>
        </is>
      </c>
      <c r="J806" t="inlineStr">
        <is>
          <t>TR</t>
        </is>
      </c>
      <c r="K806" t="n">
        <v>35</v>
      </c>
      <c r="L806" t="inlineStr">
        <is>
          <t>A</t>
        </is>
      </c>
      <c r="M806" t="inlineStr">
        <is>
          <t>SUR</t>
        </is>
      </c>
      <c r="N806" t="n">
        <v>32</v>
      </c>
      <c r="P806" t="n">
        <v>13</v>
      </c>
      <c r="T806">
        <f>CONCATENATE(J806," ",K806," ",L806," ",M806," ",N806," ",O806," ",P806," ",Q806," ",R806," ",S806)</f>
        <v/>
      </c>
      <c r="U806" t="n">
        <v>15347014</v>
      </c>
      <c r="V806" t="n">
        <v>2767647</v>
      </c>
      <c r="W806" t="inlineStr">
        <is>
          <t>Por determinar - Vehiculo FHE 482 de Envigado - Aveo Gris</t>
        </is>
      </c>
      <c r="AH806">
        <f>CONCATENATE(X806," ",Y806," ",Z806," ",AA806," ",AB806," ",AC806," ",AD806," ",AE806," ",AF806," ",AG806)</f>
        <v/>
      </c>
      <c r="AI806" t="inlineStr">
        <is>
          <t>no reporta</t>
        </is>
      </c>
      <c r="AJ806" t="inlineStr">
        <is>
          <t>no reporta</t>
        </is>
      </c>
      <c r="AK806" t="inlineStr">
        <is>
          <t>Los Naranjos</t>
        </is>
      </c>
      <c r="AO806" s="1" t="n"/>
      <c r="AP806" t="n">
        <v>9</v>
      </c>
      <c r="AQ806" s="17" t="n">
        <v>41565</v>
      </c>
      <c r="AR806" s="4" t="n"/>
      <c r="AS806" s="5">
        <f>+AR806-AQ806</f>
        <v/>
      </c>
      <c r="AT806" t="inlineStr">
        <is>
          <t>Acta de Compromiso</t>
        </is>
      </c>
      <c r="AU806" t="inlineStr">
        <is>
          <t>Auto de archivo</t>
        </is>
      </c>
    </row>
    <row r="807" ht="15" customHeight="1">
      <c r="B807" t="inlineStr">
        <is>
          <t>806-2013</t>
        </is>
      </c>
      <c r="C807" t="n">
        <v>1305938</v>
      </c>
      <c r="D807" t="inlineStr">
        <is>
          <t>FAUNA DOMESTICA</t>
        </is>
      </c>
      <c r="H807" s="7" t="inlineStr">
        <is>
          <t xml:space="preserve">Perro agresivo </t>
        </is>
      </c>
      <c r="I807" t="inlineStr">
        <is>
          <t>Anonimo</t>
        </is>
      </c>
      <c r="T807">
        <f>CONCATENATE(J807," ",K807," ",L807," ",M807," ",N807," ",O807," ",P807," ",Q807," ",R807," ",S807)</f>
        <v/>
      </c>
      <c r="U807" t="inlineStr">
        <is>
          <t>no reporta</t>
        </is>
      </c>
      <c r="V807" t="n">
        <v>3318683</v>
      </c>
      <c r="W807" t="inlineStr">
        <is>
          <t>Tatiana</t>
        </is>
      </c>
      <c r="X807" t="inlineStr">
        <is>
          <t>KR</t>
        </is>
      </c>
      <c r="Y807" t="n">
        <v>24</v>
      </c>
      <c r="Z807" t="inlineStr">
        <is>
          <t>G</t>
        </is>
      </c>
      <c r="AB807" t="n">
        <v>39</v>
      </c>
      <c r="AC807" t="inlineStr">
        <is>
          <t>A</t>
        </is>
      </c>
      <c r="AD807" t="n">
        <v>24</v>
      </c>
      <c r="AE807" t="inlineStr">
        <is>
          <t>SUR</t>
        </is>
      </c>
      <c r="AH807">
        <f>CONCATENATE(X807," ",Y807," ",Z807," ",AA807," ",AB807," ",AC807," ",AD807," ",AE807," ",AF807," ",AG807)</f>
        <v/>
      </c>
      <c r="AI807" t="inlineStr">
        <is>
          <t>no reporta</t>
        </is>
      </c>
      <c r="AJ807" t="inlineStr">
        <is>
          <t>no reporta</t>
        </is>
      </c>
      <c r="AK807" t="inlineStr">
        <is>
          <t>El Chingui</t>
        </is>
      </c>
      <c r="AO807" s="1" t="n"/>
      <c r="AP807" t="n">
        <v>6</v>
      </c>
      <c r="AQ807" s="17" t="n">
        <v>41565</v>
      </c>
      <c r="AR807" s="4" t="n"/>
      <c r="AS807" s="5">
        <f>+AR807-AQ807</f>
        <v/>
      </c>
      <c r="AT807" t="inlineStr">
        <is>
          <t>Acta de Compromiso</t>
        </is>
      </c>
      <c r="AU807" t="inlineStr">
        <is>
          <t>Auto de archivo</t>
        </is>
      </c>
    </row>
    <row r="808" ht="15" customHeight="1">
      <c r="B808" t="inlineStr">
        <is>
          <t>807-2013</t>
        </is>
      </c>
      <c r="C808" t="n">
        <v>1305949</v>
      </c>
      <c r="D808" t="inlineStr">
        <is>
          <t>HIDRICO</t>
        </is>
      </c>
      <c r="H808" s="7" t="inlineStr">
        <is>
          <t>Manejo inadecuado de aguas en piscina</t>
        </is>
      </c>
      <c r="I808" t="inlineStr">
        <is>
          <t>Comunidad</t>
        </is>
      </c>
      <c r="T808">
        <f>CONCATENATE(J808," ",K808," ",L808," ",M808," ",N808," ",O808," ",P808," ",Q808," ",R808," ",S808)</f>
        <v/>
      </c>
      <c r="U808" t="inlineStr">
        <is>
          <t>no reporta</t>
        </is>
      </c>
      <c r="V808" t="inlineStr">
        <is>
          <t>no reporta</t>
        </is>
      </c>
      <c r="W808" t="inlineStr">
        <is>
          <t>Leon - Gloria - Finca Alemania</t>
        </is>
      </c>
      <c r="X808" t="inlineStr">
        <is>
          <t>CL</t>
        </is>
      </c>
      <c r="Y808" t="n">
        <v>36</v>
      </c>
      <c r="AB808" t="n">
        <v>29</v>
      </c>
      <c r="AD808" t="n">
        <v>5</v>
      </c>
      <c r="AE808" t="inlineStr">
        <is>
          <t>SUR</t>
        </is>
      </c>
      <c r="AH808">
        <f>CONCATENATE(X808," ",Y808," ",Z808," ",AA808," ",AB808," ",AC808," ",AD808," ",AE808," ",AF808," ",AG808)</f>
        <v/>
      </c>
      <c r="AI808" t="inlineStr">
        <is>
          <t>no reporta</t>
        </is>
      </c>
      <c r="AJ808" t="inlineStr">
        <is>
          <t>no reporta</t>
        </is>
      </c>
      <c r="AK808" t="inlineStr">
        <is>
          <t>El Chocho</t>
        </is>
      </c>
      <c r="AO808" s="1" t="n"/>
      <c r="AP808" t="n">
        <v>5</v>
      </c>
      <c r="AQ808" s="17" t="n">
        <v>41568</v>
      </c>
      <c r="AR808" s="4" t="n">
        <v>41585</v>
      </c>
      <c r="AS808" s="5">
        <f>+AR808-AQ808</f>
        <v/>
      </c>
      <c r="AT808" t="inlineStr">
        <is>
          <t>Acta de Compromiso</t>
        </is>
      </c>
      <c r="AU808" t="inlineStr">
        <is>
          <t>Auto de archivo</t>
        </is>
      </c>
      <c r="AV808" s="10" t="n">
        <v>41585</v>
      </c>
      <c r="AW808" s="9" t="inlineStr">
        <is>
          <t>J. Restrepo - S. Bustamante</t>
        </is>
      </c>
      <c r="AX808" s="10" t="n">
        <v>41586</v>
      </c>
      <c r="CE808" s="10" t="n">
        <v>41593</v>
      </c>
    </row>
    <row r="809" ht="15" customHeight="1">
      <c r="B809" t="inlineStr">
        <is>
          <t>808-2013</t>
        </is>
      </c>
      <c r="C809" t="n">
        <v>1305965</v>
      </c>
      <c r="D809" t="inlineStr">
        <is>
          <t>FAUNA SILVESTRE</t>
        </is>
      </c>
      <c r="H809" s="7" t="inlineStr">
        <is>
          <t xml:space="preserve">Tenencia ilegal de Iguana </t>
        </is>
      </c>
      <c r="I809" t="inlineStr">
        <is>
          <t>Nubia Arango</t>
        </is>
      </c>
      <c r="T809">
        <f>CONCATENATE(J809," ",K809," ",L809," ",M809," ",N809," ",O809," ",P809," ",Q809," ",R809," ",S809)</f>
        <v/>
      </c>
      <c r="U809" t="n">
        <v>42868021</v>
      </c>
      <c r="V809" t="n">
        <v>2760605</v>
      </c>
      <c r="W809" t="inlineStr">
        <is>
          <t>Por determinar</t>
        </is>
      </c>
      <c r="X809" t="inlineStr">
        <is>
          <t>KR</t>
        </is>
      </c>
      <c r="Y809" t="n">
        <v>42</v>
      </c>
      <c r="AB809" t="n">
        <v>36</v>
      </c>
      <c r="AD809" t="n">
        <v>19</v>
      </c>
      <c r="AE809" t="inlineStr">
        <is>
          <t>SUR</t>
        </is>
      </c>
      <c r="AG809" t="n">
        <v>101</v>
      </c>
      <c r="AH809">
        <f>CONCATENATE(X809," ",Y809," ",Z809," ",AA809," ",AB809," ",AC809," ",AD809," ",AE809," ",AF809," ",AG809)</f>
        <v/>
      </c>
      <c r="AI809" t="inlineStr">
        <is>
          <t>no reporta</t>
        </is>
      </c>
      <c r="AJ809" t="inlineStr">
        <is>
          <t>no reporta</t>
        </is>
      </c>
      <c r="AK809" t="inlineStr">
        <is>
          <t>Zona Centro</t>
        </is>
      </c>
      <c r="AO809" s="1" t="n"/>
      <c r="AP809" t="n">
        <v>9</v>
      </c>
      <c r="AQ809" s="17" t="n">
        <v>41568</v>
      </c>
      <c r="AR809" s="4" t="n">
        <v>41619</v>
      </c>
      <c r="AS809" s="5">
        <f>+AR809-AQ809</f>
        <v/>
      </c>
      <c r="AT809" t="inlineStr">
        <is>
          <t>Acta de Compromiso</t>
        </is>
      </c>
      <c r="AU809" t="inlineStr">
        <is>
          <t>Auto de archivo</t>
        </is>
      </c>
      <c r="AV809" s="10" t="n">
        <v>41619</v>
      </c>
      <c r="AW809" s="9" t="inlineStr">
        <is>
          <t>J. Restrepo - Dayani</t>
        </is>
      </c>
      <c r="AX809" s="10" t="n">
        <v>41619</v>
      </c>
      <c r="CE809" s="10" t="n">
        <v>41681</v>
      </c>
    </row>
    <row r="810" ht="15" customHeight="1">
      <c r="B810" t="inlineStr">
        <is>
          <t>809-2013</t>
        </is>
      </c>
      <c r="C810" t="n">
        <v>1305983</v>
      </c>
      <c r="D810" t="inlineStr">
        <is>
          <t>-</t>
        </is>
      </c>
      <c r="E810" t="inlineStr">
        <is>
          <t>ESCOMBROS</t>
        </is>
      </c>
      <c r="H810" s="7" t="inlineStr">
        <is>
          <t>Disposición inadecuada de escombros</t>
        </is>
      </c>
      <c r="I810" t="inlineStr">
        <is>
          <t>Enviaseo</t>
        </is>
      </c>
      <c r="T810">
        <f>CONCATENATE(J810," ",K810," ",L810," ",M810," ",N810," ",O810," ",P810," ",Q810," ",R810," ",S810)</f>
        <v/>
      </c>
      <c r="U810" t="inlineStr">
        <is>
          <t>no reporta</t>
        </is>
      </c>
      <c r="V810" t="inlineStr">
        <is>
          <t>no reporta</t>
        </is>
      </c>
      <c r="W810" t="inlineStr">
        <is>
          <t>Beatriz Arango Herrera</t>
        </is>
      </c>
      <c r="X810" t="inlineStr">
        <is>
          <t>KR</t>
        </is>
      </c>
      <c r="Y810" t="n">
        <v>43</v>
      </c>
      <c r="Z810" t="inlineStr">
        <is>
          <t>A</t>
        </is>
      </c>
      <c r="AB810" t="n">
        <v>36</v>
      </c>
      <c r="AD810" t="n">
        <v>50</v>
      </c>
      <c r="AE810" t="inlineStr">
        <is>
          <t>SUR</t>
        </is>
      </c>
      <c r="AH810">
        <f>CONCATENATE(X810," ",Y810," ",Z810," ",AA810," ",AB810," ",AC810," ",AD810," ",AE810," ",AF810," ",AG810)</f>
        <v/>
      </c>
      <c r="AI810" t="inlineStr">
        <is>
          <t>no reporta</t>
        </is>
      </c>
      <c r="AJ810" t="n">
        <v>3322113</v>
      </c>
      <c r="AK810" t="inlineStr">
        <is>
          <t>Zona Centro</t>
        </is>
      </c>
      <c r="AO810" s="1" t="n"/>
      <c r="AP810" t="n">
        <v>9</v>
      </c>
      <c r="AQ810" s="17" t="n">
        <v>41569</v>
      </c>
      <c r="AR810" s="4" t="n">
        <v>41593</v>
      </c>
      <c r="AS810" s="5">
        <f>+AR810-AQ810</f>
        <v/>
      </c>
      <c r="AT810" t="inlineStr">
        <is>
          <t>Acta de Compromiso</t>
        </is>
      </c>
      <c r="AU810" t="inlineStr">
        <is>
          <t>Auto de archivo</t>
        </is>
      </c>
      <c r="AV810" s="10" t="n">
        <v>41593</v>
      </c>
      <c r="AW810" s="9" t="inlineStr">
        <is>
          <t>J. Alvarez - L. Garcia</t>
        </is>
      </c>
      <c r="AX810" s="10" t="n">
        <v>41596</v>
      </c>
      <c r="CE810" s="10" t="n">
        <v>41606</v>
      </c>
    </row>
    <row r="811" ht="15" customHeight="1">
      <c r="B811" t="inlineStr">
        <is>
          <t>810-2013</t>
        </is>
      </c>
      <c r="C811" t="n">
        <v>1305984</v>
      </c>
      <c r="D811" t="inlineStr">
        <is>
          <t>FLORA</t>
        </is>
      </c>
      <c r="H811" s="7" t="inlineStr">
        <is>
          <t>Decomiso de flora silvestre</t>
        </is>
      </c>
      <c r="I811" t="inlineStr">
        <is>
          <t>De Oficio</t>
        </is>
      </c>
      <c r="T811">
        <f>CONCATENATE(J811," ",K811," ",L811," ",M811," ",N811," ",O811," ",P811," ",Q811," ",R811," ",S811)</f>
        <v/>
      </c>
      <c r="U811" t="inlineStr">
        <is>
          <t>no reporta</t>
        </is>
      </c>
      <c r="V811" t="inlineStr">
        <is>
          <t>no reporta</t>
        </is>
      </c>
      <c r="W811" t="inlineStr">
        <is>
          <t>Victor Atehortua</t>
        </is>
      </c>
      <c r="AH811">
        <f>CONCATENATE(X811," ",Y811," ",Z811," ",AA811," ",AB811," ",AC811," ",AD811," ",AE811," ",AF811," ",AG811)</f>
        <v/>
      </c>
      <c r="AI811" t="inlineStr">
        <is>
          <t>no reporta</t>
        </is>
      </c>
      <c r="AJ811" t="inlineStr">
        <is>
          <t>no reporta</t>
        </is>
      </c>
      <c r="AL811" t="inlineStr">
        <is>
          <t>Perico</t>
        </is>
      </c>
      <c r="AO811" s="1" t="n"/>
      <c r="AP811" t="n">
        <v>13</v>
      </c>
      <c r="AQ811" s="17" t="n">
        <v>41569</v>
      </c>
      <c r="AR811" s="4" t="n">
        <v>41569</v>
      </c>
      <c r="AS811" s="5">
        <f>+AR811-AQ811</f>
        <v/>
      </c>
      <c r="AT811" t="inlineStr">
        <is>
          <t>Acta de Compromiso</t>
        </is>
      </c>
      <c r="AU811" t="inlineStr">
        <is>
          <t>Auto de archivo</t>
        </is>
      </c>
      <c r="AV811" s="10" t="n">
        <v>41569</v>
      </c>
      <c r="AW811" s="9" t="inlineStr">
        <is>
          <t>L. Taborda - F. Villarraga</t>
        </is>
      </c>
      <c r="AX811" s="10" t="n">
        <v>41569</v>
      </c>
      <c r="CE811" s="10" t="n">
        <v>41569</v>
      </c>
    </row>
    <row r="812" ht="15" customHeight="1">
      <c r="B812" t="inlineStr">
        <is>
          <t>811-2013</t>
        </is>
      </c>
      <c r="C812" t="n">
        <v>1305985</v>
      </c>
      <c r="D812" t="inlineStr">
        <is>
          <t>FAUNA SILVESTRE</t>
        </is>
      </c>
      <c r="H812" s="7" t="inlineStr">
        <is>
          <t>Denuncia de caza de fauna silvestre</t>
        </is>
      </c>
      <c r="I812" t="inlineStr">
        <is>
          <t>De Oficio</t>
        </is>
      </c>
      <c r="T812">
        <f>CONCATENATE(J812," ",K812," ",L812," ",M812," ",N812," ",O812," ",P812," ",Q812," ",R812," ",S812)</f>
        <v/>
      </c>
      <c r="U812" t="inlineStr">
        <is>
          <t>no reporta</t>
        </is>
      </c>
      <c r="V812" t="inlineStr">
        <is>
          <t>no reporta</t>
        </is>
      </c>
      <c r="W812" t="inlineStr">
        <is>
          <t>Ignacio Arango</t>
        </is>
      </c>
      <c r="AH812">
        <f>CONCATENATE(X812," ",Y812," ",Z812," ",AA812," ",AB812," ",AC812," ",AD812," ",AE812," ",AF812," ",AG812)</f>
        <v/>
      </c>
      <c r="AI812" t="inlineStr">
        <is>
          <t>no reporta</t>
        </is>
      </c>
      <c r="AJ812" t="inlineStr">
        <is>
          <t>no reporta</t>
        </is>
      </c>
      <c r="AL812" t="inlineStr">
        <is>
          <t>Las Palmas</t>
        </is>
      </c>
      <c r="AO812" s="1" t="n"/>
      <c r="AP812" t="n">
        <v>12</v>
      </c>
      <c r="AQ812" s="17" t="n">
        <v>41569</v>
      </c>
      <c r="AR812" s="4" t="n">
        <v>41569</v>
      </c>
      <c r="AS812" s="5">
        <f>+AR812-AQ812</f>
        <v/>
      </c>
      <c r="AT812" t="inlineStr">
        <is>
          <t>Acta de Compromiso</t>
        </is>
      </c>
      <c r="AU812" t="inlineStr">
        <is>
          <t>Auto de archivo</t>
        </is>
      </c>
      <c r="AV812" s="10" t="n">
        <v>41569</v>
      </c>
      <c r="AW812" s="9" t="inlineStr">
        <is>
          <t>L. Taborda - F. Villarraga</t>
        </is>
      </c>
      <c r="AX812" s="10" t="n">
        <v>41569</v>
      </c>
      <c r="CE812" s="10" t="n">
        <v>41569</v>
      </c>
    </row>
    <row r="813" ht="15" customHeight="1">
      <c r="B813" t="inlineStr">
        <is>
          <t>812-2013</t>
        </is>
      </c>
      <c r="C813" t="inlineStr">
        <is>
          <t>1306087 - 1306095 - 1306717</t>
        </is>
      </c>
      <c r="D813" t="inlineStr">
        <is>
          <t>FAUNA DOMESTICA</t>
        </is>
      </c>
      <c r="H813" s="7" t="inlineStr">
        <is>
          <t>Tenencia inadecuada de mascotas</t>
        </is>
      </c>
      <c r="I813" t="inlineStr">
        <is>
          <t>Beatriz Hernandez - Isaac Bolivar</t>
        </is>
      </c>
      <c r="J813" t="inlineStr">
        <is>
          <t>CL</t>
        </is>
      </c>
      <c r="K813" t="n">
        <v>23</v>
      </c>
      <c r="M813" t="inlineStr">
        <is>
          <t>SUR</t>
        </is>
      </c>
      <c r="N813" t="n">
        <v>15</v>
      </c>
      <c r="P813" t="n">
        <v>115</v>
      </c>
      <c r="S813" t="n">
        <v>120</v>
      </c>
      <c r="T813">
        <f>CONCATENATE(J813," ",K813," ",L813," ",M813," ",N813," ",O813," ",P813," ",Q813," ",R813," ",S813)</f>
        <v/>
      </c>
      <c r="U813" t="n">
        <v>21384455</v>
      </c>
      <c r="V813" t="n">
        <v>4449139</v>
      </c>
      <c r="W813" t="inlineStr">
        <is>
          <t>Laurence Canney</t>
        </is>
      </c>
      <c r="X813" t="inlineStr">
        <is>
          <t>CL</t>
        </is>
      </c>
      <c r="Y813" t="n">
        <v>23</v>
      </c>
      <c r="AA813" t="inlineStr">
        <is>
          <t>SUR</t>
        </is>
      </c>
      <c r="AB813" t="n">
        <v>15</v>
      </c>
      <c r="AD813" t="n">
        <v>115</v>
      </c>
      <c r="AG813" t="n">
        <v>116</v>
      </c>
      <c r="AH813">
        <f>CONCATENATE(X813," ",Y813," ",Z813," ",AA813," ",AB813," ",AC813," ",AD813," ",AE813," ",AF813," ",AG813)</f>
        <v/>
      </c>
      <c r="AI813" t="inlineStr">
        <is>
          <t>no reporta</t>
        </is>
      </c>
      <c r="AJ813" t="inlineStr">
        <is>
          <t>no reporta</t>
        </is>
      </c>
      <c r="AK813" t="inlineStr">
        <is>
          <t>Zuñiga</t>
        </is>
      </c>
      <c r="AO813" s="1" t="n"/>
      <c r="AP813" t="n">
        <v>4</v>
      </c>
      <c r="AQ813" s="17" t="n">
        <v>41571</v>
      </c>
      <c r="AR813" s="4" t="n">
        <v>41577</v>
      </c>
      <c r="AS813" s="5">
        <f>+AR813-AQ813</f>
        <v/>
      </c>
      <c r="AT813" t="inlineStr">
        <is>
          <t>Acta de Compromiso</t>
        </is>
      </c>
      <c r="AU813" t="inlineStr">
        <is>
          <t>Auto de archivo</t>
        </is>
      </c>
      <c r="CE813" s="10" t="n">
        <v>41778</v>
      </c>
    </row>
    <row r="814" ht="15" customHeight="1">
      <c r="B814" t="inlineStr">
        <is>
          <t>813-2013</t>
        </is>
      </c>
      <c r="C814" t="n">
        <v>1306048</v>
      </c>
      <c r="D814" t="inlineStr">
        <is>
          <t>FAUNA DOMESTICA</t>
        </is>
      </c>
      <c r="H814" s="7" t="inlineStr">
        <is>
          <t>Ataque de perro bulldog ingles a niña de tres años</t>
        </is>
      </c>
      <c r="I814" t="inlineStr">
        <is>
          <t>Hermes Daza - Maria Isabel Urquijo</t>
        </is>
      </c>
      <c r="J814" t="inlineStr">
        <is>
          <t>KR</t>
        </is>
      </c>
      <c r="K814" t="n">
        <v>38</v>
      </c>
      <c r="N814" t="n">
        <v>46</v>
      </c>
      <c r="P814" t="n">
        <v>16</v>
      </c>
      <c r="Q814" t="inlineStr">
        <is>
          <t>SUR</t>
        </is>
      </c>
      <c r="S814" t="n">
        <v>404</v>
      </c>
      <c r="T814">
        <f>CONCATENATE(J814," ",K814," ",L814," ",M814," ",N814," ",O814," ",P814," ",Q814," ",R814," ",S814)</f>
        <v/>
      </c>
      <c r="U814" t="n">
        <v>3012607755</v>
      </c>
      <c r="V814" t="inlineStr">
        <is>
          <t>no reporta</t>
        </is>
      </c>
      <c r="W814" t="inlineStr">
        <is>
          <t>Carolina Henao y esposo</t>
        </is>
      </c>
      <c r="AH814">
        <f>CONCATENATE(X814," ",Y814," ",Z814," ",AA814," ",AB814," ",AC814," ",AD814," ",AE814," ",AF814," ",AG814)</f>
        <v/>
      </c>
      <c r="AI814" t="inlineStr">
        <is>
          <t>no reporta</t>
        </is>
      </c>
      <c r="AJ814" t="n">
        <v>3215571652</v>
      </c>
      <c r="AK814" t="inlineStr">
        <is>
          <t>El Trianon</t>
        </is>
      </c>
      <c r="AO814" s="1" t="n"/>
      <c r="AP814" t="n">
        <v>7</v>
      </c>
      <c r="AQ814" s="17" t="n">
        <v>41571</v>
      </c>
      <c r="AR814" s="4" t="n"/>
      <c r="AS814" s="5">
        <f>+AR814-AQ814</f>
        <v/>
      </c>
      <c r="AT814" t="inlineStr">
        <is>
          <t>Codigo de Policia</t>
        </is>
      </c>
      <c r="AU814" t="inlineStr">
        <is>
          <t>Auto de archivo</t>
        </is>
      </c>
    </row>
    <row r="815" ht="15" customHeight="1">
      <c r="B815" t="inlineStr">
        <is>
          <t>814-2013</t>
        </is>
      </c>
      <c r="C815" t="n">
        <v>1305976</v>
      </c>
      <c r="D815" t="inlineStr">
        <is>
          <t>FAUNA DOMESTICA</t>
        </is>
      </c>
      <c r="H815" s="7" t="inlineStr">
        <is>
          <t>Tenencia inadecuada de mascota</t>
        </is>
      </c>
      <c r="I815" t="inlineStr">
        <is>
          <t>Juan Carlos Franco C. Administrador Quintas de los Almendros</t>
        </is>
      </c>
      <c r="J815" t="inlineStr">
        <is>
          <t>CL</t>
        </is>
      </c>
      <c r="K815" t="n">
        <v>48</v>
      </c>
      <c r="L815" t="inlineStr">
        <is>
          <t>F</t>
        </is>
      </c>
      <c r="M815" t="inlineStr">
        <is>
          <t>SUR</t>
        </is>
      </c>
      <c r="N815" t="n">
        <v>40</v>
      </c>
      <c r="P815" t="n">
        <v>3</v>
      </c>
      <c r="T815">
        <f>CONCATENATE(J815," ",K815," ",L815," ",M815," ",N815," ",O815," ",P815," ",Q815," ",R815," ",S815)</f>
        <v/>
      </c>
      <c r="U815" t="n">
        <v>8110356650</v>
      </c>
      <c r="V815" t="n">
        <v>3340793</v>
      </c>
      <c r="W815" t="inlineStr">
        <is>
          <t xml:space="preserve">Juan David Restrepo </t>
        </is>
      </c>
      <c r="X815" t="inlineStr">
        <is>
          <t>CL</t>
        </is>
      </c>
      <c r="Y815" t="n">
        <v>48</v>
      </c>
      <c r="Z815" t="inlineStr">
        <is>
          <t>F</t>
        </is>
      </c>
      <c r="AA815" t="inlineStr">
        <is>
          <t>SUR</t>
        </is>
      </c>
      <c r="AB815" t="n">
        <v>40</v>
      </c>
      <c r="AD815" t="n">
        <v>3</v>
      </c>
      <c r="AG815" t="n">
        <v>115</v>
      </c>
      <c r="AH815">
        <f>CONCATENATE(X815," ",Y815," ",Z815," ",AA815," ",AB815," ",AC815," ",AD815," ",AE815," ",AF815," ",AG815)</f>
        <v/>
      </c>
      <c r="AI815" t="inlineStr">
        <is>
          <t>no reporta</t>
        </is>
      </c>
      <c r="AJ815" t="inlineStr">
        <is>
          <t>no reporta</t>
        </is>
      </c>
      <c r="AK815" t="inlineStr">
        <is>
          <t>Loma del Barro</t>
        </is>
      </c>
      <c r="AO815" s="1" t="n"/>
      <c r="AP815" t="n">
        <v>7</v>
      </c>
      <c r="AQ815" s="17" t="n">
        <v>41569</v>
      </c>
      <c r="AR815" s="4" t="n"/>
      <c r="AS815" s="5">
        <f>+AR815-AQ815</f>
        <v/>
      </c>
      <c r="AT815" t="inlineStr">
        <is>
          <t>Acta de Compromiso</t>
        </is>
      </c>
      <c r="AU815" t="inlineStr">
        <is>
          <t>Auto de archivo</t>
        </is>
      </c>
    </row>
    <row r="816" ht="15" customHeight="1">
      <c r="B816" t="inlineStr">
        <is>
          <t>815-2013</t>
        </is>
      </c>
      <c r="C816" t="n">
        <v>1305981</v>
      </c>
      <c r="D816" t="inlineStr">
        <is>
          <t>-</t>
        </is>
      </c>
      <c r="E816" t="inlineStr">
        <is>
          <t>RESIDUO ESPECIAL</t>
        </is>
      </c>
      <c r="H816" s="7" t="inlineStr">
        <is>
          <t>Volquetas que tienen la via sucia con tierra  - Parcelación Ontanares</t>
        </is>
      </c>
      <c r="I816" t="inlineStr">
        <is>
          <t xml:space="preserve">Alejandro Henao - Parcelación Veranda </t>
        </is>
      </c>
      <c r="S816" t="inlineStr">
        <is>
          <t>lote 30</t>
        </is>
      </c>
      <c r="T816">
        <f>CONCATENATE(J816," ",K816," ",L816," ",M816," ",N816," ",O816," ",P816," ",Q816," ",R816," ",S816)</f>
        <v/>
      </c>
      <c r="U816" t="n">
        <v>8356078</v>
      </c>
      <c r="V816" t="n">
        <v>3122586260</v>
      </c>
      <c r="W816" t="inlineStr">
        <is>
          <t>Parcelación Ontanares</t>
        </is>
      </c>
      <c r="AH816">
        <f>CONCATENATE(X816," ",Y816," ",Z816," ",AA816," ",AB816," ",AC816," ",AD816," ",AE816," ",AF816," ",AG816)</f>
        <v/>
      </c>
      <c r="AI816" t="inlineStr">
        <is>
          <t>no reporta</t>
        </is>
      </c>
      <c r="AJ816" t="inlineStr">
        <is>
          <t>no reporta</t>
        </is>
      </c>
      <c r="AL816" t="inlineStr">
        <is>
          <t>Las Palmas</t>
        </is>
      </c>
      <c r="AO816" s="1" t="n"/>
      <c r="AP816" t="n">
        <v>12</v>
      </c>
      <c r="AQ816" s="17" t="n">
        <v>41569</v>
      </c>
      <c r="AR816" s="4" t="n">
        <v>41634</v>
      </c>
      <c r="AS816" s="5">
        <f>+AR816-AQ816</f>
        <v/>
      </c>
      <c r="AT816" t="inlineStr">
        <is>
          <t>Remisión u otros</t>
        </is>
      </c>
      <c r="AU816" t="inlineStr">
        <is>
          <t>Auto de archivo</t>
        </is>
      </c>
      <c r="AV816" s="10" t="n">
        <v>41634</v>
      </c>
      <c r="AW816" s="9" t="inlineStr">
        <is>
          <t>J. Guzman</t>
        </is>
      </c>
      <c r="AX816" s="10" t="n">
        <v>41634</v>
      </c>
      <c r="BU816" s="10" t="n">
        <v>41634</v>
      </c>
      <c r="BV816" s="10" t="n">
        <v>41634</v>
      </c>
      <c r="CE816" s="10" t="n">
        <v>41646</v>
      </c>
    </row>
    <row r="817" ht="15" customHeight="1">
      <c r="B817" t="inlineStr">
        <is>
          <t>816-2013</t>
        </is>
      </c>
      <c r="C817" t="n">
        <v>149303</v>
      </c>
      <c r="D817" t="inlineStr">
        <is>
          <t>HIDRICO</t>
        </is>
      </c>
      <c r="H817" s="7" t="inlineStr">
        <is>
          <t>Descarga de aguas con mal olor</t>
        </is>
      </c>
      <c r="I817" t="inlineStr">
        <is>
          <t>CTGRD - Margenia Ayala</t>
        </is>
      </c>
      <c r="J817" t="inlineStr">
        <is>
          <t>CL</t>
        </is>
      </c>
      <c r="K817" t="n">
        <v>36</v>
      </c>
      <c r="L817" t="inlineStr">
        <is>
          <t>E</t>
        </is>
      </c>
      <c r="M817" t="inlineStr">
        <is>
          <t>SUR</t>
        </is>
      </c>
      <c r="N817" t="n">
        <v>27</v>
      </c>
      <c r="O817" t="inlineStr">
        <is>
          <t>G</t>
        </is>
      </c>
      <c r="P817" t="n">
        <v>88</v>
      </c>
      <c r="T817">
        <f>CONCATENATE(J817," ",K817," ",L817," ",M817," ",N817," ",O817," ",P817," ",Q817," ",R817," ",S817)</f>
        <v/>
      </c>
      <c r="U817" t="n">
        <v>34550513</v>
      </c>
      <c r="V817" t="n">
        <v>3127212375</v>
      </c>
      <c r="W817" t="inlineStr">
        <is>
          <t>Jaime Cardona y otros</t>
        </is>
      </c>
      <c r="X817" t="inlineStr">
        <is>
          <t>CL</t>
        </is>
      </c>
      <c r="Y817" t="n">
        <v>36</v>
      </c>
      <c r="Z817" t="inlineStr">
        <is>
          <t>E</t>
        </is>
      </c>
      <c r="AA817" t="inlineStr">
        <is>
          <t>SUR</t>
        </is>
      </c>
      <c r="AB817" t="n">
        <v>27</v>
      </c>
      <c r="AC817" t="inlineStr">
        <is>
          <t>G</t>
        </is>
      </c>
      <c r="AD817" t="n">
        <v>86</v>
      </c>
      <c r="AG817" t="n">
        <v>301</v>
      </c>
      <c r="AH817">
        <f>CONCATENATE(X817," ",Y817," ",Z817," ",AA817," ",AB817," ",AC817," ",AD817," ",AE817," ",AF817," ",AG817)</f>
        <v/>
      </c>
      <c r="AI817" t="inlineStr">
        <is>
          <t>no reporta</t>
        </is>
      </c>
      <c r="AJ817" t="inlineStr">
        <is>
          <t>no reporta</t>
        </is>
      </c>
      <c r="AK817" t="inlineStr">
        <is>
          <t>La Pradera</t>
        </is>
      </c>
      <c r="AO817" s="1" t="n"/>
      <c r="AP817" t="n">
        <v>5</v>
      </c>
      <c r="AQ817" s="17" t="n">
        <v>41569</v>
      </c>
      <c r="AR817" s="4" t="n"/>
      <c r="AS817" s="5">
        <f>+AR817-AQ817</f>
        <v/>
      </c>
      <c r="AT817" t="inlineStr">
        <is>
          <t>Acta de Compromiso</t>
        </is>
      </c>
      <c r="AU817" t="inlineStr">
        <is>
          <t>Auto de archivo</t>
        </is>
      </c>
    </row>
    <row r="818" ht="15" customHeight="1">
      <c r="B818" t="inlineStr">
        <is>
          <t>817-2013</t>
        </is>
      </c>
      <c r="C818" t="n">
        <v>1305996</v>
      </c>
      <c r="D818" t="inlineStr">
        <is>
          <t>-</t>
        </is>
      </c>
      <c r="E818" t="inlineStr">
        <is>
          <t>RESIDUOS SOLIDOS</t>
        </is>
      </c>
      <c r="H818" s="7" t="inlineStr">
        <is>
          <t>Disposición inadecuada de residuos en solar</t>
        </is>
      </c>
      <c r="I818" t="inlineStr">
        <is>
          <t>Sandra Chavarria</t>
        </is>
      </c>
      <c r="J818" t="inlineStr">
        <is>
          <t>KR</t>
        </is>
      </c>
      <c r="K818" t="n">
        <v>30</v>
      </c>
      <c r="N818" t="n">
        <v>41</v>
      </c>
      <c r="O818" t="inlineStr">
        <is>
          <t>AA</t>
        </is>
      </c>
      <c r="P818" t="n">
        <v>47</v>
      </c>
      <c r="Q818" t="inlineStr">
        <is>
          <t>SUR</t>
        </is>
      </c>
      <c r="T818">
        <f>CONCATENATE(J818," ",K818," ",L818," ",M818," ",N818," ",O818," ",P818," ",Q818," ",R818," ",S818)</f>
        <v/>
      </c>
      <c r="U818" t="n">
        <v>43722091</v>
      </c>
      <c r="V818" t="n">
        <v>2707013</v>
      </c>
      <c r="W818" t="inlineStr">
        <is>
          <t>Francisco Hernandez</t>
        </is>
      </c>
      <c r="AH818">
        <f>CONCATENATE(X818," ",Y818," ",Z818," ",AA818," ",AB818," ",AC818," ",AD818," ",AE818," ",AF818," ",AG818)</f>
        <v/>
      </c>
      <c r="AI818" t="inlineStr">
        <is>
          <t>no reporta</t>
        </is>
      </c>
      <c r="AJ818" t="inlineStr">
        <is>
          <t>no reporta</t>
        </is>
      </c>
      <c r="AK818" t="inlineStr">
        <is>
          <t>San Rafael</t>
        </is>
      </c>
      <c r="AO818" s="1" t="n"/>
      <c r="AP818" t="n">
        <v>6</v>
      </c>
      <c r="AQ818" s="17" t="n">
        <v>41570</v>
      </c>
      <c r="AR818" s="4" t="n"/>
      <c r="AS818" s="5">
        <f>+AR818-AQ818</f>
        <v/>
      </c>
      <c r="AT818" t="inlineStr">
        <is>
          <t>Acta de Compromiso</t>
        </is>
      </c>
      <c r="AU818" t="inlineStr">
        <is>
          <t>Auto de archivo</t>
        </is>
      </c>
    </row>
    <row r="819" ht="15" customHeight="1">
      <c r="B819" t="inlineStr">
        <is>
          <t>818-2013</t>
        </is>
      </c>
      <c r="C819" t="n">
        <v>1306009</v>
      </c>
      <c r="D819" t="inlineStr">
        <is>
          <t>-</t>
        </is>
      </c>
      <c r="E819" t="inlineStr">
        <is>
          <t>MATERIAL DE CONTRUCCIÓN</t>
        </is>
      </c>
      <c r="H819" s="7" t="inlineStr">
        <is>
          <t>Material de construcción en via publica</t>
        </is>
      </c>
      <c r="I819" t="inlineStr">
        <is>
          <t>De Oficio</t>
        </is>
      </c>
      <c r="T819">
        <f>CONCATENATE(J819," ",K819," ",L819," ",M819," ",N819," ",O819," ",P819," ",Q819," ",R819," ",S819)</f>
        <v/>
      </c>
      <c r="U819" t="inlineStr">
        <is>
          <t>no reporta</t>
        </is>
      </c>
      <c r="V819" t="inlineStr">
        <is>
          <t>no reporta</t>
        </is>
      </c>
      <c r="W819" t="inlineStr">
        <is>
          <t>Gonzalo Jaramillo</t>
        </is>
      </c>
      <c r="X819" t="inlineStr">
        <is>
          <t>CL</t>
        </is>
      </c>
      <c r="Y819" t="n">
        <v>46</v>
      </c>
      <c r="Z819" t="inlineStr">
        <is>
          <t>A</t>
        </is>
      </c>
      <c r="AA819" t="inlineStr">
        <is>
          <t>SUR</t>
        </is>
      </c>
      <c r="AB819" t="n">
        <v>47</v>
      </c>
      <c r="AD819" t="n">
        <v>61</v>
      </c>
      <c r="AH819">
        <f>CONCATENATE(X819," ",Y819," ",Z819," ",AA819," ",AB819," ",AC819," ",AD819," ",AE819," ",AF819," ",AG819)</f>
        <v/>
      </c>
      <c r="AI819" t="n">
        <v>70755482</v>
      </c>
      <c r="AJ819" t="n">
        <v>3207528994</v>
      </c>
      <c r="AK819" t="inlineStr">
        <is>
          <t>La Paz</t>
        </is>
      </c>
      <c r="AO819" s="1" t="n"/>
      <c r="AP819" t="n">
        <v>7</v>
      </c>
      <c r="AQ819" s="17" t="n">
        <v>41571</v>
      </c>
      <c r="AR819" s="4" t="n">
        <v>41571</v>
      </c>
      <c r="AS819" s="5">
        <f>+AR819-AQ819</f>
        <v/>
      </c>
      <c r="AT819" t="inlineStr">
        <is>
          <t>Acta de Compromiso</t>
        </is>
      </c>
      <c r="AU819" t="inlineStr">
        <is>
          <t>Auto de archivo</t>
        </is>
      </c>
    </row>
    <row r="820" ht="15" customHeight="1">
      <c r="A820" t="inlineStr">
        <is>
          <t>1309718-2014</t>
        </is>
      </c>
      <c r="B820" t="inlineStr">
        <is>
          <t>819-2013</t>
        </is>
      </c>
      <c r="C820" t="inlineStr">
        <is>
          <t>1306051 - 1309947</t>
        </is>
      </c>
      <c r="D820" t="inlineStr">
        <is>
          <t>HIDRICO</t>
        </is>
      </c>
      <c r="H820" s="7" t="inlineStr">
        <is>
          <t>Descarga inadecuada de agua lluvia</t>
        </is>
      </c>
      <c r="I820" t="inlineStr">
        <is>
          <t>CGTDR - Obras Públicas</t>
        </is>
      </c>
      <c r="T820">
        <f>CONCATENATE(J820," ",K820," ",L820," ",M820," ",N820," ",O820," ",P820," ",Q820," ",R820," ",S820)</f>
        <v/>
      </c>
      <c r="U820" t="inlineStr">
        <is>
          <t>no reporta</t>
        </is>
      </c>
      <c r="V820" t="inlineStr">
        <is>
          <t>no reporta</t>
        </is>
      </c>
      <c r="W820" t="inlineStr">
        <is>
          <t>Carlos Alberto Bedoya</t>
        </is>
      </c>
      <c r="X820" t="inlineStr">
        <is>
          <t>CL</t>
        </is>
      </c>
      <c r="Y820" t="n">
        <v>48</v>
      </c>
      <c r="Z820" t="inlineStr">
        <is>
          <t>C</t>
        </is>
      </c>
      <c r="AA820" t="inlineStr">
        <is>
          <t>SUR</t>
        </is>
      </c>
      <c r="AB820" t="n">
        <v>39</v>
      </c>
      <c r="AC820" t="inlineStr">
        <is>
          <t>A</t>
        </is>
      </c>
      <c r="AD820" t="n">
        <v>92</v>
      </c>
      <c r="AH820">
        <f>CONCATENATE(X820," ",Y820," ",Z820," ",AA820," ",AB820," ",AC820," ",AD820," ",AE820," ",AF820," ",AG820)</f>
        <v/>
      </c>
      <c r="AI820" t="n">
        <v>71608141</v>
      </c>
      <c r="AJ820" t="n">
        <v>3332342</v>
      </c>
      <c r="AK820" t="inlineStr">
        <is>
          <t>El Trianon</t>
        </is>
      </c>
      <c r="AO820" s="1" t="n"/>
      <c r="AP820" t="n">
        <v>7</v>
      </c>
      <c r="AQ820" s="17" t="n">
        <v>41571</v>
      </c>
      <c r="AR820" s="4" t="n">
        <v>41571</v>
      </c>
      <c r="AS820" s="5">
        <f>+AR820-AQ820</f>
        <v/>
      </c>
      <c r="AT820" t="inlineStr">
        <is>
          <t>Acta de Compromiso</t>
        </is>
      </c>
      <c r="AU820" t="inlineStr">
        <is>
          <t>Auto de archivo</t>
        </is>
      </c>
      <c r="AV820" s="10" t="n">
        <v>41571</v>
      </c>
      <c r="AW820" s="9" t="inlineStr">
        <is>
          <t>L. Taborda</t>
        </is>
      </c>
      <c r="AX820" s="10" t="n">
        <v>41571</v>
      </c>
    </row>
    <row r="821" ht="15" customHeight="1">
      <c r="B821" t="inlineStr">
        <is>
          <t>820-2013</t>
        </is>
      </c>
      <c r="C821" t="n">
        <v>149397</v>
      </c>
      <c r="D821" t="inlineStr">
        <is>
          <t>-</t>
        </is>
      </c>
      <c r="E821" t="inlineStr">
        <is>
          <t>ESCOMBROS</t>
        </is>
      </c>
      <c r="H821" s="7" t="inlineStr">
        <is>
          <t>Disposición inadecuada de escombros</t>
        </is>
      </c>
      <c r="I821" t="inlineStr">
        <is>
          <t>Gloria Patricia Restrepo - Torres de la Paz 1 - 2</t>
        </is>
      </c>
      <c r="J821" t="inlineStr">
        <is>
          <t>KR</t>
        </is>
      </c>
      <c r="K821" t="n">
        <v>42</v>
      </c>
      <c r="L821" t="inlineStr">
        <is>
          <t>CC</t>
        </is>
      </c>
      <c r="N821" t="n">
        <v>45</v>
      </c>
      <c r="O821" t="inlineStr">
        <is>
          <t>C</t>
        </is>
      </c>
      <c r="P821" t="n">
        <v>30</v>
      </c>
      <c r="Q821" t="inlineStr">
        <is>
          <t>SUR</t>
        </is>
      </c>
      <c r="T821">
        <f>CONCATENATE(J821," ",K821," ",L821," ",M821," ",N821," ",O821," ",P821," ",Q821," ",R821," ",S821)</f>
        <v/>
      </c>
      <c r="U821" t="n">
        <v>43798429</v>
      </c>
      <c r="V821" t="inlineStr">
        <is>
          <t>no reporta</t>
        </is>
      </c>
      <c r="W821" t="inlineStr">
        <is>
          <t>Por determinar</t>
        </is>
      </c>
      <c r="AH821">
        <f>CONCATENATE(X821," ",Y821," ",Z821," ",AA821," ",AB821," ",AC821," ",AD821," ",AE821," ",AF821," ",AG821)</f>
        <v/>
      </c>
      <c r="AI821" t="inlineStr">
        <is>
          <t>no reporta</t>
        </is>
      </c>
      <c r="AJ821" t="inlineStr">
        <is>
          <t>no reporta</t>
        </is>
      </c>
      <c r="AK821" t="inlineStr">
        <is>
          <t>La Paz</t>
        </is>
      </c>
      <c r="AO821" s="1" t="n"/>
      <c r="AP821" t="n">
        <v>7</v>
      </c>
      <c r="AQ821" s="17" t="n">
        <v>41570</v>
      </c>
      <c r="AR821" s="4" t="n"/>
      <c r="AS821" s="5">
        <f>+AR821-AQ821</f>
        <v/>
      </c>
      <c r="AT821" t="inlineStr">
        <is>
          <t>Acta de Compromiso</t>
        </is>
      </c>
      <c r="AU821" t="inlineStr">
        <is>
          <t>Auto de archivo</t>
        </is>
      </c>
    </row>
    <row r="822" ht="15" customHeight="1">
      <c r="B822" t="inlineStr">
        <is>
          <t>821-2013</t>
        </is>
      </c>
      <c r="C822" t="n">
        <v>1306010</v>
      </c>
      <c r="D822" t="inlineStr">
        <is>
          <t>-</t>
        </is>
      </c>
      <c r="E822" t="inlineStr">
        <is>
          <t>RESIDUOS SOLIDOS</t>
        </is>
      </c>
      <c r="H822" s="7" t="inlineStr">
        <is>
          <t>disposición inadecuada de residuos solidos</t>
        </is>
      </c>
      <c r="I822" t="inlineStr">
        <is>
          <t>comunidad</t>
        </is>
      </c>
      <c r="T822">
        <f>CONCATENATE(J822," ",K822," ",L822," ",M822," ",N822," ",O822," ",P822," ",Q822," ",R822," ",S822)</f>
        <v/>
      </c>
      <c r="U822" t="inlineStr">
        <is>
          <t>no reporta</t>
        </is>
      </c>
      <c r="V822" t="inlineStr">
        <is>
          <t>no reporta</t>
        </is>
      </c>
      <c r="W822" t="inlineStr">
        <is>
          <t>Alberto Castañeda</t>
        </is>
      </c>
      <c r="X822" t="inlineStr">
        <is>
          <t>CL</t>
        </is>
      </c>
      <c r="Y822" t="n">
        <v>40</v>
      </c>
      <c r="AA822" t="inlineStr">
        <is>
          <t>SUR</t>
        </is>
      </c>
      <c r="AB822" t="n">
        <v>25</v>
      </c>
      <c r="AC822" t="inlineStr">
        <is>
          <t>A</t>
        </is>
      </c>
      <c r="AD822" t="n">
        <v>44</v>
      </c>
      <c r="AH822">
        <f>CONCATENATE(X822," ",Y822," ",Z822," ",AA822," ",AB822," ",AC822," ",AD822," ",AE822," ",AF822," ",AG822)</f>
        <v/>
      </c>
      <c r="AI822" t="inlineStr">
        <is>
          <t>no reporta</t>
        </is>
      </c>
      <c r="AJ822" t="inlineStr">
        <is>
          <t>no reporta</t>
        </is>
      </c>
      <c r="AK822" t="inlineStr">
        <is>
          <t>El Salado</t>
        </is>
      </c>
      <c r="AO822" s="1" t="n"/>
      <c r="AP822" t="n">
        <v>6</v>
      </c>
      <c r="AQ822" s="17" t="n">
        <v>41571</v>
      </c>
      <c r="AR822" s="4" t="n">
        <v>41684</v>
      </c>
      <c r="AS822" s="5">
        <f>+AR822-AQ822</f>
        <v/>
      </c>
      <c r="AT822" t="inlineStr">
        <is>
          <t>Acta de Compromiso</t>
        </is>
      </c>
      <c r="AU822" t="inlineStr">
        <is>
          <t>Auto de archivo</t>
        </is>
      </c>
      <c r="AV822" s="10" t="n">
        <v>41684</v>
      </c>
      <c r="AW822" s="9" t="inlineStr">
        <is>
          <t>L. Taborda</t>
        </is>
      </c>
      <c r="AX822" s="10" t="n">
        <v>41687</v>
      </c>
      <c r="CE822" s="10" t="n">
        <v>41687</v>
      </c>
    </row>
    <row r="823" ht="15" customHeight="1">
      <c r="B823" t="inlineStr">
        <is>
          <t>822-2013</t>
        </is>
      </c>
      <c r="C823" t="inlineStr">
        <is>
          <t>1306011 - 1306294</t>
        </is>
      </c>
      <c r="D823" t="inlineStr">
        <is>
          <t>-</t>
        </is>
      </c>
      <c r="E823" t="inlineStr">
        <is>
          <t>RESIDUOS SOLIDOS</t>
        </is>
      </c>
      <c r="H823" s="7" t="inlineStr">
        <is>
          <t>disposición inadecuada de residuos solidos</t>
        </is>
      </c>
      <c r="I823" t="inlineStr">
        <is>
          <t>Comunidad</t>
        </is>
      </c>
      <c r="T823">
        <f>CONCATENATE(J823," ",K823," ",L823," ",M823," ",N823," ",O823," ",P823," ",Q823," ",R823," ",S823)</f>
        <v/>
      </c>
      <c r="U823" t="inlineStr">
        <is>
          <t>no reporta</t>
        </is>
      </c>
      <c r="V823" t="inlineStr">
        <is>
          <t>no reporta</t>
        </is>
      </c>
      <c r="W823" t="inlineStr">
        <is>
          <t>Marleny Patiño</t>
        </is>
      </c>
      <c r="X823" t="inlineStr">
        <is>
          <t>CL</t>
        </is>
      </c>
      <c r="Y823" t="n">
        <v>40</v>
      </c>
      <c r="Z823" t="inlineStr">
        <is>
          <t>C</t>
        </is>
      </c>
      <c r="AA823" t="inlineStr">
        <is>
          <t>SUR</t>
        </is>
      </c>
      <c r="AB823" t="n">
        <v>28</v>
      </c>
      <c r="AD823" t="n">
        <v>113</v>
      </c>
      <c r="AH823">
        <f>CONCATENATE(X823," ",Y823," ",Z823," ",AA823," ",AB823," ",AC823," ",AD823," ",AE823," ",AF823," ",AG823)</f>
        <v/>
      </c>
      <c r="AI823" t="inlineStr">
        <is>
          <t>no reporta</t>
        </is>
      </c>
      <c r="AJ823" t="inlineStr">
        <is>
          <t>no reporta</t>
        </is>
      </c>
      <c r="AK823" t="inlineStr">
        <is>
          <t>San Jose</t>
        </is>
      </c>
      <c r="AO823" s="1" t="n"/>
      <c r="AP823" t="n">
        <v>6</v>
      </c>
      <c r="AQ823" s="17" t="n">
        <v>41571</v>
      </c>
      <c r="AR823" s="4" t="n"/>
      <c r="AS823" s="5">
        <f>+AR823-AQ823</f>
        <v/>
      </c>
      <c r="AT823" t="inlineStr">
        <is>
          <t>Acta de Compromiso</t>
        </is>
      </c>
      <c r="AU823" t="inlineStr">
        <is>
          <t>Auto de archivo</t>
        </is>
      </c>
    </row>
    <row r="824" ht="15" customHeight="1">
      <c r="B824" t="inlineStr">
        <is>
          <t>823-2013</t>
        </is>
      </c>
      <c r="C824" t="n">
        <v>1306052</v>
      </c>
      <c r="D824" t="inlineStr">
        <is>
          <t>-</t>
        </is>
      </c>
      <c r="E824" t="inlineStr">
        <is>
          <t>ESCOMBROS</t>
        </is>
      </c>
      <c r="H824" s="7" t="inlineStr">
        <is>
          <t>Disposición inadecuada de escombros</t>
        </is>
      </c>
      <c r="I824" t="inlineStr">
        <is>
          <t>De Oficio</t>
        </is>
      </c>
      <c r="T824">
        <f>CONCATENATE(J824," ",K824," ",L824," ",M824," ",N824," ",O824," ",P824," ",Q824," ",R824," ",S824)</f>
        <v/>
      </c>
      <c r="U824" t="inlineStr">
        <is>
          <t>no reporta</t>
        </is>
      </c>
      <c r="V824" t="inlineStr">
        <is>
          <t>no reporta</t>
        </is>
      </c>
      <c r="W824" t="inlineStr">
        <is>
          <t>Por determinar</t>
        </is>
      </c>
      <c r="X824" t="inlineStr">
        <is>
          <t>CL</t>
        </is>
      </c>
      <c r="Y824" t="n">
        <v>39</v>
      </c>
      <c r="Z824" t="inlineStr">
        <is>
          <t>B</t>
        </is>
      </c>
      <c r="AA824" t="inlineStr">
        <is>
          <t>SUR</t>
        </is>
      </c>
      <c r="AB824" t="n">
        <v>45</v>
      </c>
      <c r="AD824" t="n">
        <v>44</v>
      </c>
      <c r="AH824">
        <f>CONCATENATE(X824," ",Y824," ",Z824," ",AA824," ",AB824," ",AC824," ",AD824," ",AE824," ",AF824," ",AG824)</f>
        <v/>
      </c>
      <c r="AI824" t="inlineStr">
        <is>
          <t>no reporta</t>
        </is>
      </c>
      <c r="AJ824" t="inlineStr">
        <is>
          <t>no reporta</t>
        </is>
      </c>
      <c r="AK824" t="inlineStr">
        <is>
          <t>Alcala</t>
        </is>
      </c>
      <c r="AO824" s="1" t="n"/>
      <c r="AP824" t="n">
        <v>8</v>
      </c>
      <c r="AQ824" s="17" t="n">
        <v>41571</v>
      </c>
      <c r="AR824" s="4" t="n"/>
      <c r="AS824" s="5">
        <f>+AR824-AQ824</f>
        <v/>
      </c>
      <c r="AT824" t="inlineStr">
        <is>
          <t>Acta de Compromiso</t>
        </is>
      </c>
      <c r="AU824" t="inlineStr">
        <is>
          <t>Auto de archivo</t>
        </is>
      </c>
    </row>
    <row r="825" ht="15" customHeight="1">
      <c r="B825" t="inlineStr">
        <is>
          <t>824-2013</t>
        </is>
      </c>
      <c r="C825" t="n">
        <v>1306183</v>
      </c>
      <c r="D825" t="inlineStr">
        <is>
          <t>FAUNA DOMESTICA</t>
        </is>
      </c>
      <c r="H825" s="7" t="inlineStr">
        <is>
          <t>Ataque de canico a persona</t>
        </is>
      </c>
      <c r="I825" t="inlineStr">
        <is>
          <t>Victor Cortes - victor.cortes@envigado.gov.co</t>
        </is>
      </c>
      <c r="T825">
        <f>CONCATENATE(J825," ",K825," ",L825," ",M825," ",N825," ",O825," ",P825," ",Q825," ",R825," ",S825)</f>
        <v/>
      </c>
      <c r="U825" t="inlineStr">
        <is>
          <t>no reporta</t>
        </is>
      </c>
      <c r="V825" t="n">
        <v>3024074</v>
      </c>
      <c r="W825" t="inlineStr">
        <is>
          <t>Pedro Herrera</t>
        </is>
      </c>
      <c r="X825" t="inlineStr">
        <is>
          <t>CL</t>
        </is>
      </c>
      <c r="Y825" t="n">
        <v>36</v>
      </c>
      <c r="AA825" t="inlineStr">
        <is>
          <t>SUR</t>
        </is>
      </c>
      <c r="AB825" t="n">
        <v>24</v>
      </c>
      <c r="AD825" t="n">
        <v>6</v>
      </c>
      <c r="AH825">
        <f>CONCATENATE(X825," ",Y825," ",Z825," ",AA825," ",AB825," ",AC825," ",AD825," ",AE825," ",AF825," ",AG825)</f>
        <v/>
      </c>
      <c r="AI825" t="inlineStr">
        <is>
          <t>no reporta</t>
        </is>
      </c>
      <c r="AJ825" t="inlineStr">
        <is>
          <t>no reporta</t>
        </is>
      </c>
      <c r="AK825" t="inlineStr">
        <is>
          <t>Loma El Atravezado</t>
        </is>
      </c>
      <c r="AO825" s="1" t="n"/>
      <c r="AP825" t="n">
        <v>4</v>
      </c>
      <c r="AQ825" s="17" t="n">
        <v>41575</v>
      </c>
      <c r="AR825" s="4" t="n"/>
      <c r="AS825" s="5">
        <f>+AR825-AQ825</f>
        <v/>
      </c>
      <c r="AT825" t="inlineStr">
        <is>
          <t>Codigo de Policia</t>
        </is>
      </c>
      <c r="AU825" t="inlineStr">
        <is>
          <t>Auto de inicio</t>
        </is>
      </c>
    </row>
    <row r="826" ht="15" customHeight="1">
      <c r="B826" t="inlineStr">
        <is>
          <t>825-2013</t>
        </is>
      </c>
      <c r="C826" t="n">
        <v>1306210</v>
      </c>
      <c r="D826" t="inlineStr">
        <is>
          <t>FAUNA DOMESTICA</t>
        </is>
      </c>
      <c r="H826" s="7" t="inlineStr">
        <is>
          <t>Tenencia inadecuada de mascota</t>
        </is>
      </c>
      <c r="I826" t="inlineStr">
        <is>
          <t>Comunidad</t>
        </is>
      </c>
      <c r="T826">
        <f>CONCATENATE(J826," ",K826," ",L826," ",M826," ",N826," ",O826," ",P826," ",Q826," ",R826," ",S826)</f>
        <v/>
      </c>
      <c r="U826" t="inlineStr">
        <is>
          <t>no reporta</t>
        </is>
      </c>
      <c r="V826" t="inlineStr">
        <is>
          <t>no reporta</t>
        </is>
      </c>
      <c r="W826" t="inlineStr">
        <is>
          <t>Por determinar - de envisalud hacia abajo</t>
        </is>
      </c>
      <c r="X826" t="inlineStr">
        <is>
          <t>TR</t>
        </is>
      </c>
      <c r="Y826" t="n">
        <v>35</v>
      </c>
      <c r="Z826" t="inlineStr">
        <is>
          <t>D</t>
        </is>
      </c>
      <c r="AA826" t="inlineStr">
        <is>
          <t>SUR</t>
        </is>
      </c>
      <c r="AH826">
        <f>CONCATENATE(X826," ",Y826," ",Z826," ",AA826," ",AB826," ",AC826," ",AD826," ",AE826," ",AF826," ",AG826)</f>
        <v/>
      </c>
      <c r="AI826" t="inlineStr">
        <is>
          <t>no reporta</t>
        </is>
      </c>
      <c r="AJ826" t="inlineStr">
        <is>
          <t>no reporta</t>
        </is>
      </c>
      <c r="AK826" t="inlineStr">
        <is>
          <t>Los Naranjos</t>
        </is>
      </c>
      <c r="AO826" s="1" t="n"/>
      <c r="AP826" t="n">
        <v>9</v>
      </c>
      <c r="AQ826" s="17" t="n">
        <v>41577</v>
      </c>
      <c r="AR826" s="4" t="n">
        <v>41592</v>
      </c>
      <c r="AS826" s="5">
        <f>+AR826-AQ826</f>
        <v/>
      </c>
      <c r="AT826" t="inlineStr">
        <is>
          <t>Acta de Compromiso</t>
        </is>
      </c>
      <c r="AU826" t="inlineStr">
        <is>
          <t>Auto de archivo</t>
        </is>
      </c>
      <c r="AV826" s="10" t="n">
        <v>41592</v>
      </c>
      <c r="AW826" s="9" t="inlineStr">
        <is>
          <t>J. Alvarez - L. Garcia</t>
        </is>
      </c>
      <c r="AX826" s="10" t="n">
        <v>41593</v>
      </c>
      <c r="CE826" s="10" t="n">
        <v>41606</v>
      </c>
    </row>
    <row r="827" ht="15" customHeight="1">
      <c r="B827" t="inlineStr">
        <is>
          <t>826-2013</t>
        </is>
      </c>
      <c r="C827" t="n">
        <v>1306211</v>
      </c>
      <c r="D827" t="inlineStr">
        <is>
          <t>FAUNA DOMESTICA</t>
        </is>
      </c>
      <c r="H827" s="7" t="inlineStr">
        <is>
          <t>Ataque de canino a otro causandole la muerte</t>
        </is>
      </c>
      <c r="I827" t="inlineStr">
        <is>
          <t>Andres Felipe Giraldo Ciro - Administrador</t>
        </is>
      </c>
      <c r="J827" t="inlineStr">
        <is>
          <t>CL</t>
        </is>
      </c>
      <c r="K827" t="n">
        <v>45</v>
      </c>
      <c r="L827" t="inlineStr">
        <is>
          <t>A</t>
        </is>
      </c>
      <c r="M827" t="inlineStr">
        <is>
          <t>SUR</t>
        </is>
      </c>
      <c r="N827" t="n">
        <v>39</v>
      </c>
      <c r="O827" t="inlineStr">
        <is>
          <t>B</t>
        </is>
      </c>
      <c r="P827" t="n">
        <v>190</v>
      </c>
      <c r="T827">
        <f>CONCATENATE(J827," ",K827," ",L827," ",M827," ",N827," ",O827," ",P827," ",Q827," ",R827," ",S827)</f>
        <v/>
      </c>
      <c r="U827" t="n">
        <v>3415318</v>
      </c>
      <c r="V827" t="n">
        <v>4449624</v>
      </c>
      <c r="W827" t="inlineStr">
        <is>
          <t>Juan Pablo Arango</t>
        </is>
      </c>
      <c r="X827" t="inlineStr">
        <is>
          <t>CL</t>
        </is>
      </c>
      <c r="Y827" t="n">
        <v>45</v>
      </c>
      <c r="Z827" t="inlineStr">
        <is>
          <t>A</t>
        </is>
      </c>
      <c r="AA827" t="inlineStr">
        <is>
          <t>SUR</t>
        </is>
      </c>
      <c r="AB827" t="n">
        <v>39</v>
      </c>
      <c r="AC827" t="inlineStr">
        <is>
          <t>B</t>
        </is>
      </c>
      <c r="AD827" t="n">
        <v>190</v>
      </c>
      <c r="AF827" t="n">
        <v>5</v>
      </c>
      <c r="AG827" t="n">
        <v>1003</v>
      </c>
      <c r="AH827">
        <f>CONCATENATE(X827," ",Y827," ",Z827," ",AA827," ",AB827," ",AC827," ",AD827," ",AE827," ",AF827," ",AG827)</f>
        <v/>
      </c>
      <c r="AI827" t="inlineStr">
        <is>
          <t>no reporta</t>
        </is>
      </c>
      <c r="AJ827" t="inlineStr">
        <is>
          <t>no reporta</t>
        </is>
      </c>
      <c r="AK827" t="inlineStr">
        <is>
          <t>El Dorado</t>
        </is>
      </c>
      <c r="AO827" s="1" t="n"/>
      <c r="AP827" t="n">
        <v>7</v>
      </c>
      <c r="AQ827" s="17" t="n">
        <v>41577</v>
      </c>
      <c r="AR827" s="4" t="n"/>
      <c r="AS827" s="5">
        <f>+AR827-AQ827</f>
        <v/>
      </c>
      <c r="AT827" t="inlineStr">
        <is>
          <t>Codigo de Policia</t>
        </is>
      </c>
      <c r="AU827" t="inlineStr">
        <is>
          <t>Auto de archivo</t>
        </is>
      </c>
    </row>
    <row r="828" ht="15" customHeight="1">
      <c r="A828" t="inlineStr">
        <is>
          <t>1311970-2014</t>
        </is>
      </c>
      <c r="B828" t="inlineStr">
        <is>
          <t>827-2013</t>
        </is>
      </c>
      <c r="C828" t="inlineStr">
        <is>
          <t>1306214-1306211</t>
        </is>
      </c>
      <c r="D828" t="inlineStr">
        <is>
          <t>FAUNA DOMESTICA</t>
        </is>
      </c>
      <c r="H828" s="7" t="inlineStr">
        <is>
          <t>Ataque de canino a persona</t>
        </is>
      </c>
      <c r="I828" t="inlineStr">
        <is>
          <t>Andres Felipe Giraldo Ciro - Administrador</t>
        </is>
      </c>
      <c r="J828" t="inlineStr">
        <is>
          <t>CL</t>
        </is>
      </c>
      <c r="K828" t="n">
        <v>45</v>
      </c>
      <c r="L828" t="inlineStr">
        <is>
          <t>A</t>
        </is>
      </c>
      <c r="M828" t="inlineStr">
        <is>
          <t>SUR</t>
        </is>
      </c>
      <c r="N828" t="n">
        <v>39</v>
      </c>
      <c r="O828" t="inlineStr">
        <is>
          <t>B</t>
        </is>
      </c>
      <c r="P828" t="n">
        <v>190</v>
      </c>
      <c r="T828">
        <f>CONCATENATE(J828," ",K828," ",L828," ",M828," ",N828," ",O828," ",P828," ",Q828," ",R828," ",S828)</f>
        <v/>
      </c>
      <c r="U828" t="n">
        <v>3415318</v>
      </c>
      <c r="V828" t="n">
        <v>4449624</v>
      </c>
      <c r="W828" t="inlineStr">
        <is>
          <t>Lia Ospina</t>
        </is>
      </c>
      <c r="X828" t="inlineStr">
        <is>
          <t>CL</t>
        </is>
      </c>
      <c r="Y828" t="n">
        <v>45</v>
      </c>
      <c r="Z828" t="inlineStr">
        <is>
          <t>A</t>
        </is>
      </c>
      <c r="AA828" t="inlineStr">
        <is>
          <t>SUR</t>
        </is>
      </c>
      <c r="AB828" t="n">
        <v>39</v>
      </c>
      <c r="AC828" t="inlineStr">
        <is>
          <t>B</t>
        </is>
      </c>
      <c r="AD828" t="n">
        <v>190</v>
      </c>
      <c r="AF828" t="n">
        <v>7</v>
      </c>
      <c r="AG828" t="n">
        <v>214</v>
      </c>
      <c r="AH828">
        <f>CONCATENATE(X828," ",Y828," ",Z828," ",AA828," ",AB828," ",AC828," ",AD828," ",AE828," ",AF828," ",AG828)</f>
        <v/>
      </c>
      <c r="AI828" t="inlineStr">
        <is>
          <t>no reporta</t>
        </is>
      </c>
      <c r="AJ828" t="inlineStr">
        <is>
          <t>no reporta</t>
        </is>
      </c>
      <c r="AK828" t="inlineStr">
        <is>
          <t>El Dorado</t>
        </is>
      </c>
      <c r="AO828" s="1" t="n"/>
      <c r="AP828" t="n">
        <v>7</v>
      </c>
      <c r="AQ828" s="17" t="n">
        <v>41577</v>
      </c>
      <c r="AR828" s="4" t="n"/>
      <c r="AS828" s="5">
        <f>+AR828-AQ828</f>
        <v/>
      </c>
      <c r="AT828" t="inlineStr">
        <is>
          <t>Codigo de Policia</t>
        </is>
      </c>
      <c r="AU828" t="inlineStr">
        <is>
          <t>Auto de inicio</t>
        </is>
      </c>
      <c r="AV828" s="10" t="n">
        <v>41560</v>
      </c>
      <c r="AW828" s="9" t="inlineStr">
        <is>
          <t>Carlos - Jeison - Santiago</t>
        </is>
      </c>
      <c r="AX828" s="10" t="n">
        <v>41605</v>
      </c>
      <c r="CE828" s="10" t="n">
        <v>41926</v>
      </c>
    </row>
    <row r="829" ht="15" customHeight="1">
      <c r="A829" t="inlineStr">
        <is>
          <t>1310526-2014</t>
        </is>
      </c>
      <c r="B829" t="inlineStr">
        <is>
          <t>828-2013</t>
        </is>
      </c>
      <c r="C829" t="n">
        <v>1306262</v>
      </c>
      <c r="D829" t="inlineStr">
        <is>
          <t>-</t>
        </is>
      </c>
      <c r="E829" t="inlineStr">
        <is>
          <t>RESIDUOS SOLIDOS</t>
        </is>
      </c>
      <c r="F829" t="n">
        <v>3</v>
      </c>
      <c r="H829" s="7" t="inlineStr">
        <is>
          <t>Disposición inadecuada de residuos solidos - comparendo 543</t>
        </is>
      </c>
      <c r="I829" t="inlineStr">
        <is>
          <t>De Oficio</t>
        </is>
      </c>
      <c r="T829">
        <f>CONCATENATE(J829," ",K829," ",L829," ",M829," ",N829," ",O829," ",P829," ",Q829," ",R829," ",S829)</f>
        <v/>
      </c>
      <c r="U829" t="inlineStr">
        <is>
          <t>no reporta</t>
        </is>
      </c>
      <c r="V829" t="inlineStr">
        <is>
          <t>no reporta</t>
        </is>
      </c>
      <c r="W829" t="inlineStr">
        <is>
          <t>Sasonatodo</t>
        </is>
      </c>
      <c r="X829" t="inlineStr">
        <is>
          <t>KR</t>
        </is>
      </c>
      <c r="Y829" t="n">
        <v>40</v>
      </c>
      <c r="AB829" t="n">
        <v>39</v>
      </c>
      <c r="AD829" t="n">
        <v>54</v>
      </c>
      <c r="AH829">
        <f>CONCATENATE(X829," ",Y829," ",Z829," ",AA829," ",AB829," ",AC829," ",AD829," ",AE829," ",AF829," ",AG829)</f>
        <v/>
      </c>
      <c r="AI829" t="inlineStr">
        <is>
          <t>no reporta</t>
        </is>
      </c>
      <c r="AJ829" t="inlineStr">
        <is>
          <t>no reporta</t>
        </is>
      </c>
      <c r="AK829" t="inlineStr">
        <is>
          <t>Mesa</t>
        </is>
      </c>
      <c r="AO829" s="1" t="n"/>
      <c r="AP829" t="n">
        <v>9</v>
      </c>
      <c r="AQ829" s="17" t="n">
        <v>41579</v>
      </c>
      <c r="AR829" s="4" t="n">
        <v>41572</v>
      </c>
      <c r="AS829" s="5">
        <f>+AR829-AQ829</f>
        <v/>
      </c>
      <c r="AT829" t="inlineStr">
        <is>
          <t>Acuerdo 020 de 2009</t>
        </is>
      </c>
      <c r="AU829" t="inlineStr">
        <is>
          <t>Auto de archivo</t>
        </is>
      </c>
      <c r="AV829" s="10" t="n">
        <v>41572</v>
      </c>
      <c r="AW829" s="9" t="inlineStr">
        <is>
          <t>S. Bustamante - C. Rojas</t>
        </is>
      </c>
      <c r="AX829" s="10" t="n">
        <v>41572</v>
      </c>
      <c r="BW829" s="10" t="n">
        <v>41782</v>
      </c>
      <c r="CE829" s="10" t="n">
        <v>42020</v>
      </c>
    </row>
    <row r="830" ht="15" customHeight="1">
      <c r="B830" t="inlineStr">
        <is>
          <t>829-2013</t>
        </is>
      </c>
      <c r="C830" t="n">
        <v>1306263</v>
      </c>
      <c r="D830" t="inlineStr">
        <is>
          <t>-</t>
        </is>
      </c>
      <c r="E830" t="inlineStr">
        <is>
          <t>RESIDUO ESPECIAL</t>
        </is>
      </c>
      <c r="H830" s="7" t="inlineStr">
        <is>
          <t>Disposición inadecuada de residuo especial - tubo de alogeno</t>
        </is>
      </c>
      <c r="I830" t="inlineStr">
        <is>
          <t>Enviaseo</t>
        </is>
      </c>
      <c r="T830">
        <f>CONCATENATE(J830," ",K830," ",L830," ",M830," ",N830," ",O830," ",P830," ",Q830," ",R830," ",S830)</f>
        <v/>
      </c>
      <c r="U830" t="inlineStr">
        <is>
          <t>no reporta</t>
        </is>
      </c>
      <c r="V830" t="inlineStr">
        <is>
          <t>no reporta</t>
        </is>
      </c>
      <c r="W830" t="inlineStr">
        <is>
          <t>La Tienda del Peluquero - Ivan Restrepo Mejia</t>
        </is>
      </c>
      <c r="X830" t="inlineStr">
        <is>
          <t>KR</t>
        </is>
      </c>
      <c r="Y830" t="n">
        <v>41</v>
      </c>
      <c r="AB830" t="n">
        <v>36</v>
      </c>
      <c r="AD830" t="n">
        <v>39</v>
      </c>
      <c r="AE830" t="inlineStr">
        <is>
          <t>SUR</t>
        </is>
      </c>
      <c r="AH830">
        <f>CONCATENATE(X830," ",Y830," ",Z830," ",AA830," ",AB830," ",AC830," ",AD830," ",AE830," ",AF830," ",AG830)</f>
        <v/>
      </c>
      <c r="AI830" t="n">
        <v>98453893</v>
      </c>
      <c r="AJ830" t="n">
        <v>3328488</v>
      </c>
      <c r="AK830" t="inlineStr">
        <is>
          <t>Zona Centro</t>
        </is>
      </c>
      <c r="AO830" s="1" t="n"/>
      <c r="AP830" t="n">
        <v>9</v>
      </c>
      <c r="AQ830" s="17" t="n">
        <v>41579</v>
      </c>
      <c r="AR830" s="4" t="n">
        <v>41579</v>
      </c>
      <c r="AS830" s="5">
        <f>+AR830-AQ830</f>
        <v/>
      </c>
      <c r="AT830" t="inlineStr">
        <is>
          <t>Acta de Compromiso</t>
        </is>
      </c>
      <c r="AU830" t="inlineStr">
        <is>
          <t>Auto de archivo</t>
        </is>
      </c>
      <c r="AV830" s="10" t="n">
        <v>41579</v>
      </c>
      <c r="AW830" s="9" t="inlineStr">
        <is>
          <t>J. Restrepo - S. Bustamante</t>
        </is>
      </c>
      <c r="AX830" s="10" t="n">
        <v>41583</v>
      </c>
      <c r="AY830" s="10" t="n">
        <v>41592</v>
      </c>
      <c r="AZ830" s="9" t="inlineStr">
        <is>
          <t>J. Alvarez - L. Garcia</t>
        </is>
      </c>
      <c r="BA830" s="10" t="n">
        <v>41592</v>
      </c>
      <c r="CE830" s="10" t="n">
        <v>41606</v>
      </c>
    </row>
    <row r="831" ht="15" customHeight="1">
      <c r="A831" t="inlineStr">
        <is>
          <t>I.T 130433 - I.T 130422</t>
        </is>
      </c>
      <c r="B831" t="inlineStr">
        <is>
          <t>830-2013</t>
        </is>
      </c>
      <c r="C831" t="n">
        <v>148433</v>
      </c>
      <c r="D831" t="inlineStr">
        <is>
          <t>HIDRICO</t>
        </is>
      </c>
      <c r="H831" s="7" t="inlineStr">
        <is>
          <t>Desviación de cauce sin autorización</t>
        </is>
      </c>
      <c r="I831" t="inlineStr">
        <is>
          <t>Autoridad Ambiental</t>
        </is>
      </c>
      <c r="T831">
        <f>CONCATENATE(J831," ",K831," ",L831," ",M831," ",N831," ",O831," ",P831," ",Q831," ",R831," ",S831)</f>
        <v/>
      </c>
      <c r="U831" t="inlineStr">
        <is>
          <t>no reporta</t>
        </is>
      </c>
      <c r="V831" t="inlineStr">
        <is>
          <t>no reporta</t>
        </is>
      </c>
      <c r="W831" t="inlineStr">
        <is>
          <t>Jose Nicolas Ramirez Duque</t>
        </is>
      </c>
      <c r="X831" t="inlineStr">
        <is>
          <t>CL</t>
        </is>
      </c>
      <c r="Y831" t="n">
        <v>35</v>
      </c>
      <c r="AA831" t="inlineStr">
        <is>
          <t>SUR</t>
        </is>
      </c>
      <c r="AB831" t="n">
        <v>47</v>
      </c>
      <c r="AD831" t="n">
        <v>30</v>
      </c>
      <c r="AF831" t="inlineStr">
        <is>
          <t>predio 3</t>
        </is>
      </c>
      <c r="AG831" t="inlineStr">
        <is>
          <t>manzana c</t>
        </is>
      </c>
      <c r="AH831">
        <f>CONCATENATE(X831," ",Y831," ",Z831," ",AA831," ",AB831," ",AC831," ",AD831," ",AE831," ",AF831," ",AG831)</f>
        <v/>
      </c>
      <c r="AI831" t="inlineStr">
        <is>
          <t>no reporta</t>
        </is>
      </c>
      <c r="AJ831" t="inlineStr">
        <is>
          <t>2708963 - 3176673210</t>
        </is>
      </c>
      <c r="AK831" t="inlineStr">
        <is>
          <t>Loma de las Brujas</t>
        </is>
      </c>
      <c r="AO831" s="1" t="n"/>
      <c r="AP831" t="n">
        <v>5</v>
      </c>
      <c r="AQ831" s="17" t="n">
        <v>41576</v>
      </c>
      <c r="AR831" s="4" t="n">
        <v>41687</v>
      </c>
      <c r="AS831" s="5">
        <f>+AR831-AQ831</f>
        <v/>
      </c>
      <c r="AT831" t="inlineStr">
        <is>
          <t>Acta de Compromiso</t>
        </is>
      </c>
      <c r="AU831" t="inlineStr">
        <is>
          <t>Auto de archivo</t>
        </is>
      </c>
      <c r="CE831" s="10" t="n">
        <v>41691</v>
      </c>
    </row>
    <row r="832" ht="15" customHeight="1">
      <c r="A832" t="inlineStr">
        <is>
          <t xml:space="preserve"> </t>
        </is>
      </c>
      <c r="B832" t="inlineStr">
        <is>
          <t>831-2013</t>
        </is>
      </c>
      <c r="C832" t="n">
        <v>1305612</v>
      </c>
      <c r="D832" t="inlineStr">
        <is>
          <t>SUELO</t>
        </is>
      </c>
      <c r="H832" s="7" t="inlineStr">
        <is>
          <t>Inestabilidad de talud por aguas de escorrentia</t>
        </is>
      </c>
      <c r="I832" t="inlineStr">
        <is>
          <t>Autoridad Ambiental</t>
        </is>
      </c>
      <c r="U832" t="inlineStr">
        <is>
          <t>no reporta</t>
        </is>
      </c>
      <c r="V832" t="inlineStr">
        <is>
          <t>no reporta</t>
        </is>
      </c>
      <c r="W832" t="inlineStr">
        <is>
          <t>Maria Elena Villa - C.R Montesole</t>
        </is>
      </c>
      <c r="X832" t="inlineStr">
        <is>
          <t>CL</t>
        </is>
      </c>
      <c r="Y832" t="n">
        <v>38</v>
      </c>
      <c r="Z832" t="inlineStr">
        <is>
          <t>B</t>
        </is>
      </c>
      <c r="AA832" t="inlineStr">
        <is>
          <t>SUR</t>
        </is>
      </c>
      <c r="AB832" t="n">
        <v>26</v>
      </c>
      <c r="AD832" t="n">
        <v>2</v>
      </c>
      <c r="AH832">
        <f>CONCATENATE(X832," ",Y832," ",Z832," ",AA832," ",AB832," ",AC832," ",AD832," ",AE832," ",AF832," ",AG832)</f>
        <v/>
      </c>
      <c r="AI832" t="inlineStr">
        <is>
          <t>no reporta</t>
        </is>
      </c>
      <c r="AJ832" t="inlineStr">
        <is>
          <t>no reporta</t>
        </is>
      </c>
      <c r="AK832" t="inlineStr">
        <is>
          <t>El Chingui</t>
        </is>
      </c>
      <c r="AO832" s="1" t="n"/>
      <c r="AP832" t="n">
        <v>6</v>
      </c>
      <c r="AQ832" s="17" t="n">
        <v>41576</v>
      </c>
      <c r="AR832" s="4" t="n"/>
      <c r="AS832" s="5">
        <f>+AR832-AQ832</f>
        <v/>
      </c>
      <c r="AT832" t="inlineStr">
        <is>
          <t>Acta de Compromiso</t>
        </is>
      </c>
      <c r="AU832" t="inlineStr">
        <is>
          <t>Citaciones</t>
        </is>
      </c>
    </row>
    <row r="833" ht="15" customHeight="1">
      <c r="B833" t="inlineStr">
        <is>
          <t>832-2013</t>
        </is>
      </c>
      <c r="C833" t="n">
        <v>1306277</v>
      </c>
      <c r="D833" t="inlineStr">
        <is>
          <t>FAUNA DOMESTICA</t>
        </is>
      </c>
      <c r="H833" s="7" t="inlineStr">
        <is>
          <t>Ataque de canino a otro</t>
        </is>
      </c>
      <c r="I833" t="inlineStr">
        <is>
          <t>Jorge Patiño</t>
        </is>
      </c>
      <c r="J833" t="inlineStr">
        <is>
          <t>CL</t>
        </is>
      </c>
      <c r="K833" t="n">
        <v>41</v>
      </c>
      <c r="N833" t="n">
        <v>25</v>
      </c>
      <c r="P833" t="n">
        <v>119</v>
      </c>
      <c r="S833" t="n">
        <v>126</v>
      </c>
      <c r="T833">
        <f>CONCATENATE(J833," ",K833," ",L833," ",M833," ",N833," ",O833," ",P833," ",Q833," ",R833," ",S833)</f>
        <v/>
      </c>
      <c r="U833" t="inlineStr">
        <is>
          <t>no reporta</t>
        </is>
      </c>
      <c r="V833" t="n">
        <v>3317892</v>
      </c>
      <c r="W833" t="inlineStr">
        <is>
          <t>Juanito Jimenez</t>
        </is>
      </c>
      <c r="X833" t="inlineStr">
        <is>
          <t>CL</t>
        </is>
      </c>
      <c r="Y833" t="n">
        <v>40</v>
      </c>
      <c r="Z833" t="inlineStr">
        <is>
          <t>B</t>
        </is>
      </c>
      <c r="AA833" t="inlineStr">
        <is>
          <t>SUR</t>
        </is>
      </c>
      <c r="AB833" t="n">
        <v>25</v>
      </c>
      <c r="AD833" t="n">
        <v>80</v>
      </c>
      <c r="AH833">
        <f>CONCATENATE(X833," ",Y833," ",Z833," ",AA833," ",AB833," ",AC833," ",AD833," ",AE833," ",AF833," ",AG833)</f>
        <v/>
      </c>
      <c r="AI833" t="inlineStr">
        <is>
          <t>no reporta</t>
        </is>
      </c>
      <c r="AJ833" t="inlineStr">
        <is>
          <t>no reporta</t>
        </is>
      </c>
      <c r="AK833" t="inlineStr">
        <is>
          <t>La Mina</t>
        </is>
      </c>
      <c r="AO833" s="1" t="n"/>
      <c r="AP833" t="n">
        <v>6</v>
      </c>
      <c r="AQ833" s="17" t="n">
        <v>41583</v>
      </c>
      <c r="AR833" s="4" t="n">
        <v>41605</v>
      </c>
      <c r="AS833" s="5">
        <f>+AR833-AQ833</f>
        <v/>
      </c>
      <c r="AT833" t="inlineStr">
        <is>
          <t>Codigo de Policia</t>
        </is>
      </c>
      <c r="AU833" t="inlineStr">
        <is>
          <t>Auto de archivo</t>
        </is>
      </c>
      <c r="CE833" s="10" t="n">
        <v>41606</v>
      </c>
    </row>
    <row r="834" ht="15" customHeight="1">
      <c r="B834" t="inlineStr">
        <is>
          <t>833-2013</t>
        </is>
      </c>
      <c r="C834" t="n">
        <v>1306279</v>
      </c>
      <c r="D834" t="inlineStr">
        <is>
          <t>-</t>
        </is>
      </c>
      <c r="E834" t="inlineStr">
        <is>
          <t>RESIDUOS SOLIDOS</t>
        </is>
      </c>
      <c r="H834" s="7" t="inlineStr">
        <is>
          <t>Disposición inadecuada de residuos solidos</t>
        </is>
      </c>
      <c r="I834" t="inlineStr">
        <is>
          <t>CGTDR - Obras Públicas</t>
        </is>
      </c>
      <c r="T834">
        <f>CONCATENATE(J834," ",K834," ",L834," ",M834," ",N834," ",O834," ",P834," ",Q834," ",R834," ",S834)</f>
        <v/>
      </c>
      <c r="U834" t="inlineStr">
        <is>
          <t>no reporta</t>
        </is>
      </c>
      <c r="V834" t="inlineStr">
        <is>
          <t>no reporta</t>
        </is>
      </c>
      <c r="W834" t="inlineStr">
        <is>
          <t>Por definir</t>
        </is>
      </c>
      <c r="X834" t="inlineStr">
        <is>
          <t>KR</t>
        </is>
      </c>
      <c r="Y834" t="n">
        <v>30</v>
      </c>
      <c r="AB834" t="n">
        <v>39</v>
      </c>
      <c r="AC834" t="inlineStr">
        <is>
          <t>B</t>
        </is>
      </c>
      <c r="AE834" t="inlineStr">
        <is>
          <t>SUR</t>
        </is>
      </c>
      <c r="AH834">
        <f>CONCATENATE(X834," ",Y834," ",Z834," ",AA834," ",AB834," ",AC834," ",AD834," ",AE834," ",AF834," ",AG834)</f>
        <v/>
      </c>
      <c r="AI834" t="inlineStr">
        <is>
          <t>no reporta</t>
        </is>
      </c>
      <c r="AJ834" t="inlineStr">
        <is>
          <t>no reporta</t>
        </is>
      </c>
      <c r="AK834" t="inlineStr">
        <is>
          <t>San Jose</t>
        </is>
      </c>
      <c r="AO834" s="1" t="n"/>
      <c r="AP834" t="n">
        <v>6</v>
      </c>
      <c r="AQ834" s="17" t="n">
        <v>41583</v>
      </c>
      <c r="AR834" s="4" t="n">
        <v>41592</v>
      </c>
      <c r="AS834" s="5">
        <f>+AR834-AQ834</f>
        <v/>
      </c>
      <c r="AT834" t="inlineStr">
        <is>
          <t>Acta de Compromiso</t>
        </is>
      </c>
      <c r="AU834" t="inlineStr">
        <is>
          <t>Auto de archivo</t>
        </is>
      </c>
      <c r="AV834" s="10" t="n">
        <v>41592</v>
      </c>
      <c r="AW834" s="9" t="inlineStr">
        <is>
          <t>J. Alvarez - L. Garcia</t>
        </is>
      </c>
      <c r="AX834" s="10" t="n">
        <v>41592</v>
      </c>
      <c r="CE834" s="10" t="n">
        <v>41617</v>
      </c>
    </row>
    <row r="835" ht="15" customHeight="1">
      <c r="B835" t="inlineStr">
        <is>
          <t>834-2013</t>
        </is>
      </c>
      <c r="C835" t="n">
        <v>1306278</v>
      </c>
      <c r="D835" t="inlineStr">
        <is>
          <t>-</t>
        </is>
      </c>
      <c r="E835" t="inlineStr">
        <is>
          <t>ESCOMBROS</t>
        </is>
      </c>
      <c r="F835" t="n">
        <v>9</v>
      </c>
      <c r="H835" s="7" t="inlineStr">
        <is>
          <t>Disposición inadecuada de escombros comparendo 544</t>
        </is>
      </c>
      <c r="I835" t="inlineStr">
        <is>
          <t>Enviaseo</t>
        </is>
      </c>
      <c r="T835">
        <f>CONCATENATE(J835," ",K835," ",L835," ",M835," ",N835," ",O835," ",P835," ",Q835," ",R835," ",S835)</f>
        <v/>
      </c>
      <c r="U835" t="inlineStr">
        <is>
          <t>no reporta</t>
        </is>
      </c>
      <c r="V835" t="inlineStr">
        <is>
          <t>no reporta</t>
        </is>
      </c>
      <c r="W835" t="inlineStr">
        <is>
          <t>Mery Lopez</t>
        </is>
      </c>
      <c r="X835" t="inlineStr">
        <is>
          <t>CL</t>
        </is>
      </c>
      <c r="Y835" t="n">
        <v>48</v>
      </c>
      <c r="Z835" t="inlineStr">
        <is>
          <t>E</t>
        </is>
      </c>
      <c r="AA835" t="inlineStr">
        <is>
          <t>SUR</t>
        </is>
      </c>
      <c r="AB835" t="n">
        <v>42</v>
      </c>
      <c r="AC835" t="inlineStr">
        <is>
          <t>D</t>
        </is>
      </c>
      <c r="AD835" t="n">
        <v>32</v>
      </c>
      <c r="AF835" t="n">
        <v>7.13</v>
      </c>
      <c r="AG835" t="n">
        <v>302</v>
      </c>
      <c r="AH835">
        <f>CONCATENATE(X835," ",Y835," ",Z835," ",AA835," ",AB835," ",AC835," ",AD835," ",AE835," ",AF835," ",AG835)</f>
        <v/>
      </c>
      <c r="AI835" t="inlineStr">
        <is>
          <t>no reporta</t>
        </is>
      </c>
      <c r="AJ835" t="inlineStr">
        <is>
          <t>no reporta</t>
        </is>
      </c>
      <c r="AK835" t="inlineStr">
        <is>
          <t>Loma del Barro</t>
        </is>
      </c>
      <c r="AO835" s="1" t="n"/>
      <c r="AP835" t="n">
        <v>7</v>
      </c>
      <c r="AQ835" s="17" t="n">
        <v>41583</v>
      </c>
      <c r="AR835" s="4" t="n"/>
      <c r="AS835" s="5">
        <f>+AR835-AQ835</f>
        <v/>
      </c>
      <c r="AT835" t="inlineStr">
        <is>
          <t>Acta de Compromiso</t>
        </is>
      </c>
      <c r="AU835" t="inlineStr">
        <is>
          <t>Visitas patrulleros</t>
        </is>
      </c>
    </row>
    <row r="836">
      <c r="B836" t="inlineStr">
        <is>
          <t>835-2013</t>
        </is>
      </c>
      <c r="C836" t="inlineStr">
        <is>
          <t>1305334 - 1305334</t>
        </is>
      </c>
      <c r="D836" t="inlineStr">
        <is>
          <t>ESPACIOS PUBLICOS VERDES</t>
        </is>
      </c>
      <c r="H836" s="7" t="inlineStr">
        <is>
          <t>Cambio de piso blando por duro</t>
        </is>
      </c>
      <c r="I836" t="inlineStr">
        <is>
          <t>Parques y Arborización</t>
        </is>
      </c>
      <c r="T836">
        <f>CONCATENATE(J836," ",K836," ",L836," ",M836," ",N836," ",O836," ",P836," ",Q836," ",R836," ",S836)</f>
        <v/>
      </c>
      <c r="U836" t="inlineStr">
        <is>
          <t>no reporta</t>
        </is>
      </c>
      <c r="V836" t="inlineStr">
        <is>
          <t>no reporta</t>
        </is>
      </c>
      <c r="W836" t="inlineStr">
        <is>
          <t>Por determinar</t>
        </is>
      </c>
      <c r="X836" t="inlineStr">
        <is>
          <t>CL</t>
        </is>
      </c>
      <c r="Y836" t="n">
        <v>40</v>
      </c>
      <c r="Z836" t="inlineStr">
        <is>
          <t>D</t>
        </is>
      </c>
      <c r="AA836" t="inlineStr">
        <is>
          <t>SUR</t>
        </is>
      </c>
      <c r="AB836" t="n">
        <v>30</v>
      </c>
      <c r="AD836" t="n">
        <v>31</v>
      </c>
      <c r="AH836">
        <f>CONCATENATE(X836," ",Y836," ",Z836," ",AA836," ",AB836," ",AC836," ",AD836," ",AE836," ",AF836," ",AG836)</f>
        <v/>
      </c>
      <c r="AI836" t="inlineStr">
        <is>
          <t>no reporta</t>
        </is>
      </c>
      <c r="AJ836" t="inlineStr">
        <is>
          <t>no reporta</t>
        </is>
      </c>
      <c r="AK836" t="inlineStr">
        <is>
          <t>El Dorado</t>
        </is>
      </c>
      <c r="AO836" s="1" t="n"/>
      <c r="AP836" t="n">
        <v>7</v>
      </c>
      <c r="AQ836" s="17" t="n">
        <v>41583</v>
      </c>
      <c r="AR836" s="4" t="n"/>
      <c r="AS836" s="5">
        <f>+AR836-AQ836</f>
        <v/>
      </c>
      <c r="AT836" t="inlineStr">
        <is>
          <t>Acta de Compromiso</t>
        </is>
      </c>
      <c r="AU836" t="inlineStr">
        <is>
          <t>Auto de archivo</t>
        </is>
      </c>
    </row>
    <row r="837" ht="15" customHeight="1">
      <c r="A837" t="inlineStr">
        <is>
          <t>Oficio 273-2013</t>
        </is>
      </c>
      <c r="B837" t="inlineStr">
        <is>
          <t>836-2013</t>
        </is>
      </c>
      <c r="C837" t="n">
        <v>150325</v>
      </c>
      <c r="D837" t="inlineStr">
        <is>
          <t>SUELO</t>
        </is>
      </c>
      <c r="H837" s="7" t="inlineStr">
        <is>
          <t>Lote que requiere mantenimiento</t>
        </is>
      </c>
      <c r="I837" t="inlineStr">
        <is>
          <t>Ramiro de Jesus Rojas Marulanda</t>
        </is>
      </c>
      <c r="J837" t="inlineStr">
        <is>
          <t>TR</t>
        </is>
      </c>
      <c r="K837" t="n">
        <v>34</v>
      </c>
      <c r="L837" t="inlineStr">
        <is>
          <t>B</t>
        </is>
      </c>
      <c r="M837" t="inlineStr">
        <is>
          <t>SUR</t>
        </is>
      </c>
      <c r="N837" t="n">
        <v>29</v>
      </c>
      <c r="P837" t="n">
        <v>106</v>
      </c>
      <c r="S837" t="n">
        <v>106</v>
      </c>
      <c r="T837">
        <f>CONCATENATE(J837," ",K837," ",L837," ",M837," ",N837," ",O837," ",P837," ",Q837," ",R837," ",S837)</f>
        <v/>
      </c>
      <c r="U837" t="inlineStr">
        <is>
          <t>no reporta</t>
        </is>
      </c>
      <c r="V837" t="n">
        <v>2706825</v>
      </c>
      <c r="W837" t="inlineStr">
        <is>
          <t>Por determinar</t>
        </is>
      </c>
      <c r="AH837">
        <f>CONCATENATE(X837," ",Y837," ",Z837," ",AA837," ",AB837," ",AC837," ",AD837," ",AE837," ",AF837," ",AG837)</f>
        <v/>
      </c>
      <c r="AI837" t="inlineStr">
        <is>
          <t>no reporta</t>
        </is>
      </c>
      <c r="AJ837" t="inlineStr">
        <is>
          <t>no reporta</t>
        </is>
      </c>
      <c r="AK837" t="inlineStr">
        <is>
          <t>Uribe Angel</t>
        </is>
      </c>
      <c r="AO837" s="1" t="n"/>
      <c r="AP837" t="n">
        <v>3</v>
      </c>
      <c r="AQ837" s="17" t="n">
        <v>41576</v>
      </c>
      <c r="AR837" s="4" t="n"/>
      <c r="AS837" s="5">
        <f>+AR837-AQ837</f>
        <v/>
      </c>
      <c r="AT837" t="inlineStr">
        <is>
          <t>Acta de Compromiso</t>
        </is>
      </c>
      <c r="AU837" t="inlineStr">
        <is>
          <t>Visitas patrulleros</t>
        </is>
      </c>
    </row>
    <row r="838" ht="15" customHeight="1">
      <c r="B838" t="inlineStr">
        <is>
          <t>837-2013</t>
        </is>
      </c>
      <c r="C838" t="n">
        <v>1302791</v>
      </c>
      <c r="D838" t="inlineStr">
        <is>
          <t>FAUNA DOMESTICA</t>
        </is>
      </c>
      <c r="H838" s="7" t="inlineStr">
        <is>
          <t>Maltrato animal</t>
        </is>
      </c>
      <c r="I838" t="inlineStr">
        <is>
          <t>Sara Giraldo</t>
        </is>
      </c>
      <c r="J838" t="inlineStr">
        <is>
          <t>DG</t>
        </is>
      </c>
      <c r="K838" t="n">
        <v>32</v>
      </c>
      <c r="N838" t="n">
        <v>32</v>
      </c>
      <c r="O838" t="inlineStr">
        <is>
          <t>A</t>
        </is>
      </c>
      <c r="P838" t="n">
        <v>9</v>
      </c>
      <c r="T838">
        <f>CONCATENATE(J838," ",K838," ",L838," ",M838," ",N838," ",O838," ",P838," ",Q838," ",R838," ",S838)</f>
        <v/>
      </c>
      <c r="U838" t="n">
        <v>1037617543</v>
      </c>
      <c r="V838" t="n">
        <v>3326919</v>
      </c>
      <c r="W838" t="inlineStr">
        <is>
          <t>Pilar Rodriguez</t>
        </is>
      </c>
      <c r="AH838">
        <f>CONCATENATE(X838," ",Y838," ",Z838," ",AA838," ",AB838," ",AC838," ",AD838," ",AE838," ",AF838," ",AG838)</f>
        <v/>
      </c>
      <c r="AI838" t="inlineStr">
        <is>
          <t>no reporta</t>
        </is>
      </c>
      <c r="AJ838" t="n">
        <v>3347216</v>
      </c>
      <c r="AK838" t="inlineStr">
        <is>
          <t>La Magnolia</t>
        </is>
      </c>
      <c r="AO838" s="1" t="n"/>
      <c r="AP838" t="n">
        <v>9</v>
      </c>
      <c r="AQ838" s="17" t="n">
        <v>41584</v>
      </c>
      <c r="AR838" s="4" t="n">
        <v>41599</v>
      </c>
      <c r="AS838" s="5">
        <f>+AR838-AQ838</f>
        <v/>
      </c>
      <c r="AT838" t="inlineStr">
        <is>
          <t>Acta de Compromiso</t>
        </is>
      </c>
      <c r="AU838" t="inlineStr">
        <is>
          <t>Auto de archivo</t>
        </is>
      </c>
      <c r="BK838" s="10" t="n">
        <v>41599</v>
      </c>
      <c r="BL838" s="10" t="n">
        <v>41599</v>
      </c>
      <c r="CE838" s="10" t="n">
        <v>41606</v>
      </c>
    </row>
    <row r="839" ht="15" customHeight="1">
      <c r="B839" t="inlineStr">
        <is>
          <t>838-2013</t>
        </is>
      </c>
      <c r="C839" t="n">
        <v>1305531</v>
      </c>
      <c r="D839" t="inlineStr">
        <is>
          <t>FAUNA DOMESTICA</t>
        </is>
      </c>
      <c r="H839" s="7" t="inlineStr">
        <is>
          <t>Tenencia inadecuada de mascota</t>
        </is>
      </c>
      <c r="I839" t="inlineStr">
        <is>
          <t>Fauna</t>
        </is>
      </c>
      <c r="T839">
        <f>CONCATENATE(J839," ",K839," ",L839," ",M839," ",N839," ",O839," ",P839," ",Q839," ",R839," ",S839)</f>
        <v/>
      </c>
      <c r="U839" t="inlineStr">
        <is>
          <t>no reporta</t>
        </is>
      </c>
      <c r="V839" t="inlineStr">
        <is>
          <t>no reporta</t>
        </is>
      </c>
      <c r="W839" t="inlineStr">
        <is>
          <t>Sara Mejia</t>
        </is>
      </c>
      <c r="X839" t="inlineStr">
        <is>
          <t>KR</t>
        </is>
      </c>
      <c r="Y839" t="n">
        <v>39</v>
      </c>
      <c r="AB839" t="n">
        <v>39</v>
      </c>
      <c r="AD839" t="n">
        <v>10</v>
      </c>
      <c r="AE839" t="inlineStr">
        <is>
          <t>SUR</t>
        </is>
      </c>
      <c r="AG839" t="n">
        <v>302</v>
      </c>
      <c r="AH839">
        <f>CONCATENATE(X839," ",Y839," ",Z839," ",AA839," ",AB839," ",AC839," ",AD839," ",AE839," ",AF839," ",AG839)</f>
        <v/>
      </c>
      <c r="AI839" t="n">
        <v>1037629033</v>
      </c>
      <c r="AJ839" t="n">
        <v>6014810</v>
      </c>
      <c r="AK839" t="inlineStr">
        <is>
          <t>Mesa</t>
        </is>
      </c>
      <c r="AO839" s="1" t="n"/>
      <c r="AP839" t="n">
        <v>9</v>
      </c>
      <c r="AQ839" s="17" t="n">
        <v>41584</v>
      </c>
      <c r="AR839" s="4" t="n">
        <v>41599</v>
      </c>
      <c r="AS839" s="5">
        <f>+AR839-AQ839</f>
        <v/>
      </c>
      <c r="AT839" t="inlineStr">
        <is>
          <t>Acta de Compromiso</t>
        </is>
      </c>
      <c r="AU839" t="inlineStr">
        <is>
          <t>Auto de archivo</t>
        </is>
      </c>
      <c r="BK839" s="10" t="n">
        <v>41599</v>
      </c>
      <c r="BL839" s="10" t="n">
        <v>41599</v>
      </c>
      <c r="CE839" s="10" t="n">
        <v>41599</v>
      </c>
    </row>
    <row r="840" ht="15" customHeight="1">
      <c r="B840" t="inlineStr">
        <is>
          <t>839-2013</t>
        </is>
      </c>
      <c r="C840" t="n">
        <v>1306050</v>
      </c>
      <c r="D840" t="inlineStr">
        <is>
          <t>FLORA</t>
        </is>
      </c>
      <c r="H840" s="7" t="inlineStr">
        <is>
          <t>Tala de palma real sin autorización</t>
        </is>
      </c>
      <c r="I840" t="inlineStr">
        <is>
          <t>De Oficio</t>
        </is>
      </c>
      <c r="T840">
        <f>CONCATENATE(J840," ",K840," ",L840," ",M840," ",N840," ",O840," ",P840," ",Q840," ",R840," ",S840)</f>
        <v/>
      </c>
      <c r="U840" t="inlineStr">
        <is>
          <t>no reporta</t>
        </is>
      </c>
      <c r="V840" t="inlineStr">
        <is>
          <t>no reporta</t>
        </is>
      </c>
      <c r="W840" t="inlineStr">
        <is>
          <t xml:space="preserve">Tennis S.A </t>
        </is>
      </c>
      <c r="X840" t="inlineStr">
        <is>
          <t>CL</t>
        </is>
      </c>
      <c r="Y840" t="n">
        <v>40</v>
      </c>
      <c r="AA840" t="inlineStr">
        <is>
          <t>SUR</t>
        </is>
      </c>
      <c r="AB840" t="n">
        <v>27</v>
      </c>
      <c r="AD840" t="n">
        <v>4</v>
      </c>
      <c r="AH840">
        <f>CONCATENATE(X840," ",Y840," ",Z840," ",AA840," ",AB840," ",AC840," ",AD840," ",AE840," ",AF840," ",AG840)</f>
        <v/>
      </c>
      <c r="AI840" t="n">
        <v>890920043</v>
      </c>
      <c r="AJ840" t="n">
        <v>3990000</v>
      </c>
      <c r="AK840" t="inlineStr">
        <is>
          <t>San Jose</t>
        </is>
      </c>
      <c r="AO840" s="1" t="n"/>
      <c r="AP840" t="n">
        <v>6</v>
      </c>
      <c r="AQ840" s="17" t="n">
        <v>41571</v>
      </c>
      <c r="AR840" s="4" t="n"/>
      <c r="AS840" s="5">
        <f>+AR840-AQ840</f>
        <v/>
      </c>
      <c r="AT840" t="inlineStr">
        <is>
          <t>Acta de Compromiso</t>
        </is>
      </c>
      <c r="AU840" t="inlineStr">
        <is>
          <t>Auto de archivo</t>
        </is>
      </c>
      <c r="CE840" s="10" t="n">
        <v>41675</v>
      </c>
    </row>
    <row r="841" ht="30" customHeight="1">
      <c r="B841" t="inlineStr">
        <is>
          <t>840-2013</t>
        </is>
      </c>
      <c r="C841" t="n">
        <v>1306297</v>
      </c>
      <c r="D841" t="inlineStr">
        <is>
          <t>-</t>
        </is>
      </c>
      <c r="E841" t="inlineStr">
        <is>
          <t>RESIDUOS SOLIDOS</t>
        </is>
      </c>
      <c r="H841" s="7" t="inlineStr">
        <is>
          <t>Disposición inadecuada de residuos solidos de negocios del sector, fue sensibilizado</t>
        </is>
      </c>
      <c r="I841" t="inlineStr">
        <is>
          <t>Victor Hugo Correa - C.C Mercurio</t>
        </is>
      </c>
      <c r="T841">
        <f>CONCATENATE(J841," ",K841," ",L841," ",M841," ",N841," ",O841," ",P841," ",Q841," ",R841," ",S841)</f>
        <v/>
      </c>
      <c r="U841" t="n">
        <v>98553579</v>
      </c>
      <c r="V841" t="n">
        <v>3316338</v>
      </c>
      <c r="W841" t="inlineStr">
        <is>
          <t>Negocios del sector AP3</t>
        </is>
      </c>
      <c r="X841" t="inlineStr">
        <is>
          <t>CL</t>
        </is>
      </c>
      <c r="Y841" t="n">
        <v>37</v>
      </c>
      <c r="AA841" t="inlineStr">
        <is>
          <t>SUR</t>
        </is>
      </c>
      <c r="AB841" t="n">
        <v>40</v>
      </c>
      <c r="AD841" t="n">
        <v>16</v>
      </c>
      <c r="AH841">
        <f>CONCATENATE(X841," ",Y841," ",Z841," ",AA841," ",AB841," ",AC841," ",AD841," ",AE841," ",AF841," ",AG841)</f>
        <v/>
      </c>
      <c r="AI841" t="inlineStr">
        <is>
          <t>no reporta</t>
        </is>
      </c>
      <c r="AJ841" t="inlineStr">
        <is>
          <t>no reporta</t>
        </is>
      </c>
      <c r="AK841" t="inlineStr">
        <is>
          <t>Zona Centro</t>
        </is>
      </c>
      <c r="AO841" s="1" t="n"/>
      <c r="AP841" t="n">
        <v>9</v>
      </c>
      <c r="AQ841" s="17" t="n">
        <v>41584</v>
      </c>
      <c r="AR841" s="4" t="n">
        <v>41584</v>
      </c>
      <c r="AS841" s="5">
        <f>+AR841-AQ841</f>
        <v/>
      </c>
      <c r="AT841" t="inlineStr">
        <is>
          <t>Acta de Compromiso</t>
        </is>
      </c>
      <c r="AU841" t="inlineStr">
        <is>
          <t>Verificación</t>
        </is>
      </c>
      <c r="AV841" s="10" t="n">
        <v>41579</v>
      </c>
      <c r="AW841" s="9" t="inlineStr">
        <is>
          <t>J. Alvarez - L. Garcia</t>
        </is>
      </c>
      <c r="AX841" s="10" t="n">
        <v>41585</v>
      </c>
    </row>
    <row r="842" ht="15" customHeight="1">
      <c r="B842" t="inlineStr">
        <is>
          <t>841-2013</t>
        </is>
      </c>
      <c r="C842" t="n">
        <v>1306298</v>
      </c>
      <c r="D842" t="inlineStr">
        <is>
          <t>-</t>
        </is>
      </c>
      <c r="E842" t="inlineStr">
        <is>
          <t>RESIDUOS SOLIDOS</t>
        </is>
      </c>
      <c r="H842" s="7" t="inlineStr">
        <is>
          <t>Disposición inadecudad de residuos solidos</t>
        </is>
      </c>
      <c r="I842" t="inlineStr">
        <is>
          <t>Comunidad</t>
        </is>
      </c>
      <c r="T842">
        <f>CONCATENATE(J842," ",K842," ",L842," ",M842," ",N842," ",O842," ",P842," ",Q842," ",R842," ",S842)</f>
        <v/>
      </c>
      <c r="U842" t="inlineStr">
        <is>
          <t>no reporta</t>
        </is>
      </c>
      <c r="V842" t="inlineStr">
        <is>
          <t>no reporta</t>
        </is>
      </c>
      <c r="W842" t="inlineStr">
        <is>
          <t>Por determinar</t>
        </is>
      </c>
      <c r="X842" t="inlineStr">
        <is>
          <t>TR</t>
        </is>
      </c>
      <c r="Y842" t="n">
        <v>33</v>
      </c>
      <c r="Z842" t="inlineStr">
        <is>
          <t>A</t>
        </is>
      </c>
      <c r="AA842" t="inlineStr">
        <is>
          <t>SUR</t>
        </is>
      </c>
      <c r="AB842" t="n">
        <v>31</v>
      </c>
      <c r="AC842" t="inlineStr">
        <is>
          <t>B</t>
        </is>
      </c>
      <c r="AD842" t="n">
        <v>32</v>
      </c>
      <c r="AH842">
        <f>CONCATENATE(X842," ",Y842," ",Z842," ",AA842," ",AB842," ",AC842," ",AD842," ",AE842," ",AF842," ",AG842)</f>
        <v/>
      </c>
      <c r="AI842" t="inlineStr">
        <is>
          <t>no reporta</t>
        </is>
      </c>
      <c r="AJ842" t="inlineStr">
        <is>
          <t>no reporta</t>
        </is>
      </c>
      <c r="AK842" t="inlineStr">
        <is>
          <t>Las Flores</t>
        </is>
      </c>
      <c r="AO842" s="1" t="n"/>
      <c r="AP842" t="n">
        <v>3</v>
      </c>
      <c r="AQ842" s="17" t="n">
        <v>41584</v>
      </c>
      <c r="AR842" s="4" t="n">
        <v>41584</v>
      </c>
      <c r="AS842" s="5">
        <f>+AR842-AQ842</f>
        <v/>
      </c>
      <c r="AT842" t="inlineStr">
        <is>
          <t>Acta de Compromiso</t>
        </is>
      </c>
      <c r="AU842" t="inlineStr">
        <is>
          <t>Auto de archivo</t>
        </is>
      </c>
      <c r="CE842" s="10" t="n">
        <v>41606</v>
      </c>
    </row>
    <row r="843" ht="15" customHeight="1">
      <c r="B843" t="inlineStr">
        <is>
          <t>842-2013</t>
        </is>
      </c>
      <c r="C843" t="n">
        <v>1306300</v>
      </c>
      <c r="D843" t="inlineStr">
        <is>
          <t>HIDRICO</t>
        </is>
      </c>
      <c r="H843" s="7" t="inlineStr">
        <is>
          <t>Descarga inadecuada de aguas en via publica</t>
        </is>
      </c>
      <c r="I843" t="inlineStr">
        <is>
          <t>De Oficio</t>
        </is>
      </c>
      <c r="T843">
        <f>CONCATENATE(J843," ",K843," ",L843," ",M843," ",N843," ",O843," ",P843," ",Q843," ",R843," ",S843)</f>
        <v/>
      </c>
      <c r="U843" t="inlineStr">
        <is>
          <t>no reporta</t>
        </is>
      </c>
      <c r="V843" t="inlineStr">
        <is>
          <t>no reporta</t>
        </is>
      </c>
      <c r="W843" t="inlineStr">
        <is>
          <t>Empresa Tolentino</t>
        </is>
      </c>
      <c r="X843" t="inlineStr">
        <is>
          <t>CL</t>
        </is>
      </c>
      <c r="Y843" t="n">
        <v>49</v>
      </c>
      <c r="AA843" t="inlineStr">
        <is>
          <t>SUR</t>
        </is>
      </c>
      <c r="AH843">
        <f>CONCATENATE(X843," ",Y843," ",Z843," ",AA843," ",AB843," ",AC843," ",AD843," ",AE843," ",AF843," ",AG843)</f>
        <v/>
      </c>
      <c r="AI843" t="inlineStr">
        <is>
          <t>no reporta</t>
        </is>
      </c>
      <c r="AJ843" t="inlineStr">
        <is>
          <t>no reporta</t>
        </is>
      </c>
      <c r="AK843" t="inlineStr">
        <is>
          <t>Las Casitas</t>
        </is>
      </c>
      <c r="AO843" s="1" t="n"/>
      <c r="AP843" t="n">
        <v>8</v>
      </c>
      <c r="AQ843" s="17" t="n">
        <v>41584</v>
      </c>
      <c r="AR843" s="4" t="n"/>
      <c r="AS843" s="5">
        <f>+AR843-AQ843</f>
        <v/>
      </c>
      <c r="AT843" t="inlineStr">
        <is>
          <t>Acta de Compromiso</t>
        </is>
      </c>
      <c r="AU843" t="inlineStr">
        <is>
          <t>Citaciones</t>
        </is>
      </c>
    </row>
    <row r="844" ht="15" customHeight="1">
      <c r="B844" t="inlineStr">
        <is>
          <t>843-2013</t>
        </is>
      </c>
      <c r="C844" t="n">
        <v>1306310</v>
      </c>
      <c r="D844" t="inlineStr">
        <is>
          <t>FAUNA DOMESTICA</t>
        </is>
      </c>
      <c r="H844" s="7" t="inlineStr">
        <is>
          <t>Disposición inadecudad de excretas de canino</t>
        </is>
      </c>
      <c r="I844" t="inlineStr">
        <is>
          <t>De Oficio</t>
        </is>
      </c>
      <c r="T844">
        <f>CONCATENATE(J844," ",K844," ",L844," ",M844," ",N844," ",O844," ",P844," ",Q844," ",R844," ",S844)</f>
        <v/>
      </c>
      <c r="U844" t="inlineStr">
        <is>
          <t>no reporta</t>
        </is>
      </c>
      <c r="V844" t="inlineStr">
        <is>
          <t>no reporta</t>
        </is>
      </c>
      <c r="W844" t="inlineStr">
        <is>
          <t>Por definir</t>
        </is>
      </c>
      <c r="X844" t="inlineStr">
        <is>
          <t>KR</t>
        </is>
      </c>
      <c r="Y844" t="n">
        <v>39</v>
      </c>
      <c r="Z844" t="inlineStr">
        <is>
          <t>D</t>
        </is>
      </c>
      <c r="AB844" t="n">
        <v>46</v>
      </c>
      <c r="AC844" t="inlineStr">
        <is>
          <t>E</t>
        </is>
      </c>
      <c r="AD844" t="n">
        <v>37</v>
      </c>
      <c r="AE844" t="inlineStr">
        <is>
          <t>SUR</t>
        </is>
      </c>
      <c r="AG844" t="inlineStr">
        <is>
          <t>PISO 2</t>
        </is>
      </c>
      <c r="AH844">
        <f>CONCATENATE(X844," ",Y844," ",Z844," ",AA844," ",AB844," ",AC844," ",AD844," ",AE844," ",AF844," ",AG844)</f>
        <v/>
      </c>
      <c r="AI844" t="inlineStr">
        <is>
          <t>no reporta</t>
        </is>
      </c>
      <c r="AJ844" t="inlineStr">
        <is>
          <t>no reporta</t>
        </is>
      </c>
      <c r="AK844" t="inlineStr">
        <is>
          <t>El Trianon</t>
        </is>
      </c>
      <c r="AO844" s="1" t="n"/>
      <c r="AP844" t="n">
        <v>7</v>
      </c>
      <c r="AQ844" s="17" t="n">
        <v>41585</v>
      </c>
      <c r="AR844" s="4" t="n"/>
      <c r="AS844" s="5">
        <f>+AR844-AQ844</f>
        <v/>
      </c>
      <c r="AT844" t="inlineStr">
        <is>
          <t>Acta de Compromiso</t>
        </is>
      </c>
      <c r="AU844" t="inlineStr">
        <is>
          <t>Auto de archivo</t>
        </is>
      </c>
    </row>
    <row r="845" ht="15" customHeight="1">
      <c r="A845" t="inlineStr">
        <is>
          <t>I.T 132088 - 132700</t>
        </is>
      </c>
      <c r="B845" t="inlineStr">
        <is>
          <t>844-2013</t>
        </is>
      </c>
      <c r="C845" t="inlineStr">
        <is>
          <t>145030-1308712</t>
        </is>
      </c>
      <c r="D845" t="inlineStr">
        <is>
          <t>SUELO</t>
        </is>
      </c>
      <c r="H845" s="7" t="inlineStr">
        <is>
          <t>Afectación en retiro de quebrada La Honda</t>
        </is>
      </c>
      <c r="I845" t="inlineStr">
        <is>
          <t>Autoridad Ambeintal - Eduardo Antonio Jackson Barcenas</t>
        </is>
      </c>
      <c r="J845" t="inlineStr">
        <is>
          <t>KR</t>
        </is>
      </c>
      <c r="K845" t="n">
        <v>41</v>
      </c>
      <c r="L845" t="inlineStr">
        <is>
          <t>A</t>
        </is>
      </c>
      <c r="N845" t="n">
        <v>22</v>
      </c>
      <c r="P845" t="n">
        <v>87</v>
      </c>
      <c r="Q845" t="inlineStr">
        <is>
          <t>SUR</t>
        </is>
      </c>
      <c r="T845">
        <f>CONCATENATE(J845," ",K845," ",L845," ",M845," ",N845," ",O845," ",P845," ",Q845," ",R845," ",S845)</f>
        <v/>
      </c>
      <c r="U845" t="inlineStr">
        <is>
          <t>no reporta</t>
        </is>
      </c>
      <c r="V845" t="n">
        <v>3061410</v>
      </c>
      <c r="W845" t="inlineStr">
        <is>
          <t>Proyecto urbanistico fiji</t>
        </is>
      </c>
      <c r="X845" t="inlineStr">
        <is>
          <t>KR</t>
        </is>
      </c>
      <c r="Y845" t="n">
        <v>42</v>
      </c>
      <c r="AB845" t="n">
        <v>24</v>
      </c>
      <c r="AD845" t="n">
        <v>5</v>
      </c>
      <c r="AE845" t="inlineStr">
        <is>
          <t>SUR</t>
        </is>
      </c>
      <c r="AH845">
        <f>CONCATENATE(X845," ",Y845," ",Z845," ",AA845," ",AB845," ",AC845," ",AD845," ",AE845," ",AF845," ",AG845)</f>
        <v/>
      </c>
      <c r="AI845" t="inlineStr">
        <is>
          <t>no reporta</t>
        </is>
      </c>
      <c r="AJ845" t="inlineStr">
        <is>
          <t>no reporta</t>
        </is>
      </c>
      <c r="AK845" t="inlineStr">
        <is>
          <t>Zuñiga</t>
        </is>
      </c>
      <c r="AO845" s="1" t="n"/>
      <c r="AP845" t="n">
        <v>4</v>
      </c>
      <c r="AQ845" s="17" t="n">
        <v>41586</v>
      </c>
      <c r="AR845" s="4" t="n">
        <v>41597</v>
      </c>
      <c r="AS845" s="5">
        <f>+AR845-AQ845</f>
        <v/>
      </c>
      <c r="AT845" t="inlineStr">
        <is>
          <t>Acta de Compromiso</t>
        </is>
      </c>
      <c r="AU845" t="inlineStr">
        <is>
          <t>Auto de archivo</t>
        </is>
      </c>
      <c r="AV845" s="10" t="n">
        <v>41599</v>
      </c>
      <c r="AW845" s="9" t="inlineStr">
        <is>
          <t>L. Taborda - C. Calle</t>
        </is>
      </c>
      <c r="AX845" s="10" t="n">
        <v>41600</v>
      </c>
      <c r="AY845" s="10" t="n">
        <v>41781</v>
      </c>
      <c r="AZ845" s="9" t="inlineStr">
        <is>
          <t>C. Calle</t>
        </is>
      </c>
      <c r="BA845" s="10" t="n">
        <v>41787</v>
      </c>
      <c r="BK845" s="10" t="n">
        <v>41597</v>
      </c>
      <c r="BL845" s="10" t="n">
        <v>41597</v>
      </c>
    </row>
    <row r="846" ht="15" customHeight="1">
      <c r="B846" t="inlineStr">
        <is>
          <t>845-2013</t>
        </is>
      </c>
      <c r="C846" t="n">
        <v>1306312</v>
      </c>
      <c r="D846" t="inlineStr">
        <is>
          <t>FAUNA DOMESTICA</t>
        </is>
      </c>
      <c r="H846" s="7" t="inlineStr">
        <is>
          <t>Tenencia inadecuada de perro peligroso en via publica</t>
        </is>
      </c>
      <c r="I846" t="inlineStr">
        <is>
          <t>De Oficio</t>
        </is>
      </c>
      <c r="T846">
        <f>CONCATENATE(J846," ",K846," ",L846," ",M846," ",N846," ",O846," ",P846," ",Q846," ",R846," ",S846)</f>
        <v/>
      </c>
      <c r="U846" t="inlineStr">
        <is>
          <t>no reporta</t>
        </is>
      </c>
      <c r="V846" t="inlineStr">
        <is>
          <t>no reporta</t>
        </is>
      </c>
      <c r="W846" t="inlineStr">
        <is>
          <t>Cristian Alexis Campino Posada - Danilo Lopez Alzate</t>
        </is>
      </c>
      <c r="X846" t="inlineStr">
        <is>
          <t>KR</t>
        </is>
      </c>
      <c r="Y846" t="n">
        <v>69</v>
      </c>
      <c r="AB846" t="n">
        <v>57</v>
      </c>
      <c r="AD846" t="n">
        <v>92</v>
      </c>
      <c r="AH846">
        <f>CONCATENATE(X846," ",Y846," ",Z846," ",AA846," ",AB846," ",AC846," ",AD846," ",AE846," ",AF846," ",AG846)</f>
        <v/>
      </c>
      <c r="AI846" t="n">
        <v>1036621840</v>
      </c>
      <c r="AJ846" t="inlineStr">
        <is>
          <t>no reporta</t>
        </is>
      </c>
      <c r="AK846" t="inlineStr">
        <is>
          <t>-</t>
        </is>
      </c>
      <c r="AO846" s="1" t="n"/>
      <c r="AP846" t="inlineStr">
        <is>
          <t>-</t>
        </is>
      </c>
      <c r="AQ846" s="17" t="n">
        <v>41585</v>
      </c>
      <c r="AR846" s="4" t="n">
        <v>41585</v>
      </c>
      <c r="AS846" s="5">
        <f>+AR846-AQ846</f>
        <v/>
      </c>
      <c r="AT846" t="inlineStr">
        <is>
          <t>Acta de Compromiso</t>
        </is>
      </c>
      <c r="AU846" t="inlineStr">
        <is>
          <t>Auto de archivo</t>
        </is>
      </c>
      <c r="AV846" s="10" t="n">
        <v>41581</v>
      </c>
      <c r="AW846" s="9" t="inlineStr">
        <is>
          <t>L. Taborda - F. Villarraga</t>
        </is>
      </c>
      <c r="AX846" s="10" t="n">
        <v>41585</v>
      </c>
      <c r="CE846" s="10" t="n">
        <v>41593</v>
      </c>
    </row>
    <row r="847">
      <c r="B847" t="inlineStr">
        <is>
          <t>846-2013</t>
        </is>
      </c>
      <c r="C847" t="n">
        <v>1306314</v>
      </c>
      <c r="D847" t="inlineStr">
        <is>
          <t>ESPACIOS PUBLICOS VERDES</t>
        </is>
      </c>
      <c r="H847" s="7" t="inlineStr">
        <is>
          <t>Disposición inadecuada de escombros y daño de zona verde</t>
        </is>
      </c>
      <c r="I847" t="inlineStr">
        <is>
          <t>Edificio Galileo</t>
        </is>
      </c>
      <c r="J847" t="inlineStr">
        <is>
          <t>KR</t>
        </is>
      </c>
      <c r="K847" t="n">
        <v>43</v>
      </c>
      <c r="N847" t="n">
        <v>40</v>
      </c>
      <c r="O847" t="inlineStr">
        <is>
          <t>H</t>
        </is>
      </c>
      <c r="P847" t="n">
        <v>71</v>
      </c>
      <c r="Q847" t="inlineStr">
        <is>
          <t>SUR</t>
        </is>
      </c>
      <c r="S847" t="n">
        <v>301</v>
      </c>
      <c r="T847">
        <f>CONCATENATE(J847," ",K847," ",L847," ",M847," ",N847," ",O847," ",P847," ",Q847," ",R847," ",S847)</f>
        <v/>
      </c>
      <c r="U847" t="n">
        <v>6452203</v>
      </c>
      <c r="V847" t="inlineStr">
        <is>
          <t>no reporta</t>
        </is>
      </c>
      <c r="W847" t="inlineStr">
        <is>
          <t>Por determinar</t>
        </is>
      </c>
      <c r="AH847">
        <f>CONCATENATE(X847," ",Y847," ",Z847," ",AA847," ",AB847," ",AC847," ",AD847," ",AE847," ",AF847," ",AG847)</f>
        <v/>
      </c>
      <c r="AI847" t="inlineStr">
        <is>
          <t>no reporta</t>
        </is>
      </c>
      <c r="AJ847" t="inlineStr">
        <is>
          <t>no reporta</t>
        </is>
      </c>
      <c r="AK847" t="inlineStr">
        <is>
          <t>El Dorado</t>
        </is>
      </c>
      <c r="AO847" s="1" t="n"/>
      <c r="AP847" t="n">
        <v>7</v>
      </c>
      <c r="AQ847" s="17" t="n">
        <v>41585</v>
      </c>
      <c r="AR847" s="4" t="n">
        <v>41603</v>
      </c>
      <c r="AS847" s="5">
        <f>+AR847-AQ847</f>
        <v/>
      </c>
      <c r="AT847" t="inlineStr">
        <is>
          <t>Acta de Compromiso</t>
        </is>
      </c>
      <c r="AU847" t="inlineStr">
        <is>
          <t>Auto de archivo</t>
        </is>
      </c>
      <c r="AV847" s="10" t="n">
        <v>41603</v>
      </c>
      <c r="AW847" s="9" t="inlineStr">
        <is>
          <t>J. Alvarez - L. Garcia</t>
        </is>
      </c>
      <c r="AX847" s="10" t="n">
        <v>41604</v>
      </c>
      <c r="CE847" s="10" t="n">
        <v>41606</v>
      </c>
    </row>
    <row r="848" ht="15" customHeight="1">
      <c r="B848" t="inlineStr">
        <is>
          <t>847-2013</t>
        </is>
      </c>
      <c r="C848" t="n">
        <v>1306317</v>
      </c>
      <c r="D848" t="inlineStr">
        <is>
          <t>FAUNA DOMESTICA</t>
        </is>
      </c>
      <c r="H848" s="7" t="inlineStr">
        <is>
          <t>Transito de caballos en predio privado sin autorización</t>
        </is>
      </c>
      <c r="I848" t="inlineStr">
        <is>
          <t>Marta Luz Puerta Mejia</t>
        </is>
      </c>
      <c r="J848" t="inlineStr">
        <is>
          <t>CL</t>
        </is>
      </c>
      <c r="K848" t="n">
        <v>37</v>
      </c>
      <c r="L848" t="inlineStr">
        <is>
          <t>B</t>
        </is>
      </c>
      <c r="M848" t="inlineStr">
        <is>
          <t>SUR</t>
        </is>
      </c>
      <c r="N848" t="n">
        <v>27</v>
      </c>
      <c r="P848" t="n">
        <v>71</v>
      </c>
      <c r="T848">
        <f>CONCATENATE(J848," ",K848," ",L848," ",M848," ",N848," ",O848," ",P848," ",Q848," ",R848," ",S848)</f>
        <v/>
      </c>
      <c r="U848" t="n">
        <v>32526192</v>
      </c>
      <c r="V848" t="n">
        <v>3326619</v>
      </c>
      <c r="W848" t="inlineStr">
        <is>
          <t>Por determinar</t>
        </is>
      </c>
      <c r="X848" t="inlineStr">
        <is>
          <t>CL</t>
        </is>
      </c>
      <c r="Y848" t="n">
        <v>37</v>
      </c>
      <c r="Z848" t="inlineStr">
        <is>
          <t>B</t>
        </is>
      </c>
      <c r="AA848" t="inlineStr">
        <is>
          <t>SUR</t>
        </is>
      </c>
      <c r="AH848">
        <f>CONCATENATE(X848," ",Y848," ",Z848," ",AA848," ",AB848," ",AC848," ",AD848," ",AE848," ",AF848," ",AG848)</f>
        <v/>
      </c>
      <c r="AI848" t="inlineStr">
        <is>
          <t>no reporta</t>
        </is>
      </c>
      <c r="AJ848" t="inlineStr">
        <is>
          <t>no reporta</t>
        </is>
      </c>
      <c r="AK848" t="inlineStr">
        <is>
          <t>Loma de las Brujas</t>
        </is>
      </c>
      <c r="AO848" s="1" t="n"/>
      <c r="AP848" t="n">
        <v>5</v>
      </c>
      <c r="AQ848" s="17" t="n">
        <v>41585</v>
      </c>
      <c r="AR848" s="4" t="n">
        <v>41599</v>
      </c>
      <c r="AS848" s="5">
        <f>+AR848-AQ848</f>
        <v/>
      </c>
      <c r="AT848" t="inlineStr">
        <is>
          <t>Acuerdo 020 de 2009</t>
        </is>
      </c>
      <c r="AU848" t="inlineStr">
        <is>
          <t>Auto de archivo</t>
        </is>
      </c>
      <c r="AV848" s="10" t="n">
        <v>41599</v>
      </c>
      <c r="AW848" s="9" t="inlineStr">
        <is>
          <t>no reporta</t>
        </is>
      </c>
      <c r="AX848" s="10" t="n">
        <v>41599</v>
      </c>
      <c r="CE848" s="10" t="n">
        <v>41617</v>
      </c>
    </row>
    <row r="849" ht="15" customHeight="1">
      <c r="B849" t="inlineStr">
        <is>
          <t>848-2013</t>
        </is>
      </c>
      <c r="C849" t="n">
        <v>1306325</v>
      </c>
      <c r="D849" t="inlineStr">
        <is>
          <t>HIDRICO</t>
        </is>
      </c>
      <c r="H849" s="7" t="inlineStr">
        <is>
          <t>Vertimiento de aguas sedimentadas a la quebrada La Ayura</t>
        </is>
      </c>
      <c r="I849" t="inlineStr">
        <is>
          <t>De Oficio</t>
        </is>
      </c>
      <c r="T849">
        <f>CONCATENATE(J849," ",K849," ",L849," ",M849," ",N849," ",O849," ",P849," ",Q849," ",R849," ",S849)</f>
        <v/>
      </c>
      <c r="U849" t="inlineStr">
        <is>
          <t>no reporta</t>
        </is>
      </c>
      <c r="V849" t="inlineStr">
        <is>
          <t>no reporta</t>
        </is>
      </c>
      <c r="W849" t="inlineStr">
        <is>
          <t>Consorcio Propiedad S.A</t>
        </is>
      </c>
      <c r="X849" t="inlineStr">
        <is>
          <t>CL</t>
        </is>
      </c>
      <c r="Y849" t="n">
        <v>39</v>
      </c>
      <c r="Z849" t="inlineStr">
        <is>
          <t>A</t>
        </is>
      </c>
      <c r="AA849" t="inlineStr">
        <is>
          <t>SUR</t>
        </is>
      </c>
      <c r="AB849" t="n">
        <v>24</v>
      </c>
      <c r="AC849" t="inlineStr">
        <is>
          <t>G</t>
        </is>
      </c>
      <c r="AH849">
        <f>CONCATENATE(X849," ",Y849," ",Z849," ",AA849," ",AB849," ",AC849," ",AD849," ",AE849," ",AF849," ",AG849)</f>
        <v/>
      </c>
      <c r="AI849" t="n">
        <v>3103218858</v>
      </c>
      <c r="AJ849" t="n">
        <v>79392854</v>
      </c>
      <c r="AK849" t="inlineStr">
        <is>
          <t>El Chingui</t>
        </is>
      </c>
      <c r="AO849" s="1" t="n"/>
      <c r="AP849" t="n">
        <v>6</v>
      </c>
      <c r="AQ849" s="17" t="n">
        <v>41586</v>
      </c>
      <c r="AR849" s="4" t="n">
        <v>41586</v>
      </c>
      <c r="AS849" s="5">
        <f>+AR849-AQ849</f>
        <v/>
      </c>
      <c r="AT849" t="inlineStr">
        <is>
          <t>Acta de Compromiso</t>
        </is>
      </c>
      <c r="AU849" t="inlineStr">
        <is>
          <t>Auto de archivo</t>
        </is>
      </c>
      <c r="AV849" s="10" t="n">
        <v>41584</v>
      </c>
      <c r="AW849" s="9" t="inlineStr">
        <is>
          <t>J. Restrepo - S. Bustamante - C. Rojas</t>
        </is>
      </c>
      <c r="AX849" s="10" t="n">
        <v>41586</v>
      </c>
      <c r="AY849" s="10" t="n">
        <v>41716</v>
      </c>
      <c r="AZ849" s="9" t="inlineStr">
        <is>
          <t>L. Garcia - J. Alvarez</t>
        </is>
      </c>
      <c r="BA849" s="10" t="n">
        <v>41717</v>
      </c>
      <c r="CE849" s="10" t="n">
        <v>41725</v>
      </c>
    </row>
    <row r="850" ht="15" customHeight="1">
      <c r="B850" t="inlineStr">
        <is>
          <t>849-2013</t>
        </is>
      </c>
      <c r="C850" t="inlineStr">
        <is>
          <t>1306326 (Mismo 034-2013)</t>
        </is>
      </c>
      <c r="D850" t="inlineStr">
        <is>
          <t>HIDRICO</t>
        </is>
      </c>
      <c r="H850" s="7" t="inlineStr">
        <is>
          <t>Vertimiento de aguas sedimentadas a la quebrada La Ayura</t>
        </is>
      </c>
      <c r="I850" t="inlineStr">
        <is>
          <t>De oficio</t>
        </is>
      </c>
      <c r="T850">
        <f>CONCATENATE(J850," ",K850," ",L850," ",M850," ",N850," ",O850," ",P850," ",Q850," ",R850," ",S850)</f>
        <v/>
      </c>
      <c r="U850" t="inlineStr">
        <is>
          <t>no reporta</t>
        </is>
      </c>
      <c r="V850" t="inlineStr">
        <is>
          <t>no reporta</t>
        </is>
      </c>
      <c r="W850" t="inlineStr">
        <is>
          <t>Constructora Constugen</t>
        </is>
      </c>
      <c r="X850" t="inlineStr">
        <is>
          <t>CL</t>
        </is>
      </c>
      <c r="Y850" t="n">
        <v>37</v>
      </c>
      <c r="Z850" t="inlineStr">
        <is>
          <t>B</t>
        </is>
      </c>
      <c r="AA850" t="inlineStr">
        <is>
          <t>SUR</t>
        </is>
      </c>
      <c r="AB850" t="n">
        <v>27</v>
      </c>
      <c r="AD850" t="n">
        <v>51</v>
      </c>
      <c r="AH850">
        <f>CONCATENATE(X850," ",Y850," ",Z850," ",AA850," ",AB850," ",AC850," ",AD850," ",AE850," ",AF850," ",AG850)</f>
        <v/>
      </c>
      <c r="AI850" t="inlineStr">
        <is>
          <t>no reporta</t>
        </is>
      </c>
      <c r="AJ850" t="n">
        <v>3023233</v>
      </c>
      <c r="AK850" t="inlineStr">
        <is>
          <t>Loma de las Brujas</t>
        </is>
      </c>
      <c r="AO850" s="1" t="n"/>
      <c r="AP850" t="n">
        <v>5</v>
      </c>
      <c r="AQ850" s="17" t="n">
        <v>41586</v>
      </c>
      <c r="AR850" s="4" t="n"/>
      <c r="AS850" s="5">
        <f>+AR850-AQ850</f>
        <v/>
      </c>
      <c r="AT850" t="inlineStr">
        <is>
          <t>Acuerdo 020 de 2009</t>
        </is>
      </c>
      <c r="AU850" t="inlineStr">
        <is>
          <t>Citaciones</t>
        </is>
      </c>
      <c r="AV850" s="10" t="n">
        <v>41584</v>
      </c>
      <c r="AW850" s="9" t="inlineStr">
        <is>
          <t>J. Restrepo - S. Bustamante - C. Rojas</t>
        </is>
      </c>
      <c r="AX850" s="10" t="n">
        <v>41586</v>
      </c>
    </row>
    <row r="851" ht="15" customHeight="1">
      <c r="B851" t="inlineStr">
        <is>
          <t>850-2013</t>
        </is>
      </c>
      <c r="C851" t="n">
        <v>1306327</v>
      </c>
      <c r="D851" t="inlineStr">
        <is>
          <t>-</t>
        </is>
      </c>
      <c r="E851" t="inlineStr">
        <is>
          <t>ESCOMBROS</t>
        </is>
      </c>
      <c r="H851" s="7" t="inlineStr">
        <is>
          <t>Disposición inadecuada de escombros</t>
        </is>
      </c>
      <c r="I851" t="inlineStr">
        <is>
          <t>De Oficio</t>
        </is>
      </c>
      <c r="T851">
        <f>CONCATENATE(J851," ",K851," ",L851," ",M851," ",N851," ",O851," ",P851," ",Q851," ",R851," ",S851)</f>
        <v/>
      </c>
      <c r="U851" t="inlineStr">
        <is>
          <t>no reporta</t>
        </is>
      </c>
      <c r="V851" t="inlineStr">
        <is>
          <t>no reporta</t>
        </is>
      </c>
      <c r="W851" t="inlineStr">
        <is>
          <t>Por definir</t>
        </is>
      </c>
      <c r="X851" t="inlineStr">
        <is>
          <t>CL</t>
        </is>
      </c>
      <c r="Y851" t="n">
        <v>48</v>
      </c>
      <c r="AA851" t="inlineStr">
        <is>
          <t>SUR</t>
        </is>
      </c>
      <c r="AB851" t="n">
        <v>39</v>
      </c>
      <c r="AD851" t="n">
        <v>6</v>
      </c>
      <c r="AH851">
        <f>CONCATENATE(X851," ",Y851," ",Z851," ",AA851," ",AB851," ",AC851," ",AD851," ",AE851," ",AF851," ",AG851)</f>
        <v/>
      </c>
      <c r="AI851" t="inlineStr">
        <is>
          <t>no reporta</t>
        </is>
      </c>
      <c r="AJ851" t="inlineStr">
        <is>
          <t>no reporta</t>
        </is>
      </c>
      <c r="AK851" t="inlineStr">
        <is>
          <t>El Trianon</t>
        </is>
      </c>
      <c r="AO851" s="1" t="n"/>
      <c r="AP851" t="n">
        <v>7</v>
      </c>
      <c r="AQ851" s="17" t="n">
        <v>41586</v>
      </c>
      <c r="AR851" s="4" t="n">
        <v>41603</v>
      </c>
      <c r="AS851" s="5">
        <f>+AR851-AQ851</f>
        <v/>
      </c>
      <c r="AT851" t="inlineStr">
        <is>
          <t>Acta de Compromiso</t>
        </is>
      </c>
      <c r="AU851" t="inlineStr">
        <is>
          <t>Auto de archivo</t>
        </is>
      </c>
      <c r="AV851" s="10" t="n">
        <v>41603</v>
      </c>
      <c r="AW851" s="9" t="inlineStr">
        <is>
          <t>J. Alvarez - L. Garcia</t>
        </is>
      </c>
      <c r="AX851" s="10" t="n">
        <v>41604</v>
      </c>
      <c r="CE851" s="10" t="n">
        <v>41606</v>
      </c>
    </row>
    <row r="852" ht="15" customHeight="1">
      <c r="B852" t="inlineStr">
        <is>
          <t>851-2013</t>
        </is>
      </c>
      <c r="C852" t="n">
        <v>1306344</v>
      </c>
      <c r="D852" t="inlineStr">
        <is>
          <t>FAUNA DOMESTICA</t>
        </is>
      </c>
      <c r="H852" s="7" t="inlineStr">
        <is>
          <t>Tenencia inadecuada de canino que ataco a otro</t>
        </is>
      </c>
      <c r="I852" t="inlineStr">
        <is>
          <t>Alfredo Lopera</t>
        </is>
      </c>
      <c r="J852" t="inlineStr">
        <is>
          <t>CL</t>
        </is>
      </c>
      <c r="K852" t="n">
        <v>38</v>
      </c>
      <c r="L852" t="inlineStr">
        <is>
          <t>B</t>
        </is>
      </c>
      <c r="M852" t="inlineStr">
        <is>
          <t>SUR</t>
        </is>
      </c>
      <c r="N852" t="n">
        <v>46</v>
      </c>
      <c r="O852" t="inlineStr">
        <is>
          <t>A</t>
        </is>
      </c>
      <c r="P852" t="n">
        <v>30</v>
      </c>
      <c r="T852">
        <f>CONCATENATE(J852," ",K852," ",L852," ",M852," ",N852," ",O852," ",P852," ",Q852," ",R852," ",S852)</f>
        <v/>
      </c>
      <c r="U852" t="inlineStr">
        <is>
          <t>no reporta</t>
        </is>
      </c>
      <c r="V852" t="n">
        <v>3340168</v>
      </c>
      <c r="W852" t="inlineStr">
        <is>
          <t>Por definir</t>
        </is>
      </c>
      <c r="X852" t="inlineStr">
        <is>
          <t>CL</t>
        </is>
      </c>
      <c r="Y852" t="n">
        <v>39</v>
      </c>
      <c r="AA852" t="inlineStr">
        <is>
          <t>SUR</t>
        </is>
      </c>
      <c r="AB852" t="n">
        <v>47</v>
      </c>
      <c r="AD852" t="n">
        <v>17</v>
      </c>
      <c r="AG852" t="n">
        <v>201</v>
      </c>
      <c r="AH852">
        <f>CONCATENATE(X852," ",Y852," ",Z852," ",AA852," ",AB852," ",AC852," ",AD852," ",AE852," ",AF852," ",AG852)</f>
        <v/>
      </c>
      <c r="AI852" t="inlineStr">
        <is>
          <t>no reporta</t>
        </is>
      </c>
      <c r="AJ852" t="inlineStr">
        <is>
          <t>no reporta</t>
        </is>
      </c>
      <c r="AK852" t="inlineStr">
        <is>
          <t>Alcala</t>
        </is>
      </c>
      <c r="AO852" s="1" t="n"/>
      <c r="AP852" t="n">
        <v>8</v>
      </c>
      <c r="AQ852" s="17" t="n">
        <v>41586</v>
      </c>
      <c r="AR852" s="4" t="n">
        <v>41603</v>
      </c>
      <c r="AS852" s="5">
        <f>+AR852-AQ852</f>
        <v/>
      </c>
      <c r="AT852" t="inlineStr">
        <is>
          <t>Acta de Compromiso</t>
        </is>
      </c>
      <c r="AU852" t="inlineStr">
        <is>
          <t>Auto de archivo</t>
        </is>
      </c>
      <c r="AV852" s="10" t="n">
        <v>41603</v>
      </c>
      <c r="AW852" s="9" t="inlineStr">
        <is>
          <t>J.Alvarez - L. Garcia</t>
        </is>
      </c>
      <c r="AX852" s="10" t="n">
        <v>41603</v>
      </c>
      <c r="AY852" s="10" t="n">
        <v>41606</v>
      </c>
      <c r="AZ852" s="9" t="inlineStr">
        <is>
          <t>J. Restrepo - S. Bustamante</t>
        </is>
      </c>
      <c r="BA852" s="10" t="n">
        <v>41606</v>
      </c>
      <c r="CE852" s="10" t="n">
        <v>41612</v>
      </c>
    </row>
    <row r="853" ht="15" customHeight="1">
      <c r="B853" t="inlineStr">
        <is>
          <t>852-2013</t>
        </is>
      </c>
      <c r="C853" t="n">
        <v>1306345</v>
      </c>
      <c r="D853" t="inlineStr">
        <is>
          <t>FAUNA DOMESTICA</t>
        </is>
      </c>
      <c r="H853" s="7" t="inlineStr">
        <is>
          <t>Tenencia inadecuada de caninos</t>
        </is>
      </c>
      <c r="I853" t="inlineStr">
        <is>
          <t>Juliana Correal</t>
        </is>
      </c>
      <c r="J853" t="inlineStr">
        <is>
          <t>DG</t>
        </is>
      </c>
      <c r="K853" t="n">
        <v>31</v>
      </c>
      <c r="L853" t="inlineStr">
        <is>
          <t>CC</t>
        </is>
      </c>
      <c r="N853" t="n">
        <v>33</v>
      </c>
      <c r="P853" t="n">
        <v>130</v>
      </c>
      <c r="Q853" t="inlineStr">
        <is>
          <t>SUR</t>
        </is>
      </c>
      <c r="T853">
        <f>CONCATENATE(J853," ",K853," ",L853," ",M853," ",N853," ",O853," ",P853," ",Q853," ",R853," ",S853)</f>
        <v/>
      </c>
      <c r="U853" t="n">
        <v>1128389650</v>
      </c>
      <c r="V853" t="n">
        <v>2765000</v>
      </c>
      <c r="W853" t="inlineStr">
        <is>
          <t>No reporta</t>
        </is>
      </c>
      <c r="AH853">
        <f>CONCATENATE(X853," ",Y853," ",Z853," ",AA853," ",AB853," ",AC853," ",AD853," ",AE853," ",AF853," ",AG853)</f>
        <v/>
      </c>
      <c r="AI853" t="inlineStr">
        <is>
          <t>no reporta</t>
        </is>
      </c>
      <c r="AJ853" t="inlineStr">
        <is>
          <t>no reporta</t>
        </is>
      </c>
      <c r="AK853" t="inlineStr">
        <is>
          <t>Las Flores</t>
        </is>
      </c>
      <c r="AO853" s="1" t="n"/>
      <c r="AP853" t="n">
        <v>3</v>
      </c>
      <c r="AQ853" s="17" t="n">
        <v>41586</v>
      </c>
      <c r="AR853" s="4" t="n">
        <v>41586</v>
      </c>
      <c r="AS853" s="5">
        <f>+AR853-AQ853</f>
        <v/>
      </c>
      <c r="AT853" t="inlineStr">
        <is>
          <t>Acta de Compromiso</t>
        </is>
      </c>
      <c r="AU853" t="inlineStr">
        <is>
          <t>Auto de archivo</t>
        </is>
      </c>
    </row>
    <row r="854" ht="15" customHeight="1">
      <c r="B854" t="inlineStr">
        <is>
          <t>853-2013</t>
        </is>
      </c>
      <c r="C854" t="n">
        <v>1306349</v>
      </c>
      <c r="D854" t="inlineStr">
        <is>
          <t>-</t>
        </is>
      </c>
      <c r="E854" t="inlineStr">
        <is>
          <t>RESIDUOS SOLIDOS</t>
        </is>
      </c>
      <c r="H854" s="7" t="inlineStr">
        <is>
          <t>Disposición inadecuada de residuos sólidos</t>
        </is>
      </c>
      <c r="I854" t="inlineStr">
        <is>
          <t>Comunidad</t>
        </is>
      </c>
      <c r="T854">
        <f>CONCATENATE(J854," ",K854," ",L854," ",M854," ",N854," ",O854," ",P854," ",Q854," ",R854," ",S854)</f>
        <v/>
      </c>
      <c r="U854" t="inlineStr">
        <is>
          <t>no reporta</t>
        </is>
      </c>
      <c r="V854" t="inlineStr">
        <is>
          <t>no reporta</t>
        </is>
      </c>
      <c r="W854" t="inlineStr">
        <is>
          <t>Tulio</t>
        </is>
      </c>
      <c r="X854" t="inlineStr">
        <is>
          <t>CL</t>
        </is>
      </c>
      <c r="Y854" t="n">
        <v>39</v>
      </c>
      <c r="AA854" t="inlineStr">
        <is>
          <t>SUR</t>
        </is>
      </c>
      <c r="AB854" t="n">
        <v>35</v>
      </c>
      <c r="AD854" t="n">
        <v>34</v>
      </c>
      <c r="AG854" t="inlineStr">
        <is>
          <t>201 - 202</t>
        </is>
      </c>
      <c r="AH854">
        <f>CONCATENATE(X854," ",Y854," ",Z854," ",AA854," ",AB854," ",AC854," ",AD854," ",AE854," ",AF854," ",AG854)</f>
        <v/>
      </c>
      <c r="AI854" t="inlineStr">
        <is>
          <t>no reporta</t>
        </is>
      </c>
      <c r="AJ854" t="inlineStr">
        <is>
          <t>no reporta</t>
        </is>
      </c>
      <c r="AK854" t="inlineStr">
        <is>
          <t>Mesa</t>
        </is>
      </c>
      <c r="AO854" s="1" t="n"/>
      <c r="AP854" t="n">
        <v>9</v>
      </c>
      <c r="AQ854" s="17" t="n">
        <v>41586</v>
      </c>
      <c r="AR854" s="4" t="n">
        <v>41603</v>
      </c>
      <c r="AS854" s="5">
        <f>+AR854-AQ854</f>
        <v/>
      </c>
      <c r="AT854" t="inlineStr">
        <is>
          <t>Acta de Compromiso</t>
        </is>
      </c>
      <c r="AU854" t="inlineStr">
        <is>
          <t>Auto de archivo</t>
        </is>
      </c>
      <c r="AV854" s="10" t="n">
        <v>41603</v>
      </c>
      <c r="AW854" s="9" t="inlineStr">
        <is>
          <t>J. Alvarez - L. Garcia</t>
        </is>
      </c>
      <c r="AX854" s="10" t="n">
        <v>41603</v>
      </c>
      <c r="AY854" s="10" t="n">
        <v>41606</v>
      </c>
      <c r="AZ854" s="9" t="inlineStr">
        <is>
          <t>J. Restrepo - S. Bustamante - C. Rojas</t>
        </is>
      </c>
      <c r="BA854" s="10" t="n">
        <v>41606</v>
      </c>
      <c r="CE854" s="10" t="n">
        <v>41617</v>
      </c>
    </row>
    <row r="855" ht="15" customHeight="1">
      <c r="B855" t="inlineStr">
        <is>
          <t>854-2013</t>
        </is>
      </c>
      <c r="C855" t="n">
        <v>1306350</v>
      </c>
      <c r="D855" t="inlineStr">
        <is>
          <t>-</t>
        </is>
      </c>
      <c r="E855" t="inlineStr">
        <is>
          <t>RESIDUOS SOLIDOS</t>
        </is>
      </c>
      <c r="H855" s="7" t="inlineStr">
        <is>
          <t>Disposición inadecuada de residuos sólidos</t>
        </is>
      </c>
      <c r="I855" t="inlineStr">
        <is>
          <t>Comunidad</t>
        </is>
      </c>
      <c r="T855">
        <f>CONCATENATE(J855," ",K855," ",L855," ",M855," ",N855," ",O855," ",P855," ",Q855," ",R855," ",S855)</f>
        <v/>
      </c>
      <c r="U855" t="inlineStr">
        <is>
          <t>no reporta</t>
        </is>
      </c>
      <c r="V855" t="inlineStr">
        <is>
          <t>no reporta</t>
        </is>
      </c>
      <c r="W855" t="inlineStr">
        <is>
          <t>Por determinar</t>
        </is>
      </c>
      <c r="X855" t="inlineStr">
        <is>
          <t>KR</t>
        </is>
      </c>
      <c r="Y855" t="n">
        <v>37</v>
      </c>
      <c r="AB855" t="n">
        <v>37</v>
      </c>
      <c r="AD855" t="n">
        <v>1</v>
      </c>
      <c r="AH855">
        <f>CONCATENATE(X855," ",Y855," ",Z855," ",AA855," ",AB855," ",AC855," ",AD855," ",AE855," ",AF855," ",AG855)</f>
        <v/>
      </c>
      <c r="AI855" t="inlineStr">
        <is>
          <t>no reporta</t>
        </is>
      </c>
      <c r="AJ855" t="inlineStr">
        <is>
          <t>no reporta</t>
        </is>
      </c>
      <c r="AK855" t="inlineStr">
        <is>
          <t>Mesa</t>
        </is>
      </c>
      <c r="AO855" s="1" t="n"/>
      <c r="AP855" t="n">
        <v>9</v>
      </c>
      <c r="AQ855" s="17" t="n">
        <v>41586</v>
      </c>
      <c r="AR855" s="4" t="n">
        <v>41603</v>
      </c>
      <c r="AS855" s="5">
        <f>+AR855-AQ855</f>
        <v/>
      </c>
      <c r="AT855" t="inlineStr">
        <is>
          <t>Acta de Compromiso</t>
        </is>
      </c>
      <c r="AU855" t="inlineStr">
        <is>
          <t>Auto de archivo</t>
        </is>
      </c>
      <c r="AV855" s="10" t="n">
        <v>41603</v>
      </c>
      <c r="AW855" s="9" t="inlineStr">
        <is>
          <t>J. Restrepo - S. Bustamante - C. Rojas</t>
        </is>
      </c>
      <c r="AX855" s="10" t="n">
        <v>41603</v>
      </c>
      <c r="AY855" s="10" t="n">
        <v>41605</v>
      </c>
      <c r="AZ855" s="9" t="inlineStr">
        <is>
          <t>J. Restrepo - S. Bustamante - C. Rojas</t>
        </is>
      </c>
      <c r="BA855" s="10" t="n">
        <v>41605</v>
      </c>
      <c r="BB855" s="10" t="n">
        <v>41612</v>
      </c>
      <c r="BC855" s="9" t="inlineStr">
        <is>
          <t>J. Alvarez - L. Garcia</t>
        </is>
      </c>
      <c r="BD855" s="10" t="n">
        <v>41612</v>
      </c>
    </row>
    <row r="856" ht="15" customHeight="1">
      <c r="B856" t="inlineStr">
        <is>
          <t>855-2013</t>
        </is>
      </c>
      <c r="C856" t="inlineStr">
        <is>
          <t>1306353 - 131839 - 154589</t>
        </is>
      </c>
      <c r="D856" t="inlineStr">
        <is>
          <t>HIDRICO</t>
        </is>
      </c>
      <c r="H856" s="7" t="inlineStr">
        <is>
          <t>Construcción de gavion en ribera de quebrada La Morgan - mercajuste</t>
        </is>
      </c>
      <c r="I856" t="inlineStr">
        <is>
          <t>De Oficio</t>
        </is>
      </c>
      <c r="T856">
        <f>CONCATENATE(J856," ",K856," ",L856," ",M856," ",N856," ",O856," ",P856," ",Q856," ",R856," ",S856)</f>
        <v/>
      </c>
      <c r="U856" t="inlineStr">
        <is>
          <t>no reporta</t>
        </is>
      </c>
      <c r="V856" t="inlineStr">
        <is>
          <t>no reporta</t>
        </is>
      </c>
      <c r="W856" t="inlineStr">
        <is>
          <t>Maria del Socorro Garcia Rojas - Junior Garcia</t>
        </is>
      </c>
      <c r="AG856" t="inlineStr">
        <is>
          <t>Predio 317</t>
        </is>
      </c>
      <c r="AH856">
        <f>CONCATENATE(X856," ",Y856," ",Z856," ",AA856," ",AB856," ",AC856," ",AD856," ",AE856," ",AF856," ",AG856)</f>
        <v/>
      </c>
      <c r="AI856" t="n">
        <v>32469929</v>
      </c>
      <c r="AJ856" t="n">
        <v>3860198</v>
      </c>
      <c r="AL856" t="inlineStr">
        <is>
          <t>Las Palmas</t>
        </is>
      </c>
      <c r="AN856" t="inlineStr">
        <is>
          <t>004</t>
        </is>
      </c>
      <c r="AO856" s="1" t="inlineStr">
        <is>
          <t>317</t>
        </is>
      </c>
      <c r="AP856" t="n">
        <v>12</v>
      </c>
      <c r="AQ856" s="17" t="n">
        <v>41586</v>
      </c>
      <c r="AR856" s="4" t="n"/>
      <c r="AS856" s="5">
        <f>+AR856-AQ856</f>
        <v/>
      </c>
      <c r="AT856" t="inlineStr">
        <is>
          <t>Acta de Compromiso</t>
        </is>
      </c>
      <c r="AU856" t="inlineStr">
        <is>
          <t>Citaciones</t>
        </is>
      </c>
    </row>
    <row r="857" ht="15" customHeight="1">
      <c r="B857" t="inlineStr">
        <is>
          <t>856-2013</t>
        </is>
      </c>
      <c r="C857" t="inlineStr">
        <is>
          <t>1307776 - 1306645</t>
        </is>
      </c>
      <c r="D857" t="inlineStr">
        <is>
          <t>-</t>
        </is>
      </c>
      <c r="E857" t="inlineStr">
        <is>
          <t>RESIDUOS SOLIDOS</t>
        </is>
      </c>
      <c r="G857" t="inlineStr">
        <is>
          <t>lote sin cerramiento</t>
        </is>
      </c>
      <c r="H857" s="7" t="inlineStr">
        <is>
          <t>Lote sin cerramiento enmalezao y con basuras</t>
        </is>
      </c>
      <c r="I857" t="inlineStr">
        <is>
          <t>Comunidad</t>
        </is>
      </c>
      <c r="T857">
        <f>CONCATENATE(J857," ",K857," ",L857," ",M857," ",N857," ",O857," ",P857," ",Q857," ",R857," ",S857)</f>
        <v/>
      </c>
      <c r="U857" t="inlineStr">
        <is>
          <t>no reporta</t>
        </is>
      </c>
      <c r="V857" t="inlineStr">
        <is>
          <t>no reporta</t>
        </is>
      </c>
      <c r="W857" t="inlineStr">
        <is>
          <t>Sorany Castaño Sanchez - Cesar Castaño</t>
        </is>
      </c>
      <c r="X857" t="inlineStr">
        <is>
          <t>KR</t>
        </is>
      </c>
      <c r="Y857" t="n">
        <v>40</v>
      </c>
      <c r="AB857" t="n">
        <v>90</v>
      </c>
      <c r="AH857">
        <f>CONCATENATE(X857," ",Y857," ",Z857," ",AA857," ",AB857," ",AC857," ",AD857," ",AE857," ",AF857," ",AG857)</f>
        <v/>
      </c>
      <c r="AI857" t="inlineStr">
        <is>
          <t>no reporta</t>
        </is>
      </c>
      <c r="AJ857" t="inlineStr">
        <is>
          <t>no reporta</t>
        </is>
      </c>
      <c r="AK857" t="inlineStr">
        <is>
          <t>El Salado</t>
        </is>
      </c>
      <c r="AO857" s="1" t="n"/>
      <c r="AP857" t="n">
        <v>6</v>
      </c>
      <c r="AQ857" s="17" t="n">
        <v>41590</v>
      </c>
      <c r="AR857" s="4" t="n"/>
      <c r="AS857" s="5">
        <f>+AR857-AQ857</f>
        <v/>
      </c>
      <c r="AT857" t="inlineStr">
        <is>
          <t>Acta de Compromiso</t>
        </is>
      </c>
      <c r="AU857" t="inlineStr">
        <is>
          <t>Citaciones</t>
        </is>
      </c>
    </row>
    <row r="858" ht="15" customHeight="1">
      <c r="B858" t="inlineStr">
        <is>
          <t>857-2013</t>
        </is>
      </c>
      <c r="C858" t="n">
        <v>1306657</v>
      </c>
      <c r="D858" t="inlineStr">
        <is>
          <t>AIRE</t>
        </is>
      </c>
      <c r="E858" t="inlineStr">
        <is>
          <t>RESIDUOS SOLIDOS</t>
        </is>
      </c>
      <c r="H858" s="7" t="inlineStr">
        <is>
          <t>Olores nauseabundos generados por compostera en gascuña</t>
        </is>
      </c>
      <c r="I858" t="inlineStr">
        <is>
          <t>Comunidad</t>
        </is>
      </c>
      <c r="T858">
        <f>CONCATENATE(J858," ",K858," ",L858," ",M858," ",N858," ",O858," ",P858," ",Q858," ",R858," ",S858)</f>
        <v/>
      </c>
      <c r="U858" t="inlineStr">
        <is>
          <t>no reporta</t>
        </is>
      </c>
      <c r="V858" t="inlineStr">
        <is>
          <t>no reporta</t>
        </is>
      </c>
      <c r="W858" t="inlineStr">
        <is>
          <t>Maria Elena Sanchez - Urb. Gascuña</t>
        </is>
      </c>
      <c r="X858" t="inlineStr">
        <is>
          <t>CL</t>
        </is>
      </c>
      <c r="Y858" t="n">
        <v>36</v>
      </c>
      <c r="Z858" t="inlineStr">
        <is>
          <t>D</t>
        </is>
      </c>
      <c r="AA858" t="inlineStr">
        <is>
          <t>SUR</t>
        </is>
      </c>
      <c r="AB858" t="n">
        <v>27</v>
      </c>
      <c r="AC858" t="inlineStr">
        <is>
          <t>D</t>
        </is>
      </c>
      <c r="AD858" t="n">
        <v>166</v>
      </c>
      <c r="AH858">
        <f>CONCATENATE(X858," ",Y858," ",Z858," ",AA858," ",AB858," ",AC858," ",AD858," ",AE858," ",AF858," ",AG858)</f>
        <v/>
      </c>
      <c r="AI858" t="inlineStr">
        <is>
          <t>no reporta</t>
        </is>
      </c>
      <c r="AJ858" t="inlineStr">
        <is>
          <t>3343291 - 2761407</t>
        </is>
      </c>
      <c r="AK858" t="inlineStr">
        <is>
          <t>La Pradera</t>
        </is>
      </c>
      <c r="AO858" s="1" t="n"/>
      <c r="AP858" t="n">
        <v>5</v>
      </c>
      <c r="AQ858" s="17" t="n">
        <v>41590</v>
      </c>
      <c r="AR858" s="4" t="n">
        <v>41593</v>
      </c>
      <c r="AS858" s="5">
        <f>+AR858-AQ858</f>
        <v/>
      </c>
      <c r="AT858" t="inlineStr">
        <is>
          <t>Acta de Compromiso</t>
        </is>
      </c>
      <c r="AU858" t="inlineStr">
        <is>
          <t>Auto de archivo</t>
        </is>
      </c>
      <c r="AV858" s="10" t="n">
        <v>41593</v>
      </c>
      <c r="AW858" s="9" t="inlineStr">
        <is>
          <t>J. Alvarez - L. Garcia</t>
        </is>
      </c>
      <c r="AX858" s="10" t="n">
        <v>41596</v>
      </c>
      <c r="CE858" s="10" t="n">
        <v>41606</v>
      </c>
    </row>
    <row r="859" ht="15" customHeight="1">
      <c r="B859" t="inlineStr">
        <is>
          <t>858-2013</t>
        </is>
      </c>
      <c r="C859" t="n">
        <v>1306663</v>
      </c>
      <c r="D859" t="inlineStr">
        <is>
          <t>-</t>
        </is>
      </c>
      <c r="E859" t="inlineStr">
        <is>
          <t>RESIDUOS SOLIDOS</t>
        </is>
      </c>
      <c r="H859" s="7" t="inlineStr">
        <is>
          <t>Disposición inadecuada de residuos solidos</t>
        </is>
      </c>
      <c r="I859" t="inlineStr">
        <is>
          <t>Jessica Valencia Ocampo</t>
        </is>
      </c>
      <c r="J859" t="inlineStr">
        <is>
          <t>CL</t>
        </is>
      </c>
      <c r="K859" t="n">
        <v>37</v>
      </c>
      <c r="M859" t="inlineStr">
        <is>
          <t>SUR</t>
        </is>
      </c>
      <c r="N859" t="n">
        <v>38</v>
      </c>
      <c r="P859" t="n">
        <v>15</v>
      </c>
      <c r="S859" t="n">
        <v>201</v>
      </c>
      <c r="T859">
        <f>CONCATENATE(J859," ",K859," ",L859," ",M859," ",N859," ",O859," ",P859," ",Q859," ",R859," ",S859)</f>
        <v/>
      </c>
      <c r="U859" t="n">
        <v>432342520</v>
      </c>
      <c r="V859" t="n">
        <v>2708790</v>
      </c>
      <c r="W859" t="inlineStr">
        <is>
          <t>Socorro de Restrepo</t>
        </is>
      </c>
      <c r="X859" t="inlineStr">
        <is>
          <t>CL</t>
        </is>
      </c>
      <c r="Y859" t="n">
        <v>37</v>
      </c>
      <c r="AA859" t="inlineStr">
        <is>
          <t>SUR</t>
        </is>
      </c>
      <c r="AB859" t="n">
        <v>38</v>
      </c>
      <c r="AD859" t="n">
        <v>10</v>
      </c>
      <c r="AG859" t="n">
        <v>101</v>
      </c>
      <c r="AH859">
        <f>CONCATENATE(X859," ",Y859," ",Z859," ",AA859," ",AB859," ",AC859," ",AD859," ",AE859," ",AF859," ",AG859)</f>
        <v/>
      </c>
      <c r="AI859" t="inlineStr">
        <is>
          <t>no reporta</t>
        </is>
      </c>
      <c r="AJ859" t="inlineStr">
        <is>
          <t>no reporta</t>
        </is>
      </c>
      <c r="AK859" t="inlineStr">
        <is>
          <t>Mesa</t>
        </is>
      </c>
      <c r="AO859" s="1" t="n"/>
      <c r="AP859" t="n">
        <v>9</v>
      </c>
      <c r="AQ859" s="17" t="n">
        <v>41590</v>
      </c>
      <c r="AR859" s="4" t="n">
        <v>41603</v>
      </c>
      <c r="AS859" s="5">
        <f>+AR859-AQ859</f>
        <v/>
      </c>
      <c r="AT859" t="inlineStr">
        <is>
          <t>Acta de Compromiso</t>
        </is>
      </c>
      <c r="AU859" t="inlineStr">
        <is>
          <t>Auto de archivo</t>
        </is>
      </c>
      <c r="AV859" s="10" t="n">
        <v>41603</v>
      </c>
      <c r="AW859" s="9" t="inlineStr">
        <is>
          <t>J. Restrepo - S. Bustamante - C. Rojas</t>
        </is>
      </c>
      <c r="AX859" s="10" t="n">
        <v>41604</v>
      </c>
      <c r="CE859" s="10" t="n">
        <v>41606</v>
      </c>
    </row>
    <row r="860" ht="15" customHeight="1">
      <c r="B860" t="inlineStr">
        <is>
          <t>859-2013</t>
        </is>
      </c>
      <c r="C860" t="n">
        <v>1306672</v>
      </c>
      <c r="D860" t="inlineStr">
        <is>
          <t>FAUNA DOMESTICA</t>
        </is>
      </c>
      <c r="H860" s="7" t="inlineStr">
        <is>
          <t>Tenencia inadecuada de canino que ataca a otro</t>
        </is>
      </c>
      <c r="I860" t="inlineStr">
        <is>
          <t>Mary Luz Cuervo C.</t>
        </is>
      </c>
      <c r="J860" t="inlineStr">
        <is>
          <t>CL</t>
        </is>
      </c>
      <c r="K860" t="n">
        <v>40</v>
      </c>
      <c r="L860" t="inlineStr">
        <is>
          <t>F</t>
        </is>
      </c>
      <c r="M860" t="inlineStr">
        <is>
          <t>SUR</t>
        </is>
      </c>
      <c r="N860" t="n">
        <v>30</v>
      </c>
      <c r="P860" t="n">
        <v>81</v>
      </c>
      <c r="T860">
        <f>CONCATENATE(J860," ",K860," ",L860," ",M860," ",N860," ",O860," ",P860," ",Q860," ",R860," ",S860)</f>
        <v/>
      </c>
      <c r="U860" t="n">
        <v>42895521</v>
      </c>
      <c r="V860" t="n">
        <v>3326775</v>
      </c>
      <c r="W860" t="inlineStr">
        <is>
          <t>Por definir</t>
        </is>
      </c>
      <c r="X860" t="inlineStr">
        <is>
          <t>CL</t>
        </is>
      </c>
      <c r="Y860" t="n">
        <v>40</v>
      </c>
      <c r="Z860" t="inlineStr">
        <is>
          <t>F</t>
        </is>
      </c>
      <c r="AA860" t="inlineStr">
        <is>
          <t>SUR</t>
        </is>
      </c>
      <c r="AB860" t="n">
        <v>40</v>
      </c>
      <c r="AC860" t="inlineStr">
        <is>
          <t>E</t>
        </is>
      </c>
      <c r="AD860" t="n">
        <v>29</v>
      </c>
      <c r="AE860" t="inlineStr">
        <is>
          <t>SUR</t>
        </is>
      </c>
      <c r="AH860">
        <f>CONCATENATE(X860," ",Y860," ",Z860," ",AA860," ",AB860," ",AC860," ",AD860," ",AE860," ",AF860," ",AG860)</f>
        <v/>
      </c>
      <c r="AI860" t="inlineStr">
        <is>
          <t>no reporta</t>
        </is>
      </c>
      <c r="AJ860" t="inlineStr">
        <is>
          <t>no reporta</t>
        </is>
      </c>
      <c r="AK860" t="inlineStr">
        <is>
          <t>El Dorado</t>
        </is>
      </c>
      <c r="AO860" s="1" t="n"/>
      <c r="AP860" t="n">
        <v>7</v>
      </c>
      <c r="AQ860" s="17" t="n">
        <v>41591</v>
      </c>
      <c r="AR860" s="4" t="n">
        <v>41603</v>
      </c>
      <c r="AS860" s="5">
        <f>+AR860-AQ860</f>
        <v/>
      </c>
      <c r="AT860" t="inlineStr">
        <is>
          <t>Acta de Compromiso</t>
        </is>
      </c>
      <c r="AU860" t="inlineStr">
        <is>
          <t>Auto de archivo</t>
        </is>
      </c>
      <c r="AV860" s="10" t="n">
        <v>41603</v>
      </c>
      <c r="AW860" s="9" t="inlineStr">
        <is>
          <t>J. Restrepo - S. Bustamante - C. Rojas</t>
        </is>
      </c>
      <c r="AX860" s="10" t="n">
        <v>41603</v>
      </c>
      <c r="AY860" s="10" t="n">
        <v>41606</v>
      </c>
      <c r="AZ860" s="9" t="inlineStr">
        <is>
          <t>J. Alvarez - L. Garcia</t>
        </is>
      </c>
      <c r="BA860" s="10" t="n">
        <v>41606</v>
      </c>
      <c r="CE860" s="10" t="n">
        <v>41621</v>
      </c>
    </row>
    <row r="861" ht="15" customHeight="1">
      <c r="B861" t="inlineStr">
        <is>
          <t>860-2013</t>
        </is>
      </c>
      <c r="C861" t="n">
        <v>1306689</v>
      </c>
      <c r="D861" t="inlineStr">
        <is>
          <t>AIRE</t>
        </is>
      </c>
      <c r="H861" s="7" t="inlineStr">
        <is>
          <t>Quema de material vegetal para hacer carbon - sector la cuadrita</t>
        </is>
      </c>
      <c r="I861" t="inlineStr">
        <is>
          <t>De Oficio</t>
        </is>
      </c>
      <c r="T861">
        <f>CONCATENATE(J861," ",K861," ",L861," ",M861," ",N861," ",O861," ",P861," ",Q861," ",R861," ",S861)</f>
        <v/>
      </c>
      <c r="U861" t="inlineStr">
        <is>
          <t>no reporta</t>
        </is>
      </c>
      <c r="V861" t="inlineStr">
        <is>
          <t>no reporta</t>
        </is>
      </c>
      <c r="W861" t="inlineStr">
        <is>
          <t>Fabio Velasquez</t>
        </is>
      </c>
      <c r="AH861">
        <f>CONCATENATE(X861," ",Y861," ",Z861," ",AA861," ",AB861," ",AC861," ",AD861," ",AE861," ",AF861," ",AG861)</f>
        <v/>
      </c>
      <c r="AI861" t="inlineStr">
        <is>
          <t>no reporta</t>
        </is>
      </c>
      <c r="AJ861" t="inlineStr">
        <is>
          <t>no reporta</t>
        </is>
      </c>
      <c r="AK861" t="inlineStr">
        <is>
          <t>El Salado</t>
        </is>
      </c>
      <c r="AO861" s="1" t="n"/>
      <c r="AP861" t="n">
        <v>6</v>
      </c>
      <c r="AQ861" s="17" t="n">
        <v>41591</v>
      </c>
      <c r="AR861" s="4" t="n">
        <v>41591</v>
      </c>
      <c r="AS861" s="5">
        <f>+AR861-AQ861</f>
        <v/>
      </c>
      <c r="AT861" t="inlineStr">
        <is>
          <t>Acta de Compromiso</t>
        </is>
      </c>
      <c r="AU861" t="inlineStr">
        <is>
          <t>Auto de archivo</t>
        </is>
      </c>
      <c r="AV861" s="10" t="n">
        <v>41590</v>
      </c>
      <c r="AW861" s="9" t="inlineStr">
        <is>
          <t>J. Alvarez - L. Garcia</t>
        </is>
      </c>
      <c r="AX861" s="10" t="n">
        <v>41591</v>
      </c>
      <c r="CE861" s="10" t="n">
        <v>41606</v>
      </c>
    </row>
    <row r="862" ht="15" customHeight="1">
      <c r="B862" t="inlineStr">
        <is>
          <t>861-2013</t>
        </is>
      </c>
      <c r="C862" t="n">
        <v>1306696</v>
      </c>
      <c r="D862" t="inlineStr">
        <is>
          <t>-</t>
        </is>
      </c>
      <c r="E862" t="inlineStr">
        <is>
          <t>RESIDUO ESPECIAL</t>
        </is>
      </c>
      <c r="F862" t="n">
        <v>3</v>
      </c>
      <c r="H862" s="7" t="inlineStr">
        <is>
          <t>Comparendo 546</t>
        </is>
      </c>
      <c r="I862" t="inlineStr">
        <is>
          <t>Enviaseo</t>
        </is>
      </c>
      <c r="T862">
        <f>CONCATENATE(J862," ",K862," ",L862," ",M862," ",N862," ",O862," ",P862," ",Q862," ",R862," ",S862)</f>
        <v/>
      </c>
      <c r="U862" t="inlineStr">
        <is>
          <t>no reporta</t>
        </is>
      </c>
      <c r="V862" t="inlineStr">
        <is>
          <t>no reporta</t>
        </is>
      </c>
      <c r="W862" t="inlineStr">
        <is>
          <t>CH logistica y eventos</t>
        </is>
      </c>
      <c r="X862" t="inlineStr">
        <is>
          <t>CL</t>
        </is>
      </c>
      <c r="Y862" t="n">
        <v>38</v>
      </c>
      <c r="AA862" t="inlineStr">
        <is>
          <t>SUR</t>
        </is>
      </c>
      <c r="AB862" t="n">
        <v>35</v>
      </c>
      <c r="AD862" t="n">
        <v>25</v>
      </c>
      <c r="AH862">
        <f>CONCATENATE(X862," ",Y862," ",Z862," ",AA862," ",AB862," ",AC862," ",AD862," ",AE862," ",AF862," ",AG862)</f>
        <v/>
      </c>
      <c r="AI862" t="n">
        <v>713781531</v>
      </c>
      <c r="AJ862" t="n">
        <v>2965712</v>
      </c>
      <c r="AK862" t="inlineStr">
        <is>
          <t>Mesa</t>
        </is>
      </c>
      <c r="AO862" s="1" t="n"/>
      <c r="AP862" t="n">
        <v>9</v>
      </c>
      <c r="AQ862" s="17" t="n">
        <v>41592</v>
      </c>
      <c r="AR862" s="4" t="n">
        <v>41592</v>
      </c>
      <c r="AS862" s="5">
        <f>+AR862-AQ862</f>
        <v/>
      </c>
      <c r="AT862" t="inlineStr">
        <is>
          <t>Acuerdo 020 de 2009</t>
        </is>
      </c>
      <c r="AU862" t="inlineStr">
        <is>
          <t>Auto de archivo</t>
        </is>
      </c>
      <c r="CE862" s="10" t="n">
        <v>41675</v>
      </c>
    </row>
    <row r="863" ht="15" customHeight="1">
      <c r="B863" t="inlineStr">
        <is>
          <t>862-2013</t>
        </is>
      </c>
      <c r="C863" t="n">
        <v>1306725</v>
      </c>
      <c r="D863" t="inlineStr">
        <is>
          <t>HIDRICO</t>
        </is>
      </c>
      <c r="H863" s="7" t="inlineStr">
        <is>
          <t>Agua con sedimento que discurre por via</t>
        </is>
      </c>
      <c r="I863" t="inlineStr">
        <is>
          <t>comunidad</t>
        </is>
      </c>
      <c r="T863">
        <f>CONCATENATE(J863," ",K863," ",L863," ",M863," ",N863," ",O863," ",P863," ",Q863," ",R863," ",S863)</f>
        <v/>
      </c>
      <c r="U863" t="inlineStr">
        <is>
          <t>no reporta</t>
        </is>
      </c>
      <c r="V863" t="inlineStr">
        <is>
          <t>no reporta</t>
        </is>
      </c>
      <c r="W863" t="inlineStr">
        <is>
          <t>Finca La California</t>
        </is>
      </c>
      <c r="AH863">
        <f>CONCATENATE(X863," ",Y863," ",Z863," ",AA863," ",AB863," ",AC863," ",AD863," ",AE863," ",AF863," ",AG863)</f>
        <v/>
      </c>
      <c r="AI863" t="inlineStr">
        <is>
          <t>no reporta</t>
        </is>
      </c>
      <c r="AJ863" t="inlineStr">
        <is>
          <t>no reporta</t>
        </is>
      </c>
      <c r="AK863" t="inlineStr">
        <is>
          <t>El Chingui</t>
        </is>
      </c>
      <c r="AO863" s="1" t="n"/>
      <c r="AP863" t="n">
        <v>6</v>
      </c>
      <c r="AQ863" s="17" t="n">
        <v>41593</v>
      </c>
      <c r="AR863" s="4" t="n">
        <v>41603</v>
      </c>
      <c r="AS863" s="5">
        <f>+AR863-AQ863</f>
        <v/>
      </c>
      <c r="AT863" t="inlineStr">
        <is>
          <t>Acta de Compromiso</t>
        </is>
      </c>
      <c r="AU863" t="inlineStr">
        <is>
          <t>Auto de archivo</t>
        </is>
      </c>
      <c r="AV863" s="10" t="n">
        <v>41603</v>
      </c>
      <c r="AW863" s="9" t="inlineStr">
        <is>
          <t>J. Restrepo - S. Bustamante - C. Rojas</t>
        </is>
      </c>
      <c r="AX863" s="10" t="n">
        <v>41603</v>
      </c>
      <c r="CE863" s="10" t="n">
        <v>41617</v>
      </c>
    </row>
    <row r="864" ht="15" customHeight="1">
      <c r="B864" t="inlineStr">
        <is>
          <t>863-2013</t>
        </is>
      </c>
      <c r="C864" t="inlineStr">
        <is>
          <t>1307273 - 131736-1308702</t>
        </is>
      </c>
      <c r="D864" t="inlineStr">
        <is>
          <t>HIDRICO</t>
        </is>
      </c>
      <c r="F864" t="n">
        <v>12</v>
      </c>
      <c r="H864" s="7" t="inlineStr">
        <is>
          <t>arrastre de sedimentos en via publica y quebrada - comparendo 548</t>
        </is>
      </c>
      <c r="I864" t="inlineStr">
        <is>
          <t>De Oficio</t>
        </is>
      </c>
      <c r="T864">
        <f>CONCATENATE(J864," ",K864," ",L864," ",M864," ",N864," ",O864," ",P864," ",Q864," ",R864," ",S864)</f>
        <v/>
      </c>
      <c r="U864" t="inlineStr">
        <is>
          <t>no reporta</t>
        </is>
      </c>
      <c r="V864" t="inlineStr">
        <is>
          <t>no reporta</t>
        </is>
      </c>
      <c r="W864" t="inlineStr">
        <is>
          <t>Cuadra constructora S.A - Areka</t>
        </is>
      </c>
      <c r="X864" t="inlineStr">
        <is>
          <t>KR</t>
        </is>
      </c>
      <c r="Y864" t="n">
        <v>27</v>
      </c>
      <c r="Z864" t="inlineStr">
        <is>
          <t>B</t>
        </is>
      </c>
      <c r="AB864" t="n">
        <v>27</v>
      </c>
      <c r="AD864" t="n">
        <v>40</v>
      </c>
      <c r="AE864" t="inlineStr">
        <is>
          <t>SUR</t>
        </is>
      </c>
      <c r="AH864">
        <f>CONCATENATE(X864," ",Y864," ",Z864," ",AA864," ",AB864," ",AC864," ",AD864," ",AE864," ",AF864," ",AG864)</f>
        <v/>
      </c>
      <c r="AI864" t="inlineStr">
        <is>
          <t>900162310-8</t>
        </is>
      </c>
      <c r="AJ864" t="n">
        <v>3362842</v>
      </c>
      <c r="AK864" t="inlineStr">
        <is>
          <t>El Esmeraldal</t>
        </is>
      </c>
      <c r="AO864" s="1" t="n"/>
      <c r="AP864" t="n">
        <v>4</v>
      </c>
      <c r="AQ864" s="17" t="n">
        <v>41603</v>
      </c>
      <c r="AR864" s="4" t="n">
        <v>41603</v>
      </c>
      <c r="AS864" s="5">
        <f>+AR864-AQ864</f>
        <v/>
      </c>
      <c r="AT864" t="inlineStr">
        <is>
          <t>Acuerdo 020 de 2009</t>
        </is>
      </c>
      <c r="AU864" t="inlineStr">
        <is>
          <t>Auto de archivo</t>
        </is>
      </c>
      <c r="AV864" s="10" t="n">
        <v>41964</v>
      </c>
      <c r="AW864" s="9" t="inlineStr">
        <is>
          <t>inspeccion ambiental</t>
        </is>
      </c>
      <c r="AX864" s="10" t="n">
        <v>41964</v>
      </c>
      <c r="AY864" s="10" t="n">
        <v>41694</v>
      </c>
      <c r="AZ864" s="9" t="inlineStr">
        <is>
          <t>santiago-jeison-carlos</t>
        </is>
      </c>
      <c r="BA864" s="10" t="n">
        <v>41694</v>
      </c>
      <c r="BU864" s="10" t="n">
        <v>41612</v>
      </c>
      <c r="BV864" s="10" t="n">
        <v>41612</v>
      </c>
      <c r="CE864" s="10" t="n">
        <v>41841</v>
      </c>
    </row>
    <row r="865" ht="15" customHeight="1">
      <c r="B865" t="inlineStr">
        <is>
          <t>864-2013</t>
        </is>
      </c>
      <c r="C865" t="inlineStr">
        <is>
          <t>399-432</t>
        </is>
      </c>
      <c r="D865" t="inlineStr">
        <is>
          <t>FLORA</t>
        </is>
      </c>
      <c r="H865" s="7" t="inlineStr">
        <is>
          <t>Tala de arbol sin autorización</t>
        </is>
      </c>
      <c r="I865" t="inlineStr">
        <is>
          <t>Viviana Garcia Restrepo - quebradaclara@hotmail.com</t>
        </is>
      </c>
      <c r="J865" t="inlineStr">
        <is>
          <t>KR</t>
        </is>
      </c>
      <c r="K865" t="n">
        <v>27</v>
      </c>
      <c r="L865" t="inlineStr">
        <is>
          <t>B</t>
        </is>
      </c>
      <c r="N865" t="n">
        <v>27</v>
      </c>
      <c r="O865" t="inlineStr">
        <is>
          <t>D</t>
        </is>
      </c>
      <c r="P865" t="n">
        <v>99</v>
      </c>
      <c r="Q865" t="inlineStr">
        <is>
          <t>SUR</t>
        </is>
      </c>
      <c r="T865">
        <f>CONCATENATE(J865," ",K865," ",L865," ",M865," ",N865," ",O865," ",P865," ",Q865," ",R865," ",S865)</f>
        <v/>
      </c>
      <c r="U865" t="inlineStr">
        <is>
          <t>no reporta</t>
        </is>
      </c>
      <c r="V865" t="n">
        <v>3361359</v>
      </c>
      <c r="W865" t="inlineStr">
        <is>
          <t>Carlos Zuluaga</t>
        </is>
      </c>
      <c r="X865" t="inlineStr">
        <is>
          <t>KR</t>
        </is>
      </c>
      <c r="Y865" t="n">
        <v>27</v>
      </c>
      <c r="Z865" t="inlineStr">
        <is>
          <t>B</t>
        </is>
      </c>
      <c r="AB865" t="n">
        <v>27</v>
      </c>
      <c r="AC865" t="inlineStr">
        <is>
          <t>D</t>
        </is>
      </c>
      <c r="AD865" t="n">
        <v>99</v>
      </c>
      <c r="AE865" t="inlineStr">
        <is>
          <t>SUR</t>
        </is>
      </c>
      <c r="AG865" t="n">
        <v>260</v>
      </c>
      <c r="AH865">
        <f>CONCATENATE(X865," ",Y865," ",Z865," ",AA865," ",AB865," ",AC865," ",AD865," ",AE865," ",AF865," ",AG865)</f>
        <v/>
      </c>
      <c r="AI865" t="inlineStr">
        <is>
          <t>no reporta</t>
        </is>
      </c>
      <c r="AJ865" t="inlineStr">
        <is>
          <t>no reporta</t>
        </is>
      </c>
      <c r="AK865" t="inlineStr">
        <is>
          <t>Inmaculada</t>
        </is>
      </c>
      <c r="AO865" s="1" t="n"/>
      <c r="AP865" t="n">
        <v>5</v>
      </c>
      <c r="AQ865" s="17" t="n">
        <v>41598</v>
      </c>
      <c r="AR865" s="4" t="n"/>
      <c r="AS865" s="5">
        <f>+AR865-AQ865</f>
        <v/>
      </c>
      <c r="AT865" t="inlineStr">
        <is>
          <t>Acta de Compromiso</t>
        </is>
      </c>
      <c r="AU865" t="inlineStr">
        <is>
          <t>Citaciones</t>
        </is>
      </c>
    </row>
    <row r="866" ht="15" customHeight="1">
      <c r="A866" t="inlineStr">
        <is>
          <t>1308370-2014</t>
        </is>
      </c>
      <c r="B866" t="inlineStr">
        <is>
          <t>865-2013</t>
        </is>
      </c>
      <c r="C866" t="inlineStr">
        <is>
          <t>1302919-153269</t>
        </is>
      </c>
      <c r="D866" t="inlineStr">
        <is>
          <t>AIRE</t>
        </is>
      </c>
      <c r="H866" s="7" t="inlineStr">
        <is>
          <t>Generación de olores insoportables por fumigación - contaminación</t>
        </is>
      </c>
      <c r="I866" t="inlineStr">
        <is>
          <t>Nancy Vera - Inspección Palmas</t>
        </is>
      </c>
      <c r="T866">
        <f>CONCATENATE(J866," ",K866," ",L866," ",M866," ",N866," ",O866," ",P866," ",Q866," ",R866," ",S866)</f>
        <v/>
      </c>
      <c r="U866" t="inlineStr">
        <is>
          <t>no reporta</t>
        </is>
      </c>
      <c r="V866" t="inlineStr">
        <is>
          <t>no reporta</t>
        </is>
      </c>
      <c r="W866" t="inlineStr">
        <is>
          <t>Finca Casa Vieja - Sergio Rodriguez - Diego Arango - Dionisio Arango</t>
        </is>
      </c>
      <c r="AH866" t="inlineStr">
        <is>
          <t>Finca Casas Viejas</t>
        </is>
      </c>
      <c r="AI866" t="inlineStr">
        <is>
          <t>no reporta</t>
        </is>
      </c>
      <c r="AJ866" t="inlineStr">
        <is>
          <t>3113708195 - 3217857221 - 321 35 40</t>
        </is>
      </c>
      <c r="AL866" t="inlineStr">
        <is>
          <t>Pantanillo</t>
        </is>
      </c>
      <c r="AO866" s="1" t="n"/>
      <c r="AP866" t="n">
        <v>13</v>
      </c>
      <c r="AQ866" s="17" t="n">
        <v>41592</v>
      </c>
      <c r="AR866" s="4" t="n">
        <v>41611</v>
      </c>
      <c r="AS866" s="5">
        <f>+AR866-AQ866</f>
        <v/>
      </c>
      <c r="AT866" t="inlineStr">
        <is>
          <t>Acta de Compromiso</t>
        </is>
      </c>
      <c r="AU866" t="inlineStr">
        <is>
          <t>Auto de archivo</t>
        </is>
      </c>
      <c r="AV866" s="9" t="inlineStr">
        <is>
          <t>03/13/2013</t>
        </is>
      </c>
      <c r="AW866" s="9" t="inlineStr">
        <is>
          <t>J. Guzman</t>
        </is>
      </c>
      <c r="AX866" s="9" t="inlineStr">
        <is>
          <t>03/13/2013</t>
        </is>
      </c>
      <c r="BS866" s="9" t="inlineStr">
        <is>
          <t>29/02/2014</t>
        </is>
      </c>
      <c r="BT866" s="10" t="n">
        <v>41676</v>
      </c>
      <c r="BU866" s="10" t="n">
        <v>41680</v>
      </c>
      <c r="BV866" s="10" t="n">
        <v>41684</v>
      </c>
      <c r="CE866" s="10" t="n">
        <v>41704</v>
      </c>
    </row>
    <row r="867" ht="15" customHeight="1">
      <c r="B867" t="inlineStr">
        <is>
          <t>866-2013</t>
        </is>
      </c>
      <c r="C867" t="n">
        <v>1307259</v>
      </c>
      <c r="D867" t="inlineStr">
        <is>
          <t>FLORA</t>
        </is>
      </c>
      <c r="H867" s="7" t="inlineStr">
        <is>
          <t>Daño de jardin en espacio publico</t>
        </is>
      </c>
      <c r="I867" t="inlineStr">
        <is>
          <t>Victor Raul Patiño Velez</t>
        </is>
      </c>
      <c r="J867" t="inlineStr">
        <is>
          <t>TR</t>
        </is>
      </c>
      <c r="K867" t="n">
        <v>34</v>
      </c>
      <c r="L867" t="inlineStr">
        <is>
          <t>C</t>
        </is>
      </c>
      <c r="M867" t="inlineStr">
        <is>
          <t>SUR</t>
        </is>
      </c>
      <c r="N867" t="n">
        <v>33</v>
      </c>
      <c r="P867" t="n">
        <v>45</v>
      </c>
      <c r="T867">
        <f>CONCATENATE(J867," ",K867," ",L867," ",M867," ",N867," ",O867," ",P867," ",Q867," ",R867," ",S867)</f>
        <v/>
      </c>
      <c r="U867" t="n">
        <v>8102341</v>
      </c>
      <c r="V867" t="n">
        <v>2767291</v>
      </c>
      <c r="W867" t="inlineStr">
        <is>
          <t>Maria Eugenia</t>
        </is>
      </c>
      <c r="X867" t="inlineStr">
        <is>
          <t>TR</t>
        </is>
      </c>
      <c r="Y867" t="n">
        <v>34</v>
      </c>
      <c r="Z867" t="inlineStr">
        <is>
          <t>C</t>
        </is>
      </c>
      <c r="AA867" t="inlineStr">
        <is>
          <t>SUR</t>
        </is>
      </c>
      <c r="AB867" t="n">
        <v>33</v>
      </c>
      <c r="AD867" t="n">
        <v>49</v>
      </c>
      <c r="AH867">
        <f>CONCATENATE(X867," ",Y867," ",Z867," ",AA867," ",AB867," ",AC867," ",AD867," ",AE867," ",AF867," ",AG867)</f>
        <v/>
      </c>
      <c r="AI867" t="inlineStr">
        <is>
          <t>no reporta</t>
        </is>
      </c>
      <c r="AJ867" t="inlineStr">
        <is>
          <t>no reporta</t>
        </is>
      </c>
      <c r="AK867" t="inlineStr">
        <is>
          <t>Obrero</t>
        </is>
      </c>
      <c r="AO867" s="1" t="n"/>
      <c r="AP867" t="n">
        <v>9</v>
      </c>
      <c r="AQ867" s="17" t="n">
        <v>41599</v>
      </c>
      <c r="AR867" s="4" t="n"/>
      <c r="AS867" s="5">
        <f>+AR867-AQ867</f>
        <v/>
      </c>
      <c r="AT867" t="inlineStr">
        <is>
          <t>Acta de Compromiso</t>
        </is>
      </c>
      <c r="AU867" t="inlineStr">
        <is>
          <t>Visitas patrulleros</t>
        </is>
      </c>
    </row>
    <row r="868" ht="15" customHeight="1">
      <c r="B868" t="inlineStr">
        <is>
          <t>867-2013</t>
        </is>
      </c>
      <c r="C868" t="n">
        <v>1306715</v>
      </c>
      <c r="D868" t="inlineStr">
        <is>
          <t>-</t>
        </is>
      </c>
      <c r="E868" t="inlineStr">
        <is>
          <t>ESCOMBROS</t>
        </is>
      </c>
      <c r="H868" s="7" t="inlineStr">
        <is>
          <t>Disposición inadecuada de escombros</t>
        </is>
      </c>
      <c r="I868" t="inlineStr">
        <is>
          <t>Rosalba Ospina</t>
        </is>
      </c>
      <c r="J868" t="inlineStr">
        <is>
          <t>CL</t>
        </is>
      </c>
      <c r="K868" t="n">
        <v>48</v>
      </c>
      <c r="M868" t="inlineStr">
        <is>
          <t>SUR</t>
        </is>
      </c>
      <c r="N868" t="n">
        <v>39</v>
      </c>
      <c r="P868" t="n">
        <v>12</v>
      </c>
      <c r="T868">
        <f>CONCATENATE(J868," ",K868," ",L868," ",M868," ",N868," ",O868," ",P868," ",Q868," ",R868," ",S868)</f>
        <v/>
      </c>
      <c r="U868" t="inlineStr">
        <is>
          <t>no reporta</t>
        </is>
      </c>
      <c r="V868" t="inlineStr">
        <is>
          <t>no reporta</t>
        </is>
      </c>
      <c r="W868" t="inlineStr">
        <is>
          <t xml:space="preserve">Gloria </t>
        </is>
      </c>
      <c r="X868" t="inlineStr">
        <is>
          <t>CL</t>
        </is>
      </c>
      <c r="Y868" t="n">
        <v>48</v>
      </c>
      <c r="AA868" t="inlineStr">
        <is>
          <t>SUR</t>
        </is>
      </c>
      <c r="AB868" t="n">
        <v>39</v>
      </c>
      <c r="AD868" t="n">
        <v>6</v>
      </c>
      <c r="AH868">
        <f>CONCATENATE(X868," ",Y868," ",Z868," ",AA868," ",AB868," ",AC868," ",AD868," ",AE868," ",AF868," ",AG868)</f>
        <v/>
      </c>
      <c r="AI868" t="inlineStr">
        <is>
          <t>no reporta</t>
        </is>
      </c>
      <c r="AJ868" t="inlineStr">
        <is>
          <t>5882939 - 3002741490</t>
        </is>
      </c>
      <c r="AK868" t="inlineStr">
        <is>
          <t>El Trianon</t>
        </is>
      </c>
      <c r="AO868" s="1" t="n"/>
      <c r="AP868" t="n">
        <v>7</v>
      </c>
      <c r="AQ868" s="17" t="n">
        <v>41592</v>
      </c>
      <c r="AR868" s="4" t="n">
        <v>41592</v>
      </c>
      <c r="AS868" s="5">
        <f>+AR868-AQ868</f>
        <v/>
      </c>
      <c r="AT868" t="inlineStr">
        <is>
          <t>Acta de Compromiso</t>
        </is>
      </c>
      <c r="AU868" t="inlineStr">
        <is>
          <t>Auto de archivo</t>
        </is>
      </c>
      <c r="AV868" s="10" t="n">
        <v>41591</v>
      </c>
      <c r="AW868" s="9" t="inlineStr">
        <is>
          <t>J. Alvarez - L. Garcia</t>
        </is>
      </c>
      <c r="AX868" s="10" t="n">
        <v>41592</v>
      </c>
      <c r="CE868" s="10" t="n">
        <v>41606</v>
      </c>
    </row>
    <row r="869" ht="15" customHeight="1">
      <c r="B869" t="inlineStr">
        <is>
          <t>868-2013</t>
        </is>
      </c>
      <c r="C869" t="n">
        <v>1306901</v>
      </c>
      <c r="D869" t="inlineStr">
        <is>
          <t>-</t>
        </is>
      </c>
      <c r="E869" t="inlineStr">
        <is>
          <t>RESIDUOS SOLIDOS</t>
        </is>
      </c>
      <c r="H869" s="7" t="inlineStr">
        <is>
          <t xml:space="preserve">Disposición inadecuada de residuos solidos </t>
        </is>
      </c>
      <c r="I869" t="inlineStr">
        <is>
          <t>Alejandra Lopera S</t>
        </is>
      </c>
      <c r="J869" t="inlineStr">
        <is>
          <t>KR</t>
        </is>
      </c>
      <c r="K869" t="n">
        <v>26</v>
      </c>
      <c r="N869" t="n">
        <v>41</v>
      </c>
      <c r="O869" t="inlineStr">
        <is>
          <t>A</t>
        </is>
      </c>
      <c r="P869" t="n">
        <v>22</v>
      </c>
      <c r="Q869" t="inlineStr">
        <is>
          <t>SUR</t>
        </is>
      </c>
      <c r="T869">
        <f>CONCATENATE(J869," ",K869," ",L869," ",M869," ",N869," ",O869," ",P869," ",Q869," ",R869," ",S869)</f>
        <v/>
      </c>
      <c r="U869" t="inlineStr">
        <is>
          <t>no reporta</t>
        </is>
      </c>
      <c r="V869" t="n">
        <v>5133795</v>
      </c>
      <c r="W869" t="inlineStr">
        <is>
          <t>Vecinos del sector</t>
        </is>
      </c>
      <c r="X869" t="inlineStr">
        <is>
          <t>KR</t>
        </is>
      </c>
      <c r="Y869" t="n">
        <v>26</v>
      </c>
      <c r="AB869" t="n">
        <v>41</v>
      </c>
      <c r="AC869" t="inlineStr">
        <is>
          <t>A</t>
        </is>
      </c>
      <c r="AE869" t="inlineStr">
        <is>
          <t>SUR</t>
        </is>
      </c>
      <c r="AH869">
        <f>CONCATENATE(X869," ",Y869," ",Z869," ",AA869," ",AB869," ",AC869," ",AD869," ",AE869," ",AF869," ",AG869)</f>
        <v/>
      </c>
      <c r="AI869" t="inlineStr">
        <is>
          <t>no reporta</t>
        </is>
      </c>
      <c r="AJ869" t="inlineStr">
        <is>
          <t>no reporta</t>
        </is>
      </c>
      <c r="AK869" t="inlineStr">
        <is>
          <t>San Rafael</t>
        </is>
      </c>
      <c r="AO869" s="1" t="n"/>
      <c r="AP869" t="n">
        <v>6</v>
      </c>
      <c r="AQ869" s="17" t="n">
        <v>41596</v>
      </c>
      <c r="AR869" s="4" t="n">
        <v>41620</v>
      </c>
      <c r="AS869" s="5">
        <f>+AR869-AQ869</f>
        <v/>
      </c>
      <c r="AT869" t="inlineStr">
        <is>
          <t>Acta de Compromiso</t>
        </is>
      </c>
      <c r="AU869" t="inlineStr">
        <is>
          <t>Visitas patrulleros</t>
        </is>
      </c>
    </row>
    <row r="870" ht="15" customHeight="1">
      <c r="A870" t="inlineStr">
        <is>
          <t>Oficio 153110 tto</t>
        </is>
      </c>
      <c r="B870" t="inlineStr">
        <is>
          <t>869-2013</t>
        </is>
      </c>
      <c r="C870" t="n">
        <v>151459</v>
      </c>
      <c r="D870" t="inlineStr">
        <is>
          <t>-</t>
        </is>
      </c>
      <c r="E870" t="inlineStr">
        <is>
          <t>RESIDUOS SOLIDOS</t>
        </is>
      </c>
      <c r="H870" s="7" t="inlineStr">
        <is>
          <t>Disposición inadecuada de excretas y residuos</t>
        </is>
      </c>
      <c r="I870" t="inlineStr">
        <is>
          <t>Paula Andrea Carrillo Ochoa</t>
        </is>
      </c>
      <c r="J870" t="inlineStr">
        <is>
          <t>CL</t>
        </is>
      </c>
      <c r="K870" t="n">
        <v>39</v>
      </c>
      <c r="L870" t="inlineStr">
        <is>
          <t>A</t>
        </is>
      </c>
      <c r="M870" t="inlineStr">
        <is>
          <t>SUR</t>
        </is>
      </c>
      <c r="N870" t="n">
        <v>43</v>
      </c>
      <c r="O870" t="inlineStr">
        <is>
          <t>A</t>
        </is>
      </c>
      <c r="P870" t="n">
        <v>161</v>
      </c>
      <c r="T870">
        <f>CONCATENATE(J870," ",K870," ",L870," ",M870," ",N870," ",O870," ",P870," ",Q870," ",R870," ",S870)</f>
        <v/>
      </c>
      <c r="U870" t="inlineStr">
        <is>
          <t>no reporta</t>
        </is>
      </c>
      <c r="V870" t="inlineStr">
        <is>
          <t>no reporta</t>
        </is>
      </c>
      <c r="W870" t="inlineStr">
        <is>
          <t>Residentes del sector</t>
        </is>
      </c>
      <c r="AH870">
        <f>CONCATENATE(X870," ",Y870," ",Z870," ",AA870," ",AB870," ",AC870," ",AD870," ",AE870," ",AF870," ",AG870)</f>
        <v/>
      </c>
      <c r="AI870" t="inlineStr">
        <is>
          <t>no reporta</t>
        </is>
      </c>
      <c r="AJ870" t="inlineStr">
        <is>
          <t>no reporta</t>
        </is>
      </c>
      <c r="AK870" t="inlineStr">
        <is>
          <t>Alcala</t>
        </is>
      </c>
      <c r="AO870" s="1" t="n"/>
      <c r="AP870" t="n">
        <v>8</v>
      </c>
      <c r="AQ870" s="17" t="n">
        <v>41591</v>
      </c>
      <c r="AR870" s="4" t="n"/>
      <c r="AS870" s="5">
        <f>+AR870-AQ870</f>
        <v/>
      </c>
      <c r="AT870" t="inlineStr">
        <is>
          <t>Acta de Compromiso</t>
        </is>
      </c>
      <c r="AU870" t="inlineStr">
        <is>
          <t>Visitas patrulleros</t>
        </is>
      </c>
    </row>
    <row r="871" ht="15" customHeight="1">
      <c r="B871" t="inlineStr">
        <is>
          <t>870-2013</t>
        </is>
      </c>
      <c r="C871" t="n">
        <v>1305168</v>
      </c>
      <c r="D871" t="inlineStr">
        <is>
          <t>FAUNA DOMESTICA</t>
        </is>
      </c>
      <c r="H871" s="7" t="inlineStr">
        <is>
          <t>Tenencia inadecuada de mascota</t>
        </is>
      </c>
      <c r="I871" t="inlineStr">
        <is>
          <t>Juan Gonzalo Arango</t>
        </is>
      </c>
      <c r="T871">
        <f>CONCATENATE(J871," ",K871," ",L871," ",M871," ",N871," ",O871," ",P871," ",Q871," ",R871," ",S871)</f>
        <v/>
      </c>
      <c r="U871" t="n">
        <v>71687302</v>
      </c>
      <c r="V871" t="n">
        <v>3320857</v>
      </c>
      <c r="W871" t="inlineStr">
        <is>
          <t>Por determinar</t>
        </is>
      </c>
      <c r="X871" t="inlineStr">
        <is>
          <t>CL</t>
        </is>
      </c>
      <c r="Y871" t="n">
        <v>47</v>
      </c>
      <c r="AA871" t="inlineStr">
        <is>
          <t>SUR</t>
        </is>
      </c>
      <c r="AB871" t="n">
        <v>41</v>
      </c>
      <c r="AC871" t="inlineStr">
        <is>
          <t>A</t>
        </is>
      </c>
      <c r="AD871" t="n">
        <v>15</v>
      </c>
      <c r="AG871" t="n">
        <v>201</v>
      </c>
      <c r="AH871">
        <f>CONCATENATE(X871," ",Y871," ",Z871," ",AA871," ",AB871," ",AC871," ",AD871," ",AE871," ",AF871," ",AG871)</f>
        <v/>
      </c>
      <c r="AI871" t="inlineStr">
        <is>
          <t>no reporta</t>
        </is>
      </c>
      <c r="AJ871" t="inlineStr">
        <is>
          <t>no reporta</t>
        </is>
      </c>
      <c r="AK871" t="inlineStr">
        <is>
          <t>El Trianon</t>
        </is>
      </c>
      <c r="AO871" s="1" t="n"/>
      <c r="AP871" t="n">
        <v>7</v>
      </c>
      <c r="AQ871" s="17" t="n">
        <v>41599</v>
      </c>
      <c r="AR871" s="4" t="n">
        <v>41617</v>
      </c>
      <c r="AS871" s="5">
        <f>+AR871-AQ871</f>
        <v/>
      </c>
      <c r="AT871" t="inlineStr">
        <is>
          <t>Acta de Compromiso</t>
        </is>
      </c>
      <c r="AU871" t="inlineStr">
        <is>
          <t>Auto de archivo</t>
        </is>
      </c>
      <c r="BK871" s="10" t="n">
        <v>41617</v>
      </c>
      <c r="BL871" s="10" t="n">
        <v>41617</v>
      </c>
      <c r="CE871" s="10" t="n">
        <v>41617</v>
      </c>
    </row>
    <row r="872" ht="15" customHeight="1">
      <c r="A872" t="inlineStr">
        <is>
          <t>IT 13-3038</t>
        </is>
      </c>
      <c r="B872" t="inlineStr">
        <is>
          <t>871-2013</t>
        </is>
      </c>
      <c r="C872" t="n">
        <v>1307209</v>
      </c>
      <c r="D872" t="inlineStr">
        <is>
          <t>HIDRICO</t>
        </is>
      </c>
      <c r="H872" s="7" t="inlineStr">
        <is>
          <t>Agua de escorrentia que perjudica vivienda</t>
        </is>
      </c>
      <c r="I872" t="inlineStr">
        <is>
          <t>Luz Marina Herrera Tapias</t>
        </is>
      </c>
      <c r="J872" t="inlineStr">
        <is>
          <t>KR</t>
        </is>
      </c>
      <c r="K872" t="n">
        <v>24</v>
      </c>
      <c r="L872" t="inlineStr">
        <is>
          <t>F</t>
        </is>
      </c>
      <c r="N872" t="n">
        <v>40</v>
      </c>
      <c r="P872" t="n">
        <v>142</v>
      </c>
      <c r="Q872" t="inlineStr">
        <is>
          <t>SUR</t>
        </is>
      </c>
      <c r="S872" t="n">
        <v>203</v>
      </c>
      <c r="T872">
        <f>CONCATENATE(J872," ",K872," ",L872," ",M872," ",N872," ",O872," ",P872," ",Q872," ",R872," ",S872)</f>
        <v/>
      </c>
      <c r="U872" t="n">
        <v>32090144</v>
      </c>
      <c r="V872" t="inlineStr">
        <is>
          <t>5770607 - 3103785283</t>
        </is>
      </c>
      <c r="W872" t="inlineStr">
        <is>
          <t>Renzo</t>
        </is>
      </c>
      <c r="AH872">
        <f>CONCATENATE(X872," ",Y872," ",Z872," ",AA872," ",AB872," ",AC872," ",AD872," ",AE872," ",AF872," ",AG872)</f>
        <v/>
      </c>
      <c r="AI872" t="inlineStr">
        <is>
          <t>no reporta</t>
        </is>
      </c>
      <c r="AJ872" t="inlineStr">
        <is>
          <t>no reporta</t>
        </is>
      </c>
      <c r="AK872" t="inlineStr">
        <is>
          <t>El Salado</t>
        </is>
      </c>
      <c r="AO872" s="1" t="n"/>
      <c r="AP872" t="n">
        <v>6</v>
      </c>
      <c r="AQ872" s="17" t="n">
        <v>41598</v>
      </c>
      <c r="AR872" s="4" t="n"/>
      <c r="AS872" s="5">
        <f>+AR872-AQ872</f>
        <v/>
      </c>
      <c r="AT872" t="inlineStr">
        <is>
          <t>Acta de Compromiso</t>
        </is>
      </c>
      <c r="AU872" t="inlineStr">
        <is>
          <t>Visitas técnicos</t>
        </is>
      </c>
    </row>
    <row r="873" ht="15" customHeight="1">
      <c r="B873" t="inlineStr">
        <is>
          <t>872-2013</t>
        </is>
      </c>
      <c r="C873" t="n">
        <v>1307219</v>
      </c>
      <c r="D873" t="inlineStr">
        <is>
          <t>FAUNA SILVESTRE</t>
        </is>
      </c>
      <c r="H873" s="7" t="inlineStr">
        <is>
          <t>Tenencia ilegal de fauna silvestre</t>
        </is>
      </c>
      <c r="I873" t="inlineStr">
        <is>
          <t>De Oficio</t>
        </is>
      </c>
      <c r="T873">
        <f>CONCATENATE(J873," ",K873," ",L873," ",M873," ",N873," ",O873," ",P873," ",Q873," ",R873," ",S873)</f>
        <v/>
      </c>
      <c r="U873" t="inlineStr">
        <is>
          <t>no reporta</t>
        </is>
      </c>
      <c r="V873" t="inlineStr">
        <is>
          <t>no reporta</t>
        </is>
      </c>
      <c r="W873" t="inlineStr">
        <is>
          <t>Hernando Hernandez</t>
        </is>
      </c>
      <c r="AH873">
        <f>CONCATENATE(X873," ",Y873," ",Z873," ",AA873," ",AB873," ",AC873," ",AD873," ",AE873," ",AF873," ",AG873)</f>
        <v/>
      </c>
      <c r="AI873" t="inlineStr">
        <is>
          <t>no reporta</t>
        </is>
      </c>
      <c r="AJ873" t="inlineStr">
        <is>
          <t>no reporta</t>
        </is>
      </c>
      <c r="AK873" t="inlineStr">
        <is>
          <t>La Mina</t>
        </is>
      </c>
      <c r="AO873" s="1" t="n"/>
      <c r="AP873" t="n">
        <v>6</v>
      </c>
      <c r="AQ873" s="17" t="n">
        <v>41598</v>
      </c>
      <c r="AR873" s="4" t="n"/>
      <c r="AS873" s="5">
        <f>+AR873-AQ873</f>
        <v/>
      </c>
      <c r="AT873" t="inlineStr">
        <is>
          <t>Acta de Compromiso</t>
        </is>
      </c>
      <c r="AU873" t="inlineStr">
        <is>
          <t>Visitas patrulleros</t>
        </is>
      </c>
      <c r="CE873" s="10" t="n"/>
    </row>
    <row r="874" ht="15" customHeight="1">
      <c r="B874" t="inlineStr">
        <is>
          <t>873-2013</t>
        </is>
      </c>
      <c r="C874" t="inlineStr">
        <is>
          <t>1307283 - 1308467</t>
        </is>
      </c>
      <c r="D874" t="inlineStr">
        <is>
          <t>FAUNA DOMESTICA</t>
        </is>
      </c>
      <c r="H874" s="7" t="inlineStr">
        <is>
          <t>Ataque de mascota</t>
        </is>
      </c>
      <c r="I874" t="inlineStr">
        <is>
          <t>Beatriz Elena Velez Jaramillo</t>
        </is>
      </c>
      <c r="J874" t="inlineStr">
        <is>
          <t>CL</t>
        </is>
      </c>
      <c r="K874" t="n">
        <v>43</v>
      </c>
      <c r="M874" t="inlineStr">
        <is>
          <t>SUR</t>
        </is>
      </c>
      <c r="N874" t="n">
        <v>46</v>
      </c>
      <c r="O874" t="inlineStr">
        <is>
          <t>A</t>
        </is>
      </c>
      <c r="P874" t="n">
        <v>56</v>
      </c>
      <c r="S874" t="n">
        <v>401</v>
      </c>
      <c r="T874">
        <f>CONCATENATE(J874," ",K874," ",L874," ",M874," ",N874," ",O874," ",P874," ",Q874," ",R874," ",S874)</f>
        <v/>
      </c>
      <c r="U874" t="n">
        <v>42774097</v>
      </c>
      <c r="V874" t="n">
        <v>3013771</v>
      </c>
      <c r="W874" t="inlineStr">
        <is>
          <t>Hector de Jesus Granados</t>
        </is>
      </c>
      <c r="X874" t="inlineStr">
        <is>
          <t>CL</t>
        </is>
      </c>
      <c r="Y874" t="n">
        <v>43</v>
      </c>
      <c r="AA874" t="inlineStr">
        <is>
          <t>SUR</t>
        </is>
      </c>
      <c r="AB874" t="n">
        <v>46</v>
      </c>
      <c r="AC874" t="inlineStr">
        <is>
          <t>A</t>
        </is>
      </c>
      <c r="AD874" t="n">
        <v>56</v>
      </c>
      <c r="AF874" t="inlineStr">
        <is>
          <t>MILAN 2</t>
        </is>
      </c>
      <c r="AG874" t="n">
        <v>202</v>
      </c>
      <c r="AH874">
        <f>CONCATENATE(X874," ",Y874," ",Z874," ",AA874," ",AB874," ",AC874," ",AD874," ",AE874," ",AF874," ",AG874)</f>
        <v/>
      </c>
      <c r="AI874" t="inlineStr">
        <is>
          <t>no reporta</t>
        </is>
      </c>
      <c r="AJ874" t="inlineStr">
        <is>
          <t>no reporta</t>
        </is>
      </c>
      <c r="AK874" t="inlineStr">
        <is>
          <t>Milan Vallejuelos</t>
        </is>
      </c>
      <c r="AO874" s="1" t="n"/>
      <c r="AP874" t="n">
        <v>8</v>
      </c>
      <c r="AQ874" s="17" t="n">
        <v>41603</v>
      </c>
      <c r="AR874" s="4" t="n">
        <v>41618</v>
      </c>
      <c r="AS874" s="5">
        <f>+AR874-AQ874</f>
        <v/>
      </c>
      <c r="AT874" t="inlineStr">
        <is>
          <t>Codigo de Policia</t>
        </is>
      </c>
      <c r="AU874" t="inlineStr">
        <is>
          <t>Auto de archivo</t>
        </is>
      </c>
      <c r="BM874" s="10" t="n">
        <v>41618</v>
      </c>
      <c r="BN874" s="10" t="n">
        <v>41618</v>
      </c>
      <c r="BO874" s="10" t="n">
        <v>41659</v>
      </c>
      <c r="BP874" s="10" t="n">
        <v>41659</v>
      </c>
      <c r="BS874" s="10" t="n">
        <v>41660</v>
      </c>
      <c r="BT874" s="10" t="n">
        <v>41676</v>
      </c>
      <c r="BU874" s="10" t="n">
        <v>41676</v>
      </c>
      <c r="BV874" s="10" t="n">
        <v>41676</v>
      </c>
      <c r="BW874" s="10" t="n">
        <v>41681</v>
      </c>
      <c r="BX874" s="10" t="n">
        <v>41691</v>
      </c>
      <c r="BY874" s="10" t="n">
        <v>41701</v>
      </c>
      <c r="BZ874" s="10" t="n">
        <v>41701</v>
      </c>
      <c r="CE874" s="10" t="n">
        <v>41703</v>
      </c>
    </row>
    <row r="875" ht="15" customHeight="1">
      <c r="B875" t="inlineStr">
        <is>
          <t>874-2013</t>
        </is>
      </c>
      <c r="C875" t="inlineStr">
        <is>
          <t>153717 - Inspeccion Palmas oficio 247</t>
        </is>
      </c>
      <c r="D875" t="inlineStr">
        <is>
          <t>SUELO</t>
        </is>
      </c>
      <c r="H875" s="7" t="inlineStr">
        <is>
          <t>Ocupación de retiro de quebrada la morgan con construcción de vivienda</t>
        </is>
      </c>
      <c r="I875" t="inlineStr">
        <is>
          <t>Juan Carlos Montoya Montoya</t>
        </is>
      </c>
      <c r="T875">
        <f>CONCATENATE(J875," ",K875," ",L875," ",M875," ",N875," ",O875," ",P875," ",Q875," ",R875," ",S875)</f>
        <v/>
      </c>
      <c r="U875" t="inlineStr">
        <is>
          <t>no reporta</t>
        </is>
      </c>
      <c r="V875" t="inlineStr">
        <is>
          <t>no reporta</t>
        </is>
      </c>
      <c r="W875" t="inlineStr">
        <is>
          <t>Junior Garcia</t>
        </is>
      </c>
      <c r="AH875">
        <f>CONCATENATE(X875," ",Y875," ",Z875," ",AA875," ",AB875," ",AC875," ",AD875," ",AE875," ",AF875," ",AG875)</f>
        <v/>
      </c>
      <c r="AI875" t="inlineStr">
        <is>
          <t>no reporta</t>
        </is>
      </c>
      <c r="AJ875" t="inlineStr">
        <is>
          <t>no reporta</t>
        </is>
      </c>
      <c r="AL875" t="inlineStr">
        <is>
          <t>Las Palmas</t>
        </is>
      </c>
      <c r="AO875" s="1" t="n"/>
      <c r="AP875" t="n">
        <v>12</v>
      </c>
      <c r="AQ875" s="17" t="n">
        <v>41596</v>
      </c>
      <c r="AR875" s="4" t="n"/>
      <c r="AS875" s="5">
        <f>+AR875-AQ875</f>
        <v/>
      </c>
      <c r="AT875" t="inlineStr">
        <is>
          <t>Acta de Compromiso</t>
        </is>
      </c>
      <c r="AU875" t="inlineStr">
        <is>
          <t>Citaciones</t>
        </is>
      </c>
    </row>
    <row r="876" ht="15" customHeight="1">
      <c r="B876" t="inlineStr">
        <is>
          <t>875-2013</t>
        </is>
      </c>
      <c r="C876" t="n">
        <v>1305857</v>
      </c>
      <c r="D876" t="inlineStr">
        <is>
          <t>FAUNA DOMESTICA</t>
        </is>
      </c>
      <c r="H876" s="7" t="inlineStr">
        <is>
          <t>Generacion de olores por mascotas</t>
        </is>
      </c>
      <c r="I876" t="inlineStr">
        <is>
          <t>Marta Ruiz</t>
        </is>
      </c>
      <c r="J876" t="inlineStr">
        <is>
          <t>KR</t>
        </is>
      </c>
      <c r="K876" t="n">
        <v>30</v>
      </c>
      <c r="N876" t="n">
        <v>40</v>
      </c>
      <c r="O876" t="inlineStr">
        <is>
          <t xml:space="preserve">F </t>
        </is>
      </c>
      <c r="P876" t="n">
        <v>22</v>
      </c>
      <c r="S876" t="n">
        <v>401</v>
      </c>
      <c r="T876">
        <f>CONCATENATE(J876," ",K876," ",L876," ",M876," ",N876," ",O876," ",P876," ",Q876," ",R876," ",S876)</f>
        <v/>
      </c>
      <c r="U876" t="n">
        <v>42867389</v>
      </c>
      <c r="V876" t="n">
        <v>3344418</v>
      </c>
      <c r="W876" t="inlineStr">
        <is>
          <t>Juan David Retrepo</t>
        </is>
      </c>
      <c r="X876" t="inlineStr">
        <is>
          <t>KR</t>
        </is>
      </c>
      <c r="Y876" t="n">
        <v>30</v>
      </c>
      <c r="AB876" t="n">
        <v>40</v>
      </c>
      <c r="AC876" t="inlineStr">
        <is>
          <t>F</t>
        </is>
      </c>
      <c r="AD876" t="n">
        <v>22</v>
      </c>
      <c r="AG876" t="n">
        <v>301</v>
      </c>
      <c r="AH876">
        <f>CONCATENATE(X876," ",Y876," ",Z876," ",AA876," ",AB876," ",AC876," ",AD876," ",AE876," ",AF876," ",AG876)</f>
        <v/>
      </c>
      <c r="AI876" t="inlineStr">
        <is>
          <t>no reporta</t>
        </is>
      </c>
      <c r="AJ876" t="inlineStr">
        <is>
          <t>no reporta</t>
        </is>
      </c>
      <c r="AK876" t="inlineStr">
        <is>
          <t>San Jose</t>
        </is>
      </c>
      <c r="AO876" s="1" t="n"/>
      <c r="AP876" t="n">
        <v>6</v>
      </c>
      <c r="AQ876" s="17" t="n">
        <v>41603</v>
      </c>
      <c r="AR876" s="4" t="n"/>
      <c r="AS876" s="5">
        <f>+AR876-AQ876</f>
        <v/>
      </c>
      <c r="AT876" t="inlineStr">
        <is>
          <t>Acta de Compromiso</t>
        </is>
      </c>
      <c r="AU876" t="inlineStr">
        <is>
          <t>Verificación</t>
        </is>
      </c>
    </row>
    <row r="877" ht="15" customHeight="1">
      <c r="B877" t="inlineStr">
        <is>
          <t>876-2013</t>
        </is>
      </c>
      <c r="C877" t="inlineStr">
        <is>
          <t>1307276 - 131735</t>
        </is>
      </c>
      <c r="D877" t="inlineStr">
        <is>
          <t>FAUNA DOMESTICA</t>
        </is>
      </c>
      <c r="H877" s="7" t="inlineStr">
        <is>
          <t>Posibles olores ofensivos por veterinaria</t>
        </is>
      </c>
      <c r="I877" t="inlineStr">
        <is>
          <t>Margarita Muñoz</t>
        </is>
      </c>
      <c r="J877" t="inlineStr">
        <is>
          <t>CL</t>
        </is>
      </c>
      <c r="K877" t="n">
        <v>39</v>
      </c>
      <c r="L877" t="inlineStr">
        <is>
          <t>B</t>
        </is>
      </c>
      <c r="M877" t="inlineStr">
        <is>
          <t>SUR</t>
        </is>
      </c>
      <c r="N877" t="n">
        <v>25</v>
      </c>
      <c r="O877" t="inlineStr">
        <is>
          <t>AA</t>
        </is>
      </c>
      <c r="P877" t="n">
        <v>12</v>
      </c>
      <c r="T877">
        <f>CONCATENATE(J877," ",K877," ",L877," ",M877," ",N877," ",O877," ",P877," ",Q877," ",R877," ",S877)</f>
        <v/>
      </c>
      <c r="U877" t="inlineStr">
        <is>
          <t>no reporta</t>
        </is>
      </c>
      <c r="V877" t="n">
        <v>2709412</v>
      </c>
      <c r="W877" t="inlineStr">
        <is>
          <t>Sandra Irene Restrepo</t>
        </is>
      </c>
      <c r="X877" t="inlineStr">
        <is>
          <t>CL</t>
        </is>
      </c>
      <c r="Y877" t="n">
        <v>39</v>
      </c>
      <c r="Z877" t="inlineStr">
        <is>
          <t>B</t>
        </is>
      </c>
      <c r="AA877" t="inlineStr">
        <is>
          <t>SUR</t>
        </is>
      </c>
      <c r="AB877" t="n">
        <v>25</v>
      </c>
      <c r="AC877" t="inlineStr">
        <is>
          <t>AA</t>
        </is>
      </c>
      <c r="AD877" t="n">
        <v>6</v>
      </c>
      <c r="AH877">
        <f>CONCATENATE(X877," ",Y877," ",Z877," ",AA877," ",AB877," ",AC877," ",AD877," ",AE877," ",AF877," ",AG877)</f>
        <v/>
      </c>
      <c r="AI877" t="n">
        <v>43733600</v>
      </c>
      <c r="AJ877" t="n">
        <v>3316791</v>
      </c>
      <c r="AK877" t="inlineStr">
        <is>
          <t>El Chingui</t>
        </is>
      </c>
      <c r="AO877" s="1" t="n"/>
      <c r="AP877" t="n">
        <v>6</v>
      </c>
      <c r="AQ877" s="17" t="n">
        <v>41603</v>
      </c>
      <c r="AR877" s="4" t="n">
        <v>41603</v>
      </c>
      <c r="AS877" s="5">
        <f>+AR877-AQ877</f>
        <v/>
      </c>
      <c r="AT877" t="inlineStr">
        <is>
          <t>Acta de Compromiso</t>
        </is>
      </c>
      <c r="AU877" t="inlineStr">
        <is>
          <t>Verificación</t>
        </is>
      </c>
    </row>
    <row r="878" ht="15" customHeight="1">
      <c r="B878" t="inlineStr">
        <is>
          <t>877-2013</t>
        </is>
      </c>
      <c r="C878" t="n">
        <v>154608</v>
      </c>
      <c r="D878" t="inlineStr">
        <is>
          <t>-</t>
        </is>
      </c>
      <c r="E878" t="inlineStr">
        <is>
          <t>RESIDUOS SOLIDOS</t>
        </is>
      </c>
      <c r="H878" s="7" t="inlineStr">
        <is>
          <t>Disposición inadecuada de residuos solidos</t>
        </is>
      </c>
      <c r="I878" t="inlineStr">
        <is>
          <t>Luis Fernando Niño Rodriguez - Comandante Estación de Policia Envigado</t>
        </is>
      </c>
      <c r="J878" t="inlineStr">
        <is>
          <t>CL</t>
        </is>
      </c>
      <c r="K878" t="n">
        <v>43</v>
      </c>
      <c r="M878" t="inlineStr">
        <is>
          <t>SUR</t>
        </is>
      </c>
      <c r="N878" t="n">
        <v>48</v>
      </c>
      <c r="P878" t="n">
        <v>7</v>
      </c>
      <c r="T878">
        <f>CONCATENATE(J878," ",K878," ",L878," ",M878," ",N878," ",O878," ",P878," ",Q878," ",R878," ",S878)</f>
        <v/>
      </c>
      <c r="V878" t="n">
        <v>3391000</v>
      </c>
      <c r="W878" t="inlineStr">
        <is>
          <t>Por determinar</t>
        </is>
      </c>
      <c r="X878" t="inlineStr">
        <is>
          <t>CL</t>
        </is>
      </c>
      <c r="Y878" t="n">
        <v>48</v>
      </c>
      <c r="Z878" t="inlineStr">
        <is>
          <t>C</t>
        </is>
      </c>
      <c r="AA878" t="inlineStr">
        <is>
          <t>SUR</t>
        </is>
      </c>
      <c r="AB878" t="n">
        <v>40</v>
      </c>
      <c r="AD878" t="n">
        <v>86</v>
      </c>
      <c r="AH878">
        <f>CONCATENATE(X878," ",Y878," ",Z878," ",AA878," ",AB878," ",AC878," ",AD878," ",AE878," ",AF878," ",AG878)</f>
        <v/>
      </c>
      <c r="AI878" t="inlineStr">
        <is>
          <t>no reporta</t>
        </is>
      </c>
      <c r="AJ878" t="inlineStr">
        <is>
          <t>no reporta</t>
        </is>
      </c>
      <c r="AK878" t="inlineStr">
        <is>
          <t>La Paz</t>
        </is>
      </c>
      <c r="AO878" s="1" t="n"/>
      <c r="AP878" t="n">
        <v>7</v>
      </c>
      <c r="AQ878" s="17" t="n">
        <v>41600</v>
      </c>
      <c r="AR878" s="4" t="n"/>
      <c r="AS878" s="5">
        <f>+AR878-AQ878</f>
        <v/>
      </c>
      <c r="AT878" t="inlineStr">
        <is>
          <t>Acta de Compromiso</t>
        </is>
      </c>
      <c r="AU878" t="inlineStr">
        <is>
          <t>Citaciones</t>
        </is>
      </c>
    </row>
    <row r="879" ht="15" customHeight="1">
      <c r="B879" t="inlineStr">
        <is>
          <t>878-2013</t>
        </is>
      </c>
      <c r="C879" t="n">
        <v>153718</v>
      </c>
      <c r="D879" t="inlineStr">
        <is>
          <t>SUELO</t>
        </is>
      </c>
      <c r="H879" s="7" t="inlineStr">
        <is>
          <t>Solicitan demolición de gallinero y retiro de cultivos</t>
        </is>
      </c>
      <c r="I879" t="inlineStr">
        <is>
          <t>Juan Carlos Montoya Montoya</t>
        </is>
      </c>
      <c r="T879">
        <f>CONCATENATE(J879," ",K879," ",L879," ",M879," ",N879," ",O879," ",P879," ",Q879," ",R879," ",S879)</f>
        <v/>
      </c>
      <c r="U879" t="inlineStr">
        <is>
          <t>no reporta</t>
        </is>
      </c>
      <c r="V879" t="inlineStr">
        <is>
          <t>no reporta</t>
        </is>
      </c>
      <c r="W879" t="inlineStr">
        <is>
          <t>Valbino Jaramillo Builes - Alonso Lopez</t>
        </is>
      </c>
      <c r="AH879">
        <f>CONCATENATE(X879," ",Y879," ",Z879," ",AA879," ",AB879," ",AC879," ",AD879," ",AE879," ",AF879," ",AG879)</f>
        <v/>
      </c>
      <c r="AI879" t="inlineStr">
        <is>
          <t>no reporta</t>
        </is>
      </c>
      <c r="AJ879" t="n">
        <v>3860380</v>
      </c>
      <c r="AL879" t="inlineStr">
        <is>
          <t>Las Palmas</t>
        </is>
      </c>
      <c r="AO879" s="1" t="n"/>
      <c r="AP879" t="n">
        <v>12</v>
      </c>
      <c r="AQ879" s="17" t="n">
        <v>41596</v>
      </c>
      <c r="AR879" s="4" t="n"/>
      <c r="AS879" s="5">
        <f>+AR879-AQ879</f>
        <v/>
      </c>
      <c r="AT879" t="inlineStr">
        <is>
          <t>Acta de Compromiso</t>
        </is>
      </c>
      <c r="AU879" t="inlineStr">
        <is>
          <t>Verificación</t>
        </is>
      </c>
    </row>
    <row r="880" ht="15" customHeight="1">
      <c r="B880" t="inlineStr">
        <is>
          <t>879-2013</t>
        </is>
      </c>
      <c r="C880" t="n">
        <v>153720</v>
      </c>
      <c r="D880" t="inlineStr">
        <is>
          <t>HIDRICO</t>
        </is>
      </c>
      <c r="H880" s="7" t="inlineStr">
        <is>
          <t xml:space="preserve">Ocupación de cauce sin autorización </t>
        </is>
      </c>
      <c r="I880" t="inlineStr">
        <is>
          <t>Juan Carlos Montoya Montoya</t>
        </is>
      </c>
      <c r="T880">
        <f>CONCATENATE(J880," ",K880," ",L880," ",M880," ",N880," ",O880," ",P880," ",Q880," ",R880," ",S880)</f>
        <v/>
      </c>
      <c r="U880" t="inlineStr">
        <is>
          <t>no reporta</t>
        </is>
      </c>
      <c r="V880" t="inlineStr">
        <is>
          <t>no reporta</t>
        </is>
      </c>
      <c r="W880" t="inlineStr">
        <is>
          <t>Sra Lopez</t>
        </is>
      </c>
      <c r="AH880">
        <f>CONCATENATE(X880," ",Y880," ",Z880," ",AA880," ",AB880," ",AC880," ",AD880," ",AE880," ",AF880," ",AG880)</f>
        <v/>
      </c>
      <c r="AI880" t="inlineStr">
        <is>
          <t>no reporta</t>
        </is>
      </c>
      <c r="AJ880" t="inlineStr">
        <is>
          <t>no reporta</t>
        </is>
      </c>
      <c r="AL880" t="inlineStr">
        <is>
          <t>Las Palmas</t>
        </is>
      </c>
      <c r="AO880" s="1" t="n"/>
      <c r="AP880" t="n">
        <v>12</v>
      </c>
      <c r="AQ880" s="17" t="n">
        <v>41596</v>
      </c>
      <c r="AR880" s="4" t="n"/>
      <c r="AS880" s="5">
        <f>+AR880-AQ880</f>
        <v/>
      </c>
      <c r="AT880" t="inlineStr">
        <is>
          <t>Ley 1333 de 2009</t>
        </is>
      </c>
      <c r="AU880" t="inlineStr">
        <is>
          <t>Fallos - Orden de Policia</t>
        </is>
      </c>
    </row>
    <row r="881" ht="15" customHeight="1">
      <c r="B881" t="inlineStr">
        <is>
          <t>880-2013</t>
        </is>
      </c>
      <c r="C881" t="n">
        <v>153719</v>
      </c>
      <c r="D881" t="inlineStr">
        <is>
          <t>HIDRICO</t>
        </is>
      </c>
      <c r="H881" s="7" t="inlineStr">
        <is>
          <t>Ocupación de cauce sin autorización</t>
        </is>
      </c>
      <c r="I881" t="inlineStr">
        <is>
          <t>Juan Carlos Montoya Montoya</t>
        </is>
      </c>
      <c r="T881">
        <f>CONCATENATE(J881," ",K881," ",L881," ",M881," ",N881," ",O881," ",P881," ",Q881," ",R881," ",S881)</f>
        <v/>
      </c>
      <c r="U881" t="inlineStr">
        <is>
          <t>no reporta</t>
        </is>
      </c>
      <c r="V881" t="inlineStr">
        <is>
          <t>no reporta</t>
        </is>
      </c>
      <c r="W881" t="inlineStr">
        <is>
          <t>Reinaldo Villada</t>
        </is>
      </c>
      <c r="AH881">
        <f>CONCATENATE(X881," ",Y881," ",Z881," ",AA881," ",AB881," ",AC881," ",AD881," ",AE881," ",AF881," ",AG881)</f>
        <v/>
      </c>
      <c r="AI881" t="inlineStr">
        <is>
          <t>no reporta</t>
        </is>
      </c>
      <c r="AJ881" t="inlineStr">
        <is>
          <t>no reporta</t>
        </is>
      </c>
      <c r="AL881" t="inlineStr">
        <is>
          <t>Las Palmas</t>
        </is>
      </c>
      <c r="AO881" s="1" t="n"/>
      <c r="AP881" t="n">
        <v>12</v>
      </c>
      <c r="AQ881" s="17" t="n">
        <v>41596</v>
      </c>
      <c r="AR881" s="4" t="n"/>
      <c r="AS881" s="5">
        <f>+AR881-AQ881</f>
        <v/>
      </c>
      <c r="AT881" t="inlineStr">
        <is>
          <t>Ley 1333 de 2009</t>
        </is>
      </c>
      <c r="AU881" t="inlineStr">
        <is>
          <t>Auto de archivo</t>
        </is>
      </c>
    </row>
    <row r="882" ht="15" customHeight="1">
      <c r="B882" t="inlineStr">
        <is>
          <t>881-2013</t>
        </is>
      </c>
      <c r="C882" t="n">
        <v>154086</v>
      </c>
      <c r="D882" t="inlineStr">
        <is>
          <t>-</t>
        </is>
      </c>
      <c r="E882" t="inlineStr">
        <is>
          <t>RESIDUOS SOLIDOS</t>
        </is>
      </c>
      <c r="H882" s="7" t="inlineStr">
        <is>
          <t xml:space="preserve">Disposición inadecuada de residuos solidos </t>
        </is>
      </c>
      <c r="I882" t="inlineStr">
        <is>
          <t>CGTDR - Obras Públicas</t>
        </is>
      </c>
      <c r="T882">
        <f>CONCATENATE(J882," ",K882," ",L882," ",M882," ",N882," ",O882," ",P882," ",Q882," ",R882," ",S882)</f>
        <v/>
      </c>
      <c r="U882" t="inlineStr">
        <is>
          <t>no reporta</t>
        </is>
      </c>
      <c r="V882" t="inlineStr">
        <is>
          <t>no reporta</t>
        </is>
      </c>
      <c r="W882" t="inlineStr">
        <is>
          <t>Por determinar</t>
        </is>
      </c>
      <c r="X882" t="inlineStr">
        <is>
          <t>KR</t>
        </is>
      </c>
      <c r="Y882" t="n">
        <v>42</v>
      </c>
      <c r="Z882" t="inlineStr">
        <is>
          <t>A</t>
        </is>
      </c>
      <c r="AB882" t="n">
        <v>26</v>
      </c>
      <c r="AC882" t="inlineStr">
        <is>
          <t>A</t>
        </is>
      </c>
      <c r="AD882" t="n">
        <v>49</v>
      </c>
      <c r="AE882" t="inlineStr">
        <is>
          <t>SUR</t>
        </is>
      </c>
      <c r="AH882">
        <f>CONCATENATE(X882," ",Y882," ",Z882," ",AA882," ",AB882," ",AC882," ",AD882," ",AE882," ",AF882," ",AG882)</f>
        <v/>
      </c>
      <c r="AI882" t="inlineStr">
        <is>
          <t>no reporta</t>
        </is>
      </c>
      <c r="AJ882" t="inlineStr">
        <is>
          <t>no reporta</t>
        </is>
      </c>
      <c r="AK882" t="inlineStr">
        <is>
          <t>Las Orquideas</t>
        </is>
      </c>
      <c r="AO882" s="1" t="n"/>
      <c r="AP882" t="n">
        <v>3</v>
      </c>
      <c r="AQ882" s="17" t="n">
        <v>41597</v>
      </c>
      <c r="AR882" s="4" t="n"/>
      <c r="AS882" s="5">
        <f>+AR882-AQ882</f>
        <v/>
      </c>
      <c r="AT882" t="inlineStr">
        <is>
          <t>Acta de Compromiso</t>
        </is>
      </c>
      <c r="AU882" t="inlineStr">
        <is>
          <t>Citaciones</t>
        </is>
      </c>
    </row>
    <row r="883" ht="15" customHeight="1">
      <c r="B883" t="inlineStr">
        <is>
          <t>882-2013</t>
        </is>
      </c>
      <c r="C883" t="n">
        <v>1307229</v>
      </c>
      <c r="D883" t="inlineStr">
        <is>
          <t>FAUNA DOMESTICA</t>
        </is>
      </c>
      <c r="E883" t="inlineStr">
        <is>
          <t>RESIDUOS SOLIDOS</t>
        </is>
      </c>
      <c r="F883" t="n">
        <v>13</v>
      </c>
      <c r="H883" s="7" t="inlineStr">
        <is>
          <t>Disposición inadecuada de excretas de mascota - Comparendo 542</t>
        </is>
      </c>
      <c r="I883" t="inlineStr">
        <is>
          <t>De Oficio</t>
        </is>
      </c>
      <c r="T883">
        <f>CONCATENATE(J883," ",K883," ",L883," ",M883," ",N883," ",O883," ",P883," ",Q883," ",R883," ",S883)</f>
        <v/>
      </c>
      <c r="U883" t="inlineStr">
        <is>
          <t>no reporta</t>
        </is>
      </c>
      <c r="V883" t="inlineStr">
        <is>
          <t>no reporta</t>
        </is>
      </c>
      <c r="W883" t="inlineStr">
        <is>
          <t>Por determinar</t>
        </is>
      </c>
      <c r="X883" t="inlineStr">
        <is>
          <t>KR</t>
        </is>
      </c>
      <c r="Y883" t="n">
        <v>31</v>
      </c>
      <c r="AB883" t="n">
        <v>41</v>
      </c>
      <c r="AD883" t="n">
        <v>64</v>
      </c>
      <c r="AE883" t="inlineStr">
        <is>
          <t>SUR</t>
        </is>
      </c>
      <c r="AG883" t="n">
        <v>202</v>
      </c>
      <c r="AH883">
        <f>CONCATENATE(X883," ",Y883," ",Z883," ",AA883," ",AB883," ",AC883," ",AD883," ",AE883," ",AF883," ",AG883)</f>
        <v/>
      </c>
      <c r="AI883" t="inlineStr">
        <is>
          <t>no reporta</t>
        </is>
      </c>
      <c r="AJ883" t="inlineStr">
        <is>
          <t>no reporta</t>
        </is>
      </c>
      <c r="AK883" t="inlineStr">
        <is>
          <t>El Dorado</t>
        </is>
      </c>
      <c r="AO883" s="1" t="n"/>
      <c r="AP883" t="n">
        <v>7</v>
      </c>
      <c r="AQ883" s="17" t="n">
        <v>41599</v>
      </c>
      <c r="AR883" s="4" t="n"/>
      <c r="AS883" s="5">
        <f>+AR883-AQ883</f>
        <v/>
      </c>
      <c r="AT883" t="inlineStr">
        <is>
          <t>Acuerdo 020 de 2009</t>
        </is>
      </c>
      <c r="AU883" t="inlineStr">
        <is>
          <t>Auto de archivo</t>
        </is>
      </c>
      <c r="CE883" s="10" t="n">
        <v>41675</v>
      </c>
    </row>
    <row r="884" ht="15" customHeight="1">
      <c r="B884" t="inlineStr">
        <is>
          <t>883-2013</t>
        </is>
      </c>
      <c r="C884" t="n">
        <v>1306685</v>
      </c>
      <c r="D884" t="inlineStr">
        <is>
          <t>FAUNA DOMESTICA</t>
        </is>
      </c>
      <c r="E884" t="inlineStr">
        <is>
          <t>RESIDUOS SOLIDOS</t>
        </is>
      </c>
      <c r="H884" s="7" t="inlineStr">
        <is>
          <t>Disposición inadecuada de excrementos de mascotas</t>
        </is>
      </c>
      <c r="I884" t="inlineStr">
        <is>
          <t>Fauna</t>
        </is>
      </c>
      <c r="T884">
        <f>CONCATENATE(J884," ",K884," ",L884," ",M884," ",N884," ",O884," ",P884," ",Q884," ",R884," ",S884)</f>
        <v/>
      </c>
      <c r="U884" t="inlineStr">
        <is>
          <t>no reporta</t>
        </is>
      </c>
      <c r="V884" t="inlineStr">
        <is>
          <t>no reporta</t>
        </is>
      </c>
      <c r="W884" t="inlineStr">
        <is>
          <t>Walter Espringuer</t>
        </is>
      </c>
      <c r="X884" t="inlineStr">
        <is>
          <t>CL</t>
        </is>
      </c>
      <c r="Y884" t="n">
        <v>37</v>
      </c>
      <c r="Z884" t="inlineStr">
        <is>
          <t>B</t>
        </is>
      </c>
      <c r="AA884" t="inlineStr">
        <is>
          <t>SUR</t>
        </is>
      </c>
      <c r="AB884" t="n">
        <v>27</v>
      </c>
      <c r="AC884" t="inlineStr">
        <is>
          <t>D</t>
        </is>
      </c>
      <c r="AD884" t="n">
        <v>44</v>
      </c>
      <c r="AF884" t="inlineStr">
        <is>
          <t>Torre 2</t>
        </is>
      </c>
      <c r="AG884" t="n">
        <v>202</v>
      </c>
      <c r="AH884">
        <f>CONCATENATE(X884," ",Y884," ",Z884," ",AA884," ",AB884," ",AC884," ",AD884," ",AE884," ",AF884," ",AG884)</f>
        <v/>
      </c>
      <c r="AI884" t="inlineStr">
        <is>
          <t>no reporta</t>
        </is>
      </c>
      <c r="AJ884" t="inlineStr">
        <is>
          <t>no reporta</t>
        </is>
      </c>
      <c r="AK884" t="inlineStr">
        <is>
          <t>Loma de las Brujas</t>
        </is>
      </c>
      <c r="AO884" s="1" t="n"/>
      <c r="AP884" t="n">
        <v>5</v>
      </c>
      <c r="AQ884" s="17" t="n">
        <v>41603</v>
      </c>
      <c r="AR884" s="4" t="n"/>
      <c r="AS884" s="5">
        <f>+AR884-AQ884</f>
        <v/>
      </c>
      <c r="AT884" t="inlineStr">
        <is>
          <t>Acta de Compromiso</t>
        </is>
      </c>
      <c r="AU884" t="inlineStr">
        <is>
          <t>Auto de archivo</t>
        </is>
      </c>
      <c r="CE884" s="10" t="n">
        <v>41675</v>
      </c>
    </row>
    <row r="885" ht="15" customHeight="1">
      <c r="B885" t="inlineStr">
        <is>
          <t>884-2013</t>
        </is>
      </c>
      <c r="C885" t="n">
        <v>1307410</v>
      </c>
      <c r="D885" t="inlineStr">
        <is>
          <t>-</t>
        </is>
      </c>
      <c r="E885" t="inlineStr">
        <is>
          <t>RESIDUOS SOLIDOS</t>
        </is>
      </c>
      <c r="H885" s="7" t="inlineStr">
        <is>
          <t>Comparendo pedagogico 293</t>
        </is>
      </c>
      <c r="I885" t="inlineStr">
        <is>
          <t>De Oficio</t>
        </is>
      </c>
      <c r="T885">
        <f>CONCATENATE(J885," ",K885," ",L885," ",M885," ",N885," ",O885," ",P885," ",Q885," ",R885," ",S885)</f>
        <v/>
      </c>
      <c r="U885" t="inlineStr">
        <is>
          <t>no reporta</t>
        </is>
      </c>
      <c r="V885" t="inlineStr">
        <is>
          <t>no reporta</t>
        </is>
      </c>
      <c r="W885" t="inlineStr">
        <is>
          <t>Ciclo Rima</t>
        </is>
      </c>
      <c r="X885" t="inlineStr">
        <is>
          <t>KR</t>
        </is>
      </c>
      <c r="Y885" t="n">
        <v>41</v>
      </c>
      <c r="AB885" t="n">
        <v>33</v>
      </c>
      <c r="AC885" t="inlineStr">
        <is>
          <t>B</t>
        </is>
      </c>
      <c r="AD885" t="n">
        <v>21</v>
      </c>
      <c r="AE885" t="inlineStr">
        <is>
          <t>SUR</t>
        </is>
      </c>
      <c r="AH885">
        <f>CONCATENATE(X885," ",Y885," ",Z885," ",AA885," ",AB885," ",AC885," ",AD885," ",AE885," ",AF885," ",AG885)</f>
        <v/>
      </c>
      <c r="AI885" t="inlineStr">
        <is>
          <t>no reporta</t>
        </is>
      </c>
      <c r="AJ885" t="inlineStr">
        <is>
          <t>5965558 - 2711651</t>
        </is>
      </c>
      <c r="AK885" t="inlineStr">
        <is>
          <t>Zona Centro</t>
        </is>
      </c>
      <c r="AO885" s="1" t="n"/>
      <c r="AP885" t="n">
        <v>9</v>
      </c>
      <c r="AQ885" s="17" t="n">
        <v>41605</v>
      </c>
      <c r="AR885" s="4" t="n">
        <v>41605</v>
      </c>
      <c r="AS885" s="5">
        <f>+AR885-AQ885</f>
        <v/>
      </c>
      <c r="AT885" t="inlineStr">
        <is>
          <t>Acta de Compromiso</t>
        </is>
      </c>
      <c r="AU885" t="inlineStr">
        <is>
          <t>Auto de archivo</t>
        </is>
      </c>
      <c r="AV885" s="10" t="n">
        <v>41605</v>
      </c>
      <c r="AW885" s="9" t="inlineStr">
        <is>
          <t>J. Restrepo - S. Bustamante</t>
        </is>
      </c>
      <c r="AX885" s="10" t="n">
        <v>41606</v>
      </c>
      <c r="CE885" s="10" t="n">
        <v>41617</v>
      </c>
    </row>
    <row r="886" ht="30" customHeight="1">
      <c r="A886" t="n">
        <v>344339</v>
      </c>
      <c r="B886" t="inlineStr">
        <is>
          <t>885-2013</t>
        </is>
      </c>
      <c r="C886" t="n">
        <v>1307419</v>
      </c>
      <c r="D886" t="inlineStr">
        <is>
          <t>HIDRICO</t>
        </is>
      </c>
      <c r="G886" t="inlineStr">
        <is>
          <t>Edificio Guayacan de la Plaza</t>
        </is>
      </c>
      <c r="H886" s="7" t="inlineStr">
        <is>
          <t>concesion de agua que no cumplen requerimientos - predios sin manejo de agua lluvia</t>
        </is>
      </c>
      <c r="I886" t="inlineStr">
        <is>
          <t>De Oficio</t>
        </is>
      </c>
      <c r="T886">
        <f>CONCATENATE(J886," ",K886," ",L886," ",M886," ",N886," ",O886," ",P886," ",Q886," ",R886," ",S886)</f>
        <v/>
      </c>
      <c r="U886" t="inlineStr">
        <is>
          <t>no reporta</t>
        </is>
      </c>
      <c r="V886" t="inlineStr">
        <is>
          <t>no reporta</t>
        </is>
      </c>
      <c r="W886" t="inlineStr">
        <is>
          <t>Francisco Javier Zuluaga Gomez y otros</t>
        </is>
      </c>
      <c r="AH886">
        <f>CONCATENATE(X886," ",Y886," ",Z886," ",AA886," ",AB886," ",AC886," ",AD886," ",AE886," ",AF886," ",AG886)</f>
        <v/>
      </c>
      <c r="AI886" t="n">
        <v>70550840</v>
      </c>
      <c r="AJ886" t="n">
        <v>3326508</v>
      </c>
      <c r="AK886" t="inlineStr">
        <is>
          <t>El Trianon</t>
        </is>
      </c>
      <c r="AO886" s="1" t="n"/>
      <c r="AP886" t="n">
        <v>7</v>
      </c>
      <c r="AQ886" s="17" t="n">
        <v>41606</v>
      </c>
      <c r="AR886" s="4" t="n">
        <v>41606</v>
      </c>
      <c r="AS886" s="5">
        <f>+AR886-AQ886</f>
        <v/>
      </c>
      <c r="AT886" t="inlineStr">
        <is>
          <t>Acta de Compromiso</t>
        </is>
      </c>
      <c r="AU886" t="inlineStr">
        <is>
          <t>Auto de archivo</t>
        </is>
      </c>
      <c r="AV886" s="10" t="n">
        <v>42115</v>
      </c>
      <c r="AX886" s="10" t="n">
        <v>42117</v>
      </c>
    </row>
    <row r="887" ht="15" customHeight="1">
      <c r="A887" t="inlineStr">
        <is>
          <t>Oficio 01552 OOPP 03-03-15</t>
        </is>
      </c>
      <c r="B887" t="inlineStr">
        <is>
          <t>886-2013</t>
        </is>
      </c>
      <c r="C887" t="inlineStr">
        <is>
          <t>1307397 - 1307445 - 185820</t>
        </is>
      </c>
      <c r="D887" t="inlineStr">
        <is>
          <t>HIDRICO</t>
        </is>
      </c>
      <c r="G887" t="inlineStr">
        <is>
          <t>Edificio Guayacan de la Plaza</t>
        </is>
      </c>
      <c r="H887" s="7" t="inlineStr">
        <is>
          <t>Manejo inadecuado de agua lluvia</t>
        </is>
      </c>
      <c r="I887" t="inlineStr">
        <is>
          <t>De Oficio</t>
        </is>
      </c>
      <c r="T887">
        <f>CONCATENATE(J887," ",K887," ",L887," ",M887," ",N887," ",O887," ",P887," ",Q887," ",R887," ",S887)</f>
        <v/>
      </c>
      <c r="U887" t="inlineStr">
        <is>
          <t>no reporta</t>
        </is>
      </c>
      <c r="V887" t="inlineStr">
        <is>
          <t>no reporta</t>
        </is>
      </c>
      <c r="W887" t="inlineStr">
        <is>
          <t>Clara Mejia Botero</t>
        </is>
      </c>
      <c r="X887" t="inlineStr">
        <is>
          <t>CL</t>
        </is>
      </c>
      <c r="Y887" t="n">
        <v>48</v>
      </c>
      <c r="Z887" t="inlineStr">
        <is>
          <t>C</t>
        </is>
      </c>
      <c r="AA887" t="inlineStr">
        <is>
          <t>SUR</t>
        </is>
      </c>
      <c r="AB887" t="n">
        <v>39</v>
      </c>
      <c r="AC887" t="inlineStr">
        <is>
          <t>A</t>
        </is>
      </c>
      <c r="AD887" t="n">
        <v>50</v>
      </c>
      <c r="AG887" t="n">
        <v>105</v>
      </c>
      <c r="AH887">
        <f>CONCATENATE(X887," ",Y887," ",Z887," ",AA887," ",AB887," ",AC887," ",AD887," ",AE887," ",AF887," ",AG887)</f>
        <v/>
      </c>
      <c r="AI887" t="inlineStr">
        <is>
          <t>no reporta</t>
        </is>
      </c>
      <c r="AJ887" t="n">
        <v>2769426</v>
      </c>
      <c r="AK887" t="inlineStr">
        <is>
          <t>El Trianon</t>
        </is>
      </c>
      <c r="AO887" s="1" t="n"/>
      <c r="AP887" t="n">
        <v>7</v>
      </c>
      <c r="AQ887" s="17" t="n">
        <v>41604</v>
      </c>
      <c r="AR887" s="4" t="n">
        <v>41604</v>
      </c>
      <c r="AS887" s="5">
        <f>+AR887-AQ887</f>
        <v/>
      </c>
      <c r="AT887" t="inlineStr">
        <is>
          <t>Acta de Compromiso</t>
        </is>
      </c>
      <c r="AU887" t="inlineStr">
        <is>
          <t>Auto de archivo</t>
        </is>
      </c>
      <c r="AV887" s="10" t="n">
        <v>41604</v>
      </c>
      <c r="AW887" s="9" t="inlineStr">
        <is>
          <t>L. Taborda - C. Calle</t>
        </is>
      </c>
      <c r="AX887" s="10" t="n">
        <v>41605</v>
      </c>
    </row>
    <row r="888" ht="15" customHeight="1">
      <c r="B888" t="inlineStr">
        <is>
          <t>887-2013</t>
        </is>
      </c>
      <c r="C888" t="inlineStr">
        <is>
          <t>1307396 - 0005082 - 0004948</t>
        </is>
      </c>
      <c r="D888" t="inlineStr">
        <is>
          <t>HIDRICO</t>
        </is>
      </c>
      <c r="G888" t="inlineStr">
        <is>
          <t>Edificio Guayacan de la Plaza</t>
        </is>
      </c>
      <c r="H888" s="7" t="inlineStr">
        <is>
          <t>Emergencia por agua lluvia</t>
        </is>
      </c>
      <c r="I888" t="inlineStr">
        <is>
          <t>Maria Isabel Cadavid - Admon Guayacan de la plaza</t>
        </is>
      </c>
      <c r="J888" t="inlineStr">
        <is>
          <t>CL</t>
        </is>
      </c>
      <c r="K888" t="n">
        <v>48</v>
      </c>
      <c r="M888" t="inlineStr">
        <is>
          <t>SUR</t>
        </is>
      </c>
      <c r="N888" t="n">
        <v>39</v>
      </c>
      <c r="P888" t="n">
        <v>57</v>
      </c>
      <c r="T888">
        <f>CONCATENATE(J888," ",K888," ",L888," ",M888," ",N888," ",O888," ",P888," ",Q888," ",R888," ",S888)</f>
        <v/>
      </c>
      <c r="U888" t="inlineStr">
        <is>
          <t>no reporta</t>
        </is>
      </c>
      <c r="V888" t="inlineStr">
        <is>
          <t>no reporta</t>
        </is>
      </c>
      <c r="W888" t="inlineStr">
        <is>
          <t>Maria Isabel Cadavid</t>
        </is>
      </c>
      <c r="X888" t="inlineStr">
        <is>
          <t>CL</t>
        </is>
      </c>
      <c r="Y888" t="n">
        <v>48</v>
      </c>
      <c r="AA888" t="inlineStr">
        <is>
          <t>SUR</t>
        </is>
      </c>
      <c r="AB888" t="n">
        <v>39</v>
      </c>
      <c r="AD888" t="n">
        <v>57</v>
      </c>
      <c r="AH888">
        <f>CONCATENATE(X888," ",Y888," ",Z888," ",AA888," ",AB888," ",AC888," ",AD888," ",AE888," ",AF888," ",AG888)</f>
        <v/>
      </c>
      <c r="AI888" t="inlineStr">
        <is>
          <t>no reporta</t>
        </is>
      </c>
      <c r="AJ888" t="n">
        <v>2762150</v>
      </c>
      <c r="AK888" t="inlineStr">
        <is>
          <t>El Trianon</t>
        </is>
      </c>
      <c r="AO888" s="1" t="n"/>
      <c r="AP888" t="n">
        <v>7</v>
      </c>
      <c r="AQ888" s="17" t="n">
        <v>41604</v>
      </c>
      <c r="AR888" s="4" t="n">
        <v>41604</v>
      </c>
      <c r="AS888" s="5">
        <f>+AR888-AQ888</f>
        <v/>
      </c>
      <c r="AT888" t="inlineStr">
        <is>
          <t>Acta de Compromiso</t>
        </is>
      </c>
      <c r="AU888" t="inlineStr">
        <is>
          <t>Verificación</t>
        </is>
      </c>
      <c r="AV888" s="10" t="n">
        <v>41604</v>
      </c>
      <c r="AW888" s="9" t="inlineStr">
        <is>
          <t>L. Taborda - C. Calle</t>
        </is>
      </c>
      <c r="AX888" s="10" t="n">
        <v>41605</v>
      </c>
    </row>
    <row r="889" ht="15" customHeight="1">
      <c r="B889" t="inlineStr">
        <is>
          <t>888-2013</t>
        </is>
      </c>
      <c r="C889" t="n">
        <v>1305885</v>
      </c>
      <c r="D889" t="inlineStr">
        <is>
          <t>FLORA</t>
        </is>
      </c>
      <c r="H889" s="7" t="inlineStr">
        <is>
          <t>Incumplimineto I.T 470 parques y arborización</t>
        </is>
      </c>
      <c r="I889" t="inlineStr">
        <is>
          <t>Parques y Arborización</t>
        </is>
      </c>
      <c r="T889">
        <f>CONCATENATE(J889," ",K889," ",L889," ",M889," ",N889," ",O889," ",P889," ",Q889," ",R889," ",S889)</f>
        <v/>
      </c>
      <c r="U889" t="inlineStr">
        <is>
          <t>no reporta</t>
        </is>
      </c>
      <c r="V889" t="inlineStr">
        <is>
          <t>no reporta</t>
        </is>
      </c>
      <c r="W889" t="inlineStr">
        <is>
          <t xml:space="preserve">Jhon Fredy Naranjo </t>
        </is>
      </c>
      <c r="X889" t="inlineStr">
        <is>
          <t>KR</t>
        </is>
      </c>
      <c r="Y889" t="n">
        <v>42</v>
      </c>
      <c r="Z889" t="inlineStr">
        <is>
          <t>CC</t>
        </is>
      </c>
      <c r="AB889" t="n">
        <v>45</v>
      </c>
      <c r="AC889" t="inlineStr">
        <is>
          <t>C</t>
        </is>
      </c>
      <c r="AE889" t="inlineStr">
        <is>
          <t>SUR</t>
        </is>
      </c>
      <c r="AH889">
        <f>CONCATENATE(X889," ",Y889," ",Z889," ",AA889," ",AB889," ",AC889," ",AD889," ",AE889," ",AF889," ",AG889)</f>
        <v/>
      </c>
      <c r="AI889" t="inlineStr">
        <is>
          <t>no reporta</t>
        </is>
      </c>
      <c r="AJ889" t="n">
        <v>3103708743</v>
      </c>
      <c r="AK889" t="inlineStr">
        <is>
          <t>La Paz</t>
        </is>
      </c>
      <c r="AO889" s="1" t="n"/>
      <c r="AP889" t="n">
        <v>7</v>
      </c>
      <c r="AQ889" s="17" t="n">
        <v>41564</v>
      </c>
      <c r="AR889" s="4" t="n"/>
      <c r="AS889" s="5">
        <f>+AR889-AQ889</f>
        <v/>
      </c>
      <c r="AT889" t="inlineStr">
        <is>
          <t>Acta de Compromiso</t>
        </is>
      </c>
      <c r="AU889" t="inlineStr">
        <is>
          <t>Citaciones</t>
        </is>
      </c>
    </row>
    <row r="890" ht="15" customHeight="1">
      <c r="B890" t="inlineStr">
        <is>
          <t>889-2013</t>
        </is>
      </c>
      <c r="C890" t="n">
        <v>1307299</v>
      </c>
      <c r="D890" t="inlineStr">
        <is>
          <t>-</t>
        </is>
      </c>
      <c r="E890" t="inlineStr">
        <is>
          <t>RESIDUOS SOLIDOS</t>
        </is>
      </c>
      <c r="H890" s="7" t="inlineStr">
        <is>
          <t>Disposición inadecuada de residuos solidos</t>
        </is>
      </c>
      <c r="I890" t="inlineStr">
        <is>
          <t>Comunidad</t>
        </is>
      </c>
      <c r="T890">
        <f>CONCATENATE(J890," ",K890," ",L890," ",M890," ",N890," ",O890," ",P890," ",Q890," ",R890," ",S890)</f>
        <v/>
      </c>
      <c r="U890" t="inlineStr">
        <is>
          <t>no reporta</t>
        </is>
      </c>
      <c r="V890" t="inlineStr">
        <is>
          <t>no reporta</t>
        </is>
      </c>
      <c r="W890" t="inlineStr">
        <is>
          <t>Por determinar</t>
        </is>
      </c>
      <c r="X890" t="inlineStr">
        <is>
          <t>KR</t>
        </is>
      </c>
      <c r="Y890" t="n">
        <v>45</v>
      </c>
      <c r="Z890" t="inlineStr">
        <is>
          <t>A</t>
        </is>
      </c>
      <c r="AB890" t="n">
        <v>36</v>
      </c>
      <c r="AD890" t="n">
        <v>54</v>
      </c>
      <c r="AE890" t="inlineStr">
        <is>
          <t>SUR</t>
        </is>
      </c>
      <c r="AH890">
        <f>CONCATENATE(X890," ",Y890," ",Z890," ",AA890," ",AB890," ",AC890," ",AD890," ",AE890," ",AF890," ",AG890)</f>
        <v/>
      </c>
      <c r="AI890" t="inlineStr">
        <is>
          <t>no reporta</t>
        </is>
      </c>
      <c r="AJ890" t="inlineStr">
        <is>
          <t>no reporta</t>
        </is>
      </c>
      <c r="AK890" t="inlineStr">
        <is>
          <t>El Portal</t>
        </is>
      </c>
      <c r="AO890" s="1" t="n"/>
      <c r="AP890" t="n">
        <v>2</v>
      </c>
      <c r="AQ890" s="17" t="n">
        <v>41604</v>
      </c>
      <c r="AR890" s="4" t="n"/>
      <c r="AS890" s="5">
        <f>+AR890-AQ890</f>
        <v/>
      </c>
      <c r="AT890" t="inlineStr">
        <is>
          <t>Acta de Compromiso</t>
        </is>
      </c>
      <c r="AU890" t="inlineStr">
        <is>
          <t>Auto de archivo</t>
        </is>
      </c>
      <c r="CE890" s="10" t="n">
        <v>41675</v>
      </c>
    </row>
    <row r="891" ht="15" customHeight="1">
      <c r="B891" t="inlineStr">
        <is>
          <t>890-2013</t>
        </is>
      </c>
      <c r="C891" t="n">
        <v>1307298</v>
      </c>
      <c r="D891" t="inlineStr">
        <is>
          <t>FAUNA DOMESTICA</t>
        </is>
      </c>
      <c r="H891" s="7" t="inlineStr">
        <is>
          <t>Ataque de canino a persona</t>
        </is>
      </c>
      <c r="I891" t="inlineStr">
        <is>
          <t>Marcela Correa</t>
        </is>
      </c>
      <c r="J891" t="inlineStr">
        <is>
          <t>KR</t>
        </is>
      </c>
      <c r="K891" t="n">
        <v>42</v>
      </c>
      <c r="L891" t="inlineStr">
        <is>
          <t>DD</t>
        </is>
      </c>
      <c r="N891" t="n">
        <v>48</v>
      </c>
      <c r="O891" t="inlineStr">
        <is>
          <t>E</t>
        </is>
      </c>
      <c r="P891" t="n">
        <v>38</v>
      </c>
      <c r="Q891" t="inlineStr">
        <is>
          <t>SUR</t>
        </is>
      </c>
      <c r="R891" t="n">
        <v>7.5</v>
      </c>
      <c r="S891" t="n">
        <v>203</v>
      </c>
      <c r="T891">
        <f>CONCATENATE(J891," ",K891," ",L891," ",M891," ",N891," ",O891," ",P891," ",Q891," ",R891," ",S891)</f>
        <v/>
      </c>
      <c r="U891" t="inlineStr">
        <is>
          <t>no reporta</t>
        </is>
      </c>
      <c r="V891" t="n">
        <v>3324941</v>
      </c>
      <c r="W891" t="inlineStr">
        <is>
          <t>Por determinar</t>
        </is>
      </c>
      <c r="AH891">
        <f>CONCATENATE(X891," ",Y891," ",Z891," ",AA891," ",AB891," ",AC891," ",AD891," ",AE891," ",AF891," ",AG891)</f>
        <v/>
      </c>
      <c r="AI891" t="inlineStr">
        <is>
          <t>no reporta</t>
        </is>
      </c>
      <c r="AJ891" t="inlineStr">
        <is>
          <t>no reporta</t>
        </is>
      </c>
      <c r="AK891" t="inlineStr">
        <is>
          <t>Loma del Barro</t>
        </is>
      </c>
      <c r="AO891" s="1" t="n"/>
      <c r="AP891" t="n">
        <v>7</v>
      </c>
      <c r="AQ891" s="17" t="n">
        <v>41604</v>
      </c>
      <c r="AR891" s="4" t="n">
        <v>41604</v>
      </c>
      <c r="AS891" s="5">
        <f>+AR891-AQ891</f>
        <v/>
      </c>
      <c r="AT891" t="inlineStr">
        <is>
          <t>Acta de Compromiso</t>
        </is>
      </c>
      <c r="AU891" t="inlineStr">
        <is>
          <t>Auto de archivo</t>
        </is>
      </c>
      <c r="AV891" s="10" t="n">
        <v>41604</v>
      </c>
      <c r="AW891" s="9" t="inlineStr">
        <is>
          <t>J. Restrepo - S- Bustamante C. Rojas</t>
        </is>
      </c>
      <c r="AX891" s="10" t="n">
        <v>41605</v>
      </c>
      <c r="CE891" s="10" t="n">
        <v>41753</v>
      </c>
    </row>
    <row r="892" ht="15" customHeight="1">
      <c r="B892" t="inlineStr">
        <is>
          <t>891-2013</t>
        </is>
      </c>
      <c r="C892" t="n">
        <v>1307300</v>
      </c>
      <c r="D892" t="inlineStr">
        <is>
          <t>-</t>
        </is>
      </c>
      <c r="E892" t="inlineStr">
        <is>
          <t>RESIDUOS SOLIDOS</t>
        </is>
      </c>
      <c r="H892" s="7" t="inlineStr">
        <is>
          <t>Disposición inadecuada de residuos solidos</t>
        </is>
      </c>
      <c r="I892" t="inlineStr">
        <is>
          <t>Comunidad</t>
        </is>
      </c>
      <c r="U892" t="inlineStr">
        <is>
          <t>no reporta</t>
        </is>
      </c>
      <c r="V892" t="inlineStr">
        <is>
          <t>no reporta</t>
        </is>
      </c>
      <c r="W892" t="inlineStr">
        <is>
          <t>Residentes del edificio</t>
        </is>
      </c>
      <c r="X892" t="inlineStr">
        <is>
          <t>KR</t>
        </is>
      </c>
      <c r="Y892" t="n">
        <v>42</v>
      </c>
      <c r="AB892" t="n">
        <v>40</v>
      </c>
      <c r="AC892" t="inlineStr">
        <is>
          <t>C</t>
        </is>
      </c>
      <c r="AD892" t="n">
        <v>46</v>
      </c>
      <c r="AE892" t="inlineStr">
        <is>
          <t>SUR</t>
        </is>
      </c>
      <c r="AH892">
        <f>CONCATENATE(X892," ",Y892," ",Z892," ",AA892," ",AB892," ",AC892," ",AD892," ",AE892," ",AF892," ",AG892)</f>
        <v/>
      </c>
      <c r="AI892" t="inlineStr">
        <is>
          <t>no reporta</t>
        </is>
      </c>
      <c r="AJ892" t="inlineStr">
        <is>
          <t>no reporta</t>
        </is>
      </c>
      <c r="AK892" t="inlineStr">
        <is>
          <t>El Dorado</t>
        </is>
      </c>
      <c r="AO892" s="1" t="n"/>
      <c r="AP892" t="n">
        <v>7</v>
      </c>
      <c r="AQ892" s="17" t="n">
        <v>41604</v>
      </c>
      <c r="AR892" s="4" t="n">
        <v>41605</v>
      </c>
      <c r="AS892" s="5">
        <f>+AR892-AQ892</f>
        <v/>
      </c>
      <c r="AT892" t="inlineStr">
        <is>
          <t>Acta de Compromiso</t>
        </is>
      </c>
      <c r="AU892" t="inlineStr">
        <is>
          <t>Auto de archivo</t>
        </is>
      </c>
      <c r="AV892" s="10" t="n">
        <v>41605</v>
      </c>
      <c r="AW892" s="9" t="inlineStr">
        <is>
          <t>J. Alvarez - L. Garcia</t>
        </is>
      </c>
      <c r="AX892" s="10" t="n">
        <v>41605</v>
      </c>
      <c r="CE892" s="10" t="n">
        <v>41621</v>
      </c>
    </row>
    <row r="893" ht="15" customHeight="1">
      <c r="B893" t="inlineStr">
        <is>
          <t>892-2013</t>
        </is>
      </c>
      <c r="C893" t="n">
        <v>1307411</v>
      </c>
      <c r="D893" t="inlineStr">
        <is>
          <t>FAUNA DOMESTICA</t>
        </is>
      </c>
      <c r="H893" s="7" t="inlineStr">
        <is>
          <t>Disposición inadecuada de excrementos de canino y equino</t>
        </is>
      </c>
      <c r="I893" t="inlineStr">
        <is>
          <t>Luz Stella Benjumea</t>
        </is>
      </c>
      <c r="J893" t="inlineStr">
        <is>
          <t>CL</t>
        </is>
      </c>
      <c r="K893" t="n">
        <v>49</v>
      </c>
      <c r="L893" t="inlineStr">
        <is>
          <t>D</t>
        </is>
      </c>
      <c r="M893" t="inlineStr">
        <is>
          <t>SUR</t>
        </is>
      </c>
      <c r="N893" t="n">
        <v>40</v>
      </c>
      <c r="O893" t="inlineStr">
        <is>
          <t>A</t>
        </is>
      </c>
      <c r="P893" t="n">
        <v>145</v>
      </c>
      <c r="S893" t="n">
        <v>134</v>
      </c>
      <c r="T893">
        <f>CONCATENATE(J893," ",K893," ",L893," ",M893," ",N893," ",O893," ",P893," ",Q893," ",R893," ",S893)</f>
        <v/>
      </c>
      <c r="U893" t="n">
        <v>32330530</v>
      </c>
      <c r="V893" t="n">
        <v>2707991</v>
      </c>
      <c r="W893" t="inlineStr">
        <is>
          <t>Por determinar</t>
        </is>
      </c>
      <c r="X893" t="inlineStr">
        <is>
          <t>CL</t>
        </is>
      </c>
      <c r="Y893" t="n">
        <v>49</v>
      </c>
      <c r="Z893" t="inlineStr">
        <is>
          <t>D</t>
        </is>
      </c>
      <c r="AA893" t="inlineStr">
        <is>
          <t>SUR</t>
        </is>
      </c>
      <c r="AB893" t="n">
        <v>40</v>
      </c>
      <c r="AC893" t="inlineStr">
        <is>
          <t>A</t>
        </is>
      </c>
      <c r="AD893" t="n">
        <v>145</v>
      </c>
      <c r="AG893" t="inlineStr">
        <is>
          <t>112 - 114 - 136</t>
        </is>
      </c>
      <c r="AH893">
        <f>CONCATENATE(X893," ",Y893," ",Z893," ",AA893," ",AB893," ",AC893," ",AD893," ",AE893," ",AF893," ",AG893)</f>
        <v/>
      </c>
      <c r="AI893" t="inlineStr">
        <is>
          <t>no reporta</t>
        </is>
      </c>
      <c r="AJ893" t="inlineStr">
        <is>
          <t>no reporta</t>
        </is>
      </c>
      <c r="AK893" t="inlineStr">
        <is>
          <t>Loma del Barro</t>
        </is>
      </c>
      <c r="AO893" s="1" t="n"/>
      <c r="AP893" t="n">
        <v>7</v>
      </c>
      <c r="AQ893" s="17" t="n">
        <v>41605</v>
      </c>
      <c r="AR893" s="4" t="n">
        <v>41605</v>
      </c>
      <c r="AS893" s="5">
        <f>+AR893-AQ893</f>
        <v/>
      </c>
      <c r="AT893" t="inlineStr">
        <is>
          <t>Acta de Compromiso</t>
        </is>
      </c>
      <c r="AU893" t="inlineStr">
        <is>
          <t>Verificación</t>
        </is>
      </c>
      <c r="AV893" s="10" t="n">
        <v>41605</v>
      </c>
      <c r="AW893" s="9" t="inlineStr">
        <is>
          <t>J. Alvarez - L. Garcia</t>
        </is>
      </c>
      <c r="AX893" s="10" t="n">
        <v>41606</v>
      </c>
    </row>
    <row r="894">
      <c r="B894" t="inlineStr">
        <is>
          <t>893-2013</t>
        </is>
      </c>
      <c r="C894" t="n">
        <v>1307291</v>
      </c>
      <c r="D894" t="inlineStr">
        <is>
          <t>ESPACIOS PUBLICOS VERDES</t>
        </is>
      </c>
      <c r="H894" s="7" t="inlineStr">
        <is>
          <t>Cambio de piso blando por duro</t>
        </is>
      </c>
      <c r="I894" t="inlineStr">
        <is>
          <t>De Oficio</t>
        </is>
      </c>
      <c r="T894">
        <f>CONCATENATE(J894," ",K894," ",L894," ",M894," ",N894," ",O894," ",P894," ",Q894," ",R894," ",S894)</f>
        <v/>
      </c>
      <c r="U894" t="inlineStr">
        <is>
          <t>no reporta</t>
        </is>
      </c>
      <c r="V894" t="inlineStr">
        <is>
          <t>no reporta</t>
        </is>
      </c>
      <c r="W894" t="inlineStr">
        <is>
          <t>David Arboleda</t>
        </is>
      </c>
      <c r="X894" t="inlineStr">
        <is>
          <t>TR</t>
        </is>
      </c>
      <c r="Y894" t="n">
        <v>35</v>
      </c>
      <c r="Z894" t="inlineStr">
        <is>
          <t>A</t>
        </is>
      </c>
      <c r="AA894" t="inlineStr">
        <is>
          <t>SUR</t>
        </is>
      </c>
      <c r="AB894" t="n">
        <v>32</v>
      </c>
      <c r="AD894" t="n">
        <v>8</v>
      </c>
      <c r="AH894">
        <f>CONCATENATE(X894," ",Y894," ",Z894," ",AA894," ",AB894," ",AC894," ",AD894," ",AE894," ",AF894," ",AG894)</f>
        <v/>
      </c>
      <c r="AI894" t="n">
        <v>8104823</v>
      </c>
      <c r="AJ894" t="n">
        <v>2764087</v>
      </c>
      <c r="AK894" t="inlineStr">
        <is>
          <t>Los Naranjos</t>
        </is>
      </c>
      <c r="AO894" s="1" t="n"/>
      <c r="AP894" t="n">
        <v>9</v>
      </c>
      <c r="AQ894" s="17" t="n">
        <v>41604</v>
      </c>
      <c r="AR894" s="4" t="n">
        <v>41604</v>
      </c>
      <c r="AS894" s="5">
        <f>+AR894-AQ894</f>
        <v/>
      </c>
      <c r="AT894" t="inlineStr">
        <is>
          <t>Acta de Compromiso</t>
        </is>
      </c>
      <c r="AU894" t="inlineStr">
        <is>
          <t>Auto de archivo</t>
        </is>
      </c>
      <c r="AV894" s="10" t="n">
        <v>41604</v>
      </c>
      <c r="AW894" s="9" t="inlineStr">
        <is>
          <t>J. Restrepo - S. Bustamante - C. Rojas</t>
        </is>
      </c>
      <c r="AX894" s="10" t="n">
        <v>41605</v>
      </c>
    </row>
    <row r="895" ht="15" customHeight="1">
      <c r="B895" t="inlineStr">
        <is>
          <t>894-2013</t>
        </is>
      </c>
      <c r="C895" t="n">
        <v>1307294</v>
      </c>
      <c r="D895" t="inlineStr">
        <is>
          <t>-</t>
        </is>
      </c>
      <c r="E895" t="inlineStr">
        <is>
          <t>ESCOMBROS</t>
        </is>
      </c>
      <c r="H895" s="7" t="inlineStr">
        <is>
          <t>Disposición inadecuada de escombros</t>
        </is>
      </c>
      <c r="I895" t="inlineStr">
        <is>
          <t>De Oficio</t>
        </is>
      </c>
      <c r="T895">
        <f>CONCATENATE(J895," ",K895," ",L895," ",M895," ",N895," ",O895," ",P895," ",Q895," ",R895," ",S895)</f>
        <v/>
      </c>
      <c r="U895" t="inlineStr">
        <is>
          <t>no reporta</t>
        </is>
      </c>
      <c r="V895" t="inlineStr">
        <is>
          <t>no reporta</t>
        </is>
      </c>
      <c r="W895" t="inlineStr">
        <is>
          <t>Por determinar</t>
        </is>
      </c>
      <c r="X895" t="inlineStr">
        <is>
          <t>DG</t>
        </is>
      </c>
      <c r="Y895" t="n">
        <v>31</v>
      </c>
      <c r="Z895" t="inlineStr">
        <is>
          <t>E</t>
        </is>
      </c>
      <c r="AB895" t="n">
        <v>34</v>
      </c>
      <c r="AD895" t="n">
        <v>96</v>
      </c>
      <c r="AE895" t="inlineStr">
        <is>
          <t>SUR</t>
        </is>
      </c>
      <c r="AH895">
        <f>CONCATENATE(X895," ",Y895," ",Z895," ",AA895," ",AB895," ",AC895," ",AD895," ",AE895," ",AF895," ",AG895)</f>
        <v/>
      </c>
      <c r="AI895" t="n">
        <v>3324138</v>
      </c>
      <c r="AJ895" t="n">
        <v>3022453</v>
      </c>
      <c r="AK895" t="inlineStr">
        <is>
          <t>Obrero</t>
        </is>
      </c>
      <c r="AO895" s="1" t="n"/>
      <c r="AP895" t="n">
        <v>9</v>
      </c>
      <c r="AQ895" s="17" t="n">
        <v>41604</v>
      </c>
      <c r="AR895" s="4" t="n">
        <v>41604</v>
      </c>
      <c r="AS895" s="5">
        <f>+AR895-AQ895</f>
        <v/>
      </c>
      <c r="AT895" t="inlineStr">
        <is>
          <t>Acta de Compromiso</t>
        </is>
      </c>
      <c r="AU895" t="inlineStr">
        <is>
          <t>Verificación</t>
        </is>
      </c>
      <c r="AV895" s="10" t="n">
        <v>41604</v>
      </c>
      <c r="AW895" s="9" t="inlineStr">
        <is>
          <t>J. Restrepo - S. Bustamante - C. Rojas</t>
        </is>
      </c>
      <c r="AX895" s="10" t="n">
        <v>41605</v>
      </c>
    </row>
    <row r="896" ht="15" customHeight="1">
      <c r="B896" t="inlineStr">
        <is>
          <t>895-2013</t>
        </is>
      </c>
      <c r="C896" t="n">
        <v>1307290</v>
      </c>
      <c r="D896" t="inlineStr">
        <is>
          <t>-</t>
        </is>
      </c>
      <c r="E896" t="inlineStr">
        <is>
          <t>RESIDUO ESPECIAL</t>
        </is>
      </c>
      <c r="H896" s="7" t="inlineStr">
        <is>
          <t>Disposición inadecuada de tierra en lote</t>
        </is>
      </c>
      <c r="I896" t="inlineStr">
        <is>
          <t>De Oficio</t>
        </is>
      </c>
      <c r="T896">
        <f>CONCATENATE(J896," ",K896," ",L896," ",M896," ",N896," ",O896," ",P896," ",Q896," ",R896," ",S896)</f>
        <v/>
      </c>
      <c r="U896" t="inlineStr">
        <is>
          <t>no reporta</t>
        </is>
      </c>
      <c r="V896" t="inlineStr">
        <is>
          <t>no reporta</t>
        </is>
      </c>
      <c r="W896" t="inlineStr">
        <is>
          <t>Francisco Hernandez</t>
        </is>
      </c>
      <c r="X896" t="inlineStr">
        <is>
          <t>CL</t>
        </is>
      </c>
      <c r="Y896" t="n">
        <v>41</v>
      </c>
      <c r="Z896" t="inlineStr">
        <is>
          <t>AA</t>
        </is>
      </c>
      <c r="AA896" t="inlineStr">
        <is>
          <t>SUR</t>
        </is>
      </c>
      <c r="AB896" t="n">
        <v>29</v>
      </c>
      <c r="AC896" t="inlineStr">
        <is>
          <t>B</t>
        </is>
      </c>
      <c r="AD896" t="n">
        <v>55</v>
      </c>
      <c r="AH896">
        <f>CONCATENATE(X896," ",Y896," ",Z896," ",AA896," ",AB896," ",AC896," ",AD896," ",AE896," ",AF896," ",AG896)</f>
        <v/>
      </c>
      <c r="AI896" t="n">
        <v>70563237</v>
      </c>
      <c r="AJ896" t="n">
        <v>3314191</v>
      </c>
      <c r="AK896" t="inlineStr">
        <is>
          <t>San Rafael</t>
        </is>
      </c>
      <c r="AO896" s="1" t="n"/>
      <c r="AP896" t="n">
        <v>6</v>
      </c>
      <c r="AQ896" s="17" t="n">
        <v>41604</v>
      </c>
      <c r="AR896" s="4" t="n">
        <v>41604</v>
      </c>
      <c r="AS896" s="5">
        <f>+AR896-AQ896</f>
        <v/>
      </c>
      <c r="AT896" t="inlineStr">
        <is>
          <t>Acta de Compromiso</t>
        </is>
      </c>
      <c r="AU896" t="inlineStr">
        <is>
          <t>Auto de archivo</t>
        </is>
      </c>
      <c r="AV896" s="10" t="n">
        <v>41604</v>
      </c>
      <c r="AW896" s="9" t="inlineStr">
        <is>
          <t>J. Restrepo - S. Bustamante - C. Rojas</t>
        </is>
      </c>
      <c r="AX896" s="10" t="n">
        <v>41605</v>
      </c>
      <c r="AY896" s="10" t="n">
        <v>41703</v>
      </c>
      <c r="AZ896" s="9" t="inlineStr">
        <is>
          <t>S. Bustamante - J. Restrepo</t>
        </is>
      </c>
      <c r="BA896" s="10" t="n">
        <v>41704</v>
      </c>
      <c r="CE896" s="10" t="n">
        <v>41704</v>
      </c>
    </row>
    <row r="897" ht="15" customHeight="1">
      <c r="B897" t="inlineStr">
        <is>
          <t>896-2013</t>
        </is>
      </c>
      <c r="C897" t="inlineStr">
        <is>
          <t>155243 - 1307307</t>
        </is>
      </c>
      <c r="D897" t="inlineStr">
        <is>
          <t>FAUNA DOMESTICA</t>
        </is>
      </c>
      <c r="H897" s="7" t="inlineStr">
        <is>
          <t>Ataque de canino a persona</t>
        </is>
      </c>
      <c r="I897" t="inlineStr">
        <is>
          <t>Ana Cecilia Aristizabal F. Admon Hacienda San Jose</t>
        </is>
      </c>
      <c r="J897" t="inlineStr">
        <is>
          <t>CL</t>
        </is>
      </c>
      <c r="K897" t="n">
        <v>33</v>
      </c>
      <c r="L897" t="inlineStr">
        <is>
          <t>A</t>
        </is>
      </c>
      <c r="N897" t="n">
        <v>81</v>
      </c>
      <c r="P897" t="n">
        <v>81</v>
      </c>
      <c r="S897" t="n">
        <v>302</v>
      </c>
      <c r="T897">
        <f>CONCATENATE(J897," ",K897," ",L897," ",M897," ",N897," ",O897," ",P897," ",Q897," ",R897," ",S897)</f>
        <v/>
      </c>
      <c r="U897" t="inlineStr">
        <is>
          <t>900305790-5</t>
        </is>
      </c>
      <c r="V897" t="n">
        <v>4483149</v>
      </c>
      <c r="W897" t="inlineStr">
        <is>
          <t>Astrid Mesa</t>
        </is>
      </c>
      <c r="AG897" t="inlineStr">
        <is>
          <t>casa 114</t>
        </is>
      </c>
      <c r="AH897">
        <f>CONCATENATE(X897," ",Y897," ",Z897," ",AA897," ",AB897," ",AC897," ",AD897," ",AE897," ",AF897," ",AG897)</f>
        <v/>
      </c>
      <c r="AI897" t="inlineStr">
        <is>
          <t>no reporta</t>
        </is>
      </c>
      <c r="AJ897" t="inlineStr">
        <is>
          <t>no reporta</t>
        </is>
      </c>
      <c r="AK897" t="inlineStr">
        <is>
          <t>Zuñiga</t>
        </is>
      </c>
      <c r="AO897" s="1" t="n"/>
      <c r="AP897" t="n">
        <v>4</v>
      </c>
      <c r="AQ897" s="17" t="n">
        <v>41604</v>
      </c>
      <c r="AR897" s="4" t="n">
        <v>41619</v>
      </c>
      <c r="AS897" s="5">
        <f>+AR897-AQ897</f>
        <v/>
      </c>
      <c r="AT897" t="inlineStr">
        <is>
          <t>Codigo de Policia</t>
        </is>
      </c>
      <c r="AU897" t="inlineStr">
        <is>
          <t>Auto de archivo</t>
        </is>
      </c>
      <c r="CE897" s="10" t="n">
        <v>41841</v>
      </c>
    </row>
    <row r="898">
      <c r="B898" t="inlineStr">
        <is>
          <t>897-2013</t>
        </is>
      </c>
      <c r="C898" t="n">
        <v>1307347</v>
      </c>
      <c r="D898" t="inlineStr">
        <is>
          <t>ESPACIOS PUBLICOS VERDES</t>
        </is>
      </c>
      <c r="H898" s="7" t="inlineStr">
        <is>
          <t>Cambio piso blando a piso duro</t>
        </is>
      </c>
      <c r="I898" t="inlineStr">
        <is>
          <t>Parques y Arborización</t>
        </is>
      </c>
      <c r="T898">
        <f>CONCATENATE(J898," ",K898," ",L898," ",M898," ",N898," ",O898," ",P898," ",Q898," ",R898," ",S898)</f>
        <v/>
      </c>
      <c r="U898" t="inlineStr">
        <is>
          <t>no reporta</t>
        </is>
      </c>
      <c r="V898" t="inlineStr">
        <is>
          <t>no reporta</t>
        </is>
      </c>
      <c r="W898" t="inlineStr">
        <is>
          <t>Juan Sebastian Briceño</t>
        </is>
      </c>
      <c r="X898" t="inlineStr">
        <is>
          <t>CL</t>
        </is>
      </c>
      <c r="Y898" t="n">
        <v>25</v>
      </c>
      <c r="AA898" t="inlineStr">
        <is>
          <t>SUR</t>
        </is>
      </c>
      <c r="AB898" t="n">
        <v>45</v>
      </c>
      <c r="AH898">
        <f>CONCATENATE(X898," ",Y898," ",Z898," ",AA898," ",AB898," ",AC898," ",AD898," ",AE898," ",AF898," ",AG898)</f>
        <v/>
      </c>
      <c r="AI898" t="inlineStr">
        <is>
          <t>no reporta</t>
        </is>
      </c>
      <c r="AJ898" t="inlineStr">
        <is>
          <t>no reporta</t>
        </is>
      </c>
      <c r="AK898" t="inlineStr">
        <is>
          <t>Villagrande</t>
        </is>
      </c>
      <c r="AO898" s="1" t="n"/>
      <c r="AP898" t="n">
        <v>2</v>
      </c>
      <c r="AQ898" s="17" t="n">
        <v>41604</v>
      </c>
      <c r="AR898" s="4" t="n">
        <v>41690</v>
      </c>
      <c r="AS898" s="5">
        <f>+AR898-AQ898</f>
        <v/>
      </c>
      <c r="AT898" t="inlineStr">
        <is>
          <t>Acta de Compromiso</t>
        </is>
      </c>
      <c r="AU898" t="inlineStr">
        <is>
          <t>Auto de archivo</t>
        </is>
      </c>
      <c r="AV898" s="10" t="n">
        <v>41690</v>
      </c>
      <c r="AW898" s="9" t="inlineStr">
        <is>
          <t>L. Garcia - J. Alvarez</t>
        </is>
      </c>
      <c r="AX898" s="10" t="n">
        <v>41690</v>
      </c>
      <c r="CE898" s="10" t="n">
        <v>41703</v>
      </c>
    </row>
    <row r="899">
      <c r="B899" t="inlineStr">
        <is>
          <t>898-2013</t>
        </is>
      </c>
      <c r="C899" t="n">
        <v>1307348</v>
      </c>
      <c r="D899" t="inlineStr">
        <is>
          <t>ESPACIOS PUBLICOS VERDES</t>
        </is>
      </c>
      <c r="H899" s="7" t="inlineStr">
        <is>
          <t>Cambio piso blando a piso duro</t>
        </is>
      </c>
      <c r="I899" t="inlineStr">
        <is>
          <t>Parques y Arborización</t>
        </is>
      </c>
      <c r="T899">
        <f>CONCATENATE(J899," ",K899," ",L899," ",M899," ",N899," ",O899," ",P899," ",Q899," ",R899," ",S899)</f>
        <v/>
      </c>
      <c r="U899" t="inlineStr">
        <is>
          <t>no reporta</t>
        </is>
      </c>
      <c r="V899" t="inlineStr">
        <is>
          <t>no reporta</t>
        </is>
      </c>
      <c r="W899" t="inlineStr">
        <is>
          <t>Por determinar</t>
        </is>
      </c>
      <c r="X899" t="inlineStr">
        <is>
          <t>CL</t>
        </is>
      </c>
      <c r="Y899" t="n">
        <v>25</v>
      </c>
      <c r="AA899" t="inlineStr">
        <is>
          <t>SUR</t>
        </is>
      </c>
      <c r="AB899" t="n">
        <v>45</v>
      </c>
      <c r="AD899" t="n">
        <v>53</v>
      </c>
      <c r="AG899" t="inlineStr">
        <is>
          <t>CASA 124</t>
        </is>
      </c>
      <c r="AH899">
        <f>CONCATENATE(X899," ",Y899," ",Z899," ",AA899," ",AB899," ",AC899," ",AD899," ",AE899," ",AF899," ",AG899)</f>
        <v/>
      </c>
      <c r="AI899" t="inlineStr">
        <is>
          <t>no reporta</t>
        </is>
      </c>
      <c r="AJ899" t="inlineStr">
        <is>
          <t>no reporta</t>
        </is>
      </c>
      <c r="AK899" t="inlineStr">
        <is>
          <t>Villagrande</t>
        </is>
      </c>
      <c r="AO899" s="1" t="n"/>
      <c r="AP899" t="n">
        <v>2</v>
      </c>
      <c r="AQ899" s="17" t="n">
        <v>41604</v>
      </c>
      <c r="AR899" s="4" t="n">
        <v>41621</v>
      </c>
      <c r="AS899" s="5">
        <f>+AR899-AQ899</f>
        <v/>
      </c>
      <c r="AT899" t="inlineStr">
        <is>
          <t>Acta de Compromiso</t>
        </is>
      </c>
      <c r="AU899" t="inlineStr">
        <is>
          <t>Auto de archivo</t>
        </is>
      </c>
      <c r="CE899" s="10" t="n">
        <v>41778</v>
      </c>
    </row>
    <row r="900" ht="15" customHeight="1">
      <c r="B900" t="inlineStr">
        <is>
          <t>899-2013</t>
        </is>
      </c>
      <c r="C900" t="n">
        <v>1307401</v>
      </c>
      <c r="D900" t="inlineStr">
        <is>
          <t>-</t>
        </is>
      </c>
      <c r="E900" t="inlineStr">
        <is>
          <t>ESCOMBROS</t>
        </is>
      </c>
      <c r="H900" s="7" t="inlineStr">
        <is>
          <t>Disposición inadecuada de escombros</t>
        </is>
      </c>
      <c r="I900" t="inlineStr">
        <is>
          <t>Anonimo</t>
        </is>
      </c>
      <c r="T900">
        <f>CONCATENATE(J900," ",K900," ",L900," ",M900," ",N900," ",O900," ",P900," ",Q900," ",R900," ",S900)</f>
        <v/>
      </c>
      <c r="U900" t="inlineStr">
        <is>
          <t>no reporta</t>
        </is>
      </c>
      <c r="V900" t="inlineStr">
        <is>
          <t>no reporta</t>
        </is>
      </c>
      <c r="W900" t="inlineStr">
        <is>
          <t>Por definir</t>
        </is>
      </c>
      <c r="X900" t="inlineStr">
        <is>
          <t>KR</t>
        </is>
      </c>
      <c r="Y900" t="n">
        <v>41</v>
      </c>
      <c r="Z900" t="inlineStr">
        <is>
          <t>A</t>
        </is>
      </c>
      <c r="AB900" t="n">
        <v>41</v>
      </c>
      <c r="AC900" t="inlineStr">
        <is>
          <t>B</t>
        </is>
      </c>
      <c r="AD900" t="n">
        <v>121</v>
      </c>
      <c r="AE900" t="inlineStr">
        <is>
          <t>SUR</t>
        </is>
      </c>
      <c r="AH900">
        <f>CONCATENATE(X900," ",Y900," ",Z900," ",AA900," ",AB900," ",AC900," ",AD900," ",AE900," ",AF900," ",AG900)</f>
        <v/>
      </c>
      <c r="AI900" t="inlineStr">
        <is>
          <t>no reporta</t>
        </is>
      </c>
      <c r="AJ900" t="inlineStr">
        <is>
          <t>no reporta</t>
        </is>
      </c>
      <c r="AK900" t="inlineStr">
        <is>
          <t>El Dorado</t>
        </is>
      </c>
      <c r="AO900" s="1" t="n"/>
      <c r="AP900" t="n">
        <v>7</v>
      </c>
      <c r="AQ900" s="17" t="n">
        <v>41605</v>
      </c>
      <c r="AR900" s="4" t="n">
        <v>41620</v>
      </c>
      <c r="AS900" s="5">
        <f>+AR900-AQ900</f>
        <v/>
      </c>
      <c r="AT900" t="inlineStr">
        <is>
          <t>Acta de Compromiso</t>
        </is>
      </c>
      <c r="AU900" t="inlineStr">
        <is>
          <t>Visitas patrulleros</t>
        </is>
      </c>
    </row>
    <row r="901" ht="15" customHeight="1">
      <c r="B901" t="inlineStr">
        <is>
          <t>900-2013</t>
        </is>
      </c>
      <c r="C901" t="n">
        <v>1307437</v>
      </c>
      <c r="D901" t="inlineStr">
        <is>
          <t>FLORA</t>
        </is>
      </c>
      <c r="H901" s="7" t="inlineStr">
        <is>
          <t>Tala de arbol sin autorización</t>
        </is>
      </c>
      <c r="I901" t="inlineStr">
        <is>
          <t>De Oficio</t>
        </is>
      </c>
      <c r="T901">
        <f>CONCATENATE(J901," ",K901," ",L901," ",M901," ",N901," ",O901," ",P901," ",Q901," ",R901," ",S901)</f>
        <v/>
      </c>
      <c r="U901" t="inlineStr">
        <is>
          <t>no reporta</t>
        </is>
      </c>
      <c r="V901" t="inlineStr">
        <is>
          <t>no reporta</t>
        </is>
      </c>
      <c r="W901" t="inlineStr">
        <is>
          <t>Oscar Alberto Garcia</t>
        </is>
      </c>
      <c r="X901" t="inlineStr">
        <is>
          <t>CL</t>
        </is>
      </c>
      <c r="Y901" t="n">
        <v>45</v>
      </c>
      <c r="Z901" t="inlineStr">
        <is>
          <t>A</t>
        </is>
      </c>
      <c r="AA901" t="inlineStr">
        <is>
          <t>SUR</t>
        </is>
      </c>
      <c r="AB901" t="n">
        <v>41</v>
      </c>
      <c r="AD901" t="n">
        <v>31</v>
      </c>
      <c r="AH901">
        <f>CONCATENATE(X901," ",Y901," ",Z901," ",AA901," ",AB901," ",AC901," ",AD901," ",AE901," ",AF901," ",AG901)</f>
        <v/>
      </c>
      <c r="AI901" t="n">
        <v>8343819</v>
      </c>
      <c r="AJ901" t="n">
        <v>2705415</v>
      </c>
      <c r="AK901" t="inlineStr">
        <is>
          <t>La Paz</t>
        </is>
      </c>
      <c r="AO901" s="1" t="n"/>
      <c r="AP901" t="n">
        <v>7</v>
      </c>
      <c r="AQ901" s="17" t="n">
        <v>41607</v>
      </c>
      <c r="AR901" s="4" t="n">
        <v>41607</v>
      </c>
      <c r="AS901" s="5">
        <f>+AR901-AQ901</f>
        <v/>
      </c>
      <c r="AT901" t="inlineStr">
        <is>
          <t>Acta de Compromiso</t>
        </is>
      </c>
      <c r="AU901" t="inlineStr">
        <is>
          <t>Auto de archivo</t>
        </is>
      </c>
      <c r="AV901" s="10" t="n">
        <v>41606</v>
      </c>
      <c r="AW901" s="9" t="inlineStr">
        <is>
          <t>J. Restrepo - S. Bustamante - C. Rojas</t>
        </is>
      </c>
      <c r="AX901" s="10" t="n">
        <v>41607</v>
      </c>
      <c r="BK901" s="10" t="n">
        <v>41610</v>
      </c>
      <c r="BL901" s="10" t="n">
        <v>41610</v>
      </c>
      <c r="CE901" s="10" t="n">
        <v>41617</v>
      </c>
    </row>
    <row r="902" ht="15" customHeight="1">
      <c r="A902" t="inlineStr">
        <is>
          <t xml:space="preserve">SAE7 12036 1311706-2014 </t>
        </is>
      </c>
      <c r="B902" t="inlineStr">
        <is>
          <t>901-2013</t>
        </is>
      </c>
      <c r="D902" t="inlineStr">
        <is>
          <t>HIDRICO</t>
        </is>
      </c>
      <c r="H902" s="7" t="inlineStr">
        <is>
          <t>Descarga de aguas servidas sin tratamiento a la quebrada</t>
        </is>
      </c>
      <c r="I902" t="inlineStr">
        <is>
          <t>De Oficio</t>
        </is>
      </c>
      <c r="T902">
        <f>CONCATENATE(J902," ",K902," ",L902," ",M902," ",N902," ",O902," ",P902," ",Q902," ",R902," ",S902)</f>
        <v/>
      </c>
      <c r="U902" t="inlineStr">
        <is>
          <t>no reporta</t>
        </is>
      </c>
      <c r="V902" t="inlineStr">
        <is>
          <t>no reporta</t>
        </is>
      </c>
      <c r="W902" t="inlineStr">
        <is>
          <t>Urbanización Aldea Palma Verde,   clara cecilia pelaez</t>
        </is>
      </c>
      <c r="AH902">
        <f>CONCATENATE(X902," ",Y902," ",Z902," ",AA902," ",AB902," ",AC902," ",AD902," ",AE902," ",AF902," ",AG902)</f>
        <v/>
      </c>
      <c r="AI902" t="inlineStr">
        <is>
          <t>32,485,641</t>
        </is>
      </c>
      <c r="AJ902" t="inlineStr">
        <is>
          <t>no reporta</t>
        </is>
      </c>
      <c r="AL902" t="inlineStr">
        <is>
          <t>Las Palmas</t>
        </is>
      </c>
      <c r="AO902" s="1" t="n"/>
      <c r="AP902" t="n">
        <v>12</v>
      </c>
      <c r="AQ902" s="17" t="n">
        <v>41606</v>
      </c>
      <c r="AR902" s="4" t="n">
        <v>41606</v>
      </c>
      <c r="AS902" s="5">
        <f>+AR902-AQ902</f>
        <v/>
      </c>
      <c r="AT902" t="inlineStr">
        <is>
          <t>Acta de Compromiso</t>
        </is>
      </c>
      <c r="AU902" t="inlineStr">
        <is>
          <t>Auto de archivo</t>
        </is>
      </c>
      <c r="AV902" s="10" t="n">
        <v>41606</v>
      </c>
      <c r="AW902" s="9" t="inlineStr">
        <is>
          <t>J. Guzman</t>
        </is>
      </c>
      <c r="AX902" s="10" t="n">
        <v>41606</v>
      </c>
      <c r="BM902" s="10" t="n">
        <v>41779</v>
      </c>
      <c r="BU902" s="10" t="n">
        <v>41786</v>
      </c>
      <c r="BV902" s="10" t="n">
        <v>41786</v>
      </c>
      <c r="CE902" s="10" t="n">
        <v>41940</v>
      </c>
    </row>
    <row r="903" ht="15" customHeight="1">
      <c r="A903" t="inlineStr">
        <is>
          <t>1261-1262</t>
        </is>
      </c>
      <c r="B903" t="inlineStr">
        <is>
          <t>902-2013</t>
        </is>
      </c>
      <c r="C903" t="inlineStr">
        <is>
          <t>156369 - 156370</t>
        </is>
      </c>
      <c r="D903" t="inlineStr">
        <is>
          <t>HIDRICO</t>
        </is>
      </c>
      <c r="H903" s="7" t="inlineStr">
        <is>
          <t>Manejo inadecuado de escorrentia</t>
        </is>
      </c>
      <c r="I903" t="inlineStr">
        <is>
          <t>CLOPAD - Luis Fernando Paez Marin</t>
        </is>
      </c>
      <c r="J903" t="inlineStr">
        <is>
          <t>KR</t>
        </is>
      </c>
      <c r="K903" t="n">
        <v>24</v>
      </c>
      <c r="L903" t="inlineStr">
        <is>
          <t>E</t>
        </is>
      </c>
      <c r="N903" t="n">
        <v>40</v>
      </c>
      <c r="P903" t="n">
        <v>124</v>
      </c>
      <c r="Q903" t="inlineStr">
        <is>
          <t>SUR</t>
        </is>
      </c>
      <c r="S903" t="n">
        <v>103</v>
      </c>
      <c r="T903">
        <f>CONCATENATE(J903," ",K903," ",L903," ",M903," ",N903," ",O903," ",P903," ",Q903," ",R903," ",S903)</f>
        <v/>
      </c>
      <c r="U903" t="n">
        <v>98561719</v>
      </c>
      <c r="V903" t="n">
        <v>3012105885</v>
      </c>
      <c r="W903" t="inlineStr">
        <is>
          <t>Renzo Arcila Alzate</t>
        </is>
      </c>
      <c r="X903" t="inlineStr">
        <is>
          <t>KR</t>
        </is>
      </c>
      <c r="Y903" t="n">
        <v>24</v>
      </c>
      <c r="Z903" t="inlineStr">
        <is>
          <t>E</t>
        </is>
      </c>
      <c r="AB903" t="n">
        <v>40</v>
      </c>
      <c r="AD903" t="n">
        <v>124</v>
      </c>
      <c r="AE903" t="inlineStr">
        <is>
          <t>SUR</t>
        </is>
      </c>
      <c r="AG903" t="n">
        <v>101</v>
      </c>
      <c r="AH903">
        <f>CONCATENATE(X903," ",Y903," ",Z903," ",AA903," ",AB903," ",AC903," ",AD903," ",AE903," ",AF903," ",AG903)</f>
        <v/>
      </c>
      <c r="AI903" t="n">
        <v>98667064</v>
      </c>
      <c r="AJ903" t="n">
        <v>2769776</v>
      </c>
      <c r="AK903" t="inlineStr">
        <is>
          <t>El Salado</t>
        </is>
      </c>
      <c r="AO903" s="1" t="n"/>
      <c r="AP903" t="n">
        <v>6</v>
      </c>
      <c r="AQ903" s="17" t="n">
        <v>41613</v>
      </c>
      <c r="AR903" s="4" t="n"/>
      <c r="AS903" s="5">
        <f>+AR903-AQ903</f>
        <v/>
      </c>
      <c r="AT903" t="inlineStr">
        <is>
          <t>Acta de Compromiso</t>
        </is>
      </c>
      <c r="AU903" t="inlineStr">
        <is>
          <t>Visitas técnicos</t>
        </is>
      </c>
    </row>
    <row r="904" ht="15" customHeight="1">
      <c r="B904" t="inlineStr">
        <is>
          <t>903-2013</t>
        </is>
      </c>
      <c r="C904" t="n">
        <v>1307515</v>
      </c>
      <c r="D904" t="inlineStr">
        <is>
          <t>-</t>
        </is>
      </c>
      <c r="E904" t="inlineStr">
        <is>
          <t>RESIDUO ESPECIAL</t>
        </is>
      </c>
      <c r="H904" s="7" t="inlineStr">
        <is>
          <t>Disposición inadecuada de aceite producto de fritos</t>
        </is>
      </c>
      <c r="I904" t="inlineStr">
        <is>
          <t>Comunidad</t>
        </is>
      </c>
      <c r="T904">
        <f>CONCATENATE(J904," ",K904," ",L904," ",M904," ",N904," ",O904," ",P904," ",Q904," ",R904," ",S904)</f>
        <v/>
      </c>
      <c r="U904" t="inlineStr">
        <is>
          <t>no reporta</t>
        </is>
      </c>
      <c r="V904" t="inlineStr">
        <is>
          <t>no reporta</t>
        </is>
      </c>
      <c r="W904" t="inlineStr">
        <is>
          <t>Tienda Santa Maria</t>
        </is>
      </c>
      <c r="AH904">
        <f>CONCATENATE(X904," ",Y904," ",Z904," ",AA904," ",AB904," ",AC904," ",AD904," ",AE904," ",AF904," ",AG904)</f>
        <v/>
      </c>
      <c r="AI904" t="inlineStr">
        <is>
          <t>no reporta</t>
        </is>
      </c>
      <c r="AJ904" t="inlineStr">
        <is>
          <t>no reporta</t>
        </is>
      </c>
      <c r="AK904" t="inlineStr">
        <is>
          <t>Uribe Angel</t>
        </is>
      </c>
      <c r="AO904" s="1" t="n"/>
      <c r="AP904" t="n">
        <v>3</v>
      </c>
      <c r="AQ904" s="17" t="n">
        <v>41611</v>
      </c>
      <c r="AR904" s="4" t="n">
        <v>41613</v>
      </c>
      <c r="AS904" s="5">
        <f>+AR904-AQ904</f>
        <v/>
      </c>
      <c r="AT904" t="inlineStr">
        <is>
          <t>Acta de Compromiso</t>
        </is>
      </c>
      <c r="AU904" t="inlineStr">
        <is>
          <t>Auto de archivo</t>
        </is>
      </c>
      <c r="CE904" s="10" t="n">
        <v>41613</v>
      </c>
    </row>
    <row r="905" ht="15" customHeight="1">
      <c r="B905" t="inlineStr">
        <is>
          <t>904-2013</t>
        </is>
      </c>
      <c r="C905" t="n">
        <v>1307519</v>
      </c>
      <c r="D905" t="inlineStr">
        <is>
          <t>-</t>
        </is>
      </c>
      <c r="E905" t="inlineStr">
        <is>
          <t>ESCOMBROS</t>
        </is>
      </c>
      <c r="H905" s="7" t="inlineStr">
        <is>
          <t>Disposición inadecuada de escombros</t>
        </is>
      </c>
      <c r="I905" t="inlineStr">
        <is>
          <t>Comunidad</t>
        </is>
      </c>
      <c r="T905">
        <f>CONCATENATE(J905," ",K905," ",L905," ",M905," ",N905," ",O905," ",P905," ",Q905," ",R905," ",S905)</f>
        <v/>
      </c>
      <c r="U905" t="inlineStr">
        <is>
          <t>no reporta</t>
        </is>
      </c>
      <c r="V905" t="inlineStr">
        <is>
          <t>no reporta</t>
        </is>
      </c>
      <c r="W905" t="inlineStr">
        <is>
          <t>Almacen Zapatos Uva</t>
        </is>
      </c>
      <c r="X905" t="inlineStr">
        <is>
          <t>KR</t>
        </is>
      </c>
      <c r="Y905" t="n">
        <v>43</v>
      </c>
      <c r="AB905" t="n">
        <v>37</v>
      </c>
      <c r="AD905" t="n">
        <v>77</v>
      </c>
      <c r="AE905" t="inlineStr">
        <is>
          <t>SUR</t>
        </is>
      </c>
      <c r="AH905">
        <f>CONCATENATE(X905," ",Y905," ",Z905," ",AA905," ",AB905," ",AC905," ",AD905," ",AE905," ",AF905," ",AG905)</f>
        <v/>
      </c>
      <c r="AI905" t="inlineStr">
        <is>
          <t>no reporta</t>
        </is>
      </c>
      <c r="AJ905" t="inlineStr">
        <is>
          <t>no reporta</t>
        </is>
      </c>
      <c r="AK905" t="inlineStr">
        <is>
          <t>Zona Centro</t>
        </is>
      </c>
      <c r="AO905" s="1" t="n"/>
      <c r="AP905" t="n">
        <v>9</v>
      </c>
      <c r="AQ905" s="17" t="n">
        <v>41611</v>
      </c>
      <c r="AR905" s="4" t="n">
        <v>41611</v>
      </c>
      <c r="AS905" s="5">
        <f>+AR905-AQ905</f>
        <v/>
      </c>
      <c r="AT905" t="inlineStr">
        <is>
          <t>Acta de Compromiso</t>
        </is>
      </c>
      <c r="AU905" t="inlineStr">
        <is>
          <t>Auto de archivo</t>
        </is>
      </c>
      <c r="AV905" s="10" t="n">
        <v>41611</v>
      </c>
      <c r="AW905" s="9" t="inlineStr">
        <is>
          <t>J. Alvarez - L. Garcia</t>
        </is>
      </c>
      <c r="AX905" s="10" t="n">
        <v>41611</v>
      </c>
      <c r="CE905" s="10" t="n">
        <v>41617</v>
      </c>
    </row>
    <row r="906" ht="15" customHeight="1">
      <c r="B906" t="inlineStr">
        <is>
          <t>905-2013</t>
        </is>
      </c>
      <c r="C906" t="n">
        <v>1307530</v>
      </c>
      <c r="D906" t="inlineStr">
        <is>
          <t>-</t>
        </is>
      </c>
      <c r="E906" t="inlineStr">
        <is>
          <t>RESIDUOS SOLIDOS</t>
        </is>
      </c>
      <c r="H906" s="7" t="inlineStr">
        <is>
          <t>Disposición inadecuada de basuras</t>
        </is>
      </c>
      <c r="I906" t="inlineStr">
        <is>
          <t>Luz Marina Florez</t>
        </is>
      </c>
      <c r="T906">
        <f>CONCATENATE(J906," ",K906," ",L906," ",M906," ",N906," ",O906," ",P906," ",Q906," ",R906," ",S906)</f>
        <v/>
      </c>
      <c r="U906" t="inlineStr">
        <is>
          <t>no reporta</t>
        </is>
      </c>
      <c r="V906" t="inlineStr">
        <is>
          <t>no reporta</t>
        </is>
      </c>
      <c r="W906" t="inlineStr">
        <is>
          <t>Cefit frente a dirección</t>
        </is>
      </c>
      <c r="X906" t="inlineStr">
        <is>
          <t>DG</t>
        </is>
      </c>
      <c r="Y906" t="n">
        <v>32</v>
      </c>
      <c r="Z906" t="inlineStr">
        <is>
          <t>C</t>
        </is>
      </c>
      <c r="AB906" t="n">
        <v>34</v>
      </c>
      <c r="AC906" t="inlineStr">
        <is>
          <t>E</t>
        </is>
      </c>
      <c r="AD906" t="n">
        <v>39</v>
      </c>
      <c r="AE906" t="inlineStr">
        <is>
          <t>SUR</t>
        </is>
      </c>
      <c r="AH906">
        <f>CONCATENATE(X906," ",Y906," ",Z906," ",AA906," ",AB906," ",AC906," ",AD906," ",AE906," ",AF906," ",AG906)</f>
        <v/>
      </c>
      <c r="AI906" t="inlineStr">
        <is>
          <t>no reporta</t>
        </is>
      </c>
      <c r="AJ906" t="inlineStr">
        <is>
          <t>no reporta</t>
        </is>
      </c>
      <c r="AK906" t="inlineStr">
        <is>
          <t>Los Naranjos</t>
        </is>
      </c>
      <c r="AO906" s="1" t="n"/>
      <c r="AP906" t="n">
        <v>9</v>
      </c>
      <c r="AQ906" s="17" t="n">
        <v>41611</v>
      </c>
      <c r="AR906" s="4" t="n"/>
      <c r="AS906" s="5">
        <f>+AR906-AQ906</f>
        <v/>
      </c>
      <c r="AT906" t="inlineStr">
        <is>
          <t>Acta de Compromiso</t>
        </is>
      </c>
      <c r="AU906" t="inlineStr">
        <is>
          <t>Visitas patrulleros</t>
        </is>
      </c>
    </row>
    <row r="907" ht="15" customHeight="1">
      <c r="A907" t="inlineStr">
        <is>
          <t>I.T 130494 - 2013 I.T 131953 - 2014</t>
        </is>
      </c>
      <c r="B907" t="inlineStr">
        <is>
          <t>906-2013</t>
        </is>
      </c>
      <c r="C907" t="n">
        <v>1307569</v>
      </c>
      <c r="D907" t="inlineStr">
        <is>
          <t>HIDRICO</t>
        </is>
      </c>
      <c r="H907" s="7" t="inlineStr">
        <is>
          <t>Obra civil en quebrada</t>
        </is>
      </c>
      <c r="I907" t="inlineStr">
        <is>
          <t>CGTDR - Obras Públicas</t>
        </is>
      </c>
      <c r="T907">
        <f>CONCATENATE(J907," ",K907," ",L907," ",M907," ",N907," ",O907," ",P907," ",Q907," ",R907," ",S907)</f>
        <v/>
      </c>
      <c r="U907" t="inlineStr">
        <is>
          <t>no reporta</t>
        </is>
      </c>
      <c r="V907" t="inlineStr">
        <is>
          <t>no reporta</t>
        </is>
      </c>
      <c r="W907" t="inlineStr">
        <is>
          <t>Juan Fernando Restrepo Valencia</t>
        </is>
      </c>
      <c r="AH907">
        <f>CONCATENATE(X907," ",Y907," ",Z907," ",AA907," ",AB907," ",AC907," ",AD907," ",AE907," ",AF907," ",AG907)</f>
        <v/>
      </c>
      <c r="AI907" t="n">
        <v>70564396</v>
      </c>
      <c r="AJ907" t="inlineStr">
        <is>
          <t>3311467 - 3187157479</t>
        </is>
      </c>
      <c r="AL907" t="inlineStr">
        <is>
          <t>El Vallano</t>
        </is>
      </c>
      <c r="AO907" s="1" t="inlineStr">
        <is>
          <t>732</t>
        </is>
      </c>
      <c r="AP907" t="n">
        <v>11</v>
      </c>
      <c r="AQ907" s="17" t="n">
        <v>41614</v>
      </c>
      <c r="AR907" s="4" t="n">
        <v>41614</v>
      </c>
      <c r="AS907" s="5">
        <f>+AR907-AQ907</f>
        <v/>
      </c>
      <c r="AT907" t="inlineStr">
        <is>
          <t>Ley 1333 de 2009</t>
        </is>
      </c>
      <c r="AU907" t="inlineStr">
        <is>
          <t>Remisión u otros</t>
        </is>
      </c>
      <c r="AV907" s="10" t="n">
        <v>41614</v>
      </c>
      <c r="AW907" s="9" t="inlineStr">
        <is>
          <t>L. Taborda</t>
        </is>
      </c>
      <c r="AX907" s="10" t="n">
        <v>41614</v>
      </c>
      <c r="CE907" s="10" t="n">
        <v>41703</v>
      </c>
    </row>
    <row r="908" ht="15" customHeight="1">
      <c r="B908" t="inlineStr">
        <is>
          <t>907-2013</t>
        </is>
      </c>
      <c r="C908" t="n">
        <v>1307505</v>
      </c>
      <c r="D908" t="inlineStr">
        <is>
          <t>-</t>
        </is>
      </c>
      <c r="E908" t="inlineStr">
        <is>
          <t>ESCOMBROS</t>
        </is>
      </c>
      <c r="H908" s="7" t="inlineStr">
        <is>
          <t xml:space="preserve">Disposicion inadecuada de escombros  </t>
        </is>
      </c>
      <c r="I908" t="inlineStr">
        <is>
          <t>De Oficio</t>
        </is>
      </c>
      <c r="T908">
        <f>CONCATENATE(J908," ",K908," ",L908," ",M908," ",N908," ",O908," ",P908," ",Q908," ",R908," ",S908)</f>
        <v/>
      </c>
      <c r="U908" t="inlineStr">
        <is>
          <t>no reporta</t>
        </is>
      </c>
      <c r="V908" t="inlineStr">
        <is>
          <t>no reporta</t>
        </is>
      </c>
      <c r="W908" t="inlineStr">
        <is>
          <t xml:space="preserve">Nelly Perez Gaviria </t>
        </is>
      </c>
      <c r="X908" t="inlineStr">
        <is>
          <t>KR</t>
        </is>
      </c>
      <c r="Y908" t="n">
        <v>40</v>
      </c>
      <c r="AB908" t="n">
        <v>48</v>
      </c>
      <c r="AD908" t="n">
        <v>83</v>
      </c>
      <c r="AE908" t="inlineStr">
        <is>
          <t>SUR</t>
        </is>
      </c>
      <c r="AH908">
        <f>CONCATENATE(X908," ",Y908," ",Z908," ",AA908," ",AB908," ",AC908," ",AD908," ",AE908," ",AF908," ",AG908)</f>
        <v/>
      </c>
      <c r="AI908" t="inlineStr">
        <is>
          <t>no reporta</t>
        </is>
      </c>
      <c r="AJ908" t="n">
        <v>3108433968</v>
      </c>
      <c r="AK908" t="inlineStr">
        <is>
          <t>El Trianon</t>
        </is>
      </c>
      <c r="AO908" s="1" t="n"/>
      <c r="AP908" t="n">
        <v>7</v>
      </c>
      <c r="AQ908" s="17" t="n">
        <v>41610</v>
      </c>
      <c r="AR908" s="4" t="n"/>
      <c r="AS908" s="5">
        <f>+AR908-AQ908</f>
        <v/>
      </c>
      <c r="AU908" t="inlineStr">
        <is>
          <t>Auto de archivo</t>
        </is>
      </c>
      <c r="AV908" s="10" t="n">
        <v>41607</v>
      </c>
      <c r="AW908" s="9" t="inlineStr">
        <is>
          <t>francisco v</t>
        </is>
      </c>
      <c r="AX908" s="10" t="n">
        <v>41607</v>
      </c>
      <c r="BU908" s="10" t="n">
        <v>41617</v>
      </c>
      <c r="BV908" s="10" t="n">
        <v>41619</v>
      </c>
      <c r="CE908" s="10" t="n">
        <v>41928</v>
      </c>
    </row>
    <row r="909" ht="15" customHeight="1">
      <c r="B909" t="inlineStr">
        <is>
          <t>908-2013</t>
        </is>
      </c>
      <c r="C909" t="n">
        <v>1307567</v>
      </c>
      <c r="D909" t="inlineStr">
        <is>
          <t>-</t>
        </is>
      </c>
      <c r="E909" t="inlineStr">
        <is>
          <t>ESCOMBROS</t>
        </is>
      </c>
      <c r="H909" s="7" t="inlineStr">
        <is>
          <t>Disposicón inadecuada de escombros</t>
        </is>
      </c>
      <c r="I909" t="inlineStr">
        <is>
          <t>De Oficio</t>
        </is>
      </c>
      <c r="T909">
        <f>CONCATENATE(J909," ",K909," ",L909," ",M909," ",N909," ",O909," ",P909," ",Q909," ",R909," ",S909)</f>
        <v/>
      </c>
      <c r="U909" s="21" t="n"/>
      <c r="V909" t="inlineStr">
        <is>
          <t>no reporta</t>
        </is>
      </c>
      <c r="W909" t="inlineStr">
        <is>
          <t xml:space="preserve">Mariela Lopez </t>
        </is>
      </c>
      <c r="X909" t="inlineStr">
        <is>
          <t>TR</t>
        </is>
      </c>
      <c r="Y909" t="n">
        <v>34</v>
      </c>
      <c r="Z909" t="inlineStr">
        <is>
          <t>F</t>
        </is>
      </c>
      <c r="AA909" t="inlineStr">
        <is>
          <t>SUR</t>
        </is>
      </c>
      <c r="AB909" t="n">
        <v>30</v>
      </c>
      <c r="AC909" t="inlineStr">
        <is>
          <t>A</t>
        </is>
      </c>
      <c r="AD909" t="n">
        <v>4</v>
      </c>
      <c r="AH909">
        <f>CONCATENATE(X909," ",Y909," ",Z909," ",AA909," ",AB909," ",AC909," ",AD909," ",AE909," ",AF909," ",AG909)</f>
        <v/>
      </c>
      <c r="AI909" t="n">
        <v>21664113</v>
      </c>
      <c r="AJ909" t="inlineStr">
        <is>
          <t>no reporta</t>
        </is>
      </c>
      <c r="AK909" t="inlineStr">
        <is>
          <t>La Sebastiana</t>
        </is>
      </c>
      <c r="AO909" s="1" t="n"/>
      <c r="AP909" t="n">
        <v>3</v>
      </c>
      <c r="AQ909" s="17" t="n">
        <v>41614</v>
      </c>
      <c r="AR909" s="4" t="n">
        <v>41613</v>
      </c>
      <c r="AS909" s="5">
        <f>+AR909-AQ909</f>
        <v/>
      </c>
      <c r="AT909" t="inlineStr">
        <is>
          <t>Comparendo ambiental</t>
        </is>
      </c>
      <c r="AU909" t="inlineStr">
        <is>
          <t>Auto de archivo</t>
        </is>
      </c>
      <c r="AV909" s="10" t="n">
        <v>41613</v>
      </c>
      <c r="AW909" s="9" t="inlineStr">
        <is>
          <t>F. Villarraga</t>
        </is>
      </c>
      <c r="AX909" s="10" t="n">
        <v>41613</v>
      </c>
      <c r="CE909" s="10" t="n">
        <v>42020</v>
      </c>
    </row>
    <row r="910" ht="15" customHeight="1">
      <c r="B910" t="inlineStr">
        <is>
          <t>909-2013</t>
        </is>
      </c>
      <c r="C910" t="n">
        <v>1307500</v>
      </c>
      <c r="D910" t="inlineStr">
        <is>
          <t>-</t>
        </is>
      </c>
      <c r="E910" t="inlineStr">
        <is>
          <t>ESCOMBROS</t>
        </is>
      </c>
      <c r="H910" s="7" t="inlineStr">
        <is>
          <t>Disposicón inadecuada de escombros</t>
        </is>
      </c>
      <c r="I910" t="inlineStr">
        <is>
          <t>De Oficio</t>
        </is>
      </c>
      <c r="T910">
        <f>CONCATENATE(J910," ",K910," ",L910," ",M910," ",N910," ",O910," ",P910," ",Q910," ",R910," ",S910)</f>
        <v/>
      </c>
      <c r="W910" t="inlineStr">
        <is>
          <t xml:space="preserve">Gilberto Patiño </t>
        </is>
      </c>
      <c r="X910" t="inlineStr">
        <is>
          <t>CL</t>
        </is>
      </c>
      <c r="Y910" t="n">
        <v>41</v>
      </c>
      <c r="AA910" t="inlineStr">
        <is>
          <t>SUR</t>
        </is>
      </c>
      <c r="AB910" t="n">
        <v>27</v>
      </c>
      <c r="AC910" t="inlineStr">
        <is>
          <t>A</t>
        </is>
      </c>
      <c r="AD910" t="n">
        <v>62</v>
      </c>
      <c r="AH910">
        <f>CONCATENATE(X910," ",Y910," ",Z910," ",AA910," ",AB910," ",AC910," ",AD910," ",AE910," ",AF910," ",AG910)</f>
        <v/>
      </c>
      <c r="AI910" t="n">
        <v>70546259</v>
      </c>
      <c r="AJ910" t="n">
        <v>3317190</v>
      </c>
      <c r="AK910" t="inlineStr">
        <is>
          <t>San Rafael</t>
        </is>
      </c>
      <c r="AO910" s="1" t="n"/>
      <c r="AP910" t="n">
        <v>6</v>
      </c>
      <c r="AQ910" s="17" t="n">
        <v>41610</v>
      </c>
      <c r="AR910" s="4" t="n">
        <v>41610</v>
      </c>
      <c r="AS910" s="5">
        <f>+AR910-AQ910</f>
        <v/>
      </c>
      <c r="CE910" s="10" t="n">
        <v>41753</v>
      </c>
    </row>
    <row r="911" ht="15" customHeight="1">
      <c r="B911" t="inlineStr">
        <is>
          <t>910-2013</t>
        </is>
      </c>
      <c r="C911" t="n">
        <v>1307418</v>
      </c>
      <c r="D911" t="inlineStr">
        <is>
          <t>HIDRICO</t>
        </is>
      </c>
      <c r="H911" s="7" t="inlineStr">
        <is>
          <t>Filtración de agua por un muro de contención</t>
        </is>
      </c>
      <c r="I911" t="inlineStr">
        <is>
          <t>Raquel Cecilia Cardona</t>
        </is>
      </c>
      <c r="T911" t="inlineStr">
        <is>
          <t>P. Palmas</t>
        </is>
      </c>
      <c r="U911" t="inlineStr">
        <is>
          <t>no reporta</t>
        </is>
      </c>
      <c r="V911" t="inlineStr">
        <is>
          <t>3199042 - 3155100636</t>
        </is>
      </c>
      <c r="W911" t="inlineStr">
        <is>
          <t>Mary Cielo</t>
        </is>
      </c>
      <c r="AH911">
        <f>CONCATENATE(X911," ",Y911," ",Z911," ",AA911," ",AB911," ",AC911," ",AD911," ",AE911," ",AF911," ",AG911)</f>
        <v/>
      </c>
      <c r="AI911" t="inlineStr">
        <is>
          <t>no reporta</t>
        </is>
      </c>
      <c r="AJ911" t="inlineStr">
        <is>
          <t>no reporta</t>
        </is>
      </c>
      <c r="AL911" t="inlineStr">
        <is>
          <t>Las Palmas</t>
        </is>
      </c>
      <c r="AO911" s="1" t="n"/>
      <c r="AP911" t="n">
        <v>12</v>
      </c>
      <c r="AQ911" s="17" t="n">
        <v>41606</v>
      </c>
      <c r="AR911" s="4" t="n"/>
      <c r="AS911" s="5">
        <f>+AR911-AQ911</f>
        <v/>
      </c>
      <c r="AT911" t="inlineStr">
        <is>
          <t>Acta de Compromiso</t>
        </is>
      </c>
      <c r="AU911" t="inlineStr">
        <is>
          <t>Auto de archivo</t>
        </is>
      </c>
    </row>
    <row r="912" ht="30" customHeight="1">
      <c r="B912" t="inlineStr">
        <is>
          <t>911-2013</t>
        </is>
      </c>
      <c r="C912" t="n">
        <v>1307427</v>
      </c>
      <c r="D912" t="inlineStr">
        <is>
          <t>-</t>
        </is>
      </c>
      <c r="E912" t="inlineStr">
        <is>
          <t>MATERIAL DE CONTRUCCIÓN</t>
        </is>
      </c>
      <c r="H912" s="7" t="inlineStr">
        <is>
          <t>Disposición inadecuada de material de construcción por construcción de andenes de obras públicas</t>
        </is>
      </c>
      <c r="I912" t="inlineStr">
        <is>
          <t>Manuel Ospina A. - amospina@sena.edu.co</t>
        </is>
      </c>
      <c r="J912" t="inlineStr">
        <is>
          <t>TR</t>
        </is>
      </c>
      <c r="K912" t="n">
        <v>34</v>
      </c>
      <c r="L912" t="inlineStr">
        <is>
          <t>C</t>
        </is>
      </c>
      <c r="M912" t="inlineStr">
        <is>
          <t>SUR</t>
        </is>
      </c>
      <c r="N912" t="n">
        <v>39</v>
      </c>
      <c r="P912" t="n">
        <v>46</v>
      </c>
      <c r="T912">
        <f>CONCATENATE(J912," ",K912," ",L912," ",M912," ",N912," ",O912," ",P912," ",Q912," ",R912," ",S912)</f>
        <v/>
      </c>
      <c r="U912" t="n">
        <v>70547952</v>
      </c>
      <c r="V912" t="n">
        <v>2768876</v>
      </c>
      <c r="W912" t="inlineStr">
        <is>
          <t>Contratista Obras Públicas</t>
        </is>
      </c>
      <c r="AH912">
        <f>CONCATENATE(X912," ",Y912," ",Z912," ",AA912," ",AB912," ",AC912," ",AD912," ",AE912," ",AF912," ",AG912)</f>
        <v/>
      </c>
      <c r="AI912" t="inlineStr">
        <is>
          <t>no reporta</t>
        </is>
      </c>
      <c r="AJ912" t="inlineStr">
        <is>
          <t>no reporta</t>
        </is>
      </c>
      <c r="AK912" t="inlineStr">
        <is>
          <t>Obrero</t>
        </is>
      </c>
      <c r="AO912" s="1" t="n"/>
      <c r="AP912" t="n">
        <v>9</v>
      </c>
      <c r="AQ912" s="17" t="n">
        <v>41606</v>
      </c>
      <c r="AR912" s="4" t="n"/>
      <c r="AS912" s="5">
        <f>+AR912-AQ912</f>
        <v/>
      </c>
      <c r="AT912" t="inlineStr">
        <is>
          <t>Acta de Compromiso</t>
        </is>
      </c>
      <c r="AU912" t="inlineStr">
        <is>
          <t>Visitas patrulleros</t>
        </is>
      </c>
    </row>
    <row r="913" ht="15" customHeight="1">
      <c r="B913" t="inlineStr">
        <is>
          <t>912-2013</t>
        </is>
      </c>
      <c r="C913" t="n">
        <v>1307435</v>
      </c>
      <c r="D913" t="inlineStr">
        <is>
          <t>-</t>
        </is>
      </c>
      <c r="E913" t="inlineStr">
        <is>
          <t>ESCOMBROS</t>
        </is>
      </c>
      <c r="H913" s="7" t="inlineStr">
        <is>
          <t>disposición inadecuada de escombros</t>
        </is>
      </c>
      <c r="I913" t="inlineStr">
        <is>
          <t>Comunidad</t>
        </is>
      </c>
      <c r="T913">
        <f>CONCATENATE(J913," ",K913," ",L913," ",M913," ",N913," ",O913," ",P913," ",Q913," ",R913," ",S913)</f>
        <v/>
      </c>
      <c r="U913" t="inlineStr">
        <is>
          <t>no reporta</t>
        </is>
      </c>
      <c r="V913" t="inlineStr">
        <is>
          <t>no reporta</t>
        </is>
      </c>
      <c r="W913" t="inlineStr">
        <is>
          <t>Por determinar</t>
        </is>
      </c>
      <c r="X913" t="inlineStr">
        <is>
          <t>CL</t>
        </is>
      </c>
      <c r="Y913" t="n">
        <v>45</v>
      </c>
      <c r="Z913" t="inlineStr">
        <is>
          <t>B</t>
        </is>
      </c>
      <c r="AA913" t="inlineStr">
        <is>
          <t>SUR</t>
        </is>
      </c>
      <c r="AB913" t="n">
        <v>45</v>
      </c>
      <c r="AC913" t="inlineStr">
        <is>
          <t>B</t>
        </is>
      </c>
      <c r="AD913" t="n">
        <v>39</v>
      </c>
      <c r="AH913">
        <f>CONCATENATE(X913," ",Y913," ",Z913," ",AA913," ",AB913," ",AC913," ",AD913," ",AE913," ",AF913," ",AG913)</f>
        <v/>
      </c>
      <c r="AK913" t="inlineStr">
        <is>
          <t>La Paz</t>
        </is>
      </c>
      <c r="AO913" s="1" t="n"/>
      <c r="AP913" t="n">
        <v>7</v>
      </c>
      <c r="AQ913" s="17" t="n">
        <v>41607</v>
      </c>
      <c r="AR913" s="4" t="n"/>
      <c r="AS913" s="5">
        <f>+AR913-AQ913</f>
        <v/>
      </c>
      <c r="AT913" t="inlineStr">
        <is>
          <t>Acta de Compromiso</t>
        </is>
      </c>
      <c r="AU913" t="inlineStr">
        <is>
          <t>Visitas patrulleros</t>
        </is>
      </c>
    </row>
    <row r="914" ht="15" customHeight="1">
      <c r="B914" t="inlineStr">
        <is>
          <t>913-2013</t>
        </is>
      </c>
      <c r="C914" t="n">
        <v>153367</v>
      </c>
      <c r="D914" t="inlineStr">
        <is>
          <t>-</t>
        </is>
      </c>
      <c r="E914" t="inlineStr">
        <is>
          <t>ESCOMBROS</t>
        </is>
      </c>
      <c r="H914" s="7" t="inlineStr">
        <is>
          <t>disposición inadecuada de escombros en obra suspendida</t>
        </is>
      </c>
      <c r="I914" t="inlineStr">
        <is>
          <t>CGTDR - Obras Públicas</t>
        </is>
      </c>
      <c r="T914">
        <f>CONCATENATE(J914," ",K914," ",L914," ",M914," ",N914," ",O914," ",P914," ",Q914," ",R914," ",S914)</f>
        <v/>
      </c>
      <c r="U914" t="inlineStr">
        <is>
          <t>no reporta</t>
        </is>
      </c>
      <c r="V914" t="inlineStr">
        <is>
          <t>no reporta</t>
        </is>
      </c>
      <c r="W914" t="inlineStr">
        <is>
          <t>Por determinar</t>
        </is>
      </c>
      <c r="X914" t="inlineStr">
        <is>
          <t>KR</t>
        </is>
      </c>
      <c r="Y914" t="n">
        <v>24</v>
      </c>
      <c r="Z914" t="inlineStr">
        <is>
          <t>F</t>
        </is>
      </c>
      <c r="AB914" t="n">
        <v>40</v>
      </c>
      <c r="AD914" t="n">
        <v>142</v>
      </c>
      <c r="AE914" t="inlineStr">
        <is>
          <t>SUR</t>
        </is>
      </c>
      <c r="AG914" t="n">
        <v>152</v>
      </c>
      <c r="AH914">
        <f>CONCATENATE(X914," ",Y914," ",Z914," ",AA914," ",AB914," ",AC914," ",AD914," ",AE914," ",AF914," ",AG914)</f>
        <v/>
      </c>
      <c r="AI914" t="n">
        <v>42880544</v>
      </c>
      <c r="AJ914" t="n">
        <v>3333280</v>
      </c>
      <c r="AK914" t="inlineStr">
        <is>
          <t>El Salado</t>
        </is>
      </c>
      <c r="AO914" s="1" t="n"/>
      <c r="AP914" t="n">
        <v>6</v>
      </c>
      <c r="AQ914" s="17" t="n">
        <v>41611</v>
      </c>
      <c r="AR914" s="4" t="n"/>
      <c r="AS914" s="5">
        <f>+AR914-AQ914</f>
        <v/>
      </c>
      <c r="AT914" t="inlineStr">
        <is>
          <t>Acta de Compromiso</t>
        </is>
      </c>
      <c r="AU914" t="inlineStr">
        <is>
          <t>Citaciones</t>
        </is>
      </c>
    </row>
    <row r="915">
      <c r="B915" t="inlineStr">
        <is>
          <t>914-2013</t>
        </is>
      </c>
      <c r="C915" t="n">
        <v>1307439</v>
      </c>
      <c r="D915" t="inlineStr">
        <is>
          <t>ESPACIOS PUBLICOS VERDES</t>
        </is>
      </c>
      <c r="H915" s="7" t="inlineStr">
        <is>
          <t>Denuncian posible cambio de piso blando a piso duro</t>
        </is>
      </c>
      <c r="I915" t="inlineStr">
        <is>
          <t>De Oficio</t>
        </is>
      </c>
      <c r="T915">
        <f>CONCATENATE(J915," ",K915," ",L915," ",M915," ",N915," ",O915," ",P915," ",Q915," ",R915," ",S915)</f>
        <v/>
      </c>
      <c r="U915" t="inlineStr">
        <is>
          <t>no reporta</t>
        </is>
      </c>
      <c r="V915" t="inlineStr">
        <is>
          <t>no reporta</t>
        </is>
      </c>
      <c r="W915" t="inlineStr">
        <is>
          <t>Por determinar</t>
        </is>
      </c>
      <c r="X915" t="inlineStr">
        <is>
          <t>DG</t>
        </is>
      </c>
      <c r="Y915" t="n">
        <v>33</v>
      </c>
      <c r="AB915" t="n">
        <v>34</v>
      </c>
      <c r="AC915" t="inlineStr">
        <is>
          <t>DD</t>
        </is>
      </c>
      <c r="AD915" t="n">
        <v>29</v>
      </c>
      <c r="AE915" t="inlineStr">
        <is>
          <t>SUR</t>
        </is>
      </c>
      <c r="AH915">
        <f>CONCATENATE(X915," ",Y915," ",Z915," ",AA915," ",AB915," ",AC915," ",AD915," ",AE915," ",AF915," ",AG915)</f>
        <v/>
      </c>
      <c r="AI915" t="inlineStr">
        <is>
          <t>no reporta</t>
        </is>
      </c>
      <c r="AJ915" t="inlineStr">
        <is>
          <t>no reporta</t>
        </is>
      </c>
      <c r="AK915" t="inlineStr">
        <is>
          <t>Los Naranjos</t>
        </is>
      </c>
      <c r="AO915" s="1" t="n"/>
      <c r="AP915" t="n">
        <v>9</v>
      </c>
      <c r="AQ915" s="17" t="n">
        <v>41607</v>
      </c>
      <c r="AR915" s="4" t="n">
        <v>41607</v>
      </c>
      <c r="AS915" s="5">
        <f>+AR915-AQ915</f>
        <v/>
      </c>
      <c r="AT915" t="inlineStr">
        <is>
          <t>Acta de Compromiso</t>
        </is>
      </c>
      <c r="AU915" t="inlineStr">
        <is>
          <t>Verificación</t>
        </is>
      </c>
      <c r="AV915" s="10" t="n">
        <v>41607</v>
      </c>
      <c r="AW915" s="9" t="inlineStr">
        <is>
          <t>J. Alvarez - L. Garcia</t>
        </is>
      </c>
      <c r="AX915" s="10" t="n">
        <v>41607</v>
      </c>
    </row>
    <row r="916" ht="15" customHeight="1">
      <c r="B916" t="inlineStr">
        <is>
          <t>915-2013</t>
        </is>
      </c>
      <c r="C916" t="n">
        <v>1307499</v>
      </c>
      <c r="D916" t="inlineStr">
        <is>
          <t>AIRE</t>
        </is>
      </c>
      <c r="H916" s="7" t="inlineStr">
        <is>
          <t>Implementación de polisombra</t>
        </is>
      </c>
      <c r="I916" t="inlineStr">
        <is>
          <t>De Oficio</t>
        </is>
      </c>
      <c r="T916">
        <f>CONCATENATE(J916," ",K916," ",L916," ",M916," ",N916," ",O916," ",P916," ",Q916," ",R916," ",S916)</f>
        <v/>
      </c>
      <c r="U916" t="inlineStr">
        <is>
          <t>no reporta</t>
        </is>
      </c>
      <c r="V916" t="inlineStr">
        <is>
          <t>no reporta</t>
        </is>
      </c>
      <c r="W916" t="inlineStr">
        <is>
          <t>Monte Pietra - Monte Sole - Jorge Enrique Mendieta</t>
        </is>
      </c>
      <c r="AH916">
        <f>CONCATENATE(X916," ",Y916," ",Z916," ",AA916," ",AB916," ",AC916," ",AD916," ",AE916," ",AF916," ",AG916)</f>
        <v/>
      </c>
      <c r="AI916" t="inlineStr">
        <is>
          <t>no reporta</t>
        </is>
      </c>
      <c r="AJ916" t="n">
        <v>3334401</v>
      </c>
      <c r="AK916" t="inlineStr">
        <is>
          <t>San Jose</t>
        </is>
      </c>
      <c r="AO916" s="1" t="n"/>
      <c r="AP916" t="n">
        <v>6</v>
      </c>
      <c r="AQ916" s="17" t="n">
        <v>41610</v>
      </c>
      <c r="AR916" s="4" t="n">
        <v>41610</v>
      </c>
      <c r="AS916" s="5">
        <f>+AR916-AQ916</f>
        <v/>
      </c>
      <c r="AT916" t="inlineStr">
        <is>
          <t>Acta de Compromiso</t>
        </is>
      </c>
      <c r="AU916" t="inlineStr">
        <is>
          <t>Verificación</t>
        </is>
      </c>
      <c r="AV916" s="10" t="n">
        <v>41610</v>
      </c>
      <c r="AW916" s="9" t="inlineStr">
        <is>
          <t>L. Taborda - J. Guzman</t>
        </is>
      </c>
      <c r="AX916" s="10" t="n">
        <v>41610</v>
      </c>
    </row>
    <row r="917" ht="15" customHeight="1">
      <c r="B917" t="inlineStr">
        <is>
          <t>916-2013</t>
        </is>
      </c>
      <c r="C917" t="n">
        <v>1307501</v>
      </c>
      <c r="D917" t="inlineStr">
        <is>
          <t>-</t>
        </is>
      </c>
      <c r="E917" t="inlineStr">
        <is>
          <t>ESCOMBROS</t>
        </is>
      </c>
      <c r="H917" s="7" t="inlineStr">
        <is>
          <t>Manejo inadecuado de escombros</t>
        </is>
      </c>
      <c r="I917" t="inlineStr">
        <is>
          <t>De Oficio</t>
        </is>
      </c>
      <c r="T917">
        <f>CONCATENATE(J917," ",K917," ",L917," ",M917," ",N917," ",O917," ",P917," ",Q917," ",R917," ",S917)</f>
        <v/>
      </c>
      <c r="U917" t="inlineStr">
        <is>
          <t>no reporta</t>
        </is>
      </c>
      <c r="V917" t="inlineStr">
        <is>
          <t>no reporta</t>
        </is>
      </c>
      <c r="W917" t="inlineStr">
        <is>
          <t>Gustavo Gallo</t>
        </is>
      </c>
      <c r="X917" t="inlineStr">
        <is>
          <t>KR</t>
        </is>
      </c>
      <c r="Y917" t="n">
        <v>39</v>
      </c>
      <c r="Z917" t="inlineStr">
        <is>
          <t>B</t>
        </is>
      </c>
      <c r="AB917" t="n">
        <v>48</v>
      </c>
      <c r="AD917" t="n">
        <v>2</v>
      </c>
      <c r="AE917" t="inlineStr">
        <is>
          <t>SUR</t>
        </is>
      </c>
      <c r="AH917">
        <f>CONCATENATE(X917," ",Y917," ",Z917," ",AA917," ",AB917," ",AC917," ",AD917," ",AE917," ",AF917," ",AG917)</f>
        <v/>
      </c>
      <c r="AI917" t="n">
        <v>71594520</v>
      </c>
      <c r="AJ917" t="n">
        <v>3146217235</v>
      </c>
      <c r="AK917" t="inlineStr">
        <is>
          <t>El Trianon</t>
        </is>
      </c>
      <c r="AO917" s="1" t="n"/>
      <c r="AP917" t="n">
        <v>7</v>
      </c>
      <c r="AQ917" s="17" t="n">
        <v>41610</v>
      </c>
      <c r="AR917" s="4" t="n">
        <v>41610</v>
      </c>
      <c r="AS917" s="5">
        <f>+AR917-AQ917</f>
        <v/>
      </c>
      <c r="AT917" t="inlineStr">
        <is>
          <t>Acta de Compromiso</t>
        </is>
      </c>
      <c r="AU917" t="inlineStr">
        <is>
          <t>Auto de archivo</t>
        </is>
      </c>
      <c r="AV917" s="10" t="n">
        <v>41610</v>
      </c>
      <c r="AW917" s="9" t="inlineStr">
        <is>
          <t>L. Taborda - J. Guzman - F. Villarraga</t>
        </is>
      </c>
      <c r="AX917" s="10" t="n">
        <v>41610</v>
      </c>
      <c r="CE917" s="10" t="n">
        <v>41704</v>
      </c>
    </row>
    <row r="918" ht="15" customHeight="1">
      <c r="B918" t="inlineStr">
        <is>
          <t>917-2013</t>
        </is>
      </c>
      <c r="C918" t="n">
        <v>1307502</v>
      </c>
      <c r="D918" t="inlineStr">
        <is>
          <t>-</t>
        </is>
      </c>
      <c r="E918" t="inlineStr">
        <is>
          <t>RESIDUO ESPECIAL</t>
        </is>
      </c>
      <c r="H918" s="7" t="inlineStr">
        <is>
          <t>Control de sedimentos en via publica - Proyecto Baressi</t>
        </is>
      </c>
      <c r="I918" t="inlineStr">
        <is>
          <t>De Oficio</t>
        </is>
      </c>
      <c r="T918">
        <f>CONCATENATE(J918," ",K918," ",L918," ",M918," ",N918," ",O918," ",P918," ",Q918," ",R918," ",S918)</f>
        <v/>
      </c>
      <c r="U918" t="inlineStr">
        <is>
          <t>no reporta</t>
        </is>
      </c>
      <c r="V918" t="inlineStr">
        <is>
          <t>no reporta</t>
        </is>
      </c>
      <c r="W918" t="inlineStr">
        <is>
          <t>Proyecto Baressi</t>
        </is>
      </c>
      <c r="X918" t="inlineStr">
        <is>
          <t>CL</t>
        </is>
      </c>
      <c r="Y918" t="n">
        <v>49</v>
      </c>
      <c r="Z918" t="inlineStr">
        <is>
          <t>D</t>
        </is>
      </c>
      <c r="AA918" t="inlineStr">
        <is>
          <t>SUR</t>
        </is>
      </c>
      <c r="AB918" t="n">
        <v>40</v>
      </c>
      <c r="AC918" t="inlineStr">
        <is>
          <t>A</t>
        </is>
      </c>
      <c r="AD918" t="n">
        <v>48</v>
      </c>
      <c r="AH918">
        <f>CONCATENATE(X918," ",Y918," ",Z918," ",AA918," ",AB918," ",AC918," ",AD918," ",AE918," ",AF918," ",AG918)</f>
        <v/>
      </c>
      <c r="AI918" t="inlineStr">
        <is>
          <t>no reporta</t>
        </is>
      </c>
      <c r="AJ918" t="n">
        <v>3791020</v>
      </c>
      <c r="AK918" t="inlineStr">
        <is>
          <t>Loma del Barro</t>
        </is>
      </c>
      <c r="AO918" s="1" t="n"/>
      <c r="AP918" t="n">
        <v>7</v>
      </c>
      <c r="AQ918" s="17" t="n">
        <v>41610</v>
      </c>
      <c r="AR918" s="4" t="n">
        <v>41610</v>
      </c>
      <c r="AS918" s="5">
        <f>+AR918-AQ918</f>
        <v/>
      </c>
      <c r="AT918" t="inlineStr">
        <is>
          <t>Acta de Compromiso</t>
        </is>
      </c>
      <c r="AU918" t="inlineStr">
        <is>
          <t>Verificación</t>
        </is>
      </c>
      <c r="AV918" s="10" t="n">
        <v>41610</v>
      </c>
      <c r="AW918" s="9" t="inlineStr">
        <is>
          <t>L. Taborda - J. Guzman - F. Villarraga</t>
        </is>
      </c>
      <c r="AX918" s="10" t="n">
        <v>41610</v>
      </c>
    </row>
    <row r="919" ht="15" customHeight="1">
      <c r="B919" t="inlineStr">
        <is>
          <t>918-2013</t>
        </is>
      </c>
      <c r="C919" t="n">
        <v>1307503</v>
      </c>
      <c r="D919" t="inlineStr">
        <is>
          <t>FAUNA DOMESTICA</t>
        </is>
      </c>
      <c r="H919" s="7" t="inlineStr">
        <is>
          <t>Perro peligroso sin bozal en vía publica</t>
        </is>
      </c>
      <c r="I919" t="inlineStr">
        <is>
          <t>De Oficio</t>
        </is>
      </c>
      <c r="T919">
        <f>CONCATENATE(J919," ",K919," ",L919," ",M919," ",N919," ",O919," ",P919," ",Q919," ",R919," ",S919)</f>
        <v/>
      </c>
      <c r="U919" t="inlineStr">
        <is>
          <t>no reporta</t>
        </is>
      </c>
      <c r="V919" t="inlineStr">
        <is>
          <t>no reporta</t>
        </is>
      </c>
      <c r="W919" t="inlineStr">
        <is>
          <t>Juan Jose Restrepo Correa</t>
        </is>
      </c>
      <c r="X919" t="inlineStr">
        <is>
          <t>CL</t>
        </is>
      </c>
      <c r="Y919" t="n">
        <v>40</v>
      </c>
      <c r="Z919" t="inlineStr">
        <is>
          <t>DD</t>
        </is>
      </c>
      <c r="AA919" t="inlineStr">
        <is>
          <t>SUR</t>
        </is>
      </c>
      <c r="AB919" t="n">
        <v>39</v>
      </c>
      <c r="AD919" t="n">
        <v>45</v>
      </c>
      <c r="AH919">
        <f>CONCATENATE(X919," ",Y919," ",Z919," ",AA919," ",AB919," ",AC919," ",AD919," ",AE919," ",AF919," ",AG919)</f>
        <v/>
      </c>
      <c r="AI919" t="n">
        <v>97091211720</v>
      </c>
      <c r="AJ919" t="n">
        <v>3318541</v>
      </c>
      <c r="AK919" t="inlineStr">
        <is>
          <t>El Dorado</t>
        </is>
      </c>
      <c r="AO919" s="1" t="n"/>
      <c r="AP919" t="n">
        <v>7</v>
      </c>
      <c r="AQ919" s="17" t="n">
        <v>41610</v>
      </c>
      <c r="AR919" s="4" t="n">
        <v>41610</v>
      </c>
      <c r="AS919" s="5">
        <f>+AR919-AQ919</f>
        <v/>
      </c>
      <c r="AT919" t="inlineStr">
        <is>
          <t>Acta de Compromiso</t>
        </is>
      </c>
      <c r="AU919" t="inlineStr">
        <is>
          <t>Citaciones</t>
        </is>
      </c>
      <c r="AV919" s="10" t="n">
        <v>41610</v>
      </c>
      <c r="AW919" s="9" t="inlineStr">
        <is>
          <t>L. Taborda - J. Guzman - F. Villarraga</t>
        </is>
      </c>
      <c r="AX919" s="10" t="n">
        <v>41610</v>
      </c>
    </row>
    <row r="920" ht="15" customHeight="1">
      <c r="B920" t="inlineStr">
        <is>
          <t>919-2013</t>
        </is>
      </c>
      <c r="C920" t="n">
        <v>1307504</v>
      </c>
      <c r="D920" t="inlineStr">
        <is>
          <t>FAUNA DOMESTICA</t>
        </is>
      </c>
      <c r="H920" s="7" t="inlineStr">
        <is>
          <t>Perro peligroso sin bozal en vía publica</t>
        </is>
      </c>
      <c r="I920" t="inlineStr">
        <is>
          <t>De Oficio</t>
        </is>
      </c>
      <c r="T920">
        <f>CONCATENATE(J920," ",K920," ",L920," ",M920," ",N920," ",O920," ",P920," ",Q920," ",R920," ",S920)</f>
        <v/>
      </c>
      <c r="U920" t="inlineStr">
        <is>
          <t>no reporta</t>
        </is>
      </c>
      <c r="V920" t="inlineStr">
        <is>
          <t>no reporta</t>
        </is>
      </c>
      <c r="W920" t="inlineStr">
        <is>
          <t>Brayan Ramírez</t>
        </is>
      </c>
      <c r="X920" t="inlineStr">
        <is>
          <t>KR</t>
        </is>
      </c>
      <c r="Y920" t="n">
        <v>28</v>
      </c>
      <c r="Z920" t="inlineStr">
        <is>
          <t>A</t>
        </is>
      </c>
      <c r="AB920" t="n">
        <v>10</v>
      </c>
      <c r="AC920" t="inlineStr">
        <is>
          <t>D</t>
        </is>
      </c>
      <c r="AD920" t="n">
        <v>65</v>
      </c>
      <c r="AE920" t="inlineStr">
        <is>
          <t>SUR</t>
        </is>
      </c>
      <c r="AH920">
        <f>CONCATENATE(X920," ",Y920," ",Z920," ",AA920," ",AB920," ",AC920," ",AD920," ",AE920," ",AF920," ",AG920)</f>
        <v/>
      </c>
      <c r="AI920" t="inlineStr">
        <is>
          <t>no reporta</t>
        </is>
      </c>
      <c r="AJ920" t="n">
        <v>3067601</v>
      </c>
      <c r="AK920" t="inlineStr">
        <is>
          <t>Zuñiga</t>
        </is>
      </c>
      <c r="AO920" s="1" t="n"/>
      <c r="AP920" t="n">
        <v>4</v>
      </c>
      <c r="AQ920" s="17" t="n">
        <v>41610</v>
      </c>
      <c r="AR920" s="4" t="n">
        <v>41610</v>
      </c>
      <c r="AS920" s="5">
        <f>+AR920-AQ920</f>
        <v/>
      </c>
      <c r="AT920" t="inlineStr">
        <is>
          <t>Acta de Compromiso</t>
        </is>
      </c>
      <c r="AU920" t="inlineStr">
        <is>
          <t>Citaciones</t>
        </is>
      </c>
      <c r="AV920" s="10" t="n">
        <v>41610</v>
      </c>
      <c r="AW920" s="9" t="inlineStr">
        <is>
          <t>F. Villarraga</t>
        </is>
      </c>
      <c r="AX920" s="10" t="n">
        <v>41610</v>
      </c>
    </row>
    <row r="921" ht="15" customHeight="1">
      <c r="B921" t="inlineStr">
        <is>
          <t>920-2013</t>
        </is>
      </c>
      <c r="C921" t="n">
        <v>1307508</v>
      </c>
      <c r="D921" t="inlineStr">
        <is>
          <t>FAUNA DOMESTICA</t>
        </is>
      </c>
      <c r="H921" s="7" t="inlineStr">
        <is>
          <t>Ataque de caninos a persona en via publica</t>
        </is>
      </c>
      <c r="I921" t="inlineStr">
        <is>
          <t>Ancizar Escobar</t>
        </is>
      </c>
      <c r="J921" t="inlineStr">
        <is>
          <t>KR</t>
        </is>
      </c>
      <c r="K921" t="n">
        <v>29</v>
      </c>
      <c r="L921" t="inlineStr">
        <is>
          <t>A</t>
        </is>
      </c>
      <c r="N921" t="n">
        <v>36</v>
      </c>
      <c r="O921" t="inlineStr">
        <is>
          <t>E</t>
        </is>
      </c>
      <c r="P921" t="n">
        <v>2</v>
      </c>
      <c r="Q921" t="inlineStr">
        <is>
          <t>SUR</t>
        </is>
      </c>
      <c r="T921">
        <f>CONCATENATE(J921," ",K921," ",L921," ",M921," ",N921," ",O921," ",P921," ",Q921," ",R921," ",S921)</f>
        <v/>
      </c>
      <c r="U921" t="n">
        <v>70545566</v>
      </c>
      <c r="V921" t="n">
        <v>3147888433</v>
      </c>
      <c r="W921" t="inlineStr">
        <is>
          <t>Finca Montepinar</t>
        </is>
      </c>
      <c r="X921" t="inlineStr">
        <is>
          <t>CL</t>
        </is>
      </c>
      <c r="Y921" t="n">
        <v>36</v>
      </c>
      <c r="Z921" t="inlineStr">
        <is>
          <t>D</t>
        </is>
      </c>
      <c r="AA921" t="inlineStr">
        <is>
          <t>SUR</t>
        </is>
      </c>
      <c r="AB921" t="n">
        <v>25</v>
      </c>
      <c r="AD921" t="n">
        <v>42</v>
      </c>
      <c r="AH921">
        <f>CONCATENATE(X921," ",Y921," ",Z921," ",AA921," ",AB921," ",AC921," ",AD921," ",AE921," ",AF921," ",AG921)</f>
        <v/>
      </c>
      <c r="AI921" t="inlineStr">
        <is>
          <t>no reporta</t>
        </is>
      </c>
      <c r="AJ921" t="inlineStr">
        <is>
          <t>no reporta</t>
        </is>
      </c>
      <c r="AL921" t="inlineStr">
        <is>
          <t>El Escobero</t>
        </is>
      </c>
      <c r="AO921" s="1" t="n"/>
      <c r="AP921" t="n">
        <v>10</v>
      </c>
      <c r="AQ921" s="17" t="n">
        <v>41610</v>
      </c>
      <c r="AR921" s="4" t="n">
        <v>41733</v>
      </c>
      <c r="AS921" s="5">
        <f>+AR921-AQ921</f>
        <v/>
      </c>
      <c r="AT921" t="inlineStr">
        <is>
          <t>Codigo de Policia</t>
        </is>
      </c>
      <c r="AU921" t="inlineStr">
        <is>
          <t>Auto de archivo</t>
        </is>
      </c>
      <c r="CE921" s="10" t="n">
        <v>41816</v>
      </c>
    </row>
    <row r="922" ht="15" customHeight="1">
      <c r="B922" t="inlineStr">
        <is>
          <t>921-2013</t>
        </is>
      </c>
      <c r="C922" t="n">
        <v>1306724</v>
      </c>
      <c r="D922" t="inlineStr">
        <is>
          <t>AIRE</t>
        </is>
      </c>
      <c r="H922" s="7" t="inlineStr">
        <is>
          <t xml:space="preserve">Carpinteria que emite olores y material </t>
        </is>
      </c>
      <c r="I922" t="inlineStr">
        <is>
          <t>Comunidad</t>
        </is>
      </c>
      <c r="T922">
        <f>CONCATENATE(J922," ",K922," ",L922," ",M922," ",N922," ",O922," ",P922," ",Q922," ",R922," ",S922)</f>
        <v/>
      </c>
      <c r="U922" t="inlineStr">
        <is>
          <t>no reporta</t>
        </is>
      </c>
      <c r="V922" t="inlineStr">
        <is>
          <t>no reporta</t>
        </is>
      </c>
      <c r="W922" t="inlineStr">
        <is>
          <t>Por determinar</t>
        </is>
      </c>
      <c r="X922" t="inlineStr">
        <is>
          <t>CL</t>
        </is>
      </c>
      <c r="Y922" t="n">
        <v>39</v>
      </c>
      <c r="AA922" t="inlineStr">
        <is>
          <t>SUR</t>
        </is>
      </c>
      <c r="AB922" t="n">
        <v>37</v>
      </c>
      <c r="AH922">
        <f>CONCATENATE(X922," ",Y922," ",Z922," ",AA922," ",AB922," ",AC922," ",AD922," ",AE922," ",AF922," ",AG922)</f>
        <v/>
      </c>
      <c r="AI922" t="inlineStr">
        <is>
          <t>no reporta</t>
        </is>
      </c>
      <c r="AJ922" t="inlineStr">
        <is>
          <t>no reporta</t>
        </is>
      </c>
      <c r="AK922" t="inlineStr">
        <is>
          <t>Mesa</t>
        </is>
      </c>
      <c r="AO922" s="1" t="n"/>
      <c r="AP922" t="n">
        <v>9</v>
      </c>
      <c r="AQ922" s="17" t="n">
        <v>41593</v>
      </c>
      <c r="AR922" s="4" t="n"/>
      <c r="AS922" s="5">
        <f>+AR922-AQ922</f>
        <v/>
      </c>
      <c r="AT922" t="inlineStr">
        <is>
          <t>Acta de Compromiso</t>
        </is>
      </c>
      <c r="AU922" t="inlineStr">
        <is>
          <t>Auto de archivo</t>
        </is>
      </c>
    </row>
    <row r="923" ht="15" customHeight="1">
      <c r="B923" t="inlineStr">
        <is>
          <t>922-2013</t>
        </is>
      </c>
      <c r="C923" t="n">
        <v>1307527</v>
      </c>
      <c r="D923" t="inlineStr">
        <is>
          <t>FAUNA DOMESTICA</t>
        </is>
      </c>
      <c r="H923" s="7" t="inlineStr">
        <is>
          <t>Canino que permanece solo y no para de ladrar</t>
        </is>
      </c>
      <c r="I923" t="inlineStr">
        <is>
          <t>Jorge Echeverri</t>
        </is>
      </c>
      <c r="J923" t="inlineStr">
        <is>
          <t>CL</t>
        </is>
      </c>
      <c r="K923" t="n">
        <v>46</v>
      </c>
      <c r="L923" t="inlineStr">
        <is>
          <t>C</t>
        </is>
      </c>
      <c r="M923" t="inlineStr">
        <is>
          <t>SUR</t>
        </is>
      </c>
      <c r="N923" t="n">
        <v>42</v>
      </c>
      <c r="O923" t="inlineStr">
        <is>
          <t>B</t>
        </is>
      </c>
      <c r="P923" t="n">
        <v>71</v>
      </c>
      <c r="T923">
        <f>CONCATENATE(J923," ",K923," ",L923," ",M923," ",N923," ",O923," ",P923," ",Q923," ",R923," ",S923)</f>
        <v/>
      </c>
      <c r="U923" t="n">
        <v>8223017</v>
      </c>
      <c r="V923" t="n">
        <v>2702316</v>
      </c>
      <c r="W923" t="inlineStr">
        <is>
          <t>Por determinar</t>
        </is>
      </c>
      <c r="X923" t="inlineStr">
        <is>
          <t>CL</t>
        </is>
      </c>
      <c r="Y923" t="n">
        <v>46</v>
      </c>
      <c r="Z923" t="inlineStr">
        <is>
          <t>C</t>
        </is>
      </c>
      <c r="AA923" t="inlineStr">
        <is>
          <t>SUR</t>
        </is>
      </c>
      <c r="AB923" t="n">
        <v>42</v>
      </c>
      <c r="AC923" t="inlineStr">
        <is>
          <t>B</t>
        </is>
      </c>
      <c r="AD923" t="n">
        <v>71</v>
      </c>
      <c r="AG923" t="n">
        <v>301</v>
      </c>
      <c r="AH923">
        <f>CONCATENATE(X923," ",Y923," ",Z923," ",AA923," ",AB923," ",AC923," ",AD923," ",AE923," ",AF923," ",AG923)</f>
        <v/>
      </c>
      <c r="AI923" t="inlineStr">
        <is>
          <t>no reporta</t>
        </is>
      </c>
      <c r="AJ923" t="inlineStr">
        <is>
          <t>no reporta</t>
        </is>
      </c>
      <c r="AK923" t="inlineStr">
        <is>
          <t>La Paz</t>
        </is>
      </c>
      <c r="AO923" s="1" t="n"/>
      <c r="AP923" t="n">
        <v>7</v>
      </c>
      <c r="AQ923" s="17" t="n">
        <v>41611</v>
      </c>
      <c r="AR923" s="4" t="n">
        <v>41620</v>
      </c>
      <c r="AS923" s="5">
        <f>+AR923-AQ923</f>
        <v/>
      </c>
      <c r="AT923" t="inlineStr">
        <is>
          <t>Acta de Compromiso</t>
        </is>
      </c>
      <c r="AU923" t="inlineStr">
        <is>
          <t>Auto de archivo</t>
        </is>
      </c>
    </row>
    <row r="924" ht="15" customHeight="1">
      <c r="B924" t="inlineStr">
        <is>
          <t>923-2013</t>
        </is>
      </c>
      <c r="C924" t="inlineStr">
        <is>
          <t>1307424 - 1307800</t>
        </is>
      </c>
      <c r="D924" t="inlineStr">
        <is>
          <t>HIDRICO</t>
        </is>
      </c>
      <c r="H924" s="7" t="inlineStr">
        <is>
          <t>Manejo inadecuado de agua lluvia</t>
        </is>
      </c>
      <c r="I924" t="inlineStr">
        <is>
          <t>Hugo Alberto Betancur</t>
        </is>
      </c>
      <c r="J924" t="inlineStr">
        <is>
          <t>KR</t>
        </is>
      </c>
      <c r="K924" t="n">
        <v>24</v>
      </c>
      <c r="L924" t="inlineStr">
        <is>
          <t>E</t>
        </is>
      </c>
      <c r="N924" t="n">
        <v>40</v>
      </c>
      <c r="P924" t="n">
        <v>86</v>
      </c>
      <c r="Q924" t="inlineStr">
        <is>
          <t>SUR</t>
        </is>
      </c>
      <c r="S924" t="n">
        <v>110</v>
      </c>
      <c r="T924">
        <f>CONCATENATE(J924," ",K924," ",L924," ",M924," ",N924," ",O924," ",P924," ",Q924," ",R924," ",S924)</f>
        <v/>
      </c>
      <c r="U924" t="n">
        <v>70555700</v>
      </c>
      <c r="V924" t="n">
        <v>3334060</v>
      </c>
      <c r="W924" t="inlineStr">
        <is>
          <t>Manuel Naranjo</t>
        </is>
      </c>
      <c r="X924" t="inlineStr">
        <is>
          <t>KR</t>
        </is>
      </c>
      <c r="Y924" t="n">
        <v>24</v>
      </c>
      <c r="Z924" t="inlineStr">
        <is>
          <t>E</t>
        </is>
      </c>
      <c r="AB924" t="n">
        <v>40</v>
      </c>
      <c r="AD924" t="n">
        <v>86</v>
      </c>
      <c r="AE924" t="inlineStr">
        <is>
          <t>SUR</t>
        </is>
      </c>
      <c r="AG924" t="n">
        <v>114</v>
      </c>
      <c r="AH924">
        <f>CONCATENATE(X924," ",Y924," ",Z924," ",AA924," ",AB924," ",AC924," ",AD924," ",AE924," ",AF924," ",AG924)</f>
        <v/>
      </c>
      <c r="AI924" t="n">
        <v>70125272</v>
      </c>
      <c r="AJ924" t="inlineStr">
        <is>
          <t>no reporta</t>
        </is>
      </c>
      <c r="AK924" t="inlineStr">
        <is>
          <t>El Salado</t>
        </is>
      </c>
      <c r="AO924" s="1" t="n"/>
      <c r="AP924" t="n">
        <v>6</v>
      </c>
      <c r="AQ924" s="17" t="n">
        <v>41606</v>
      </c>
      <c r="AR924" s="4" t="n">
        <v>41612</v>
      </c>
      <c r="AS924" s="5">
        <f>+AR924-AQ924</f>
        <v/>
      </c>
      <c r="AT924" t="inlineStr">
        <is>
          <t>Acta de Compromiso</t>
        </is>
      </c>
      <c r="AU924" t="inlineStr">
        <is>
          <t>Auto de archivo</t>
        </is>
      </c>
      <c r="AV924" s="10" t="n">
        <v>41612</v>
      </c>
      <c r="AW924" s="9" t="inlineStr">
        <is>
          <t>S. Bustamante - C. Rojas</t>
        </is>
      </c>
      <c r="AX924" s="10" t="n">
        <v>41612</v>
      </c>
    </row>
    <row r="925" ht="15" customHeight="1">
      <c r="A925" t="inlineStr">
        <is>
          <t>1312863-2014</t>
        </is>
      </c>
      <c r="B925" t="inlineStr">
        <is>
          <t>924-2013</t>
        </is>
      </c>
      <c r="C925" t="inlineStr">
        <is>
          <t>1307558 - 1311957</t>
        </is>
      </c>
      <c r="D925" t="inlineStr">
        <is>
          <t>FLORA</t>
        </is>
      </c>
      <c r="H925" s="7" t="inlineStr">
        <is>
          <t>Verificación de aprovechamiento forestal en predio privado</t>
        </is>
      </c>
      <c r="I925" t="inlineStr">
        <is>
          <t>De Oficio</t>
        </is>
      </c>
      <c r="T925">
        <f>CONCATENATE(J925," ",K925," ",L925," ",M925," ",N925," ",O925," ",P925," ",Q925," ",R925," ",S925)</f>
        <v/>
      </c>
      <c r="U925" t="inlineStr">
        <is>
          <t>no reporta</t>
        </is>
      </c>
      <c r="V925" t="inlineStr">
        <is>
          <t>no reporta</t>
        </is>
      </c>
      <c r="W925" t="inlineStr">
        <is>
          <t>Wilson Orozco</t>
        </is>
      </c>
      <c r="AH925">
        <f>CONCATENATE(X925," ",Y925," ",Z925," ",AA925," ",AB925," ",AC925," ",AD925," ",AE925," ",AF925," ",AG925)</f>
        <v/>
      </c>
      <c r="AI925" t="inlineStr">
        <is>
          <t>no reporta</t>
        </is>
      </c>
      <c r="AJ925" t="inlineStr">
        <is>
          <t>no reporta</t>
        </is>
      </c>
      <c r="AL925" t="inlineStr">
        <is>
          <t>Pantanillo</t>
        </is>
      </c>
      <c r="AO925" s="1" t="n"/>
      <c r="AP925" t="n">
        <v>13</v>
      </c>
      <c r="AQ925" s="17" t="n">
        <v>41613</v>
      </c>
      <c r="AR925" s="4" t="n">
        <v>41613</v>
      </c>
      <c r="AS925" s="5">
        <f>+AR925-AQ925</f>
        <v/>
      </c>
      <c r="AT925" t="inlineStr">
        <is>
          <t>Acta de Compromiso</t>
        </is>
      </c>
      <c r="AU925" t="inlineStr">
        <is>
          <t>Auto de archivo</t>
        </is>
      </c>
    </row>
    <row r="926" ht="15" customHeight="1">
      <c r="A926" t="inlineStr">
        <is>
          <t>IT 13-2699 110199-2014 Exp 203-2014</t>
        </is>
      </c>
      <c r="B926" t="inlineStr">
        <is>
          <t>925-2013</t>
        </is>
      </c>
      <c r="C926" t="inlineStr">
        <is>
          <t>1307557 - 110199</t>
        </is>
      </c>
      <c r="D926" t="inlineStr">
        <is>
          <t>AIRE</t>
        </is>
      </c>
      <c r="H926" s="7" t="inlineStr">
        <is>
          <t>Control de emisiones por material particulado - polisombra</t>
        </is>
      </c>
      <c r="I926" t="inlineStr">
        <is>
          <t>De Oficio</t>
        </is>
      </c>
      <c r="T926">
        <f>CONCATENATE(J926," ",K926," ",L926," ",M926," ",N926," ",O926," ",P926," ",Q926," ",R926," ",S926)</f>
        <v/>
      </c>
      <c r="U926" t="inlineStr">
        <is>
          <t>no reporta</t>
        </is>
      </c>
      <c r="V926" t="inlineStr">
        <is>
          <t>no reporta</t>
        </is>
      </c>
      <c r="W926" t="inlineStr">
        <is>
          <t>Proyecto Muratto</t>
        </is>
      </c>
      <c r="AH926">
        <f>CONCATENATE(X926," ",Y926," ",Z926," ",AA926," ",AB926," ",AC926," ",AD926," ",AE926," ",AF926," ",AG926)</f>
        <v/>
      </c>
      <c r="AI926" t="inlineStr">
        <is>
          <t>no reporta</t>
        </is>
      </c>
      <c r="AJ926" t="inlineStr">
        <is>
          <t>no reporta</t>
        </is>
      </c>
      <c r="AK926" t="inlineStr">
        <is>
          <t>El Esmeraldal</t>
        </is>
      </c>
      <c r="AO926" s="1" t="n"/>
      <c r="AP926" t="n">
        <v>4</v>
      </c>
      <c r="AQ926" s="17" t="n">
        <v>41613</v>
      </c>
      <c r="AR926" s="4" t="n">
        <v>41613</v>
      </c>
      <c r="AS926" s="5">
        <f>+AR926-AQ926</f>
        <v/>
      </c>
      <c r="AT926" t="inlineStr">
        <is>
          <t>Codigo de Policia</t>
        </is>
      </c>
      <c r="AU926" t="inlineStr">
        <is>
          <t>Auto de archivo</t>
        </is>
      </c>
      <c r="AV926" s="10" t="n">
        <v>41612</v>
      </c>
      <c r="AW926" s="9" t="inlineStr">
        <is>
          <t>F. Villarraga</t>
        </is>
      </c>
      <c r="AX926" s="10" t="n">
        <v>41613</v>
      </c>
    </row>
    <row r="927" ht="15" customHeight="1">
      <c r="B927" t="inlineStr">
        <is>
          <t>926-2013</t>
        </is>
      </c>
      <c r="C927" t="n">
        <v>1307559</v>
      </c>
      <c r="D927" t="inlineStr">
        <is>
          <t>-</t>
        </is>
      </c>
      <c r="E927" t="inlineStr">
        <is>
          <t>MATERIAL DE CONTRUCCIÓN</t>
        </is>
      </c>
      <c r="H927" s="7" t="inlineStr">
        <is>
          <t>Material de construcción en espacio publico</t>
        </is>
      </c>
      <c r="I927" t="inlineStr">
        <is>
          <t>De Oficio</t>
        </is>
      </c>
      <c r="T927">
        <f>CONCATENATE(J927," ",K927," ",L927," ",M927," ",N927," ",O927," ",P927," ",Q927," ",R927," ",S927)</f>
        <v/>
      </c>
      <c r="U927" t="inlineStr">
        <is>
          <t>no reporta</t>
        </is>
      </c>
      <c r="V927" t="inlineStr">
        <is>
          <t>no reporta</t>
        </is>
      </c>
      <c r="W927" t="inlineStr">
        <is>
          <t>Gabriel Garzon</t>
        </is>
      </c>
      <c r="X927" t="inlineStr">
        <is>
          <t>TR</t>
        </is>
      </c>
      <c r="Y927" t="n">
        <v>34</v>
      </c>
      <c r="Z927" t="inlineStr">
        <is>
          <t>A</t>
        </is>
      </c>
      <c r="AA927" t="inlineStr">
        <is>
          <t>SUR</t>
        </is>
      </c>
      <c r="AB927" t="n">
        <v>33</v>
      </c>
      <c r="AD927" t="n">
        <v>61</v>
      </c>
      <c r="AH927">
        <f>CONCATENATE(X927," ",Y927," ",Z927," ",AA927," ",AB927," ",AC927," ",AD927," ",AE927," ",AF927," ",AG927)</f>
        <v/>
      </c>
      <c r="AI927" t="n">
        <v>98672854</v>
      </c>
      <c r="AJ927" t="n">
        <v>3137320180</v>
      </c>
      <c r="AK927" t="inlineStr">
        <is>
          <t>Obrero</t>
        </is>
      </c>
      <c r="AO927" s="1" t="n"/>
      <c r="AP927" t="n">
        <v>9</v>
      </c>
      <c r="AQ927" s="17" t="n">
        <v>41613</v>
      </c>
      <c r="AR927" s="4" t="n"/>
      <c r="AS927" s="5">
        <f>+AR927-AQ927</f>
        <v/>
      </c>
      <c r="AT927" t="inlineStr">
        <is>
          <t>Acta de Compromiso</t>
        </is>
      </c>
      <c r="AU927" t="inlineStr">
        <is>
          <t>Auto de archivo</t>
        </is>
      </c>
      <c r="AV927" s="10" t="n">
        <v>41613</v>
      </c>
      <c r="AW927" s="9" t="inlineStr">
        <is>
          <t>J. Alvarez - L. Garcia</t>
        </is>
      </c>
      <c r="AX927" s="10" t="n">
        <v>41613</v>
      </c>
    </row>
    <row r="928" ht="15" customHeight="1">
      <c r="B928" t="inlineStr">
        <is>
          <t>927-2013</t>
        </is>
      </c>
      <c r="C928" t="n">
        <v>1305916</v>
      </c>
      <c r="D928" t="inlineStr">
        <is>
          <t>FLORA</t>
        </is>
      </c>
      <c r="H928" s="7" t="inlineStr">
        <is>
          <t>Posible afectación de ramas hacia techo</t>
        </is>
      </c>
      <c r="I928" t="inlineStr">
        <is>
          <t>Dora Oquendo</t>
        </is>
      </c>
      <c r="J928" t="inlineStr">
        <is>
          <t>CL</t>
        </is>
      </c>
      <c r="K928" t="n">
        <v>41</v>
      </c>
      <c r="L928" t="inlineStr">
        <is>
          <t>B</t>
        </is>
      </c>
      <c r="M928" t="inlineStr">
        <is>
          <t>SUR</t>
        </is>
      </c>
      <c r="N928" t="n">
        <v>25</v>
      </c>
      <c r="O928" t="inlineStr">
        <is>
          <t>A</t>
        </is>
      </c>
      <c r="P928" t="n">
        <v>93</v>
      </c>
      <c r="T928">
        <f>CONCATENATE(J928," ",K928," ",L928," ",M928," ",N928," ",O928," ",P928," ",Q928," ",R928," ",S928)</f>
        <v/>
      </c>
      <c r="U928" t="n">
        <v>32508074</v>
      </c>
      <c r="V928" t="inlineStr">
        <is>
          <t>3314232 - 3113180013</t>
        </is>
      </c>
      <c r="W928" t="inlineStr">
        <is>
          <t>Marta Ochoa</t>
        </is>
      </c>
      <c r="X928" t="inlineStr">
        <is>
          <t>CL</t>
        </is>
      </c>
      <c r="Y928" t="n">
        <v>41</v>
      </c>
      <c r="Z928" t="inlineStr">
        <is>
          <t>B</t>
        </is>
      </c>
      <c r="AA928" t="inlineStr">
        <is>
          <t>SUR</t>
        </is>
      </c>
      <c r="AB928" t="n">
        <v>25</v>
      </c>
      <c r="AC928" t="inlineStr">
        <is>
          <t>A</t>
        </is>
      </c>
      <c r="AD928" t="n">
        <v>89</v>
      </c>
      <c r="AH928">
        <f>CONCATENATE(X928," ",Y928," ",Z928," ",AA928," ",AB928," ",AC928," ",AD928," ",AE928," ",AF928," ",AG928)</f>
        <v/>
      </c>
      <c r="AI928" t="inlineStr">
        <is>
          <t>no reporta</t>
        </is>
      </c>
      <c r="AJ928" t="inlineStr">
        <is>
          <t>no reporta</t>
        </is>
      </c>
      <c r="AK928" t="inlineStr">
        <is>
          <t>San Rafael</t>
        </is>
      </c>
      <c r="AO928" s="1" t="n"/>
      <c r="AP928" t="n">
        <v>6</v>
      </c>
      <c r="AQ928" s="17" t="n">
        <v>41607</v>
      </c>
      <c r="AR928" s="4" t="n"/>
      <c r="AS928" s="5">
        <f>+AR928-AQ928</f>
        <v/>
      </c>
      <c r="AT928" t="inlineStr">
        <is>
          <t>Acta de Compromiso</t>
        </is>
      </c>
      <c r="AU928" t="inlineStr">
        <is>
          <t>Auto de archivo</t>
        </is>
      </c>
    </row>
    <row r="929" ht="15" customHeight="1">
      <c r="A929" t="inlineStr">
        <is>
          <t>Oficio 131632</t>
        </is>
      </c>
      <c r="B929" t="inlineStr">
        <is>
          <t>928-2013</t>
        </is>
      </c>
      <c r="C929" t="n">
        <v>1305993</v>
      </c>
      <c r="D929" t="inlineStr">
        <is>
          <t>AIRE</t>
        </is>
      </c>
      <c r="H929" s="7" t="inlineStr">
        <is>
          <t>Olores ofensivos por trabajos de carpinteria</t>
        </is>
      </c>
      <c r="I929" t="inlineStr">
        <is>
          <t>Anonimo</t>
        </is>
      </c>
      <c r="T929">
        <f>CONCATENATE(J929," ",K929," ",L929," ",M929," ",N929," ",O929," ",P929," ",Q929," ",R929," ",S929)</f>
        <v/>
      </c>
      <c r="U929" t="inlineStr">
        <is>
          <t>no reporta</t>
        </is>
      </c>
      <c r="V929" t="inlineStr">
        <is>
          <t>no reporta</t>
        </is>
      </c>
      <c r="W929" t="inlineStr">
        <is>
          <t>Carpinteria La Palmera</t>
        </is>
      </c>
      <c r="X929" t="inlineStr">
        <is>
          <t>TR</t>
        </is>
      </c>
      <c r="Y929" t="n">
        <v>33</v>
      </c>
      <c r="Z929" t="inlineStr">
        <is>
          <t>A</t>
        </is>
      </c>
      <c r="AA929" t="inlineStr">
        <is>
          <t>SUR</t>
        </is>
      </c>
      <c r="AB929" t="n">
        <v>31</v>
      </c>
      <c r="AC929" t="inlineStr">
        <is>
          <t>E</t>
        </is>
      </c>
      <c r="AD929" t="n">
        <v>15</v>
      </c>
      <c r="AH929">
        <f>CONCATENATE(X929," ",Y929," ",Z929," ",AA929," ",AB929," ",AC929," ",AD929," ",AE929," ",AF929," ",AG929)</f>
        <v/>
      </c>
      <c r="AI929" t="inlineStr">
        <is>
          <t>no reporta</t>
        </is>
      </c>
      <c r="AJ929" t="inlineStr">
        <is>
          <t>no reporta</t>
        </is>
      </c>
      <c r="AK929" t="inlineStr">
        <is>
          <t>La Magnolia</t>
        </is>
      </c>
      <c r="AO929" s="1" t="n"/>
      <c r="AP929" t="n">
        <v>9</v>
      </c>
      <c r="AQ929" s="17" t="n">
        <v>41611</v>
      </c>
      <c r="AR929" s="4" t="n"/>
      <c r="AS929" s="5">
        <f>+AR929-AQ929</f>
        <v/>
      </c>
      <c r="AT929" t="inlineStr">
        <is>
          <t>Acta de Compromiso</t>
        </is>
      </c>
      <c r="AU929" t="inlineStr">
        <is>
          <t>Auto de archivo</t>
        </is>
      </c>
    </row>
    <row r="930" ht="15" customHeight="1">
      <c r="A930" t="inlineStr">
        <is>
          <t>I.T 130484</t>
        </is>
      </c>
      <c r="B930" t="inlineStr">
        <is>
          <t>929-2013</t>
        </is>
      </c>
      <c r="C930" t="n">
        <v>1305479</v>
      </c>
      <c r="D930" t="inlineStr">
        <is>
          <t>FLORA</t>
        </is>
      </c>
      <c r="H930" s="7" t="inlineStr">
        <is>
          <t>Autorizan poda de arboles</t>
        </is>
      </c>
      <c r="I930" t="inlineStr">
        <is>
          <t>Autoridad Ambiental</t>
        </is>
      </c>
      <c r="U930" t="inlineStr">
        <is>
          <t>no reporta</t>
        </is>
      </c>
      <c r="V930" t="inlineStr">
        <is>
          <t>no reporta</t>
        </is>
      </c>
      <c r="W930" t="inlineStr">
        <is>
          <t>Gustavo Carmona Hincapie</t>
        </is>
      </c>
      <c r="X930" t="inlineStr">
        <is>
          <t>KR</t>
        </is>
      </c>
      <c r="Y930" t="n">
        <v>40</v>
      </c>
      <c r="AB930" t="n">
        <v>40</v>
      </c>
      <c r="AC930" t="inlineStr">
        <is>
          <t>B</t>
        </is>
      </c>
      <c r="AD930" t="n">
        <v>24</v>
      </c>
      <c r="AE930" t="inlineStr">
        <is>
          <t>SUR</t>
        </is>
      </c>
      <c r="AG930" t="inlineStr">
        <is>
          <t>PISO 2</t>
        </is>
      </c>
      <c r="AH930">
        <f>CONCATENATE(X930," ",Y930," ",Z930," ",AA930," ",AB930," ",AC930," ",AD930," ",AE930," ",AF930," ",AG930)</f>
        <v/>
      </c>
      <c r="AI930" t="n">
        <v>1393590</v>
      </c>
      <c r="AJ930" t="n">
        <v>3117970211</v>
      </c>
      <c r="AK930" t="inlineStr">
        <is>
          <t>El Dorado</t>
        </is>
      </c>
      <c r="AO930" s="1" t="n"/>
      <c r="AP930" t="n">
        <v>7</v>
      </c>
      <c r="AQ930" s="17" t="n">
        <v>41610</v>
      </c>
      <c r="AR930" s="4" t="n"/>
      <c r="AS930" s="5">
        <f>+AR930-AQ930</f>
        <v/>
      </c>
      <c r="AT930" t="inlineStr">
        <is>
          <t>Acta de Compromiso</t>
        </is>
      </c>
      <c r="AU930" t="inlineStr">
        <is>
          <t>Auto de archivo</t>
        </is>
      </c>
    </row>
    <row r="931" ht="15" customHeight="1">
      <c r="B931" t="inlineStr">
        <is>
          <t>930-2013</t>
        </is>
      </c>
      <c r="C931" t="n">
        <v>1307431</v>
      </c>
      <c r="D931" t="inlineStr">
        <is>
          <t>HIDRICO</t>
        </is>
      </c>
      <c r="G931" t="inlineStr">
        <is>
          <t>urbanizacion akacia</t>
        </is>
      </c>
      <c r="H931" s="7" t="inlineStr">
        <is>
          <t xml:space="preserve">Inadecuado manejo de agua </t>
        </is>
      </c>
      <c r="I931" t="inlineStr">
        <is>
          <t>Autoridad Ambiental</t>
        </is>
      </c>
      <c r="T931">
        <f>CONCATENATE(J931," ",K931," ",L931," ",M931," ",N931," ",O931," ",P931," ",Q931," ",R931," ",S931)</f>
        <v/>
      </c>
      <c r="U931" t="inlineStr">
        <is>
          <t>no reporta</t>
        </is>
      </c>
      <c r="V931" t="inlineStr">
        <is>
          <t>no reporta</t>
        </is>
      </c>
      <c r="W931" t="inlineStr">
        <is>
          <t>Delio Abelardo Yepez Giraldo</t>
        </is>
      </c>
      <c r="X931" t="inlineStr">
        <is>
          <t>KR</t>
        </is>
      </c>
      <c r="Y931" t="n">
        <v>27</v>
      </c>
      <c r="AB931" t="n">
        <v>23</v>
      </c>
      <c r="AD931" t="n">
        <v>101</v>
      </c>
      <c r="AE931" t="inlineStr">
        <is>
          <t>SUR</t>
        </is>
      </c>
      <c r="AH931">
        <f>CONCATENATE(X931," ",Y931," ",Z931," ",AA931," ",AB931," ",AC931," ",AD931," ",AE931," ",AF931," ",AG931)</f>
        <v/>
      </c>
      <c r="AI931" t="inlineStr">
        <is>
          <t>no reporta</t>
        </is>
      </c>
      <c r="AJ931" t="n">
        <v>4483149</v>
      </c>
      <c r="AK931" t="inlineStr">
        <is>
          <t>Zuñiga</t>
        </is>
      </c>
      <c r="AO931" s="1" t="n"/>
      <c r="AP931" t="n">
        <v>4</v>
      </c>
      <c r="AQ931" s="17" t="n">
        <v>41607</v>
      </c>
      <c r="AR931" s="4" t="n">
        <v>41851</v>
      </c>
      <c r="AS931" s="5">
        <f>+AR931-AQ931</f>
        <v/>
      </c>
      <c r="AT931" t="inlineStr">
        <is>
          <t>Acta de Compromiso</t>
        </is>
      </c>
      <c r="AU931" t="inlineStr">
        <is>
          <t>Auto de archivo</t>
        </is>
      </c>
      <c r="CE931" s="10" t="n">
        <v>41995</v>
      </c>
    </row>
    <row r="932" ht="15" customHeight="1">
      <c r="B932" s="18" t="inlineStr">
        <is>
          <t>931-2013</t>
        </is>
      </c>
      <c r="C932" t="n">
        <v>156710</v>
      </c>
      <c r="D932" t="inlineStr">
        <is>
          <t>HIDRICO</t>
        </is>
      </c>
      <c r="H932" s="7" t="inlineStr">
        <is>
          <t>Denuncian afectaciones ambientales por obra nueva</t>
        </is>
      </c>
      <c r="I932" t="inlineStr">
        <is>
          <t>Mercedez Maria Chaverra</t>
        </is>
      </c>
      <c r="T932">
        <f>CONCATENATE(J932," ",K932," ",L932," ",M932," ",N932," ",O932," ",P932," ",Q932," ",R932," ",S932)</f>
        <v/>
      </c>
      <c r="U932" t="inlineStr">
        <is>
          <t>no reporta</t>
        </is>
      </c>
      <c r="V932" t="inlineStr">
        <is>
          <t>no reporta</t>
        </is>
      </c>
      <c r="W932" t="inlineStr">
        <is>
          <t>Por determinar</t>
        </is>
      </c>
      <c r="X932" t="inlineStr">
        <is>
          <t>CL</t>
        </is>
      </c>
      <c r="Y932" t="n">
        <v>45</v>
      </c>
      <c r="Z932" t="inlineStr">
        <is>
          <t>B</t>
        </is>
      </c>
      <c r="AA932" t="inlineStr">
        <is>
          <t>SUR</t>
        </is>
      </c>
      <c r="AB932" t="n">
        <v>38</v>
      </c>
      <c r="AD932" t="n">
        <v>15</v>
      </c>
      <c r="AH932">
        <f>CONCATENATE(X932," ",Y932," ",Z932," ",AA932," ",AB932," ",AC932," ",AD932," ",AE932," ",AF932," ",AG932)</f>
        <v/>
      </c>
      <c r="AI932" t="inlineStr">
        <is>
          <t>no reporta</t>
        </is>
      </c>
      <c r="AJ932" t="inlineStr">
        <is>
          <t>no reporta</t>
        </is>
      </c>
      <c r="AK932" t="inlineStr">
        <is>
          <t>Las Antillas</t>
        </is>
      </c>
      <c r="AO932" s="1" t="n"/>
      <c r="AP932" t="n">
        <v>7</v>
      </c>
      <c r="AQ932" s="17" t="n">
        <v>41612</v>
      </c>
      <c r="AR932" s="4" t="n">
        <v>41732</v>
      </c>
      <c r="AS932" s="5">
        <f>+AR932-AQ932</f>
        <v/>
      </c>
      <c r="AT932" t="inlineStr">
        <is>
          <t>Acta de Compromiso</t>
        </is>
      </c>
      <c r="AU932" t="inlineStr">
        <is>
          <t>Auto de archivo</t>
        </is>
      </c>
      <c r="AV932" s="10" t="n">
        <v>41732</v>
      </c>
      <c r="AW932" s="9" t="inlineStr">
        <is>
          <t>L. Taborda</t>
        </is>
      </c>
      <c r="AX932" s="10" t="n">
        <v>41733</v>
      </c>
    </row>
    <row r="933" ht="15" customHeight="1">
      <c r="A933" t="inlineStr">
        <is>
          <t>DP 13102 - I.T 130445</t>
        </is>
      </c>
      <c r="B933" t="inlineStr">
        <is>
          <t>932-2013</t>
        </is>
      </c>
      <c r="C933" t="n">
        <v>1305992</v>
      </c>
      <c r="D933" t="inlineStr">
        <is>
          <t>HIDRICO</t>
        </is>
      </c>
      <c r="H933" s="7" t="inlineStr">
        <is>
          <t>Construcción de viviendas en zona de retiro de quebrada</t>
        </is>
      </c>
      <c r="I933" t="inlineStr">
        <is>
          <t>Maria Olga Sanchez T.</t>
        </is>
      </c>
      <c r="J933" t="inlineStr">
        <is>
          <t>CL</t>
        </is>
      </c>
      <c r="K933" t="n">
        <v>36</v>
      </c>
      <c r="M933" t="inlineStr">
        <is>
          <t>SUR</t>
        </is>
      </c>
      <c r="N933" t="n">
        <v>25</v>
      </c>
      <c r="P933" t="n">
        <v>114</v>
      </c>
      <c r="T933">
        <f>CONCATENATE(J933," ",K933," ",L933," ",M933," ",N933," ",O933," ",P933," ",Q933," ",R933," ",S933)</f>
        <v/>
      </c>
      <c r="U933" t="inlineStr">
        <is>
          <t>no reporta</t>
        </is>
      </c>
      <c r="V933" t="inlineStr">
        <is>
          <t>no reporta</t>
        </is>
      </c>
      <c r="W933" t="inlineStr">
        <is>
          <t>Proyecto Azur</t>
        </is>
      </c>
      <c r="AH933">
        <f>CONCATENATE(X933," ",Y933," ",Z933," ",AA933," ",AB933," ",AC933," ",AD933," ",AE933," ",AF933," ",AG933)</f>
        <v/>
      </c>
      <c r="AI933" t="inlineStr">
        <is>
          <t>no reporta</t>
        </is>
      </c>
      <c r="AJ933" t="inlineStr">
        <is>
          <t>no reporta</t>
        </is>
      </c>
      <c r="AK933" t="inlineStr">
        <is>
          <t>Loma El Atravezado</t>
        </is>
      </c>
      <c r="AO933" s="1" t="n"/>
      <c r="AP933" t="n">
        <v>4</v>
      </c>
      <c r="AQ933" s="17" t="n">
        <v>41614</v>
      </c>
      <c r="AR933" s="4" t="n"/>
      <c r="AS933" s="5">
        <f>+AR933-AQ933</f>
        <v/>
      </c>
      <c r="AT933" t="inlineStr">
        <is>
          <t>Acta de Compromiso</t>
        </is>
      </c>
      <c r="AU933" t="inlineStr">
        <is>
          <t>Auto de archivo</t>
        </is>
      </c>
    </row>
    <row r="934" ht="15" customHeight="1">
      <c r="B934" t="inlineStr">
        <is>
          <t>933-2013</t>
        </is>
      </c>
      <c r="C934" t="n">
        <v>1306283</v>
      </c>
      <c r="D934" t="inlineStr">
        <is>
          <t>FLORA</t>
        </is>
      </c>
      <c r="H934" s="7" t="inlineStr">
        <is>
          <t>Autorización de tala de arboles en riesgo</t>
        </is>
      </c>
      <c r="I934" t="inlineStr">
        <is>
          <t>Autoridad Ambiental</t>
        </is>
      </c>
      <c r="U934" t="inlineStr">
        <is>
          <t>no reporta</t>
        </is>
      </c>
      <c r="V934" t="inlineStr">
        <is>
          <t>no reporta</t>
        </is>
      </c>
      <c r="W934" t="inlineStr">
        <is>
          <t>Jainer de Jesus Arango Ríos</t>
        </is>
      </c>
      <c r="AI934" t="inlineStr">
        <is>
          <t>no reporta</t>
        </is>
      </c>
      <c r="AJ934" t="inlineStr">
        <is>
          <t>no reporta</t>
        </is>
      </c>
      <c r="AL934" t="inlineStr">
        <is>
          <t>El Vallano</t>
        </is>
      </c>
      <c r="AO934" s="1" t="n"/>
      <c r="AP934" t="n">
        <v>11</v>
      </c>
      <c r="AQ934" s="17" t="n">
        <v>41606</v>
      </c>
      <c r="AR934" s="4" t="n"/>
      <c r="AS934" s="5">
        <f>+AR934-AQ934</f>
        <v/>
      </c>
      <c r="AT934" t="inlineStr">
        <is>
          <t>Acta de Compromiso</t>
        </is>
      </c>
      <c r="AU934" t="inlineStr">
        <is>
          <t>Auto de archivo</t>
        </is>
      </c>
    </row>
    <row r="935" ht="15" customHeight="1">
      <c r="B935" t="inlineStr">
        <is>
          <t>934-2013</t>
        </is>
      </c>
      <c r="C935" t="n">
        <v>1306727</v>
      </c>
      <c r="D935" t="inlineStr">
        <is>
          <t>FLORA</t>
        </is>
      </c>
      <c r="H935" s="7" t="inlineStr">
        <is>
          <t>Tala y poda de palmas y arbol pandurata</t>
        </is>
      </c>
      <c r="I935" t="inlineStr">
        <is>
          <t>De oficio - Inspección Ambiental</t>
        </is>
      </c>
      <c r="T935">
        <f>CONCATENATE(J935," ",K935," ",L935," ",M935," ",N935," ",O935," ",P935," ",Q935," ",R935," ",S935)</f>
        <v/>
      </c>
      <c r="U935" t="inlineStr">
        <is>
          <t>no reporta</t>
        </is>
      </c>
      <c r="V935" t="n">
        <v>3394072</v>
      </c>
      <c r="W935" t="inlineStr">
        <is>
          <t xml:space="preserve">Jose Luis Barrera </t>
        </is>
      </c>
      <c r="X935" t="inlineStr">
        <is>
          <t>KR</t>
        </is>
      </c>
      <c r="Y935" t="n">
        <v>49</v>
      </c>
      <c r="AB935" t="n">
        <v>46</v>
      </c>
      <c r="AC935" t="inlineStr">
        <is>
          <t>A</t>
        </is>
      </c>
      <c r="AD935" t="n">
        <v>103</v>
      </c>
      <c r="AE935" t="inlineStr">
        <is>
          <t>SUR</t>
        </is>
      </c>
      <c r="AH935">
        <f>CONCATENATE(X935," ",Y935," ",Z935," ",AA935," ",AB935," ",AC935," ",AD935," ",AE935," ",AF935," ",AG935)</f>
        <v/>
      </c>
      <c r="AI935" t="inlineStr">
        <is>
          <t>no reporta</t>
        </is>
      </c>
      <c r="AJ935" t="n">
        <v>4447213</v>
      </c>
      <c r="AK935" t="inlineStr">
        <is>
          <t>Las Vegas</t>
        </is>
      </c>
      <c r="AO935" s="1" t="n"/>
      <c r="AP935" t="n">
        <v>1</v>
      </c>
      <c r="AQ935" s="17" t="n">
        <v>41596</v>
      </c>
      <c r="AR935" s="4" t="n">
        <v>41596</v>
      </c>
      <c r="AS935" s="5">
        <f>+AR935-AQ935</f>
        <v/>
      </c>
      <c r="AT935" t="inlineStr">
        <is>
          <t>Acta de Compromiso</t>
        </is>
      </c>
      <c r="AU935" t="inlineStr">
        <is>
          <t>Auto de archivo</t>
        </is>
      </c>
      <c r="AV935" s="10" t="n">
        <v>41596</v>
      </c>
      <c r="AW935" s="9" t="inlineStr">
        <is>
          <t>L. Taborda</t>
        </is>
      </c>
      <c r="AX935" s="10" t="n">
        <v>41596</v>
      </c>
    </row>
    <row r="936" ht="15" customHeight="1">
      <c r="B936" t="inlineStr">
        <is>
          <t>935-2013</t>
        </is>
      </c>
      <c r="C936" t="n">
        <v>1307677</v>
      </c>
      <c r="D936" t="inlineStr">
        <is>
          <t>FAUNA DOMESTICA</t>
        </is>
      </c>
      <c r="E936" t="inlineStr">
        <is>
          <t>RESIDUOS SOLIDOS</t>
        </is>
      </c>
      <c r="H936" s="7" t="inlineStr">
        <is>
          <t>lo sacan sin bozal si correa, no recogen excrementos</t>
        </is>
      </c>
      <c r="I936" t="inlineStr">
        <is>
          <t>Nancy Granada</t>
        </is>
      </c>
      <c r="J936" t="inlineStr">
        <is>
          <t>KR</t>
        </is>
      </c>
      <c r="K936" t="n">
        <v>29</v>
      </c>
      <c r="L936" t="inlineStr">
        <is>
          <t>B</t>
        </is>
      </c>
      <c r="N936" t="n">
        <v>41</v>
      </c>
      <c r="O936" t="inlineStr">
        <is>
          <t>SUR</t>
        </is>
      </c>
      <c r="P936" t="n">
        <v>16</v>
      </c>
      <c r="T936">
        <f>CONCATENATE(J936," ",K936," ",L936," ",M936," ",N936," ",O936," ",P936," ",Q936," ",R936," ",S936)</f>
        <v/>
      </c>
      <c r="U936" t="n">
        <v>43745326</v>
      </c>
      <c r="V936" t="n">
        <v>5966784</v>
      </c>
      <c r="W936" t="inlineStr">
        <is>
          <t>Edificio Aires de la florida</t>
        </is>
      </c>
      <c r="X936" t="inlineStr">
        <is>
          <t>KR</t>
        </is>
      </c>
      <c r="Y936" t="n">
        <v>29</v>
      </c>
      <c r="Z936" t="inlineStr">
        <is>
          <t>B</t>
        </is>
      </c>
      <c r="AB936" t="n">
        <v>41</v>
      </c>
      <c r="AC936" t="inlineStr">
        <is>
          <t>S</t>
        </is>
      </c>
      <c r="AD936" t="n">
        <v>16</v>
      </c>
      <c r="AH936">
        <f>CONCATENATE(X936," ",Y936," ",Z936," ",AA936," ",AB936," ",AC936," ",AD936," ",AE936," ",AF936," ",AG936)</f>
        <v/>
      </c>
      <c r="AI936" t="inlineStr">
        <is>
          <t>no reporta</t>
        </is>
      </c>
      <c r="AJ936" t="inlineStr">
        <is>
          <t>no reporta</t>
        </is>
      </c>
      <c r="AK936" t="inlineStr">
        <is>
          <t>San Jose</t>
        </is>
      </c>
      <c r="AO936" s="1" t="n"/>
      <c r="AP936" t="n">
        <v>6</v>
      </c>
      <c r="AQ936" s="17" t="n">
        <v>41620</v>
      </c>
      <c r="AR936" s="4" t="n"/>
      <c r="AS936" s="5">
        <f>+AR936-AQ936</f>
        <v/>
      </c>
      <c r="AT936" t="inlineStr">
        <is>
          <t>Acta de Compromiso</t>
        </is>
      </c>
      <c r="AU936" t="inlineStr">
        <is>
          <t>Auto de archivo</t>
        </is>
      </c>
    </row>
    <row r="937" ht="15" customHeight="1">
      <c r="B937" t="inlineStr">
        <is>
          <t>936-2013</t>
        </is>
      </c>
      <c r="C937" t="n">
        <v>1307685</v>
      </c>
      <c r="D937" t="inlineStr">
        <is>
          <t>FAUNA DOMESTICA</t>
        </is>
      </c>
      <c r="H937" s="7" t="inlineStr">
        <is>
          <t>Malos olores, cochino, le tiran lospelos alos vecinos</t>
        </is>
      </c>
      <c r="I937" t="inlineStr">
        <is>
          <t>Julieth Duque</t>
        </is>
      </c>
      <c r="J937" t="inlineStr">
        <is>
          <t>KR</t>
        </is>
      </c>
      <c r="K937" t="n">
        <v>42</v>
      </c>
      <c r="L937" t="inlineStr">
        <is>
          <t>a</t>
        </is>
      </c>
      <c r="N937" t="n">
        <v>26</v>
      </c>
      <c r="O937" t="inlineStr">
        <is>
          <t>A SUR</t>
        </is>
      </c>
      <c r="P937" t="n">
        <v>123</v>
      </c>
      <c r="T937">
        <f>CONCATENATE(J937," ",K937," ",L937," ",M937," ",N937," ",O937," ",P937," ",Q937," ",R937," ",S937)</f>
        <v/>
      </c>
      <c r="U937" t="n">
        <v>1037587124</v>
      </c>
      <c r="V937" t="n">
        <v>2714355</v>
      </c>
      <c r="W937" t="inlineStr">
        <is>
          <t>Barrio las orquideas</t>
        </is>
      </c>
      <c r="X937" t="inlineStr">
        <is>
          <t>KR</t>
        </is>
      </c>
      <c r="Y937" t="n">
        <v>42</v>
      </c>
      <c r="Z937" t="inlineStr">
        <is>
          <t>A</t>
        </is>
      </c>
      <c r="AB937" t="n">
        <v>26</v>
      </c>
      <c r="AC937" t="inlineStr">
        <is>
          <t>A</t>
        </is>
      </c>
      <c r="AD937" t="n">
        <v>123</v>
      </c>
      <c r="AE937" t="inlineStr">
        <is>
          <t>SUR</t>
        </is>
      </c>
      <c r="AH937">
        <f>CONCATENATE(X937," ",Y937," ",Z937," ",AA937," ",AB937," ",AC937," ",AD937," ",AE937," ",AF937," ",AG937)</f>
        <v/>
      </c>
      <c r="AI937" t="inlineStr">
        <is>
          <t>no reporta</t>
        </is>
      </c>
      <c r="AJ937" t="inlineStr">
        <is>
          <t>no reporta</t>
        </is>
      </c>
      <c r="AK937" t="inlineStr">
        <is>
          <t>Las Orquideas</t>
        </is>
      </c>
      <c r="AO937" s="1" t="n"/>
      <c r="AP937" t="n">
        <v>3</v>
      </c>
      <c r="AQ937" s="17" t="n">
        <v>41620</v>
      </c>
      <c r="AR937" s="4" t="n"/>
      <c r="AS937" s="5">
        <f>+AR937-AQ937</f>
        <v/>
      </c>
      <c r="AT937" t="inlineStr">
        <is>
          <t>Acta de Compromiso</t>
        </is>
      </c>
      <c r="AU937" t="inlineStr">
        <is>
          <t>Auto de archivo</t>
        </is>
      </c>
    </row>
    <row r="938" ht="15" customHeight="1">
      <c r="B938" t="inlineStr">
        <is>
          <t>937-2013</t>
        </is>
      </c>
      <c r="C938" t="n">
        <v>1307580</v>
      </c>
      <c r="D938" t="inlineStr">
        <is>
          <t>FAUNA DOMESTICA</t>
        </is>
      </c>
      <c r="H938" s="7" t="inlineStr">
        <is>
          <t>Sacan los perros y no recogen los escremento, malos olores</t>
        </is>
      </c>
      <c r="I938" t="inlineStr">
        <is>
          <t>Anonimo</t>
        </is>
      </c>
      <c r="J938" t="inlineStr">
        <is>
          <t>CL</t>
        </is>
      </c>
      <c r="K938" t="n">
        <v>49</v>
      </c>
      <c r="L938" t="inlineStr">
        <is>
          <t>D</t>
        </is>
      </c>
      <c r="M938" t="inlineStr">
        <is>
          <t>SUR</t>
        </is>
      </c>
      <c r="N938" t="n">
        <v>47</v>
      </c>
      <c r="P938" t="n">
        <v>21</v>
      </c>
      <c r="T938">
        <f>CONCATENATE(J938," ",K938," ",L938," ",M938," ",N938," ",O938," ",P938," ",Q938," ",R938," ",S938)</f>
        <v/>
      </c>
      <c r="U938" t="inlineStr">
        <is>
          <t>no reporta</t>
        </is>
      </c>
      <c r="V938" t="n">
        <v>2881671</v>
      </c>
      <c r="W938" t="inlineStr">
        <is>
          <t>Las casitas</t>
        </is>
      </c>
      <c r="X938" t="inlineStr">
        <is>
          <t>CL</t>
        </is>
      </c>
      <c r="Y938" t="n">
        <v>49</v>
      </c>
      <c r="Z938" t="inlineStr">
        <is>
          <t>D</t>
        </is>
      </c>
      <c r="AA938" t="inlineStr">
        <is>
          <t>SUR</t>
        </is>
      </c>
      <c r="AB938" t="n">
        <v>47</v>
      </c>
      <c r="AD938" t="n">
        <v>21</v>
      </c>
      <c r="AH938">
        <f>CONCATENATE(X938," ",Y938," ",Z938," ",AA938," ",AB938," ",AC938," ",AD938," ",AE938," ",AF938," ",AG938)</f>
        <v/>
      </c>
      <c r="AI938" t="inlineStr">
        <is>
          <t>no reporta</t>
        </is>
      </c>
      <c r="AJ938" t="inlineStr">
        <is>
          <t>no reporta</t>
        </is>
      </c>
      <c r="AK938" t="inlineStr">
        <is>
          <t>Las Casitas</t>
        </is>
      </c>
      <c r="AO938" s="1" t="n"/>
      <c r="AP938" t="n">
        <v>8</v>
      </c>
      <c r="AQ938" s="17" t="n">
        <v>41614</v>
      </c>
      <c r="AR938" s="4" t="n"/>
      <c r="AS938" s="5">
        <f>+AR938-AQ938</f>
        <v/>
      </c>
      <c r="AT938" t="inlineStr">
        <is>
          <t>Acta de Compromiso</t>
        </is>
      </c>
      <c r="AU938" t="inlineStr">
        <is>
          <t>Auto de archivo</t>
        </is>
      </c>
    </row>
    <row r="939" ht="15" customHeight="1">
      <c r="B939" t="inlineStr">
        <is>
          <t>938-2013</t>
        </is>
      </c>
      <c r="C939" t="n">
        <v>1307665</v>
      </c>
      <c r="D939" t="inlineStr">
        <is>
          <t>SUELO</t>
        </is>
      </c>
      <c r="H939" s="7" t="inlineStr">
        <is>
          <t>cambio de piso blando por duro</t>
        </is>
      </c>
      <c r="I939" t="inlineStr">
        <is>
          <t>De oficio</t>
        </is>
      </c>
      <c r="J939" t="inlineStr">
        <is>
          <t>CL</t>
        </is>
      </c>
      <c r="K939" t="n">
        <v>38</v>
      </c>
      <c r="M939" t="inlineStr">
        <is>
          <t>sur</t>
        </is>
      </c>
      <c r="N939" t="n">
        <v>37</v>
      </c>
      <c r="P939" t="n">
        <v>4</v>
      </c>
      <c r="T939">
        <f>CONCATENATE(J939," ",K939," ",L939," ",M939," ",N939," ",O939," ",P939," ",Q939," ",R939," ",S939)</f>
        <v/>
      </c>
      <c r="U939" t="inlineStr">
        <is>
          <t>no reporta</t>
        </is>
      </c>
      <c r="V939" t="inlineStr">
        <is>
          <t>no reporta</t>
        </is>
      </c>
      <c r="W939" t="inlineStr">
        <is>
          <t>Barrio mesa</t>
        </is>
      </c>
      <c r="X939" t="inlineStr">
        <is>
          <t>KR</t>
        </is>
      </c>
      <c r="Y939" t="n">
        <v>38</v>
      </c>
      <c r="AA939" t="inlineStr">
        <is>
          <t>SUR</t>
        </is>
      </c>
      <c r="AB939" t="n">
        <v>37</v>
      </c>
      <c r="AD939" t="n">
        <v>4</v>
      </c>
      <c r="AH939">
        <f>CONCATENATE(X939," ",Y939," ",Z939," ",AA939," ",AB939," ",AC939," ",AD939," ",AE939," ",AF939," ",AG939)</f>
        <v/>
      </c>
      <c r="AI939" t="inlineStr">
        <is>
          <t>no reporta</t>
        </is>
      </c>
      <c r="AJ939" t="inlineStr">
        <is>
          <t>no reporta</t>
        </is>
      </c>
      <c r="AK939" t="inlineStr">
        <is>
          <t>Mesa</t>
        </is>
      </c>
      <c r="AO939" s="1" t="n"/>
      <c r="AP939" t="n">
        <v>9</v>
      </c>
      <c r="AQ939" s="17" t="n">
        <v>41620</v>
      </c>
      <c r="AR939" s="4" t="n">
        <v>41620</v>
      </c>
      <c r="AS939" s="5">
        <f>+AR939-AQ939</f>
        <v/>
      </c>
      <c r="AT939" t="inlineStr">
        <is>
          <t>Acta de Compromiso</t>
        </is>
      </c>
      <c r="AU939" t="inlineStr">
        <is>
          <t>Auto de archivo</t>
        </is>
      </c>
    </row>
    <row r="940" ht="15" customHeight="1">
      <c r="B940" t="inlineStr">
        <is>
          <t>939-2013</t>
        </is>
      </c>
      <c r="C940" t="n">
        <v>1307687</v>
      </c>
      <c r="D940" t="inlineStr">
        <is>
          <t>SUELO</t>
        </is>
      </c>
      <c r="H940" s="7" t="inlineStr">
        <is>
          <t>Quema de colchon y escombros en area publica</t>
        </is>
      </c>
      <c r="I940" t="inlineStr">
        <is>
          <t>de oficio</t>
        </is>
      </c>
      <c r="J940" t="inlineStr">
        <is>
          <t>KR</t>
        </is>
      </c>
      <c r="K940" t="n">
        <v>27</v>
      </c>
      <c r="N940" t="n">
        <v>37</v>
      </c>
      <c r="O940" t="inlineStr">
        <is>
          <t>B</t>
        </is>
      </c>
      <c r="P940" t="n">
        <v>279</v>
      </c>
      <c r="Q940" t="inlineStr">
        <is>
          <t>SUR</t>
        </is>
      </c>
      <c r="T940">
        <f>CONCATENATE(J940," ",K940," ",L940," ",M940," ",N940," ",O940," ",P940," ",Q940," ",R940," ",S940)</f>
        <v/>
      </c>
      <c r="U940" t="inlineStr">
        <is>
          <t>no reporta</t>
        </is>
      </c>
      <c r="V940" t="inlineStr">
        <is>
          <t>no reporta</t>
        </is>
      </c>
      <c r="W940" t="inlineStr">
        <is>
          <t>Las brujas</t>
        </is>
      </c>
      <c r="X940" t="inlineStr">
        <is>
          <t>KR</t>
        </is>
      </c>
      <c r="Y940" t="n">
        <v>27</v>
      </c>
      <c r="AB940" t="n">
        <v>37</v>
      </c>
      <c r="AC940" t="inlineStr">
        <is>
          <t>B</t>
        </is>
      </c>
      <c r="AD940" t="n">
        <v>279</v>
      </c>
      <c r="AE940" t="inlineStr">
        <is>
          <t>SUR</t>
        </is>
      </c>
      <c r="AH940">
        <f>CONCATENATE(X940," ",Y940," ",Z940," ",AA940," ",AB940," ",AC940," ",AD940," ",AE940," ",AF940," ",AG940)</f>
        <v/>
      </c>
      <c r="AI940" t="n">
        <v>43515659</v>
      </c>
      <c r="AJ940" t="n">
        <v>3325214</v>
      </c>
      <c r="AK940" t="inlineStr">
        <is>
          <t>Loma de las Brujas</t>
        </is>
      </c>
      <c r="AO940" s="1" t="n"/>
      <c r="AP940" t="n">
        <v>5</v>
      </c>
      <c r="AQ940" s="17" t="n">
        <v>41620</v>
      </c>
      <c r="AR940" s="4" t="n">
        <v>41620</v>
      </c>
      <c r="AS940" s="5">
        <f>+AR940-AQ940</f>
        <v/>
      </c>
      <c r="AT940" t="inlineStr">
        <is>
          <t>Acuerdo 020 de 2009</t>
        </is>
      </c>
      <c r="AU940" t="inlineStr">
        <is>
          <t>Auto de archivo</t>
        </is>
      </c>
      <c r="CE940" s="10" t="n">
        <v>42037</v>
      </c>
    </row>
    <row r="941" ht="15" customHeight="1">
      <c r="B941" t="inlineStr">
        <is>
          <t>940-2013</t>
        </is>
      </c>
      <c r="C941" t="n">
        <v>1307682</v>
      </c>
      <c r="D941" t="inlineStr">
        <is>
          <t>FLORA</t>
        </is>
      </c>
      <c r="H941" s="7" t="inlineStr">
        <is>
          <t>Tala de arboles</t>
        </is>
      </c>
      <c r="I941" t="inlineStr">
        <is>
          <t>De oficio - Luis Hernando Trujillo</t>
        </is>
      </c>
      <c r="T941">
        <f>CONCATENATE(J941," ",K941," ",L941," ",M941," ",N941," ",O941," ",P941," ",Q941," ",R941," ",S941)</f>
        <v/>
      </c>
      <c r="U941" t="inlineStr">
        <is>
          <t>no reporta</t>
        </is>
      </c>
      <c r="V941" t="inlineStr">
        <is>
          <t>no reporta</t>
        </is>
      </c>
      <c r="W941" t="inlineStr">
        <is>
          <t>predio 05</t>
        </is>
      </c>
      <c r="AH941">
        <f>CONCATENATE(X941," ",Y941," ",Z941," ",AA941," ",AB941," ",AC941," ",AD941," ",AE941," ",AF941," ",AG941)</f>
        <v/>
      </c>
      <c r="AI941" t="inlineStr">
        <is>
          <t>no reporta</t>
        </is>
      </c>
      <c r="AL941" t="inlineStr">
        <is>
          <t>Pantanillo</t>
        </is>
      </c>
      <c r="AO941" s="1" t="n"/>
      <c r="AP941" t="n">
        <v>13</v>
      </c>
      <c r="AQ941" s="17" t="n">
        <v>41620</v>
      </c>
      <c r="AR941" s="4" t="n">
        <v>41620</v>
      </c>
      <c r="AS941" s="5">
        <f>+AR941-AQ941</f>
        <v/>
      </c>
      <c r="AT941" t="inlineStr">
        <is>
          <t>Ley 1333 de 2009</t>
        </is>
      </c>
      <c r="AU941" t="inlineStr">
        <is>
          <t>Auto de archivo</t>
        </is>
      </c>
    </row>
    <row r="942" ht="15" customHeight="1">
      <c r="B942" t="inlineStr">
        <is>
          <t>941-2013</t>
        </is>
      </c>
      <c r="C942" t="n">
        <v>1307683</v>
      </c>
      <c r="D942" t="inlineStr">
        <is>
          <t>FLORA</t>
        </is>
      </c>
      <c r="H942" s="7" t="inlineStr">
        <is>
          <t>Tala de arboles</t>
        </is>
      </c>
      <c r="I942" t="inlineStr">
        <is>
          <t>De oficio</t>
        </is>
      </c>
      <c r="T942" t="inlineStr">
        <is>
          <t>No registra direccion</t>
        </is>
      </c>
      <c r="U942" t="inlineStr">
        <is>
          <t>no reporta</t>
        </is>
      </c>
      <c r="V942" t="inlineStr">
        <is>
          <t>no reporta</t>
        </is>
      </c>
      <c r="AH942">
        <f>CONCATENATE(X942," ",Y942," ",Z942," ",AA942," ",AB942," ",AC942," ",AD942," ",AE942," ",AF942," ",AG942)</f>
        <v/>
      </c>
      <c r="AI942" t="inlineStr">
        <is>
          <t>no reporta</t>
        </is>
      </c>
      <c r="AJ942" t="n">
        <v>5382309</v>
      </c>
      <c r="AL942" t="inlineStr">
        <is>
          <t>Pantanillo</t>
        </is>
      </c>
      <c r="AO942" s="1" t="n"/>
      <c r="AP942" t="n">
        <v>13</v>
      </c>
      <c r="AQ942" s="17" t="n">
        <v>41620</v>
      </c>
      <c r="AR942" s="4" t="n">
        <v>41620</v>
      </c>
      <c r="AS942" s="5">
        <f>+AR942-AQ942</f>
        <v/>
      </c>
      <c r="AT942" t="inlineStr">
        <is>
          <t>Acta de Compromiso</t>
        </is>
      </c>
      <c r="AU942" t="inlineStr">
        <is>
          <t>Auto de archivo</t>
        </is>
      </c>
    </row>
    <row r="943" ht="15" customHeight="1">
      <c r="A943" t="inlineStr">
        <is>
          <t>Oficio 132236</t>
        </is>
      </c>
      <c r="B943" t="inlineStr">
        <is>
          <t>942-2013</t>
        </is>
      </c>
      <c r="C943" t="inlineStr">
        <is>
          <t>1307684 - 103496 - 102995 - 102081 - 105819 - 1308973</t>
        </is>
      </c>
      <c r="D943" t="inlineStr">
        <is>
          <t>SUELO</t>
        </is>
      </c>
      <c r="H943" s="7" t="inlineStr">
        <is>
          <t>Construccion de caballerizas en zona de retiro a quebrada - la cordillera</t>
        </is>
      </c>
      <c r="I943" t="inlineStr">
        <is>
          <t>De oficio</t>
        </is>
      </c>
      <c r="J943" t="inlineStr">
        <is>
          <t>CL</t>
        </is>
      </c>
      <c r="K943" t="n">
        <v>40</v>
      </c>
      <c r="M943" t="inlineStr">
        <is>
          <t>SUR W</t>
        </is>
      </c>
      <c r="N943" t="n">
        <v>23</v>
      </c>
      <c r="O943" t="inlineStr">
        <is>
          <t>A</t>
        </is>
      </c>
      <c r="P943" t="n">
        <v>81</v>
      </c>
      <c r="R943" t="inlineStr">
        <is>
          <t>INT 105</t>
        </is>
      </c>
      <c r="T943">
        <f>CONCATENATE(J943," ",K943," ",L943," ",M943," ",N943," ",O943," ",P943," ",Q943," ",R943," ",S943)</f>
        <v/>
      </c>
      <c r="U943" t="inlineStr">
        <is>
          <t>no reporta</t>
        </is>
      </c>
      <c r="V943" t="inlineStr">
        <is>
          <t>no reporta</t>
        </is>
      </c>
      <c r="W943" t="inlineStr">
        <is>
          <t>Humberto Aguilar - Josue Chavez</t>
        </is>
      </c>
      <c r="X943" t="inlineStr">
        <is>
          <t>CL</t>
        </is>
      </c>
      <c r="Y943" t="n">
        <v>40</v>
      </c>
      <c r="AA943" t="inlineStr">
        <is>
          <t>SUR</t>
        </is>
      </c>
      <c r="AB943" t="n">
        <v>23</v>
      </c>
      <c r="AC943" t="inlineStr">
        <is>
          <t>A</t>
        </is>
      </c>
      <c r="AD943" t="n">
        <v>81</v>
      </c>
      <c r="AF943" t="inlineStr">
        <is>
          <t>INT 105</t>
        </is>
      </c>
      <c r="AH943">
        <f>CONCATENATE(X943," ",Y943," ",Z943," ",AA943," ",AB943," ",AC943," ",AD943," ",AE943," ",AF943," ",AG943)</f>
        <v/>
      </c>
      <c r="AI943" t="inlineStr">
        <is>
          <t>no reporta</t>
        </is>
      </c>
      <c r="AJ943" t="n">
        <v>3218427474</v>
      </c>
      <c r="AK943" t="inlineStr">
        <is>
          <t>El Salado</t>
        </is>
      </c>
      <c r="AO943" s="1" t="n"/>
      <c r="AP943" t="n">
        <v>6</v>
      </c>
      <c r="AQ943" s="17" t="n">
        <v>41620</v>
      </c>
      <c r="AR943" s="4" t="n">
        <v>41620</v>
      </c>
      <c r="AS943" s="5">
        <f>+AR943-AQ943</f>
        <v/>
      </c>
      <c r="AT943" t="inlineStr">
        <is>
          <t>Remision u otros</t>
        </is>
      </c>
      <c r="AU943" t="inlineStr">
        <is>
          <t>Auto de archivo</t>
        </is>
      </c>
      <c r="AV943" s="10" t="n">
        <v>41711</v>
      </c>
      <c r="AW943" s="9" t="inlineStr">
        <is>
          <t>L. Taborda</t>
        </is>
      </c>
    </row>
    <row r="944" ht="15" customHeight="1">
      <c r="B944" t="inlineStr">
        <is>
          <t>943-2013</t>
        </is>
      </c>
      <c r="C944" t="n">
        <v>1307612</v>
      </c>
      <c r="D944" t="inlineStr">
        <is>
          <t>ESPACIOS PUBLICOS VERDES</t>
        </is>
      </c>
      <c r="H944" s="7" t="inlineStr">
        <is>
          <t>Escombros en espacio publico producto de construccion de andenes varios accidentes</t>
        </is>
      </c>
      <c r="I944" t="inlineStr">
        <is>
          <t>Beatriz velasquez</t>
        </is>
      </c>
      <c r="J944" t="inlineStr">
        <is>
          <t>CL</t>
        </is>
      </c>
      <c r="K944" t="n">
        <v>40</v>
      </c>
      <c r="L944" t="inlineStr">
        <is>
          <t>A</t>
        </is>
      </c>
      <c r="M944" t="inlineStr">
        <is>
          <t>SUR</t>
        </is>
      </c>
      <c r="N944" t="n">
        <v>34</v>
      </c>
      <c r="O944" t="inlineStr">
        <is>
          <t>A</t>
        </is>
      </c>
      <c r="P944" t="n">
        <v>64</v>
      </c>
      <c r="T944">
        <f>CONCATENATE(J944," ",K944," ",L944," ",M944," ",N944," ",O944," ",P944," ",Q944," ",R944," ",S944)</f>
        <v/>
      </c>
      <c r="U944" t="n">
        <v>42886053</v>
      </c>
      <c r="V944" t="n">
        <v>3341654</v>
      </c>
      <c r="W944" t="inlineStr">
        <is>
          <t>Obras Publicas</t>
        </is>
      </c>
      <c r="X944" t="inlineStr">
        <is>
          <t>CL</t>
        </is>
      </c>
      <c r="Y944" t="n">
        <v>40</v>
      </c>
      <c r="Z944" t="inlineStr">
        <is>
          <t>A</t>
        </is>
      </c>
      <c r="AA944" t="inlineStr">
        <is>
          <t>SUR</t>
        </is>
      </c>
      <c r="AB944" t="n">
        <v>34</v>
      </c>
      <c r="AC944" t="inlineStr">
        <is>
          <t>A</t>
        </is>
      </c>
      <c r="AD944" t="n">
        <v>61</v>
      </c>
      <c r="AH944">
        <f>CONCATENATE(X944," ",Y944," ",Z944," ",AA944," ",AB944," ",AC944," ",AD944," ",AE944," ",AF944," ",AG944)</f>
        <v/>
      </c>
      <c r="AI944" t="inlineStr">
        <is>
          <t>no reporta</t>
        </is>
      </c>
      <c r="AJ944" t="inlineStr">
        <is>
          <t>no reporta</t>
        </is>
      </c>
      <c r="AK944" t="inlineStr">
        <is>
          <t>Mesa</t>
        </is>
      </c>
      <c r="AO944" s="1" t="n"/>
      <c r="AP944" t="n">
        <v>9</v>
      </c>
      <c r="AQ944" s="17" t="n">
        <v>41618</v>
      </c>
      <c r="AR944" s="4" t="n">
        <v>41673</v>
      </c>
      <c r="AS944" s="5">
        <f>+AR944-AQ944</f>
        <v/>
      </c>
      <c r="AT944" t="inlineStr">
        <is>
          <t>Remision u otros</t>
        </is>
      </c>
      <c r="AU944" t="inlineStr">
        <is>
          <t>Auto de archivo</t>
        </is>
      </c>
      <c r="CE944" s="10" t="n">
        <v>41816</v>
      </c>
    </row>
    <row r="945" ht="15" customHeight="1">
      <c r="B945" t="inlineStr">
        <is>
          <t>944-2013</t>
        </is>
      </c>
      <c r="C945" t="n">
        <v>1307623</v>
      </c>
      <c r="D945" t="inlineStr">
        <is>
          <t>ESPACIOS PUBLICOS VERDES</t>
        </is>
      </c>
      <c r="H945" s="7" t="inlineStr">
        <is>
          <t>Queja de la comunidad del 302 tiene asador tapado con plastico en la entrada del edificio</t>
        </is>
      </c>
      <c r="I945" t="inlineStr">
        <is>
          <t>Comunidad</t>
        </is>
      </c>
      <c r="T945">
        <f>CONCATENATE(J945," ",K945," ",L945," ",M945," ",N945," ",O945," ",P945," ",Q945," ",R945," ",S945)</f>
        <v/>
      </c>
      <c r="W945" t="inlineStr">
        <is>
          <t>Bloque 4,4 apto 302-101-102</t>
        </is>
      </c>
      <c r="AH945">
        <f>CONCATENATE(X945," ",Y945," ",Z945," ",AA945," ",AB945," ",AC945," ",AD945," ",AE945," ",AF945," ",AG945)</f>
        <v/>
      </c>
      <c r="AI945" t="inlineStr">
        <is>
          <t>no reporta</t>
        </is>
      </c>
      <c r="AJ945" t="inlineStr">
        <is>
          <t>no reporta</t>
        </is>
      </c>
      <c r="AK945" t="inlineStr">
        <is>
          <t>El Trianon</t>
        </is>
      </c>
      <c r="AO945" s="1" t="n"/>
      <c r="AP945" t="n">
        <v>7</v>
      </c>
      <c r="AQ945" s="17" t="n">
        <v>41618</v>
      </c>
      <c r="AR945" s="4" t="n"/>
      <c r="AS945" s="5">
        <f>+AR945-AQ945</f>
        <v/>
      </c>
      <c r="AT945" t="inlineStr">
        <is>
          <t>Acta de Compromiso</t>
        </is>
      </c>
      <c r="AU945" t="inlineStr">
        <is>
          <t>Auto de archivo</t>
        </is>
      </c>
    </row>
    <row r="946" ht="15" customHeight="1">
      <c r="B946" t="inlineStr">
        <is>
          <t>945-2013</t>
        </is>
      </c>
      <c r="C946" t="n">
        <v>1307512</v>
      </c>
      <c r="D946" t="inlineStr">
        <is>
          <t>FLORA</t>
        </is>
      </c>
      <c r="H946" s="7" t="inlineStr">
        <is>
          <t>Especia de tala de dos arboles por riesgo de caida</t>
        </is>
      </c>
      <c r="I946" t="inlineStr">
        <is>
          <t>Oficio</t>
        </is>
      </c>
      <c r="T946">
        <f>CONCATENATE(J946," ",K946," ",L946," ",M946," ",N946," ",O946," ",P946," ",Q946," ",R946," ",S946)</f>
        <v/>
      </c>
      <c r="W946" t="inlineStr">
        <is>
          <t>Francisco j zuluaga Gomez</t>
        </is>
      </c>
      <c r="X946" t="inlineStr">
        <is>
          <t>CL</t>
        </is>
      </c>
      <c r="Y946" t="n">
        <v>34</v>
      </c>
      <c r="Z946" t="inlineStr">
        <is>
          <t>A</t>
        </is>
      </c>
      <c r="AA946" t="inlineStr">
        <is>
          <t>SUR</t>
        </is>
      </c>
      <c r="AB946" t="n">
        <v>27</v>
      </c>
      <c r="AC946" t="inlineStr">
        <is>
          <t>D</t>
        </is>
      </c>
      <c r="AD946" t="inlineStr">
        <is>
          <t>53-57</t>
        </is>
      </c>
      <c r="AH946">
        <f>CONCATENATE(X946," ",Y946," ",Z946," ",AA946," ",AB946," ",AC946," ",AD946," ",AE946," ",AF946," ",AG946)</f>
        <v/>
      </c>
      <c r="AI946" t="inlineStr">
        <is>
          <t>no reporta</t>
        </is>
      </c>
      <c r="AJ946" t="inlineStr">
        <is>
          <t>no reporta</t>
        </is>
      </c>
      <c r="AK946" t="inlineStr">
        <is>
          <t>Uribe Angel</t>
        </is>
      </c>
      <c r="AO946" s="1" t="n"/>
      <c r="AP946" t="n">
        <v>3</v>
      </c>
      <c r="AQ946" s="17" t="n">
        <v>41620</v>
      </c>
      <c r="AR946" s="4" t="n">
        <v>41625</v>
      </c>
      <c r="AS946" s="5">
        <f>+AR946-AQ946</f>
        <v/>
      </c>
      <c r="AT946" t="inlineStr">
        <is>
          <t>Acta de compromiso</t>
        </is>
      </c>
      <c r="AU946" t="inlineStr">
        <is>
          <t>Auto de archivo</t>
        </is>
      </c>
      <c r="BK946" s="10" t="n">
        <v>41625</v>
      </c>
      <c r="BL946" s="10" t="n">
        <v>41625</v>
      </c>
      <c r="CE946" s="10" t="n">
        <v>41738</v>
      </c>
    </row>
    <row r="947" ht="15" customHeight="1">
      <c r="B947" t="inlineStr">
        <is>
          <t>946-2013</t>
        </is>
      </c>
      <c r="C947" t="n">
        <v>158830</v>
      </c>
      <c r="D947" t="inlineStr">
        <is>
          <t>SUELO</t>
        </is>
      </c>
      <c r="H947" s="7" t="inlineStr">
        <is>
          <t>Deslizamiento de talud</t>
        </is>
      </c>
      <c r="I947" t="inlineStr">
        <is>
          <t>De oficio - CTGRD - Diana Lucia Escobar - Urb Villas de Corcega</t>
        </is>
      </c>
      <c r="J947" t="inlineStr">
        <is>
          <t>CL</t>
        </is>
      </c>
      <c r="K947" t="n">
        <v>36</v>
      </c>
      <c r="L947" t="inlineStr">
        <is>
          <t>AA</t>
        </is>
      </c>
      <c r="M947" t="inlineStr">
        <is>
          <t>SUR</t>
        </is>
      </c>
      <c r="N947" t="n">
        <v>26</v>
      </c>
      <c r="O947" t="inlineStr">
        <is>
          <t>A</t>
        </is>
      </c>
      <c r="P947" t="n">
        <v>87</v>
      </c>
      <c r="T947">
        <f>CONCATENATE(J947," ",K947," ",L947," ",M947," ",N947," ",O947," ",P947," ",Q947," ",R947," ",S947)</f>
        <v/>
      </c>
      <c r="U947" t="n">
        <v>42883250</v>
      </c>
      <c r="V947" t="inlineStr">
        <is>
          <t>4489887-3360010</t>
        </is>
      </c>
      <c r="W947" t="inlineStr">
        <is>
          <t>Por determinar</t>
        </is>
      </c>
      <c r="AH947">
        <f>CONCATENATE(X947," ",Y947," ",Z947," ",AA947," ",AB947," ",AC947," ",AD947," ",AE947," ",AF947," ",AG947)</f>
        <v/>
      </c>
      <c r="AI947" t="inlineStr">
        <is>
          <t>no reporta</t>
        </is>
      </c>
      <c r="AJ947" t="inlineStr">
        <is>
          <t>no reporta</t>
        </is>
      </c>
      <c r="AK947" t="inlineStr">
        <is>
          <t>El Chocho</t>
        </is>
      </c>
      <c r="AO947" s="1" t="n"/>
      <c r="AP947" t="n">
        <v>5</v>
      </c>
      <c r="AQ947" s="17" t="n">
        <v>41627</v>
      </c>
      <c r="AR947" s="4" t="n">
        <v>41733</v>
      </c>
      <c r="AS947" s="5">
        <f>+AR947-AQ947</f>
        <v/>
      </c>
      <c r="AT947" t="inlineStr">
        <is>
          <t>Codigo de Policia</t>
        </is>
      </c>
      <c r="AU947" t="inlineStr">
        <is>
          <t>Auto de archivo</t>
        </is>
      </c>
      <c r="CE947" s="10" t="n">
        <v>41778</v>
      </c>
    </row>
    <row r="948" ht="15" customHeight="1">
      <c r="B948" t="inlineStr">
        <is>
          <t>947-2013</t>
        </is>
      </c>
      <c r="C948" t="n">
        <v>1307765</v>
      </c>
      <c r="D948" t="inlineStr">
        <is>
          <t>-</t>
        </is>
      </c>
      <c r="E948" t="inlineStr">
        <is>
          <t>RESIDUOS SOLIDOS</t>
        </is>
      </c>
      <c r="H948" s="7" t="inlineStr">
        <is>
          <t>Manejo de contenedores y residuos de este edificio</t>
        </is>
      </c>
      <c r="I948" t="inlineStr">
        <is>
          <t>De oficio</t>
        </is>
      </c>
      <c r="T948">
        <f>CONCATENATE(J948," ",K948," ",L948," ",M948," ",N948," ",O948," ",P948," ",Q948," ",R948," ",S948)</f>
        <v/>
      </c>
      <c r="W948" t="inlineStr">
        <is>
          <t>Bernardo Paniagua</t>
        </is>
      </c>
      <c r="X948" t="inlineStr">
        <is>
          <t>CL</t>
        </is>
      </c>
      <c r="Y948" t="n">
        <v>41</v>
      </c>
      <c r="Z948" t="inlineStr">
        <is>
          <t>A</t>
        </is>
      </c>
      <c r="AA948" t="inlineStr">
        <is>
          <t>SUR</t>
        </is>
      </c>
      <c r="AB948" t="n">
        <v>29</v>
      </c>
      <c r="AC948" t="inlineStr">
        <is>
          <t>A</t>
        </is>
      </c>
      <c r="AD948" t="n">
        <v>44</v>
      </c>
      <c r="AH948">
        <f>CONCATENATE(X948," ",Y948," ",Z948," ",AA948," ",AB948," ",AC948," ",AD948," ",AE948," ",AF948," ",AG948)</f>
        <v/>
      </c>
      <c r="AJ948" t="n">
        <v>3002112909</v>
      </c>
      <c r="AK948" t="inlineStr">
        <is>
          <t>San Rafael</t>
        </is>
      </c>
      <c r="AO948" s="1" t="n"/>
      <c r="AP948" t="n">
        <v>6</v>
      </c>
      <c r="AQ948" t="inlineStr">
        <is>
          <t>12/17/2013</t>
        </is>
      </c>
      <c r="AR948" s="4" t="n"/>
      <c r="AS948" s="5">
        <f>+AR948-AQ948</f>
        <v/>
      </c>
      <c r="AT948" t="inlineStr">
        <is>
          <t>Acta de Compromiso</t>
        </is>
      </c>
      <c r="AU948" t="inlineStr">
        <is>
          <t>Auto de archivo</t>
        </is>
      </c>
    </row>
    <row r="949" ht="15" customHeight="1">
      <c r="A949" t="inlineStr">
        <is>
          <t>13-1947</t>
        </is>
      </c>
      <c r="B949" t="inlineStr">
        <is>
          <t>948-2013</t>
        </is>
      </c>
      <c r="C949" t="inlineStr">
        <is>
          <t>1307614 - 131775</t>
        </is>
      </c>
      <c r="D949" t="inlineStr">
        <is>
          <t>SUELO</t>
        </is>
      </c>
      <c r="H949" s="7" t="inlineStr">
        <is>
          <t>Deslizamiento que afecta la quebrada la seca</t>
        </is>
      </c>
      <c r="I949" t="inlineStr">
        <is>
          <t>De oficio</t>
        </is>
      </c>
      <c r="T949">
        <f>CONCATENATE(J949," ",K949," ",L949," ",M949," ",N949," ",O949," ",P949," ",Q949," ",R949," ",S949)</f>
        <v/>
      </c>
      <c r="W949" t="inlineStr">
        <is>
          <t>Aleida Arango - Horacio Villa</t>
        </is>
      </c>
      <c r="X949" t="inlineStr">
        <is>
          <t>CL</t>
        </is>
      </c>
      <c r="Y949" t="n">
        <v>45</v>
      </c>
      <c r="Z949" t="inlineStr">
        <is>
          <t>B</t>
        </is>
      </c>
      <c r="AA949" t="inlineStr">
        <is>
          <t>SUR</t>
        </is>
      </c>
      <c r="AB949" t="n">
        <v>24</v>
      </c>
      <c r="AC949" t="inlineStr">
        <is>
          <t>D</t>
        </is>
      </c>
      <c r="AD949" t="n">
        <v>15</v>
      </c>
      <c r="AH949">
        <f>CONCATENATE(X949," ",Y949," ",Z949," ",AA949," ",AB949," ",AC949," ",AD949," ",AE949," ",AF949," ",AG949)</f>
        <v/>
      </c>
      <c r="AI949" t="inlineStr">
        <is>
          <t>no reporta</t>
        </is>
      </c>
      <c r="AJ949" t="n">
        <v>3310560</v>
      </c>
      <c r="AK949" t="inlineStr">
        <is>
          <t>Las Antillas</t>
        </is>
      </c>
      <c r="AO949" s="1" t="n"/>
      <c r="AP949" t="n">
        <v>7</v>
      </c>
      <c r="AQ949" s="17" t="n">
        <v>41618</v>
      </c>
      <c r="AR949" s="4" t="n">
        <v>41618</v>
      </c>
      <c r="AS949" s="5">
        <f>+AR949-AQ949</f>
        <v/>
      </c>
      <c r="AT949" t="inlineStr">
        <is>
          <t>Codigo de Policia</t>
        </is>
      </c>
      <c r="AU949" t="inlineStr">
        <is>
          <t>Auto de archivo</t>
        </is>
      </c>
      <c r="AV949" s="10" t="n">
        <v>41618</v>
      </c>
      <c r="AW949" s="9" t="inlineStr">
        <is>
          <t>J. Guzman - C. Calle</t>
        </is>
      </c>
      <c r="AX949" s="10" t="n">
        <v>41618</v>
      </c>
    </row>
    <row r="950" ht="15" customHeight="1">
      <c r="B950" t="inlineStr">
        <is>
          <t>949-2013</t>
        </is>
      </c>
      <c r="C950" t="n">
        <v>1307579</v>
      </c>
      <c r="D950" t="inlineStr">
        <is>
          <t>SUELO</t>
        </is>
      </c>
      <c r="H950" s="7" t="inlineStr">
        <is>
          <t>El sr gonzales puso en tubo de aguas negras enterrado sin salida</t>
        </is>
      </c>
      <c r="I950" t="inlineStr">
        <is>
          <t>Mildre gil muñoz</t>
        </is>
      </c>
      <c r="J950" t="inlineStr">
        <is>
          <t>DG</t>
        </is>
      </c>
      <c r="K950" t="n">
        <v>30</v>
      </c>
      <c r="L950" t="inlineStr">
        <is>
          <t>B</t>
        </is>
      </c>
      <c r="N950" t="n">
        <v>32</v>
      </c>
      <c r="O950" t="inlineStr">
        <is>
          <t xml:space="preserve">C SUR </t>
        </is>
      </c>
      <c r="P950" t="n">
        <v>22</v>
      </c>
      <c r="R950" t="inlineStr">
        <is>
          <t>INT 115</t>
        </is>
      </c>
      <c r="T950">
        <f>CONCATENATE(J950," ",K950," ",L950," ",M950," ",N950," ",O950," ",P950," ",Q950," ",R950," ",S950)</f>
        <v/>
      </c>
      <c r="U950" t="n">
        <v>1037607786</v>
      </c>
      <c r="V950" t="n">
        <v>5881760</v>
      </c>
      <c r="W950" t="inlineStr">
        <is>
          <t xml:space="preserve">Marco fidel gonzalez </t>
        </is>
      </c>
      <c r="AH950" t="inlineStr">
        <is>
          <t>Detrás del peticionario</t>
        </is>
      </c>
      <c r="AI950" t="inlineStr">
        <is>
          <t>no reporta</t>
        </is>
      </c>
      <c r="AJ950" t="inlineStr">
        <is>
          <t>no reporta</t>
        </is>
      </c>
      <c r="AK950" t="inlineStr">
        <is>
          <t>Alto de Misael</t>
        </is>
      </c>
      <c r="AO950" s="1" t="n"/>
      <c r="AP950" t="n">
        <v>3</v>
      </c>
      <c r="AQ950" s="17" t="n">
        <v>41614</v>
      </c>
      <c r="AR950" s="4" t="n">
        <v>41647</v>
      </c>
      <c r="AS950" s="5">
        <f>+AR950-AQ950</f>
        <v/>
      </c>
      <c r="AT950" t="inlineStr">
        <is>
          <t>Codigo de Policia</t>
        </is>
      </c>
      <c r="AU950" t="inlineStr">
        <is>
          <t>Auto de archivo</t>
        </is>
      </c>
    </row>
    <row r="951" ht="15" customHeight="1">
      <c r="A951" t="inlineStr">
        <is>
          <t>Oficio 132214 - IT 132215 Oficio 13-2835 IT 13-2836 IT 13-3111</t>
        </is>
      </c>
      <c r="B951" t="inlineStr">
        <is>
          <t>950-2013</t>
        </is>
      </c>
      <c r="C951" t="inlineStr">
        <is>
          <t>1307773 - 131730 - 1309099</t>
        </is>
      </c>
      <c r="D951" t="inlineStr">
        <is>
          <t>SUELO</t>
        </is>
      </c>
      <c r="H951" s="7" t="inlineStr">
        <is>
          <t>Deslizamiento hace dos semanas en la parte posterior de la urbanizacion hacia  la q la onda</t>
        </is>
      </c>
      <c r="I951" t="inlineStr">
        <is>
          <t>CGTDR - Obras Públicas</t>
        </is>
      </c>
      <c r="T951" t="inlineStr">
        <is>
          <t>SEC.OBRAS PUBLICAS</t>
        </is>
      </c>
      <c r="V951" t="n">
        <v>3394000</v>
      </c>
      <c r="W951" t="inlineStr">
        <is>
          <t>URB. Tramontana</t>
        </is>
      </c>
      <c r="X951" t="inlineStr">
        <is>
          <t>CL</t>
        </is>
      </c>
      <c r="Y951" t="n">
        <v>27</v>
      </c>
      <c r="AA951" t="inlineStr">
        <is>
          <t>SUR</t>
        </is>
      </c>
      <c r="AB951" t="n">
        <v>27</v>
      </c>
      <c r="AC951" t="inlineStr">
        <is>
          <t>D</t>
        </is>
      </c>
      <c r="AD951" t="n">
        <v>2</v>
      </c>
      <c r="AH951">
        <f>CONCATENATE(X951," ",Y951," ",Z951," ",AA951," ",AB951," ",AC951," ",AD951," ",AE951," ",AF951," ",AG951)</f>
        <v/>
      </c>
      <c r="AI951" t="inlineStr">
        <is>
          <t>no reporta</t>
        </is>
      </c>
      <c r="AJ951" t="inlineStr">
        <is>
          <t>3212201-3566297</t>
        </is>
      </c>
      <c r="AK951" t="inlineStr">
        <is>
          <t>El Esmeraldal</t>
        </is>
      </c>
      <c r="AO951" s="1" t="n"/>
      <c r="AP951" t="n">
        <v>4</v>
      </c>
      <c r="AQ951" s="17" t="n">
        <v>41626</v>
      </c>
      <c r="AR951" s="4" t="n">
        <v>41626</v>
      </c>
      <c r="AS951" s="5">
        <f>+AR951-AQ951</f>
        <v/>
      </c>
      <c r="AT951" t="inlineStr">
        <is>
          <t>Codigo de Policia</t>
        </is>
      </c>
      <c r="AU951" t="inlineStr">
        <is>
          <t>Auto de archivo</t>
        </is>
      </c>
    </row>
    <row r="952" ht="15" customHeight="1">
      <c r="B952" t="inlineStr">
        <is>
          <t>951-2013</t>
        </is>
      </c>
      <c r="C952" t="n">
        <v>1307762</v>
      </c>
      <c r="D952" t="inlineStr">
        <is>
          <t>FLORA</t>
        </is>
      </c>
      <c r="H952" s="7" t="inlineStr">
        <is>
          <t>Podaron francesino sin autorizacion en predio</t>
        </is>
      </c>
      <c r="I952" t="inlineStr">
        <is>
          <t>Estella zapata</t>
        </is>
      </c>
      <c r="J952" t="inlineStr">
        <is>
          <t>CL</t>
        </is>
      </c>
      <c r="K952" t="n">
        <v>40</v>
      </c>
      <c r="M952" t="inlineStr">
        <is>
          <t>sur</t>
        </is>
      </c>
      <c r="N952" t="n">
        <v>32</v>
      </c>
      <c r="P952" t="n">
        <v>57</v>
      </c>
      <c r="T952">
        <f>CONCATENATE(J952," ",K952," ",L952," ",M952," ",N952," ",O952," ",P952," ",Q952," ",R952," ",S952)</f>
        <v/>
      </c>
      <c r="U952" t="n">
        <v>42895281</v>
      </c>
      <c r="V952" t="n">
        <v>2700340</v>
      </c>
      <c r="W952" t="inlineStr">
        <is>
          <t>jolus                         Barberia tatus</t>
        </is>
      </c>
      <c r="X952" t="inlineStr">
        <is>
          <t>CL</t>
        </is>
      </c>
      <c r="Y952" t="n">
        <v>40</v>
      </c>
      <c r="AA952" t="inlineStr">
        <is>
          <t>SUR</t>
        </is>
      </c>
      <c r="AB952" t="n">
        <v>32</v>
      </c>
      <c r="AD952" t="n">
        <v>44</v>
      </c>
      <c r="AH952">
        <f>CONCATENATE(X952," ",Y952," ",Z952," ",AA952," ",AB952," ",AC952," ",AD952," ",AE952," ",AF952," ",AG952)</f>
        <v/>
      </c>
      <c r="AI952" t="inlineStr">
        <is>
          <t>no reporta</t>
        </is>
      </c>
      <c r="AJ952" t="inlineStr">
        <is>
          <t>no reporta</t>
        </is>
      </c>
      <c r="AO952" s="1" t="n"/>
      <c r="AQ952" s="17" t="n">
        <v>41625</v>
      </c>
      <c r="AR952" s="4" t="n"/>
      <c r="AS952" s="5">
        <f>+AR952-AQ952</f>
        <v/>
      </c>
      <c r="AT952" t="inlineStr">
        <is>
          <t>Acta de Compromiso</t>
        </is>
      </c>
      <c r="AU952" t="inlineStr">
        <is>
          <t>Auto de archivo</t>
        </is>
      </c>
    </row>
    <row r="953" ht="15" customHeight="1">
      <c r="B953" t="inlineStr">
        <is>
          <t>952-2013</t>
        </is>
      </c>
      <c r="C953" t="n">
        <v>1307575</v>
      </c>
      <c r="D953" t="inlineStr">
        <is>
          <t>-</t>
        </is>
      </c>
      <c r="E953" t="inlineStr">
        <is>
          <t>ESCOMBROS</t>
        </is>
      </c>
      <c r="H953" s="7" t="inlineStr">
        <is>
          <t>Basuras al frente de la vivenda de la usuaria al parecer el cefit dejo escombros en este sitio</t>
        </is>
      </c>
      <c r="I953" t="inlineStr">
        <is>
          <t>Luz marina florez</t>
        </is>
      </c>
      <c r="J953" t="inlineStr">
        <is>
          <t>DG</t>
        </is>
      </c>
      <c r="L953" t="n">
        <v>32</v>
      </c>
      <c r="M953" t="inlineStr">
        <is>
          <t>c</t>
        </is>
      </c>
      <c r="N953" t="n">
        <v>34</v>
      </c>
      <c r="O953" t="inlineStr">
        <is>
          <t>E SUR</t>
        </is>
      </c>
      <c r="P953" t="n">
        <v>39</v>
      </c>
      <c r="R953" t="inlineStr">
        <is>
          <t>PISO 2</t>
        </is>
      </c>
      <c r="T953">
        <f>CONCATENATE(J953," ",K953," ",L953," ",M953," ",N953," ",O953," ",P953," ",Q953," ",R953," ",S953)</f>
        <v/>
      </c>
      <c r="V953" t="n">
        <v>3333835</v>
      </c>
      <c r="W953" t="inlineStr">
        <is>
          <t>Luz Marina Flores</t>
        </is>
      </c>
      <c r="X953" t="inlineStr">
        <is>
          <t>DG</t>
        </is>
      </c>
      <c r="Y953" t="n">
        <v>32</v>
      </c>
      <c r="Z953" t="inlineStr">
        <is>
          <t>C</t>
        </is>
      </c>
      <c r="AB953" t="n">
        <v>34</v>
      </c>
      <c r="AD953" t="n">
        <v>39</v>
      </c>
      <c r="AH953">
        <f>CONCATENATE(X953," ",Y953," ",Z953," ",AA953," ",AB953," ",AC953," ",AD953," ",AE953," ",AF953," ",AG953)</f>
        <v/>
      </c>
      <c r="AI953" t="inlineStr">
        <is>
          <t>no reporta</t>
        </is>
      </c>
      <c r="AJ953" t="n">
        <v>3333835</v>
      </c>
      <c r="AK953" t="inlineStr">
        <is>
          <t>Los Naranjos</t>
        </is>
      </c>
      <c r="AO953" s="1" t="n"/>
      <c r="AP953" t="n">
        <v>9</v>
      </c>
      <c r="AQ953" s="17" t="n">
        <v>41613</v>
      </c>
      <c r="AR953" s="4" t="n">
        <v>41673</v>
      </c>
      <c r="AS953" s="5">
        <f>+AR953-AQ953</f>
        <v/>
      </c>
      <c r="AT953" t="inlineStr">
        <is>
          <t>Acta de Compromiso</t>
        </is>
      </c>
      <c r="AU953" t="inlineStr">
        <is>
          <t>Auto de archivo</t>
        </is>
      </c>
      <c r="AV953" s="10" t="n">
        <v>41673</v>
      </c>
      <c r="AW953" s="9" t="inlineStr">
        <is>
          <t>S. Bustamante - C. Rojas</t>
        </is>
      </c>
      <c r="AX953" s="10" t="n">
        <v>41703</v>
      </c>
      <c r="CE953" s="10" t="n">
        <v>41703</v>
      </c>
    </row>
    <row r="954" ht="15" customHeight="1">
      <c r="B954" t="inlineStr">
        <is>
          <t>953-2013</t>
        </is>
      </c>
      <c r="C954" t="n">
        <v>1307565</v>
      </c>
      <c r="D954" t="inlineStr">
        <is>
          <t>FLORA</t>
        </is>
      </c>
      <c r="H954" s="7" t="inlineStr">
        <is>
          <t>Arbol que obstaculiza el muro medianaro del peticionario el cual no puede hacer arreglo</t>
        </is>
      </c>
      <c r="I954" t="inlineStr">
        <is>
          <t>Hector alonso marulanda</t>
        </is>
      </c>
      <c r="J954" t="inlineStr">
        <is>
          <t>CL</t>
        </is>
      </c>
      <c r="K954" t="n">
        <v>40</v>
      </c>
      <c r="L954" t="inlineStr">
        <is>
          <t>B</t>
        </is>
      </c>
      <c r="M954" t="inlineStr">
        <is>
          <t>SUR</t>
        </is>
      </c>
      <c r="N954" t="n">
        <v>26</v>
      </c>
      <c r="P954" t="n">
        <v>17</v>
      </c>
      <c r="T954">
        <f>CONCATENATE(J954," ",K954," ",L954," ",M954," ",N954," ",O954," ",P954," ",Q954," ",R954," ",S954)</f>
        <v/>
      </c>
      <c r="U954" t="n">
        <v>70546454</v>
      </c>
      <c r="V954" t="n">
        <v>3312806</v>
      </c>
      <c r="W954" t="inlineStr">
        <is>
          <t>Angelica c</t>
        </is>
      </c>
      <c r="X954" t="inlineStr">
        <is>
          <t>CL</t>
        </is>
      </c>
      <c r="Y954" t="n">
        <v>40</v>
      </c>
      <c r="Z954" t="inlineStr">
        <is>
          <t>B</t>
        </is>
      </c>
      <c r="AA954" t="inlineStr">
        <is>
          <t>sur</t>
        </is>
      </c>
      <c r="AB954" t="n">
        <v>26</v>
      </c>
      <c r="AD954" t="n">
        <v>27</v>
      </c>
      <c r="AH954">
        <f>CONCATENATE(X954," ",Y954," ",Z954," ",AA954," ",AB954," ",AC954," ",AD954," ",AE954," ",AF954," ",AG954)</f>
        <v/>
      </c>
      <c r="AI954" t="inlineStr">
        <is>
          <t>no reporta</t>
        </is>
      </c>
      <c r="AJ954" t="n">
        <v>2703730</v>
      </c>
      <c r="AK954" t="inlineStr">
        <is>
          <t>La Mina</t>
        </is>
      </c>
      <c r="AO954" s="1" t="n"/>
      <c r="AP954" t="n">
        <v>6</v>
      </c>
      <c r="AQ954" s="17" t="n">
        <v>41614</v>
      </c>
      <c r="AR954" s="4" t="n"/>
      <c r="AS954" s="5">
        <f>+AR954-AQ954</f>
        <v/>
      </c>
      <c r="AT954" t="inlineStr">
        <is>
          <t>Acta de Compromiso</t>
        </is>
      </c>
      <c r="AU954" t="inlineStr">
        <is>
          <t>Auto de archivo</t>
        </is>
      </c>
    </row>
    <row r="955" ht="15" customHeight="1">
      <c r="A955" t="inlineStr">
        <is>
          <t>IT 13-2342 Oficio 13-2343 128337-2014 01820-2014</t>
        </is>
      </c>
      <c r="B955" t="inlineStr">
        <is>
          <t>954-2013</t>
        </is>
      </c>
      <c r="C955" t="inlineStr">
        <is>
          <t>1307772 - 159766 (mismo 198-2015)</t>
        </is>
      </c>
      <c r="D955" t="inlineStr">
        <is>
          <t>SUELO</t>
        </is>
      </c>
      <c r="H955" s="7" t="inlineStr">
        <is>
          <t>Desplome de un lleno hacia quebrada</t>
        </is>
      </c>
      <c r="I955" t="inlineStr">
        <is>
          <t>CGTDR - Obras Públicas</t>
        </is>
      </c>
      <c r="T955">
        <f>CONCATENATE(J955," ",K955," ",L955," ",M955," ",N955," ",O955," ",P955," ",Q955," ",R955," ",S955)</f>
        <v/>
      </c>
      <c r="V955" t="n">
        <v>3394000</v>
      </c>
      <c r="W955" t="inlineStr">
        <is>
          <t>Sergio Cardenas</t>
        </is>
      </c>
      <c r="AH955">
        <f>CONCATENATE(X955," ",Y955," ",Z955," ",AA955," ",AB955," ",AC955," ",AD955," ",AE955," ",AF955," ",AG955)</f>
        <v/>
      </c>
      <c r="AI955" t="inlineStr">
        <is>
          <t>no reporta</t>
        </is>
      </c>
      <c r="AJ955" t="inlineStr">
        <is>
          <t>2513226 - 3108229906</t>
        </is>
      </c>
      <c r="AL955" t="inlineStr">
        <is>
          <t>Santa Catalina</t>
        </is>
      </c>
      <c r="AO955" s="1" t="inlineStr">
        <is>
          <t>00174</t>
        </is>
      </c>
      <c r="AP955" t="n">
        <v>10</v>
      </c>
      <c r="AQ955" s="17" t="n">
        <v>41626</v>
      </c>
      <c r="AR955" s="4" t="n">
        <v>41626</v>
      </c>
      <c r="AS955" s="5">
        <f>+AR955-AQ955</f>
        <v/>
      </c>
      <c r="AT955" t="inlineStr">
        <is>
          <t>Acta de Compromiso</t>
        </is>
      </c>
      <c r="AU955" t="inlineStr">
        <is>
          <t>Auto de archivo</t>
        </is>
      </c>
      <c r="AV955" s="10" t="n">
        <v>41625</v>
      </c>
      <c r="AW955" s="9" t="inlineStr">
        <is>
          <t>J. Guzman</t>
        </is>
      </c>
      <c r="AX955" s="10" t="n">
        <v>41625</v>
      </c>
    </row>
    <row r="956" ht="15" customHeight="1">
      <c r="B956" t="inlineStr">
        <is>
          <t>955-2013</t>
        </is>
      </c>
      <c r="C956" t="n">
        <v>1307757</v>
      </c>
      <c r="D956" t="inlineStr">
        <is>
          <t>-</t>
        </is>
      </c>
      <c r="E956" t="inlineStr">
        <is>
          <t>RESIDUOS SOLIDOS</t>
        </is>
      </c>
      <c r="H956" s="7" t="inlineStr">
        <is>
          <t>La sr virgelina saca basuras en dias y horas no autorizados</t>
        </is>
      </c>
      <c r="I956" t="inlineStr">
        <is>
          <t>Comunidad</t>
        </is>
      </c>
      <c r="T956">
        <f>CONCATENATE(J956," ",K956," ",L956," ",M956," ",N956," ",O956," ",P956," ",Q956," ",R956," ",S956)</f>
        <v/>
      </c>
      <c r="W956" t="inlineStr">
        <is>
          <t>Virgelina</t>
        </is>
      </c>
      <c r="X956" t="inlineStr">
        <is>
          <t>DG</t>
        </is>
      </c>
      <c r="Y956" t="n">
        <v>30</v>
      </c>
      <c r="Z956" t="inlineStr">
        <is>
          <t>B</t>
        </is>
      </c>
      <c r="AB956" t="n">
        <v>32</v>
      </c>
      <c r="AC956" t="inlineStr">
        <is>
          <t>C</t>
        </is>
      </c>
      <c r="AD956" t="n">
        <v>57</v>
      </c>
      <c r="AE956" t="inlineStr">
        <is>
          <t>SUR</t>
        </is>
      </c>
      <c r="AH956">
        <f>CONCATENATE(X956," ",Y956," ",Z956," ",AA956," ",AB956," ",AC956," ",AD956," ",AE956," ",AF956," ",AG956)</f>
        <v/>
      </c>
      <c r="AI956" t="inlineStr">
        <is>
          <t>no reporta</t>
        </is>
      </c>
      <c r="AJ956" t="inlineStr">
        <is>
          <t>no reporta</t>
        </is>
      </c>
      <c r="AK956" t="inlineStr">
        <is>
          <t>Las Flores</t>
        </is>
      </c>
      <c r="AO956" s="1" t="n"/>
      <c r="AP956" t="n">
        <v>3</v>
      </c>
      <c r="AQ956" s="17" t="n">
        <v>41625</v>
      </c>
      <c r="AR956" s="4" t="n">
        <v>41673</v>
      </c>
      <c r="AS956" s="5">
        <f>+AR956-AQ956</f>
        <v/>
      </c>
      <c r="AT956" t="inlineStr">
        <is>
          <t>Acta de Compromiso</t>
        </is>
      </c>
      <c r="AU956" t="inlineStr">
        <is>
          <t>Auto de archivo</t>
        </is>
      </c>
      <c r="AV956" s="10" t="n">
        <v>41673</v>
      </c>
      <c r="AW956" s="9" t="inlineStr">
        <is>
          <t>L. Garcia - J. Alvarez</t>
        </is>
      </c>
      <c r="AX956" s="10" t="n">
        <v>41673</v>
      </c>
      <c r="CE956" s="10" t="n">
        <v>41703</v>
      </c>
    </row>
    <row r="957" ht="15" customHeight="1">
      <c r="B957" t="inlineStr">
        <is>
          <t>956-2013</t>
        </is>
      </c>
      <c r="C957" t="n">
        <v>1307573</v>
      </c>
      <c r="D957" t="inlineStr">
        <is>
          <t>FAUNA DOMESTICA</t>
        </is>
      </c>
      <c r="H957" s="7" t="inlineStr">
        <is>
          <t>Perros hacen las necesidades fuera de la casa y los dueños no recogen los excrementos</t>
        </is>
      </c>
      <c r="I957" t="inlineStr">
        <is>
          <t>Comunidad</t>
        </is>
      </c>
      <c r="T957">
        <f>CONCATENATE(J957," ",K957," ",L957," ",M957," ",N957," ",O957," ",P957," ",Q957," ",R957," ",S957)</f>
        <v/>
      </c>
      <c r="W957" t="inlineStr">
        <is>
          <t>Johany Duque Villa</t>
        </is>
      </c>
      <c r="X957" t="inlineStr">
        <is>
          <t>CL</t>
        </is>
      </c>
      <c r="Y957" t="n">
        <v>49</v>
      </c>
      <c r="Z957" t="inlineStr">
        <is>
          <t>D</t>
        </is>
      </c>
      <c r="AA957" t="inlineStr">
        <is>
          <t>SUR</t>
        </is>
      </c>
      <c r="AB957" t="n">
        <v>47</v>
      </c>
      <c r="AD957" t="n">
        <v>21</v>
      </c>
      <c r="AF957" t="inlineStr">
        <is>
          <t>Apt 115</t>
        </is>
      </c>
      <c r="AH957">
        <f>CONCATENATE(X957," ",Y957," ",Z957," ",AA957," ",AB957," ",AC957," ",AD957," ",AE957," ",AF957," ",AG957)</f>
        <v/>
      </c>
      <c r="AI957" t="inlineStr">
        <is>
          <t>no reporta</t>
        </is>
      </c>
      <c r="AJ957" t="inlineStr">
        <is>
          <t>no reporta</t>
        </is>
      </c>
      <c r="AK957" t="inlineStr">
        <is>
          <t>Las casitas</t>
        </is>
      </c>
      <c r="AO957" s="1" t="n"/>
      <c r="AP957" t="n">
        <v>8</v>
      </c>
      <c r="AQ957" s="17" t="n">
        <v>41628</v>
      </c>
      <c r="AR957" s="4" t="n"/>
      <c r="AS957" s="5">
        <f>+AR957-AQ957</f>
        <v/>
      </c>
      <c r="AT957" t="inlineStr">
        <is>
          <t>Acta de Compromiso</t>
        </is>
      </c>
      <c r="AU957" t="inlineStr">
        <is>
          <t>Auto de archivo</t>
        </is>
      </c>
    </row>
    <row r="958" ht="15" customHeight="1">
      <c r="B958" t="inlineStr">
        <is>
          <t>957-2013</t>
        </is>
      </c>
      <c r="C958" t="n">
        <v>1307752</v>
      </c>
      <c r="D958" t="inlineStr">
        <is>
          <t>HIDRICO</t>
        </is>
      </c>
      <c r="H958" s="7" t="inlineStr">
        <is>
          <t>Interviniero sin ningun permiso el cauce del efluente de la quebrada ayura.</t>
        </is>
      </c>
      <c r="I958" t="inlineStr">
        <is>
          <t>Kelly Marcela Roldan G</t>
        </is>
      </c>
      <c r="T958" t="inlineStr">
        <is>
          <t>No registra direccion</t>
        </is>
      </c>
      <c r="U958" t="n">
        <v>52894801</v>
      </c>
      <c r="V958" t="inlineStr">
        <is>
          <t>3323702-3015551048</t>
        </is>
      </c>
      <c r="W958" t="inlineStr">
        <is>
          <t>Luz Amanda Arango     LOTE 031</t>
        </is>
      </c>
      <c r="AH958">
        <f>CONCATENATE(X958," ",Y958," ",Z958," ",AA958," ",AB958," ",AC958," ",AD958," ",AE958," ",AF958," ",AG958)</f>
        <v/>
      </c>
      <c r="AI958" t="inlineStr">
        <is>
          <t>no reporta</t>
        </is>
      </c>
      <c r="AJ958" t="inlineStr">
        <is>
          <t>no reporta</t>
        </is>
      </c>
      <c r="AL958" t="inlineStr">
        <is>
          <t>El Vallano</t>
        </is>
      </c>
      <c r="AO958" s="1" t="n"/>
      <c r="AP958" t="n">
        <v>11</v>
      </c>
      <c r="AQ958" s="17" t="n">
        <v>41628</v>
      </c>
      <c r="AR958" s="4" t="n"/>
      <c r="AS958" s="5">
        <f>+AR958-AQ958</f>
        <v/>
      </c>
      <c r="AT958" t="inlineStr">
        <is>
          <t>Ley 1333 de 2009</t>
        </is>
      </c>
      <c r="AU958" t="inlineStr">
        <is>
          <t>Auto de archivo</t>
        </is>
      </c>
    </row>
    <row r="959" ht="15" customHeight="1">
      <c r="B959" t="inlineStr">
        <is>
          <t>958-2013</t>
        </is>
      </c>
      <c r="C959" t="n">
        <v>1306719</v>
      </c>
      <c r="D959" t="inlineStr">
        <is>
          <t>FLORA</t>
        </is>
      </c>
      <c r="H959" s="7" t="inlineStr">
        <is>
          <t>Riesgo inminente de caida de arbol</t>
        </is>
      </c>
      <c r="I959" t="inlineStr">
        <is>
          <t>De oficio</t>
        </is>
      </c>
      <c r="T959" t="inlineStr">
        <is>
          <t>No registra direccion</t>
        </is>
      </c>
      <c r="W959" t="inlineStr">
        <is>
          <t>Carlos  Andres Palacio</t>
        </is>
      </c>
      <c r="X959" t="inlineStr">
        <is>
          <t>DG</t>
        </is>
      </c>
      <c r="Y959" t="n">
        <v>29</v>
      </c>
      <c r="AB959" t="n">
        <v>28</v>
      </c>
      <c r="AD959" t="n">
        <v>23</v>
      </c>
      <c r="AE959" t="inlineStr">
        <is>
          <t>SUR</t>
        </is>
      </c>
      <c r="AH959">
        <f>CONCATENATE(X959," ",Y959," ",Z959," ",AA959," ",AB959," ",AC959," ",AD959," ",AE959," ",AF959," ",AG959)</f>
        <v/>
      </c>
      <c r="AI959" t="inlineStr">
        <is>
          <t>no reporta</t>
        </is>
      </c>
      <c r="AJ959" t="inlineStr">
        <is>
          <t>no reporta</t>
        </is>
      </c>
      <c r="AK959" t="inlineStr">
        <is>
          <t>Las Orquideas</t>
        </is>
      </c>
      <c r="AO959" s="1" t="n"/>
      <c r="AP959" t="n">
        <v>3</v>
      </c>
      <c r="AQ959" s="17" t="n">
        <v>41628</v>
      </c>
      <c r="AR959" s="4" t="n"/>
      <c r="AS959" s="5">
        <f>+AR959-AQ959</f>
        <v/>
      </c>
      <c r="AT959" t="inlineStr">
        <is>
          <t>Codigo de Policia</t>
        </is>
      </c>
      <c r="AU959" t="inlineStr">
        <is>
          <t>Auto de archivo</t>
        </is>
      </c>
    </row>
    <row r="960" ht="15" customHeight="1">
      <c r="B960" t="inlineStr">
        <is>
          <t>959-2013</t>
        </is>
      </c>
      <c r="C960" t="inlineStr">
        <is>
          <t>1307662 - 101998 - 107393 - 145405</t>
        </is>
      </c>
      <c r="D960" t="inlineStr">
        <is>
          <t>SUELO</t>
        </is>
      </c>
      <c r="H960" s="7" t="inlineStr">
        <is>
          <t>Terreno donde se desarrolla el proyecto presenta una alta pendiente, construido apto modelo</t>
        </is>
      </c>
      <c r="I960" t="inlineStr">
        <is>
          <t>De oficio</t>
        </is>
      </c>
      <c r="T960">
        <f>CONCATENATE(J960," ",K960," ",L960," ",M960," ",N960," ",O960," ",P960," ",Q960," ",R960," ",S960)</f>
        <v/>
      </c>
      <c r="W960" t="inlineStr">
        <is>
          <t>Proyecto Urbanistico Kobalto</t>
        </is>
      </c>
      <c r="X960" t="inlineStr">
        <is>
          <t>CL</t>
        </is>
      </c>
      <c r="Y960" t="n">
        <v>45</v>
      </c>
      <c r="Z960" t="inlineStr">
        <is>
          <t>A</t>
        </is>
      </c>
      <c r="AA960" t="inlineStr">
        <is>
          <t>SUR</t>
        </is>
      </c>
      <c r="AB960" t="n">
        <v>39</v>
      </c>
      <c r="AC960" t="inlineStr">
        <is>
          <t>B</t>
        </is>
      </c>
      <c r="AD960" t="n">
        <v>226</v>
      </c>
      <c r="AH960">
        <f>CONCATENATE(X960," ",Y960," ",Z960," ",AA960," ",AB960," ",AC960," ",AD960," ",AE960," ",AF960," ",AG960)</f>
        <v/>
      </c>
      <c r="AI960" t="inlineStr">
        <is>
          <t>no reporta</t>
        </is>
      </c>
      <c r="AJ960" t="inlineStr">
        <is>
          <t>3615050-3218019199</t>
        </is>
      </c>
      <c r="AK960" t="inlineStr">
        <is>
          <t>La Paz</t>
        </is>
      </c>
      <c r="AO960" s="1" t="n"/>
      <c r="AP960" t="n">
        <v>7</v>
      </c>
      <c r="AQ960" s="17" t="n">
        <v>41628</v>
      </c>
      <c r="AR960" s="4" t="n">
        <v>41628</v>
      </c>
      <c r="AS960" s="5">
        <f>+AR960-AQ960</f>
        <v/>
      </c>
      <c r="AT960" t="inlineStr">
        <is>
          <t>Acta de Compromiso</t>
        </is>
      </c>
      <c r="AU960" t="inlineStr">
        <is>
          <t>Auto de archivo</t>
        </is>
      </c>
      <c r="AV960" s="10" t="n">
        <v>41628</v>
      </c>
      <c r="AW960" s="9" t="inlineStr">
        <is>
          <t>santiago</t>
        </is>
      </c>
      <c r="AX960" s="10" t="n">
        <v>41914</v>
      </c>
      <c r="CE960" s="10" t="n">
        <v>41926</v>
      </c>
    </row>
    <row r="961" ht="15" customHeight="1">
      <c r="B961" t="inlineStr">
        <is>
          <t>960-2013</t>
        </is>
      </c>
      <c r="C961" t="n">
        <v>1307774</v>
      </c>
      <c r="D961" t="inlineStr">
        <is>
          <t>SUELO</t>
        </is>
      </c>
      <c r="H961" s="7" t="inlineStr">
        <is>
          <t>Levantamiento de piso blando</t>
        </is>
      </c>
      <c r="I961" t="inlineStr">
        <is>
          <t>De oficio</t>
        </is>
      </c>
      <c r="T961">
        <f>CONCATENATE(J961," ",K961," ",L961," ",M961," ",N961," ",O961," ",P961," ",Q961," ",R961," ",S961)</f>
        <v/>
      </c>
      <c r="W961" t="inlineStr">
        <is>
          <t>Carlos Rivillas</t>
        </is>
      </c>
      <c r="X961" t="inlineStr">
        <is>
          <t>CL</t>
        </is>
      </c>
      <c r="Y961" t="n">
        <v>38</v>
      </c>
      <c r="AA961" t="inlineStr">
        <is>
          <t>SUR</t>
        </is>
      </c>
      <c r="AB961" t="n">
        <v>37</v>
      </c>
      <c r="AD961" t="n">
        <v>4</v>
      </c>
      <c r="AH961">
        <f>CONCATENATE(X961," ",Y961," ",Z961," ",AA961," ",AB961," ",AC961," ",AD961," ",AE961," ",AF961," ",AG961)</f>
        <v/>
      </c>
      <c r="AI961" t="inlineStr">
        <is>
          <t>no reporta</t>
        </is>
      </c>
      <c r="AJ961" t="n">
        <v>3106034326</v>
      </c>
      <c r="AK961" t="inlineStr">
        <is>
          <t>Mesa</t>
        </is>
      </c>
      <c r="AO961" s="1" t="n"/>
      <c r="AP961" t="n">
        <v>9</v>
      </c>
      <c r="AQ961" s="17" t="n">
        <v>41620</v>
      </c>
      <c r="AR961" s="4" t="n"/>
      <c r="AS961" s="5">
        <f>+AR961-AQ961</f>
        <v/>
      </c>
      <c r="AU961" t="inlineStr">
        <is>
          <t>Auto de archivo</t>
        </is>
      </c>
    </row>
    <row r="962" ht="15" customHeight="1">
      <c r="B962" t="inlineStr">
        <is>
          <t>961-2013</t>
        </is>
      </c>
      <c r="C962" t="n">
        <v>1307753</v>
      </c>
      <c r="D962" t="inlineStr">
        <is>
          <t>FAUNA DOMESTICA</t>
        </is>
      </c>
      <c r="H962" s="7" t="inlineStr">
        <is>
          <t>Equinos en un lote( parqueadero señorial) aparentemente abandonados, esta en buen estado</t>
        </is>
      </c>
      <c r="I962" t="inlineStr">
        <is>
          <t>Marcela Londoño O</t>
        </is>
      </c>
      <c r="J962" t="inlineStr">
        <is>
          <t>CL</t>
        </is>
      </c>
      <c r="K962" t="n">
        <v>48</v>
      </c>
      <c r="L962" t="inlineStr">
        <is>
          <t>FF</t>
        </is>
      </c>
      <c r="M962" t="inlineStr">
        <is>
          <t>SUR</t>
        </is>
      </c>
      <c r="N962" t="n">
        <v>42</v>
      </c>
      <c r="O962" t="inlineStr">
        <is>
          <t>C</t>
        </is>
      </c>
      <c r="P962" t="n">
        <v>113</v>
      </c>
      <c r="T962">
        <f>CONCATENATE(J962," ",K962," ",L962," ",M962," ",N962," ",O962," ",P962," ",Q962," ",R962," ",S962)</f>
        <v/>
      </c>
      <c r="V962" t="n">
        <v>2762098</v>
      </c>
      <c r="W962" t="inlineStr">
        <is>
          <t>POR DEFINIR</t>
        </is>
      </c>
      <c r="X962" t="inlineStr">
        <is>
          <t>CL</t>
        </is>
      </c>
      <c r="Y962" t="inlineStr">
        <is>
          <t>48FF</t>
        </is>
      </c>
      <c r="AA962" t="inlineStr">
        <is>
          <t>SUR</t>
        </is>
      </c>
      <c r="AB962" t="n">
        <v>42</v>
      </c>
      <c r="AC962" t="inlineStr">
        <is>
          <t>C</t>
        </is>
      </c>
      <c r="AD962" t="n">
        <v>113</v>
      </c>
      <c r="AH962">
        <f>CONCATENATE(X962," ",Y962," ",Z962," ",AA962," ",AB962," ",AC962," ",AD962," ",AE962," ",AF962," ",AG962)</f>
        <v/>
      </c>
      <c r="AI962" t="inlineStr">
        <is>
          <t>no reporta</t>
        </is>
      </c>
      <c r="AJ962" t="inlineStr">
        <is>
          <t>no reporta</t>
        </is>
      </c>
      <c r="AK962" t="inlineStr">
        <is>
          <t>Loma del Barro</t>
        </is>
      </c>
      <c r="AO962" s="1" t="n"/>
      <c r="AP962" t="n">
        <v>7</v>
      </c>
      <c r="AQ962" s="17" t="n">
        <v>41624</v>
      </c>
      <c r="AR962" s="4" t="n"/>
      <c r="AS962" s="5">
        <f>+AR962-AQ962</f>
        <v/>
      </c>
      <c r="AU962" t="inlineStr">
        <is>
          <t>Auto de archivo</t>
        </is>
      </c>
    </row>
    <row r="963" ht="15" customHeight="1">
      <c r="B963" t="inlineStr">
        <is>
          <t>962-2013</t>
        </is>
      </c>
      <c r="C963" t="n">
        <v>1307767</v>
      </c>
      <c r="D963" t="inlineStr">
        <is>
          <t>-</t>
        </is>
      </c>
      <c r="E963" t="inlineStr">
        <is>
          <t>RESIDUOS SOLIDOS</t>
        </is>
      </c>
      <c r="H963" s="7" t="inlineStr">
        <is>
          <t>Las residentes del bloque 4.2 sacan las basuras y las colocan enfrente del bloque 4.1 en gualandayes</t>
        </is>
      </c>
      <c r="I963" t="inlineStr">
        <is>
          <t>Comunidad</t>
        </is>
      </c>
      <c r="T963">
        <f>CONCATENATE(J963," ",K963," ",L963," ",M963," ",N963," ",O963," ",P963," ",Q963," ",R963," ",S963)</f>
        <v/>
      </c>
      <c r="W963" t="inlineStr">
        <is>
          <t>Gualandayes  bloque 4.2</t>
        </is>
      </c>
      <c r="X963" t="inlineStr">
        <is>
          <t>CL</t>
        </is>
      </c>
      <c r="Y963" t="n">
        <v>41</v>
      </c>
      <c r="Z963" t="inlineStr">
        <is>
          <t>B</t>
        </is>
      </c>
      <c r="AA963" t="inlineStr">
        <is>
          <t>SUR</t>
        </is>
      </c>
      <c r="AB963" t="n">
        <v>32</v>
      </c>
      <c r="AC963" t="inlineStr">
        <is>
          <t>B</t>
        </is>
      </c>
      <c r="AD963" t="n">
        <v>13</v>
      </c>
      <c r="AH963">
        <f>CONCATENATE(X963," ",Y963," ",Z963," ",AA963," ",AB963," ",AC963," ",AD963," ",AE963," ",AF963," ",AG963)</f>
        <v/>
      </c>
      <c r="AI963" t="inlineStr">
        <is>
          <t>no reporta</t>
        </is>
      </c>
      <c r="AJ963" t="inlineStr">
        <is>
          <t>no reporta</t>
        </is>
      </c>
      <c r="AK963" t="inlineStr">
        <is>
          <t>El Dorado</t>
        </is>
      </c>
      <c r="AO963" s="1" t="n"/>
      <c r="AP963" t="n">
        <v>7</v>
      </c>
      <c r="AQ963" s="17" t="n">
        <v>41626</v>
      </c>
      <c r="AR963" s="4" t="n"/>
      <c r="AS963" s="5">
        <f>+AR963-AQ963</f>
        <v/>
      </c>
      <c r="AU963" t="inlineStr">
        <is>
          <t>Auto de archivo</t>
        </is>
      </c>
    </row>
    <row r="964" ht="15" customHeight="1">
      <c r="B964" t="inlineStr">
        <is>
          <t>963-2013</t>
        </is>
      </c>
      <c r="C964" t="n">
        <v>151534</v>
      </c>
      <c r="D964" t="inlineStr">
        <is>
          <t>SUELO</t>
        </is>
      </c>
      <c r="H964" s="7" t="inlineStr">
        <is>
          <t>Varias solicitudes</t>
        </is>
      </c>
      <c r="I964" t="inlineStr">
        <is>
          <t>Liliam del socorro Carvajal</t>
        </is>
      </c>
      <c r="J964" t="inlineStr">
        <is>
          <t>CL</t>
        </is>
      </c>
      <c r="K964" t="n">
        <v>49</v>
      </c>
      <c r="L964" t="inlineStr">
        <is>
          <t>D</t>
        </is>
      </c>
      <c r="M964" t="inlineStr">
        <is>
          <t>SUR</t>
        </is>
      </c>
      <c r="N964" t="n">
        <v>40</v>
      </c>
      <c r="O964" t="inlineStr">
        <is>
          <t>A</t>
        </is>
      </c>
      <c r="P964" t="n">
        <v>38</v>
      </c>
      <c r="T964">
        <f>CONCATENATE(J964," ",K964," ",L964," ",M964," ",N964," ",O964," ",P964," ",Q964," ",R964," ",S964)</f>
        <v/>
      </c>
      <c r="V964" t="n">
        <v>2708514</v>
      </c>
      <c r="AH964">
        <f>CONCATENATE(X964," ",Y964," ",Z964," ",AA964," ",AB964," ",AC964," ",AD964," ",AE964," ",AF964," ",AG964)</f>
        <v/>
      </c>
      <c r="AK964" t="inlineStr">
        <is>
          <t>Loma del Barro</t>
        </is>
      </c>
      <c r="AO964" s="1" t="n"/>
      <c r="AP964" t="n">
        <v>7</v>
      </c>
      <c r="AQ964" s="17" t="n">
        <v>41621</v>
      </c>
      <c r="AR964" s="4" t="n"/>
      <c r="AS964" s="5">
        <f>+AR964-AQ964</f>
        <v/>
      </c>
      <c r="AU964" t="inlineStr">
        <is>
          <t>Auto de archivo</t>
        </is>
      </c>
    </row>
    <row r="965" ht="15" customHeight="1">
      <c r="B965" t="inlineStr">
        <is>
          <t>964-2013</t>
        </is>
      </c>
      <c r="C965" t="inlineStr">
        <is>
          <t>1307805-131964</t>
        </is>
      </c>
      <c r="D965" t="inlineStr">
        <is>
          <t>FAUNA DOMESTICA</t>
        </is>
      </c>
      <c r="H965" s="7" t="inlineStr">
        <is>
          <t>Tenencia inadecuada de Caballos</t>
        </is>
      </c>
      <c r="I965" t="inlineStr">
        <is>
          <t>Yamile Giraldo C</t>
        </is>
      </c>
      <c r="T965" t="inlineStr">
        <is>
          <t>No registra direccion</t>
        </is>
      </c>
      <c r="U965" t="inlineStr">
        <is>
          <t>no reporta</t>
        </is>
      </c>
      <c r="V965" t="inlineStr">
        <is>
          <t>no reporta</t>
        </is>
      </c>
      <c r="W965" t="inlineStr">
        <is>
          <t>Lavadero de carros-Oscar Hernandez</t>
        </is>
      </c>
      <c r="X965" t="inlineStr">
        <is>
          <t>CL</t>
        </is>
      </c>
      <c r="Y965" t="n">
        <v>40</v>
      </c>
      <c r="AA965" t="inlineStr">
        <is>
          <t>SUR</t>
        </is>
      </c>
      <c r="AB965" t="n">
        <v>27</v>
      </c>
      <c r="AD965" t="n">
        <v>107</v>
      </c>
      <c r="AH965">
        <f>CONCATENATE(X965," ",Y965," ",Z965," ",AA965," ",AB965," ",AC965," ",AD965," ",AE965," ",AF965," ",AG965)</f>
        <v/>
      </c>
      <c r="AI965" t="n">
        <v>15927968</v>
      </c>
      <c r="AJ965" t="n">
        <v>2707007</v>
      </c>
      <c r="AK965" t="inlineStr">
        <is>
          <t>San Jose</t>
        </is>
      </c>
      <c r="AO965" s="1" t="n"/>
      <c r="AP965" t="n">
        <v>6</v>
      </c>
      <c r="AQ965" s="17" t="n">
        <v>41628</v>
      </c>
      <c r="AR965" s="4" t="n">
        <v>41677</v>
      </c>
      <c r="AS965" s="5">
        <f>+AR965-AQ965</f>
        <v/>
      </c>
      <c r="AT965" t="inlineStr">
        <is>
          <t>Acta de Compromiso</t>
        </is>
      </c>
      <c r="AU965" t="inlineStr">
        <is>
          <t>Auto de archivo</t>
        </is>
      </c>
      <c r="AV965" s="10" t="n">
        <v>41677</v>
      </c>
      <c r="AW965" s="9" t="inlineStr">
        <is>
          <t>C. Calle</t>
        </is>
      </c>
      <c r="AX965" s="10" t="n">
        <v>41680</v>
      </c>
      <c r="CE965" s="10" t="n">
        <v>41680</v>
      </c>
    </row>
    <row r="966" ht="15" customHeight="1">
      <c r="B966" t="inlineStr">
        <is>
          <t>965-2013</t>
        </is>
      </c>
      <c r="C966" t="inlineStr">
        <is>
          <t>1307794 - 1307804</t>
        </is>
      </c>
      <c r="D966" t="inlineStr">
        <is>
          <t>-</t>
        </is>
      </c>
      <c r="E966" t="inlineStr">
        <is>
          <t>RESIDUOS SOLIDOS</t>
        </is>
      </c>
      <c r="H966" s="7" t="inlineStr">
        <is>
          <t>Escombros y residuos especiales en espacio público</t>
        </is>
      </c>
      <c r="I966" t="inlineStr">
        <is>
          <t>Anónimo</t>
        </is>
      </c>
      <c r="T966" t="inlineStr">
        <is>
          <t>No registra direccion</t>
        </is>
      </c>
      <c r="U966" t="inlineStr">
        <is>
          <t>no reporta</t>
        </is>
      </c>
      <c r="V966" t="inlineStr">
        <is>
          <t>no reporta</t>
        </is>
      </c>
      <c r="W966" t="inlineStr">
        <is>
          <t>Varios usuarios</t>
        </is>
      </c>
      <c r="X966" t="inlineStr">
        <is>
          <t>CL</t>
        </is>
      </c>
      <c r="Y966" t="n">
        <v>49</v>
      </c>
      <c r="Z966" t="inlineStr">
        <is>
          <t>D</t>
        </is>
      </c>
      <c r="AA966" t="inlineStr">
        <is>
          <t>SUR</t>
        </is>
      </c>
      <c r="AB966" t="n">
        <v>40</v>
      </c>
      <c r="AC966" t="inlineStr">
        <is>
          <t>A</t>
        </is>
      </c>
      <c r="AD966" t="n">
        <v>145</v>
      </c>
      <c r="AH966">
        <f>CONCATENATE(X966," ",Y966," ",Z966," ",AA966," ",AB966," ",AC966," ",AD966," ",AE966," ",AF966," ",AG966)</f>
        <v/>
      </c>
      <c r="AI966" t="inlineStr">
        <is>
          <t>no reporta</t>
        </is>
      </c>
      <c r="AJ966" t="inlineStr">
        <is>
          <t>no reporta</t>
        </is>
      </c>
      <c r="AK966" t="inlineStr">
        <is>
          <t>Loma del Barro</t>
        </is>
      </c>
      <c r="AO966" s="1" t="n"/>
      <c r="AP966" t="n">
        <v>7</v>
      </c>
      <c r="AQ966" s="17" t="n">
        <v>41628</v>
      </c>
      <c r="AR966" s="4" t="n"/>
      <c r="AS966" s="5">
        <f>+AR966-AQ966</f>
        <v/>
      </c>
      <c r="AT966" t="inlineStr">
        <is>
          <t>Acta de Compromiso</t>
        </is>
      </c>
      <c r="AU966" t="inlineStr">
        <is>
          <t>Auto de archivo</t>
        </is>
      </c>
    </row>
    <row r="967" ht="15" customHeight="1">
      <c r="B967" t="inlineStr">
        <is>
          <t>966-2013</t>
        </is>
      </c>
      <c r="C967" t="n">
        <v>1307778</v>
      </c>
      <c r="D967" t="inlineStr">
        <is>
          <t>-</t>
        </is>
      </c>
      <c r="E967" t="inlineStr">
        <is>
          <t>RESIDUOS SOLIDOS</t>
        </is>
      </c>
      <c r="H967" s="7" t="inlineStr">
        <is>
          <t>Desde el quinto piso de este edificio tiran los residuos al espacio público</t>
        </is>
      </c>
      <c r="I967" t="inlineStr">
        <is>
          <t>Anónimo</t>
        </is>
      </c>
      <c r="T967" t="inlineStr">
        <is>
          <t>No registra direccion</t>
        </is>
      </c>
      <c r="U967" t="inlineStr">
        <is>
          <t>no reporta</t>
        </is>
      </c>
      <c r="V967" t="inlineStr">
        <is>
          <t>no reporta</t>
        </is>
      </c>
      <c r="W967" t="inlineStr">
        <is>
          <t>Edificio Santa Mónica</t>
        </is>
      </c>
      <c r="X967" t="inlineStr">
        <is>
          <t>KR</t>
        </is>
      </c>
      <c r="Y967" t="n">
        <v>38</v>
      </c>
      <c r="AB967" t="n">
        <v>38</v>
      </c>
      <c r="AD967" t="n">
        <v>12</v>
      </c>
      <c r="AE967" t="inlineStr">
        <is>
          <t>SUR</t>
        </is>
      </c>
      <c r="AH967">
        <f>CONCATENATE(X967," ",Y967," ",Z967," ",AA967," ",AB967," ",AC967," ",AD967," ",AE967," ",AF967," ",AG967)</f>
        <v/>
      </c>
      <c r="AI967" t="inlineStr">
        <is>
          <t>no reporta</t>
        </is>
      </c>
      <c r="AJ967" t="inlineStr">
        <is>
          <t>no reporta</t>
        </is>
      </c>
      <c r="AK967" t="inlineStr">
        <is>
          <t>Mesa</t>
        </is>
      </c>
      <c r="AO967" s="1" t="n"/>
      <c r="AP967" t="n">
        <v>9</v>
      </c>
      <c r="AQ967" s="17" t="n">
        <v>41627</v>
      </c>
      <c r="AR967" s="4" t="n"/>
      <c r="AS967" s="5">
        <f>+AR967-AQ967</f>
        <v/>
      </c>
      <c r="AT967" t="inlineStr">
        <is>
          <t>Acta de Compromiso</t>
        </is>
      </c>
      <c r="AU967" t="inlineStr">
        <is>
          <t>Auto de archivo</t>
        </is>
      </c>
    </row>
    <row r="968" ht="15" customHeight="1">
      <c r="B968" t="inlineStr">
        <is>
          <t>967-2013</t>
        </is>
      </c>
      <c r="C968" t="n">
        <v>1307806</v>
      </c>
      <c r="D968" t="inlineStr">
        <is>
          <t>-</t>
        </is>
      </c>
      <c r="E968" t="inlineStr">
        <is>
          <t>RESIDUOS SOLIDOS</t>
        </is>
      </c>
      <c r="H968" s="7" t="inlineStr">
        <is>
          <t>Varios usuarios colocan las basuras en dias y horas no autorizadas cerca a la Urbanización Villas del Prado</t>
        </is>
      </c>
      <c r="I968" t="inlineStr">
        <is>
          <t>Luz Elena Molina</t>
        </is>
      </c>
      <c r="T968" t="inlineStr">
        <is>
          <t>No registra direccion</t>
        </is>
      </c>
      <c r="U968" t="inlineStr">
        <is>
          <t>no reporta</t>
        </is>
      </c>
      <c r="V968" t="n">
        <v>2762689</v>
      </c>
      <c r="W968" t="inlineStr">
        <is>
          <t>Varios usuarios</t>
        </is>
      </c>
      <c r="X968" t="inlineStr">
        <is>
          <t>KR</t>
        </is>
      </c>
      <c r="Y968" t="n">
        <v>42</v>
      </c>
      <c r="Z968" t="inlineStr">
        <is>
          <t>C</t>
        </is>
      </c>
      <c r="AB968" t="n">
        <v>45</v>
      </c>
      <c r="AC968" t="inlineStr">
        <is>
          <t>C</t>
        </is>
      </c>
      <c r="AD968" t="n">
        <v>59</v>
      </c>
      <c r="AE968" t="inlineStr">
        <is>
          <t>SUR</t>
        </is>
      </c>
      <c r="AH968">
        <f>CONCATENATE(X968," ",Y968," ",Z968," ",AA968," ",AB968," ",AC968," ",AD968," ",AE968," ",AF968," ",AG968)</f>
        <v/>
      </c>
      <c r="AI968" t="inlineStr">
        <is>
          <t>no reporta</t>
        </is>
      </c>
      <c r="AJ968" t="inlineStr">
        <is>
          <t>no reporta</t>
        </is>
      </c>
      <c r="AK968" t="inlineStr">
        <is>
          <t>La Paz</t>
        </is>
      </c>
      <c r="AO968" s="1" t="n"/>
      <c r="AP968" t="n">
        <v>7</v>
      </c>
      <c r="AQ968" s="17" t="n">
        <v>41628</v>
      </c>
      <c r="AR968" s="4" t="n"/>
      <c r="AS968" s="5">
        <f>+AR968-AQ968</f>
        <v/>
      </c>
      <c r="AT968" t="inlineStr">
        <is>
          <t>Acta de Compromiso</t>
        </is>
      </c>
      <c r="AU968" t="inlineStr">
        <is>
          <t>Auto de archivo</t>
        </is>
      </c>
    </row>
    <row r="969" ht="15" customHeight="1">
      <c r="B969" t="inlineStr">
        <is>
          <t>968-2013</t>
        </is>
      </c>
      <c r="C969" t="n">
        <v>1307788</v>
      </c>
      <c r="D969" t="inlineStr">
        <is>
          <t>FLORA</t>
        </is>
      </c>
      <c r="H969" s="7" t="inlineStr">
        <is>
          <t>Venta de vegetación nativa en arreglos navideños</t>
        </is>
      </c>
      <c r="I969" t="inlineStr">
        <is>
          <t>John Jairo Angel Arango</t>
        </is>
      </c>
      <c r="T969" t="inlineStr">
        <is>
          <t>No registra direccion</t>
        </is>
      </c>
      <c r="U969" t="inlineStr">
        <is>
          <t>no reporta</t>
        </is>
      </c>
      <c r="V969" t="n">
        <v>3394000</v>
      </c>
      <c r="W969" t="inlineStr">
        <is>
          <t>Varios usuarios</t>
        </is>
      </c>
      <c r="AH969" t="inlineStr">
        <is>
          <t>Via palmas</t>
        </is>
      </c>
      <c r="AI969" t="inlineStr">
        <is>
          <t>no reporta</t>
        </is>
      </c>
      <c r="AJ969" t="inlineStr">
        <is>
          <t>no reporta</t>
        </is>
      </c>
      <c r="AL969" t="inlineStr">
        <is>
          <t>Las Palmas</t>
        </is>
      </c>
      <c r="AO969" s="1" t="n"/>
      <c r="AP969" t="n">
        <v>12</v>
      </c>
      <c r="AQ969" s="17" t="n">
        <v>41627</v>
      </c>
      <c r="AR969" s="4" t="n"/>
      <c r="AS969" s="5">
        <f>+AR969-AQ969</f>
        <v/>
      </c>
      <c r="AT969" t="inlineStr">
        <is>
          <t>Codigo de Policia</t>
        </is>
      </c>
      <c r="AU969" t="inlineStr">
        <is>
          <t>Auto de archivo</t>
        </is>
      </c>
      <c r="CE969" s="10" t="n">
        <v>41675</v>
      </c>
    </row>
    <row r="970" ht="15" customHeight="1">
      <c r="B970" t="inlineStr">
        <is>
          <t>969-2013</t>
        </is>
      </c>
      <c r="C970" t="n">
        <v>131725</v>
      </c>
      <c r="D970" t="inlineStr">
        <is>
          <t>SUELO</t>
        </is>
      </c>
      <c r="H970" s="7" t="inlineStr">
        <is>
          <t>Manejo de aguas lluvias y de escorrentia</t>
        </is>
      </c>
      <c r="I970" t="inlineStr">
        <is>
          <t>Dora Luz Morales Cadavid</t>
        </is>
      </c>
      <c r="J970" t="inlineStr">
        <is>
          <t>KR</t>
        </is>
      </c>
      <c r="K970" t="n">
        <v>25</v>
      </c>
      <c r="N970" t="n">
        <v>38</v>
      </c>
      <c r="O970" t="inlineStr">
        <is>
          <t>D</t>
        </is>
      </c>
      <c r="P970" t="n">
        <v>2</v>
      </c>
      <c r="Q970" t="inlineStr">
        <is>
          <t>SUR</t>
        </is>
      </c>
      <c r="T970">
        <f>CONCATENATE(J970," ",K970," ",L970," ",M970," ",N970," ",O970," ",P970," ",Q970," ",R970," ",S970)</f>
        <v/>
      </c>
      <c r="U970" t="inlineStr">
        <is>
          <t>no reporta</t>
        </is>
      </c>
      <c r="V970" t="inlineStr">
        <is>
          <t>3328945-3154932236</t>
        </is>
      </c>
      <c r="W970" t="inlineStr">
        <is>
          <t>Roberto Restrepo</t>
        </is>
      </c>
      <c r="AH970" t="inlineStr">
        <is>
          <t>No registra dirección</t>
        </is>
      </c>
      <c r="AI970" t="inlineStr">
        <is>
          <t>no reporta</t>
        </is>
      </c>
      <c r="AJ970" t="inlineStr">
        <is>
          <t>no reporta</t>
        </is>
      </c>
      <c r="AK970" t="inlineStr">
        <is>
          <t>El Chingui</t>
        </is>
      </c>
      <c r="AO970" s="1" t="n"/>
      <c r="AP970" t="n">
        <v>6</v>
      </c>
      <c r="AQ970" s="17" t="n">
        <v>41635</v>
      </c>
      <c r="AR970" s="4" t="n"/>
      <c r="AS970" s="5">
        <f>+AR970-AQ970</f>
        <v/>
      </c>
      <c r="AT970" t="inlineStr">
        <is>
          <t>Acta de Compromiso</t>
        </is>
      </c>
      <c r="AU970" t="inlineStr">
        <is>
          <t>Auto de archivo</t>
        </is>
      </c>
    </row>
    <row r="971" ht="15" customHeight="1">
      <c r="B971" t="inlineStr">
        <is>
          <t>970-2013</t>
        </is>
      </c>
      <c r="C971" t="n">
        <v>131753</v>
      </c>
      <c r="D971" t="inlineStr">
        <is>
          <t>SUELO</t>
        </is>
      </c>
      <c r="H971" s="7" t="inlineStr">
        <is>
          <t>Deslizamiento de talud</t>
        </is>
      </c>
      <c r="I971" t="inlineStr">
        <is>
          <t>De oficio - Inspección Ambiental</t>
        </is>
      </c>
      <c r="J971" t="inlineStr">
        <is>
          <t>CL</t>
        </is>
      </c>
      <c r="K971" t="n">
        <v>40</v>
      </c>
      <c r="L971" t="inlineStr">
        <is>
          <t>B</t>
        </is>
      </c>
      <c r="M971" t="inlineStr">
        <is>
          <t>SUR</t>
        </is>
      </c>
      <c r="N971" t="n">
        <v>37</v>
      </c>
      <c r="P971" t="n">
        <v>24</v>
      </c>
      <c r="T971">
        <f>CONCATENATE(J971," ",K971," ",L971," ",M971," ",N971," ",O971," ",P971," ",Q971," ",R971," ",S971)</f>
        <v/>
      </c>
      <c r="U971" t="inlineStr">
        <is>
          <t>no reporta</t>
        </is>
      </c>
      <c r="V971" t="n">
        <v>3394072</v>
      </c>
      <c r="W971" t="inlineStr">
        <is>
          <t>Urbanización Hacienda San Jorge</t>
        </is>
      </c>
      <c r="X971" t="inlineStr">
        <is>
          <t>CL</t>
        </is>
      </c>
      <c r="Y971" t="n">
        <v>24</v>
      </c>
      <c r="AA971" t="inlineStr">
        <is>
          <t>SUR</t>
        </is>
      </c>
      <c r="AB971" t="n">
        <v>38</v>
      </c>
      <c r="AD971" t="n">
        <v>5</v>
      </c>
      <c r="AH971">
        <f>CONCATENATE(X971," ",Y971," ",Z971," ",AA971," ",AB971," ",AC971," ",AD971," ",AE971," ",AF971," ",AG971)</f>
        <v/>
      </c>
      <c r="AI971" t="inlineStr">
        <is>
          <t>no reporta</t>
        </is>
      </c>
      <c r="AJ971" t="n">
        <v>5986067</v>
      </c>
      <c r="AK971" t="inlineStr">
        <is>
          <t>Zuñiga</t>
        </is>
      </c>
      <c r="AO971" s="1" t="n"/>
      <c r="AP971" t="n">
        <v>4</v>
      </c>
      <c r="AQ971" s="17" t="n">
        <v>41635</v>
      </c>
      <c r="AR971" s="4" t="n"/>
      <c r="AS971" s="5">
        <f>+AR971-AQ971</f>
        <v/>
      </c>
      <c r="AT971" t="inlineStr">
        <is>
          <t>Acta de Compromiso</t>
        </is>
      </c>
      <c r="AU971" t="inlineStr">
        <is>
          <t>Auto de archivo</t>
        </is>
      </c>
    </row>
    <row r="972" ht="15" customHeight="1">
      <c r="B972" t="inlineStr">
        <is>
          <t>971-2013</t>
        </is>
      </c>
      <c r="C972" t="inlineStr">
        <is>
          <t>1301808-132029</t>
        </is>
      </c>
      <c r="D972" t="inlineStr">
        <is>
          <t>AIRE</t>
        </is>
      </c>
      <c r="H972" s="7" t="inlineStr">
        <is>
          <t>Seguimiento al proyecto Iris</t>
        </is>
      </c>
      <c r="I972" t="inlineStr">
        <is>
          <t>De oficio - Inspección Ambiental</t>
        </is>
      </c>
      <c r="J972" t="inlineStr">
        <is>
          <t>CL</t>
        </is>
      </c>
      <c r="K972" t="n">
        <v>41</v>
      </c>
      <c r="L972" t="inlineStr">
        <is>
          <t>B</t>
        </is>
      </c>
      <c r="M972" t="inlineStr">
        <is>
          <t>SUR</t>
        </is>
      </c>
      <c r="N972" t="n">
        <v>37</v>
      </c>
      <c r="P972" t="n">
        <v>24</v>
      </c>
      <c r="T972">
        <f>CONCATENATE(J972," ",K972," ",L972," ",M972," ",N972," ",O972," ",P972," ",Q972," ",R972," ",S972)</f>
        <v/>
      </c>
      <c r="U972" t="inlineStr">
        <is>
          <t>no reporta</t>
        </is>
      </c>
      <c r="V972" t="n">
        <v>3394072</v>
      </c>
      <c r="W972" t="inlineStr">
        <is>
          <t>Proyecto Urbanistico Iris</t>
        </is>
      </c>
      <c r="X972" t="inlineStr">
        <is>
          <t>CL</t>
        </is>
      </c>
      <c r="Y972" t="n">
        <v>45</v>
      </c>
      <c r="Z972" t="inlineStr">
        <is>
          <t>A</t>
        </is>
      </c>
      <c r="AA972" t="inlineStr">
        <is>
          <t>SUR</t>
        </is>
      </c>
      <c r="AB972" t="n">
        <v>39</v>
      </c>
      <c r="AC972" t="inlineStr">
        <is>
          <t>B</t>
        </is>
      </c>
      <c r="AD972" t="n">
        <v>22</v>
      </c>
      <c r="AH972">
        <f>CONCATENATE(X972," ",Y972," ",Z972," ",AA972," ",AB972," ",AC972," ",AD972," ",AE972," ",AF972," ",AG972)</f>
        <v/>
      </c>
      <c r="AI972" t="n">
        <v>43679617</v>
      </c>
      <c r="AJ972" t="n">
        <v>3311565</v>
      </c>
      <c r="AK972" t="inlineStr">
        <is>
          <t>El Trianon</t>
        </is>
      </c>
      <c r="AO972" s="1" t="n"/>
      <c r="AP972" t="n">
        <v>7</v>
      </c>
      <c r="AQ972" s="17" t="n">
        <v>41618</v>
      </c>
      <c r="AR972" s="4" t="n">
        <v>41618</v>
      </c>
      <c r="AS972" s="5">
        <f>+AR972-AQ972</f>
        <v/>
      </c>
      <c r="AT972" t="inlineStr">
        <is>
          <t>Acta de Compromiso</t>
        </is>
      </c>
      <c r="AU972" t="inlineStr">
        <is>
          <t>Auto de archivo</t>
        </is>
      </c>
      <c r="AV972" s="10" t="n">
        <v>41618</v>
      </c>
      <c r="AW972" s="9" t="inlineStr">
        <is>
          <t>J. Guzman - C. Calle</t>
        </is>
      </c>
      <c r="AX972" s="10" t="n">
        <v>41618</v>
      </c>
      <c r="AY972" s="10" t="n">
        <v>41694</v>
      </c>
      <c r="AZ972" s="9" t="inlineStr">
        <is>
          <t>C.Calle-Carlos R</t>
        </is>
      </c>
      <c r="BA972" s="10" t="n">
        <v>41695</v>
      </c>
    </row>
    <row r="973" ht="15" customHeight="1">
      <c r="B973" t="inlineStr">
        <is>
          <t>972-2013</t>
        </is>
      </c>
      <c r="C973" t="inlineStr">
        <is>
          <t>3092 - 1568</t>
        </is>
      </c>
      <c r="D973" t="inlineStr">
        <is>
          <t>SUELO</t>
        </is>
      </c>
      <c r="H973" s="7" t="inlineStr">
        <is>
          <t>Manejo de aguas lluvias - reconfiguración del suelo</t>
        </is>
      </c>
      <c r="I973" t="inlineStr">
        <is>
          <t>CGTDR - Maria Eugenia Santamaria Calle</t>
        </is>
      </c>
      <c r="J973" t="inlineStr">
        <is>
          <t>CL</t>
        </is>
      </c>
      <c r="K973" t="n">
        <v>45</v>
      </c>
      <c r="L973" t="inlineStr">
        <is>
          <t>B</t>
        </is>
      </c>
      <c r="M973" t="inlineStr">
        <is>
          <t>SUR</t>
        </is>
      </c>
      <c r="N973" t="n">
        <v>36</v>
      </c>
      <c r="P973" t="n">
        <v>88</v>
      </c>
      <c r="T973">
        <f>CONCATENATE(J973," ",K973," ",L973," ",M973," ",N973," ",O973," ",P973," ",Q973," ",R973," ",S973)</f>
        <v/>
      </c>
      <c r="U973" t="n">
        <v>42870471</v>
      </c>
      <c r="V973" t="inlineStr">
        <is>
          <t>5974987 - 3003613054</t>
        </is>
      </c>
      <c r="W973" t="inlineStr">
        <is>
          <t>POR DEFINIR</t>
        </is>
      </c>
      <c r="AH973" t="inlineStr">
        <is>
          <t>No registra dirección</t>
        </is>
      </c>
      <c r="AI973" t="inlineStr">
        <is>
          <t>no reporta</t>
        </is>
      </c>
      <c r="AJ973" t="inlineStr">
        <is>
          <t>no reporta</t>
        </is>
      </c>
      <c r="AK973" t="inlineStr">
        <is>
          <t>Las Antillas</t>
        </is>
      </c>
      <c r="AO973" s="1" t="n"/>
      <c r="AP973" t="n">
        <v>7</v>
      </c>
      <c r="AQ973" s="17" t="n">
        <v>41627</v>
      </c>
      <c r="AR973" s="4" t="n">
        <v>41647</v>
      </c>
      <c r="AS973" s="5">
        <f>+AR973-AQ973</f>
        <v/>
      </c>
      <c r="AT973" t="inlineStr">
        <is>
          <t>Acta de Compromiso</t>
        </is>
      </c>
      <c r="AU973" t="inlineStr">
        <is>
          <t>Auto de archivo</t>
        </is>
      </c>
      <c r="CE973" s="10" t="n">
        <v>41725</v>
      </c>
    </row>
    <row r="974" ht="15" customHeight="1">
      <c r="A974" t="inlineStr">
        <is>
          <t>1313126-2014 1313421-2014</t>
        </is>
      </c>
      <c r="B974" t="inlineStr">
        <is>
          <t>973-2013</t>
        </is>
      </c>
      <c r="C974" t="inlineStr">
        <is>
          <t>03067 - 03140 - 03084</t>
        </is>
      </c>
      <c r="D974" t="inlineStr">
        <is>
          <t>HIDRICO</t>
        </is>
      </c>
      <c r="H974" s="7" t="inlineStr">
        <is>
          <t>Colapso de muro y deslizamiento sobre la quebrada Chorrofrio</t>
        </is>
      </c>
      <c r="I974" t="inlineStr">
        <is>
          <t>CGTDR - Francisco Bohorquez - William Gonzalez</t>
        </is>
      </c>
      <c r="J974" t="inlineStr">
        <is>
          <t>KR</t>
        </is>
      </c>
      <c r="K974" t="n">
        <v>23</v>
      </c>
      <c r="N974" t="n">
        <v>36</v>
      </c>
      <c r="O974" t="inlineStr">
        <is>
          <t>A</t>
        </is>
      </c>
      <c r="P974" t="n">
        <v>48</v>
      </c>
      <c r="Q974" t="inlineStr">
        <is>
          <t>SUR</t>
        </is>
      </c>
      <c r="T974">
        <f>CONCATENATE(J974," ",K974," ",L974," ",M974," ",N974," ",O974," ",P974," ",Q974," ",R974," ",S974)</f>
        <v/>
      </c>
      <c r="U974" t="inlineStr">
        <is>
          <t>no reporta</t>
        </is>
      </c>
      <c r="V974" t="inlineStr">
        <is>
          <t>3360179 - 3148889631</t>
        </is>
      </c>
      <c r="W974" t="inlineStr">
        <is>
          <t>POR DEFINIR</t>
        </is>
      </c>
      <c r="AH974" t="inlineStr">
        <is>
          <t>No registra dirección</t>
        </is>
      </c>
      <c r="AI974" t="inlineStr">
        <is>
          <t>no reporta</t>
        </is>
      </c>
      <c r="AJ974" t="inlineStr">
        <is>
          <t>no reporta</t>
        </is>
      </c>
      <c r="AK974" t="inlineStr">
        <is>
          <t>Loma de las Brujas</t>
        </is>
      </c>
      <c r="AO974" s="1" t="n"/>
      <c r="AP974" s="22" t="n">
        <v>5</v>
      </c>
      <c r="AQ974" s="17" t="n">
        <v>41627</v>
      </c>
      <c r="AR974" s="4" t="n"/>
      <c r="AS974" s="5">
        <f>+AR974-AQ974</f>
        <v/>
      </c>
      <c r="AT974" t="inlineStr">
        <is>
          <t>Código de policia</t>
        </is>
      </c>
      <c r="AU974" t="inlineStr">
        <is>
          <t>Auto de archivo</t>
        </is>
      </c>
      <c r="CE974" s="10" t="n">
        <v>41675</v>
      </c>
    </row>
    <row r="975" ht="15" customHeight="1">
      <c r="B975" t="inlineStr">
        <is>
          <t>974-2013</t>
        </is>
      </c>
      <c r="C975" t="inlineStr">
        <is>
          <t>1307835 - 1310506</t>
        </is>
      </c>
      <c r="D975" t="inlineStr">
        <is>
          <t>-</t>
        </is>
      </c>
      <c r="E975" t="inlineStr">
        <is>
          <t>RESIDUOS SOLIDOS</t>
        </is>
      </c>
      <c r="H975" s="7" t="inlineStr">
        <is>
          <t>Comparendo 561. Disposición de residuos sólidos en sitios no autorizados</t>
        </is>
      </c>
      <c r="I975" t="inlineStr">
        <is>
          <t>Juan Carlos Cadavid</t>
        </is>
      </c>
      <c r="J975" t="inlineStr">
        <is>
          <t>KR</t>
        </is>
      </c>
      <c r="K975" t="n">
        <v>43</v>
      </c>
      <c r="L975" t="inlineStr">
        <is>
          <t>B</t>
        </is>
      </c>
      <c r="N975" t="n">
        <v>34</v>
      </c>
      <c r="P975" t="n">
        <v>50</v>
      </c>
      <c r="Q975" t="inlineStr">
        <is>
          <t>SUR</t>
        </is>
      </c>
      <c r="T975">
        <f>CONCATENATE(J975," ",K975," ",L975," ",M975," ",N975," ",O975," ",P975," ",Q975," ",R975," ",S975)</f>
        <v/>
      </c>
      <c r="U975" t="n">
        <v>70569291</v>
      </c>
      <c r="V975" t="inlineStr">
        <is>
          <t>3117128540 - 3320573</t>
        </is>
      </c>
      <c r="W975" t="inlineStr">
        <is>
          <t>Establecimiento La Cajita</t>
        </is>
      </c>
      <c r="X975" t="inlineStr">
        <is>
          <t>CL</t>
        </is>
      </c>
      <c r="Y975" t="n">
        <v>38</v>
      </c>
      <c r="Z975" t="inlineStr">
        <is>
          <t>A</t>
        </is>
      </c>
      <c r="AA975" t="inlineStr">
        <is>
          <t>SUR</t>
        </is>
      </c>
      <c r="AB975" t="n">
        <v>41</v>
      </c>
      <c r="AD975" t="n">
        <v>53</v>
      </c>
      <c r="AH975">
        <f>CONCATENATE(X975," ",Y975," ",Z975," ",AA975," ",AB975," ",AC975," ",AD975," ",AE975," ",AF975," ",AG975)</f>
        <v/>
      </c>
      <c r="AI975" t="inlineStr">
        <is>
          <t>no reporta</t>
        </is>
      </c>
      <c r="AJ975" t="inlineStr">
        <is>
          <t>no reporta</t>
        </is>
      </c>
      <c r="AK975" t="inlineStr">
        <is>
          <t>Zona Centro</t>
        </is>
      </c>
      <c r="AO975" s="1" t="n"/>
      <c r="AP975" t="n">
        <v>9</v>
      </c>
      <c r="AQ975" s="17" t="n">
        <v>41635</v>
      </c>
      <c r="AR975" s="4" t="n">
        <v>41677</v>
      </c>
      <c r="AS975" s="5">
        <f>+AR975-AQ975</f>
        <v/>
      </c>
      <c r="AT975" t="inlineStr">
        <is>
          <t>Comparendo ambiental</t>
        </is>
      </c>
      <c r="AU975" t="inlineStr">
        <is>
          <t>Auto de archivo</t>
        </is>
      </c>
      <c r="CE975" s="10" t="n">
        <v>41703</v>
      </c>
    </row>
    <row r="976" ht="15" customHeight="1">
      <c r="B976" t="inlineStr">
        <is>
          <t>975-2013</t>
        </is>
      </c>
      <c r="C976" t="n">
        <v>1307839</v>
      </c>
      <c r="D976" t="inlineStr">
        <is>
          <t>FAUNA DOMESTICA</t>
        </is>
      </c>
      <c r="H976" s="7" t="inlineStr">
        <is>
          <t>Posible maltrato animal en procedimiento veterinario</t>
        </is>
      </c>
      <c r="I976" t="inlineStr">
        <is>
          <t>Juan David Serna Hoyos</t>
        </is>
      </c>
      <c r="J976" t="inlineStr">
        <is>
          <t>CL</t>
        </is>
      </c>
      <c r="K976" t="n">
        <v>39</v>
      </c>
      <c r="M976" t="inlineStr">
        <is>
          <t>SUR</t>
        </is>
      </c>
      <c r="N976" t="n">
        <v>40</v>
      </c>
      <c r="P976" t="n">
        <v>23</v>
      </c>
      <c r="T976">
        <f>CONCATENATE(J976," ",K976," ",L976," ",M976," ",N976," ",O976," ",P976," ",Q976," ",R976," ",S976)</f>
        <v/>
      </c>
      <c r="U976" t="n">
        <v>1037590743</v>
      </c>
      <c r="V976" t="n">
        <v>3315355</v>
      </c>
      <c r="W976" t="inlineStr">
        <is>
          <t>Clinica veterinaria Viva - Gabriel Jaime Vallejo</t>
        </is>
      </c>
      <c r="X976" t="inlineStr">
        <is>
          <t>KR</t>
        </is>
      </c>
      <c r="Y976" t="n">
        <v>41</v>
      </c>
      <c r="AB976" t="n">
        <v>36</v>
      </c>
      <c r="AD976" t="n">
        <v>16</v>
      </c>
      <c r="AE976" t="inlineStr">
        <is>
          <t>SUR</t>
        </is>
      </c>
      <c r="AH976">
        <f>CONCATENATE(X976," ",Y976," ",Z976," ",AA976," ",AB976," ",AC976," ",AD976," ",AE976," ",AF976," ",AG976)</f>
        <v/>
      </c>
      <c r="AI976" t="n">
        <v>70080173</v>
      </c>
      <c r="AJ976" t="n">
        <v>3025830</v>
      </c>
      <c r="AK976" t="inlineStr">
        <is>
          <t>Zona Centro</t>
        </is>
      </c>
      <c r="AP976" t="n">
        <v>9</v>
      </c>
      <c r="AQ976" s="17" t="n">
        <v>41631</v>
      </c>
      <c r="AR976" s="4" t="n">
        <v>41695</v>
      </c>
      <c r="AS976" s="5">
        <f>+AR976-AQ976</f>
        <v/>
      </c>
      <c r="AT976" t="inlineStr">
        <is>
          <t>Código de policia</t>
        </is>
      </c>
      <c r="AU976" t="inlineStr">
        <is>
          <t>Auto de archivo</t>
        </is>
      </c>
      <c r="BK976" s="10" t="n">
        <v>41695</v>
      </c>
      <c r="BL976" s="10" t="n">
        <v>41695</v>
      </c>
      <c r="CE976" s="10" t="n">
        <v>41704</v>
      </c>
    </row>
    <row r="977" ht="15" customHeight="1">
      <c r="B977" t="inlineStr">
        <is>
          <t>976-2013</t>
        </is>
      </c>
      <c r="C977" t="inlineStr">
        <is>
          <t>160092 - 1623</t>
        </is>
      </c>
      <c r="D977" t="inlineStr">
        <is>
          <t>FLORA</t>
        </is>
      </c>
      <c r="H977" s="7" t="inlineStr">
        <is>
          <t>Araucarias que afectan jardinera</t>
        </is>
      </c>
      <c r="I977" t="inlineStr">
        <is>
          <t>CGTDR - Maria Victoria Ochoa Uribe</t>
        </is>
      </c>
      <c r="J977" t="inlineStr">
        <is>
          <t>CL</t>
        </is>
      </c>
      <c r="K977" t="n">
        <v>39</v>
      </c>
      <c r="L977" t="inlineStr">
        <is>
          <t>A</t>
        </is>
      </c>
      <c r="M977" t="inlineStr">
        <is>
          <t>SUR</t>
        </is>
      </c>
      <c r="N977" t="n">
        <v>45</v>
      </c>
      <c r="P977" t="n">
        <v>16</v>
      </c>
      <c r="T977">
        <f>CONCATENATE(J977," ",K977," ",L977," ",M977," ",N977," ",O977," ",P977," ",Q977," ",R977," ",S977)</f>
        <v/>
      </c>
      <c r="U977" t="inlineStr">
        <is>
          <t>no reporta</t>
        </is>
      </c>
      <c r="V977" t="inlineStr">
        <is>
          <t>no reporta</t>
        </is>
      </c>
      <c r="W977" t="inlineStr">
        <is>
          <t>No reporta</t>
        </is>
      </c>
      <c r="X977" t="inlineStr">
        <is>
          <t>CL</t>
        </is>
      </c>
      <c r="Y977" t="n">
        <v>39</v>
      </c>
      <c r="Z977" t="inlineStr">
        <is>
          <t>A</t>
        </is>
      </c>
      <c r="AA977" t="inlineStr">
        <is>
          <t>SUR</t>
        </is>
      </c>
      <c r="AB977" t="n">
        <v>45</v>
      </c>
      <c r="AD977" t="n">
        <v>16</v>
      </c>
      <c r="AH977">
        <f>CONCATENATE(X977," ",Y977," ",Z977," ",AA977," ",AB977," ",AC977," ",AD977," ",AE977," ",AF977," ",AG977)</f>
        <v/>
      </c>
      <c r="AI977" t="inlineStr">
        <is>
          <t>no reporta</t>
        </is>
      </c>
      <c r="AJ977" t="inlineStr">
        <is>
          <t>no reporta</t>
        </is>
      </c>
      <c r="AK977" t="inlineStr">
        <is>
          <t>Alcalá</t>
        </is>
      </c>
      <c r="AP977" t="n">
        <v>8</v>
      </c>
      <c r="AQ977" s="17" t="n">
        <v>41631</v>
      </c>
      <c r="AR977" s="4" t="n"/>
      <c r="AS977" s="5">
        <f>+AR977-AQ977</f>
        <v/>
      </c>
      <c r="AT977" t="inlineStr">
        <is>
          <t>Acta de Compromiso</t>
        </is>
      </c>
      <c r="AU977" t="inlineStr">
        <is>
          <t>Auto de archivo</t>
        </is>
      </c>
    </row>
    <row r="978" ht="15" customHeight="1">
      <c r="B978" t="inlineStr">
        <is>
          <t>977-2013</t>
        </is>
      </c>
      <c r="C978" t="n">
        <v>1307832</v>
      </c>
      <c r="D978" t="inlineStr">
        <is>
          <t>-</t>
        </is>
      </c>
      <c r="E978" t="inlineStr">
        <is>
          <t>RESIDUO ESPECIAL</t>
        </is>
      </c>
      <c r="H978" s="7" t="inlineStr">
        <is>
          <t>Residuos de muebles dejados en espacio público</t>
        </is>
      </c>
      <c r="I978" t="inlineStr">
        <is>
          <t>Anónimo</t>
        </is>
      </c>
      <c r="T978" t="inlineStr">
        <is>
          <t>No registra direccion</t>
        </is>
      </c>
      <c r="U978" t="inlineStr">
        <is>
          <t>no reporta</t>
        </is>
      </c>
      <c r="V978" t="inlineStr">
        <is>
          <t>no reporta</t>
        </is>
      </c>
      <c r="W978" t="inlineStr">
        <is>
          <t>Manuel Londoño</t>
        </is>
      </c>
      <c r="X978" t="inlineStr">
        <is>
          <t>TR</t>
        </is>
      </c>
      <c r="Y978" t="n">
        <v>34</v>
      </c>
      <c r="Z978" t="inlineStr">
        <is>
          <t>B</t>
        </is>
      </c>
      <c r="AA978" t="inlineStr">
        <is>
          <t>SUR</t>
        </is>
      </c>
      <c r="AB978" t="n">
        <v>29</v>
      </c>
      <c r="AD978" t="n">
        <v>89</v>
      </c>
      <c r="AG978" t="n">
        <v>125</v>
      </c>
      <c r="AH978">
        <f>CONCATENATE(X978," ",Y978," ",Z978," ",AA978," ",AB978," ",AC978," ",AD978," ",AE978," ",AF978," ",AG978)</f>
        <v/>
      </c>
      <c r="AI978" t="inlineStr">
        <is>
          <t>no reporta</t>
        </is>
      </c>
      <c r="AJ978" t="inlineStr">
        <is>
          <t>no reporta</t>
        </is>
      </c>
      <c r="AK978" t="inlineStr">
        <is>
          <t>Uribe Angel</t>
        </is>
      </c>
      <c r="AP978" t="n">
        <v>3</v>
      </c>
      <c r="AQ978" s="17" t="n">
        <v>41635</v>
      </c>
      <c r="AR978" s="4" t="n"/>
      <c r="AS978" s="5">
        <f>+AR978-AQ978</f>
        <v/>
      </c>
      <c r="AT978" t="inlineStr">
        <is>
          <t>Acta de Compromiso</t>
        </is>
      </c>
      <c r="AU978" t="inlineStr">
        <is>
          <t>Auto de archivo</t>
        </is>
      </c>
    </row>
    <row r="979" ht="15" customHeight="1">
      <c r="B979" t="inlineStr">
        <is>
          <t>978-2013</t>
        </is>
      </c>
      <c r="C979" t="n">
        <v>1307833</v>
      </c>
      <c r="D979" t="inlineStr">
        <is>
          <t>-</t>
        </is>
      </c>
      <c r="E979" t="inlineStr">
        <is>
          <t>RESIDUO ESPECIAL</t>
        </is>
      </c>
      <c r="H979" s="7" t="inlineStr">
        <is>
          <t>Residuos de armario en espacio público</t>
        </is>
      </c>
      <c r="I979" t="inlineStr">
        <is>
          <t>Anónimo</t>
        </is>
      </c>
      <c r="T979" t="inlineStr">
        <is>
          <t>No registra direccion</t>
        </is>
      </c>
      <c r="U979" t="inlineStr">
        <is>
          <t>no reporta</t>
        </is>
      </c>
      <c r="V979" t="inlineStr">
        <is>
          <t>no reporta</t>
        </is>
      </c>
      <c r="W979" t="inlineStr">
        <is>
          <t>Arturo Peña</t>
        </is>
      </c>
      <c r="X979" t="inlineStr">
        <is>
          <t>TR</t>
        </is>
      </c>
      <c r="Y979" t="n">
        <v>34</v>
      </c>
      <c r="Z979" t="inlineStr">
        <is>
          <t>A</t>
        </is>
      </c>
      <c r="AA979" t="inlineStr">
        <is>
          <t>SUR</t>
        </is>
      </c>
      <c r="AB979" t="n">
        <v>34</v>
      </c>
      <c r="AD979" t="n">
        <v>24</v>
      </c>
      <c r="AG979" t="n">
        <v>100</v>
      </c>
      <c r="AH979">
        <f>CONCATENATE(X979," ",Y979," ",Z979," ",AA979," ",AB979," ",AC979," ",AD979," ",AE979," ",AF979," ",AG979)</f>
        <v/>
      </c>
      <c r="AI979" t="inlineStr">
        <is>
          <t>no reporta</t>
        </is>
      </c>
      <c r="AJ979" t="inlineStr">
        <is>
          <t>no reporta</t>
        </is>
      </c>
      <c r="AK979" t="inlineStr">
        <is>
          <t>Uribe Angel</t>
        </is>
      </c>
      <c r="AP979" t="n">
        <v>3</v>
      </c>
      <c r="AQ979" s="17" t="n">
        <v>41635</v>
      </c>
      <c r="AR979" s="4" t="n"/>
      <c r="AS979" s="5">
        <f>+AR979-AQ979</f>
        <v/>
      </c>
      <c r="AT979" t="inlineStr">
        <is>
          <t>Acta de Compromiso</t>
        </is>
      </c>
      <c r="AU979" t="inlineStr">
        <is>
          <t>Auto de archivo</t>
        </is>
      </c>
      <c r="CE979" s="10" t="n">
        <v>41675</v>
      </c>
    </row>
    <row r="980" ht="15" customHeight="1">
      <c r="B980" t="inlineStr">
        <is>
          <t>979-2013</t>
        </is>
      </c>
      <c r="C980" t="n">
        <v>1307825</v>
      </c>
      <c r="D980" t="inlineStr">
        <is>
          <t>LOTE-PREDIO</t>
        </is>
      </c>
      <c r="H980" s="7" t="inlineStr">
        <is>
          <t>Daño en predios particulares por presencia de semovientes</t>
        </is>
      </c>
      <c r="I980" t="inlineStr">
        <is>
          <t>Clara Cecilia Mejia de Pelaez - German Pelaez</t>
        </is>
      </c>
      <c r="J980" t="inlineStr">
        <is>
          <t>CL</t>
        </is>
      </c>
      <c r="K980" t="n">
        <v>48</v>
      </c>
      <c r="M980" t="inlineStr">
        <is>
          <t>SUR</t>
        </is>
      </c>
      <c r="N980" t="n">
        <v>39</v>
      </c>
      <c r="O980" t="inlineStr">
        <is>
          <t>A</t>
        </is>
      </c>
      <c r="P980" t="n">
        <v>50</v>
      </c>
      <c r="S980" t="inlineStr">
        <is>
          <t>105-107</t>
        </is>
      </c>
      <c r="T980">
        <f>CONCATENATE(J980," ",K980," ",L980," ",M980," ",N980," ",O980," ",P980," ",Q980," ",R980," ",S980)</f>
        <v/>
      </c>
      <c r="U980" t="inlineStr">
        <is>
          <t>no reporta</t>
        </is>
      </c>
      <c r="V980" t="inlineStr">
        <is>
          <t>no reporta</t>
        </is>
      </c>
      <c r="W980" t="inlineStr">
        <is>
          <t>Emilio Cuartas</t>
        </is>
      </c>
      <c r="AH980" t="inlineStr">
        <is>
          <t>No registra dirección</t>
        </is>
      </c>
      <c r="AI980" t="inlineStr">
        <is>
          <t>no reporta</t>
        </is>
      </c>
      <c r="AJ980" t="inlineStr">
        <is>
          <t>no reporta</t>
        </is>
      </c>
      <c r="AK980" t="inlineStr">
        <is>
          <t>Loma del Barro</t>
        </is>
      </c>
      <c r="AP980" t="n">
        <v>7</v>
      </c>
      <c r="AQ980" s="17" t="n">
        <v>41634</v>
      </c>
      <c r="AR980" s="4" t="n"/>
      <c r="AS980" s="5">
        <f>+AR980-AQ980</f>
        <v/>
      </c>
      <c r="AT980" t="inlineStr">
        <is>
          <t>Acta de Compromiso</t>
        </is>
      </c>
      <c r="AU980" t="inlineStr">
        <is>
          <t>Auto de archivo</t>
        </is>
      </c>
    </row>
    <row r="981" ht="15" customHeight="1">
      <c r="B981" t="inlineStr">
        <is>
          <t>980-2013</t>
        </is>
      </c>
      <c r="C981" t="n">
        <v>1307823</v>
      </c>
      <c r="D981" t="inlineStr">
        <is>
          <t>-</t>
        </is>
      </c>
      <c r="E981" t="inlineStr">
        <is>
          <t>RESIDUOS SOLIDOS</t>
        </is>
      </c>
      <c r="H981" s="7" t="inlineStr">
        <is>
          <t>Residuos permanentes y de mascotas</t>
        </is>
      </c>
      <c r="I981" t="inlineStr">
        <is>
          <t>Maria M. Arango</t>
        </is>
      </c>
      <c r="J981" t="inlineStr">
        <is>
          <t>CL</t>
        </is>
      </c>
      <c r="K981" t="n">
        <v>37</v>
      </c>
      <c r="L981" t="inlineStr">
        <is>
          <t>A</t>
        </is>
      </c>
      <c r="M981" t="inlineStr">
        <is>
          <t>SUR</t>
        </is>
      </c>
      <c r="N981" t="n">
        <v>34</v>
      </c>
      <c r="P981" t="n">
        <v>37</v>
      </c>
      <c r="T981">
        <f>CONCATENATE(J981," ",K981," ",L981," ",M981," ",N981," ",O981," ",P981," ",Q981," ",R981," ",S981)</f>
        <v/>
      </c>
      <c r="U981" t="n">
        <v>21266486</v>
      </c>
      <c r="V981" t="n">
        <v>3023771</v>
      </c>
      <c r="W981" t="inlineStr">
        <is>
          <t>No reporta</t>
        </is>
      </c>
      <c r="AH981" t="inlineStr">
        <is>
          <t>No registra dirección</t>
        </is>
      </c>
      <c r="AI981" t="inlineStr">
        <is>
          <t>no reporta</t>
        </is>
      </c>
      <c r="AJ981" t="inlineStr">
        <is>
          <t>no reporta</t>
        </is>
      </c>
      <c r="AK981" t="inlineStr">
        <is>
          <t>Los Naranjos</t>
        </is>
      </c>
      <c r="AP981" t="n">
        <v>9</v>
      </c>
      <c r="AQ981" s="17" t="n">
        <v>41634</v>
      </c>
      <c r="AR981" s="4" t="n"/>
      <c r="AS981" s="5">
        <f>+AR981-AQ981</f>
        <v/>
      </c>
      <c r="AT981" t="inlineStr">
        <is>
          <t>Acta de Compromiso</t>
        </is>
      </c>
      <c r="AU981" t="inlineStr">
        <is>
          <t>Auto de archivo</t>
        </is>
      </c>
    </row>
    <row r="982" ht="15" customHeight="1">
      <c r="A982" t="inlineStr">
        <is>
          <t>recuperado</t>
        </is>
      </c>
      <c r="B982" t="inlineStr">
        <is>
          <t>981-2013</t>
        </is>
      </c>
      <c r="C982" t="n">
        <v>131748</v>
      </c>
      <c r="D982" t="inlineStr">
        <is>
          <t>SUELO</t>
        </is>
      </c>
      <c r="H982" s="7" t="inlineStr">
        <is>
          <t>cambio de piso blando por duro</t>
        </is>
      </c>
      <c r="I982" t="inlineStr">
        <is>
          <t>De oficio - Parques y arborización</t>
        </is>
      </c>
      <c r="T982" t="inlineStr">
        <is>
          <t>No registra direccion</t>
        </is>
      </c>
      <c r="U982" t="inlineStr">
        <is>
          <t>no reporta</t>
        </is>
      </c>
      <c r="V982" t="n">
        <v>3394000</v>
      </c>
      <c r="W982" t="inlineStr">
        <is>
          <t>Orlando de J. Salazar</t>
        </is>
      </c>
      <c r="X982" t="inlineStr">
        <is>
          <t>CL</t>
        </is>
      </c>
      <c r="Y982" t="n">
        <v>40</v>
      </c>
      <c r="Z982" t="inlineStr">
        <is>
          <t>B</t>
        </is>
      </c>
      <c r="AA982" t="inlineStr">
        <is>
          <t>SUR</t>
        </is>
      </c>
      <c r="AB982" t="n">
        <v>37</v>
      </c>
      <c r="AD982" t="n">
        <v>24</v>
      </c>
      <c r="AH982">
        <f>CONCATENATE(X982," ",Y982," ",Z982," ",AA982," ",AB982," ",AC982," ",AD982," ",AE982," ",AF982," ",AG982)</f>
        <v/>
      </c>
      <c r="AI982" t="inlineStr">
        <is>
          <t>no reporta</t>
        </is>
      </c>
      <c r="AJ982" t="inlineStr">
        <is>
          <t>4828621-2700932</t>
        </is>
      </c>
      <c r="AK982" t="inlineStr">
        <is>
          <t>Los Naranjos</t>
        </is>
      </c>
      <c r="AP982" t="n">
        <v>9</v>
      </c>
      <c r="AQ982" s="17" t="n">
        <v>41635</v>
      </c>
      <c r="AR982" s="4" t="n">
        <v>41717</v>
      </c>
      <c r="AS982" s="5">
        <f>+AR982-AQ982</f>
        <v/>
      </c>
      <c r="AT982" t="inlineStr">
        <is>
          <t>Remisión u otros</t>
        </is>
      </c>
      <c r="AU982" s="70" t="inlineStr">
        <is>
          <t>Auto de archivo</t>
        </is>
      </c>
      <c r="AV982" s="10" t="n">
        <v>41717</v>
      </c>
      <c r="AW982" s="9" t="inlineStr">
        <is>
          <t>J. Restrepo - S. Bustamante - C. Rojas</t>
        </is>
      </c>
      <c r="AX982" s="10" t="n">
        <v>41723</v>
      </c>
      <c r="CE982" s="10" t="n">
        <v>41753</v>
      </c>
    </row>
    <row r="983" ht="15" customHeight="1">
      <c r="B983" t="inlineStr">
        <is>
          <t>982-2013</t>
        </is>
      </c>
      <c r="C983" t="n">
        <v>3140</v>
      </c>
      <c r="D983" t="inlineStr">
        <is>
          <t>HIDRICO</t>
        </is>
      </c>
      <c r="H983" s="7" t="inlineStr">
        <is>
          <t>Desplome de gavioneshacia la quebrada Chorrofrío</t>
        </is>
      </c>
      <c r="I983" t="inlineStr">
        <is>
          <t>CGTDR - Obras Públicas</t>
        </is>
      </c>
      <c r="T983" t="inlineStr">
        <is>
          <t>No registra direccion</t>
        </is>
      </c>
      <c r="U983" t="inlineStr">
        <is>
          <t>no reporta</t>
        </is>
      </c>
      <c r="V983" t="n">
        <v>3394000</v>
      </c>
      <c r="W983" t="inlineStr">
        <is>
          <t>POR DEFINIR</t>
        </is>
      </c>
      <c r="X983" t="inlineStr">
        <is>
          <t>CL</t>
        </is>
      </c>
      <c r="Y983" t="n">
        <v>36</v>
      </c>
      <c r="AA983" t="inlineStr">
        <is>
          <t>SUR</t>
        </is>
      </c>
      <c r="AB983" t="n">
        <v>22</v>
      </c>
      <c r="AD983" t="n">
        <v>5</v>
      </c>
      <c r="AH983">
        <f>CONCATENATE(X983," ",Y983," ",Z983," ",AA983," ",AB983," ",AC983," ",AD983," ",AE983," ",AF983," ",AG983)</f>
        <v/>
      </c>
      <c r="AI983" t="inlineStr">
        <is>
          <t>no reporta</t>
        </is>
      </c>
      <c r="AJ983" t="n">
        <v>3360019</v>
      </c>
      <c r="AK983" t="inlineStr">
        <is>
          <t>El Chocho</t>
        </is>
      </c>
      <c r="AP983" t="n">
        <v>5</v>
      </c>
      <c r="AQ983" s="17" t="n">
        <v>41625</v>
      </c>
      <c r="AR983" s="4" t="n">
        <v>41647</v>
      </c>
      <c r="AS983" s="5">
        <f>+AR983-AQ983</f>
        <v/>
      </c>
      <c r="AT983" t="inlineStr">
        <is>
          <t>Acta de compromiso</t>
        </is>
      </c>
      <c r="AU983" s="70" t="inlineStr">
        <is>
          <t>Auto de archivo</t>
        </is>
      </c>
      <c r="AV983" s="10" t="n">
        <v>41647</v>
      </c>
      <c r="AW983" s="9" t="inlineStr">
        <is>
          <t>J. Guzman - F. Villarraga</t>
        </is>
      </c>
      <c r="AX983" s="10" t="n">
        <v>41647</v>
      </c>
    </row>
    <row r="984" ht="15" customHeight="1">
      <c r="B984" t="inlineStr">
        <is>
          <t>983-2013</t>
        </is>
      </c>
      <c r="C984" t="n">
        <v>450</v>
      </c>
      <c r="D984" t="inlineStr">
        <is>
          <t>HIDRICO</t>
        </is>
      </c>
      <c r="H984" s="7" t="inlineStr">
        <is>
          <t>Problemas de socavación en muros de gavión</t>
        </is>
      </c>
      <c r="I984" t="inlineStr">
        <is>
          <t>Autoridad Ambiental</t>
        </is>
      </c>
      <c r="T984" t="inlineStr">
        <is>
          <t>No registra direccion</t>
        </is>
      </c>
      <c r="U984" t="inlineStr">
        <is>
          <t>no reporta</t>
        </is>
      </c>
      <c r="V984" t="n">
        <v>3394000</v>
      </c>
      <c r="W984" t="inlineStr">
        <is>
          <t>Proyecto constructivo Puebla - Constructora Monte Alto S.A - Luis Carlos Arango Duque</t>
        </is>
      </c>
      <c r="X984" t="inlineStr">
        <is>
          <t>CL</t>
        </is>
      </c>
      <c r="Y984" t="n">
        <v>6</v>
      </c>
      <c r="AA984" t="inlineStr">
        <is>
          <t>SUR</t>
        </is>
      </c>
      <c r="AB984" t="n">
        <v>43</v>
      </c>
      <c r="AC984" t="inlineStr">
        <is>
          <t>A</t>
        </is>
      </c>
      <c r="AD984" t="n">
        <v>254</v>
      </c>
      <c r="AG984" t="n">
        <v>201</v>
      </c>
      <c r="AH984">
        <f>CONCATENATE(X984," ",Y984," ",Z984," ",AA984," ",AB984," ",AC984," ",AD984," ",AE984," ",AF984," ",AG984)</f>
        <v/>
      </c>
      <c r="AI984" t="inlineStr">
        <is>
          <t>811.033.444-0</t>
        </is>
      </c>
      <c r="AJ984" t="inlineStr">
        <is>
          <t>3127385 - 3127386 - 3127387</t>
        </is>
      </c>
      <c r="AK984" t="inlineStr">
        <is>
          <t>Uribe Angel</t>
        </is>
      </c>
      <c r="AP984" t="n">
        <v>3</v>
      </c>
      <c r="AQ984" s="17" t="n">
        <v>41635</v>
      </c>
      <c r="AR984" s="4" t="n">
        <v>41649</v>
      </c>
      <c r="AS984" s="5">
        <f>+AR984-AQ984</f>
        <v/>
      </c>
      <c r="AT984" t="inlineStr">
        <is>
          <t>Acta de compromiso</t>
        </is>
      </c>
      <c r="AU984" s="70" t="inlineStr">
        <is>
          <t>Auto de archivo</t>
        </is>
      </c>
      <c r="BK984" s="10" t="n">
        <v>41649</v>
      </c>
    </row>
    <row r="985" ht="15" customHeight="1">
      <c r="B985" t="inlineStr">
        <is>
          <t>984-2013</t>
        </is>
      </c>
      <c r="C985" t="n">
        <v>455</v>
      </c>
      <c r="D985" t="inlineStr">
        <is>
          <t>HIDRICO</t>
        </is>
      </c>
      <c r="H985" s="7" t="inlineStr">
        <is>
          <t>Descarga de aguas negras</t>
        </is>
      </c>
      <c r="I985" t="inlineStr">
        <is>
          <t>Autoridad Ambiental</t>
        </is>
      </c>
      <c r="T985" t="inlineStr">
        <is>
          <t>No registra direccion</t>
        </is>
      </c>
      <c r="U985" t="inlineStr">
        <is>
          <t>no reporta</t>
        </is>
      </c>
      <c r="V985" t="n">
        <v>3394000</v>
      </c>
      <c r="W985" t="inlineStr">
        <is>
          <t>Proyecto Constructivo Nativo - Sociedad Bienes y Bienes - Alba Lucia Palacio Arango</t>
        </is>
      </c>
      <c r="X985" t="inlineStr">
        <is>
          <t>CL</t>
        </is>
      </c>
      <c r="Y985" t="n">
        <v>8</v>
      </c>
      <c r="AB985" t="n">
        <v>43</v>
      </c>
      <c r="AC985" t="inlineStr">
        <is>
          <t>A</t>
        </is>
      </c>
      <c r="AD985" t="n">
        <v>48</v>
      </c>
      <c r="AH985">
        <f>CONCATENATE(X985," ",Y985," ",Z985," ",AA985," ",AB985," ",AC985," ",AD985," ",AE985," ",AF985," ",AG985)</f>
        <v/>
      </c>
      <c r="AI985" t="inlineStr">
        <is>
          <t>890.942.513-8</t>
        </is>
      </c>
      <c r="AJ985" t="inlineStr">
        <is>
          <t>3118500 - 3116273</t>
        </is>
      </c>
      <c r="AK985" t="inlineStr">
        <is>
          <t>Inmaculada</t>
        </is>
      </c>
      <c r="AP985" t="n">
        <v>5</v>
      </c>
      <c r="AQ985" s="17" t="n">
        <v>41635</v>
      </c>
      <c r="AR985" s="4" t="n">
        <v>41649</v>
      </c>
      <c r="AS985" s="5">
        <f>+AR985-AQ985</f>
        <v/>
      </c>
      <c r="AT985" t="inlineStr">
        <is>
          <t>Acta de compromiso</t>
        </is>
      </c>
      <c r="AU985" s="70" t="inlineStr">
        <is>
          <t>Auto de archivo</t>
        </is>
      </c>
      <c r="AV985" s="10" t="n">
        <v>41725</v>
      </c>
      <c r="AW985" s="9" t="inlineStr">
        <is>
          <t>L. Taborda</t>
        </is>
      </c>
      <c r="AX985" s="10" t="n">
        <v>41726</v>
      </c>
      <c r="BK985" s="10" t="n">
        <v>41649</v>
      </c>
      <c r="CE985" s="10" t="n">
        <v>41726</v>
      </c>
    </row>
    <row r="986" ht="15" customHeight="1">
      <c r="B986" t="inlineStr">
        <is>
          <t>985-2013</t>
        </is>
      </c>
      <c r="C986" t="n">
        <v>157846</v>
      </c>
      <c r="D986" t="inlineStr">
        <is>
          <t>HIDRICO</t>
        </is>
      </c>
      <c r="H986" s="7" t="inlineStr">
        <is>
          <t>Lleno en zona de retiro de quebrada El Salado</t>
        </is>
      </c>
      <c r="I986" t="inlineStr">
        <is>
          <t>CGTDR - Obras Públicas</t>
        </is>
      </c>
      <c r="T986" t="inlineStr">
        <is>
          <t>No registra direccion</t>
        </is>
      </c>
      <c r="U986" t="inlineStr">
        <is>
          <t>no reporta</t>
        </is>
      </c>
      <c r="V986" t="n">
        <v>3394000</v>
      </c>
      <c r="W986" t="inlineStr">
        <is>
          <t>Santiago Penagos</t>
        </is>
      </c>
      <c r="AH986" t="inlineStr">
        <is>
          <t>Finca El Pomal</t>
        </is>
      </c>
      <c r="AI986" t="inlineStr">
        <is>
          <t>no reporta</t>
        </is>
      </c>
      <c r="AJ986" t="n">
        <v>3113907566</v>
      </c>
      <c r="AL986" t="inlineStr">
        <is>
          <t>El Vallano</t>
        </is>
      </c>
      <c r="AP986" t="n">
        <v>11</v>
      </c>
      <c r="AQ986" s="17" t="n">
        <v>41617</v>
      </c>
      <c r="AR986" s="4" t="n">
        <v>41627</v>
      </c>
      <c r="AS986" s="5">
        <f>+AR986-AQ986</f>
        <v/>
      </c>
      <c r="AT986" t="inlineStr">
        <is>
          <t>Acta de compromiso</t>
        </is>
      </c>
      <c r="AU986" s="70" t="inlineStr">
        <is>
          <t>Auto de archivo</t>
        </is>
      </c>
      <c r="AV986" s="10" t="n">
        <v>41627</v>
      </c>
      <c r="AW986" s="9" t="inlineStr">
        <is>
          <t>J. Guzman</t>
        </is>
      </c>
      <c r="AX986" s="10" t="n">
        <v>41627</v>
      </c>
    </row>
    <row r="987" ht="15" customHeight="1">
      <c r="B987" s="18" t="inlineStr">
        <is>
          <t>986-2013</t>
        </is>
      </c>
      <c r="C987" t="n">
        <v>1307948</v>
      </c>
      <c r="D987" t="inlineStr">
        <is>
          <t>FAUNA DOMESTICA</t>
        </is>
      </c>
      <c r="E987" t="inlineStr">
        <is>
          <t>RESIDUOS SOLIDOS</t>
        </is>
      </c>
      <c r="H987" s="7" t="inlineStr">
        <is>
          <t>En la dirección Calle 37 Sur - Cra 37 a 38 estan llevando los perros y se acumulan sus excretas</t>
        </is>
      </c>
      <c r="I987" t="inlineStr">
        <is>
          <t>Maria Eugenia Ortiz</t>
        </is>
      </c>
      <c r="J987" t="inlineStr">
        <is>
          <t>CL</t>
        </is>
      </c>
      <c r="K987" t="n">
        <v>37</v>
      </c>
      <c r="M987" t="inlineStr">
        <is>
          <t>SUR</t>
        </is>
      </c>
      <c r="N987" t="n">
        <v>37</v>
      </c>
      <c r="P987" t="n">
        <v>37</v>
      </c>
      <c r="T987">
        <f>CONCATENATE(J987," ",K987," ",L987," ",M987," ",N987," ",O987," ",P987," ",Q987," ",R987," ",S987)</f>
        <v/>
      </c>
      <c r="U987" t="n">
        <v>43070851</v>
      </c>
      <c r="V987" t="n">
        <v>5963947</v>
      </c>
      <c r="W987" t="inlineStr">
        <is>
          <t>POR DEFINIR</t>
        </is>
      </c>
      <c r="AH987" t="inlineStr">
        <is>
          <t>No registra dirección</t>
        </is>
      </c>
      <c r="AI987" t="inlineStr">
        <is>
          <t>no reporta</t>
        </is>
      </c>
      <c r="AJ987" t="inlineStr">
        <is>
          <t>no reporta</t>
        </is>
      </c>
      <c r="AK987" t="inlineStr">
        <is>
          <t>Mesa</t>
        </is>
      </c>
      <c r="AP987" t="n">
        <v>9</v>
      </c>
      <c r="AQ987" s="17" t="n">
        <v>41634</v>
      </c>
      <c r="AR987" s="4" t="n"/>
      <c r="AS987" s="5">
        <f>+AR987-AQ987</f>
        <v/>
      </c>
      <c r="AT987" t="inlineStr">
        <is>
          <t>Acta de Compromiso</t>
        </is>
      </c>
      <c r="AU987" s="70" t="inlineStr">
        <is>
          <t>Auto de archivo</t>
        </is>
      </c>
    </row>
    <row r="988" ht="15" customHeight="1">
      <c r="B988" s="18" t="inlineStr">
        <is>
          <t>987-2013</t>
        </is>
      </c>
      <c r="C988" t="n">
        <v>1307947</v>
      </c>
      <c r="D988" t="inlineStr">
        <is>
          <t>-</t>
        </is>
      </c>
      <c r="E988" t="inlineStr">
        <is>
          <t>RESIDUOS SOLIDOS</t>
        </is>
      </c>
      <c r="H988" s="7" t="inlineStr">
        <is>
          <t>Depositan inadecuadamente basuras en la Calle 37 Sur - Cra 38</t>
        </is>
      </c>
      <c r="I988" t="inlineStr">
        <is>
          <t>Maria Eugenia Ortiz</t>
        </is>
      </c>
      <c r="J988" t="inlineStr">
        <is>
          <t>CL</t>
        </is>
      </c>
      <c r="K988" t="n">
        <v>37</v>
      </c>
      <c r="M988" t="inlineStr">
        <is>
          <t>SUR</t>
        </is>
      </c>
      <c r="N988" t="n">
        <v>37</v>
      </c>
      <c r="P988" t="n">
        <v>37</v>
      </c>
      <c r="T988">
        <f>CONCATENATE(J988," ",K988," ",L988," ",M988," ",N988," ",O988," ",P988," ",Q988," ",R988," ",S988)</f>
        <v/>
      </c>
      <c r="U988" t="n">
        <v>43070851</v>
      </c>
      <c r="V988" t="n">
        <v>5963947</v>
      </c>
      <c r="W988" t="inlineStr">
        <is>
          <t>POR DEFINIR</t>
        </is>
      </c>
      <c r="AH988" t="inlineStr">
        <is>
          <t>No registra dirección</t>
        </is>
      </c>
      <c r="AI988" t="inlineStr">
        <is>
          <t>no reporta</t>
        </is>
      </c>
      <c r="AJ988" t="inlineStr">
        <is>
          <t>no reporta</t>
        </is>
      </c>
      <c r="AK988" t="inlineStr">
        <is>
          <t>Mesa</t>
        </is>
      </c>
      <c r="AP988" t="n">
        <v>9</v>
      </c>
      <c r="AQ988" s="17" t="n">
        <v>41634</v>
      </c>
      <c r="AR988" s="4" t="n"/>
      <c r="AS988" s="5">
        <f>+AR988-AQ988</f>
        <v/>
      </c>
      <c r="AT988" t="inlineStr">
        <is>
          <t>Acta de Compromiso</t>
        </is>
      </c>
      <c r="AU988" s="70" t="inlineStr">
        <is>
          <t>Auto de archivo</t>
        </is>
      </c>
    </row>
    <row r="989" ht="15" customHeight="1">
      <c r="B989" t="inlineStr">
        <is>
          <t>988-2013</t>
        </is>
      </c>
      <c r="C989" t="n">
        <v>1307783</v>
      </c>
      <c r="D989" t="inlineStr">
        <is>
          <t>FAUNA DOMESTICA</t>
        </is>
      </c>
      <c r="H989" t="inlineStr">
        <is>
          <t>Posee gallinas, patos y conejos que perjudican a los vecinos</t>
        </is>
      </c>
      <c r="I989" t="inlineStr">
        <is>
          <t>Dora Arredondo</t>
        </is>
      </c>
      <c r="T989">
        <f>CONCATENATE(J989," ",K989," ",L989," ",M989," ",N989," ",O989," ",P989," ",Q989," ",R989," ",S989)</f>
        <v/>
      </c>
      <c r="U989" t="n">
        <v>42870915</v>
      </c>
      <c r="V989" t="n">
        <v>5981116</v>
      </c>
      <c r="W989" t="inlineStr">
        <is>
          <t>Jairo</t>
        </is>
      </c>
      <c r="X989" t="inlineStr">
        <is>
          <t>CL</t>
        </is>
      </c>
      <c r="Y989" t="n">
        <v>41</v>
      </c>
      <c r="Z989" t="inlineStr">
        <is>
          <t>B</t>
        </is>
      </c>
      <c r="AA989" t="inlineStr">
        <is>
          <t>SUR</t>
        </is>
      </c>
      <c r="AB989" t="n">
        <v>32</v>
      </c>
      <c r="AC989" t="inlineStr">
        <is>
          <t>B</t>
        </is>
      </c>
      <c r="AD989" t="n">
        <v>20</v>
      </c>
      <c r="AF989" t="inlineStr">
        <is>
          <t>7.4.2</t>
        </is>
      </c>
      <c r="AH989">
        <f>CONCATENATE(X989," ",Y989," ",Z989," ",AA989," ",AB989," ",AC989," ",AD989," ",AE989," ",AF989," ",AG989)</f>
        <v/>
      </c>
      <c r="AI989" t="inlineStr">
        <is>
          <t>no reporta</t>
        </is>
      </c>
      <c r="AJ989" t="inlineStr">
        <is>
          <t>no reporta</t>
        </is>
      </c>
      <c r="AK989" t="inlineStr">
        <is>
          <t>Loma del Barro</t>
        </is>
      </c>
      <c r="AP989" t="n">
        <v>7</v>
      </c>
      <c r="AQ989" s="17" t="n">
        <v>41627</v>
      </c>
      <c r="AR989" s="4" t="n"/>
      <c r="AS989" s="5">
        <f>+AR989-AQ989</f>
        <v/>
      </c>
      <c r="AT989" t="inlineStr">
        <is>
          <t>Acta de Compromiso</t>
        </is>
      </c>
      <c r="AU989" s="70" t="inlineStr">
        <is>
          <t>Auto de archivo</t>
        </is>
      </c>
    </row>
    <row r="990" ht="15" customHeight="1">
      <c r="A990" t="inlineStr">
        <is>
          <t>I.T 132055</t>
        </is>
      </c>
      <c r="B990" t="inlineStr">
        <is>
          <t>989-2013</t>
        </is>
      </c>
      <c r="C990" t="n">
        <v>130581</v>
      </c>
      <c r="D990" t="inlineStr">
        <is>
          <t>SUELO</t>
        </is>
      </c>
      <c r="H990" s="7" t="inlineStr">
        <is>
          <t>Acumulacion inadecuada de material vegetal</t>
        </is>
      </c>
      <c r="I990" t="inlineStr">
        <is>
          <t>Virmania Castro</t>
        </is>
      </c>
      <c r="J990" t="inlineStr">
        <is>
          <t>CL</t>
        </is>
      </c>
      <c r="K990" t="n">
        <v>24</v>
      </c>
      <c r="M990" t="inlineStr">
        <is>
          <t>SUR</t>
        </is>
      </c>
      <c r="N990" t="n">
        <v>39</v>
      </c>
      <c r="P990" t="n">
        <v>85</v>
      </c>
      <c r="T990">
        <f>CONCATENATE(J990," ",K990," ",L990," ",M990," ",N990," ",O990," ",P990," ",Q990," ",R990," ",S990)</f>
        <v/>
      </c>
      <c r="U990" t="n">
        <v>3152274</v>
      </c>
      <c r="V990" t="n">
        <v>2669036</v>
      </c>
      <c r="W990" t="inlineStr">
        <is>
          <t>Maria Victoria Marquez-Cerezos de La Abadia</t>
        </is>
      </c>
      <c r="X990" t="inlineStr">
        <is>
          <t>CL</t>
        </is>
      </c>
      <c r="Y990" t="n">
        <v>24</v>
      </c>
      <c r="AA990" t="inlineStr">
        <is>
          <t>SUR</t>
        </is>
      </c>
      <c r="AB990" t="n">
        <v>39</v>
      </c>
      <c r="AD990" t="n">
        <v>85</v>
      </c>
      <c r="AH990">
        <f>CONCATENATE(X990," ",Y990," ",Z990," ",AA990," ",AB990," ",AC990," ",AD990," ",AE990," ",AF990," ",AG990)</f>
        <v/>
      </c>
      <c r="AJ990" t="n">
        <v>5796563</v>
      </c>
      <c r="AK990" t="inlineStr">
        <is>
          <t>Zuñiga</t>
        </is>
      </c>
      <c r="AP990" t="n">
        <v>4</v>
      </c>
      <c r="AQ990" s="17" t="n">
        <v>41325</v>
      </c>
      <c r="AR990" s="4" t="n">
        <v>41513</v>
      </c>
      <c r="AS990" s="5">
        <f>+AR990-AQ990</f>
        <v/>
      </c>
      <c r="AT990" t="inlineStr">
        <is>
          <t>Acta de Compromiso</t>
        </is>
      </c>
      <c r="AU990" s="70" t="inlineStr">
        <is>
          <t>Auto de archivo</t>
        </is>
      </c>
      <c r="AV990" s="10" t="n">
        <v>41696</v>
      </c>
      <c r="AW990" s="9" t="inlineStr">
        <is>
          <t>c. Calle - C. Rojas</t>
        </is>
      </c>
      <c r="AX990" s="10" t="n">
        <v>41696</v>
      </c>
      <c r="CE990" s="10" t="n">
        <v>41696</v>
      </c>
    </row>
    <row r="991" ht="15" customHeight="1">
      <c r="B991" t="inlineStr">
        <is>
          <t>990-2013</t>
        </is>
      </c>
      <c r="C991" t="n">
        <v>181</v>
      </c>
      <c r="D991" t="inlineStr">
        <is>
          <t>SUELO</t>
        </is>
      </c>
      <c r="H991" s="7" t="inlineStr">
        <is>
          <t>Huerta y cerco vivo que esta desestabilizando el terreno</t>
        </is>
      </c>
      <c r="I991" t="inlineStr">
        <is>
          <t>Inspección Palmas</t>
        </is>
      </c>
      <c r="T991">
        <f>CONCATENATE(J991," ",K991," ",L991," ",M991," ",N991," ",O991," ",P991," ",Q991," ",R991," ",S991)</f>
        <v/>
      </c>
      <c r="W991" t="inlineStr">
        <is>
          <t>Camilo Guerra Franco</t>
        </is>
      </c>
      <c r="AH991">
        <f>CONCATENATE(X991," ",Y991," ",Z991," ",AA991," ",AB991," ",AC991," ",AD991," ",AE991," ",AF991," ",AG991)</f>
        <v/>
      </c>
      <c r="AL991" t="inlineStr">
        <is>
          <t>Las Palmas</t>
        </is>
      </c>
      <c r="AP991" t="n">
        <v>12</v>
      </c>
      <c r="AQ991" s="17" t="n">
        <v>41498</v>
      </c>
      <c r="AR991" s="4" t="n"/>
      <c r="AS991" s="5">
        <f>+AR991-AQ991</f>
        <v/>
      </c>
      <c r="AT991" t="inlineStr">
        <is>
          <t>Remisión u otros</t>
        </is>
      </c>
      <c r="AU991" s="70" t="inlineStr">
        <is>
          <t>Auto de archivo</t>
        </is>
      </c>
    </row>
    <row r="992" ht="15" customHeight="1">
      <c r="H992" s="7" t="n"/>
      <c r="AH992">
        <f>CONCATENATE(X992," ",Y992," ",Z992," ",AA992," ",AB992," ",AC992," ",AD992," ",AE992," ",AF992," ",AG992)</f>
        <v/>
      </c>
      <c r="AR992" s="4" t="n"/>
      <c r="AS992" s="5">
        <f>+AR992-AQ992</f>
        <v/>
      </c>
    </row>
    <row r="993" ht="15" customHeight="1">
      <c r="T993">
        <f>CONCATENATE(J993," ",K993," ",L993," ",M993," ",N993," ",O993," ",P993," ",Q993," ",R993," ",S993)</f>
        <v/>
      </c>
      <c r="AH993">
        <f>CONCATENATE(X993," ",Y993," ",Z993," ",AA993," ",AB993," ",AC993," ",AD993," ",AE993," ",AF993," ",AG993)</f>
        <v/>
      </c>
      <c r="AR993" s="4" t="n"/>
      <c r="AS993" s="5">
        <f>+AR993-AQ993</f>
        <v/>
      </c>
    </row>
    <row r="994" ht="15" customHeight="1">
      <c r="AH994">
        <f>CONCATENATE(X994," ",Y994," ",Z994," ",AA994," ",AB994," ",AC994," ",AD994," ",AE994," ",AF994," ",AG994)</f>
        <v/>
      </c>
      <c r="AR994" s="4" t="n"/>
      <c r="AS994" s="5">
        <f>+AR994-AQ994</f>
        <v/>
      </c>
    </row>
    <row r="995" ht="15" customHeight="1">
      <c r="AH995">
        <f>CONCATENATE(X995," ",Y995," ",Z995," ",AA995," ",AB995," ",AC995," ",AD995," ",AE995," ",AF995," ",AG995)</f>
        <v/>
      </c>
      <c r="AR995" s="4" t="n"/>
      <c r="AS995" s="5">
        <f>+AR995-AQ995</f>
        <v/>
      </c>
    </row>
    <row r="996" ht="15" customHeight="1">
      <c r="AH996">
        <f>CONCATENATE(X996," ",Y996," ",Z996," ",AA996," ",AB996," ",AC996," ",AD996," ",AE996," ",AF996," ",AG996)</f>
        <v/>
      </c>
      <c r="AR996" s="4" t="n"/>
      <c r="AS996" s="5">
        <f>+AR996-AQ996</f>
        <v/>
      </c>
    </row>
    <row r="997" ht="15" customHeight="1">
      <c r="AH997">
        <f>CONCATENATE(X997," ",Y997," ",Z997," ",AA997," ",AB997," ",AC997," ",AD997," ",AE997," ",AF997," ",AG997)</f>
        <v/>
      </c>
      <c r="AR997" s="4" t="n"/>
      <c r="AS997" s="5">
        <f>+AR997-AQ997</f>
        <v/>
      </c>
    </row>
    <row r="998" ht="15" customHeight="1">
      <c r="AH998">
        <f>CONCATENATE(X998," ",Y998," ",Z998," ",AA998," ",AB998," ",AC998," ",AD998," ",AE998," ",AF998," ",AG998)</f>
        <v/>
      </c>
      <c r="AR998" s="4" t="n"/>
      <c r="AS998" s="5">
        <f>+AR998-AQ998</f>
        <v/>
      </c>
    </row>
    <row r="999" ht="15" customHeight="1">
      <c r="AH999">
        <f>CONCATENATE(X999," ",Y999," ",Z999," ",AA999," ",AB999," ",AC999," ",AD999," ",AE999," ",AF999," ",AG999)</f>
        <v/>
      </c>
      <c r="AR999" s="4" t="n"/>
      <c r="AS999" s="5">
        <f>+AR999-AQ999</f>
        <v/>
      </c>
    </row>
    <row r="1000" ht="15" customHeight="1">
      <c r="AH1000">
        <f>CONCATENATE(X1000," ",Y1000," ",Z1000," ",AA1000," ",AB1000," ",AC1000," ",AD1000," ",AE1000," ",AF1000," ",AG1000)</f>
        <v/>
      </c>
      <c r="AR1000" s="4" t="n"/>
      <c r="AS1000" s="5">
        <f>+AR1000-AQ1000</f>
        <v/>
      </c>
    </row>
    <row r="1001" ht="15" customHeight="1">
      <c r="AH1001">
        <f>CONCATENATE(X1001," ",Y1001," ",Z1001," ",AA1001," ",AB1001," ",AC1001," ",AD1001," ",AE1001," ",AF1001," ",AG1001)</f>
        <v/>
      </c>
      <c r="AR1001" s="4" t="n"/>
      <c r="AS1001" s="5">
        <f>+AR1001-AQ1001</f>
        <v/>
      </c>
    </row>
    <row r="1002" ht="15" customHeight="1">
      <c r="AH1002">
        <f>CONCATENATE(X1002," ",Y1002," ",Z1002," ",AA1002," ",AB1002," ",AC1002," ",AD1002," ",AE1002," ",AF1002," ",AG1002)</f>
        <v/>
      </c>
      <c r="AR1002" s="4" t="n"/>
      <c r="AS1002" s="5">
        <f>+AR1002-AQ1002</f>
        <v/>
      </c>
    </row>
    <row r="1003" ht="15" customHeight="1">
      <c r="AH1003">
        <f>CONCATENATE(X1003," ",Y1003," ",Z1003," ",AA1003," ",AB1003," ",AC1003," ",AD1003," ",AE1003," ",AF1003," ",AG1003)</f>
        <v/>
      </c>
      <c r="AR1003" s="4" t="n"/>
      <c r="AS1003" s="5">
        <f>+AR1003-AQ1003</f>
        <v/>
      </c>
    </row>
    <row r="1004" ht="15" customHeight="1">
      <c r="AH1004">
        <f>CONCATENATE(X1004," ",Y1004," ",Z1004," ",AA1004," ",AB1004," ",AC1004," ",AD1004," ",AE1004," ",AF1004," ",AG1004)</f>
        <v/>
      </c>
      <c r="AR1004" s="4" t="n"/>
      <c r="AS1004" s="5">
        <f>+AR1004-AQ1004</f>
        <v/>
      </c>
    </row>
    <row r="1005" ht="15" customHeight="1">
      <c r="AH1005">
        <f>CONCATENATE(X1005," ",Y1005," ",Z1005," ",AA1005," ",AB1005," ",AC1005," ",AD1005," ",AE1005," ",AF1005," ",AG1005)</f>
        <v/>
      </c>
      <c r="AR1005" s="4" t="n"/>
      <c r="AS1005" s="5">
        <f>+AR1005-AQ1005</f>
        <v/>
      </c>
    </row>
    <row r="1006" ht="15" customHeight="1">
      <c r="AH1006">
        <f>CONCATENATE(X1006," ",Y1006," ",Z1006," ",AA1006," ",AB1006," ",AC1006," ",AD1006," ",AE1006," ",AF1006," ",AG1006)</f>
        <v/>
      </c>
      <c r="AR1006" s="4" t="n"/>
      <c r="AS1006" s="5">
        <f>+AR1006-AQ1006</f>
        <v/>
      </c>
    </row>
    <row r="1007" ht="15" customHeight="1">
      <c r="AH1007">
        <f>CONCATENATE(X1007," ",Y1007," ",Z1007," ",AA1007," ",AB1007," ",AC1007," ",AD1007," ",AE1007," ",AF1007," ",AG1007)</f>
        <v/>
      </c>
      <c r="AR1007" s="4" t="n"/>
      <c r="AS1007" s="5">
        <f>+AR1007-AQ1007</f>
        <v/>
      </c>
    </row>
    <row r="1008" ht="15" customHeight="1">
      <c r="AH1008">
        <f>CONCATENATE(X1008," ",Y1008," ",Z1008," ",AA1008," ",AB1008," ",AC1008," ",AD1008," ",AE1008," ",AF1008," ",AG1008)</f>
        <v/>
      </c>
      <c r="AR1008" s="4" t="n"/>
      <c r="AS1008" s="5">
        <f>+AR1008-AQ1008</f>
        <v/>
      </c>
    </row>
    <row r="1009" ht="15" customHeight="1">
      <c r="AH1009">
        <f>CONCATENATE(X1009," ",Y1009," ",Z1009," ",AA1009," ",AB1009," ",AC1009," ",AD1009," ",AE1009," ",AF1009," ",AG1009)</f>
        <v/>
      </c>
      <c r="AR1009" s="4" t="n"/>
      <c r="AS1009" s="5">
        <f>+AR1009-AQ1009</f>
        <v/>
      </c>
    </row>
    <row r="1010" ht="15" customHeight="1">
      <c r="AH1010">
        <f>CONCATENATE(X1010," ",Y1010," ",Z1010," ",AA1010," ",AB1010," ",AC1010," ",AD1010," ",AE1010," ",AF1010," ",AG1010)</f>
        <v/>
      </c>
      <c r="AR1010" s="4" t="n"/>
      <c r="AS1010" s="5">
        <f>+AR1010-AQ1010</f>
        <v/>
      </c>
    </row>
    <row r="1011" ht="15" customHeight="1">
      <c r="AH1011">
        <f>CONCATENATE(X1011," ",Y1011," ",Z1011," ",AA1011," ",AB1011," ",AC1011," ",AD1011," ",AE1011," ",AF1011," ",AG1011)</f>
        <v/>
      </c>
      <c r="AR1011" s="4" t="n"/>
      <c r="AS1011" s="5">
        <f>+AR1011-AQ1011</f>
        <v/>
      </c>
    </row>
    <row r="1012" ht="15" customHeight="1">
      <c r="AH1012">
        <f>CONCATENATE(X1012," ",Y1012," ",Z1012," ",AA1012," ",AB1012," ",AC1012," ",AD1012," ",AE1012," ",AF1012," ",AG1012)</f>
        <v/>
      </c>
      <c r="AR1012" s="4" t="n"/>
      <c r="AS1012" s="5">
        <f>+AR1012-AQ1012</f>
        <v/>
      </c>
    </row>
    <row r="1013" ht="15" customHeight="1">
      <c r="AH1013">
        <f>CONCATENATE(X1013," ",Y1013," ",Z1013," ",AA1013," ",AB1013," ",AC1013," ",AD1013," ",AE1013," ",AF1013," ",AG1013)</f>
        <v/>
      </c>
      <c r="AR1013" s="4" t="n"/>
      <c r="AS1013" s="5">
        <f>+AR1013-AQ1013</f>
        <v/>
      </c>
    </row>
    <row r="1014" ht="15" customHeight="1">
      <c r="AH1014">
        <f>CONCATENATE(X1014," ",Y1014," ",Z1014," ",AA1014," ",AB1014," ",AC1014," ",AD1014," ",AE1014," ",AF1014," ",AG1014)</f>
        <v/>
      </c>
      <c r="AR1014" s="4" t="n"/>
      <c r="AS1014" s="5">
        <f>+AR1014-AQ1014</f>
        <v/>
      </c>
    </row>
    <row r="1015" ht="15" customHeight="1">
      <c r="AH1015">
        <f>CONCATENATE(X1015," ",Y1015," ",Z1015," ",AA1015," ",AB1015," ",AC1015," ",AD1015," ",AE1015," ",AF1015," ",AG1015)</f>
        <v/>
      </c>
      <c r="AR1015" s="4" t="n"/>
      <c r="AS1015" s="5">
        <f>+AR1015-AQ1015</f>
        <v/>
      </c>
    </row>
    <row r="1016" ht="15" customHeight="1">
      <c r="AH1016">
        <f>CONCATENATE(X1016," ",Y1016," ",Z1016," ",AA1016," ",AB1016," ",AC1016," ",AD1016," ",AE1016," ",AF1016," ",AG1016)</f>
        <v/>
      </c>
      <c r="AR1016" s="4" t="n"/>
      <c r="AS1016" s="5">
        <f>+AR1016-AQ1016</f>
        <v/>
      </c>
    </row>
    <row r="1017" ht="15" customHeight="1">
      <c r="AH1017">
        <f>CONCATENATE(X1017," ",Y1017," ",Z1017," ",AA1017," ",AB1017," ",AC1017," ",AD1017," ",AE1017," ",AF1017," ",AG1017)</f>
        <v/>
      </c>
      <c r="AR1017" s="4" t="n"/>
      <c r="AS1017" s="5">
        <f>+AR1017-AQ1017</f>
        <v/>
      </c>
    </row>
    <row r="1018" ht="15" customHeight="1">
      <c r="AH1018">
        <f>CONCATENATE(X1018," ",Y1018," ",Z1018," ",AA1018," ",AB1018," ",AC1018," ",AD1018," ",AE1018," ",AF1018," ",AG1018)</f>
        <v/>
      </c>
      <c r="AR1018" s="4" t="n"/>
      <c r="AS1018" s="5">
        <f>+AR1018-AQ1018</f>
        <v/>
      </c>
    </row>
    <row r="1019" ht="15" customHeight="1">
      <c r="AH1019">
        <f>CONCATENATE(X1019," ",Y1019," ",Z1019," ",AA1019," ",AB1019," ",AC1019," ",AD1019," ",AE1019," ",AF1019," ",AG1019)</f>
        <v/>
      </c>
      <c r="AR1019" s="4" t="n"/>
      <c r="AS1019" s="5">
        <f>+AR1019-AQ1019</f>
        <v/>
      </c>
    </row>
    <row r="1020" ht="15" customHeight="1">
      <c r="AH1020">
        <f>CONCATENATE(X1020," ",Y1020," ",Z1020," ",AA1020," ",AB1020," ",AC1020," ",AD1020," ",AE1020," ",AF1020," ",AG1020)</f>
        <v/>
      </c>
      <c r="AR1020" s="4" t="n"/>
      <c r="AS1020" s="5">
        <f>+AR1020-AQ1020</f>
        <v/>
      </c>
    </row>
    <row r="1021" ht="15" customHeight="1">
      <c r="AH1021">
        <f>CONCATENATE(X1021," ",Y1021," ",Z1021," ",AA1021," ",AB1021," ",AC1021," ",AD1021," ",AE1021," ",AF1021," ",AG1021)</f>
        <v/>
      </c>
      <c r="AR1021" s="4" t="n"/>
      <c r="AS1021" s="5">
        <f>+AR1021-AQ1021</f>
        <v/>
      </c>
    </row>
    <row r="1022" ht="15" customHeight="1">
      <c r="AH1022">
        <f>CONCATENATE(X1022," ",Y1022," ",Z1022," ",AA1022," ",AB1022," ",AC1022," ",AD1022," ",AE1022," ",AF1022," ",AG1022)</f>
        <v/>
      </c>
      <c r="AR1022" s="4" t="n"/>
      <c r="AS1022" s="5">
        <f>+AR1022-AQ1022</f>
        <v/>
      </c>
    </row>
    <row r="1023" ht="15" customHeight="1">
      <c r="AH1023">
        <f>CONCATENATE(X1023," ",Y1023," ",Z1023," ",AA1023," ",AB1023," ",AC1023," ",AD1023," ",AE1023," ",AF1023," ",AG1023)</f>
        <v/>
      </c>
      <c r="AR1023" s="4" t="n"/>
      <c r="AS1023" s="5">
        <f>+AR1023-AQ1023</f>
        <v/>
      </c>
    </row>
    <row r="1024" ht="15" customHeight="1">
      <c r="AH1024">
        <f>CONCATENATE(X1024," ",Y1024," ",Z1024," ",AA1024," ",AB1024," ",AC1024," ",AD1024," ",AE1024," ",AF1024," ",AG1024)</f>
        <v/>
      </c>
      <c r="AR1024" s="4" t="n"/>
      <c r="AS1024" s="5">
        <f>+AR1024-AQ1024</f>
        <v/>
      </c>
    </row>
    <row r="1025" ht="15" customHeight="1">
      <c r="AH1025">
        <f>CONCATENATE(X1025," ",Y1025," ",Z1025," ",AA1025," ",AB1025," ",AC1025," ",AD1025," ",AE1025," ",AF1025," ",AG1025)</f>
        <v/>
      </c>
      <c r="AR1025" s="4" t="n"/>
      <c r="AS1025" s="5">
        <f>+AR1025-AQ1025</f>
        <v/>
      </c>
    </row>
    <row r="1026" ht="15" customHeight="1">
      <c r="AH1026">
        <f>CONCATENATE(X1026," ",Y1026," ",Z1026," ",AA1026," ",AB1026," ",AC1026," ",AD1026," ",AE1026," ",AF1026," ",AG1026)</f>
        <v/>
      </c>
      <c r="AR1026" s="4" t="n"/>
      <c r="AS1026" s="5">
        <f>+AR1026-AQ1026</f>
        <v/>
      </c>
    </row>
    <row r="1027" ht="15" customHeight="1">
      <c r="AH1027">
        <f>CONCATENATE(X1027," ",Y1027," ",Z1027," ",AA1027," ",AB1027," ",AC1027," ",AD1027," ",AE1027," ",AF1027," ",AG1027)</f>
        <v/>
      </c>
      <c r="AR1027" s="4" t="n"/>
      <c r="AS1027" s="5">
        <f>+AR1027-AQ1027</f>
        <v/>
      </c>
    </row>
    <row r="1028" ht="15" customHeight="1">
      <c r="AH1028">
        <f>CONCATENATE(X1028," ",Y1028," ",Z1028," ",AA1028," ",AB1028," ",AC1028," ",AD1028," ",AE1028," ",AF1028," ",AG1028)</f>
        <v/>
      </c>
      <c r="AR1028" s="4" t="n"/>
      <c r="AS1028" s="5">
        <f>+AR1028-AQ1028</f>
        <v/>
      </c>
    </row>
    <row r="1029" ht="15" customHeight="1">
      <c r="AH1029">
        <f>CONCATENATE(X1029," ",Y1029," ",Z1029," ",AA1029," ",AB1029," ",AC1029," ",AD1029," ",AE1029," ",AF1029," ",AG1029)</f>
        <v/>
      </c>
      <c r="AR1029" s="4" t="n"/>
      <c r="AS1029" s="5">
        <f>+AR1029-AQ1029</f>
        <v/>
      </c>
    </row>
    <row r="1030" ht="15" customHeight="1">
      <c r="AH1030">
        <f>CONCATENATE(X1030," ",Y1030," ",Z1030," ",AA1030," ",AB1030," ",AC1030," ",AD1030," ",AE1030," ",AF1030," ",AG1030)</f>
        <v/>
      </c>
      <c r="AR1030" s="4" t="n"/>
      <c r="AS1030" s="5">
        <f>+AR1030-AQ1030</f>
        <v/>
      </c>
    </row>
    <row r="1031" ht="15" customHeight="1">
      <c r="AH1031">
        <f>CONCATENATE(X1031," ",Y1031," ",Z1031," ",AA1031," ",AB1031," ",AC1031," ",AD1031," ",AE1031," ",AF1031," ",AG1031)</f>
        <v/>
      </c>
      <c r="AR1031" s="4" t="n"/>
      <c r="AS1031" s="5">
        <f>+AR1031-AQ1031</f>
        <v/>
      </c>
    </row>
    <row r="1032" ht="15" customHeight="1">
      <c r="AH1032">
        <f>CONCATENATE(X1032," ",Y1032," ",Z1032," ",AA1032," ",AB1032," ",AC1032," ",AD1032," ",AE1032," ",AF1032," ",AG1032)</f>
        <v/>
      </c>
      <c r="AR1032" s="4" t="n"/>
      <c r="AS1032" s="5">
        <f>+AR1032-AQ1032</f>
        <v/>
      </c>
    </row>
    <row r="1033" ht="15" customHeight="1">
      <c r="AH1033">
        <f>CONCATENATE(X1033," ",Y1033," ",Z1033," ",AA1033," ",AB1033," ",AC1033," ",AD1033," ",AE1033," ",AF1033," ",AG1033)</f>
        <v/>
      </c>
      <c r="AR1033" s="4" t="n"/>
      <c r="AS1033" s="5">
        <f>+AR1033-AQ1033</f>
        <v/>
      </c>
    </row>
    <row r="1034" ht="15" customHeight="1">
      <c r="AH1034">
        <f>CONCATENATE(X1034," ",Y1034," ",Z1034," ",AA1034," ",AB1034," ",AC1034," ",AD1034," ",AE1034," ",AF1034," ",AG1034)</f>
        <v/>
      </c>
      <c r="AR1034" s="4" t="n"/>
      <c r="AS1034" s="5">
        <f>+AR1034-AQ1034</f>
        <v/>
      </c>
    </row>
    <row r="1035" ht="15" customHeight="1">
      <c r="AH1035">
        <f>CONCATENATE(X1035," ",Y1035," ",Z1035," ",AA1035," ",AB1035," ",AC1035," ",AD1035," ",AE1035," ",AF1035," ",AG1035)</f>
        <v/>
      </c>
      <c r="AR1035" s="4" t="n"/>
      <c r="AS1035" s="5">
        <f>+AR1035-AQ1035</f>
        <v/>
      </c>
    </row>
    <row r="1036" ht="15" customHeight="1">
      <c r="AH1036">
        <f>CONCATENATE(X1036," ",Y1036," ",Z1036," ",AA1036," ",AB1036," ",AC1036," ",AD1036," ",AE1036," ",AF1036," ",AG1036)</f>
        <v/>
      </c>
      <c r="AR1036" s="4" t="n"/>
      <c r="AS1036" s="5">
        <f>+AR1036-AQ1036</f>
        <v/>
      </c>
    </row>
    <row r="1037" ht="15" customHeight="1">
      <c r="AH1037">
        <f>CONCATENATE(X1037," ",Y1037," ",Z1037," ",AA1037," ",AB1037," ",AC1037," ",AD1037," ",AE1037," ",AF1037," ",AG1037)</f>
        <v/>
      </c>
      <c r="AR1037" s="4" t="n"/>
      <c r="AS1037" s="5">
        <f>+AR1037-AQ1037</f>
        <v/>
      </c>
    </row>
    <row r="1038" ht="15" customHeight="1">
      <c r="AH1038">
        <f>CONCATENATE(X1038," ",Y1038," ",Z1038," ",AA1038," ",AB1038," ",AC1038," ",AD1038," ",AE1038," ",AF1038," ",AG1038)</f>
        <v/>
      </c>
      <c r="AR1038" s="4" t="n"/>
      <c r="AS1038" s="5">
        <f>+AR1038-AQ1038</f>
        <v/>
      </c>
    </row>
    <row r="1039" ht="15" customHeight="1">
      <c r="AH1039">
        <f>CONCATENATE(X1039," ",Y1039," ",Z1039," ",AA1039," ",AB1039," ",AC1039," ",AD1039," ",AE1039," ",AF1039," ",AG1039)</f>
        <v/>
      </c>
      <c r="AR1039" s="4" t="n"/>
      <c r="AS1039" s="5">
        <f>+AR1039-AQ1039</f>
        <v/>
      </c>
    </row>
    <row r="1040" ht="15" customHeight="1">
      <c r="AH1040">
        <f>CONCATENATE(X1040," ",Y1040," ",Z1040," ",AA1040," ",AB1040," ",AC1040," ",AD1040," ",AE1040," ",AF1040," ",AG1040)</f>
        <v/>
      </c>
      <c r="AR1040" s="4" t="n"/>
      <c r="AS1040" s="5">
        <f>+AR1040-AQ1040</f>
        <v/>
      </c>
    </row>
    <row r="1041" ht="15" customHeight="1">
      <c r="AH1041">
        <f>CONCATENATE(X1041," ",Y1041," ",Z1041," ",AA1041," ",AB1041," ",AC1041," ",AD1041," ",AE1041," ",AF1041," ",AG1041)</f>
        <v/>
      </c>
      <c r="AR1041" s="4" t="n"/>
      <c r="AS1041" s="5">
        <f>+AR1041-AQ1041</f>
        <v/>
      </c>
    </row>
    <row r="1042" ht="15" customHeight="1">
      <c r="AH1042">
        <f>CONCATENATE(X1042," ",Y1042," ",Z1042," ",AA1042," ",AB1042," ",AC1042," ",AD1042," ",AE1042," ",AF1042," ",AG1042)</f>
        <v/>
      </c>
      <c r="AR1042" s="4" t="n"/>
      <c r="AS1042" s="5">
        <f>+AR1042-AQ1042</f>
        <v/>
      </c>
    </row>
    <row r="1043" ht="15" customHeight="1">
      <c r="AH1043">
        <f>CONCATENATE(X1043," ",Y1043," ",Z1043," ",AA1043," ",AB1043," ",AC1043," ",AD1043," ",AE1043," ",AF1043," ",AG1043)</f>
        <v/>
      </c>
      <c r="AR1043" s="4" t="n"/>
      <c r="AS1043" s="5">
        <f>+AR1043-AQ1043</f>
        <v/>
      </c>
    </row>
    <row r="1044" ht="15" customHeight="1">
      <c r="AH1044">
        <f>CONCATENATE(X1044," ",Y1044," ",Z1044," ",AA1044," ",AB1044," ",AC1044," ",AD1044," ",AE1044," ",AF1044," ",AG1044)</f>
        <v/>
      </c>
      <c r="AR1044" s="4" t="n"/>
      <c r="AS1044" s="5">
        <f>+AR1044-AQ1044</f>
        <v/>
      </c>
    </row>
    <row r="1045" ht="15" customHeight="1">
      <c r="AH1045">
        <f>CONCATENATE(X1045," ",Y1045," ",Z1045," ",AA1045," ",AB1045," ",AC1045," ",AD1045," ",AE1045," ",AF1045," ",AG1045)</f>
        <v/>
      </c>
      <c r="AR1045" s="4" t="n"/>
      <c r="AS1045" s="5">
        <f>+AR1045-AQ1045</f>
        <v/>
      </c>
    </row>
    <row r="1046" ht="15" customHeight="1">
      <c r="AH1046">
        <f>CONCATENATE(X1046," ",Y1046," ",Z1046," ",AA1046," ",AB1046," ",AC1046," ",AD1046," ",AE1046," ",AF1046," ",AG1046)</f>
        <v/>
      </c>
      <c r="AR1046" s="4" t="n"/>
      <c r="AS1046" s="5">
        <f>+AR1046-AQ1046</f>
        <v/>
      </c>
    </row>
    <row r="1047" ht="15" customHeight="1">
      <c r="AH1047">
        <f>CONCATENATE(X1047," ",Y1047," ",Z1047," ",AA1047," ",AB1047," ",AC1047," ",AD1047," ",AE1047," ",AF1047," ",AG1047)</f>
        <v/>
      </c>
      <c r="AR1047" s="4" t="n"/>
      <c r="AS1047" s="5">
        <f>+AR1047-AQ1047</f>
        <v/>
      </c>
    </row>
    <row r="1048" ht="15" customHeight="1">
      <c r="AH1048">
        <f>CONCATENATE(X1048," ",Y1048," ",Z1048," ",AA1048," ",AB1048," ",AC1048," ",AD1048," ",AE1048," ",AF1048," ",AG1048)</f>
        <v/>
      </c>
      <c r="AR1048" s="4" t="n"/>
      <c r="AS1048" s="5">
        <f>+AR1048-AQ1048</f>
        <v/>
      </c>
    </row>
    <row r="1049" ht="15" customHeight="1">
      <c r="AH1049">
        <f>CONCATENATE(X1049," ",Y1049," ",Z1049," ",AA1049," ",AB1049," ",AC1049," ",AD1049," ",AE1049," ",AF1049," ",AG1049)</f>
        <v/>
      </c>
      <c r="AR1049" s="4" t="n"/>
      <c r="AS1049" s="5">
        <f>+AR1049-AQ1049</f>
        <v/>
      </c>
    </row>
    <row r="1050" ht="15" customHeight="1">
      <c r="AH1050">
        <f>CONCATENATE(X1050," ",Y1050," ",Z1050," ",AA1050," ",AB1050," ",AC1050," ",AD1050," ",AE1050," ",AF1050," ",AG1050)</f>
        <v/>
      </c>
      <c r="AR1050" s="4" t="n"/>
      <c r="AS1050" s="5">
        <f>+AR1050-AQ1050</f>
        <v/>
      </c>
    </row>
    <row r="1051" ht="15" customHeight="1">
      <c r="AH1051">
        <f>CONCATENATE(X1051," ",Y1051," ",Z1051," ",AA1051," ",AB1051," ",AC1051," ",AD1051," ",AE1051," ",AF1051," ",AG1051)</f>
        <v/>
      </c>
      <c r="AR1051" s="4" t="n"/>
      <c r="AS1051" s="5">
        <f>+AR1051-AQ1051</f>
        <v/>
      </c>
    </row>
    <row r="1052" ht="15" customHeight="1">
      <c r="AH1052">
        <f>CONCATENATE(X1052," ",Y1052," ",Z1052," ",AA1052," ",AB1052," ",AC1052," ",AD1052," ",AE1052," ",AF1052," ",AG1052)</f>
        <v/>
      </c>
      <c r="AR1052" s="4" t="n"/>
      <c r="AS1052" s="5">
        <f>+AR1052-AQ1052</f>
        <v/>
      </c>
    </row>
    <row r="1053" ht="15" customHeight="1">
      <c r="AH1053">
        <f>CONCATENATE(X1053," ",Y1053," ",Z1053," ",AA1053," ",AB1053," ",AC1053," ",AD1053," ",AE1053," ",AF1053," ",AG1053)</f>
        <v/>
      </c>
      <c r="AR1053" s="4" t="n"/>
      <c r="AS1053" s="5">
        <f>+AR1053-AQ1053</f>
        <v/>
      </c>
    </row>
    <row r="1054" ht="15" customHeight="1">
      <c r="AH1054">
        <f>CONCATENATE(X1054," ",Y1054," ",Z1054," ",AA1054," ",AB1054," ",AC1054," ",AD1054," ",AE1054," ",AF1054," ",AG1054)</f>
        <v/>
      </c>
      <c r="AR1054" s="4" t="n"/>
      <c r="AS1054" s="5">
        <f>+AR1054-AQ1054</f>
        <v/>
      </c>
    </row>
    <row r="1055" ht="15" customHeight="1">
      <c r="AH1055">
        <f>CONCATENATE(X1055," ",Y1055," ",Z1055," ",AA1055," ",AB1055," ",AC1055," ",AD1055," ",AE1055," ",AF1055," ",AG1055)</f>
        <v/>
      </c>
      <c r="AR1055" s="4" t="n"/>
      <c r="AS1055" s="5">
        <f>+AR1055-AQ1055</f>
        <v/>
      </c>
    </row>
    <row r="1056" ht="15" customHeight="1">
      <c r="AH1056">
        <f>CONCATENATE(X1056," ",Y1056," ",Z1056," ",AA1056," ",AB1056," ",AC1056," ",AD1056," ",AE1056," ",AF1056," ",AG1056)</f>
        <v/>
      </c>
      <c r="AR1056" s="4" t="n"/>
      <c r="AS1056" s="5">
        <f>+AR1056-AQ1056</f>
        <v/>
      </c>
    </row>
    <row r="1057" ht="15" customHeight="1">
      <c r="AH1057">
        <f>CONCATENATE(X1057," ",Y1057," ",Z1057," ",AA1057," ",AB1057," ",AC1057," ",AD1057," ",AE1057," ",AF1057," ",AG1057)</f>
        <v/>
      </c>
      <c r="AR1057" s="4" t="n"/>
      <c r="AS1057" s="5">
        <f>+AR1057-AQ1057</f>
        <v/>
      </c>
    </row>
    <row r="1058" ht="15" customHeight="1">
      <c r="AH1058">
        <f>CONCATENATE(X1058," ",Y1058," ",Z1058," ",AA1058," ",AB1058," ",AC1058," ",AD1058," ",AE1058," ",AF1058," ",AG1058)</f>
        <v/>
      </c>
      <c r="AR1058" s="4" t="n"/>
      <c r="AS1058" s="5">
        <f>+AR1058-AQ1058</f>
        <v/>
      </c>
    </row>
    <row r="1059" ht="15" customHeight="1">
      <c r="AH1059">
        <f>CONCATENATE(X1059," ",Y1059," ",Z1059," ",AA1059," ",AB1059," ",AC1059," ",AD1059," ",AE1059," ",AF1059," ",AG1059)</f>
        <v/>
      </c>
      <c r="AR1059" s="4" t="n"/>
      <c r="AS1059" s="5">
        <f>+AR1059-AQ1059</f>
        <v/>
      </c>
    </row>
    <row r="1060" ht="15" customHeight="1">
      <c r="AH1060">
        <f>CONCATENATE(X1060," ",Y1060," ",Z1060," ",AA1060," ",AB1060," ",AC1060," ",AD1060," ",AE1060," ",AF1060," ",AG1060)</f>
        <v/>
      </c>
      <c r="AR1060" s="4" t="n"/>
      <c r="AS1060" s="5">
        <f>+AR1060-AQ1060</f>
        <v/>
      </c>
    </row>
    <row r="1061" ht="15" customHeight="1">
      <c r="AH1061">
        <f>CONCATENATE(X1061," ",Y1061," ",Z1061," ",AA1061," ",AB1061," ",AC1061," ",AD1061," ",AE1061," ",AF1061," ",AG1061)</f>
        <v/>
      </c>
      <c r="AR1061" s="4" t="n"/>
      <c r="AS1061" s="5">
        <f>+AR1061-AQ1061</f>
        <v/>
      </c>
    </row>
    <row r="1062" ht="15" customHeight="1">
      <c r="AH1062">
        <f>CONCATENATE(X1062," ",Y1062," ",Z1062," ",AA1062," ",AB1062," ",AC1062," ",AD1062," ",AE1062," ",AF1062," ",AG1062)</f>
        <v/>
      </c>
      <c r="AR1062" s="4" t="n"/>
      <c r="AS1062" s="5">
        <f>+AR1062-AQ1062</f>
        <v/>
      </c>
    </row>
    <row r="1063" ht="15" customHeight="1">
      <c r="AH1063">
        <f>CONCATENATE(X1063," ",Y1063," ",Z1063," ",AA1063," ",AB1063," ",AC1063," ",AD1063," ",AE1063," ",AF1063," ",AG1063)</f>
        <v/>
      </c>
      <c r="AR1063" s="4" t="n"/>
      <c r="AS1063" s="5">
        <f>+AR1063-AQ1063</f>
        <v/>
      </c>
    </row>
    <row r="1064" ht="15" customHeight="1">
      <c r="AH1064">
        <f>CONCATENATE(X1064," ",Y1064," ",Z1064," ",AA1064," ",AB1064," ",AC1064," ",AD1064," ",AE1064," ",AF1064," ",AG1064)</f>
        <v/>
      </c>
      <c r="AR1064" s="4" t="n"/>
      <c r="AS1064" s="5">
        <f>+AR1064-AQ1064</f>
        <v/>
      </c>
    </row>
    <row r="1065" ht="15" customHeight="1">
      <c r="AH1065">
        <f>CONCATENATE(X1065," ",Y1065," ",Z1065," ",AA1065," ",AB1065," ",AC1065," ",AD1065," ",AE1065," ",AF1065," ",AG1065)</f>
        <v/>
      </c>
      <c r="AR1065" s="4" t="n"/>
      <c r="AS1065" s="5">
        <f>+AR1065-AQ1065</f>
        <v/>
      </c>
    </row>
    <row r="1066" ht="15" customHeight="1">
      <c r="AH1066">
        <f>CONCATENATE(X1066," ",Y1066," ",Z1066," ",AA1066," ",AB1066," ",AC1066," ",AD1066," ",AE1066," ",AF1066," ",AG1066)</f>
        <v/>
      </c>
      <c r="AR1066" s="4" t="n"/>
      <c r="AS1066" s="5">
        <f>+AR1066-AQ1066</f>
        <v/>
      </c>
    </row>
    <row r="1067" ht="15" customHeight="1">
      <c r="AH1067">
        <f>CONCATENATE(X1067," ",Y1067," ",Z1067," ",AA1067," ",AB1067," ",AC1067," ",AD1067," ",AE1067," ",AF1067," ",AG1067)</f>
        <v/>
      </c>
      <c r="AR1067" s="4" t="n"/>
      <c r="AS1067" s="5">
        <f>+AR1067-AQ1067</f>
        <v/>
      </c>
    </row>
    <row r="1068" ht="15" customHeight="1">
      <c r="AH1068">
        <f>CONCATENATE(X1068," ",Y1068," ",Z1068," ",AA1068," ",AB1068," ",AC1068," ",AD1068," ",AE1068," ",AF1068," ",AG1068)</f>
        <v/>
      </c>
      <c r="AR1068" s="4" t="n"/>
      <c r="AS1068" s="5">
        <f>+AR1068-AQ1068</f>
        <v/>
      </c>
    </row>
    <row r="1069" ht="15" customHeight="1">
      <c r="AH1069">
        <f>CONCATENATE(X1069," ",Y1069," ",Z1069," ",AA1069," ",AB1069," ",AC1069," ",AD1069," ",AE1069," ",AF1069," ",AG1069)</f>
        <v/>
      </c>
      <c r="AR1069" s="4" t="n"/>
      <c r="AS1069" s="5">
        <f>+AR1069-AQ1069</f>
        <v/>
      </c>
    </row>
    <row r="1070" ht="15" customHeight="1">
      <c r="AH1070">
        <f>CONCATENATE(X1070," ",Y1070," ",Z1070," ",AA1070," ",AB1070," ",AC1070," ",AD1070," ",AE1070," ",AF1070," ",AG1070)</f>
        <v/>
      </c>
      <c r="AR1070" s="4" t="n"/>
      <c r="AS1070" s="5">
        <f>+AR1070-AQ1070</f>
        <v/>
      </c>
    </row>
    <row r="1071" ht="15" customHeight="1">
      <c r="AH1071">
        <f>CONCATENATE(X1071," ",Y1071," ",Z1071," ",AA1071," ",AB1071," ",AC1071," ",AD1071," ",AE1071," ",AF1071," ",AG1071)</f>
        <v/>
      </c>
      <c r="AR1071" s="4" t="n"/>
      <c r="AS1071" s="5">
        <f>+AR1071-AQ1071</f>
        <v/>
      </c>
    </row>
    <row r="1072" ht="15" customHeight="1">
      <c r="AH1072">
        <f>CONCATENATE(X1072," ",Y1072," ",Z1072," ",AA1072," ",AB1072," ",AC1072," ",AD1072," ",AE1072," ",AF1072," ",AG1072)</f>
        <v/>
      </c>
      <c r="AR1072" s="4" t="n"/>
      <c r="AS1072" s="5">
        <f>+AR1072-AQ1072</f>
        <v/>
      </c>
    </row>
    <row r="1073" ht="15" customHeight="1">
      <c r="AH1073">
        <f>CONCATENATE(X1073," ",Y1073," ",Z1073," ",AA1073," ",AB1073," ",AC1073," ",AD1073," ",AE1073," ",AF1073," ",AG1073)</f>
        <v/>
      </c>
      <c r="AR1073" s="4" t="n"/>
      <c r="AS1073" s="5">
        <f>+AR1073-AQ1073</f>
        <v/>
      </c>
    </row>
    <row r="1074" ht="15" customHeight="1">
      <c r="AH1074">
        <f>CONCATENATE(X1074," ",Y1074," ",Z1074," ",AA1074," ",AB1074," ",AC1074," ",AD1074," ",AE1074," ",AF1074," ",AG1074)</f>
        <v/>
      </c>
      <c r="AR1074" s="4" t="n"/>
      <c r="AS1074" s="5">
        <f>+AR1074-AQ1074</f>
        <v/>
      </c>
    </row>
    <row r="1075" ht="15" customHeight="1">
      <c r="AH1075">
        <f>CONCATENATE(X1075," ",Y1075," ",Z1075," ",AA1075," ",AB1075," ",AC1075," ",AD1075," ",AE1075," ",AF1075," ",AG1075)</f>
        <v/>
      </c>
      <c r="AR1075" s="4" t="n"/>
      <c r="AS1075" s="5">
        <f>+AR1075-AQ1075</f>
        <v/>
      </c>
    </row>
    <row r="1076" ht="15" customHeight="1">
      <c r="AH1076">
        <f>CONCATENATE(X1076," ",Y1076," ",Z1076," ",AA1076," ",AB1076," ",AC1076," ",AD1076," ",AE1076," ",AF1076," ",AG1076)</f>
        <v/>
      </c>
      <c r="AR1076" s="4" t="n"/>
      <c r="AS1076" s="5">
        <f>+AR1076-AQ1076</f>
        <v/>
      </c>
    </row>
    <row r="1077" ht="15" customHeight="1">
      <c r="AH1077">
        <f>CONCATENATE(X1077," ",Y1077," ",Z1077," ",AA1077," ",AB1077," ",AC1077," ",AD1077," ",AE1077," ",AF1077," ",AG1077)</f>
        <v/>
      </c>
      <c r="AR1077" s="4" t="n"/>
      <c r="AS1077" s="5">
        <f>+AR1077-AQ1077</f>
        <v/>
      </c>
    </row>
    <row r="1078" ht="15" customHeight="1">
      <c r="AH1078">
        <f>CONCATENATE(X1078," ",Y1078," ",Z1078," ",AA1078," ",AB1078," ",AC1078," ",AD1078," ",AE1078," ",AF1078," ",AG1078)</f>
        <v/>
      </c>
      <c r="AR1078" s="4" t="n"/>
      <c r="AS1078" s="5">
        <f>+AR1078-AQ1078</f>
        <v/>
      </c>
    </row>
    <row r="1079" ht="15" customHeight="1">
      <c r="AH1079">
        <f>CONCATENATE(X1079," ",Y1079," ",Z1079," ",AA1079," ",AB1079," ",AC1079," ",AD1079," ",AE1079," ",AF1079," ",AG1079)</f>
        <v/>
      </c>
      <c r="AR1079" s="4" t="n"/>
      <c r="AS1079" s="5">
        <f>+AR1079-AQ1079</f>
        <v/>
      </c>
    </row>
    <row r="1080" ht="15" customHeight="1">
      <c r="AH1080">
        <f>CONCATENATE(X1080," ",Y1080," ",Z1080," ",AA1080," ",AB1080," ",AC1080," ",AD1080," ",AE1080," ",AF1080," ",AG1080)</f>
        <v/>
      </c>
      <c r="AR1080" s="4" t="n"/>
      <c r="AS1080" s="5">
        <f>+AR1080-AQ1080</f>
        <v/>
      </c>
    </row>
    <row r="1081" ht="15" customHeight="1">
      <c r="AH1081">
        <f>CONCATENATE(X1081," ",Y1081," ",Z1081," ",AA1081," ",AB1081," ",AC1081," ",AD1081," ",AE1081," ",AF1081," ",AG1081)</f>
        <v/>
      </c>
      <c r="AR1081" s="4" t="n"/>
      <c r="AS1081" s="5">
        <f>+AR1081-AQ1081</f>
        <v/>
      </c>
    </row>
    <row r="1082" ht="15" customHeight="1">
      <c r="AH1082">
        <f>CONCATENATE(X1082," ",Y1082," ",Z1082," ",AA1082," ",AB1082," ",AC1082," ",AD1082," ",AE1082," ",AF1082," ",AG1082)</f>
        <v/>
      </c>
      <c r="AR1082" s="4" t="n"/>
      <c r="AS1082" s="5">
        <f>+AR1082-AQ1082</f>
        <v/>
      </c>
    </row>
    <row r="1083" ht="15" customHeight="1">
      <c r="AH1083">
        <f>CONCATENATE(X1083," ",Y1083," ",Z1083," ",AA1083," ",AB1083," ",AC1083," ",AD1083," ",AE1083," ",AF1083," ",AG1083)</f>
        <v/>
      </c>
      <c r="AR1083" s="4" t="n"/>
      <c r="AS1083" s="5">
        <f>+AR1083-AQ1083</f>
        <v/>
      </c>
    </row>
    <row r="1084" ht="15" customHeight="1">
      <c r="AH1084">
        <f>CONCATENATE(X1084," ",Y1084," ",Z1084," ",AA1084," ",AB1084," ",AC1084," ",AD1084," ",AE1084," ",AF1084," ",AG1084)</f>
        <v/>
      </c>
      <c r="AR1084" s="4" t="n"/>
      <c r="AS1084" s="5">
        <f>+AR1084-AQ1084</f>
        <v/>
      </c>
    </row>
    <row r="1085" ht="15" customHeight="1">
      <c r="AH1085">
        <f>CONCATENATE(X1085," ",Y1085," ",Z1085," ",AA1085," ",AB1085," ",AC1085," ",AD1085," ",AE1085," ",AF1085," ",AG1085)</f>
        <v/>
      </c>
      <c r="AR1085" s="4" t="n"/>
      <c r="AS1085" s="5">
        <f>+AR1085-AQ1085</f>
        <v/>
      </c>
    </row>
    <row r="1086" ht="15" customHeight="1">
      <c r="AH1086">
        <f>CONCATENATE(X1086," ",Y1086," ",Z1086," ",AA1086," ",AB1086," ",AC1086," ",AD1086," ",AE1086," ",AF1086," ",AG1086)</f>
        <v/>
      </c>
      <c r="AR1086" s="4" t="n"/>
      <c r="AS1086" s="5">
        <f>+AR1086-AQ1086</f>
        <v/>
      </c>
    </row>
    <row r="1087" ht="15" customHeight="1">
      <c r="AH1087">
        <f>CONCATENATE(X1087," ",Y1087," ",Z1087," ",AA1087," ",AB1087," ",AC1087," ",AD1087," ",AE1087," ",AF1087," ",AG1087)</f>
        <v/>
      </c>
      <c r="AR1087" s="4" t="n"/>
      <c r="AS1087" s="5">
        <f>+AR1087-AQ1087</f>
        <v/>
      </c>
    </row>
    <row r="1088" ht="15" customHeight="1">
      <c r="AH1088">
        <f>CONCATENATE(X1088," ",Y1088," ",Z1088," ",AA1088," ",AB1088," ",AC1088," ",AD1088," ",AE1088," ",AF1088," ",AG1088)</f>
        <v/>
      </c>
      <c r="AR1088" s="4" t="n"/>
      <c r="AS1088" s="5">
        <f>+AR1088-AQ1088</f>
        <v/>
      </c>
    </row>
    <row r="1089" ht="15" customHeight="1">
      <c r="AH1089">
        <f>CONCATENATE(X1089," ",Y1089," ",Z1089," ",AA1089," ",AB1089," ",AC1089," ",AD1089," ",AE1089," ",AF1089," ",AG1089)</f>
        <v/>
      </c>
      <c r="AR1089" s="4" t="n"/>
      <c r="AS1089" s="5">
        <f>+AR1089-AQ1089</f>
        <v/>
      </c>
    </row>
    <row r="1090" ht="15" customHeight="1">
      <c r="AH1090">
        <f>CONCATENATE(X1090," ",Y1090," ",Z1090," ",AA1090," ",AB1090," ",AC1090," ",AD1090," ",AE1090," ",AF1090," ",AG1090)</f>
        <v/>
      </c>
      <c r="AR1090" s="4" t="n"/>
      <c r="AS1090" s="5">
        <f>+AR1090-AQ1090</f>
        <v/>
      </c>
    </row>
    <row r="1091" ht="15" customHeight="1">
      <c r="AH1091">
        <f>CONCATENATE(X1091," ",Y1091," ",Z1091," ",AA1091," ",AB1091," ",AC1091," ",AD1091," ",AE1091," ",AF1091," ",AG1091)</f>
        <v/>
      </c>
      <c r="AR1091" s="4" t="n"/>
      <c r="AS1091" s="5">
        <f>+AR1091-AQ1091</f>
        <v/>
      </c>
    </row>
    <row r="1092" ht="15" customHeight="1">
      <c r="AH1092">
        <f>CONCATENATE(X1092," ",Y1092," ",Z1092," ",AA1092," ",AB1092," ",AC1092," ",AD1092," ",AE1092," ",AF1092," ",AG1092)</f>
        <v/>
      </c>
      <c r="AR1092" s="4" t="n"/>
      <c r="AS1092" s="5">
        <f>+AR1092-AQ1092</f>
        <v/>
      </c>
    </row>
    <row r="1093" ht="15" customHeight="1">
      <c r="AH1093">
        <f>CONCATENATE(X1093," ",Y1093," ",Z1093," ",AA1093," ",AB1093," ",AC1093," ",AD1093," ",AE1093," ",AF1093," ",AG1093)</f>
        <v/>
      </c>
      <c r="AR1093" s="4" t="n"/>
      <c r="AS1093" s="5">
        <f>+AR1093-AQ1093</f>
        <v/>
      </c>
    </row>
    <row r="1094" ht="15" customHeight="1">
      <c r="AH1094">
        <f>CONCATENATE(X1094," ",Y1094," ",Z1094," ",AA1094," ",AB1094," ",AC1094," ",AD1094," ",AE1094," ",AF1094," ",AG1094)</f>
        <v/>
      </c>
      <c r="AR1094" s="4" t="n"/>
      <c r="AS1094" s="5">
        <f>+AR1094-AQ1094</f>
        <v/>
      </c>
    </row>
    <row r="1095" ht="15" customHeight="1">
      <c r="AH1095">
        <f>CONCATENATE(X1095," ",Y1095," ",Z1095," ",AA1095," ",AB1095," ",AC1095," ",AD1095," ",AE1095," ",AF1095," ",AG1095)</f>
        <v/>
      </c>
      <c r="AR1095" s="4" t="n"/>
      <c r="AS1095" s="5">
        <f>+AR1095-AQ1095</f>
        <v/>
      </c>
    </row>
    <row r="1096" ht="15" customHeight="1">
      <c r="AH1096">
        <f>CONCATENATE(X1096," ",Y1096," ",Z1096," ",AA1096," ",AB1096," ",AC1096," ",AD1096," ",AE1096," ",AF1096," ",AG1096)</f>
        <v/>
      </c>
      <c r="AR1096" s="4" t="n"/>
      <c r="AS1096" s="5">
        <f>+AR1096-AQ1096</f>
        <v/>
      </c>
    </row>
    <row r="1097" ht="15" customHeight="1">
      <c r="AH1097">
        <f>CONCATENATE(X1097," ",Y1097," ",Z1097," ",AA1097," ",AB1097," ",AC1097," ",AD1097," ",AE1097," ",AF1097," ",AG1097)</f>
        <v/>
      </c>
      <c r="AR1097" s="4" t="n"/>
      <c r="AS1097" s="5">
        <f>+AR1097-AQ1097</f>
        <v/>
      </c>
    </row>
    <row r="1098" ht="15" customHeight="1">
      <c r="AH1098">
        <f>CONCATENATE(X1098," ",Y1098," ",Z1098," ",AA1098," ",AB1098," ",AC1098," ",AD1098," ",AE1098," ",AF1098," ",AG1098)</f>
        <v/>
      </c>
      <c r="AR1098" s="4" t="n"/>
      <c r="AS1098" s="5">
        <f>+AR1098-AQ1098</f>
        <v/>
      </c>
    </row>
    <row r="1099" ht="15" customHeight="1">
      <c r="AH1099">
        <f>CONCATENATE(X1099," ",Y1099," ",Z1099," ",AA1099," ",AB1099," ",AC1099," ",AD1099," ",AE1099," ",AF1099," ",AG1099)</f>
        <v/>
      </c>
      <c r="AS1099" s="5">
        <f>+AR1099-AQ1099</f>
        <v/>
      </c>
    </row>
    <row r="1100" ht="15" customHeight="1">
      <c r="AH1100">
        <f>CONCATENATE(X1100," ",Y1100," ",Z1100," ",AA1100," ",AB1100," ",AC1100," ",AD1100," ",AE1100," ",AF1100," ",AG1100)</f>
        <v/>
      </c>
      <c r="AS1100" s="5">
        <f>+AR1100-AQ1100</f>
        <v/>
      </c>
    </row>
    <row r="1101" ht="15" customHeight="1">
      <c r="AH1101">
        <f>CONCATENATE(X1101," ",Y1101," ",Z1101," ",AA1101," ",AB1101," ",AC1101," ",AD1101," ",AE1101," ",AF1101," ",AG1101)</f>
        <v/>
      </c>
      <c r="AS1101" s="5">
        <f>+AR1101-AQ1101</f>
        <v/>
      </c>
    </row>
    <row r="1102" ht="15" customHeight="1">
      <c r="AH1102">
        <f>CONCATENATE(X1102," ",Y1102," ",Z1102," ",AA1102," ",AB1102," ",AC1102," ",AD1102," ",AE1102," ",AF1102," ",AG1102)</f>
        <v/>
      </c>
      <c r="AS1102" s="5">
        <f>+AR1102-AQ1102</f>
        <v/>
      </c>
    </row>
    <row r="1103" ht="15" customHeight="1">
      <c r="AH1103">
        <f>CONCATENATE(X1103," ",Y1103," ",Z1103," ",AA1103," ",AB1103," ",AC1103," ",AD1103," ",AE1103," ",AF1103," ",AG1103)</f>
        <v/>
      </c>
      <c r="AS1103" s="5">
        <f>+AR1103-AQ1103</f>
        <v/>
      </c>
    </row>
    <row r="1104" ht="15" customHeight="1">
      <c r="AH1104">
        <f>CONCATENATE(X1104," ",Y1104," ",Z1104," ",AA1104," ",AB1104," ",AC1104," ",AD1104," ",AE1104," ",AF1104," ",AG1104)</f>
        <v/>
      </c>
      <c r="AS1104" s="5">
        <f>+AR1104-AQ1104</f>
        <v/>
      </c>
    </row>
    <row r="1105" ht="15" customHeight="1">
      <c r="AH1105">
        <f>CONCATENATE(X1105," ",Y1105," ",Z1105," ",AA1105," ",AB1105," ",AC1105," ",AD1105," ",AE1105," ",AF1105," ",AG1105)</f>
        <v/>
      </c>
      <c r="AS1105" s="5">
        <f>+AR1105-AQ1105</f>
        <v/>
      </c>
    </row>
    <row r="1106" ht="15" customHeight="1">
      <c r="AH1106">
        <f>CONCATENATE(X1106," ",Y1106," ",Z1106," ",AA1106," ",AB1106," ",AC1106," ",AD1106," ",AE1106," ",AF1106," ",AG1106)</f>
        <v/>
      </c>
      <c r="AS1106" s="5">
        <f>+AR1106-AQ1106</f>
        <v/>
      </c>
    </row>
    <row r="1107" ht="15" customHeight="1">
      <c r="AH1107">
        <f>CONCATENATE(X1107," ",Y1107," ",Z1107," ",AA1107," ",AB1107," ",AC1107," ",AD1107," ",AE1107," ",AF1107," ",AG1107)</f>
        <v/>
      </c>
      <c r="AS1107" s="5">
        <f>+AR1107-AQ1107</f>
        <v/>
      </c>
    </row>
    <row r="1108" ht="15" customHeight="1">
      <c r="AH1108">
        <f>CONCATENATE(X1108," ",Y1108," ",Z1108," ",AA1108," ",AB1108," ",AC1108," ",AD1108," ",AE1108," ",AF1108," ",AG1108)</f>
        <v/>
      </c>
      <c r="AS1108" s="5">
        <f>+AR1108-AQ1108</f>
        <v/>
      </c>
    </row>
    <row r="1109" ht="15" customHeight="1">
      <c r="AH1109">
        <f>CONCATENATE(X1109," ",Y1109," ",Z1109," ",AA1109," ",AB1109," ",AC1109," ",AD1109," ",AE1109," ",AF1109," ",AG1109)</f>
        <v/>
      </c>
      <c r="AS1109" s="5">
        <f>+AR1109-AQ1109</f>
        <v/>
      </c>
    </row>
    <row r="1110" ht="15" customHeight="1">
      <c r="AH1110">
        <f>CONCATENATE(X1110," ",Y1110," ",Z1110," ",AA1110," ",AB1110," ",AC1110," ",AD1110," ",AE1110," ",AF1110," ",AG1110)</f>
        <v/>
      </c>
      <c r="AS1110" s="5">
        <f>+AR1110-AQ1110</f>
        <v/>
      </c>
    </row>
    <row r="1111" ht="15" customHeight="1">
      <c r="AH1111">
        <f>CONCATENATE(X1111," ",Y1111," ",Z1111," ",AA1111," ",AB1111," ",AC1111," ",AD1111," ",AE1111," ",AF1111," ",AG1111)</f>
        <v/>
      </c>
      <c r="AS1111" s="5">
        <f>+AR1111-AQ1111</f>
        <v/>
      </c>
    </row>
    <row r="1112" ht="15" customHeight="1">
      <c r="AH1112">
        <f>CONCATENATE(X1112," ",Y1112," ",Z1112," ",AA1112," ",AB1112," ",AC1112," ",AD1112," ",AE1112," ",AF1112," ",AG1112)</f>
        <v/>
      </c>
      <c r="AS1112" s="5">
        <f>+AR1112-AQ1112</f>
        <v/>
      </c>
    </row>
    <row r="1113" ht="15" customHeight="1">
      <c r="AH1113">
        <f>CONCATENATE(X1113," ",Y1113," ",Z1113," ",AA1113," ",AB1113," ",AC1113," ",AD1113," ",AE1113," ",AF1113," ",AG1113)</f>
        <v/>
      </c>
      <c r="AS1113" s="5">
        <f>+AR1113-AQ1113</f>
        <v/>
      </c>
    </row>
    <row r="1114" ht="15" customHeight="1">
      <c r="AH1114">
        <f>CONCATENATE(X1114," ",Y1114," ",Z1114," ",AA1114," ",AB1114," ",AC1114," ",AD1114," ",AE1114," ",AF1114," ",AG1114)</f>
        <v/>
      </c>
      <c r="AS1114" s="5">
        <f>+AR1114-AQ1114</f>
        <v/>
      </c>
    </row>
    <row r="1115" ht="15" customHeight="1">
      <c r="AH1115">
        <f>CONCATENATE(X1115," ",Y1115," ",Z1115," ",AA1115," ",AB1115," ",AC1115," ",AD1115," ",AE1115," ",AF1115," ",AG1115)</f>
        <v/>
      </c>
      <c r="AS1115" s="5">
        <f>+AR1115-AQ1115</f>
        <v/>
      </c>
    </row>
    <row r="1116" ht="15" customHeight="1">
      <c r="AH1116">
        <f>CONCATENATE(X1116," ",Y1116," ",Z1116," ",AA1116," ",AB1116," ",AC1116," ",AD1116," ",AE1116," ",AF1116," ",AG1116)</f>
        <v/>
      </c>
      <c r="AS1116" s="5">
        <f>+AR1116-AQ1116</f>
        <v/>
      </c>
    </row>
    <row r="1117" ht="15" customHeight="1">
      <c r="AH1117">
        <f>CONCATENATE(X1117," ",Y1117," ",Z1117," ",AA1117," ",AB1117," ",AC1117," ",AD1117," ",AE1117," ",AF1117," ",AG1117)</f>
        <v/>
      </c>
      <c r="AS1117" s="5">
        <f>+AR1117-AQ1117</f>
        <v/>
      </c>
    </row>
    <row r="1118" ht="15" customHeight="1">
      <c r="AH1118">
        <f>CONCATENATE(X1118," ",Y1118," ",Z1118," ",AA1118," ",AB1118," ",AC1118," ",AD1118," ",AE1118," ",AF1118," ",AG1118)</f>
        <v/>
      </c>
      <c r="AS1118" s="5">
        <f>+AR1118-AQ1118</f>
        <v/>
      </c>
    </row>
    <row r="1119" ht="15" customHeight="1">
      <c r="AH1119">
        <f>CONCATENATE(X1119," ",Y1119," ",Z1119," ",AA1119," ",AB1119," ",AC1119," ",AD1119," ",AE1119," ",AF1119," ",AG1119)</f>
        <v/>
      </c>
      <c r="AS1119" s="5">
        <f>+AR1119-AQ1119</f>
        <v/>
      </c>
    </row>
    <row r="1120" ht="15" customHeight="1">
      <c r="AH1120">
        <f>CONCATENATE(X1120," ",Y1120," ",Z1120," ",AA1120," ",AB1120," ",AC1120," ",AD1120," ",AE1120," ",AF1120," ",AG1120)</f>
        <v/>
      </c>
      <c r="AS1120" s="5">
        <f>+AR1120-AQ1120</f>
        <v/>
      </c>
    </row>
    <row r="1121" ht="15" customHeight="1">
      <c r="AH1121">
        <f>CONCATENATE(X1121," ",Y1121," ",Z1121," ",AA1121," ",AB1121," ",AC1121," ",AD1121," ",AE1121," ",AF1121," ",AG1121)</f>
        <v/>
      </c>
      <c r="AS1121" s="5">
        <f>+AR1121-AQ1121</f>
        <v/>
      </c>
    </row>
    <row r="1122" ht="15" customHeight="1">
      <c r="AH1122">
        <f>CONCATENATE(X1122," ",Y1122," ",Z1122," ",AA1122," ",AB1122," ",AC1122," ",AD1122," ",AE1122," ",AF1122," ",AG1122)</f>
        <v/>
      </c>
      <c r="AS1122" s="5">
        <f>+AR1122-AQ1122</f>
        <v/>
      </c>
    </row>
    <row r="1123" ht="15" customHeight="1">
      <c r="AH1123">
        <f>CONCATENATE(X1123," ",Y1123," ",Z1123," ",AA1123," ",AB1123," ",AC1123," ",AD1123," ",AE1123," ",AF1123," ",AG1123)</f>
        <v/>
      </c>
      <c r="AS1123" s="5">
        <f>+AR1123-AQ1123</f>
        <v/>
      </c>
    </row>
    <row r="1124" ht="15" customHeight="1">
      <c r="AH1124">
        <f>CONCATENATE(X1124," ",Y1124," ",Z1124," ",AA1124," ",AB1124," ",AC1124," ",AD1124," ",AE1124," ",AF1124," ",AG1124)</f>
        <v/>
      </c>
      <c r="AS1124" s="5">
        <f>+AR1124-AQ1124</f>
        <v/>
      </c>
    </row>
    <row r="1125" ht="15" customHeight="1">
      <c r="AH1125">
        <f>CONCATENATE(X1125," ",Y1125," ",Z1125," ",AA1125," ",AB1125," ",AC1125," ",AD1125," ",AE1125," ",AF1125," ",AG1125)</f>
        <v/>
      </c>
      <c r="AS1125" s="5">
        <f>+AR1125-AQ1125</f>
        <v/>
      </c>
    </row>
    <row r="1126" ht="15" customHeight="1">
      <c r="AH1126">
        <f>CONCATENATE(X1126," ",Y1126," ",Z1126," ",AA1126," ",AB1126," ",AC1126," ",AD1126," ",AE1126," ",AF1126," ",AG1126)</f>
        <v/>
      </c>
      <c r="AS1126" s="5">
        <f>+AR1126-AQ1126</f>
        <v/>
      </c>
    </row>
    <row r="1127" ht="15" customHeight="1">
      <c r="AH1127">
        <f>CONCATENATE(X1127," ",Y1127," ",Z1127," ",AA1127," ",AB1127," ",AC1127," ",AD1127," ",AE1127," ",AF1127," ",AG1127)</f>
        <v/>
      </c>
      <c r="AS1127" s="5">
        <f>+AR1127-AQ1127</f>
        <v/>
      </c>
    </row>
    <row r="1128" ht="15" customHeight="1">
      <c r="AH1128">
        <f>CONCATENATE(X1128," ",Y1128," ",Z1128," ",AA1128," ",AB1128," ",AC1128," ",AD1128," ",AE1128," ",AF1128," ",AG1128)</f>
        <v/>
      </c>
      <c r="AS1128" s="5">
        <f>+AR1128-AQ1128</f>
        <v/>
      </c>
    </row>
    <row r="1129" ht="15" customHeight="1">
      <c r="AH1129">
        <f>CONCATENATE(X1129," ",Y1129," ",Z1129," ",AA1129," ",AB1129," ",AC1129," ",AD1129," ",AE1129," ",AF1129," ",AG1129)</f>
        <v/>
      </c>
      <c r="AS1129" s="5">
        <f>+AR1129-AQ1129</f>
        <v/>
      </c>
    </row>
    <row r="1130" ht="15" customHeight="1">
      <c r="AH1130">
        <f>CONCATENATE(X1130," ",Y1130," ",Z1130," ",AA1130," ",AB1130," ",AC1130," ",AD1130," ",AE1130," ",AF1130," ",AG1130)</f>
        <v/>
      </c>
      <c r="AS1130" s="5">
        <f>+AR1130-AQ1130</f>
        <v/>
      </c>
    </row>
    <row r="1131" ht="15" customHeight="1">
      <c r="AH1131">
        <f>CONCATENATE(X1131," ",Y1131," ",Z1131," ",AA1131," ",AB1131," ",AC1131," ",AD1131," ",AE1131," ",AF1131," ",AG1131)</f>
        <v/>
      </c>
      <c r="AS1131" s="5">
        <f>+AR1131-AQ1131</f>
        <v/>
      </c>
    </row>
    <row r="1132" ht="15" customHeight="1">
      <c r="AH1132">
        <f>CONCATENATE(X1132," ",Y1132," ",Z1132," ",AA1132," ",AB1132," ",AC1132," ",AD1132," ",AE1132," ",AF1132," ",AG1132)</f>
        <v/>
      </c>
      <c r="AS1132" s="5">
        <f>+AR1132-AQ1132</f>
        <v/>
      </c>
    </row>
    <row r="1133" ht="15" customHeight="1">
      <c r="AH1133">
        <f>CONCATENATE(X1133," ",Y1133," ",Z1133," ",AA1133," ",AB1133," ",AC1133," ",AD1133," ",AE1133," ",AF1133," ",AG1133)</f>
        <v/>
      </c>
      <c r="AS1133" s="5">
        <f>+AR1133-AQ1133</f>
        <v/>
      </c>
    </row>
    <row r="1134" ht="15" customHeight="1">
      <c r="AH1134">
        <f>CONCATENATE(X1134," ",Y1134," ",Z1134," ",AA1134," ",AB1134," ",AC1134," ",AD1134," ",AE1134," ",AF1134," ",AG1134)</f>
        <v/>
      </c>
      <c r="AS1134" s="5">
        <f>+AR1134-AQ1134</f>
        <v/>
      </c>
    </row>
    <row r="1135" ht="15" customHeight="1">
      <c r="AH1135">
        <f>CONCATENATE(X1135," ",Y1135," ",Z1135," ",AA1135," ",AB1135," ",AC1135," ",AD1135," ",AE1135," ",AF1135," ",AG1135)</f>
        <v/>
      </c>
      <c r="AS1135" s="5">
        <f>+AR1135-AQ1135</f>
        <v/>
      </c>
    </row>
    <row r="1136" ht="15" customHeight="1">
      <c r="AH1136">
        <f>CONCATENATE(X1136," ",Y1136," ",Z1136," ",AA1136," ",AB1136," ",AC1136," ",AD1136," ",AE1136," ",AF1136," ",AG1136)</f>
        <v/>
      </c>
      <c r="AS1136" s="5">
        <f>+AR1136-AQ1136</f>
        <v/>
      </c>
    </row>
    <row r="1137" ht="15" customHeight="1">
      <c r="AH1137">
        <f>CONCATENATE(X1137," ",Y1137," ",Z1137," ",AA1137," ",AB1137," ",AC1137," ",AD1137," ",AE1137," ",AF1137," ",AG1137)</f>
        <v/>
      </c>
      <c r="AS1137" s="5">
        <f>+AR1137-AQ1137</f>
        <v/>
      </c>
    </row>
    <row r="1138" ht="15" customHeight="1">
      <c r="AH1138">
        <f>CONCATENATE(X1138," ",Y1138," ",Z1138," ",AA1138," ",AB1138," ",AC1138," ",AD1138," ",AE1138," ",AF1138," ",AG1138)</f>
        <v/>
      </c>
      <c r="AS1138" s="5">
        <f>+AR1138-AQ1138</f>
        <v/>
      </c>
    </row>
    <row r="1139" ht="15" customHeight="1">
      <c r="AH1139">
        <f>CONCATENATE(X1139," ",Y1139," ",Z1139," ",AA1139," ",AB1139," ",AC1139," ",AD1139," ",AE1139," ",AF1139," ",AG1139)</f>
        <v/>
      </c>
      <c r="AS1139" s="5">
        <f>+AR1139-AQ1139</f>
        <v/>
      </c>
    </row>
    <row r="1140" ht="15" customHeight="1">
      <c r="AH1140">
        <f>CONCATENATE(X1140," ",Y1140," ",Z1140," ",AA1140," ",AB1140," ",AC1140," ",AD1140," ",AE1140," ",AF1140," ",AG1140)</f>
        <v/>
      </c>
      <c r="AS1140" s="5">
        <f>+AR1140-AQ1140</f>
        <v/>
      </c>
    </row>
    <row r="1141" ht="15" customHeight="1">
      <c r="AH1141">
        <f>CONCATENATE(X1141," ",Y1141," ",Z1141," ",AA1141," ",AB1141," ",AC1141," ",AD1141," ",AE1141," ",AF1141," ",AG1141)</f>
        <v/>
      </c>
      <c r="AS1141" s="5">
        <f>+AR1141-AQ1141</f>
        <v/>
      </c>
    </row>
    <row r="1142" ht="15" customHeight="1">
      <c r="AH1142">
        <f>CONCATENATE(X1142," ",Y1142," ",Z1142," ",AA1142," ",AB1142," ",AC1142," ",AD1142," ",AE1142," ",AF1142," ",AG1142)</f>
        <v/>
      </c>
      <c r="AS1142" s="5">
        <f>+AR1142-AQ1142</f>
        <v/>
      </c>
    </row>
    <row r="1143" ht="15" customHeight="1">
      <c r="AH1143">
        <f>CONCATENATE(X1143," ",Y1143," ",Z1143," ",AA1143," ",AB1143," ",AC1143," ",AD1143," ",AE1143," ",AF1143," ",AG1143)</f>
        <v/>
      </c>
      <c r="AS1143" s="5">
        <f>+AR1143-AQ1143</f>
        <v/>
      </c>
    </row>
    <row r="1144" ht="15" customHeight="1">
      <c r="AH1144">
        <f>CONCATENATE(X1144," ",Y1144," ",Z1144," ",AA1144," ",AB1144," ",AC1144," ",AD1144," ",AE1144," ",AF1144," ",AG1144)</f>
        <v/>
      </c>
      <c r="AS1144" s="5">
        <f>+AR1144-AQ1144</f>
        <v/>
      </c>
    </row>
    <row r="1145" ht="15" customHeight="1">
      <c r="AH1145">
        <f>CONCATENATE(X1145," ",Y1145," ",Z1145," ",AA1145," ",AB1145," ",AC1145," ",AD1145," ",AE1145," ",AF1145," ",AG1145)</f>
        <v/>
      </c>
      <c r="AS1145" s="5">
        <f>+AR1145-AQ1145</f>
        <v/>
      </c>
    </row>
    <row r="1146" ht="15" customHeight="1">
      <c r="AH1146">
        <f>CONCATENATE(X1146," ",Y1146," ",Z1146," ",AA1146," ",AB1146," ",AC1146," ",AD1146," ",AE1146," ",AF1146," ",AG1146)</f>
        <v/>
      </c>
      <c r="AS1146" s="5">
        <f>+AR1146-AQ1146</f>
        <v/>
      </c>
    </row>
    <row r="1147" ht="15" customHeight="1">
      <c r="AH1147">
        <f>CONCATENATE(X1147," ",Y1147," ",Z1147," ",AA1147," ",AB1147," ",AC1147," ",AD1147," ",AE1147," ",AF1147," ",AG1147)</f>
        <v/>
      </c>
      <c r="AS1147" s="5">
        <f>+AR1147-AQ1147</f>
        <v/>
      </c>
    </row>
    <row r="1148" ht="15" customHeight="1">
      <c r="AH1148">
        <f>CONCATENATE(X1148," ",Y1148," ",Z1148," ",AA1148," ",AB1148," ",AC1148," ",AD1148," ",AE1148," ",AF1148," ",AG1148)</f>
        <v/>
      </c>
      <c r="AS1148" s="5">
        <f>+AR1148-AQ1148</f>
        <v/>
      </c>
    </row>
    <row r="1149" ht="15" customHeight="1">
      <c r="AH1149">
        <f>CONCATENATE(X1149," ",Y1149," ",Z1149," ",AA1149," ",AB1149," ",AC1149," ",AD1149," ",AE1149," ",AF1149," ",AG1149)</f>
        <v/>
      </c>
      <c r="AS1149" s="5">
        <f>+AR1149-AQ1149</f>
        <v/>
      </c>
    </row>
    <row r="1150" ht="15" customHeight="1">
      <c r="AH1150">
        <f>CONCATENATE(X1150," ",Y1150," ",Z1150," ",AA1150," ",AB1150," ",AC1150," ",AD1150," ",AE1150," ",AF1150," ",AG1150)</f>
        <v/>
      </c>
      <c r="AS1150" s="5">
        <f>+AR1150-AQ1150</f>
        <v/>
      </c>
    </row>
    <row r="1151" ht="15" customHeight="1">
      <c r="AH1151">
        <f>CONCATENATE(X1151," ",Y1151," ",Z1151," ",AA1151," ",AB1151," ",AC1151," ",AD1151," ",AE1151," ",AF1151," ",AG1151)</f>
        <v/>
      </c>
      <c r="AS1151" s="5">
        <f>+AR1151-AQ1151</f>
        <v/>
      </c>
    </row>
    <row r="1152" ht="15" customHeight="1">
      <c r="AH1152">
        <f>CONCATENATE(X1152," ",Y1152," ",Z1152," ",AA1152," ",AB1152," ",AC1152," ",AD1152," ",AE1152," ",AF1152," ",AG1152)</f>
        <v/>
      </c>
      <c r="AS1152" s="5">
        <f>+AR1152-AQ1152</f>
        <v/>
      </c>
    </row>
    <row r="1153" ht="15" customHeight="1">
      <c r="AH1153">
        <f>CONCATENATE(X1153," ",Y1153," ",Z1153," ",AA1153," ",AB1153," ",AC1153," ",AD1153," ",AE1153," ",AF1153," ",AG1153)</f>
        <v/>
      </c>
      <c r="AS1153" s="5">
        <f>+AR1153-AQ1153</f>
        <v/>
      </c>
    </row>
    <row r="1154" ht="15" customHeight="1">
      <c r="AH1154">
        <f>CONCATENATE(X1154," ",Y1154," ",Z1154," ",AA1154," ",AB1154," ",AC1154," ",AD1154," ",AE1154," ",AF1154," ",AG1154)</f>
        <v/>
      </c>
      <c r="AS1154" s="5">
        <f>+AR1154-AQ1154</f>
        <v/>
      </c>
    </row>
    <row r="1155" ht="15" customHeight="1">
      <c r="AH1155">
        <f>CONCATENATE(X1155," ",Y1155," ",Z1155," ",AA1155," ",AB1155," ",AC1155," ",AD1155," ",AE1155," ",AF1155," ",AG1155)</f>
        <v/>
      </c>
      <c r="AS1155" s="5">
        <f>+AR1155-AQ1155</f>
        <v/>
      </c>
    </row>
    <row r="1156" ht="15" customHeight="1">
      <c r="AH1156">
        <f>CONCATENATE(X1156," ",Y1156," ",Z1156," ",AA1156," ",AB1156," ",AC1156," ",AD1156," ",AE1156," ",AF1156," ",AG1156)</f>
        <v/>
      </c>
      <c r="AS1156" s="5">
        <f>+AR1156-AQ1156</f>
        <v/>
      </c>
    </row>
    <row r="1157">
      <c r="AH1157">
        <f>CONCATENATE(X1157," ",Y1157," ",Z1157," ",AA1157," ",AB1157," ",AC1157," ",AD1157," ",AE1157," ",AF1157," ",AG1157)</f>
        <v/>
      </c>
    </row>
    <row r="1158">
      <c r="AH1158">
        <f>CONCATENATE(X1158," ",Y1158," ",Z1158," ",AA1158," ",AB1158," ",AC1158," ",AD1158," ",AE1158," ",AF1158," ",AG1158)</f>
        <v/>
      </c>
    </row>
    <row r="1159">
      <c r="AH1159">
        <f>CONCATENATE(X1159," ",Y1159," ",Z1159," ",AA1159," ",AB1159," ",AC1159," ",AD1159," ",AE1159," ",AF1159," ",AG1159)</f>
        <v/>
      </c>
    </row>
    <row r="1160">
      <c r="AH1160">
        <f>CONCATENATE(X1160," ",Y1160," ",Z1160," ",AA1160," ",AB1160," ",AC1160," ",AD1160," ",AE1160," ",AF1160," ",AG1160)</f>
        <v/>
      </c>
    </row>
    <row r="1161">
      <c r="AH1161">
        <f>CONCATENATE(X1161," ",Y1161," ",Z1161," ",AA1161," ",AB1161," ",AC1161," ",AD1161," ",AE1161," ",AF1161," ",AG1161)</f>
        <v/>
      </c>
    </row>
    <row r="1162">
      <c r="AH1162">
        <f>CONCATENATE(X1162," ",Y1162," ",Z1162," ",AA1162," ",AB1162," ",AC1162," ",AD1162," ",AE1162," ",AF1162," ",AG1162)</f>
        <v/>
      </c>
    </row>
    <row r="1163">
      <c r="AH1163">
        <f>CONCATENATE(X1163," ",Y1163," ",Z1163," ",AA1163," ",AB1163," ",AC1163," ",AD1163," ",AE1163," ",AF1163," ",AG1163)</f>
        <v/>
      </c>
    </row>
    <row r="1164">
      <c r="AH1164">
        <f>CONCATENATE(X1164," ",Y1164," ",Z1164," ",AA1164," ",AB1164," ",AC1164," ",AD1164," ",AE1164," ",AF1164," ",AG1164)</f>
        <v/>
      </c>
    </row>
    <row r="1165">
      <c r="AH1165">
        <f>CONCATENATE(X1165," ",Y1165," ",Z1165," ",AA1165," ",AB1165," ",AC1165," ",AD1165," ",AE1165," ",AF1165," ",AG1165)</f>
        <v/>
      </c>
    </row>
    <row r="1166">
      <c r="AH1166">
        <f>CONCATENATE(X1166," ",Y1166," ",Z1166," ",AA1166," ",AB1166," ",AC1166," ",AD1166," ",AE1166," ",AF1166," ",AG1166)</f>
        <v/>
      </c>
    </row>
    <row r="1167">
      <c r="AH1167">
        <f>CONCATENATE(X1167," ",Y1167," ",Z1167," ",AA1167," ",AB1167," ",AC1167," ",AD1167," ",AE1167," ",AF1167," ",AG1167)</f>
        <v/>
      </c>
    </row>
    <row r="1168">
      <c r="AH1168">
        <f>CONCATENATE(X1168," ",Y1168," ",Z1168," ",AA1168," ",AB1168," ",AC1168," ",AD1168," ",AE1168," ",AF1168," ",AG1168)</f>
        <v/>
      </c>
    </row>
    <row r="1169">
      <c r="AH1169">
        <f>CONCATENATE(X1169," ",Y1169," ",Z1169," ",AA1169," ",AB1169," ",AC1169," ",AD1169," ",AE1169," ",AF1169," ",AG1169)</f>
        <v/>
      </c>
    </row>
    <row r="1170">
      <c r="AH1170">
        <f>CONCATENATE(X1170," ",Y1170," ",Z1170," ",AA1170," ",AB1170," ",AC1170," ",AD1170," ",AE1170," ",AF1170," ",AG1170)</f>
        <v/>
      </c>
    </row>
    <row r="1171">
      <c r="AH1171">
        <f>CONCATENATE(X1171," ",Y1171," ",Z1171," ",AA1171," ",AB1171," ",AC1171," ",AD1171," ",AE1171," ",AF1171," ",AG1171)</f>
        <v/>
      </c>
    </row>
    <row r="1172">
      <c r="AH1172">
        <f>CONCATENATE(X1172," ",Y1172," ",Z1172," ",AA1172," ",AB1172," ",AC1172," ",AD1172," ",AE1172," ",AF1172," ",AG1172)</f>
        <v/>
      </c>
    </row>
    <row r="1173">
      <c r="AH1173">
        <f>CONCATENATE(X1173," ",Y1173," ",Z1173," ",AA1173," ",AB1173," ",AC1173," ",AD1173," ",AE1173," ",AF1173," ",AG1173)</f>
        <v/>
      </c>
    </row>
    <row r="1174">
      <c r="AH1174">
        <f>CONCATENATE(X1174," ",Y1174," ",Z1174," ",AA1174," ",AB1174," ",AC1174," ",AD1174," ",AE1174," ",AF1174," ",AG1174)</f>
        <v/>
      </c>
    </row>
    <row r="1175">
      <c r="AH1175">
        <f>CONCATENATE(X1175," ",Y1175," ",Z1175," ",AA1175," ",AB1175," ",AC1175," ",AD1175," ",AE1175," ",AF1175," ",AG1175)</f>
        <v/>
      </c>
    </row>
    <row r="1176">
      <c r="AH1176">
        <f>CONCATENATE(X1176," ",Y1176," ",Z1176," ",AA1176," ",AB1176," ",AC1176," ",AD1176," ",AE1176," ",AF1176," ",AG1176)</f>
        <v/>
      </c>
    </row>
    <row r="1177">
      <c r="AH1177">
        <f>CONCATENATE(X1177," ",Y1177," ",Z1177," ",AA1177," ",AB1177," ",AC1177," ",AD1177," ",AE1177," ",AF1177," ",AG1177)</f>
        <v/>
      </c>
    </row>
    <row r="1178">
      <c r="AH1178">
        <f>CONCATENATE(X1178," ",Y1178," ",Z1178," ",AA1178," ",AB1178," ",AC1178," ",AD1178," ",AE1178," ",AF1178," ",AG1178)</f>
        <v/>
      </c>
    </row>
    <row r="1179">
      <c r="AH1179">
        <f>CONCATENATE(X1179," ",Y1179," ",Z1179," ",AA1179," ",AB1179," ",AC1179," ",AD1179," ",AE1179," ",AF1179," ",AG1179)</f>
        <v/>
      </c>
    </row>
    <row r="1180">
      <c r="AH1180">
        <f>CONCATENATE(X1180," ",Y1180," ",Z1180," ",AA1180," ",AB1180," ",AC1180," ",AD1180," ",AE1180," ",AF1180," ",AG1180)</f>
        <v/>
      </c>
    </row>
    <row r="1181">
      <c r="AH1181">
        <f>CONCATENATE(X1181," ",Y1181," ",Z1181," ",AA1181," ",AB1181," ",AC1181," ",AD1181," ",AE1181," ",AF1181," ",AG1181)</f>
        <v/>
      </c>
    </row>
    <row r="1182">
      <c r="AH1182">
        <f>CONCATENATE(X1182," ",Y1182," ",Z1182," ",AA1182," ",AB1182," ",AC1182," ",AD1182," ",AE1182," ",AF1182," ",AG1182)</f>
        <v/>
      </c>
    </row>
    <row r="1183">
      <c r="AH1183">
        <f>CONCATENATE(X1183," ",Y1183," ",Z1183," ",AA1183," ",AB1183," ",AC1183," ",AD1183," ",AE1183," ",AF1183," ",AG1183)</f>
        <v/>
      </c>
    </row>
    <row r="1184">
      <c r="AH1184">
        <f>CONCATENATE(X1184," ",Y1184," ",Z1184," ",AA1184," ",AB1184," ",AC1184," ",AD1184," ",AE1184," ",AF1184," ",AG1184)</f>
        <v/>
      </c>
    </row>
    <row r="1185">
      <c r="AH1185">
        <f>CONCATENATE(X1185," ",Y1185," ",Z1185," ",AA1185," ",AB1185," ",AC1185," ",AD1185," ",AE1185," ",AF1185," ",AG1185)</f>
        <v/>
      </c>
    </row>
    <row r="1186">
      <c r="AH1186">
        <f>CONCATENATE(X1186," ",Y1186," ",Z1186," ",AA1186," ",AB1186," ",AC1186," ",AD1186," ",AE1186," ",AF1186," ",AG1186)</f>
        <v/>
      </c>
    </row>
    <row r="1187">
      <c r="AH1187">
        <f>CONCATENATE(X1187," ",Y1187," ",Z1187," ",AA1187," ",AB1187," ",AC1187," ",AD1187," ",AE1187," ",AF1187," ",AG1187)</f>
        <v/>
      </c>
    </row>
    <row r="1188">
      <c r="AH1188">
        <f>CONCATENATE(X1188," ",Y1188," ",Z1188," ",AA1188," ",AB1188," ",AC1188," ",AD1188," ",AE1188," ",AF1188," ",AG1188)</f>
        <v/>
      </c>
    </row>
    <row r="1189">
      <c r="AH1189">
        <f>CONCATENATE(X1189," ",Y1189," ",Z1189," ",AA1189," ",AB1189," ",AC1189," ",AD1189," ",AE1189," ",AF1189," ",AG1189)</f>
        <v/>
      </c>
    </row>
    <row r="1190">
      <c r="AH1190">
        <f>CONCATENATE(X1190," ",Y1190," ",Z1190," ",AA1190," ",AB1190," ",AC1190," ",AD1190," ",AE1190," ",AF1190," ",AG1190)</f>
        <v/>
      </c>
    </row>
    <row r="1191">
      <c r="AH1191">
        <f>CONCATENATE(X1191," ",Y1191," ",Z1191," ",AA1191," ",AB1191," ",AC1191," ",AD1191," ",AE1191," ",AF1191," ",AG1191)</f>
        <v/>
      </c>
    </row>
    <row r="1192">
      <c r="AH1192">
        <f>CONCATENATE(X1192," ",Y1192," ",Z1192," ",AA1192," ",AB1192," ",AC1192," ",AD1192," ",AE1192," ",AF1192," ",AG1192)</f>
        <v/>
      </c>
    </row>
    <row r="1193">
      <c r="AH1193">
        <f>CONCATENATE(X1193," ",Y1193," ",Z1193," ",AA1193," ",AB1193," ",AC1193," ",AD1193," ",AE1193," ",AF1193," ",AG1193)</f>
        <v/>
      </c>
    </row>
    <row r="1194">
      <c r="AH1194">
        <f>CONCATENATE(X1194," ",Y1194," ",Z1194," ",AA1194," ",AB1194," ",AC1194," ",AD1194," ",AE1194," ",AF1194," ",AG1194)</f>
        <v/>
      </c>
    </row>
    <row r="1195">
      <c r="AH1195">
        <f>CONCATENATE(X1195," ",Y1195," ",Z1195," ",AA1195," ",AB1195," ",AC1195," ",AD1195," ",AE1195," ",AF1195," ",AG1195)</f>
        <v/>
      </c>
    </row>
    <row r="1196">
      <c r="AH1196">
        <f>CONCATENATE(X1196," ",Y1196," ",Z1196," ",AA1196," ",AB1196," ",AC1196," ",AD1196," ",AE1196," ",AF1196," ",AG1196)</f>
        <v/>
      </c>
    </row>
    <row r="1197">
      <c r="AH1197">
        <f>CONCATENATE(X1197," ",Y1197," ",Z1197," ",AA1197," ",AB1197," ",AC1197," ",AD1197," ",AE1197," ",AF1197," ",AG1197)</f>
        <v/>
      </c>
    </row>
    <row r="1198">
      <c r="AH1198">
        <f>CONCATENATE(X1198," ",Y1198," ",Z1198," ",AA1198," ",AB1198," ",AC1198," ",AD1198," ",AE1198," ",AF1198," ",AG1198)</f>
        <v/>
      </c>
    </row>
    <row r="1199">
      <c r="AH1199">
        <f>CONCATENATE(X1199," ",Y1199," ",Z1199," ",AA1199," ",AB1199," ",AC1199," ",AD1199," ",AE1199," ",AF1199," ",AG1199)</f>
        <v/>
      </c>
    </row>
    <row r="1200">
      <c r="AH1200">
        <f>CONCATENATE(X1200," ",Y1200," ",Z1200," ",AA1200," ",AB1200," ",AC1200," ",AD1200," ",AE1200," ",AF1200," ",AG1200)</f>
        <v/>
      </c>
    </row>
    <row r="1201">
      <c r="AH1201">
        <f>CONCATENATE(X1201," ",Y1201," ",Z1201," ",AA1201," ",AB1201," ",AC1201," ",AD1201," ",AE1201," ",AF1201," ",AG1201)</f>
        <v/>
      </c>
    </row>
    <row r="1202">
      <c r="AH1202">
        <f>CONCATENATE(X1202," ",Y1202," ",Z1202," ",AA1202," ",AB1202," ",AC1202," ",AD1202," ",AE1202," ",AF1202," ",AG1202)</f>
        <v/>
      </c>
    </row>
    <row r="1203">
      <c r="AH1203">
        <f>CONCATENATE(X1203," ",Y1203," ",Z1203," ",AA1203," ",AB1203," ",AC1203," ",AD1203," ",AE1203," ",AF1203," ",AG1203)</f>
        <v/>
      </c>
    </row>
    <row r="1204">
      <c r="AH1204">
        <f>CONCATENATE(X1204," ",Y1204," ",Z1204," ",AA1204," ",AB1204," ",AC1204," ",AD1204," ",AE1204," ",AF1204," ",AG1204)</f>
        <v/>
      </c>
    </row>
    <row r="1205">
      <c r="AH1205">
        <f>CONCATENATE(X1205," ",Y1205," ",Z1205," ",AA1205," ",AB1205," ",AC1205," ",AD1205," ",AE1205," ",AF1205," ",AG1205)</f>
        <v/>
      </c>
    </row>
    <row r="1206">
      <c r="AH1206">
        <f>CONCATENATE(X1206," ",Y1206," ",Z1206," ",AA1206," ",AB1206," ",AC1206," ",AD1206," ",AE1206," ",AF1206," ",AG1206)</f>
        <v/>
      </c>
    </row>
    <row r="1207">
      <c r="AH1207">
        <f>CONCATENATE(X1207," ",Y1207," ",Z1207," ",AA1207," ",AB1207," ",AC1207," ",AD1207," ",AE1207," ",AF1207," ",AG1207)</f>
        <v/>
      </c>
    </row>
    <row r="1208">
      <c r="AH1208">
        <f>CONCATENATE(X1208," ",Y1208," ",Z1208," ",AA1208," ",AB1208," ",AC1208," ",AD1208," ",AE1208," ",AF1208," ",AG1208)</f>
        <v/>
      </c>
    </row>
    <row r="1209">
      <c r="AH1209">
        <f>CONCATENATE(X1209," ",Y1209," ",Z1209," ",AA1209," ",AB1209," ",AC1209," ",AD1209," ",AE1209," ",AF1209," ",AG1209)</f>
        <v/>
      </c>
    </row>
    <row r="1210">
      <c r="AH1210">
        <f>CONCATENATE(X1210," ",Y1210," ",Z1210," ",AA1210," ",AB1210," ",AC1210," ",AD1210," ",AE1210," ",AF1210," ",AG1210)</f>
        <v/>
      </c>
    </row>
    <row r="1211">
      <c r="AH1211">
        <f>CONCATENATE(X1211," ",Y1211," ",Z1211," ",AA1211," ",AB1211," ",AC1211," ",AD1211," ",AE1211," ",AF1211," ",AG1211)</f>
        <v/>
      </c>
    </row>
    <row r="1212">
      <c r="AH1212">
        <f>CONCATENATE(X1212," ",Y1212," ",Z1212," ",AA1212," ",AB1212," ",AC1212," ",AD1212," ",AE1212," ",AF1212," ",AG1212)</f>
        <v/>
      </c>
    </row>
    <row r="1213">
      <c r="AH1213">
        <f>CONCATENATE(X1213," ",Y1213," ",Z1213," ",AA1213," ",AB1213," ",AC1213," ",AD1213," ",AE1213," ",AF1213," ",AG1213)</f>
        <v/>
      </c>
    </row>
    <row r="1214">
      <c r="AH1214">
        <f>CONCATENATE(X1214," ",Y1214," ",Z1214," ",AA1214," ",AB1214," ",AC1214," ",AD1214," ",AE1214," ",AF1214," ",AG1214)</f>
        <v/>
      </c>
    </row>
    <row r="1215">
      <c r="AH1215">
        <f>CONCATENATE(X1215," ",Y1215," ",Z1215," ",AA1215," ",AB1215," ",AC1215," ",AD1215," ",AE1215," ",AF1215," ",AG1215)</f>
        <v/>
      </c>
    </row>
    <row r="1216">
      <c r="AH1216">
        <f>CONCATENATE(X1216," ",Y1216," ",Z1216," ",AA1216," ",AB1216," ",AC1216," ",AD1216," ",AE1216," ",AF1216," ",AG1216)</f>
        <v/>
      </c>
    </row>
    <row r="1217">
      <c r="AH1217">
        <f>CONCATENATE(X1217," ",Y1217," ",Z1217," ",AA1217," ",AB1217," ",AC1217," ",AD1217," ",AE1217," ",AF1217," ",AG1217)</f>
        <v/>
      </c>
    </row>
    <row r="1218">
      <c r="AH1218">
        <f>CONCATENATE(X1218," ",Y1218," ",Z1218," ",AA1218," ",AB1218," ",AC1218," ",AD1218," ",AE1218," ",AF1218," ",AG1218)</f>
        <v/>
      </c>
    </row>
    <row r="1219">
      <c r="AH1219">
        <f>CONCATENATE(X1219," ",Y1219," ",Z1219," ",AA1219," ",AB1219," ",AC1219," ",AD1219," ",AE1219," ",AF1219," ",AG1219)</f>
        <v/>
      </c>
    </row>
    <row r="1220">
      <c r="AH1220">
        <f>CONCATENATE(X1220," ",Y1220," ",Z1220," ",AA1220," ",AB1220," ",AC1220," ",AD1220," ",AE1220," ",AF1220," ",AG1220)</f>
        <v/>
      </c>
    </row>
    <row r="1221">
      <c r="AH1221">
        <f>CONCATENATE(X1221," ",Y1221," ",Z1221," ",AA1221," ",AB1221," ",AC1221," ",AD1221," ",AE1221," ",AF1221," ",AG1221)</f>
        <v/>
      </c>
    </row>
    <row r="1222">
      <c r="AH1222">
        <f>CONCATENATE(X1222," ",Y1222," ",Z1222," ",AA1222," ",AB1222," ",AC1222," ",AD1222," ",AE1222," ",AF1222," ",AG1222)</f>
        <v/>
      </c>
    </row>
    <row r="1223">
      <c r="AH1223">
        <f>CONCATENATE(X1223," ",Y1223," ",Z1223," ",AA1223," ",AB1223," ",AC1223," ",AD1223," ",AE1223," ",AF1223," ",AG1223)</f>
        <v/>
      </c>
    </row>
    <row r="1224">
      <c r="AH1224">
        <f>CONCATENATE(X1224," ",Y1224," ",Z1224," ",AA1224," ",AB1224," ",AC1224," ",AD1224," ",AE1224," ",AF1224," ",AG1224)</f>
        <v/>
      </c>
    </row>
    <row r="1225">
      <c r="AH1225">
        <f>CONCATENATE(X1225," ",Y1225," ",Z1225," ",AA1225," ",AB1225," ",AC1225," ",AD1225," ",AE1225," ",AF1225," ",AG1225)</f>
        <v/>
      </c>
    </row>
    <row r="1226">
      <c r="AH1226">
        <f>CONCATENATE(X1226," ",Y1226," ",Z1226," ",AA1226," ",AB1226," ",AC1226," ",AD1226," ",AE1226," ",AF1226," ",AG1226)</f>
        <v/>
      </c>
    </row>
    <row r="1227">
      <c r="AH1227">
        <f>CONCATENATE(X1227," ",Y1227," ",Z1227," ",AA1227," ",AB1227," ",AC1227," ",AD1227," ",AE1227," ",AF1227," ",AG1227)</f>
        <v/>
      </c>
    </row>
    <row r="1228">
      <c r="AH1228">
        <f>CONCATENATE(X1228," ",Y1228," ",Z1228," ",AA1228," ",AB1228," ",AC1228," ",AD1228," ",AE1228," ",AF1228," ",AG1228)</f>
        <v/>
      </c>
    </row>
    <row r="1229">
      <c r="AH1229">
        <f>CONCATENATE(X1229," ",Y1229," ",Z1229," ",AA1229," ",AB1229," ",AC1229," ",AD1229," ",AE1229," ",AF1229," ",AG1229)</f>
        <v/>
      </c>
    </row>
    <row r="1230">
      <c r="AH1230">
        <f>CONCATENATE(X1230," ",Y1230," ",Z1230," ",AA1230," ",AB1230," ",AC1230," ",AD1230," ",AE1230," ",AF1230," ",AG1230)</f>
        <v/>
      </c>
    </row>
    <row r="1231">
      <c r="AH1231">
        <f>CONCATENATE(X1231," ",Y1231," ",Z1231," ",AA1231," ",AB1231," ",AC1231," ",AD1231," ",AE1231," ",AF1231," ",AG1231)</f>
        <v/>
      </c>
    </row>
    <row r="1232">
      <c r="AH1232">
        <f>CONCATENATE(X1232," ",Y1232," ",Z1232," ",AA1232," ",AB1232," ",AC1232," ",AD1232," ",AE1232," ",AF1232," ",AG1232)</f>
        <v/>
      </c>
    </row>
    <row r="1233">
      <c r="AH1233">
        <f>CONCATENATE(X1233," ",Y1233," ",Z1233," ",AA1233," ",AB1233," ",AC1233," ",AD1233," ",AE1233," ",AF1233," ",AG1233)</f>
        <v/>
      </c>
    </row>
    <row r="1234">
      <c r="AH1234">
        <f>CONCATENATE(X1234," ",Y1234," ",Z1234," ",AA1234," ",AB1234," ",AC1234," ",AD1234," ",AE1234," ",AF1234," ",AG1234)</f>
        <v/>
      </c>
    </row>
    <row r="1235">
      <c r="AH1235">
        <f>CONCATENATE(X1235," ",Y1235," ",Z1235," ",AA1235," ",AB1235," ",AC1235," ",AD1235," ",AE1235," ",AF1235," ",AG1235)</f>
        <v/>
      </c>
    </row>
    <row r="1236">
      <c r="AH1236">
        <f>CONCATENATE(X1236," ",Y1236," ",Z1236," ",AA1236," ",AB1236," ",AC1236," ",AD1236," ",AE1236," ",AF1236," ",AG1236)</f>
        <v/>
      </c>
    </row>
    <row r="1237">
      <c r="AH1237">
        <f>CONCATENATE(X1237," ",Y1237," ",Z1237," ",AA1237," ",AB1237," ",AC1237," ",AD1237," ",AE1237," ",AF1237," ",AG1237)</f>
        <v/>
      </c>
    </row>
    <row r="1238">
      <c r="AH1238">
        <f>CONCATENATE(X1238," ",Y1238," ",Z1238," ",AA1238," ",AB1238," ",AC1238," ",AD1238," ",AE1238," ",AF1238," ",AG1238)</f>
        <v/>
      </c>
    </row>
    <row r="1239">
      <c r="AH1239">
        <f>CONCATENATE(X1239," ",Y1239," ",Z1239," ",AA1239," ",AB1239," ",AC1239," ",AD1239," ",AE1239," ",AF1239," ",AG1239)</f>
        <v/>
      </c>
    </row>
    <row r="1240">
      <c r="AH1240">
        <f>CONCATENATE(X1240," ",Y1240," ",Z1240," ",AA1240," ",AB1240," ",AC1240," ",AD1240," ",AE1240," ",AF1240," ",AG1240)</f>
        <v/>
      </c>
    </row>
    <row r="1241">
      <c r="AH1241">
        <f>CONCATENATE(X1241," ",Y1241," ",Z1241," ",AA1241," ",AB1241," ",AC1241," ",AD1241," ",AE1241," ",AF1241," ",AG1241)</f>
        <v/>
      </c>
    </row>
    <row r="1242">
      <c r="AH1242">
        <f>CONCATENATE(X1242," ",Y1242," ",Z1242," ",AA1242," ",AB1242," ",AC1242," ",AD1242," ",AE1242," ",AF1242," ",AG1242)</f>
        <v/>
      </c>
    </row>
    <row r="1243">
      <c r="AH1243">
        <f>CONCATENATE(X1243," ",Y1243," ",Z1243," ",AA1243," ",AB1243," ",AC1243," ",AD1243," ",AE1243," ",AF1243," ",AG1243)</f>
        <v/>
      </c>
    </row>
    <row r="1244">
      <c r="AH1244">
        <f>CONCATENATE(X1244," ",Y1244," ",Z1244," ",AA1244," ",AB1244," ",AC1244," ",AD1244," ",AE1244," ",AF1244," ",AG1244)</f>
        <v/>
      </c>
    </row>
    <row r="1245">
      <c r="AH1245">
        <f>CONCATENATE(X1245," ",Y1245," ",Z1245," ",AA1245," ",AB1245," ",AC1245," ",AD1245," ",AE1245," ",AF1245," ",AG1245)</f>
        <v/>
      </c>
    </row>
    <row r="1246">
      <c r="AH1246">
        <f>CONCATENATE(X1246," ",Y1246," ",Z1246," ",AA1246," ",AB1246," ",AC1246," ",AD1246," ",AE1246," ",AF1246," ",AG1246)</f>
        <v/>
      </c>
    </row>
    <row r="1247">
      <c r="AH1247">
        <f>CONCATENATE(X1247," ",Y1247," ",Z1247," ",AA1247," ",AB1247," ",AC1247," ",AD1247," ",AE1247," ",AF1247," ",AG1247)</f>
        <v/>
      </c>
    </row>
    <row r="1248">
      <c r="AH1248">
        <f>CONCATENATE(X1248," ",Y1248," ",Z1248," ",AA1248," ",AB1248," ",AC1248," ",AD1248," ",AE1248," ",AF1248," ",AG1248)</f>
        <v/>
      </c>
    </row>
    <row r="1249">
      <c r="AH1249">
        <f>CONCATENATE(X1249," ",Y1249," ",Z1249," ",AA1249," ",AB1249," ",AC1249," ",AD1249," ",AE1249," ",AF1249," ",AG1249)</f>
        <v/>
      </c>
    </row>
    <row r="1250">
      <c r="AH1250">
        <f>CONCATENATE(X1250," ",Y1250," ",Z1250," ",AA1250," ",AB1250," ",AC1250," ",AD1250," ",AE1250," ",AF1250," ",AG1250)</f>
        <v/>
      </c>
    </row>
    <row r="1251">
      <c r="AH1251">
        <f>CONCATENATE(X1251," ",Y1251," ",Z1251," ",AA1251," ",AB1251," ",AC1251," ",AD1251," ",AE1251," ",AF1251," ",AG1251)</f>
        <v/>
      </c>
    </row>
    <row r="1252">
      <c r="AH1252">
        <f>CONCATENATE(X1252," ",Y1252," ",Z1252," ",AA1252," ",AB1252," ",AC1252," ",AD1252," ",AE1252," ",AF1252," ",AG1252)</f>
        <v/>
      </c>
    </row>
    <row r="1253">
      <c r="AH1253">
        <f>CONCATENATE(X1253," ",Y1253," ",Z1253," ",AA1253," ",AB1253," ",AC1253," ",AD1253," ",AE1253," ",AF1253," ",AG1253)</f>
        <v/>
      </c>
    </row>
    <row r="1254">
      <c r="AH1254">
        <f>CONCATENATE(X1254," ",Y1254," ",Z1254," ",AA1254," ",AB1254," ",AC1254," ",AD1254," ",AE1254," ",AF1254," ",AG1254)</f>
        <v/>
      </c>
    </row>
    <row r="1255">
      <c r="AH1255">
        <f>CONCATENATE(X1255," ",Y1255," ",Z1255," ",AA1255," ",AB1255," ",AC1255," ",AD1255," ",AE1255," ",AF1255," ",AG1255)</f>
        <v/>
      </c>
    </row>
    <row r="1256">
      <c r="AH1256">
        <f>CONCATENATE(X1256," ",Y1256," ",Z1256," ",AA1256," ",AB1256," ",AC1256," ",AD1256," ",AE1256," ",AF1256," ",AG1256)</f>
        <v/>
      </c>
    </row>
    <row r="1257">
      <c r="AH1257">
        <f>CONCATENATE(X1257," ",Y1257," ",Z1257," ",AA1257," ",AB1257," ",AC1257," ",AD1257," ",AE1257," ",AF1257," ",AG1257)</f>
        <v/>
      </c>
    </row>
    <row r="1258">
      <c r="AH1258">
        <f>CONCATENATE(X1258," ",Y1258," ",Z1258," ",AA1258," ",AB1258," ",AC1258," ",AD1258," ",AE1258," ",AF1258," ",AG1258)</f>
        <v/>
      </c>
    </row>
    <row r="1259">
      <c r="AH1259">
        <f>CONCATENATE(X1259," ",Y1259," ",Z1259," ",AA1259," ",AB1259," ",AC1259," ",AD1259," ",AE1259," ",AF1259," ",AG1259)</f>
        <v/>
      </c>
    </row>
    <row r="1260">
      <c r="AH1260">
        <f>CONCATENATE(X1260," ",Y1260," ",Z1260," ",AA1260," ",AB1260," ",AC1260," ",AD1260," ",AE1260," ",AF1260," ",AG1260)</f>
        <v/>
      </c>
    </row>
    <row r="1261">
      <c r="AH1261">
        <f>CONCATENATE(X1261," ",Y1261," ",Z1261," ",AA1261," ",AB1261," ",AC1261," ",AD1261," ",AE1261," ",AF1261," ",AG1261)</f>
        <v/>
      </c>
    </row>
    <row r="1262">
      <c r="AH1262">
        <f>CONCATENATE(X1262," ",Y1262," ",Z1262," ",AA1262," ",AB1262," ",AC1262," ",AD1262," ",AE1262," ",AF1262," ",AG1262)</f>
        <v/>
      </c>
    </row>
    <row r="1263">
      <c r="AH1263">
        <f>CONCATENATE(X1263," ",Y1263," ",Z1263," ",AA1263," ",AB1263," ",AC1263," ",AD1263," ",AE1263," ",AF1263," ",AG1263)</f>
        <v/>
      </c>
    </row>
    <row r="1264">
      <c r="AH1264">
        <f>CONCATENATE(X1264," ",Y1264," ",Z1264," ",AA1264," ",AB1264," ",AC1264," ",AD1264," ",AE1264," ",AF1264," ",AG1264)</f>
        <v/>
      </c>
    </row>
    <row r="1265">
      <c r="AH1265">
        <f>CONCATENATE(X1265," ",Y1265," ",Z1265," ",AA1265," ",AB1265," ",AC1265," ",AD1265," ",AE1265," ",AF1265," ",AG1265)</f>
        <v/>
      </c>
    </row>
    <row r="1266">
      <c r="AH1266">
        <f>CONCATENATE(X1266," ",Y1266," ",Z1266," ",AA1266," ",AB1266," ",AC1266," ",AD1266," ",AE1266," ",AF1266," ",AG1266)</f>
        <v/>
      </c>
    </row>
    <row r="1267">
      <c r="AH1267">
        <f>CONCATENATE(X1267," ",Y1267," ",Z1267," ",AA1267," ",AB1267," ",AC1267," ",AD1267," ",AE1267," ",AF1267," ",AG1267)</f>
        <v/>
      </c>
    </row>
    <row r="1268">
      <c r="AH1268">
        <f>CONCATENATE(X1268," ",Y1268," ",Z1268," ",AA1268," ",AB1268," ",AC1268," ",AD1268," ",AE1268," ",AF1268," ",AG1268)</f>
        <v/>
      </c>
    </row>
    <row r="1269">
      <c r="AH1269">
        <f>CONCATENATE(X1269," ",Y1269," ",Z1269," ",AA1269," ",AB1269," ",AC1269," ",AD1269," ",AE1269," ",AF1269," ",AG1269)</f>
        <v/>
      </c>
    </row>
    <row r="1270">
      <c r="AH1270">
        <f>CONCATENATE(X1270," ",Y1270," ",Z1270," ",AA1270," ",AB1270," ",AC1270," ",AD1270," ",AE1270," ",AF1270," ",AG1270)</f>
        <v/>
      </c>
    </row>
    <row r="1271">
      <c r="AH1271">
        <f>CONCATENATE(X1271," ",Y1271," ",Z1271," ",AA1271," ",AB1271," ",AC1271," ",AD1271," ",AE1271," ",AF1271," ",AG1271)</f>
        <v/>
      </c>
    </row>
    <row r="1272">
      <c r="AH1272">
        <f>CONCATENATE(X1272," ",Y1272," ",Z1272," ",AA1272," ",AB1272," ",AC1272," ",AD1272," ",AE1272," ",AF1272," ",AG1272)</f>
        <v/>
      </c>
    </row>
    <row r="1273">
      <c r="AH1273">
        <f>CONCATENATE(X1273," ",Y1273," ",Z1273," ",AA1273," ",AB1273," ",AC1273," ",AD1273," ",AE1273," ",AF1273," ",AG1273)</f>
        <v/>
      </c>
    </row>
    <row r="1274">
      <c r="AH1274">
        <f>CONCATENATE(X1274," ",Y1274," ",Z1274," ",AA1274," ",AB1274," ",AC1274," ",AD1274," ",AE1274," ",AF1274," ",AG1274)</f>
        <v/>
      </c>
    </row>
    <row r="1275">
      <c r="AH1275">
        <f>CONCATENATE(X1275," ",Y1275," ",Z1275," ",AA1275," ",AB1275," ",AC1275," ",AD1275," ",AE1275," ",AF1275," ",AG1275)</f>
        <v/>
      </c>
    </row>
    <row r="1276">
      <c r="AH1276">
        <f>CONCATENATE(X1276," ",Y1276," ",Z1276," ",AA1276," ",AB1276," ",AC1276," ",AD1276," ",AE1276," ",AF1276," ",AG1276)</f>
        <v/>
      </c>
    </row>
    <row r="1277">
      <c r="AH1277">
        <f>CONCATENATE(X1277," ",Y1277," ",Z1277," ",AA1277," ",AB1277," ",AC1277," ",AD1277," ",AE1277," ",AF1277," ",AG1277)</f>
        <v/>
      </c>
    </row>
    <row r="1278">
      <c r="AH1278">
        <f>CONCATENATE(X1278," ",Y1278," ",Z1278," ",AA1278," ",AB1278," ",AC1278," ",AD1278," ",AE1278," ",AF1278," ",AG1278)</f>
        <v/>
      </c>
    </row>
    <row r="1279">
      <c r="AH1279">
        <f>CONCATENATE(X1279," ",Y1279," ",Z1279," ",AA1279," ",AB1279," ",AC1279," ",AD1279," ",AE1279," ",AF1279," ",AG1279)</f>
        <v/>
      </c>
    </row>
    <row r="1280">
      <c r="AH1280">
        <f>CONCATENATE(X1280," ",Y1280," ",Z1280," ",AA1280," ",AB1280," ",AC1280," ",AD1280," ",AE1280," ",AF1280," ",AG1280)</f>
        <v/>
      </c>
    </row>
    <row r="1281">
      <c r="AH1281">
        <f>CONCATENATE(X1281," ",Y1281," ",Z1281," ",AA1281," ",AB1281," ",AC1281," ",AD1281," ",AE1281," ",AF1281," ",AG1281)</f>
        <v/>
      </c>
    </row>
    <row r="1282">
      <c r="AH1282">
        <f>CONCATENATE(X1282," ",Y1282," ",Z1282," ",AA1282," ",AB1282," ",AC1282," ",AD1282," ",AE1282," ",AF1282," ",AG1282)</f>
        <v/>
      </c>
    </row>
    <row r="1283">
      <c r="AH1283">
        <f>CONCATENATE(X1283," ",Y1283," ",Z1283," ",AA1283," ",AB1283," ",AC1283," ",AD1283," ",AE1283," ",AF1283," ",AG1283)</f>
        <v/>
      </c>
    </row>
    <row r="1284">
      <c r="AH1284">
        <f>CONCATENATE(X1284," ",Y1284," ",Z1284," ",AA1284," ",AB1284," ",AC1284," ",AD1284," ",AE1284," ",AF1284," ",AG1284)</f>
        <v/>
      </c>
    </row>
    <row r="1285">
      <c r="AH1285">
        <f>CONCATENATE(X1285," ",Y1285," ",Z1285," ",AA1285," ",AB1285," ",AC1285," ",AD1285," ",AE1285," ",AF1285," ",AG1285)</f>
        <v/>
      </c>
    </row>
    <row r="1286">
      <c r="AH1286">
        <f>CONCATENATE(X1286," ",Y1286," ",Z1286," ",AA1286," ",AB1286," ",AC1286," ",AD1286," ",AE1286," ",AF1286," ",AG1286)</f>
        <v/>
      </c>
    </row>
    <row r="1287">
      <c r="AH1287">
        <f>CONCATENATE(X1287," ",Y1287," ",Z1287," ",AA1287," ",AB1287," ",AC1287," ",AD1287," ",AE1287," ",AF1287," ",AG1287)</f>
        <v/>
      </c>
    </row>
    <row r="1288">
      <c r="AH1288">
        <f>CONCATENATE(X1288," ",Y1288," ",Z1288," ",AA1288," ",AB1288," ",AC1288," ",AD1288," ",AE1288," ",AF1288," ",AG1288)</f>
        <v/>
      </c>
    </row>
    <row r="1289">
      <c r="AH1289">
        <f>CONCATENATE(X1289," ",Y1289," ",Z1289," ",AA1289," ",AB1289," ",AC1289," ",AD1289," ",AE1289," ",AF1289," ",AG1289)</f>
        <v/>
      </c>
    </row>
    <row r="1290">
      <c r="AH1290">
        <f>CONCATENATE(X1290," ",Y1290," ",Z1290," ",AA1290," ",AB1290," ",AC1290," ",AD1290," ",AE1290," ",AF1290," ",AG1290)</f>
        <v/>
      </c>
    </row>
    <row r="1291">
      <c r="AH1291">
        <f>CONCATENATE(X1291," ",Y1291," ",Z1291," ",AA1291," ",AB1291," ",AC1291," ",AD1291," ",AE1291," ",AF1291," ",AG1291)</f>
        <v/>
      </c>
    </row>
    <row r="1292">
      <c r="AH1292">
        <f>CONCATENATE(X1292," ",Y1292," ",Z1292," ",AA1292," ",AB1292," ",AC1292," ",AD1292," ",AE1292," ",AF1292," ",AG1292)</f>
        <v/>
      </c>
    </row>
    <row r="1293">
      <c r="AH1293">
        <f>CONCATENATE(X1293," ",Y1293," ",Z1293," ",AA1293," ",AB1293," ",AC1293," ",AD1293," ",AE1293," ",AF1293," ",AG1293)</f>
        <v/>
      </c>
    </row>
    <row r="1294">
      <c r="AH1294">
        <f>CONCATENATE(X1294," ",Y1294," ",Z1294," ",AA1294," ",AB1294," ",AC1294," ",AD1294," ",AE1294," ",AF1294," ",AG1294)</f>
        <v/>
      </c>
    </row>
    <row r="1295">
      <c r="AH1295">
        <f>CONCATENATE(X1295," ",Y1295," ",Z1295," ",AA1295," ",AB1295," ",AC1295," ",AD1295," ",AE1295," ",AF1295," ",AG1295)</f>
        <v/>
      </c>
    </row>
    <row r="1296">
      <c r="AH1296">
        <f>CONCATENATE(X1296," ",Y1296," ",Z1296," ",AA1296," ",AB1296," ",AC1296," ",AD1296," ",AE1296," ",AF1296," ",AG1296)</f>
        <v/>
      </c>
    </row>
    <row r="1297">
      <c r="AH1297">
        <f>CONCATENATE(X1297," ",Y1297," ",Z1297," ",AA1297," ",AB1297," ",AC1297," ",AD1297," ",AE1297," ",AF1297," ",AG1297)</f>
        <v/>
      </c>
    </row>
    <row r="1298">
      <c r="AH1298">
        <f>CONCATENATE(X1298," ",Y1298," ",Z1298," ",AA1298," ",AB1298," ",AC1298," ",AD1298," ",AE1298," ",AF1298," ",AG1298)</f>
        <v/>
      </c>
    </row>
    <row r="1299">
      <c r="AH1299">
        <f>CONCATENATE(X1299," ",Y1299," ",Z1299," ",AA1299," ",AB1299," ",AC1299," ",AD1299," ",AE1299," ",AF1299," ",AG1299)</f>
        <v/>
      </c>
    </row>
    <row r="1300">
      <c r="AH1300">
        <f>CONCATENATE(X1300," ",Y1300," ",Z1300," ",AA1300," ",AB1300," ",AC1300," ",AD1300," ",AE1300," ",AF1300," ",AG1300)</f>
        <v/>
      </c>
    </row>
    <row r="1301">
      <c r="AH1301">
        <f>CONCATENATE(X1301," ",Y1301," ",Z1301," ",AA1301," ",AB1301," ",AC1301," ",AD1301," ",AE1301," ",AF1301," ",AG1301)</f>
        <v/>
      </c>
    </row>
    <row r="1302">
      <c r="AH1302">
        <f>CONCATENATE(X1302," ",Y1302," ",Z1302," ",AA1302," ",AB1302," ",AC1302," ",AD1302," ",AE1302," ",AF1302," ",AG1302)</f>
        <v/>
      </c>
    </row>
    <row r="1303">
      <c r="AH1303">
        <f>CONCATENATE(X1303," ",Y1303," ",Z1303," ",AA1303," ",AB1303," ",AC1303," ",AD1303," ",AE1303," ",AF1303," ",AG1303)</f>
        <v/>
      </c>
    </row>
    <row r="1304">
      <c r="AH1304">
        <f>CONCATENATE(X1304," ",Y1304," ",Z1304," ",AA1304," ",AB1304," ",AC1304," ",AD1304," ",AE1304," ",AF1304," ",AG1304)</f>
        <v/>
      </c>
    </row>
    <row r="1305">
      <c r="AH1305">
        <f>CONCATENATE(X1305," ",Y1305," ",Z1305," ",AA1305," ",AB1305," ",AC1305," ",AD1305," ",AE1305," ",AF1305," ",AG1305)</f>
        <v/>
      </c>
    </row>
    <row r="1306">
      <c r="AH1306">
        <f>CONCATENATE(X1306," ",Y1306," ",Z1306," ",AA1306," ",AB1306," ",AC1306," ",AD1306," ",AE1306," ",AF1306," ",AG1306)</f>
        <v/>
      </c>
    </row>
    <row r="1307">
      <c r="AH1307">
        <f>CONCATENATE(X1307," ",Y1307," ",Z1307," ",AA1307," ",AB1307," ",AC1307," ",AD1307," ",AE1307," ",AF1307," ",AG1307)</f>
        <v/>
      </c>
    </row>
    <row r="1308">
      <c r="AH1308">
        <f>CONCATENATE(X1308," ",Y1308," ",Z1308," ",AA1308," ",AB1308," ",AC1308," ",AD1308," ",AE1308," ",AF1308," ",AG1308)</f>
        <v/>
      </c>
    </row>
    <row r="1309">
      <c r="AH1309">
        <f>CONCATENATE(X1309," ",Y1309," ",Z1309," ",AA1309," ",AB1309," ",AC1309," ",AD1309," ",AE1309," ",AF1309," ",AG1309)</f>
        <v/>
      </c>
    </row>
    <row r="1310">
      <c r="AH1310">
        <f>CONCATENATE(X1310," ",Y1310," ",Z1310," ",AA1310," ",AB1310," ",AC1310," ",AD1310," ",AE1310," ",AF1310," ",AG1310)</f>
        <v/>
      </c>
    </row>
    <row r="1311">
      <c r="AH1311">
        <f>CONCATENATE(X1311," ",Y1311," ",Z1311," ",AA1311," ",AB1311," ",AC1311," ",AD1311," ",AE1311," ",AF1311," ",AG1311)</f>
        <v/>
      </c>
    </row>
    <row r="1312">
      <c r="AH1312">
        <f>CONCATENATE(X1312," ",Y1312," ",Z1312," ",AA1312," ",AB1312," ",AC1312," ",AD1312," ",AE1312," ",AF1312," ",AG1312)</f>
        <v/>
      </c>
    </row>
    <row r="1313">
      <c r="AH1313">
        <f>CONCATENATE(X1313," ",Y1313," ",Z1313," ",AA1313," ",AB1313," ",AC1313," ",AD1313," ",AE1313," ",AF1313," ",AG1313)</f>
        <v/>
      </c>
    </row>
    <row r="1314">
      <c r="AH1314">
        <f>CONCATENATE(X1314," ",Y1314," ",Z1314," ",AA1314," ",AB1314," ",AC1314," ",AD1314," ",AE1314," ",AF1314," ",AG1314)</f>
        <v/>
      </c>
    </row>
    <row r="1315">
      <c r="AH1315">
        <f>CONCATENATE(X1315," ",Y1315," ",Z1315," ",AA1315," ",AB1315," ",AC1315," ",AD1315," ",AE1315," ",AF1315," ",AG1315)</f>
        <v/>
      </c>
    </row>
    <row r="1316">
      <c r="AH1316">
        <f>CONCATENATE(X1316," ",Y1316," ",Z1316," ",AA1316," ",AB1316," ",AC1316," ",AD1316," ",AE1316," ",AF1316," ",AG1316)</f>
        <v/>
      </c>
    </row>
    <row r="1317">
      <c r="AH1317">
        <f>CONCATENATE(X1317," ",Y1317," ",Z1317," ",AA1317," ",AB1317," ",AC1317," ",AD1317," ",AE1317," ",AF1317," ",AG1317)</f>
        <v/>
      </c>
    </row>
    <row r="1318">
      <c r="AH1318">
        <f>CONCATENATE(X1318," ",Y1318," ",Z1318," ",AA1318," ",AB1318," ",AC1318," ",AD1318," ",AE1318," ",AF1318," ",AG1318)</f>
        <v/>
      </c>
    </row>
    <row r="1319">
      <c r="AH1319">
        <f>CONCATENATE(X1319," ",Y1319," ",Z1319," ",AA1319," ",AB1319," ",AC1319," ",AD1319," ",AE1319," ",AF1319," ",AG1319)</f>
        <v/>
      </c>
    </row>
    <row r="1320">
      <c r="AH1320">
        <f>CONCATENATE(X1320," ",Y1320," ",Z1320," ",AA1320," ",AB1320," ",AC1320," ",AD1320," ",AE1320," ",AF1320," ",AG1320)</f>
        <v/>
      </c>
    </row>
    <row r="1321">
      <c r="AH1321">
        <f>CONCATENATE(X1321," ",Y1321," ",Z1321," ",AA1321," ",AB1321," ",AC1321," ",AD1321," ",AE1321," ",AF1321," ",AG1321)</f>
        <v/>
      </c>
    </row>
    <row r="1322">
      <c r="AH1322">
        <f>CONCATENATE(X1322," ",Y1322," ",Z1322," ",AA1322," ",AB1322," ",AC1322," ",AD1322," ",AE1322," ",AF1322," ",AG1322)</f>
        <v/>
      </c>
    </row>
    <row r="1323">
      <c r="AH1323">
        <f>CONCATENATE(X1323," ",Y1323," ",Z1323," ",AA1323," ",AB1323," ",AC1323," ",AD1323," ",AE1323," ",AF1323," ",AG1323)</f>
        <v/>
      </c>
    </row>
    <row r="1324">
      <c r="AH1324">
        <f>CONCATENATE(X1324," ",Y1324," ",Z1324," ",AA1324," ",AB1324," ",AC1324," ",AD1324," ",AE1324," ",AF1324," ",AG1324)</f>
        <v/>
      </c>
    </row>
    <row r="1325">
      <c r="AH1325">
        <f>CONCATENATE(X1325," ",Y1325," ",Z1325," ",AA1325," ",AB1325," ",AC1325," ",AD1325," ",AE1325," ",AF1325," ",AG1325)</f>
        <v/>
      </c>
    </row>
    <row r="1326">
      <c r="AH1326">
        <f>CONCATENATE(X1326," ",Y1326," ",Z1326," ",AA1326," ",AB1326," ",AC1326," ",AD1326," ",AE1326," ",AF1326," ",AG1326)</f>
        <v/>
      </c>
    </row>
    <row r="1327">
      <c r="AH1327">
        <f>CONCATENATE(X1327," ",Y1327," ",Z1327," ",AA1327," ",AB1327," ",AC1327," ",AD1327," ",AE1327," ",AF1327," ",AG1327)</f>
        <v/>
      </c>
    </row>
    <row r="1328">
      <c r="AH1328">
        <f>CONCATENATE(X1328," ",Y1328," ",Z1328," ",AA1328," ",AB1328," ",AC1328," ",AD1328," ",AE1328," ",AF1328," ",AG1328)</f>
        <v/>
      </c>
    </row>
    <row r="1329">
      <c r="AH1329">
        <f>CONCATENATE(X1329," ",Y1329," ",Z1329," ",AA1329," ",AB1329," ",AC1329," ",AD1329," ",AE1329," ",AF1329," ",AG1329)</f>
        <v/>
      </c>
    </row>
    <row r="1330">
      <c r="AH1330">
        <f>CONCATENATE(X1330," ",Y1330," ",Z1330," ",AA1330," ",AB1330," ",AC1330," ",AD1330," ",AE1330," ",AF1330," ",AG1330)</f>
        <v/>
      </c>
    </row>
    <row r="1331">
      <c r="AH1331">
        <f>CONCATENATE(X1331," ",Y1331," ",Z1331," ",AA1331," ",AB1331," ",AC1331," ",AD1331," ",AE1331," ",AF1331," ",AG1331)</f>
        <v/>
      </c>
    </row>
    <row r="1332">
      <c r="AH1332">
        <f>CONCATENATE(X1332," ",Y1332," ",Z1332," ",AA1332," ",AB1332," ",AC1332," ",AD1332," ",AE1332," ",AF1332," ",AG1332)</f>
        <v/>
      </c>
    </row>
    <row r="1333">
      <c r="AH1333">
        <f>CONCATENATE(X1333," ",Y1333," ",Z1333," ",AA1333," ",AB1333," ",AC1333," ",AD1333," ",AE1333," ",AF1333," ",AG1333)</f>
        <v/>
      </c>
    </row>
    <row r="1334">
      <c r="AH1334">
        <f>CONCATENATE(X1334," ",Y1334," ",Z1334," ",AA1334," ",AB1334," ",AC1334," ",AD1334," ",AE1334," ",AF1334," ",AG1334)</f>
        <v/>
      </c>
    </row>
    <row r="1335">
      <c r="AH1335">
        <f>CONCATENATE(X1335," ",Y1335," ",Z1335," ",AA1335," ",AB1335," ",AC1335," ",AD1335," ",AE1335," ",AF1335," ",AG1335)</f>
        <v/>
      </c>
    </row>
    <row r="1336">
      <c r="AH1336">
        <f>CONCATENATE(X1336," ",Y1336," ",Z1336," ",AA1336," ",AB1336," ",AC1336," ",AD1336," ",AE1336," ",AF1336," ",AG1336)</f>
        <v/>
      </c>
    </row>
    <row r="1337">
      <c r="AH1337">
        <f>CONCATENATE(X1337," ",Y1337," ",Z1337," ",AA1337," ",AB1337," ",AC1337," ",AD1337," ",AE1337," ",AF1337," ",AG1337)</f>
        <v/>
      </c>
    </row>
    <row r="1338">
      <c r="AH1338">
        <f>CONCATENATE(X1338," ",Y1338," ",Z1338," ",AA1338," ",AB1338," ",AC1338," ",AD1338," ",AE1338," ",AF1338," ",AG1338)</f>
        <v/>
      </c>
    </row>
    <row r="1339">
      <c r="AH1339">
        <f>CONCATENATE(X1339," ",Y1339," ",Z1339," ",AA1339," ",AB1339," ",AC1339," ",AD1339," ",AE1339," ",AF1339," ",AG1339)</f>
        <v/>
      </c>
    </row>
    <row r="1340">
      <c r="AH1340">
        <f>CONCATENATE(X1340," ",Y1340," ",Z1340," ",AA1340," ",AB1340," ",AC1340," ",AD1340," ",AE1340," ",AF1340," ",AG1340)</f>
        <v/>
      </c>
    </row>
    <row r="1341">
      <c r="AH1341">
        <f>CONCATENATE(X1341," ",Y1341," ",Z1341," ",AA1341," ",AB1341," ",AC1341," ",AD1341," ",AE1341," ",AF1341," ",AG1341)</f>
        <v/>
      </c>
    </row>
    <row r="1342">
      <c r="AH1342">
        <f>CONCATENATE(X1342," ",Y1342," ",Z1342," ",AA1342," ",AB1342," ",AC1342," ",AD1342," ",AE1342," ",AF1342," ",AG1342)</f>
        <v/>
      </c>
    </row>
    <row r="1343">
      <c r="AH1343">
        <f>CONCATENATE(X1343," ",Y1343," ",Z1343," ",AA1343," ",AB1343," ",AC1343," ",AD1343," ",AE1343," ",AF1343," ",AG1343)</f>
        <v/>
      </c>
    </row>
    <row r="1344">
      <c r="AH1344">
        <f>CONCATENATE(X1344," ",Y1344," ",Z1344," ",AA1344," ",AB1344," ",AC1344," ",AD1344," ",AE1344," ",AF1344," ",AG1344)</f>
        <v/>
      </c>
    </row>
    <row r="1345">
      <c r="AH1345">
        <f>CONCATENATE(X1345," ",Y1345," ",Z1345," ",AA1345," ",AB1345," ",AC1345," ",AD1345," ",AE1345," ",AF1345," ",AG1345)</f>
        <v/>
      </c>
    </row>
    <row r="1346">
      <c r="AH1346">
        <f>CONCATENATE(X1346," ",Y1346," ",Z1346," ",AA1346," ",AB1346," ",AC1346," ",AD1346," ",AE1346," ",AF1346," ",AG1346)</f>
        <v/>
      </c>
    </row>
    <row r="1347">
      <c r="AH1347">
        <f>CONCATENATE(X1347," ",Y1347," ",Z1347," ",AA1347," ",AB1347," ",AC1347," ",AD1347," ",AE1347," ",AF1347," ",AG1347)</f>
        <v/>
      </c>
    </row>
    <row r="1348">
      <c r="AH1348">
        <f>CONCATENATE(X1348," ",Y1348," ",Z1348," ",AA1348," ",AB1348," ",AC1348," ",AD1348," ",AE1348," ",AF1348," ",AG1348)</f>
        <v/>
      </c>
    </row>
    <row r="1349">
      <c r="AH1349">
        <f>CONCATENATE(X1349," ",Y1349," ",Z1349," ",AA1349," ",AB1349," ",AC1349," ",AD1349," ",AE1349," ",AF1349," ",AG1349)</f>
        <v/>
      </c>
    </row>
    <row r="1350">
      <c r="AH1350">
        <f>CONCATENATE(X1350," ",Y1350," ",Z1350," ",AA1350," ",AB1350," ",AC1350," ",AD1350," ",AE1350," ",AF1350," ",AG1350)</f>
        <v/>
      </c>
    </row>
    <row r="1351">
      <c r="AH1351">
        <f>CONCATENATE(X1351," ",Y1351," ",Z1351," ",AA1351," ",AB1351," ",AC1351," ",AD1351," ",AE1351," ",AF1351," ",AG1351)</f>
        <v/>
      </c>
    </row>
    <row r="1352">
      <c r="AH1352">
        <f>CONCATENATE(X1352," ",Y1352," ",Z1352," ",AA1352," ",AB1352," ",AC1352," ",AD1352," ",AE1352," ",AF1352," ",AG1352)</f>
        <v/>
      </c>
    </row>
    <row r="1353">
      <c r="AH1353">
        <f>CONCATENATE(X1353," ",Y1353," ",Z1353," ",AA1353," ",AB1353," ",AC1353," ",AD1353," ",AE1353," ",AF1353," ",AG1353)</f>
        <v/>
      </c>
    </row>
    <row r="1354">
      <c r="AH1354">
        <f>CONCATENATE(X1354," ",Y1354," ",Z1354," ",AA1354," ",AB1354," ",AC1354," ",AD1354," ",AE1354," ",AF1354," ",AG1354)</f>
        <v/>
      </c>
    </row>
    <row r="1355">
      <c r="AH1355">
        <f>CONCATENATE(X1355," ",Y1355," ",Z1355," ",AA1355," ",AB1355," ",AC1355," ",AD1355," ",AE1355," ",AF1355," ",AG1355)</f>
        <v/>
      </c>
    </row>
    <row r="1356">
      <c r="AH1356">
        <f>CONCATENATE(X1356," ",Y1356," ",Z1356," ",AA1356," ",AB1356," ",AC1356," ",AD1356," ",AE1356," ",AF1356," ",AG1356)</f>
        <v/>
      </c>
    </row>
    <row r="1357">
      <c r="AH1357">
        <f>CONCATENATE(X1357," ",Y1357," ",Z1357," ",AA1357," ",AB1357," ",AC1357," ",AD1357," ",AE1357," ",AF1357," ",AG1357)</f>
        <v/>
      </c>
    </row>
    <row r="1358">
      <c r="AH1358">
        <f>CONCATENATE(X1358," ",Y1358," ",Z1358," ",AA1358," ",AB1358," ",AC1358," ",AD1358," ",AE1358," ",AF1358," ",AG1358)</f>
        <v/>
      </c>
    </row>
    <row r="1359">
      <c r="AH1359">
        <f>CONCATENATE(X1359," ",Y1359," ",Z1359," ",AA1359," ",AB1359," ",AC1359," ",AD1359," ",AE1359," ",AF1359," ",AG1359)</f>
        <v/>
      </c>
    </row>
    <row r="1360">
      <c r="AH1360">
        <f>CONCATENATE(X1360," ",Y1360," ",Z1360," ",AA1360," ",AB1360," ",AC1360," ",AD1360," ",AE1360," ",AF1360," ",AG1360)</f>
        <v/>
      </c>
    </row>
    <row r="1361">
      <c r="AH1361">
        <f>CONCATENATE(X1361," ",Y1361," ",Z1361," ",AA1361," ",AB1361," ",AC1361," ",AD1361," ",AE1361," ",AF1361," ",AG1361)</f>
        <v/>
      </c>
    </row>
    <row r="1362">
      <c r="AH1362">
        <f>CONCATENATE(X1362," ",Y1362," ",Z1362," ",AA1362," ",AB1362," ",AC1362," ",AD1362," ",AE1362," ",AF1362," ",AG1362)</f>
        <v/>
      </c>
    </row>
    <row r="1363">
      <c r="AH1363">
        <f>CONCATENATE(X1363," ",Y1363," ",Z1363," ",AA1363," ",AB1363," ",AC1363," ",AD1363," ",AE1363," ",AF1363," ",AG1363)</f>
        <v/>
      </c>
    </row>
    <row r="1364">
      <c r="AH1364">
        <f>CONCATENATE(X1364," ",Y1364," ",Z1364," ",AA1364," ",AB1364," ",AC1364," ",AD1364," ",AE1364," ",AF1364," ",AG1364)</f>
        <v/>
      </c>
    </row>
    <row r="1365">
      <c r="AH1365">
        <f>CONCATENATE(X1365," ",Y1365," ",Z1365," ",AA1365," ",AB1365," ",AC1365," ",AD1365," ",AE1365," ",AF1365," ",AG1365)</f>
        <v/>
      </c>
    </row>
    <row r="1366">
      <c r="AH1366">
        <f>CONCATENATE(X1366," ",Y1366," ",Z1366," ",AA1366," ",AB1366," ",AC1366," ",AD1366," ",AE1366," ",AF1366," ",AG1366)</f>
        <v/>
      </c>
    </row>
    <row r="1367">
      <c r="AH1367">
        <f>CONCATENATE(X1367," ",Y1367," ",Z1367," ",AA1367," ",AB1367," ",AC1367," ",AD1367," ",AE1367," ",AF1367," ",AG1367)</f>
        <v/>
      </c>
    </row>
    <row r="1368">
      <c r="AH1368">
        <f>CONCATENATE(X1368," ",Y1368," ",Z1368," ",AA1368," ",AB1368," ",AC1368," ",AD1368," ",AE1368," ",AF1368," ",AG1368)</f>
        <v/>
      </c>
    </row>
    <row r="1369">
      <c r="AH1369">
        <f>CONCATENATE(X1369," ",Y1369," ",Z1369," ",AA1369," ",AB1369," ",AC1369," ",AD1369," ",AE1369," ",AF1369," ",AG1369)</f>
        <v/>
      </c>
    </row>
    <row r="1370">
      <c r="AH1370">
        <f>CONCATENATE(X1370," ",Y1370," ",Z1370," ",AA1370," ",AB1370," ",AC1370," ",AD1370," ",AE1370," ",AF1370," ",AG1370)</f>
        <v/>
      </c>
    </row>
    <row r="1371">
      <c r="AH1371">
        <f>CONCATENATE(X1371," ",Y1371," ",Z1371," ",AA1371," ",AB1371," ",AC1371," ",AD1371," ",AE1371," ",AF1371," ",AG1371)</f>
        <v/>
      </c>
    </row>
    <row r="1372">
      <c r="AH1372">
        <f>CONCATENATE(X1372," ",Y1372," ",Z1372," ",AA1372," ",AB1372," ",AC1372," ",AD1372," ",AE1372," ",AF1372," ",AG1372)</f>
        <v/>
      </c>
    </row>
    <row r="1373">
      <c r="AH1373">
        <f>CONCATENATE(X1373," ",Y1373," ",Z1373," ",AA1373," ",AB1373," ",AC1373," ",AD1373," ",AE1373," ",AF1373," ",AG1373)</f>
        <v/>
      </c>
    </row>
    <row r="1374">
      <c r="AH1374">
        <f>CONCATENATE(X1374," ",Y1374," ",Z1374," ",AA1374," ",AB1374," ",AC1374," ",AD1374," ",AE1374," ",AF1374," ",AG1374)</f>
        <v/>
      </c>
    </row>
    <row r="1375">
      <c r="AH1375">
        <f>CONCATENATE(X1375," ",Y1375," ",Z1375," ",AA1375," ",AB1375," ",AC1375," ",AD1375," ",AE1375," ",AF1375," ",AG1375)</f>
        <v/>
      </c>
    </row>
    <row r="1376">
      <c r="AH1376">
        <f>CONCATENATE(X1376," ",Y1376," ",Z1376," ",AA1376," ",AB1376," ",AC1376," ",AD1376," ",AE1376," ",AF1376," ",AG1376)</f>
        <v/>
      </c>
    </row>
    <row r="1377">
      <c r="AH1377">
        <f>CONCATENATE(X1377," ",Y1377," ",Z1377," ",AA1377," ",AB1377," ",AC1377," ",AD1377," ",AE1377," ",AF1377," ",AG1377)</f>
        <v/>
      </c>
    </row>
    <row r="1378">
      <c r="AH1378">
        <f>CONCATENATE(X1378," ",Y1378," ",Z1378," ",AA1378," ",AB1378," ",AC1378," ",AD1378," ",AE1378," ",AF1378," ",AG1378)</f>
        <v/>
      </c>
    </row>
    <row r="1379">
      <c r="AH1379">
        <f>CONCATENATE(X1379," ",Y1379," ",Z1379," ",AA1379," ",AB1379," ",AC1379," ",AD1379," ",AE1379," ",AF1379," ",AG1379)</f>
        <v/>
      </c>
    </row>
    <row r="1380">
      <c r="AH1380">
        <f>CONCATENATE(X1380," ",Y1380," ",Z1380," ",AA1380," ",AB1380," ",AC1380," ",AD1380," ",AE1380," ",AF1380," ",AG1380)</f>
        <v/>
      </c>
    </row>
    <row r="1381">
      <c r="AH1381">
        <f>CONCATENATE(X1381," ",Y1381," ",Z1381," ",AA1381," ",AB1381," ",AC1381," ",AD1381," ",AE1381," ",AF1381," ",AG1381)</f>
        <v/>
      </c>
    </row>
    <row r="1382">
      <c r="AH1382">
        <f>CONCATENATE(X1382," ",Y1382," ",Z1382," ",AA1382," ",AB1382," ",AC1382," ",AD1382," ",AE1382," ",AF1382," ",AG1382)</f>
        <v/>
      </c>
    </row>
    <row r="1383">
      <c r="AH1383">
        <f>CONCATENATE(X1383," ",Y1383," ",Z1383," ",AA1383," ",AB1383," ",AC1383," ",AD1383," ",AE1383," ",AF1383," ",AG1383)</f>
        <v/>
      </c>
    </row>
    <row r="1384">
      <c r="AH1384">
        <f>CONCATENATE(X1384," ",Y1384," ",Z1384," ",AA1384," ",AB1384," ",AC1384," ",AD1384," ",AE1384," ",AF1384," ",AG1384)</f>
        <v/>
      </c>
    </row>
    <row r="1385">
      <c r="AH1385">
        <f>CONCATENATE(X1385," ",Y1385," ",Z1385," ",AA1385," ",AB1385," ",AC1385," ",AD1385," ",AE1385," ",AF1385," ",AG1385)</f>
        <v/>
      </c>
    </row>
    <row r="1386">
      <c r="AH1386">
        <f>CONCATENATE(X1386," ",Y1386," ",Z1386," ",AA1386," ",AB1386," ",AC1386," ",AD1386," ",AE1386," ",AF1386," ",AG1386)</f>
        <v/>
      </c>
    </row>
    <row r="1387">
      <c r="AH1387">
        <f>CONCATENATE(X1387," ",Y1387," ",Z1387," ",AA1387," ",AB1387," ",AC1387," ",AD1387," ",AE1387," ",AF1387," ",AG1387)</f>
        <v/>
      </c>
    </row>
    <row r="1388">
      <c r="AH1388">
        <f>CONCATENATE(X1388," ",Y1388," ",Z1388," ",AA1388," ",AB1388," ",AC1388," ",AD1388," ",AE1388," ",AF1388," ",AG1388)</f>
        <v/>
      </c>
    </row>
    <row r="1389">
      <c r="AH1389">
        <f>CONCATENATE(X1389," ",Y1389," ",Z1389," ",AA1389," ",AB1389," ",AC1389," ",AD1389," ",AE1389," ",AF1389," ",AG1389)</f>
        <v/>
      </c>
    </row>
    <row r="1390">
      <c r="AH1390">
        <f>CONCATENATE(X1390," ",Y1390," ",Z1390," ",AA1390," ",AB1390," ",AC1390," ",AD1390," ",AE1390," ",AF1390," ",AG1390)</f>
        <v/>
      </c>
    </row>
    <row r="1391">
      <c r="AH1391">
        <f>CONCATENATE(X1391," ",Y1391," ",Z1391," ",AA1391," ",AB1391," ",AC1391," ",AD1391," ",AE1391," ",AF1391," ",AG1391)</f>
        <v/>
      </c>
    </row>
    <row r="1392">
      <c r="AH1392">
        <f>CONCATENATE(X1392," ",Y1392," ",Z1392," ",AA1392," ",AB1392," ",AC1392," ",AD1392," ",AE1392," ",AF1392," ",AG1392)</f>
        <v/>
      </c>
    </row>
    <row r="1393">
      <c r="AH1393">
        <f>CONCATENATE(X1393," ",Y1393," ",Z1393," ",AA1393," ",AB1393," ",AC1393," ",AD1393," ",AE1393," ",AF1393," ",AG1393)</f>
        <v/>
      </c>
    </row>
    <row r="1394">
      <c r="AH1394">
        <f>CONCATENATE(X1394," ",Y1394," ",Z1394," ",AA1394," ",AB1394," ",AC1394," ",AD1394," ",AE1394," ",AF1394," ",AG1394)</f>
        <v/>
      </c>
    </row>
    <row r="1395">
      <c r="AH1395">
        <f>CONCATENATE(X1395," ",Y1395," ",Z1395," ",AA1395," ",AB1395," ",AC1395," ",AD1395," ",AE1395," ",AF1395," ",AG1395)</f>
        <v/>
      </c>
    </row>
    <row r="1396">
      <c r="AH1396">
        <f>CONCATENATE(X1396," ",Y1396," ",Z1396," ",AA1396," ",AB1396," ",AC1396," ",AD1396," ",AE1396," ",AF1396," ",AG1396)</f>
        <v/>
      </c>
    </row>
    <row r="1397">
      <c r="AH1397">
        <f>CONCATENATE(X1397," ",Y1397," ",Z1397," ",AA1397," ",AB1397," ",AC1397," ",AD1397," ",AE1397," ",AF1397," ",AG1397)</f>
        <v/>
      </c>
    </row>
    <row r="1398">
      <c r="AH1398">
        <f>CONCATENATE(X1398," ",Y1398," ",Z1398," ",AA1398," ",AB1398," ",AC1398," ",AD1398," ",AE1398," ",AF1398," ",AG1398)</f>
        <v/>
      </c>
    </row>
    <row r="1399">
      <c r="AH1399">
        <f>CONCATENATE(X1399," ",Y1399," ",Z1399," ",AA1399," ",AB1399," ",AC1399," ",AD1399," ",AE1399," ",AF1399," ",AG1399)</f>
        <v/>
      </c>
    </row>
    <row r="1400">
      <c r="AH1400">
        <f>CONCATENATE(X1400," ",Y1400," ",Z1400," ",AA1400," ",AB1400," ",AC1400," ",AD1400," ",AE1400," ",AF1400," ",AG1400)</f>
        <v/>
      </c>
    </row>
    <row r="1401">
      <c r="AH1401">
        <f>CONCATENATE(X1401," ",Y1401," ",Z1401," ",AA1401," ",AB1401," ",AC1401," ",AD1401," ",AE1401," ",AF1401," ",AG1401)</f>
        <v/>
      </c>
    </row>
    <row r="1402">
      <c r="AH1402">
        <f>CONCATENATE(X1402," ",Y1402," ",Z1402," ",AA1402," ",AB1402," ",AC1402," ",AD1402," ",AE1402," ",AF1402," ",AG1402)</f>
        <v/>
      </c>
    </row>
    <row r="1403">
      <c r="AH1403">
        <f>CONCATENATE(X1403," ",Y1403," ",Z1403," ",AA1403," ",AB1403," ",AC1403," ",AD1403," ",AE1403," ",AF1403," ",AG1403)</f>
        <v/>
      </c>
    </row>
    <row r="1404">
      <c r="AH1404">
        <f>CONCATENATE(X1404," ",Y1404," ",Z1404," ",AA1404," ",AB1404," ",AC1404," ",AD1404," ",AE1404," ",AF1404," ",AG1404)</f>
        <v/>
      </c>
    </row>
    <row r="1405">
      <c r="AH1405">
        <f>CONCATENATE(X1405," ",Y1405," ",Z1405," ",AA1405," ",AB1405," ",AC1405," ",AD1405," ",AE1405," ",AF1405," ",AG1405)</f>
        <v/>
      </c>
    </row>
    <row r="1406">
      <c r="AH1406">
        <f>CONCATENATE(X1406," ",Y1406," ",Z1406," ",AA1406," ",AB1406," ",AC1406," ",AD1406," ",AE1406," ",AF1406," ",AG1406)</f>
        <v/>
      </c>
    </row>
    <row r="1407">
      <c r="AH1407">
        <f>CONCATENATE(X1407," ",Y1407," ",Z1407," ",AA1407," ",AB1407," ",AC1407," ",AD1407," ",AE1407," ",AF1407," ",AG1407)</f>
        <v/>
      </c>
    </row>
    <row r="1408">
      <c r="AH1408">
        <f>CONCATENATE(X1408," ",Y1408," ",Z1408," ",AA1408," ",AB1408," ",AC1408," ",AD1408," ",AE1408," ",AF1408," ",AG1408)</f>
        <v/>
      </c>
    </row>
    <row r="1409">
      <c r="AH1409">
        <f>CONCATENATE(X1409," ",Y1409," ",Z1409," ",AA1409," ",AB1409," ",AC1409," ",AD1409," ",AE1409," ",AF1409," ",AG1409)</f>
        <v/>
      </c>
    </row>
    <row r="1410">
      <c r="AH1410">
        <f>CONCATENATE(X1410," ",Y1410," ",Z1410," ",AA1410," ",AB1410," ",AC1410," ",AD1410," ",AE1410," ",AF1410," ",AG1410)</f>
        <v/>
      </c>
    </row>
    <row r="1411">
      <c r="AH1411">
        <f>CONCATENATE(X1411," ",Y1411," ",Z1411," ",AA1411," ",AB1411," ",AC1411," ",AD1411," ",AE1411," ",AF1411," ",AG1411)</f>
        <v/>
      </c>
    </row>
    <row r="1412">
      <c r="AH1412">
        <f>CONCATENATE(X1412," ",Y1412," ",Z1412," ",AA1412," ",AB1412," ",AC1412," ",AD1412," ",AE1412," ",AF1412," ",AG1412)</f>
        <v/>
      </c>
    </row>
    <row r="1413">
      <c r="AH1413">
        <f>CONCATENATE(X1413," ",Y1413," ",Z1413," ",AA1413," ",AB1413," ",AC1413," ",AD1413," ",AE1413," ",AF1413," ",AG1413)</f>
        <v/>
      </c>
    </row>
    <row r="1414">
      <c r="AH1414">
        <f>CONCATENATE(X1414," ",Y1414," ",Z1414," ",AA1414," ",AB1414," ",AC1414," ",AD1414," ",AE1414," ",AF1414," ",AG1414)</f>
        <v/>
      </c>
    </row>
    <row r="1415">
      <c r="AH1415">
        <f>CONCATENATE(X1415," ",Y1415," ",Z1415," ",AA1415," ",AB1415," ",AC1415," ",AD1415," ",AE1415," ",AF1415," ",AG1415)</f>
        <v/>
      </c>
    </row>
    <row r="1416">
      <c r="AH1416">
        <f>CONCATENATE(X1416," ",Y1416," ",Z1416," ",AA1416," ",AB1416," ",AC1416," ",AD1416," ",AE1416," ",AF1416," ",AG1416)</f>
        <v/>
      </c>
    </row>
    <row r="1417">
      <c r="AH1417">
        <f>CONCATENATE(X1417," ",Y1417," ",Z1417," ",AA1417," ",AB1417," ",AC1417," ",AD1417," ",AE1417," ",AF1417," ",AG1417)</f>
        <v/>
      </c>
    </row>
    <row r="1418">
      <c r="AH1418">
        <f>CONCATENATE(X1418," ",Y1418," ",Z1418," ",AA1418," ",AB1418," ",AC1418," ",AD1418," ",AE1418," ",AF1418," ",AG1418)</f>
        <v/>
      </c>
    </row>
    <row r="1419">
      <c r="AH1419">
        <f>CONCATENATE(X1419," ",Y1419," ",Z1419," ",AA1419," ",AB1419," ",AC1419," ",AD1419," ",AE1419," ",AF1419," ",AG1419)</f>
        <v/>
      </c>
    </row>
    <row r="1420">
      <c r="AH1420">
        <f>CONCATENATE(X1420," ",Y1420," ",Z1420," ",AA1420," ",AB1420," ",AC1420," ",AD1420," ",AE1420," ",AF1420," ",AG1420)</f>
        <v/>
      </c>
    </row>
    <row r="1421">
      <c r="AH1421">
        <f>CONCATENATE(X1421," ",Y1421," ",Z1421," ",AA1421," ",AB1421," ",AC1421," ",AD1421," ",AE1421," ",AF1421," ",AG1421)</f>
        <v/>
      </c>
    </row>
    <row r="1422">
      <c r="AH1422">
        <f>CONCATENATE(X1422," ",Y1422," ",Z1422," ",AA1422," ",AB1422," ",AC1422," ",AD1422," ",AE1422," ",AF1422," ",AG1422)</f>
        <v/>
      </c>
    </row>
    <row r="1423">
      <c r="AH1423">
        <f>CONCATENATE(X1423," ",Y1423," ",Z1423," ",AA1423," ",AB1423," ",AC1423," ",AD1423," ",AE1423," ",AF1423," ",AG1423)</f>
        <v/>
      </c>
    </row>
    <row r="1424">
      <c r="AH1424">
        <f>CONCATENATE(X1424," ",Y1424," ",Z1424," ",AA1424," ",AB1424," ",AC1424," ",AD1424," ",AE1424," ",AF1424," ",AG1424)</f>
        <v/>
      </c>
    </row>
    <row r="1425">
      <c r="AH1425">
        <f>CONCATENATE(X1425," ",Y1425," ",Z1425," ",AA1425," ",AB1425," ",AC1425," ",AD1425," ",AE1425," ",AF1425," ",AG1425)</f>
        <v/>
      </c>
    </row>
    <row r="1426">
      <c r="AH1426">
        <f>CONCATENATE(X1426," ",Y1426," ",Z1426," ",AA1426," ",AB1426," ",AC1426," ",AD1426," ",AE1426," ",AF1426," ",AG1426)</f>
        <v/>
      </c>
    </row>
    <row r="1427">
      <c r="AH1427">
        <f>CONCATENATE(X1427," ",Y1427," ",Z1427," ",AA1427," ",AB1427," ",AC1427," ",AD1427," ",AE1427," ",AF1427," ",AG1427)</f>
        <v/>
      </c>
    </row>
    <row r="1428">
      <c r="AH1428">
        <f>CONCATENATE(X1428," ",Y1428," ",Z1428," ",AA1428," ",AB1428," ",AC1428," ",AD1428," ",AE1428," ",AF1428," ",AG1428)</f>
        <v/>
      </c>
    </row>
    <row r="1429">
      <c r="AH1429">
        <f>CONCATENATE(X1429," ",Y1429," ",Z1429," ",AA1429," ",AB1429," ",AC1429," ",AD1429," ",AE1429," ",AF1429," ",AG1429)</f>
        <v/>
      </c>
    </row>
    <row r="1430">
      <c r="AH1430">
        <f>CONCATENATE(X1430," ",Y1430," ",Z1430," ",AA1430," ",AB1430," ",AC1430," ",AD1430," ",AE1430," ",AF1430," ",AG1430)</f>
        <v/>
      </c>
    </row>
    <row r="1431">
      <c r="AH1431">
        <f>CONCATENATE(X1431," ",Y1431," ",Z1431," ",AA1431," ",AB1431," ",AC1431," ",AD1431," ",AE1431," ",AF1431," ",AG1431)</f>
        <v/>
      </c>
    </row>
    <row r="1432">
      <c r="AH1432">
        <f>CONCATENATE(X1432," ",Y1432," ",Z1432," ",AA1432," ",AB1432," ",AC1432," ",AD1432," ",AE1432," ",AF1432," ",AG1432)</f>
        <v/>
      </c>
    </row>
    <row r="1433">
      <c r="AH1433">
        <f>CONCATENATE(X1433," ",Y1433," ",Z1433," ",AA1433," ",AB1433," ",AC1433," ",AD1433," ",AE1433," ",AF1433," ",AG1433)</f>
        <v/>
      </c>
    </row>
    <row r="1434">
      <c r="AH1434">
        <f>CONCATENATE(X1434," ",Y1434," ",Z1434," ",AA1434," ",AB1434," ",AC1434," ",AD1434," ",AE1434," ",AF1434," ",AG1434)</f>
        <v/>
      </c>
    </row>
    <row r="1435">
      <c r="AH1435">
        <f>CONCATENATE(X1435," ",Y1435," ",Z1435," ",AA1435," ",AB1435," ",AC1435," ",AD1435," ",AE1435," ",AF1435," ",AG1435)</f>
        <v/>
      </c>
    </row>
    <row r="1436">
      <c r="AH1436">
        <f>CONCATENATE(X1436," ",Y1436," ",Z1436," ",AA1436," ",AB1436," ",AC1436," ",AD1436," ",AE1436," ",AF1436," ",AG1436)</f>
        <v/>
      </c>
    </row>
    <row r="1437">
      <c r="AH1437">
        <f>CONCATENATE(X1437," ",Y1437," ",Z1437," ",AA1437," ",AB1437," ",AC1437," ",AD1437," ",AE1437," ",AF1437," ",AG1437)</f>
        <v/>
      </c>
    </row>
    <row r="1438">
      <c r="AH1438">
        <f>CONCATENATE(X1438," ",Y1438," ",Z1438," ",AA1438," ",AB1438," ",AC1438," ",AD1438," ",AE1438," ",AF1438," ",AG1438)</f>
        <v/>
      </c>
    </row>
    <row r="1439">
      <c r="AH1439">
        <f>CONCATENATE(X1439," ",Y1439," ",Z1439," ",AA1439," ",AB1439," ",AC1439," ",AD1439," ",AE1439," ",AF1439," ",AG1439)</f>
        <v/>
      </c>
    </row>
    <row r="1440">
      <c r="AH1440">
        <f>CONCATENATE(X1440," ",Y1440," ",Z1440," ",AA1440," ",AB1440," ",AC1440," ",AD1440," ",AE1440," ",AF1440," ",AG1440)</f>
        <v/>
      </c>
    </row>
    <row r="1441">
      <c r="AH1441">
        <f>CONCATENATE(X1441," ",Y1441," ",Z1441," ",AA1441," ",AB1441," ",AC1441," ",AD1441," ",AE1441," ",AF1441," ",AG1441)</f>
        <v/>
      </c>
    </row>
    <row r="1442">
      <c r="AH1442">
        <f>CONCATENATE(X1442," ",Y1442," ",Z1442," ",AA1442," ",AB1442," ",AC1442," ",AD1442," ",AE1442," ",AF1442," ",AG1442)</f>
        <v/>
      </c>
    </row>
    <row r="1443">
      <c r="AH1443">
        <f>CONCATENATE(X1443," ",Y1443," ",Z1443," ",AA1443," ",AB1443," ",AC1443," ",AD1443," ",AE1443," ",AF1443," ",AG1443)</f>
        <v/>
      </c>
    </row>
    <row r="1444">
      <c r="AH1444">
        <f>CONCATENATE(X1444," ",Y1444," ",Z1444," ",AA1444," ",AB1444," ",AC1444," ",AD1444," ",AE1444," ",AF1444," ",AG1444)</f>
        <v/>
      </c>
    </row>
    <row r="1445">
      <c r="AH1445">
        <f>CONCATENATE(X1445," ",Y1445," ",Z1445," ",AA1445," ",AB1445," ",AC1445," ",AD1445," ",AE1445," ",AF1445," ",AG1445)</f>
        <v/>
      </c>
    </row>
    <row r="1446">
      <c r="AH1446">
        <f>CONCATENATE(X1446," ",Y1446," ",Z1446," ",AA1446," ",AB1446," ",AC1446," ",AD1446," ",AE1446," ",AF1446," ",AG1446)</f>
        <v/>
      </c>
    </row>
    <row r="1447">
      <c r="AH1447">
        <f>CONCATENATE(X1447," ",Y1447," ",Z1447," ",AA1447," ",AB1447," ",AC1447," ",AD1447," ",AE1447," ",AF1447," ",AG1447)</f>
        <v/>
      </c>
    </row>
    <row r="1448">
      <c r="AH1448">
        <f>CONCATENATE(X1448," ",Y1448," ",Z1448," ",AA1448," ",AB1448," ",AC1448," ",AD1448," ",AE1448," ",AF1448," ",AG1448)</f>
        <v/>
      </c>
    </row>
    <row r="1449">
      <c r="AH1449">
        <f>CONCATENATE(X1449," ",Y1449," ",Z1449," ",AA1449," ",AB1449," ",AC1449," ",AD1449," ",AE1449," ",AF1449," ",AG1449)</f>
        <v/>
      </c>
    </row>
    <row r="1450">
      <c r="AH1450">
        <f>CONCATENATE(X1450," ",Y1450," ",Z1450," ",AA1450," ",AB1450," ",AC1450," ",AD1450," ",AE1450," ",AF1450," ",AG1450)</f>
        <v/>
      </c>
    </row>
    <row r="1451">
      <c r="AH1451">
        <f>CONCATENATE(X1451," ",Y1451," ",Z1451," ",AA1451," ",AB1451," ",AC1451," ",AD1451," ",AE1451," ",AF1451," ",AG1451)</f>
        <v/>
      </c>
    </row>
    <row r="1452">
      <c r="AH1452">
        <f>CONCATENATE(X1452," ",Y1452," ",Z1452," ",AA1452," ",AB1452," ",AC1452," ",AD1452," ",AE1452," ",AF1452," ",AG1452)</f>
        <v/>
      </c>
    </row>
    <row r="1453">
      <c r="AH1453">
        <f>CONCATENATE(X1453," ",Y1453," ",Z1453," ",AA1453," ",AB1453," ",AC1453," ",AD1453," ",AE1453," ",AF1453," ",AG1453)</f>
        <v/>
      </c>
    </row>
    <row r="1454">
      <c r="AH1454">
        <f>CONCATENATE(X1454," ",Y1454," ",Z1454," ",AA1454," ",AB1454," ",AC1454," ",AD1454," ",AE1454," ",AF1454," ",AG1454)</f>
        <v/>
      </c>
    </row>
    <row r="1455">
      <c r="AH1455">
        <f>CONCATENATE(X1455," ",Y1455," ",Z1455," ",AA1455," ",AB1455," ",AC1455," ",AD1455," ",AE1455," ",AF1455," ",AG1455)</f>
        <v/>
      </c>
    </row>
    <row r="1456">
      <c r="AH1456">
        <f>CONCATENATE(X1456," ",Y1456," ",Z1456," ",AA1456," ",AB1456," ",AC1456," ",AD1456," ",AE1456," ",AF1456," ",AG1456)</f>
        <v/>
      </c>
    </row>
    <row r="1457">
      <c r="AH1457">
        <f>CONCATENATE(X1457," ",Y1457," ",Z1457," ",AA1457," ",AB1457," ",AC1457," ",AD1457," ",AE1457," ",AF1457," ",AG1457)</f>
        <v/>
      </c>
    </row>
    <row r="1458">
      <c r="AH1458">
        <f>CONCATENATE(X1458," ",Y1458," ",Z1458," ",AA1458," ",AB1458," ",AC1458," ",AD1458," ",AE1458," ",AF1458," ",AG1458)</f>
        <v/>
      </c>
    </row>
    <row r="1459">
      <c r="AH1459">
        <f>CONCATENATE(X1459," ",Y1459," ",Z1459," ",AA1459," ",AB1459," ",AC1459," ",AD1459," ",AE1459," ",AF1459," ",AG1459)</f>
        <v/>
      </c>
    </row>
    <row r="1460">
      <c r="AH1460">
        <f>CONCATENATE(X1460," ",Y1460," ",Z1460," ",AA1460," ",AB1460," ",AC1460," ",AD1460," ",AE1460," ",AF1460," ",AG1460)</f>
        <v/>
      </c>
    </row>
    <row r="1461">
      <c r="AH1461">
        <f>CONCATENATE(X1461," ",Y1461," ",Z1461," ",AA1461," ",AB1461," ",AC1461," ",AD1461," ",AE1461," ",AF1461," ",AG1461)</f>
        <v/>
      </c>
    </row>
    <row r="1462">
      <c r="AH1462">
        <f>CONCATENATE(X1462," ",Y1462," ",Z1462," ",AA1462," ",AB1462," ",AC1462," ",AD1462," ",AE1462," ",AF1462," ",AG1462)</f>
        <v/>
      </c>
    </row>
    <row r="1463">
      <c r="AH1463">
        <f>CONCATENATE(X1463," ",Y1463," ",Z1463," ",AA1463," ",AB1463," ",AC1463," ",AD1463," ",AE1463," ",AF1463," ",AG1463)</f>
        <v/>
      </c>
    </row>
    <row r="1464">
      <c r="AH1464">
        <f>CONCATENATE(X1464," ",Y1464," ",Z1464," ",AA1464," ",AB1464," ",AC1464," ",AD1464," ",AE1464," ",AF1464," ",AG1464)</f>
        <v/>
      </c>
    </row>
    <row r="1465">
      <c r="AH1465">
        <f>CONCATENATE(X1465," ",Y1465," ",Z1465," ",AA1465," ",AB1465," ",AC1465," ",AD1465," ",AE1465," ",AF1465," ",AG1465)</f>
        <v/>
      </c>
    </row>
    <row r="1466">
      <c r="AH1466">
        <f>CONCATENATE(X1466," ",Y1466," ",Z1466," ",AA1466," ",AB1466," ",AC1466," ",AD1466," ",AE1466," ",AF1466," ",AG1466)</f>
        <v/>
      </c>
    </row>
    <row r="1467">
      <c r="AH1467">
        <f>CONCATENATE(X1467," ",Y1467," ",Z1467," ",AA1467," ",AB1467," ",AC1467," ",AD1467," ",AE1467," ",AF1467," ",AG1467)</f>
        <v/>
      </c>
    </row>
    <row r="1468">
      <c r="AH1468">
        <f>CONCATENATE(X1468," ",Y1468," ",Z1468," ",AA1468," ",AB1468," ",AC1468," ",AD1468," ",AE1468," ",AF1468," ",AG1468)</f>
        <v/>
      </c>
    </row>
    <row r="1469">
      <c r="AH1469">
        <f>CONCATENATE(X1469," ",Y1469," ",Z1469," ",AA1469," ",AB1469," ",AC1469," ",AD1469," ",AE1469," ",AF1469," ",AG1469)</f>
        <v/>
      </c>
    </row>
    <row r="1470">
      <c r="AH1470">
        <f>CONCATENATE(X1470," ",Y1470," ",Z1470," ",AA1470," ",AB1470," ",AC1470," ",AD1470," ",AE1470," ",AF1470," ",AG1470)</f>
        <v/>
      </c>
    </row>
    <row r="1471">
      <c r="AH1471">
        <f>CONCATENATE(X1471," ",Y1471," ",Z1471," ",AA1471," ",AB1471," ",AC1471," ",AD1471," ",AE1471," ",AF1471," ",AG1471)</f>
        <v/>
      </c>
    </row>
    <row r="1472">
      <c r="AH1472">
        <f>CONCATENATE(X1472," ",Y1472," ",Z1472," ",AA1472," ",AB1472," ",AC1472," ",AD1472," ",AE1472," ",AF1472," ",AG1472)</f>
        <v/>
      </c>
    </row>
    <row r="1473">
      <c r="AH1473">
        <f>CONCATENATE(X1473," ",Y1473," ",Z1473," ",AA1473," ",AB1473," ",AC1473," ",AD1473," ",AE1473," ",AF1473," ",AG1473)</f>
        <v/>
      </c>
    </row>
    <row r="1474">
      <c r="AH1474">
        <f>CONCATENATE(X1474," ",Y1474," ",Z1474," ",AA1474," ",AB1474," ",AC1474," ",AD1474," ",AE1474," ",AF1474," ",AG1474)</f>
        <v/>
      </c>
    </row>
    <row r="1475">
      <c r="AH1475">
        <f>CONCATENATE(X1475," ",Y1475," ",Z1475," ",AA1475," ",AB1475," ",AC1475," ",AD1475," ",AE1475," ",AF1475," ",AG1475)</f>
        <v/>
      </c>
    </row>
    <row r="1476">
      <c r="AH1476">
        <f>CONCATENATE(X1476," ",Y1476," ",Z1476," ",AA1476," ",AB1476," ",AC1476," ",AD1476," ",AE1476," ",AF1476," ",AG1476)</f>
        <v/>
      </c>
    </row>
    <row r="1477">
      <c r="AH1477">
        <f>CONCATENATE(X1477," ",Y1477," ",Z1477," ",AA1477," ",AB1477," ",AC1477," ",AD1477," ",AE1477," ",AF1477," ",AG1477)</f>
        <v/>
      </c>
    </row>
    <row r="1478">
      <c r="AH1478">
        <f>CONCATENATE(X1478," ",Y1478," ",Z1478," ",AA1478," ",AB1478," ",AC1478," ",AD1478," ",AE1478," ",AF1478," ",AG1478)</f>
        <v/>
      </c>
    </row>
    <row r="1479">
      <c r="AH1479">
        <f>CONCATENATE(X1479," ",Y1479," ",Z1479," ",AA1479," ",AB1479," ",AC1479," ",AD1479," ",AE1479," ",AF1479," ",AG1479)</f>
        <v/>
      </c>
    </row>
    <row r="1480">
      <c r="AH1480">
        <f>CONCATENATE(X1480," ",Y1480," ",Z1480," ",AA1480," ",AB1480," ",AC1480," ",AD1480," ",AE1480," ",AF1480," ",AG1480)</f>
        <v/>
      </c>
    </row>
    <row r="1481">
      <c r="AH1481">
        <f>CONCATENATE(X1481," ",Y1481," ",Z1481," ",AA1481," ",AB1481," ",AC1481," ",AD1481," ",AE1481," ",AF1481," ",AG1481)</f>
        <v/>
      </c>
    </row>
    <row r="1482">
      <c r="AH1482">
        <f>CONCATENATE(X1482," ",Y1482," ",Z1482," ",AA1482," ",AB1482," ",AC1482," ",AD1482," ",AE1482," ",AF1482," ",AG1482)</f>
        <v/>
      </c>
    </row>
    <row r="1483">
      <c r="AH1483">
        <f>CONCATENATE(X1483," ",Y1483," ",Z1483," ",AA1483," ",AB1483," ",AC1483," ",AD1483," ",AE1483," ",AF1483," ",AG1483)</f>
        <v/>
      </c>
    </row>
    <row r="1484">
      <c r="AH1484">
        <f>CONCATENATE(X1484," ",Y1484," ",Z1484," ",AA1484," ",AB1484," ",AC1484," ",AD1484," ",AE1484," ",AF1484," ",AG1484)</f>
        <v/>
      </c>
    </row>
    <row r="1485">
      <c r="AH1485">
        <f>CONCATENATE(X1485," ",Y1485," ",Z1485," ",AA1485," ",AB1485," ",AC1485," ",AD1485," ",AE1485," ",AF1485," ",AG1485)</f>
        <v/>
      </c>
    </row>
    <row r="1486">
      <c r="AH1486">
        <f>CONCATENATE(X1486," ",Y1486," ",Z1486," ",AA1486," ",AB1486," ",AC1486," ",AD1486," ",AE1486," ",AF1486," ",AG1486)</f>
        <v/>
      </c>
    </row>
    <row r="1487">
      <c r="AH1487">
        <f>CONCATENATE(X1487," ",Y1487," ",Z1487," ",AA1487," ",AB1487," ",AC1487," ",AD1487," ",AE1487," ",AF1487," ",AG1487)</f>
        <v/>
      </c>
    </row>
    <row r="1488">
      <c r="AH1488">
        <f>CONCATENATE(X1488," ",Y1488," ",Z1488," ",AA1488," ",AB1488," ",AC1488," ",AD1488," ",AE1488," ",AF1488," ",AG1488)</f>
        <v/>
      </c>
    </row>
    <row r="1489">
      <c r="AH1489">
        <f>CONCATENATE(X1489," ",Y1489," ",Z1489," ",AA1489," ",AB1489," ",AC1489," ",AD1489," ",AE1489," ",AF1489," ",AG1489)</f>
        <v/>
      </c>
    </row>
    <row r="1490">
      <c r="AH1490">
        <f>CONCATENATE(X1490," ",Y1490," ",Z1490," ",AA1490," ",AB1490," ",AC1490," ",AD1490," ",AE1490," ",AF1490," ",AG1490)</f>
        <v/>
      </c>
    </row>
    <row r="1491">
      <c r="AH1491">
        <f>CONCATENATE(X1491," ",Y1491," ",Z1491," ",AA1491," ",AB1491," ",AC1491," ",AD1491," ",AE1491," ",AF1491," ",AG1491)</f>
        <v/>
      </c>
    </row>
    <row r="1492">
      <c r="AH1492">
        <f>CONCATENATE(X1492," ",Y1492," ",Z1492," ",AA1492," ",AB1492," ",AC1492," ",AD1492," ",AE1492," ",AF1492," ",AG1492)</f>
        <v/>
      </c>
    </row>
    <row r="1493">
      <c r="AH1493">
        <f>CONCATENATE(X1493," ",Y1493," ",Z1493," ",AA1493," ",AB1493," ",AC1493," ",AD1493," ",AE1493," ",AF1493," ",AG1493)</f>
        <v/>
      </c>
    </row>
    <row r="1494">
      <c r="AH1494">
        <f>CONCATENATE(X1494," ",Y1494," ",Z1494," ",AA1494," ",AB1494," ",AC1494," ",AD1494," ",AE1494," ",AF1494," ",AG1494)</f>
        <v/>
      </c>
    </row>
    <row r="1495">
      <c r="AH1495">
        <f>CONCATENATE(X1495," ",Y1495," ",Z1495," ",AA1495," ",AB1495," ",AC1495," ",AD1495," ",AE1495," ",AF1495," ",AG1495)</f>
        <v/>
      </c>
    </row>
    <row r="1496">
      <c r="AH1496">
        <f>CONCATENATE(X1496," ",Y1496," ",Z1496," ",AA1496," ",AB1496," ",AC1496," ",AD1496," ",AE1496," ",AF1496," ",AG1496)</f>
        <v/>
      </c>
    </row>
    <row r="1497">
      <c r="AH1497">
        <f>CONCATENATE(X1497," ",Y1497," ",Z1497," ",AA1497," ",AB1497," ",AC1497," ",AD1497," ",AE1497," ",AF1497," ",AG1497)</f>
        <v/>
      </c>
    </row>
    <row r="1498">
      <c r="AH1498">
        <f>CONCATENATE(X1498," ",Y1498," ",Z1498," ",AA1498," ",AB1498," ",AC1498," ",AD1498," ",AE1498," ",AF1498," ",AG1498)</f>
        <v/>
      </c>
    </row>
    <row r="1499">
      <c r="AH1499">
        <f>CONCATENATE(X1499," ",Y1499," ",Z1499," ",AA1499," ",AB1499," ",AC1499," ",AD1499," ",AE1499," ",AF1499," ",AG1499)</f>
        <v/>
      </c>
    </row>
    <row r="1500">
      <c r="AH1500">
        <f>CONCATENATE(X1500," ",Y1500," ",Z1500," ",AA1500," ",AB1500," ",AC1500," ",AD1500," ",AE1500," ",AF1500," ",AG1500)</f>
        <v/>
      </c>
    </row>
    <row r="1501">
      <c r="AH1501">
        <f>CONCATENATE(X1501," ",Y1501," ",Z1501," ",AA1501," ",AB1501," ",AC1501," ",AD1501," ",AE1501," ",AF1501," ",AG1501)</f>
        <v/>
      </c>
    </row>
    <row r="1502">
      <c r="AH1502">
        <f>CONCATENATE(X1502," ",Y1502," ",Z1502," ",AA1502," ",AB1502," ",AC1502," ",AD1502," ",AE1502," ",AF1502," ",AG1502)</f>
        <v/>
      </c>
    </row>
    <row r="1503">
      <c r="AH1503">
        <f>CONCATENATE(X1503," ",Y1503," ",Z1503," ",AA1503," ",AB1503," ",AC1503," ",AD1503," ",AE1503," ",AF1503," ",AG1503)</f>
        <v/>
      </c>
    </row>
    <row r="1504">
      <c r="AH1504">
        <f>CONCATENATE(X1504," ",Y1504," ",Z1504," ",AA1504," ",AB1504," ",AC1504," ",AD1504," ",AE1504," ",AF1504," ",AG1504)</f>
        <v/>
      </c>
    </row>
    <row r="1505">
      <c r="AH1505">
        <f>CONCATENATE(X1505," ",Y1505," ",Z1505," ",AA1505," ",AB1505," ",AC1505," ",AD1505," ",AE1505," ",AF1505," ",AG1505)</f>
        <v/>
      </c>
    </row>
    <row r="1506">
      <c r="AH1506">
        <f>CONCATENATE(X1506," ",Y1506," ",Z1506," ",AA1506," ",AB1506," ",AC1506," ",AD1506," ",AE1506," ",AF1506," ",AG1506)</f>
        <v/>
      </c>
    </row>
    <row r="1507">
      <c r="AH1507">
        <f>CONCATENATE(X1507," ",Y1507," ",Z1507," ",AA1507," ",AB1507," ",AC1507," ",AD1507," ",AE1507," ",AF1507," ",AG1507)</f>
        <v/>
      </c>
    </row>
    <row r="1508">
      <c r="AH1508">
        <f>CONCATENATE(X1508," ",Y1508," ",Z1508," ",AA1508," ",AB1508," ",AC1508," ",AD1508," ",AE1508," ",AF1508," ",AG1508)</f>
        <v/>
      </c>
    </row>
    <row r="1509">
      <c r="AH1509">
        <f>CONCATENATE(X1509," ",Y1509," ",Z1509," ",AA1509," ",AB1509," ",AC1509," ",AD1509," ",AE1509," ",AF1509," ",AG1509)</f>
        <v/>
      </c>
    </row>
    <row r="1510">
      <c r="AH1510">
        <f>CONCATENATE(X1510," ",Y1510," ",Z1510," ",AA1510," ",AB1510," ",AC1510," ",AD1510," ",AE1510," ",AF1510," ",AG1510)</f>
        <v/>
      </c>
    </row>
    <row r="1511">
      <c r="AH1511">
        <f>CONCATENATE(X1511," ",Y1511," ",Z1511," ",AA1511," ",AB1511," ",AC1511," ",AD1511," ",AE1511," ",AF1511," ",AG1511)</f>
        <v/>
      </c>
    </row>
    <row r="1512">
      <c r="AH1512">
        <f>CONCATENATE(X1512," ",Y1512," ",Z1512," ",AA1512," ",AB1512," ",AC1512," ",AD1512," ",AE1512," ",AF1512," ",AG1512)</f>
        <v/>
      </c>
    </row>
    <row r="1513">
      <c r="AH1513">
        <f>CONCATENATE(X1513," ",Y1513," ",Z1513," ",AA1513," ",AB1513," ",AC1513," ",AD1513," ",AE1513," ",AF1513," ",AG1513)</f>
        <v/>
      </c>
    </row>
    <row r="1514">
      <c r="AH1514">
        <f>CONCATENATE(X1514," ",Y1514," ",Z1514," ",AA1514," ",AB1514," ",AC1514," ",AD1514," ",AE1514," ",AF1514," ",AG1514)</f>
        <v/>
      </c>
    </row>
    <row r="1515">
      <c r="AH1515">
        <f>CONCATENATE(X1515," ",Y1515," ",Z1515," ",AA1515," ",AB1515," ",AC1515," ",AD1515," ",AE1515," ",AF1515," ",AG1515)</f>
        <v/>
      </c>
    </row>
    <row r="1516">
      <c r="AH1516">
        <f>CONCATENATE(X1516," ",Y1516," ",Z1516," ",AA1516," ",AB1516," ",AC1516," ",AD1516," ",AE1516," ",AF1516," ",AG1516)</f>
        <v/>
      </c>
    </row>
    <row r="1517">
      <c r="AH1517">
        <f>CONCATENATE(X1517," ",Y1517," ",Z1517," ",AA1517," ",AB1517," ",AC1517," ",AD1517," ",AE1517," ",AF1517," ",AG1517)</f>
        <v/>
      </c>
    </row>
    <row r="1518">
      <c r="AH1518">
        <f>CONCATENATE(X1518," ",Y1518," ",Z1518," ",AA1518," ",AB1518," ",AC1518," ",AD1518," ",AE1518," ",AF1518," ",AG1518)</f>
        <v/>
      </c>
    </row>
    <row r="1519">
      <c r="AH1519">
        <f>CONCATENATE(X1519," ",Y1519," ",Z1519," ",AA1519," ",AB1519," ",AC1519," ",AD1519," ",AE1519," ",AF1519," ",AG1519)</f>
        <v/>
      </c>
    </row>
    <row r="1520">
      <c r="AH1520">
        <f>CONCATENATE(X1520," ",Y1520," ",Z1520," ",AA1520," ",AB1520," ",AC1520," ",AD1520," ",AE1520," ",AF1520," ",AG1520)</f>
        <v/>
      </c>
    </row>
    <row r="1521">
      <c r="AH1521">
        <f>CONCATENATE(X1521," ",Y1521," ",Z1521," ",AA1521," ",AB1521," ",AC1521," ",AD1521," ",AE1521," ",AF1521," ",AG1521)</f>
        <v/>
      </c>
    </row>
    <row r="1522">
      <c r="AH1522">
        <f>CONCATENATE(X1522," ",Y1522," ",Z1522," ",AA1522," ",AB1522," ",AC1522," ",AD1522," ",AE1522," ",AF1522," ",AG1522)</f>
        <v/>
      </c>
    </row>
    <row r="1523">
      <c r="AH1523">
        <f>CONCATENATE(X1523," ",Y1523," ",Z1523," ",AA1523," ",AB1523," ",AC1523," ",AD1523," ",AE1523," ",AF1523," ",AG1523)</f>
        <v/>
      </c>
    </row>
    <row r="1524">
      <c r="AH1524">
        <f>CONCATENATE(X1524," ",Y1524," ",Z1524," ",AA1524," ",AB1524," ",AC1524," ",AD1524," ",AE1524," ",AF1524," ",AG1524)</f>
        <v/>
      </c>
    </row>
    <row r="1525">
      <c r="AH1525">
        <f>CONCATENATE(X1525," ",Y1525," ",Z1525," ",AA1525," ",AB1525," ",AC1525," ",AD1525," ",AE1525," ",AF1525," ",AG1525)</f>
        <v/>
      </c>
    </row>
    <row r="1526">
      <c r="AH1526">
        <f>CONCATENATE(X1526," ",Y1526," ",Z1526," ",AA1526," ",AB1526," ",AC1526," ",AD1526," ",AE1526," ",AF1526," ",AG1526)</f>
        <v/>
      </c>
    </row>
    <row r="1527">
      <c r="AH1527">
        <f>CONCATENATE(X1527," ",Y1527," ",Z1527," ",AA1527," ",AB1527," ",AC1527," ",AD1527," ",AE1527," ",AF1527," ",AG1527)</f>
        <v/>
      </c>
    </row>
    <row r="1528">
      <c r="AH1528">
        <f>CONCATENATE(X1528," ",Y1528," ",Z1528," ",AA1528," ",AB1528," ",AC1528," ",AD1528," ",AE1528," ",AF1528," ",AG1528)</f>
        <v/>
      </c>
    </row>
    <row r="1529">
      <c r="AH1529">
        <f>CONCATENATE(X1529," ",Y1529," ",Z1529," ",AA1529," ",AB1529," ",AC1529," ",AD1529," ",AE1529," ",AF1529," ",AG1529)</f>
        <v/>
      </c>
    </row>
    <row r="1530">
      <c r="AH1530">
        <f>CONCATENATE(X1530," ",Y1530," ",Z1530," ",AA1530," ",AB1530," ",AC1530," ",AD1530," ",AE1530," ",AF1530," ",AG1530)</f>
        <v/>
      </c>
    </row>
    <row r="1531">
      <c r="AH1531">
        <f>CONCATENATE(X1531," ",Y1531," ",Z1531," ",AA1531," ",AB1531," ",AC1531," ",AD1531," ",AE1531," ",AF1531," ",AG1531)</f>
        <v/>
      </c>
    </row>
    <row r="1532">
      <c r="AH1532">
        <f>CONCATENATE(X1532," ",Y1532," ",Z1532," ",AA1532," ",AB1532," ",AC1532," ",AD1532," ",AE1532," ",AF1532," ",AG1532)</f>
        <v/>
      </c>
    </row>
    <row r="1533">
      <c r="AH1533">
        <f>CONCATENATE(X1533," ",Y1533," ",Z1533," ",AA1533," ",AB1533," ",AC1533," ",AD1533," ",AE1533," ",AF1533," ",AG1533)</f>
        <v/>
      </c>
    </row>
    <row r="1534">
      <c r="AH1534">
        <f>CONCATENATE(X1534," ",Y1534," ",Z1534," ",AA1534," ",AB1534," ",AC1534," ",AD1534," ",AE1534," ",AF1534," ",AG1534)</f>
        <v/>
      </c>
    </row>
    <row r="1535">
      <c r="AH1535">
        <f>CONCATENATE(X1535," ",Y1535," ",Z1535," ",AA1535," ",AB1535," ",AC1535," ",AD1535," ",AE1535," ",AF1535," ",AG1535)</f>
        <v/>
      </c>
    </row>
    <row r="1536">
      <c r="AH1536">
        <f>CONCATENATE(X1536," ",Y1536," ",Z1536," ",AA1536," ",AB1536," ",AC1536," ",AD1536," ",AE1536," ",AF1536," ",AG1536)</f>
        <v/>
      </c>
    </row>
    <row r="1537">
      <c r="AH1537">
        <f>CONCATENATE(X1537," ",Y1537," ",Z1537," ",AA1537," ",AB1537," ",AC1537," ",AD1537," ",AE1537," ",AF1537," ",AG1537)</f>
        <v/>
      </c>
    </row>
    <row r="1538">
      <c r="AH1538">
        <f>CONCATENATE(X1538," ",Y1538," ",Z1538," ",AA1538," ",AB1538," ",AC1538," ",AD1538," ",AE1538," ",AF1538," ",AG1538)</f>
        <v/>
      </c>
    </row>
    <row r="1539">
      <c r="AH1539">
        <f>CONCATENATE(X1539," ",Y1539," ",Z1539," ",AA1539," ",AB1539," ",AC1539," ",AD1539," ",AE1539," ",AF1539," ",AG1539)</f>
        <v/>
      </c>
    </row>
    <row r="1540">
      <c r="AH1540">
        <f>CONCATENATE(X1540," ",Y1540," ",Z1540," ",AA1540," ",AB1540," ",AC1540," ",AD1540," ",AE1540," ",AF1540," ",AG1540)</f>
        <v/>
      </c>
    </row>
    <row r="1541">
      <c r="AH1541">
        <f>CONCATENATE(X1541," ",Y1541," ",Z1541," ",AA1541," ",AB1541," ",AC1541," ",AD1541," ",AE1541," ",AF1541," ",AG1541)</f>
        <v/>
      </c>
    </row>
    <row r="1542">
      <c r="AH1542">
        <f>CONCATENATE(X1542," ",Y1542," ",Z1542," ",AA1542," ",AB1542," ",AC1542," ",AD1542," ",AE1542," ",AF1542," ",AG1542)</f>
        <v/>
      </c>
    </row>
    <row r="1543">
      <c r="AH1543">
        <f>CONCATENATE(X1543," ",Y1543," ",Z1543," ",AA1543," ",AB1543," ",AC1543," ",AD1543," ",AE1543," ",AF1543," ",AG1543)</f>
        <v/>
      </c>
    </row>
    <row r="1544">
      <c r="AH1544">
        <f>CONCATENATE(X1544," ",Y1544," ",Z1544," ",AA1544," ",AB1544," ",AC1544," ",AD1544," ",AE1544," ",AF1544," ",AG1544)</f>
        <v/>
      </c>
    </row>
    <row r="1545">
      <c r="AH1545">
        <f>CONCATENATE(X1545," ",Y1545," ",Z1545," ",AA1545," ",AB1545," ",AC1545," ",AD1545," ",AE1545," ",AF1545," ",AG1545)</f>
        <v/>
      </c>
    </row>
    <row r="1546">
      <c r="AH1546">
        <f>CONCATENATE(X1546," ",Y1546," ",Z1546," ",AA1546," ",AB1546," ",AC1546," ",AD1546," ",AE1546," ",AF1546," ",AG1546)</f>
        <v/>
      </c>
    </row>
    <row r="1547">
      <c r="AH1547">
        <f>CONCATENATE(X1547," ",Y1547," ",Z1547," ",AA1547," ",AB1547," ",AC1547," ",AD1547," ",AE1547," ",AF1547," ",AG1547)</f>
        <v/>
      </c>
    </row>
    <row r="1548">
      <c r="AH1548">
        <f>CONCATENATE(X1548," ",Y1548," ",Z1548," ",AA1548," ",AB1548," ",AC1548," ",AD1548," ",AE1548," ",AF1548," ",AG1548)</f>
        <v/>
      </c>
    </row>
    <row r="1549">
      <c r="AH1549">
        <f>CONCATENATE(X1549," ",Y1549," ",Z1549," ",AA1549," ",AB1549," ",AC1549," ",AD1549," ",AE1549," ",AF1549," ",AG1549)</f>
        <v/>
      </c>
    </row>
    <row r="1550">
      <c r="AH1550">
        <f>CONCATENATE(X1550," ",Y1550," ",Z1550," ",AA1550," ",AB1550," ",AC1550," ",AD1550," ",AE1550," ",AF1550," ",AG1550)</f>
        <v/>
      </c>
    </row>
    <row r="1551">
      <c r="AH1551">
        <f>CONCATENATE(X1551," ",Y1551," ",Z1551," ",AA1551," ",AB1551," ",AC1551," ",AD1551," ",AE1551," ",AF1551," ",AG1551)</f>
        <v/>
      </c>
    </row>
    <row r="1552">
      <c r="AH1552">
        <f>CONCATENATE(X1552," ",Y1552," ",Z1552," ",AA1552," ",AB1552," ",AC1552," ",AD1552," ",AE1552," ",AF1552," ",AG1552)</f>
        <v/>
      </c>
    </row>
    <row r="1553">
      <c r="AH1553">
        <f>CONCATENATE(X1553," ",Y1553," ",Z1553," ",AA1553," ",AB1553," ",AC1553," ",AD1553," ",AE1553," ",AF1553," ",AG1553)</f>
        <v/>
      </c>
    </row>
    <row r="1554">
      <c r="AH1554">
        <f>CONCATENATE(X1554," ",Y1554," ",Z1554," ",AA1554," ",AB1554," ",AC1554," ",AD1554," ",AE1554," ",AF1554," ",AG1554)</f>
        <v/>
      </c>
    </row>
    <row r="1555">
      <c r="AH1555">
        <f>CONCATENATE(X1555," ",Y1555," ",Z1555," ",AA1555," ",AB1555," ",AC1555," ",AD1555," ",AE1555," ",AF1555," ",AG1555)</f>
        <v/>
      </c>
    </row>
    <row r="1556">
      <c r="AH1556">
        <f>CONCATENATE(X1556," ",Y1556," ",Z1556," ",AA1556," ",AB1556," ",AC1556," ",AD1556," ",AE1556," ",AF1556," ",AG1556)</f>
        <v/>
      </c>
    </row>
    <row r="1557">
      <c r="AH1557">
        <f>CONCATENATE(X1557," ",Y1557," ",Z1557," ",AA1557," ",AB1557," ",AC1557," ",AD1557," ",AE1557," ",AF1557," ",AG1557)</f>
        <v/>
      </c>
    </row>
    <row r="1558">
      <c r="AH1558">
        <f>CONCATENATE(X1558," ",Y1558," ",Z1558," ",AA1558," ",AB1558," ",AC1558," ",AD1558," ",AE1558," ",AF1558," ",AG1558)</f>
        <v/>
      </c>
    </row>
    <row r="1559">
      <c r="AH1559">
        <f>CONCATENATE(X1559," ",Y1559," ",Z1559," ",AA1559," ",AB1559," ",AC1559," ",AD1559," ",AE1559," ",AF1559," ",AG1559)</f>
        <v/>
      </c>
    </row>
    <row r="1560">
      <c r="AH1560">
        <f>CONCATENATE(X1560," ",Y1560," ",Z1560," ",AA1560," ",AB1560," ",AC1560," ",AD1560," ",AE1560," ",AF1560," ",AG1560)</f>
        <v/>
      </c>
    </row>
    <row r="1561">
      <c r="AH1561">
        <f>CONCATENATE(X1561," ",Y1561," ",Z1561," ",AA1561," ",AB1561," ",AC1561," ",AD1561," ",AE1561," ",AF1561," ",AG1561)</f>
        <v/>
      </c>
    </row>
    <row r="1562">
      <c r="AH1562">
        <f>CONCATENATE(X1562," ",Y1562," ",Z1562," ",AA1562," ",AB1562," ",AC1562," ",AD1562," ",AE1562," ",AF1562," ",AG1562)</f>
        <v/>
      </c>
    </row>
    <row r="1563">
      <c r="AH1563">
        <f>CONCATENATE(X1563," ",Y1563," ",Z1563," ",AA1563," ",AB1563," ",AC1563," ",AD1563," ",AE1563," ",AF1563," ",AG1563)</f>
        <v/>
      </c>
    </row>
    <row r="1564">
      <c r="AH1564">
        <f>CONCATENATE(X1564," ",Y1564," ",Z1564," ",AA1564," ",AB1564," ",AC1564," ",AD1564," ",AE1564," ",AF1564," ",AG1564)</f>
        <v/>
      </c>
    </row>
    <row r="1565">
      <c r="AH1565">
        <f>CONCATENATE(X1565," ",Y1565," ",Z1565," ",AA1565," ",AB1565," ",AC1565," ",AD1565," ",AE1565," ",AF1565," ",AG1565)</f>
        <v/>
      </c>
    </row>
    <row r="1566">
      <c r="AH1566">
        <f>CONCATENATE(X1566," ",Y1566," ",Z1566," ",AA1566," ",AB1566," ",AC1566," ",AD1566," ",AE1566," ",AF1566," ",AG1566)</f>
        <v/>
      </c>
    </row>
    <row r="1567">
      <c r="AH1567">
        <f>CONCATENATE(X1567," ",Y1567," ",Z1567," ",AA1567," ",AB1567," ",AC1567," ",AD1567," ",AE1567," ",AF1567," ",AG1567)</f>
        <v/>
      </c>
    </row>
    <row r="1568">
      <c r="AH1568">
        <f>CONCATENATE(X1568," ",Y1568," ",Z1568," ",AA1568," ",AB1568," ",AC1568," ",AD1568," ",AE1568," ",AF1568," ",AG1568)</f>
        <v/>
      </c>
    </row>
    <row r="1569">
      <c r="AH1569">
        <f>CONCATENATE(X1569," ",Y1569," ",Z1569," ",AA1569," ",AB1569," ",AC1569," ",AD1569," ",AE1569," ",AF1569," ",AG1569)</f>
        <v/>
      </c>
    </row>
    <row r="1570">
      <c r="AH1570">
        <f>CONCATENATE(X1570," ",Y1570," ",Z1570," ",AA1570," ",AB1570," ",AC1570," ",AD1570," ",AE1570," ",AF1570," ",AG1570)</f>
        <v/>
      </c>
    </row>
    <row r="1571">
      <c r="AH1571">
        <f>CONCATENATE(X1571," ",Y1571," ",Z1571," ",AA1571," ",AB1571," ",AC1571," ",AD1571," ",AE1571," ",AF1571," ",AG1571)</f>
        <v/>
      </c>
    </row>
    <row r="1572">
      <c r="AH1572">
        <f>CONCATENATE(X1572," ",Y1572," ",Z1572," ",AA1572," ",AB1572," ",AC1572," ",AD1572," ",AE1572," ",AF1572," ",AG1572)</f>
        <v/>
      </c>
    </row>
    <row r="1573">
      <c r="AH1573">
        <f>CONCATENATE(X1573," ",Y1573," ",Z1573," ",AA1573," ",AB1573," ",AC1573," ",AD1573," ",AE1573," ",AF1573," ",AG1573)</f>
        <v/>
      </c>
    </row>
    <row r="1574">
      <c r="AH1574">
        <f>CONCATENATE(X1574," ",Y1574," ",Z1574," ",AA1574," ",AB1574," ",AC1574," ",AD1574," ",AE1574," ",AF1574," ",AG1574)</f>
        <v/>
      </c>
    </row>
    <row r="1575">
      <c r="AH1575">
        <f>CONCATENATE(X1575," ",Y1575," ",Z1575," ",AA1575," ",AB1575," ",AC1575," ",AD1575," ",AE1575," ",AF1575," ",AG1575)</f>
        <v/>
      </c>
    </row>
    <row r="1576">
      <c r="AH1576">
        <f>CONCATENATE(X1576," ",Y1576," ",Z1576," ",AA1576," ",AB1576," ",AC1576," ",AD1576," ",AE1576," ",AF1576," ",AG1576)</f>
        <v/>
      </c>
    </row>
    <row r="1577">
      <c r="AH1577">
        <f>CONCATENATE(X1577," ",Y1577," ",Z1577," ",AA1577," ",AB1577," ",AC1577," ",AD1577," ",AE1577," ",AF1577," ",AG1577)</f>
        <v/>
      </c>
    </row>
    <row r="1578">
      <c r="AH1578">
        <f>CONCATENATE(X1578," ",Y1578," ",Z1578," ",AA1578," ",AB1578," ",AC1578," ",AD1578," ",AE1578," ",AF1578," ",AG1578)</f>
        <v/>
      </c>
    </row>
    <row r="1579">
      <c r="AH1579">
        <f>CONCATENATE(X1579," ",Y1579," ",Z1579," ",AA1579," ",AB1579," ",AC1579," ",AD1579," ",AE1579," ",AF1579," ",AG1579)</f>
        <v/>
      </c>
    </row>
    <row r="1580">
      <c r="AH1580">
        <f>CONCATENATE(X1580," ",Y1580," ",Z1580," ",AA1580," ",AB1580," ",AC1580," ",AD1580," ",AE1580," ",AF1580," ",AG1580)</f>
        <v/>
      </c>
    </row>
    <row r="1581">
      <c r="AH1581">
        <f>CONCATENATE(X1581," ",Y1581," ",Z1581," ",AA1581," ",AB1581," ",AC1581," ",AD1581," ",AE1581," ",AF1581," ",AG1581)</f>
        <v/>
      </c>
    </row>
    <row r="1582">
      <c r="AH1582">
        <f>CONCATENATE(X1582," ",Y1582," ",Z1582," ",AA1582," ",AB1582," ",AC1582," ",AD1582," ",AE1582," ",AF1582," ",AG1582)</f>
        <v/>
      </c>
    </row>
    <row r="1583">
      <c r="AH1583">
        <f>CONCATENATE(X1583," ",Y1583," ",Z1583," ",AA1583," ",AB1583," ",AC1583," ",AD1583," ",AE1583," ",AF1583," ",AG1583)</f>
        <v/>
      </c>
    </row>
    <row r="1584">
      <c r="AH1584">
        <f>CONCATENATE(X1584," ",Y1584," ",Z1584," ",AA1584," ",AB1584," ",AC1584," ",AD1584," ",AE1584," ",AF1584," ",AG1584)</f>
        <v/>
      </c>
    </row>
    <row r="1585">
      <c r="AH1585">
        <f>CONCATENATE(X1585," ",Y1585," ",Z1585," ",AA1585," ",AB1585," ",AC1585," ",AD1585," ",AE1585," ",AF1585," ",AG1585)</f>
        <v/>
      </c>
    </row>
    <row r="1586">
      <c r="AH1586">
        <f>CONCATENATE(X1586," ",Y1586," ",Z1586," ",AA1586," ",AB1586," ",AC1586," ",AD1586," ",AE1586," ",AF1586," ",AG1586)</f>
        <v/>
      </c>
    </row>
    <row r="1587">
      <c r="AH1587">
        <f>CONCATENATE(X1587," ",Y1587," ",Z1587," ",AA1587," ",AB1587," ",AC1587," ",AD1587," ",AE1587," ",AF1587," ",AG1587)</f>
        <v/>
      </c>
    </row>
    <row r="1588">
      <c r="AH1588">
        <f>CONCATENATE(X1588," ",Y1588," ",Z1588," ",AA1588," ",AB1588," ",AC1588," ",AD1588," ",AE1588," ",AF1588," ",AG1588)</f>
        <v/>
      </c>
    </row>
    <row r="1589">
      <c r="AH1589">
        <f>CONCATENATE(X1589," ",Y1589," ",Z1589," ",AA1589," ",AB1589," ",AC1589," ",AD1589," ",AE1589," ",AF1589," ",AG1589)</f>
        <v/>
      </c>
    </row>
    <row r="1590">
      <c r="AH1590">
        <f>CONCATENATE(X1590," ",Y1590," ",Z1590," ",AA1590," ",AB1590," ",AC1590," ",AD1590," ",AE1590," ",AF1590," ",AG1590)</f>
        <v/>
      </c>
    </row>
    <row r="1591">
      <c r="AH1591">
        <f>CONCATENATE(X1591," ",Y1591," ",Z1591," ",AA1591," ",AB1591," ",AC1591," ",AD1591," ",AE1591," ",AF1591," ",AG1591)</f>
        <v/>
      </c>
    </row>
    <row r="1592">
      <c r="AH1592">
        <f>CONCATENATE(X1592," ",Y1592," ",Z1592," ",AA1592," ",AB1592," ",AC1592," ",AD1592," ",AE1592," ",AF1592," ",AG1592)</f>
        <v/>
      </c>
    </row>
    <row r="1593">
      <c r="AH1593">
        <f>CONCATENATE(X1593," ",Y1593," ",Z1593," ",AA1593," ",AB1593," ",AC1593," ",AD1593," ",AE1593," ",AF1593," ",AG1593)</f>
        <v/>
      </c>
    </row>
    <row r="1594">
      <c r="AH1594">
        <f>CONCATENATE(X1594," ",Y1594," ",Z1594," ",AA1594," ",AB1594," ",AC1594," ",AD1594," ",AE1594," ",AF1594," ",AG1594)</f>
        <v/>
      </c>
    </row>
    <row r="1595">
      <c r="AH1595">
        <f>CONCATENATE(X1595," ",Y1595," ",Z1595," ",AA1595," ",AB1595," ",AC1595," ",AD1595," ",AE1595," ",AF1595," ",AG1595)</f>
        <v/>
      </c>
    </row>
    <row r="1596">
      <c r="AH1596">
        <f>CONCATENATE(X1596," ",Y1596," ",Z1596," ",AA1596," ",AB1596," ",AC1596," ",AD1596," ",AE1596," ",AF1596," ",AG1596)</f>
        <v/>
      </c>
    </row>
    <row r="1597">
      <c r="AH1597">
        <f>CONCATENATE(X1597," ",Y1597," ",Z1597," ",AA1597," ",AB1597," ",AC1597," ",AD1597," ",AE1597," ",AF1597," ",AG1597)</f>
        <v/>
      </c>
    </row>
    <row r="1598">
      <c r="AH1598">
        <f>CONCATENATE(X1598," ",Y1598," ",Z1598," ",AA1598," ",AB1598," ",AC1598," ",AD1598," ",AE1598," ",AF1598," ",AG1598)</f>
        <v/>
      </c>
    </row>
    <row r="1599">
      <c r="AH1599">
        <f>CONCATENATE(X1599," ",Y1599," ",Z1599," ",AA1599," ",AB1599," ",AC1599," ",AD1599," ",AE1599," ",AF1599," ",AG1599)</f>
        <v/>
      </c>
    </row>
    <row r="1600">
      <c r="AH1600">
        <f>CONCATENATE(X1600," ",Y1600," ",Z1600," ",AA1600," ",AB1600," ",AC1600," ",AD1600," ",AE1600," ",AF1600," ",AG1600)</f>
        <v/>
      </c>
    </row>
    <row r="1601">
      <c r="AH1601">
        <f>CONCATENATE(X1601," ",Y1601," ",Z1601," ",AA1601," ",AB1601," ",AC1601," ",AD1601," ",AE1601," ",AF1601," ",AG1601)</f>
        <v/>
      </c>
    </row>
    <row r="1602">
      <c r="AH1602">
        <f>CONCATENATE(X1602," ",Y1602," ",Z1602," ",AA1602," ",AB1602," ",AC1602," ",AD1602," ",AE1602," ",AF1602," ",AG1602)</f>
        <v/>
      </c>
    </row>
    <row r="1603">
      <c r="AH1603">
        <f>CONCATENATE(X1603," ",Y1603," ",Z1603," ",AA1603," ",AB1603," ",AC1603," ",AD1603," ",AE1603," ",AF1603," ",AG1603)</f>
        <v/>
      </c>
    </row>
    <row r="1604">
      <c r="AH1604">
        <f>CONCATENATE(X1604," ",Y1604," ",Z1604," ",AA1604," ",AB1604," ",AC1604," ",AD1604," ",AE1604," ",AF1604," ",AG1604)</f>
        <v/>
      </c>
    </row>
    <row r="1605">
      <c r="AH1605">
        <f>CONCATENATE(X1605," ",Y1605," ",Z1605," ",AA1605," ",AB1605," ",AC1605," ",AD1605," ",AE1605," ",AF1605," ",AG1605)</f>
        <v/>
      </c>
    </row>
    <row r="1606">
      <c r="AH1606">
        <f>CONCATENATE(X1606," ",Y1606," ",Z1606," ",AA1606," ",AB1606," ",AC1606," ",AD1606," ",AE1606," ",AF1606," ",AG1606)</f>
        <v/>
      </c>
    </row>
    <row r="1607">
      <c r="AH1607">
        <f>CONCATENATE(X1607," ",Y1607," ",Z1607," ",AA1607," ",AB1607," ",AC1607," ",AD1607," ",AE1607," ",AF1607," ",AG1607)</f>
        <v/>
      </c>
    </row>
    <row r="1608">
      <c r="AH1608">
        <f>CONCATENATE(X1608," ",Y1608," ",Z1608," ",AA1608," ",AB1608," ",AC1608," ",AD1608," ",AE1608," ",AF1608," ",AG1608)</f>
        <v/>
      </c>
    </row>
    <row r="1609">
      <c r="AH1609">
        <f>CONCATENATE(X1609," ",Y1609," ",Z1609," ",AA1609," ",AB1609," ",AC1609," ",AD1609," ",AE1609," ",AF1609," ",AG1609)</f>
        <v/>
      </c>
    </row>
    <row r="1610">
      <c r="AH1610">
        <f>CONCATENATE(X1610," ",Y1610," ",Z1610," ",AA1610," ",AB1610," ",AC1610," ",AD1610," ",AE1610," ",AF1610," ",AG1610)</f>
        <v/>
      </c>
    </row>
    <row r="1611">
      <c r="AH1611">
        <f>CONCATENATE(X1611," ",Y1611," ",Z1611," ",AA1611," ",AB1611," ",AC1611," ",AD1611," ",AE1611," ",AF1611," ",AG1611)</f>
        <v/>
      </c>
    </row>
    <row r="1612">
      <c r="AH1612">
        <f>CONCATENATE(X1612," ",Y1612," ",Z1612," ",AA1612," ",AB1612," ",AC1612," ",AD1612," ",AE1612," ",AF1612," ",AG1612)</f>
        <v/>
      </c>
    </row>
    <row r="1613">
      <c r="AH1613">
        <f>CONCATENATE(X1613," ",Y1613," ",Z1613," ",AA1613," ",AB1613," ",AC1613," ",AD1613," ",AE1613," ",AF1613," ",AG1613)</f>
        <v/>
      </c>
    </row>
    <row r="1614">
      <c r="AH1614">
        <f>CONCATENATE(X1614," ",Y1614," ",Z1614," ",AA1614," ",AB1614," ",AC1614," ",AD1614," ",AE1614," ",AF1614," ",AG1614)</f>
        <v/>
      </c>
    </row>
    <row r="1615">
      <c r="AH1615">
        <f>CONCATENATE(X1615," ",Y1615," ",Z1615," ",AA1615," ",AB1615," ",AC1615," ",AD1615," ",AE1615," ",AF1615," ",AG1615)</f>
        <v/>
      </c>
    </row>
    <row r="1616">
      <c r="AH1616">
        <f>CONCATENATE(X1616," ",Y1616," ",Z1616," ",AA1616," ",AB1616," ",AC1616," ",AD1616," ",AE1616," ",AF1616," ",AG1616)</f>
        <v/>
      </c>
    </row>
    <row r="1617">
      <c r="AH1617">
        <f>CONCATENATE(X1617," ",Y1617," ",Z1617," ",AA1617," ",AB1617," ",AC1617," ",AD1617," ",AE1617," ",AF1617," ",AG1617)</f>
        <v/>
      </c>
    </row>
    <row r="1618">
      <c r="AH1618">
        <f>CONCATENATE(X1618," ",Y1618," ",Z1618," ",AA1618," ",AB1618," ",AC1618," ",AD1618," ",AE1618," ",AF1618," ",AG1618)</f>
        <v/>
      </c>
    </row>
    <row r="1619">
      <c r="AH1619">
        <f>CONCATENATE(X1619," ",Y1619," ",Z1619," ",AA1619," ",AB1619," ",AC1619," ",AD1619," ",AE1619," ",AF1619," ",AG1619)</f>
        <v/>
      </c>
    </row>
    <row r="1620">
      <c r="AH1620">
        <f>CONCATENATE(X1620," ",Y1620," ",Z1620," ",AA1620," ",AB1620," ",AC1620," ",AD1620," ",AE1620," ",AF1620," ",AG1620)</f>
        <v/>
      </c>
    </row>
    <row r="1621">
      <c r="AH1621">
        <f>CONCATENATE(X1621," ",Y1621," ",Z1621," ",AA1621," ",AB1621," ",AC1621," ",AD1621," ",AE1621," ",AF1621," ",AG1621)</f>
        <v/>
      </c>
    </row>
    <row r="1622">
      <c r="AH1622">
        <f>CONCATENATE(X1622," ",Y1622," ",Z1622," ",AA1622," ",AB1622," ",AC1622," ",AD1622," ",AE1622," ",AF1622," ",AG1622)</f>
        <v/>
      </c>
    </row>
    <row r="1623">
      <c r="AH1623">
        <f>CONCATENATE(X1623," ",Y1623," ",Z1623," ",AA1623," ",AB1623," ",AC1623," ",AD1623," ",AE1623," ",AF1623," ",AG1623)</f>
        <v/>
      </c>
    </row>
    <row r="1624">
      <c r="AH1624">
        <f>CONCATENATE(X1624," ",Y1624," ",Z1624," ",AA1624," ",AB1624," ",AC1624," ",AD1624," ",AE1624," ",AF1624," ",AG1624)</f>
        <v/>
      </c>
    </row>
    <row r="1625">
      <c r="AH1625">
        <f>CONCATENATE(X1625," ",Y1625," ",Z1625," ",AA1625," ",AB1625," ",AC1625," ",AD1625," ",AE1625," ",AF1625," ",AG1625)</f>
        <v/>
      </c>
    </row>
    <row r="1626">
      <c r="AH1626">
        <f>CONCATENATE(X1626," ",Y1626," ",Z1626," ",AA1626," ",AB1626," ",AC1626," ",AD1626," ",AE1626," ",AF1626," ",AG1626)</f>
        <v/>
      </c>
    </row>
    <row r="1627">
      <c r="AH1627">
        <f>CONCATENATE(X1627," ",Y1627," ",Z1627," ",AA1627," ",AB1627," ",AC1627," ",AD1627," ",AE1627," ",AF1627," ",AG1627)</f>
        <v/>
      </c>
    </row>
    <row r="1628">
      <c r="AH1628">
        <f>CONCATENATE(X1628," ",Y1628," ",Z1628," ",AA1628," ",AB1628," ",AC1628," ",AD1628," ",AE1628," ",AF1628," ",AG1628)</f>
        <v/>
      </c>
    </row>
    <row r="1629">
      <c r="AH1629">
        <f>CONCATENATE(X1629," ",Y1629," ",Z1629," ",AA1629," ",AB1629," ",AC1629," ",AD1629," ",AE1629," ",AF1629," ",AG1629)</f>
        <v/>
      </c>
    </row>
    <row r="1630">
      <c r="AH1630">
        <f>CONCATENATE(X1630," ",Y1630," ",Z1630," ",AA1630," ",AB1630," ",AC1630," ",AD1630," ",AE1630," ",AF1630," ",AG1630)</f>
        <v/>
      </c>
    </row>
    <row r="1631">
      <c r="AH1631">
        <f>CONCATENATE(X1631," ",Y1631," ",Z1631," ",AA1631," ",AB1631," ",AC1631," ",AD1631," ",AE1631," ",AF1631," ",AG1631)</f>
        <v/>
      </c>
    </row>
    <row r="1632">
      <c r="AH1632">
        <f>CONCATENATE(X1632," ",Y1632," ",Z1632," ",AA1632," ",AB1632," ",AC1632," ",AD1632," ",AE1632," ",AF1632," ",AG1632)</f>
        <v/>
      </c>
    </row>
    <row r="1633">
      <c r="AH1633">
        <f>CONCATENATE(X1633," ",Y1633," ",Z1633," ",AA1633," ",AB1633," ",AC1633," ",AD1633," ",AE1633," ",AF1633," ",AG1633)</f>
        <v/>
      </c>
    </row>
    <row r="1634">
      <c r="AH1634">
        <f>CONCATENATE(X1634," ",Y1634," ",Z1634," ",AA1634," ",AB1634," ",AC1634," ",AD1634," ",AE1634," ",AF1634," ",AG1634)</f>
        <v/>
      </c>
    </row>
    <row r="1635">
      <c r="AH1635">
        <f>CONCATENATE(X1635," ",Y1635," ",Z1635," ",AA1635," ",AB1635," ",AC1635," ",AD1635," ",AE1635," ",AF1635," ",AG1635)</f>
        <v/>
      </c>
    </row>
    <row r="1636">
      <c r="AH1636">
        <f>CONCATENATE(X1636," ",Y1636," ",Z1636," ",AA1636," ",AB1636," ",AC1636," ",AD1636," ",AE1636," ",AF1636," ",AG1636)</f>
        <v/>
      </c>
    </row>
    <row r="1637">
      <c r="AH1637">
        <f>CONCATENATE(X1637," ",Y1637," ",Z1637," ",AA1637," ",AB1637," ",AC1637," ",AD1637," ",AE1637," ",AF1637," ",AG1637)</f>
        <v/>
      </c>
    </row>
    <row r="1638">
      <c r="AH1638">
        <f>CONCATENATE(X1638," ",Y1638," ",Z1638," ",AA1638," ",AB1638," ",AC1638," ",AD1638," ",AE1638," ",AF1638," ",AG1638)</f>
        <v/>
      </c>
    </row>
    <row r="1639">
      <c r="AH1639">
        <f>CONCATENATE(X1639," ",Y1639," ",Z1639," ",AA1639," ",AB1639," ",AC1639," ",AD1639," ",AE1639," ",AF1639," ",AG1639)</f>
        <v/>
      </c>
    </row>
    <row r="1640">
      <c r="AH1640">
        <f>CONCATENATE(X1640," ",Y1640," ",Z1640," ",AA1640," ",AB1640," ",AC1640," ",AD1640," ",AE1640," ",AF1640," ",AG1640)</f>
        <v/>
      </c>
    </row>
    <row r="1641">
      <c r="AH1641">
        <f>CONCATENATE(X1641," ",Y1641," ",Z1641," ",AA1641," ",AB1641," ",AC1641," ",AD1641," ",AE1641," ",AF1641," ",AG1641)</f>
        <v/>
      </c>
    </row>
    <row r="1642">
      <c r="AH1642">
        <f>CONCATENATE(X1642," ",Y1642," ",Z1642," ",AA1642," ",AB1642," ",AC1642," ",AD1642," ",AE1642," ",AF1642," ",AG1642)</f>
        <v/>
      </c>
    </row>
    <row r="1643">
      <c r="AH1643">
        <f>CONCATENATE(X1643," ",Y1643," ",Z1643," ",AA1643," ",AB1643," ",AC1643," ",AD1643," ",AE1643," ",AF1643," ",AG1643)</f>
        <v/>
      </c>
    </row>
    <row r="1644">
      <c r="AH1644">
        <f>CONCATENATE(X1644," ",Y1644," ",Z1644," ",AA1644," ",AB1644," ",AC1644," ",AD1644," ",AE1644," ",AF1644," ",AG1644)</f>
        <v/>
      </c>
    </row>
    <row r="1645">
      <c r="AH1645">
        <f>CONCATENATE(X1645," ",Y1645," ",Z1645," ",AA1645," ",AB1645," ",AC1645," ",AD1645," ",AE1645," ",AF1645," ",AG1645)</f>
        <v/>
      </c>
    </row>
    <row r="1646">
      <c r="AH1646">
        <f>CONCATENATE(X1646," ",Y1646," ",Z1646," ",AA1646," ",AB1646," ",AC1646," ",AD1646," ",AE1646," ",AF1646," ",AG1646)</f>
        <v/>
      </c>
    </row>
    <row r="1647">
      <c r="AH1647">
        <f>CONCATENATE(X1647," ",Y1647," ",Z1647," ",AA1647," ",AB1647," ",AC1647," ",AD1647," ",AE1647," ",AF1647," ",AG1647)</f>
        <v/>
      </c>
    </row>
    <row r="1648">
      <c r="AH1648">
        <f>CONCATENATE(X1648," ",Y1648," ",Z1648," ",AA1648," ",AB1648," ",AC1648," ",AD1648," ",AE1648," ",AF1648," ",AG1648)</f>
        <v/>
      </c>
    </row>
    <row r="1649">
      <c r="AH1649">
        <f>CONCATENATE(X1649," ",Y1649," ",Z1649," ",AA1649," ",AB1649," ",AC1649," ",AD1649," ",AE1649," ",AF1649," ",AG1649)</f>
        <v/>
      </c>
    </row>
    <row r="1650">
      <c r="AH1650">
        <f>CONCATENATE(X1650," ",Y1650," ",Z1650," ",AA1650," ",AB1650," ",AC1650," ",AD1650," ",AE1650," ",AF1650," ",AG1650)</f>
        <v/>
      </c>
    </row>
    <row r="1651">
      <c r="AH1651">
        <f>CONCATENATE(X1651," ",Y1651," ",Z1651," ",AA1651," ",AB1651," ",AC1651," ",AD1651," ",AE1651," ",AF1651," ",AG1651)</f>
        <v/>
      </c>
    </row>
    <row r="1652">
      <c r="AH1652">
        <f>CONCATENATE(X1652," ",Y1652," ",Z1652," ",AA1652," ",AB1652," ",AC1652," ",AD1652," ",AE1652," ",AF1652," ",AG1652)</f>
        <v/>
      </c>
    </row>
    <row r="1653">
      <c r="AH1653">
        <f>CONCATENATE(X1653," ",Y1653," ",Z1653," ",AA1653," ",AB1653," ",AC1653," ",AD1653," ",AE1653," ",AF1653," ",AG1653)</f>
        <v/>
      </c>
    </row>
    <row r="1654">
      <c r="AH1654">
        <f>CONCATENATE(X1654," ",Y1654," ",Z1654," ",AA1654," ",AB1654," ",AC1654," ",AD1654," ",AE1654," ",AF1654," ",AG1654)</f>
        <v/>
      </c>
    </row>
    <row r="1655">
      <c r="AH1655">
        <f>CONCATENATE(X1655," ",Y1655," ",Z1655," ",AA1655," ",AB1655," ",AC1655," ",AD1655," ",AE1655," ",AF1655," ",AG1655)</f>
        <v/>
      </c>
    </row>
    <row r="1656">
      <c r="AH1656">
        <f>CONCATENATE(X1656," ",Y1656," ",Z1656," ",AA1656," ",AB1656," ",AC1656," ",AD1656," ",AE1656," ",AF1656," ",AG1656)</f>
        <v/>
      </c>
    </row>
    <row r="1657">
      <c r="AH1657">
        <f>CONCATENATE(X1657," ",Y1657," ",Z1657," ",AA1657," ",AB1657," ",AC1657," ",AD1657," ",AE1657," ",AF1657," ",AG1657)</f>
        <v/>
      </c>
    </row>
    <row r="1658">
      <c r="AH1658">
        <f>CONCATENATE(X1658," ",Y1658," ",Z1658," ",AA1658," ",AB1658," ",AC1658," ",AD1658," ",AE1658," ",AF1658," ",AG1658)</f>
        <v/>
      </c>
    </row>
    <row r="1659">
      <c r="AH1659">
        <f>CONCATENATE(X1659," ",Y1659," ",Z1659," ",AA1659," ",AB1659," ",AC1659," ",AD1659," ",AE1659," ",AF1659," ",AG1659)</f>
        <v/>
      </c>
    </row>
    <row r="1660">
      <c r="AH1660">
        <f>CONCATENATE(X1660," ",Y1660," ",Z1660," ",AA1660," ",AB1660," ",AC1660," ",AD1660," ",AE1660," ",AF1660," ",AG1660)</f>
        <v/>
      </c>
    </row>
    <row r="1661">
      <c r="AH1661">
        <f>CONCATENATE(X1661," ",Y1661," ",Z1661," ",AA1661," ",AB1661," ",AC1661," ",AD1661," ",AE1661," ",AF1661," ",AG1661)</f>
        <v/>
      </c>
    </row>
    <row r="1662">
      <c r="AH1662">
        <f>CONCATENATE(X1662," ",Y1662," ",Z1662," ",AA1662," ",AB1662," ",AC1662," ",AD1662," ",AE1662," ",AF1662," ",AG1662)</f>
        <v/>
      </c>
    </row>
    <row r="1663">
      <c r="AH1663">
        <f>CONCATENATE(X1663," ",Y1663," ",Z1663," ",AA1663," ",AB1663," ",AC1663," ",AD1663," ",AE1663," ",AF1663," ",AG1663)</f>
        <v/>
      </c>
    </row>
    <row r="1664">
      <c r="AH1664">
        <f>CONCATENATE(X1664," ",Y1664," ",Z1664," ",AA1664," ",AB1664," ",AC1664," ",AD1664," ",AE1664," ",AF1664," ",AG1664)</f>
        <v/>
      </c>
    </row>
    <row r="1665">
      <c r="AH1665">
        <f>CONCATENATE(X1665," ",Y1665," ",Z1665," ",AA1665," ",AB1665," ",AC1665," ",AD1665," ",AE1665," ",AF1665," ",AG1665)</f>
        <v/>
      </c>
    </row>
    <row r="1666">
      <c r="AH1666">
        <f>CONCATENATE(X1666," ",Y1666," ",Z1666," ",AA1666," ",AB1666," ",AC1666," ",AD1666," ",AE1666," ",AF1666," ",AG1666)</f>
        <v/>
      </c>
    </row>
    <row r="1667">
      <c r="AH1667">
        <f>CONCATENATE(X1667," ",Y1667," ",Z1667," ",AA1667," ",AB1667," ",AC1667," ",AD1667," ",AE1667," ",AF1667," ",AG1667)</f>
        <v/>
      </c>
    </row>
    <row r="1668">
      <c r="AH1668">
        <f>CONCATENATE(X1668," ",Y1668," ",Z1668," ",AA1668," ",AB1668," ",AC1668," ",AD1668," ",AE1668," ",AF1668," ",AG1668)</f>
        <v/>
      </c>
    </row>
    <row r="1669">
      <c r="AH1669">
        <f>CONCATENATE(X1669," ",Y1669," ",Z1669," ",AA1669," ",AB1669," ",AC1669," ",AD1669," ",AE1669," ",AF1669," ",AG1669)</f>
        <v/>
      </c>
    </row>
    <row r="1670">
      <c r="AH1670">
        <f>CONCATENATE(X1670," ",Y1670," ",Z1670," ",AA1670," ",AB1670," ",AC1670," ",AD1670," ",AE1670," ",AF1670," ",AG1670)</f>
        <v/>
      </c>
    </row>
    <row r="1671">
      <c r="AH1671">
        <f>CONCATENATE(X1671," ",Y1671," ",Z1671," ",AA1671," ",AB1671," ",AC1671," ",AD1671," ",AE1671," ",AF1671," ",AG1671)</f>
        <v/>
      </c>
    </row>
    <row r="1672">
      <c r="AH1672">
        <f>CONCATENATE(X1672," ",Y1672," ",Z1672," ",AA1672," ",AB1672," ",AC1672," ",AD1672," ",AE1672," ",AF1672," ",AG1672)</f>
        <v/>
      </c>
    </row>
    <row r="1673">
      <c r="AH1673">
        <f>CONCATENATE(X1673," ",Y1673," ",Z1673," ",AA1673," ",AB1673," ",AC1673," ",AD1673," ",AE1673," ",AF1673," ",AG1673)</f>
        <v/>
      </c>
    </row>
    <row r="1674">
      <c r="AH1674">
        <f>CONCATENATE(X1674," ",Y1674," ",Z1674," ",AA1674," ",AB1674," ",AC1674," ",AD1674," ",AE1674," ",AF1674," ",AG1674)</f>
        <v/>
      </c>
    </row>
    <row r="1675">
      <c r="AH1675">
        <f>CONCATENATE(X1675," ",Y1675," ",Z1675," ",AA1675," ",AB1675," ",AC1675," ",AD1675," ",AE1675," ",AF1675," ",AG1675)</f>
        <v/>
      </c>
    </row>
    <row r="1676">
      <c r="AH1676">
        <f>CONCATENATE(X1676," ",Y1676," ",Z1676," ",AA1676," ",AB1676," ",AC1676," ",AD1676," ",AE1676," ",AF1676," ",AG1676)</f>
        <v/>
      </c>
    </row>
    <row r="1677">
      <c r="AH1677">
        <f>CONCATENATE(X1677," ",Y1677," ",Z1677," ",AA1677," ",AB1677," ",AC1677," ",AD1677," ",AE1677," ",AF1677," ",AG1677)</f>
        <v/>
      </c>
    </row>
    <row r="1678">
      <c r="AH1678">
        <f>CONCATENATE(X1678," ",Y1678," ",Z1678," ",AA1678," ",AB1678," ",AC1678," ",AD1678," ",AE1678," ",AF1678," ",AG1678)</f>
        <v/>
      </c>
    </row>
    <row r="1679">
      <c r="AH1679">
        <f>CONCATENATE(X1679," ",Y1679," ",Z1679," ",AA1679," ",AB1679," ",AC1679," ",AD1679," ",AE1679," ",AF1679," ",AG1679)</f>
        <v/>
      </c>
    </row>
    <row r="1680">
      <c r="AH1680">
        <f>CONCATENATE(X1680," ",Y1680," ",Z1680," ",AA1680," ",AB1680," ",AC1680," ",AD1680," ",AE1680," ",AF1680," ",AG1680)</f>
        <v/>
      </c>
    </row>
    <row r="1681">
      <c r="AH1681">
        <f>CONCATENATE(X1681," ",Y1681," ",Z1681," ",AA1681," ",AB1681," ",AC1681," ",AD1681," ",AE1681," ",AF1681," ",AG1681)</f>
        <v/>
      </c>
    </row>
    <row r="1682">
      <c r="AH1682">
        <f>CONCATENATE(X1682," ",Y1682," ",Z1682," ",AA1682," ",AB1682," ",AC1682," ",AD1682," ",AE1682," ",AF1682," ",AG1682)</f>
        <v/>
      </c>
    </row>
    <row r="1683">
      <c r="AH1683">
        <f>CONCATENATE(X1683," ",Y1683," ",Z1683," ",AA1683," ",AB1683," ",AC1683," ",AD1683," ",AE1683," ",AF1683," ",AG1683)</f>
        <v/>
      </c>
    </row>
    <row r="1684">
      <c r="AH1684">
        <f>CONCATENATE(X1684," ",Y1684," ",Z1684," ",AA1684," ",AB1684," ",AC1684," ",AD1684," ",AE1684," ",AF1684," ",AG1684)</f>
        <v/>
      </c>
    </row>
    <row r="1685">
      <c r="AH1685">
        <f>CONCATENATE(X1685," ",Y1685," ",Z1685," ",AA1685," ",AB1685," ",AC1685," ",AD1685," ",AE1685," ",AF1685," ",AG1685)</f>
        <v/>
      </c>
    </row>
    <row r="1686">
      <c r="AH1686">
        <f>CONCATENATE(X1686," ",Y1686," ",Z1686," ",AA1686," ",AB1686," ",AC1686," ",AD1686," ",AE1686," ",AF1686," ",AG1686)</f>
        <v/>
      </c>
    </row>
    <row r="1687">
      <c r="AH1687">
        <f>CONCATENATE(X1687," ",Y1687," ",Z1687," ",AA1687," ",AB1687," ",AC1687," ",AD1687," ",AE1687," ",AF1687," ",AG1687)</f>
        <v/>
      </c>
    </row>
    <row r="1688">
      <c r="AH1688">
        <f>CONCATENATE(X1688," ",Y1688," ",Z1688," ",AA1688," ",AB1688," ",AC1688," ",AD1688," ",AE1688," ",AF1688," ",AG1688)</f>
        <v/>
      </c>
    </row>
    <row r="1689">
      <c r="AH1689">
        <f>CONCATENATE(X1689," ",Y1689," ",Z1689," ",AA1689," ",AB1689," ",AC1689," ",AD1689," ",AE1689," ",AF1689," ",AG1689)</f>
        <v/>
      </c>
    </row>
    <row r="1690">
      <c r="AH1690">
        <f>CONCATENATE(X1690," ",Y1690," ",Z1690," ",AA1690," ",AB1690," ",AC1690," ",AD1690," ",AE1690," ",AF1690," ",AG1690)</f>
        <v/>
      </c>
    </row>
    <row r="1691">
      <c r="AH1691">
        <f>CONCATENATE(X1691," ",Y1691," ",Z1691," ",AA1691," ",AB1691," ",AC1691," ",AD1691," ",AE1691," ",AF1691," ",AG1691)</f>
        <v/>
      </c>
    </row>
    <row r="1692">
      <c r="AH1692">
        <f>CONCATENATE(X1692," ",Y1692," ",Z1692," ",AA1692," ",AB1692," ",AC1692," ",AD1692," ",AE1692," ",AF1692," ",AG1692)</f>
        <v/>
      </c>
    </row>
    <row r="1693">
      <c r="AH1693">
        <f>CONCATENATE(X1693," ",Y1693," ",Z1693," ",AA1693," ",AB1693," ",AC1693," ",AD1693," ",AE1693," ",AF1693," ",AG1693)</f>
        <v/>
      </c>
    </row>
    <row r="1694">
      <c r="AH1694">
        <f>CONCATENATE(X1694," ",Y1694," ",Z1694," ",AA1694," ",AB1694," ",AC1694," ",AD1694," ",AE1694," ",AF1694," ",AG1694)</f>
        <v/>
      </c>
    </row>
    <row r="1695">
      <c r="AH1695">
        <f>CONCATENATE(X1695," ",Y1695," ",Z1695," ",AA1695," ",AB1695," ",AC1695," ",AD1695," ",AE1695," ",AF1695," ",AG1695)</f>
        <v/>
      </c>
    </row>
    <row r="1696">
      <c r="AH1696">
        <f>CONCATENATE(X1696," ",Y1696," ",Z1696," ",AA1696," ",AB1696," ",AC1696," ",AD1696," ",AE1696," ",AF1696," ",AG1696)</f>
        <v/>
      </c>
    </row>
    <row r="1697">
      <c r="AH1697">
        <f>CONCATENATE(X1697," ",Y1697," ",Z1697," ",AA1697," ",AB1697," ",AC1697," ",AD1697," ",AE1697," ",AF1697," ",AG1697)</f>
        <v/>
      </c>
    </row>
    <row r="1698">
      <c r="AH1698">
        <f>CONCATENATE(X1698," ",Y1698," ",Z1698," ",AA1698," ",AB1698," ",AC1698," ",AD1698," ",AE1698," ",AF1698," ",AG1698)</f>
        <v/>
      </c>
    </row>
    <row r="1699">
      <c r="AH1699">
        <f>CONCATENATE(X1699," ",Y1699," ",Z1699," ",AA1699," ",AB1699," ",AC1699," ",AD1699," ",AE1699," ",AF1699," ",AG1699)</f>
        <v/>
      </c>
    </row>
    <row r="1700">
      <c r="AH1700">
        <f>CONCATENATE(X1700," ",Y1700," ",Z1700," ",AA1700," ",AB1700," ",AC1700," ",AD1700," ",AE1700," ",AF1700," ",AG1700)</f>
        <v/>
      </c>
    </row>
    <row r="1701">
      <c r="AH1701">
        <f>CONCATENATE(X1701," ",Y1701," ",Z1701," ",AA1701," ",AB1701," ",AC1701," ",AD1701," ",AE1701," ",AF1701," ",AG1701)</f>
        <v/>
      </c>
    </row>
    <row r="1702">
      <c r="AH1702">
        <f>CONCATENATE(X1702," ",Y1702," ",Z1702," ",AA1702," ",AB1702," ",AC1702," ",AD1702," ",AE1702," ",AF1702," ",AG1702)</f>
        <v/>
      </c>
    </row>
    <row r="1703">
      <c r="AH1703">
        <f>CONCATENATE(X1703," ",Y1703," ",Z1703," ",AA1703," ",AB1703," ",AC1703," ",AD1703," ",AE1703," ",AF1703," ",AG1703)</f>
        <v/>
      </c>
    </row>
    <row r="1704">
      <c r="AH1704">
        <f>CONCATENATE(X1704," ",Y1704," ",Z1704," ",AA1704," ",AB1704," ",AC1704," ",AD1704," ",AE1704," ",AF1704," ",AG1704)</f>
        <v/>
      </c>
    </row>
    <row r="1705">
      <c r="AH1705">
        <f>CONCATENATE(X1705," ",Y1705," ",Z1705," ",AA1705," ",AB1705," ",AC1705," ",AD1705," ",AE1705," ",AF1705," ",AG1705)</f>
        <v/>
      </c>
    </row>
    <row r="1706">
      <c r="AH1706">
        <f>CONCATENATE(X1706," ",Y1706," ",Z1706," ",AA1706," ",AB1706," ",AC1706," ",AD1706," ",AE1706," ",AF1706," ",AG1706)</f>
        <v/>
      </c>
    </row>
    <row r="1707">
      <c r="AH1707">
        <f>CONCATENATE(X1707," ",Y1707," ",Z1707," ",AA1707," ",AB1707," ",AC1707," ",AD1707," ",AE1707," ",AF1707," ",AG1707)</f>
        <v/>
      </c>
    </row>
    <row r="1708">
      <c r="AH1708">
        <f>CONCATENATE(X1708," ",Y1708," ",Z1708," ",AA1708," ",AB1708," ",AC1708," ",AD1708," ",AE1708," ",AF1708," ",AG1708)</f>
        <v/>
      </c>
    </row>
    <row r="1709">
      <c r="AH1709">
        <f>CONCATENATE(X1709," ",Y1709," ",Z1709," ",AA1709," ",AB1709," ",AC1709," ",AD1709," ",AE1709," ",AF1709," ",AG1709)</f>
        <v/>
      </c>
    </row>
    <row r="1710">
      <c r="AH1710">
        <f>CONCATENATE(X1710," ",Y1710," ",Z1710," ",AA1710," ",AB1710," ",AC1710," ",AD1710," ",AE1710," ",AF1710," ",AG1710)</f>
        <v/>
      </c>
    </row>
    <row r="1711">
      <c r="AH1711">
        <f>CONCATENATE(X1711," ",Y1711," ",Z1711," ",AA1711," ",AB1711," ",AC1711," ",AD1711," ",AE1711," ",AF1711," ",AG1711)</f>
        <v/>
      </c>
    </row>
    <row r="1712">
      <c r="AH1712">
        <f>CONCATENATE(X1712," ",Y1712," ",Z1712," ",AA1712," ",AB1712," ",AC1712," ",AD1712," ",AE1712," ",AF1712," ",AG1712)</f>
        <v/>
      </c>
    </row>
    <row r="1713">
      <c r="AH1713">
        <f>CONCATENATE(X1713," ",Y1713," ",Z1713," ",AA1713," ",AB1713," ",AC1713," ",AD1713," ",AE1713," ",AF1713," ",AG1713)</f>
        <v/>
      </c>
    </row>
    <row r="1714">
      <c r="AH1714">
        <f>CONCATENATE(X1714," ",Y1714," ",Z1714," ",AA1714," ",AB1714," ",AC1714," ",AD1714," ",AE1714," ",AF1714," ",AG1714)</f>
        <v/>
      </c>
    </row>
    <row r="1715">
      <c r="AH1715">
        <f>CONCATENATE(X1715," ",Y1715," ",Z1715," ",AA1715," ",AB1715," ",AC1715," ",AD1715," ",AE1715," ",AF1715," ",AG1715)</f>
        <v/>
      </c>
    </row>
    <row r="1716">
      <c r="AH1716">
        <f>CONCATENATE(X1716," ",Y1716," ",Z1716," ",AA1716," ",AB1716," ",AC1716," ",AD1716," ",AE1716," ",AF1716," ",AG1716)</f>
        <v/>
      </c>
    </row>
    <row r="1717">
      <c r="AH1717">
        <f>CONCATENATE(X1717," ",Y1717," ",Z1717," ",AA1717," ",AB1717," ",AC1717," ",AD1717," ",AE1717," ",AF1717," ",AG1717)</f>
        <v/>
      </c>
    </row>
    <row r="1718">
      <c r="AH1718">
        <f>CONCATENATE(X1718," ",Y1718," ",Z1718," ",AA1718," ",AB1718," ",AC1718," ",AD1718," ",AE1718," ",AF1718," ",AG1718)</f>
        <v/>
      </c>
    </row>
    <row r="1719">
      <c r="AH1719">
        <f>CONCATENATE(X1719," ",Y1719," ",Z1719," ",AA1719," ",AB1719," ",AC1719," ",AD1719," ",AE1719," ",AF1719," ",AG1719)</f>
        <v/>
      </c>
    </row>
    <row r="1720">
      <c r="AH1720">
        <f>CONCATENATE(X1720," ",Y1720," ",Z1720," ",AA1720," ",AB1720," ",AC1720," ",AD1720," ",AE1720," ",AF1720," ",AG1720)</f>
        <v/>
      </c>
    </row>
    <row r="1721">
      <c r="AH1721">
        <f>CONCATENATE(X1721," ",Y1721," ",Z1721," ",AA1721," ",AB1721," ",AC1721," ",AD1721," ",AE1721," ",AF1721," ",AG1721)</f>
        <v/>
      </c>
    </row>
    <row r="1722">
      <c r="AH1722">
        <f>CONCATENATE(X1722," ",Y1722," ",Z1722," ",AA1722," ",AB1722," ",AC1722," ",AD1722," ",AE1722," ",AF1722," ",AG1722)</f>
        <v/>
      </c>
    </row>
    <row r="1723">
      <c r="AH1723">
        <f>CONCATENATE(X1723," ",Y1723," ",Z1723," ",AA1723," ",AB1723," ",AC1723," ",AD1723," ",AE1723," ",AF1723," ",AG1723)</f>
        <v/>
      </c>
    </row>
    <row r="1724">
      <c r="AH1724">
        <f>CONCATENATE(X1724," ",Y1724," ",Z1724," ",AA1724," ",AB1724," ",AC1724," ",AD1724," ",AE1724," ",AF1724," ",AG1724)</f>
        <v/>
      </c>
    </row>
    <row r="1725">
      <c r="AH1725">
        <f>CONCATENATE(X1725," ",Y1725," ",Z1725," ",AA1725," ",AB1725," ",AC1725," ",AD1725," ",AE1725," ",AF1725," ",AG1725)</f>
        <v/>
      </c>
    </row>
    <row r="1726">
      <c r="AH1726">
        <f>CONCATENATE(X1726," ",Y1726," ",Z1726," ",AA1726," ",AB1726," ",AC1726," ",AD1726," ",AE1726," ",AF1726," ",AG1726)</f>
        <v/>
      </c>
    </row>
    <row r="1727">
      <c r="AH1727">
        <f>CONCATENATE(X1727," ",Y1727," ",Z1727," ",AA1727," ",AB1727," ",AC1727," ",AD1727," ",AE1727," ",AF1727," ",AG1727)</f>
        <v/>
      </c>
    </row>
    <row r="1728">
      <c r="AH1728">
        <f>CONCATENATE(X1728," ",Y1728," ",Z1728," ",AA1728," ",AB1728," ",AC1728," ",AD1728," ",AE1728," ",AF1728," ",AG1728)</f>
        <v/>
      </c>
    </row>
    <row r="1729">
      <c r="AH1729">
        <f>CONCATENATE(X1729," ",Y1729," ",Z1729," ",AA1729," ",AB1729," ",AC1729," ",AD1729," ",AE1729," ",AF1729," ",AG1729)</f>
        <v/>
      </c>
    </row>
    <row r="1730">
      <c r="AH1730">
        <f>CONCATENATE(X1730," ",Y1730," ",Z1730," ",AA1730," ",AB1730," ",AC1730," ",AD1730," ",AE1730," ",AF1730," ",AG1730)</f>
        <v/>
      </c>
    </row>
    <row r="1731">
      <c r="AH1731">
        <f>CONCATENATE(X1731," ",Y1731," ",Z1731," ",AA1731," ",AB1731," ",AC1731," ",AD1731," ",AE1731," ",AF1731," ",AG1731)</f>
        <v/>
      </c>
    </row>
    <row r="1732">
      <c r="AH1732">
        <f>CONCATENATE(X1732," ",Y1732," ",Z1732," ",AA1732," ",AB1732," ",AC1732," ",AD1732," ",AE1732," ",AF1732," ",AG1732)</f>
        <v/>
      </c>
    </row>
    <row r="1733">
      <c r="AH1733">
        <f>CONCATENATE(X1733," ",Y1733," ",Z1733," ",AA1733," ",AB1733," ",AC1733," ",AD1733," ",AE1733," ",AF1733," ",AG1733)</f>
        <v/>
      </c>
    </row>
    <row r="1734">
      <c r="AH1734">
        <f>CONCATENATE(X1734," ",Y1734," ",Z1734," ",AA1734," ",AB1734," ",AC1734," ",AD1734," ",AE1734," ",AF1734," ",AG1734)</f>
        <v/>
      </c>
    </row>
    <row r="1735">
      <c r="AH1735">
        <f>CONCATENATE(X1735," ",Y1735," ",Z1735," ",AA1735," ",AB1735," ",AC1735," ",AD1735," ",AE1735," ",AF1735," ",AG1735)</f>
        <v/>
      </c>
    </row>
    <row r="1736">
      <c r="AH1736">
        <f>CONCATENATE(X1736," ",Y1736," ",Z1736," ",AA1736," ",AB1736," ",AC1736," ",AD1736," ",AE1736," ",AF1736," ",AG1736)</f>
        <v/>
      </c>
    </row>
    <row r="1737">
      <c r="AH1737">
        <f>CONCATENATE(X1737," ",Y1737," ",Z1737," ",AA1737," ",AB1737," ",AC1737," ",AD1737," ",AE1737," ",AF1737," ",AG1737)</f>
        <v/>
      </c>
    </row>
    <row r="1738">
      <c r="AH1738">
        <f>CONCATENATE(X1738," ",Y1738," ",Z1738," ",AA1738," ",AB1738," ",AC1738," ",AD1738," ",AE1738," ",AF1738," ",AG1738)</f>
        <v/>
      </c>
    </row>
    <row r="1739">
      <c r="AH1739">
        <f>CONCATENATE(X1739," ",Y1739," ",Z1739," ",AA1739," ",AB1739," ",AC1739," ",AD1739," ",AE1739," ",AF1739," ",AG1739)</f>
        <v/>
      </c>
    </row>
    <row r="1740">
      <c r="AH1740">
        <f>CONCATENATE(X1740," ",Y1740," ",Z1740," ",AA1740," ",AB1740," ",AC1740," ",AD1740," ",AE1740," ",AF1740," ",AG1740)</f>
        <v/>
      </c>
    </row>
    <row r="1741">
      <c r="AH1741">
        <f>CONCATENATE(X1741," ",Y1741," ",Z1741," ",AA1741," ",AB1741," ",AC1741," ",AD1741," ",AE1741," ",AF1741," ",AG1741)</f>
        <v/>
      </c>
    </row>
    <row r="1742">
      <c r="AH1742">
        <f>CONCATENATE(X1742," ",Y1742," ",Z1742," ",AA1742," ",AB1742," ",AC1742," ",AD1742," ",AE1742," ",AF1742," ",AG1742)</f>
        <v/>
      </c>
    </row>
    <row r="1743">
      <c r="AH1743">
        <f>CONCATENATE(X1743," ",Y1743," ",Z1743," ",AA1743," ",AB1743," ",AC1743," ",AD1743," ",AE1743," ",AF1743," ",AG1743)</f>
        <v/>
      </c>
    </row>
    <row r="1744">
      <c r="AH1744">
        <f>CONCATENATE(X1744," ",Y1744," ",Z1744," ",AA1744," ",AB1744," ",AC1744," ",AD1744," ",AE1744," ",AF1744," ",AG1744)</f>
        <v/>
      </c>
    </row>
    <row r="1745">
      <c r="AH1745">
        <f>CONCATENATE(X1745," ",Y1745," ",Z1745," ",AA1745," ",AB1745," ",AC1745," ",AD1745," ",AE1745," ",AF1745," ",AG1745)</f>
        <v/>
      </c>
    </row>
    <row r="1746">
      <c r="AH1746">
        <f>CONCATENATE(X1746," ",Y1746," ",Z1746," ",AA1746," ",AB1746," ",AC1746," ",AD1746," ",AE1746," ",AF1746," ",AG1746)</f>
        <v/>
      </c>
    </row>
    <row r="1747">
      <c r="AH1747">
        <f>CONCATENATE(X1747," ",Y1747," ",Z1747," ",AA1747," ",AB1747," ",AC1747," ",AD1747," ",AE1747," ",AF1747," ",AG1747)</f>
        <v/>
      </c>
    </row>
    <row r="1748">
      <c r="AH1748">
        <f>CONCATENATE(X1748," ",Y1748," ",Z1748," ",AA1748," ",AB1748," ",AC1748," ",AD1748," ",AE1748," ",AF1748," ",AG1748)</f>
        <v/>
      </c>
    </row>
    <row r="1749">
      <c r="AH1749">
        <f>CONCATENATE(X1749," ",Y1749," ",Z1749," ",AA1749," ",AB1749," ",AC1749," ",AD1749," ",AE1749," ",AF1749," ",AG1749)</f>
        <v/>
      </c>
    </row>
    <row r="1750">
      <c r="AH1750">
        <f>CONCATENATE(X1750," ",Y1750," ",Z1750," ",AA1750," ",AB1750," ",AC1750," ",AD1750," ",AE1750," ",AF1750," ",AG1750)</f>
        <v/>
      </c>
    </row>
    <row r="1751">
      <c r="AH1751">
        <f>CONCATENATE(X1751," ",Y1751," ",Z1751," ",AA1751," ",AB1751," ",AC1751," ",AD1751," ",AE1751," ",AF1751," ",AG1751)</f>
        <v/>
      </c>
    </row>
    <row r="1752">
      <c r="AH1752">
        <f>CONCATENATE(X1752," ",Y1752," ",Z1752," ",AA1752," ",AB1752," ",AC1752," ",AD1752," ",AE1752," ",AF1752," ",AG1752)</f>
        <v/>
      </c>
    </row>
    <row r="1753">
      <c r="AH1753">
        <f>CONCATENATE(X1753," ",Y1753," ",Z1753," ",AA1753," ",AB1753," ",AC1753," ",AD1753," ",AE1753," ",AF1753," ",AG1753)</f>
        <v/>
      </c>
    </row>
    <row r="1754">
      <c r="AH1754">
        <f>CONCATENATE(X1754," ",Y1754," ",Z1754," ",AA1754," ",AB1754," ",AC1754," ",AD1754," ",AE1754," ",AF1754," ",AG1754)</f>
        <v/>
      </c>
    </row>
    <row r="1755">
      <c r="AH1755">
        <f>CONCATENATE(X1755," ",Y1755," ",Z1755," ",AA1755," ",AB1755," ",AC1755," ",AD1755," ",AE1755," ",AF1755," ",AG1755)</f>
        <v/>
      </c>
    </row>
    <row r="1756">
      <c r="AH1756">
        <f>CONCATENATE(X1756," ",Y1756," ",Z1756," ",AA1756," ",AB1756," ",AC1756," ",AD1756," ",AE1756," ",AF1756," ",AG1756)</f>
        <v/>
      </c>
    </row>
    <row r="1757">
      <c r="AH1757">
        <f>CONCATENATE(X1757," ",Y1757," ",Z1757," ",AA1757," ",AB1757," ",AC1757," ",AD1757," ",AE1757," ",AF1757," ",AG1757)</f>
        <v/>
      </c>
    </row>
    <row r="1758">
      <c r="AH1758">
        <f>CONCATENATE(X1758," ",Y1758," ",Z1758," ",AA1758," ",AB1758," ",AC1758," ",AD1758," ",AE1758," ",AF1758," ",AG1758)</f>
        <v/>
      </c>
    </row>
    <row r="1759">
      <c r="AH1759">
        <f>CONCATENATE(X1759," ",Y1759," ",Z1759," ",AA1759," ",AB1759," ",AC1759," ",AD1759," ",AE1759," ",AF1759," ",AG1759)</f>
        <v/>
      </c>
    </row>
    <row r="1760">
      <c r="AH1760">
        <f>CONCATENATE(X1760," ",Y1760," ",Z1760," ",AA1760," ",AB1760," ",AC1760," ",AD1760," ",AE1760," ",AF1760," ",AG1760)</f>
        <v/>
      </c>
    </row>
    <row r="1761">
      <c r="AH1761">
        <f>CONCATENATE(X1761," ",Y1761," ",Z1761," ",AA1761," ",AB1761," ",AC1761," ",AD1761," ",AE1761," ",AF1761," ",AG1761)</f>
        <v/>
      </c>
    </row>
    <row r="1762">
      <c r="AH1762">
        <f>CONCATENATE(X1762," ",Y1762," ",Z1762," ",AA1762," ",AB1762," ",AC1762," ",AD1762," ",AE1762," ",AF1762," ",AG1762)</f>
        <v/>
      </c>
    </row>
    <row r="1763">
      <c r="AH1763">
        <f>CONCATENATE(X1763," ",Y1763," ",Z1763," ",AA1763," ",AB1763," ",AC1763," ",AD1763," ",AE1763," ",AF1763," ",AG1763)</f>
        <v/>
      </c>
    </row>
    <row r="1764">
      <c r="AH1764">
        <f>CONCATENATE(X1764," ",Y1764," ",Z1764," ",AA1764," ",AB1764," ",AC1764," ",AD1764," ",AE1764," ",AF1764," ",AG1764)</f>
        <v/>
      </c>
    </row>
    <row r="1765">
      <c r="AH1765">
        <f>CONCATENATE(X1765," ",Y1765," ",Z1765," ",AA1765," ",AB1765," ",AC1765," ",AD1765," ",AE1765," ",AF1765," ",AG1765)</f>
        <v/>
      </c>
    </row>
    <row r="1766">
      <c r="AH1766">
        <f>CONCATENATE(X1766," ",Y1766," ",Z1766," ",AA1766," ",AB1766," ",AC1766," ",AD1766," ",AE1766," ",AF1766," ",AG1766)</f>
        <v/>
      </c>
    </row>
    <row r="1767">
      <c r="AH1767">
        <f>CONCATENATE(X1767," ",Y1767," ",Z1767," ",AA1767," ",AB1767," ",AC1767," ",AD1767," ",AE1767," ",AF1767," ",AG1767)</f>
        <v/>
      </c>
    </row>
    <row r="1768">
      <c r="AH1768">
        <f>CONCATENATE(X1768," ",Y1768," ",Z1768," ",AA1768," ",AB1768," ",AC1768," ",AD1768," ",AE1768," ",AF1768," ",AG1768)</f>
        <v/>
      </c>
    </row>
    <row r="1769">
      <c r="AH1769">
        <f>CONCATENATE(X1769," ",Y1769," ",Z1769," ",AA1769," ",AB1769," ",AC1769," ",AD1769," ",AE1769," ",AF1769," ",AG1769)</f>
        <v/>
      </c>
    </row>
    <row r="1770">
      <c r="AH1770">
        <f>CONCATENATE(X1770," ",Y1770," ",Z1770," ",AA1770," ",AB1770," ",AC1770," ",AD1770," ",AE1770," ",AF1770," ",AG1770)</f>
        <v/>
      </c>
    </row>
    <row r="1771">
      <c r="AH1771">
        <f>CONCATENATE(X1771," ",Y1771," ",Z1771," ",AA1771," ",AB1771," ",AC1771," ",AD1771," ",AE1771," ",AF1771," ",AG1771)</f>
        <v/>
      </c>
    </row>
    <row r="1772">
      <c r="AH1772">
        <f>CONCATENATE(X1772," ",Y1772," ",Z1772," ",AA1772," ",AB1772," ",AC1772," ",AD1772," ",AE1772," ",AF1772," ",AG1772)</f>
        <v/>
      </c>
    </row>
    <row r="1773">
      <c r="AH1773">
        <f>CONCATENATE(X1773," ",Y1773," ",Z1773," ",AA1773," ",AB1773," ",AC1773," ",AD1773," ",AE1773," ",AF1773," ",AG1773)</f>
        <v/>
      </c>
    </row>
    <row r="1774">
      <c r="AH1774">
        <f>CONCATENATE(X1774," ",Y1774," ",Z1774," ",AA1774," ",AB1774," ",AC1774," ",AD1774," ",AE1774," ",AF1774," ",AG1774)</f>
        <v/>
      </c>
    </row>
    <row r="1775">
      <c r="AH1775">
        <f>CONCATENATE(X1775," ",Y1775," ",Z1775," ",AA1775," ",AB1775," ",AC1775," ",AD1775," ",AE1775," ",AF1775," ",AG1775)</f>
        <v/>
      </c>
    </row>
    <row r="1776">
      <c r="AH1776">
        <f>CONCATENATE(X1776," ",Y1776," ",Z1776," ",AA1776," ",AB1776," ",AC1776," ",AD1776," ",AE1776," ",AF1776," ",AG1776)</f>
        <v/>
      </c>
    </row>
    <row r="1777">
      <c r="AH1777">
        <f>CONCATENATE(X1777," ",Y1777," ",Z1777," ",AA1777," ",AB1777," ",AC1777," ",AD1777," ",AE1777," ",AF1777," ",AG1777)</f>
        <v/>
      </c>
    </row>
    <row r="1778">
      <c r="AH1778">
        <f>CONCATENATE(X1778," ",Y1778," ",Z1778," ",AA1778," ",AB1778," ",AC1778," ",AD1778," ",AE1778," ",AF1778," ",AG1778)</f>
        <v/>
      </c>
    </row>
    <row r="1779">
      <c r="AH1779">
        <f>CONCATENATE(X1779," ",Y1779," ",Z1779," ",AA1779," ",AB1779," ",AC1779," ",AD1779," ",AE1779," ",AF1779," ",AG1779)</f>
        <v/>
      </c>
    </row>
    <row r="1780">
      <c r="AH1780">
        <f>CONCATENATE(X1780," ",Y1780," ",Z1780," ",AA1780," ",AB1780," ",AC1780," ",AD1780," ",AE1780," ",AF1780," ",AG1780)</f>
        <v/>
      </c>
    </row>
    <row r="1781">
      <c r="AH1781">
        <f>CONCATENATE(X1781," ",Y1781," ",Z1781," ",AA1781," ",AB1781," ",AC1781," ",AD1781," ",AE1781," ",AF1781," ",AG1781)</f>
        <v/>
      </c>
    </row>
    <row r="1782">
      <c r="AH1782">
        <f>CONCATENATE(X1782," ",Y1782," ",Z1782," ",AA1782," ",AB1782," ",AC1782," ",AD1782," ",AE1782," ",AF1782," ",AG1782)</f>
        <v/>
      </c>
    </row>
    <row r="1783">
      <c r="AH1783">
        <f>CONCATENATE(X1783," ",Y1783," ",Z1783," ",AA1783," ",AB1783," ",AC1783," ",AD1783," ",AE1783," ",AF1783," ",AG1783)</f>
        <v/>
      </c>
    </row>
    <row r="1784">
      <c r="AH1784">
        <f>CONCATENATE(X1784," ",Y1784," ",Z1784," ",AA1784," ",AB1784," ",AC1784," ",AD1784," ",AE1784," ",AF1784," ",AG1784)</f>
        <v/>
      </c>
    </row>
    <row r="1785">
      <c r="AH1785">
        <f>CONCATENATE(X1785," ",Y1785," ",Z1785," ",AA1785," ",AB1785," ",AC1785," ",AD1785," ",AE1785," ",AF1785," ",AG1785)</f>
        <v/>
      </c>
    </row>
    <row r="1786">
      <c r="AH1786">
        <f>CONCATENATE(X1786," ",Y1786," ",Z1786," ",AA1786," ",AB1786," ",AC1786," ",AD1786," ",AE1786," ",AF1786," ",AG1786)</f>
        <v/>
      </c>
    </row>
    <row r="1787">
      <c r="AH1787">
        <f>CONCATENATE(X1787," ",Y1787," ",Z1787," ",AA1787," ",AB1787," ",AC1787," ",AD1787," ",AE1787," ",AF1787," ",AG1787)</f>
        <v/>
      </c>
    </row>
    <row r="1788">
      <c r="AH1788">
        <f>CONCATENATE(X1788," ",Y1788," ",Z1788," ",AA1788," ",AB1788," ",AC1788," ",AD1788," ",AE1788," ",AF1788," ",AG1788)</f>
        <v/>
      </c>
    </row>
    <row r="1789">
      <c r="AH1789">
        <f>CONCATENATE(X1789," ",Y1789," ",Z1789," ",AA1789," ",AB1789," ",AC1789," ",AD1789," ",AE1789," ",AF1789," ",AG1789)</f>
        <v/>
      </c>
    </row>
    <row r="1790">
      <c r="AH1790">
        <f>CONCATENATE(X1790," ",Y1790," ",Z1790," ",AA1790," ",AB1790," ",AC1790," ",AD1790," ",AE1790," ",AF1790," ",AG1790)</f>
        <v/>
      </c>
    </row>
    <row r="1791">
      <c r="AH1791">
        <f>CONCATENATE(X1791," ",Y1791," ",Z1791," ",AA1791," ",AB1791," ",AC1791," ",AD1791," ",AE1791," ",AF1791," ",AG1791)</f>
        <v/>
      </c>
    </row>
    <row r="1792">
      <c r="AH1792">
        <f>CONCATENATE(X1792," ",Y1792," ",Z1792," ",AA1792," ",AB1792," ",AC1792," ",AD1792," ",AE1792," ",AF1792," ",AG1792)</f>
        <v/>
      </c>
    </row>
    <row r="1793">
      <c r="AH1793">
        <f>CONCATENATE(X1793," ",Y1793," ",Z1793," ",AA1793," ",AB1793," ",AC1793," ",AD1793," ",AE1793," ",AF1793," ",AG1793)</f>
        <v/>
      </c>
    </row>
    <row r="1794">
      <c r="AH1794">
        <f>CONCATENATE(X1794," ",Y1794," ",Z1794," ",AA1794," ",AB1794," ",AC1794," ",AD1794," ",AE1794," ",AF1794," ",AG1794)</f>
        <v/>
      </c>
    </row>
    <row r="1795">
      <c r="AH1795">
        <f>CONCATENATE(X1795," ",Y1795," ",Z1795," ",AA1795," ",AB1795," ",AC1795," ",AD1795," ",AE1795," ",AF1795," ",AG1795)</f>
        <v/>
      </c>
    </row>
    <row r="1796">
      <c r="AH1796">
        <f>CONCATENATE(X1796," ",Y1796," ",Z1796," ",AA1796," ",AB1796," ",AC1796," ",AD1796," ",AE1796," ",AF1796," ",AG1796)</f>
        <v/>
      </c>
    </row>
    <row r="1797">
      <c r="AH1797">
        <f>CONCATENATE(X1797," ",Y1797," ",Z1797," ",AA1797," ",AB1797," ",AC1797," ",AD1797," ",AE1797," ",AF1797," ",AG1797)</f>
        <v/>
      </c>
    </row>
    <row r="1798">
      <c r="AH1798">
        <f>CONCATENATE(X1798," ",Y1798," ",Z1798," ",AA1798," ",AB1798," ",AC1798," ",AD1798," ",AE1798," ",AF1798," ",AG1798)</f>
        <v/>
      </c>
    </row>
    <row r="1799">
      <c r="AH1799">
        <f>CONCATENATE(X1799," ",Y1799," ",Z1799," ",AA1799," ",AB1799," ",AC1799," ",AD1799," ",AE1799," ",AF1799," ",AG1799)</f>
        <v/>
      </c>
    </row>
    <row r="1800">
      <c r="AH1800">
        <f>CONCATENATE(X1800," ",Y1800," ",Z1800," ",AA1800," ",AB1800," ",AC1800," ",AD1800," ",AE1800," ",AF1800," ",AG1800)</f>
        <v/>
      </c>
    </row>
    <row r="1801">
      <c r="AH1801">
        <f>CONCATENATE(X1801," ",Y1801," ",Z1801," ",AA1801," ",AB1801," ",AC1801," ",AD1801," ",AE1801," ",AF1801," ",AG1801)</f>
        <v/>
      </c>
    </row>
    <row r="1802">
      <c r="AH1802">
        <f>CONCATENATE(X1802," ",Y1802," ",Z1802," ",AA1802," ",AB1802," ",AC1802," ",AD1802," ",AE1802," ",AF1802," ",AG1802)</f>
        <v/>
      </c>
    </row>
    <row r="1803">
      <c r="AH1803">
        <f>CONCATENATE(X1803," ",Y1803," ",Z1803," ",AA1803," ",AB1803," ",AC1803," ",AD1803," ",AE1803," ",AF1803," ",AG1803)</f>
        <v/>
      </c>
    </row>
    <row r="1804">
      <c r="AH1804">
        <f>CONCATENATE(X1804," ",Y1804," ",Z1804," ",AA1804," ",AB1804," ",AC1804," ",AD1804," ",AE1804," ",AF1804," ",AG1804)</f>
        <v/>
      </c>
    </row>
    <row r="1805">
      <c r="AH1805">
        <f>CONCATENATE(X1805," ",Y1805," ",Z1805," ",AA1805," ",AB1805," ",AC1805," ",AD1805," ",AE1805," ",AF1805," ",AG1805)</f>
        <v/>
      </c>
    </row>
    <row r="1806">
      <c r="AH1806">
        <f>CONCATENATE(X1806," ",Y1806," ",Z1806," ",AA1806," ",AB1806," ",AC1806," ",AD1806," ",AE1806," ",AF1806," ",AG1806)</f>
        <v/>
      </c>
    </row>
    <row r="1807">
      <c r="AH1807">
        <f>CONCATENATE(X1807," ",Y1807," ",Z1807," ",AA1807," ",AB1807," ",AC1807," ",AD1807," ",AE1807," ",AF1807," ",AG1807)</f>
        <v/>
      </c>
    </row>
    <row r="1808">
      <c r="AH1808">
        <f>CONCATENATE(X1808," ",Y1808," ",Z1808," ",AA1808," ",AB1808," ",AC1808," ",AD1808," ",AE1808," ",AF1808," ",AG1808)</f>
        <v/>
      </c>
    </row>
    <row r="1809">
      <c r="AH1809">
        <f>CONCATENATE(X1809," ",Y1809," ",Z1809," ",AA1809," ",AB1809," ",AC1809," ",AD1809," ",AE1809," ",AF1809," ",AG1809)</f>
        <v/>
      </c>
    </row>
    <row r="1810">
      <c r="AH1810">
        <f>CONCATENATE(X1810," ",Y1810," ",Z1810," ",AA1810," ",AB1810," ",AC1810," ",AD1810," ",AE1810," ",AF1810," ",AG1810)</f>
        <v/>
      </c>
    </row>
    <row r="1811">
      <c r="AH1811">
        <f>CONCATENATE(X1811," ",Y1811," ",Z1811," ",AA1811," ",AB1811," ",AC1811," ",AD1811," ",AE1811," ",AF1811," ",AG1811)</f>
        <v/>
      </c>
    </row>
    <row r="1812">
      <c r="AH1812">
        <f>CONCATENATE(X1812," ",Y1812," ",Z1812," ",AA1812," ",AB1812," ",AC1812," ",AD1812," ",AE1812," ",AF1812," ",AG1812)</f>
        <v/>
      </c>
    </row>
    <row r="1813">
      <c r="AH1813">
        <f>CONCATENATE(X1813," ",Y1813," ",Z1813," ",AA1813," ",AB1813," ",AC1813," ",AD1813," ",AE1813," ",AF1813," ",AG1813)</f>
        <v/>
      </c>
    </row>
    <row r="1814">
      <c r="AH1814">
        <f>CONCATENATE(X1814," ",Y1814," ",Z1814," ",AA1814," ",AB1814," ",AC1814," ",AD1814," ",AE1814," ",AF1814," ",AG1814)</f>
        <v/>
      </c>
    </row>
    <row r="1815">
      <c r="AH1815">
        <f>CONCATENATE(X1815," ",Y1815," ",Z1815," ",AA1815," ",AB1815," ",AC1815," ",AD1815," ",AE1815," ",AF1815," ",AG1815)</f>
        <v/>
      </c>
    </row>
    <row r="1816">
      <c r="AH1816">
        <f>CONCATENATE(X1816," ",Y1816," ",Z1816," ",AA1816," ",AB1816," ",AC1816," ",AD1816," ",AE1816," ",AF1816," ",AG1816)</f>
        <v/>
      </c>
    </row>
    <row r="1817">
      <c r="AH1817">
        <f>CONCATENATE(X1817," ",Y1817," ",Z1817," ",AA1817," ",AB1817," ",AC1817," ",AD1817," ",AE1817," ",AF1817," ",AG1817)</f>
        <v/>
      </c>
    </row>
    <row r="1818">
      <c r="AH1818">
        <f>CONCATENATE(X1818," ",Y1818," ",Z1818," ",AA1818," ",AB1818," ",AC1818," ",AD1818," ",AE1818," ",AF1818," ",AG1818)</f>
        <v/>
      </c>
    </row>
    <row r="1819">
      <c r="AH1819">
        <f>CONCATENATE(X1819," ",Y1819," ",Z1819," ",AA1819," ",AB1819," ",AC1819," ",AD1819," ",AE1819," ",AF1819," ",AG1819)</f>
        <v/>
      </c>
    </row>
    <row r="1820">
      <c r="AH1820">
        <f>CONCATENATE(X1820," ",Y1820," ",Z1820," ",AA1820," ",AB1820," ",AC1820," ",AD1820," ",AE1820," ",AF1820," ",AG1820)</f>
        <v/>
      </c>
    </row>
    <row r="1821">
      <c r="AH1821">
        <f>CONCATENATE(X1821," ",Y1821," ",Z1821," ",AA1821," ",AB1821," ",AC1821," ",AD1821," ",AE1821," ",AF1821," ",AG1821)</f>
        <v/>
      </c>
    </row>
    <row r="1822">
      <c r="AH1822">
        <f>CONCATENATE(X1822," ",Y1822," ",Z1822," ",AA1822," ",AB1822," ",AC1822," ",AD1822," ",AE1822," ",AF1822," ",AG1822)</f>
        <v/>
      </c>
    </row>
    <row r="1823">
      <c r="AH1823">
        <f>CONCATENATE(X1823," ",Y1823," ",Z1823," ",AA1823," ",AB1823," ",AC1823," ",AD1823," ",AE1823," ",AF1823," ",AG1823)</f>
        <v/>
      </c>
    </row>
    <row r="1824">
      <c r="AH1824">
        <f>CONCATENATE(X1824," ",Y1824," ",Z1824," ",AA1824," ",AB1824," ",AC1824," ",AD1824," ",AE1824," ",AF1824," ",AG1824)</f>
        <v/>
      </c>
    </row>
    <row r="1825">
      <c r="AH1825">
        <f>CONCATENATE(X1825," ",Y1825," ",Z1825," ",AA1825," ",AB1825," ",AC1825," ",AD1825," ",AE1825," ",AF1825," ",AG1825)</f>
        <v/>
      </c>
    </row>
    <row r="1826">
      <c r="AH1826">
        <f>CONCATENATE(X1826," ",Y1826," ",Z1826," ",AA1826," ",AB1826," ",AC1826," ",AD1826," ",AE1826," ",AF1826," ",AG1826)</f>
        <v/>
      </c>
    </row>
    <row r="1827">
      <c r="AH1827">
        <f>CONCATENATE(X1827," ",Y1827," ",Z1827," ",AA1827," ",AB1827," ",AC1827," ",AD1827," ",AE1827," ",AF1827," ",AG1827)</f>
        <v/>
      </c>
    </row>
    <row r="1828">
      <c r="AH1828">
        <f>CONCATENATE(X1828," ",Y1828," ",Z1828," ",AA1828," ",AB1828," ",AC1828," ",AD1828," ",AE1828," ",AF1828," ",AG1828)</f>
        <v/>
      </c>
    </row>
    <row r="1829">
      <c r="AH1829">
        <f>CONCATENATE(X1829," ",Y1829," ",Z1829," ",AA1829," ",AB1829," ",AC1829," ",AD1829," ",AE1829," ",AF1829," ",AG1829)</f>
        <v/>
      </c>
    </row>
    <row r="1830">
      <c r="AH1830">
        <f>CONCATENATE(X1830," ",Y1830," ",Z1830," ",AA1830," ",AB1830," ",AC1830," ",AD1830," ",AE1830," ",AF1830," ",AG1830)</f>
        <v/>
      </c>
    </row>
    <row r="1831">
      <c r="AH1831">
        <f>CONCATENATE(X1831," ",Y1831," ",Z1831," ",AA1831," ",AB1831," ",AC1831," ",AD1831," ",AE1831," ",AF1831," ",AG1831)</f>
        <v/>
      </c>
    </row>
    <row r="1832">
      <c r="AH1832">
        <f>CONCATENATE(X1832," ",Y1832," ",Z1832," ",AA1832," ",AB1832," ",AC1832," ",AD1832," ",AE1832," ",AF1832," ",AG1832)</f>
        <v/>
      </c>
    </row>
    <row r="1833">
      <c r="AH1833">
        <f>CONCATENATE(X1833," ",Y1833," ",Z1833," ",AA1833," ",AB1833," ",AC1833," ",AD1833," ",AE1833," ",AF1833," ",AG1833)</f>
        <v/>
      </c>
    </row>
    <row r="1834">
      <c r="AH1834">
        <f>CONCATENATE(X1834," ",Y1834," ",Z1834," ",AA1834," ",AB1834," ",AC1834," ",AD1834," ",AE1834," ",AF1834," ",AG1834)</f>
        <v/>
      </c>
    </row>
    <row r="1835">
      <c r="AH1835">
        <f>CONCATENATE(X1835," ",Y1835," ",Z1835," ",AA1835," ",AB1835," ",AC1835," ",AD1835," ",AE1835," ",AF1835," ",AG1835)</f>
        <v/>
      </c>
    </row>
    <row r="1836">
      <c r="AH1836">
        <f>CONCATENATE(X1836," ",Y1836," ",Z1836," ",AA1836," ",AB1836," ",AC1836," ",AD1836," ",AE1836," ",AF1836," ",AG1836)</f>
        <v/>
      </c>
    </row>
    <row r="1837">
      <c r="AH1837">
        <f>CONCATENATE(X1837," ",Y1837," ",Z1837," ",AA1837," ",AB1837," ",AC1837," ",AD1837," ",AE1837," ",AF1837," ",AG1837)</f>
        <v/>
      </c>
    </row>
    <row r="1838">
      <c r="AH1838">
        <f>CONCATENATE(X1838," ",Y1838," ",Z1838," ",AA1838," ",AB1838," ",AC1838," ",AD1838," ",AE1838," ",AF1838," ",AG1838)</f>
        <v/>
      </c>
    </row>
    <row r="1839">
      <c r="AH1839">
        <f>CONCATENATE(X1839," ",Y1839," ",Z1839," ",AA1839," ",AB1839," ",AC1839," ",AD1839," ",AE1839," ",AF1839," ",AG1839)</f>
        <v/>
      </c>
    </row>
    <row r="1840">
      <c r="AH1840">
        <f>CONCATENATE(X1840," ",Y1840," ",Z1840," ",AA1840," ",AB1840," ",AC1840," ",AD1840," ",AE1840," ",AF1840," ",AG1840)</f>
        <v/>
      </c>
    </row>
    <row r="1841">
      <c r="AH1841">
        <f>CONCATENATE(X1841," ",Y1841," ",Z1841," ",AA1841," ",AB1841," ",AC1841," ",AD1841," ",AE1841," ",AF1841," ",AG1841)</f>
        <v/>
      </c>
    </row>
    <row r="1842">
      <c r="AH1842">
        <f>CONCATENATE(X1842," ",Y1842," ",Z1842," ",AA1842," ",AB1842," ",AC1842," ",AD1842," ",AE1842," ",AF1842," ",AG1842)</f>
        <v/>
      </c>
    </row>
    <row r="1843">
      <c r="AH1843">
        <f>CONCATENATE(X1843," ",Y1843," ",Z1843," ",AA1843," ",AB1843," ",AC1843," ",AD1843," ",AE1843," ",AF1843," ",AG1843)</f>
        <v/>
      </c>
    </row>
    <row r="1844">
      <c r="AH1844">
        <f>CONCATENATE(X1844," ",Y1844," ",Z1844," ",AA1844," ",AB1844," ",AC1844," ",AD1844," ",AE1844," ",AF1844," ",AG1844)</f>
        <v/>
      </c>
    </row>
    <row r="1845">
      <c r="AH1845">
        <f>CONCATENATE(X1845," ",Y1845," ",Z1845," ",AA1845," ",AB1845," ",AC1845," ",AD1845," ",AE1845," ",AF1845," ",AG1845)</f>
        <v/>
      </c>
    </row>
    <row r="1846">
      <c r="AH1846">
        <f>CONCATENATE(X1846," ",Y1846," ",Z1846," ",AA1846," ",AB1846," ",AC1846," ",AD1846," ",AE1846," ",AF1846," ",AG1846)</f>
        <v/>
      </c>
    </row>
    <row r="1847">
      <c r="AH1847">
        <f>CONCATENATE(X1847," ",Y1847," ",Z1847," ",AA1847," ",AB1847," ",AC1847," ",AD1847," ",AE1847," ",AF1847," ",AG1847)</f>
        <v/>
      </c>
    </row>
    <row r="1848">
      <c r="AH1848">
        <f>CONCATENATE(X1848," ",Y1848," ",Z1848," ",AA1848," ",AB1848," ",AC1848," ",AD1848," ",AE1848," ",AF1848," ",AG1848)</f>
        <v/>
      </c>
    </row>
    <row r="1849">
      <c r="AH1849">
        <f>CONCATENATE(X1849," ",Y1849," ",Z1849," ",AA1849," ",AB1849," ",AC1849," ",AD1849," ",AE1849," ",AF1849," ",AG1849)</f>
        <v/>
      </c>
    </row>
    <row r="1850">
      <c r="AH1850">
        <f>CONCATENATE(X1850," ",Y1850," ",Z1850," ",AA1850," ",AB1850," ",AC1850," ",AD1850," ",AE1850," ",AF1850," ",AG1850)</f>
        <v/>
      </c>
    </row>
    <row r="1851">
      <c r="AH1851">
        <f>CONCATENATE(X1851," ",Y1851," ",Z1851," ",AA1851," ",AB1851," ",AC1851," ",AD1851," ",AE1851," ",AF1851," ",AG1851)</f>
        <v/>
      </c>
    </row>
    <row r="1852">
      <c r="AH1852">
        <f>CONCATENATE(X1852," ",Y1852," ",Z1852," ",AA1852," ",AB1852," ",AC1852," ",AD1852," ",AE1852," ",AF1852," ",AG1852)</f>
        <v/>
      </c>
    </row>
    <row r="1853">
      <c r="AH1853">
        <f>CONCATENATE(X1853," ",Y1853," ",Z1853," ",AA1853," ",AB1853," ",AC1853," ",AD1853," ",AE1853," ",AF1853," ",AG1853)</f>
        <v/>
      </c>
    </row>
    <row r="1854">
      <c r="AH1854">
        <f>CONCATENATE(X1854," ",Y1854," ",Z1854," ",AA1854," ",AB1854," ",AC1854," ",AD1854," ",AE1854," ",AF1854," ",AG1854)</f>
        <v/>
      </c>
    </row>
    <row r="1855">
      <c r="AH1855">
        <f>CONCATENATE(X1855," ",Y1855," ",Z1855," ",AA1855," ",AB1855," ",AC1855," ",AD1855," ",AE1855," ",AF1855," ",AG1855)</f>
        <v/>
      </c>
    </row>
    <row r="1856">
      <c r="AH1856">
        <f>CONCATENATE(X1856," ",Y1856," ",Z1856," ",AA1856," ",AB1856," ",AC1856," ",AD1856," ",AE1856," ",AF1856," ",AG1856)</f>
        <v/>
      </c>
    </row>
    <row r="1857">
      <c r="AH1857">
        <f>CONCATENATE(X1857," ",Y1857," ",Z1857," ",AA1857," ",AB1857," ",AC1857," ",AD1857," ",AE1857," ",AF1857," ",AG1857)</f>
        <v/>
      </c>
    </row>
    <row r="1858">
      <c r="AH1858">
        <f>CONCATENATE(X1858," ",Y1858," ",Z1858," ",AA1858," ",AB1858," ",AC1858," ",AD1858," ",AE1858," ",AF1858," ",AG1858)</f>
        <v/>
      </c>
    </row>
    <row r="1859">
      <c r="AH1859">
        <f>CONCATENATE(X1859," ",Y1859," ",Z1859," ",AA1859," ",AB1859," ",AC1859," ",AD1859," ",AE1859," ",AF1859," ",AG1859)</f>
        <v/>
      </c>
    </row>
    <row r="1860">
      <c r="AH1860">
        <f>CONCATENATE(X1860," ",Y1860," ",Z1860," ",AA1860," ",AB1860," ",AC1860," ",AD1860," ",AE1860," ",AF1860," ",AG1860)</f>
        <v/>
      </c>
    </row>
    <row r="1861">
      <c r="AH1861">
        <f>CONCATENATE(X1861," ",Y1861," ",Z1861," ",AA1861," ",AB1861," ",AC1861," ",AD1861," ",AE1861," ",AF1861," ",AG1861)</f>
        <v/>
      </c>
    </row>
    <row r="1862">
      <c r="AH1862">
        <f>CONCATENATE(X1862," ",Y1862," ",Z1862," ",AA1862," ",AB1862," ",AC1862," ",AD1862," ",AE1862," ",AF1862," ",AG1862)</f>
        <v/>
      </c>
    </row>
    <row r="1863">
      <c r="AH1863">
        <f>CONCATENATE(X1863," ",Y1863," ",Z1863," ",AA1863," ",AB1863," ",AC1863," ",AD1863," ",AE1863," ",AF1863," ",AG1863)</f>
        <v/>
      </c>
    </row>
    <row r="1864">
      <c r="AH1864">
        <f>CONCATENATE(X1864," ",Y1864," ",Z1864," ",AA1864," ",AB1864," ",AC1864," ",AD1864," ",AE1864," ",AF1864," ",AG1864)</f>
        <v/>
      </c>
    </row>
    <row r="1865">
      <c r="AH1865">
        <f>CONCATENATE(X1865," ",Y1865," ",Z1865," ",AA1865," ",AB1865," ",AC1865," ",AD1865," ",AE1865," ",AF1865," ",AG1865)</f>
        <v/>
      </c>
    </row>
    <row r="1866">
      <c r="AH1866">
        <f>CONCATENATE(X1866," ",Y1866," ",Z1866," ",AA1866," ",AB1866," ",AC1866," ",AD1866," ",AE1866," ",AF1866," ",AG1866)</f>
        <v/>
      </c>
    </row>
    <row r="1867">
      <c r="AH1867">
        <f>CONCATENATE(X1867," ",Y1867," ",Z1867," ",AA1867," ",AB1867," ",AC1867," ",AD1867," ",AE1867," ",AF1867," ",AG1867)</f>
        <v/>
      </c>
    </row>
    <row r="1868">
      <c r="AH1868">
        <f>CONCATENATE(X1868," ",Y1868," ",Z1868," ",AA1868," ",AB1868," ",AC1868," ",AD1868," ",AE1868," ",AF1868," ",AG1868)</f>
        <v/>
      </c>
    </row>
    <row r="1869">
      <c r="AH1869">
        <f>CONCATENATE(X1869," ",Y1869," ",Z1869," ",AA1869," ",AB1869," ",AC1869," ",AD1869," ",AE1869," ",AF1869," ",AG1869)</f>
        <v/>
      </c>
    </row>
    <row r="1870">
      <c r="AH1870">
        <f>CONCATENATE(X1870," ",Y1870," ",Z1870," ",AA1870," ",AB1870," ",AC1870," ",AD1870," ",AE1870," ",AF1870," ",AG1870)</f>
        <v/>
      </c>
    </row>
    <row r="1871">
      <c r="AH1871">
        <f>CONCATENATE(X1871," ",Y1871," ",Z1871," ",AA1871," ",AB1871," ",AC1871," ",AD1871," ",AE1871," ",AF1871," ",AG1871)</f>
        <v/>
      </c>
    </row>
    <row r="1872">
      <c r="AH1872">
        <f>CONCATENATE(X1872," ",Y1872," ",Z1872," ",AA1872," ",AB1872," ",AC1872," ",AD1872," ",AE1872," ",AF1872," ",AG1872)</f>
        <v/>
      </c>
    </row>
    <row r="1873">
      <c r="AH1873">
        <f>CONCATENATE(X1873," ",Y1873," ",Z1873," ",AA1873," ",AB1873," ",AC1873," ",AD1873," ",AE1873," ",AF1873," ",AG1873)</f>
        <v/>
      </c>
    </row>
    <row r="1874">
      <c r="AH1874">
        <f>CONCATENATE(X1874," ",Y1874," ",Z1874," ",AA1874," ",AB1874," ",AC1874," ",AD1874," ",AE1874," ",AF1874," ",AG1874)</f>
        <v/>
      </c>
    </row>
    <row r="1875">
      <c r="AH1875">
        <f>CONCATENATE(X1875," ",Y1875," ",Z1875," ",AA1875," ",AB1875," ",AC1875," ",AD1875," ",AE1875," ",AF1875," ",AG1875)</f>
        <v/>
      </c>
    </row>
    <row r="1876">
      <c r="AH1876">
        <f>CONCATENATE(X1876," ",Y1876," ",Z1876," ",AA1876," ",AB1876," ",AC1876," ",AD1876," ",AE1876," ",AF1876," ",AG1876)</f>
        <v/>
      </c>
    </row>
    <row r="1877">
      <c r="AH1877">
        <f>CONCATENATE(X1877," ",Y1877," ",Z1877," ",AA1877," ",AB1877," ",AC1877," ",AD1877," ",AE1877," ",AF1877," ",AG1877)</f>
        <v/>
      </c>
    </row>
    <row r="1878">
      <c r="AH1878">
        <f>CONCATENATE(X1878," ",Y1878," ",Z1878," ",AA1878," ",AB1878," ",AC1878," ",AD1878," ",AE1878," ",AF1878," ",AG1878)</f>
        <v/>
      </c>
    </row>
    <row r="1879">
      <c r="AH1879">
        <f>CONCATENATE(X1879," ",Y1879," ",Z1879," ",AA1879," ",AB1879," ",AC1879," ",AD1879," ",AE1879," ",AF1879," ",AG1879)</f>
        <v/>
      </c>
    </row>
    <row r="1880">
      <c r="AH1880">
        <f>CONCATENATE(X1880," ",Y1880," ",Z1880," ",AA1880," ",AB1880," ",AC1880," ",AD1880," ",AE1880," ",AF1880," ",AG1880)</f>
        <v/>
      </c>
    </row>
    <row r="1881">
      <c r="AH1881">
        <f>CONCATENATE(X1881," ",Y1881," ",Z1881," ",AA1881," ",AB1881," ",AC1881," ",AD1881," ",AE1881," ",AF1881," ",AG1881)</f>
        <v/>
      </c>
    </row>
    <row r="1882">
      <c r="AH1882">
        <f>CONCATENATE(X1882," ",Y1882," ",Z1882," ",AA1882," ",AB1882," ",AC1882," ",AD1882," ",AE1882," ",AF1882," ",AG1882)</f>
        <v/>
      </c>
    </row>
    <row r="1883">
      <c r="AH1883">
        <f>CONCATENATE(X1883," ",Y1883," ",Z1883," ",AA1883," ",AB1883," ",AC1883," ",AD1883," ",AE1883," ",AF1883," ",AG1883)</f>
        <v/>
      </c>
    </row>
    <row r="1884">
      <c r="AH1884">
        <f>CONCATENATE(X1884," ",Y1884," ",Z1884," ",AA1884," ",AB1884," ",AC1884," ",AD1884," ",AE1884," ",AF1884," ",AG1884)</f>
        <v/>
      </c>
    </row>
    <row r="1885">
      <c r="AH1885">
        <f>CONCATENATE(X1885," ",Y1885," ",Z1885," ",AA1885," ",AB1885," ",AC1885," ",AD1885," ",AE1885," ",AF1885," ",AG1885)</f>
        <v/>
      </c>
    </row>
    <row r="1886">
      <c r="AH1886">
        <f>CONCATENATE(X1886," ",Y1886," ",Z1886," ",AA1886," ",AB1886," ",AC1886," ",AD1886," ",AE1886," ",AF1886," ",AG1886)</f>
        <v/>
      </c>
    </row>
    <row r="1887">
      <c r="AH1887">
        <f>CONCATENATE(X1887," ",Y1887," ",Z1887," ",AA1887," ",AB1887," ",AC1887," ",AD1887," ",AE1887," ",AF1887," ",AG1887)</f>
        <v/>
      </c>
    </row>
    <row r="1888">
      <c r="AH1888">
        <f>CONCATENATE(X1888," ",Y1888," ",Z1888," ",AA1888," ",AB1888," ",AC1888," ",AD1888," ",AE1888," ",AF1888," ",AG1888)</f>
        <v/>
      </c>
    </row>
    <row r="1889">
      <c r="AH1889">
        <f>CONCATENATE(X1889," ",Y1889," ",Z1889," ",AA1889," ",AB1889," ",AC1889," ",AD1889," ",AE1889," ",AF1889," ",AG1889)</f>
        <v/>
      </c>
    </row>
    <row r="1890">
      <c r="AH1890">
        <f>CONCATENATE(X1890," ",Y1890," ",Z1890," ",AA1890," ",AB1890," ",AC1890," ",AD1890," ",AE1890," ",AF1890," ",AG1890)</f>
        <v/>
      </c>
    </row>
    <row r="1891">
      <c r="AH1891">
        <f>CONCATENATE(X1891," ",Y1891," ",Z1891," ",AA1891," ",AB1891," ",AC1891," ",AD1891," ",AE1891," ",AF1891," ",AG1891)</f>
        <v/>
      </c>
    </row>
    <row r="1892">
      <c r="AH1892">
        <f>CONCATENATE(X1892," ",Y1892," ",Z1892," ",AA1892," ",AB1892," ",AC1892," ",AD1892," ",AE1892," ",AF1892," ",AG1892)</f>
        <v/>
      </c>
    </row>
    <row r="1893">
      <c r="AH1893">
        <f>CONCATENATE(X1893," ",Y1893," ",Z1893," ",AA1893," ",AB1893," ",AC1893," ",AD1893," ",AE1893," ",AF1893," ",AG1893)</f>
        <v/>
      </c>
    </row>
    <row r="1894">
      <c r="AH1894">
        <f>CONCATENATE(X1894," ",Y1894," ",Z1894," ",AA1894," ",AB1894," ",AC1894," ",AD1894," ",AE1894," ",AF1894," ",AG1894)</f>
        <v/>
      </c>
    </row>
    <row r="1895">
      <c r="AH1895">
        <f>CONCATENATE(X1895," ",Y1895," ",Z1895," ",AA1895," ",AB1895," ",AC1895," ",AD1895," ",AE1895," ",AF1895," ",AG1895)</f>
        <v/>
      </c>
    </row>
    <row r="1896">
      <c r="AH1896">
        <f>CONCATENATE(X1896," ",Y1896," ",Z1896," ",AA1896," ",AB1896," ",AC1896," ",AD1896," ",AE1896," ",AF1896," ",AG1896)</f>
        <v/>
      </c>
    </row>
    <row r="1897">
      <c r="AH1897">
        <f>CONCATENATE(X1897," ",Y1897," ",Z1897," ",AA1897," ",AB1897," ",AC1897," ",AD1897," ",AE1897," ",AF1897," ",AG1897)</f>
        <v/>
      </c>
    </row>
    <row r="1898">
      <c r="AH1898">
        <f>CONCATENATE(X1898," ",Y1898," ",Z1898," ",AA1898," ",AB1898," ",AC1898," ",AD1898," ",AE1898," ",AF1898," ",AG1898)</f>
        <v/>
      </c>
    </row>
    <row r="1899">
      <c r="AH1899">
        <f>CONCATENATE(X1899," ",Y1899," ",Z1899," ",AA1899," ",AB1899," ",AC1899," ",AD1899," ",AE1899," ",AF1899," ",AG1899)</f>
        <v/>
      </c>
    </row>
    <row r="1900">
      <c r="AH1900">
        <f>CONCATENATE(X1900," ",Y1900," ",Z1900," ",AA1900," ",AB1900," ",AC1900," ",AD1900," ",AE1900," ",AF1900," ",AG1900)</f>
        <v/>
      </c>
    </row>
    <row r="1901">
      <c r="AH1901">
        <f>CONCATENATE(X1901," ",Y1901," ",Z1901," ",AA1901," ",AB1901," ",AC1901," ",AD1901," ",AE1901," ",AF1901," ",AG1901)</f>
        <v/>
      </c>
    </row>
    <row r="1902">
      <c r="AH1902">
        <f>CONCATENATE(X1902," ",Y1902," ",Z1902," ",AA1902," ",AB1902," ",AC1902," ",AD1902," ",AE1902," ",AF1902," ",AG1902)</f>
        <v/>
      </c>
    </row>
    <row r="1903">
      <c r="AH1903">
        <f>CONCATENATE(X1903," ",Y1903," ",Z1903," ",AA1903," ",AB1903," ",AC1903," ",AD1903," ",AE1903," ",AF1903," ",AG1903)</f>
        <v/>
      </c>
    </row>
    <row r="1904">
      <c r="AH1904">
        <f>CONCATENATE(X1904," ",Y1904," ",Z1904," ",AA1904," ",AB1904," ",AC1904," ",AD1904," ",AE1904," ",AF1904," ",AG1904)</f>
        <v/>
      </c>
    </row>
    <row r="1905">
      <c r="AH1905">
        <f>CONCATENATE(X1905," ",Y1905," ",Z1905," ",AA1905," ",AB1905," ",AC1905," ",AD1905," ",AE1905," ",AF1905," ",AG1905)</f>
        <v/>
      </c>
    </row>
    <row r="1906">
      <c r="AH1906">
        <f>CONCATENATE(X1906," ",Y1906," ",Z1906," ",AA1906," ",AB1906," ",AC1906," ",AD1906," ",AE1906," ",AF1906," ",AG1906)</f>
        <v/>
      </c>
    </row>
    <row r="1907">
      <c r="AH1907">
        <f>CONCATENATE(X1907," ",Y1907," ",Z1907," ",AA1907," ",AB1907," ",AC1907," ",AD1907," ",AE1907," ",AF1907," ",AG1907)</f>
        <v/>
      </c>
    </row>
    <row r="1908">
      <c r="AH1908">
        <f>CONCATENATE(X1908," ",Y1908," ",Z1908," ",AA1908," ",AB1908," ",AC1908," ",AD1908," ",AE1908," ",AF1908," ",AG1908)</f>
        <v/>
      </c>
    </row>
    <row r="1909">
      <c r="AH1909">
        <f>CONCATENATE(X1909," ",Y1909," ",Z1909," ",AA1909," ",AB1909," ",AC1909," ",AD1909," ",AE1909," ",AF1909," ",AG1909)</f>
        <v/>
      </c>
    </row>
    <row r="1910">
      <c r="AH1910">
        <f>CONCATENATE(X1910," ",Y1910," ",Z1910," ",AA1910," ",AB1910," ",AC1910," ",AD1910," ",AE1910," ",AF1910," ",AG1910)</f>
        <v/>
      </c>
    </row>
    <row r="1911">
      <c r="AH1911">
        <f>CONCATENATE(X1911," ",Y1911," ",Z1911," ",AA1911," ",AB1911," ",AC1911," ",AD1911," ",AE1911," ",AF1911," ",AG1911)</f>
        <v/>
      </c>
    </row>
    <row r="1912">
      <c r="AH1912">
        <f>CONCATENATE(X1912," ",Y1912," ",Z1912," ",AA1912," ",AB1912," ",AC1912," ",AD1912," ",AE1912," ",AF1912," ",AG1912)</f>
        <v/>
      </c>
    </row>
    <row r="1913">
      <c r="AH1913">
        <f>CONCATENATE(X1913," ",Y1913," ",Z1913," ",AA1913," ",AB1913," ",AC1913," ",AD1913," ",AE1913," ",AF1913," ",AG1913)</f>
        <v/>
      </c>
    </row>
    <row r="1914">
      <c r="AH1914">
        <f>CONCATENATE(X1914," ",Y1914," ",Z1914," ",AA1914," ",AB1914," ",AC1914," ",AD1914," ",AE1914," ",AF1914," ",AG1914)</f>
        <v/>
      </c>
    </row>
    <row r="1915">
      <c r="AH1915">
        <f>CONCATENATE(X1915," ",Y1915," ",Z1915," ",AA1915," ",AB1915," ",AC1915," ",AD1915," ",AE1915," ",AF1915," ",AG1915)</f>
        <v/>
      </c>
    </row>
    <row r="1916">
      <c r="AH1916">
        <f>CONCATENATE(X1916," ",Y1916," ",Z1916," ",AA1916," ",AB1916," ",AC1916," ",AD1916," ",AE1916," ",AF1916," ",AG1916)</f>
        <v/>
      </c>
    </row>
    <row r="1917">
      <c r="AH1917">
        <f>CONCATENATE(X1917," ",Y1917," ",Z1917," ",AA1917," ",AB1917," ",AC1917," ",AD1917," ",AE1917," ",AF1917," ",AG1917)</f>
        <v/>
      </c>
    </row>
    <row r="1918">
      <c r="AH1918">
        <f>CONCATENATE(X1918," ",Y1918," ",Z1918," ",AA1918," ",AB1918," ",AC1918," ",AD1918," ",AE1918," ",AF1918," ",AG1918)</f>
        <v/>
      </c>
    </row>
    <row r="1919">
      <c r="AH1919">
        <f>CONCATENATE(X1919," ",Y1919," ",Z1919," ",AA1919," ",AB1919," ",AC1919," ",AD1919," ",AE1919," ",AF1919," ",AG1919)</f>
        <v/>
      </c>
    </row>
    <row r="1920">
      <c r="AH1920">
        <f>CONCATENATE(X1920," ",Y1920," ",Z1920," ",AA1920," ",AB1920," ",AC1920," ",AD1920," ",AE1920," ",AF1920," ",AG1920)</f>
        <v/>
      </c>
    </row>
    <row r="1921">
      <c r="AH1921">
        <f>CONCATENATE(X1921," ",Y1921," ",Z1921," ",AA1921," ",AB1921," ",AC1921," ",AD1921," ",AE1921," ",AF1921," ",AG1921)</f>
        <v/>
      </c>
    </row>
    <row r="1922">
      <c r="AH1922">
        <f>CONCATENATE(X1922," ",Y1922," ",Z1922," ",AA1922," ",AB1922," ",AC1922," ",AD1922," ",AE1922," ",AF1922," ",AG1922)</f>
        <v/>
      </c>
    </row>
    <row r="1923">
      <c r="AH1923">
        <f>CONCATENATE(X1923," ",Y1923," ",Z1923," ",AA1923," ",AB1923," ",AC1923," ",AD1923," ",AE1923," ",AF1923," ",AG1923)</f>
        <v/>
      </c>
    </row>
    <row r="1924">
      <c r="AH1924">
        <f>CONCATENATE(X1924," ",Y1924," ",Z1924," ",AA1924," ",AB1924," ",AC1924," ",AD1924," ",AE1924," ",AF1924," ",AG1924)</f>
        <v/>
      </c>
    </row>
    <row r="1925">
      <c r="AH1925">
        <f>CONCATENATE(X1925," ",Y1925," ",Z1925," ",AA1925," ",AB1925," ",AC1925," ",AD1925," ",AE1925," ",AF1925," ",AG1925)</f>
        <v/>
      </c>
    </row>
    <row r="1926">
      <c r="AH1926">
        <f>CONCATENATE(X1926," ",Y1926," ",Z1926," ",AA1926," ",AB1926," ",AC1926," ",AD1926," ",AE1926," ",AF1926," ",AG1926)</f>
        <v/>
      </c>
    </row>
  </sheetData>
  <autoFilter ref="A3:BI1156"/>
  <mergeCells count="18">
    <mergeCell ref="BB2:BD2"/>
    <mergeCell ref="AY2:BA2"/>
    <mergeCell ref="BE2:BG2"/>
    <mergeCell ref="BH2:BJ2"/>
    <mergeCell ref="BS2:BT2"/>
    <mergeCell ref="BM2:BN2"/>
    <mergeCell ref="BK2:BL2"/>
    <mergeCell ref="BW2:BX2"/>
    <mergeCell ref="BO2:BP2"/>
    <mergeCell ref="CC2:CD2"/>
    <mergeCell ref="BY2:BZ2"/>
    <mergeCell ref="CG2:CH2"/>
    <mergeCell ref="CE2:CF2"/>
    <mergeCell ref="CA2:CB2"/>
    <mergeCell ref="BQ2:BR2"/>
    <mergeCell ref="BU2:BV2"/>
    <mergeCell ref="AV1:CH1"/>
    <mergeCell ref="AV2:AX2"/>
  </mergeCells>
  <dataValidations count="4">
    <dataValidation sqref="D4:D8 D989 D1032:D1218 E4:E975 E1136:E1220 F4:F1053 J4:J97 J99:J189 J191:J531 J533:J566 J568:J770 J772:J831 J833:J891 J893:J975 J1006:J1158 L4:M97 L99:L189 L191:L422 L585:M585 M99:M465 O4:O97 O99:O189 O191:O427 O585 Q4:Q97 Q99:Q189 Q191:Q423 Q585 X4:X584 X586:X975 X1006:X1510 Z4:Z169 Z171:Z531 Z533:Z566 Z568:Z584 Z586:AA770 Z772:AA831 Z833:AA891 Z893:Z976 Z995:Z1093 AA4:AA531 AA533:AA584 AA893:AA975 AA1034:AA1635 AC4:AC531 AC533:AC584 AC586:AC770 AC772:AC831 AC833:AC891 AC893:AC983 AC1010:AC1156 AE4:AE140 AE142:AE531 AE533:AE584 AE586:AE770 AE772:AE831 AE833:AE891 AE893:AE975 AE1006:AE1220 AK4:AK975 AK1044:AK1150 AL4:AN566 AL568:AL975 AL1137:AL1220 AL1221:AM1324 AM568:AM1220 AN568:AN1330 AP4:AP566 AP568:AP973 AP1070:AP1216 AT4:AT94 AT471:AT585 AT587:AT815 AT817:AT908 AT910:AT945 AT947:AT973 AT1124:AT1220" showDropDown="0" showInputMessage="1" showErrorMessage="1" allowBlank="1" type="list">
      <formula1>#REF!</formula1>
    </dataValidation>
    <dataValidation sqref="M989 Q190 AE141 AE976:AE1005" showDropDown="0" showInputMessage="1" showErrorMessage="1" allowBlank="1" type="list">
      <formula1>$F$2:$F$3</formula1>
    </dataValidation>
    <dataValidation sqref="L989 O989 Z977:Z988 Z990:Z994 AC984:AC988" showDropDown="0" showInputMessage="1" showErrorMessage="1" allowBlank="1" type="list">
      <formula1>$H$2:$H$13</formula1>
    </dataValidation>
    <dataValidation sqref="L190 O190" showDropDown="0" showInputMessage="1" showErrorMessage="1" allowBlank="1" type="list">
      <formula1>$H$2:$H$20</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2">
    <outlinePr summaryBelow="1" summaryRight="1"/>
    <pageSetUpPr/>
  </sheetPr>
  <dimension ref="A1:CJ1568"/>
  <sheetViews>
    <sheetView topLeftCell="B1" zoomScaleNormal="100" workbookViewId="0">
      <pane ySplit="3" topLeftCell="A376" activePane="bottomLeft" state="frozen"/>
      <selection pane="bottomLeft" activeCell="G399" sqref="G399"/>
    </sheetView>
  </sheetViews>
  <sheetFormatPr baseColWidth="8" defaultColWidth="11.42578125" defaultRowHeight="15"/>
  <cols>
    <col width="33.5703125" customWidth="1" style="25" min="1" max="1"/>
    <col width="11.85546875" customWidth="1" style="25" min="2" max="2"/>
    <col width="35.85546875" customWidth="1" style="25" min="3" max="3"/>
    <col width="24.28515625" customWidth="1" style="25" min="4" max="4"/>
    <col width="28.7109375" customWidth="1" style="25" min="5" max="5"/>
    <col width="11.7109375" customWidth="1" style="25" min="6" max="6"/>
    <col width="22.7109375" customWidth="1" style="25" min="7" max="7"/>
    <col width="81.7109375" customWidth="1" style="25" min="8" max="8"/>
    <col width="57.42578125" customWidth="1" style="25" min="9" max="9"/>
    <col width="11.5703125" customWidth="1" style="25" min="10" max="11"/>
    <col width="8.140625" customWidth="1" style="25" min="12" max="12"/>
    <col width="13" customWidth="1" style="25" min="13" max="13"/>
    <col width="14.42578125" customWidth="1" style="25" min="14" max="14"/>
    <col width="8.5703125" customWidth="1" style="25" min="15" max="15"/>
    <col width="8.7109375" customWidth="1" style="25" min="16" max="16"/>
    <col width="13" customWidth="1" style="25" min="17" max="17"/>
    <col width="15.85546875" customWidth="1" style="25" min="18" max="18"/>
    <col width="12.7109375" customWidth="1" style="25" min="19" max="19"/>
    <col width="30.85546875" customWidth="1" style="25" min="20" max="20"/>
    <col width="16.42578125" customWidth="1" style="25" min="21" max="21"/>
    <col width="19.140625" customWidth="1" style="25" min="22" max="22"/>
    <col width="47" customWidth="1" style="25" min="23" max="23"/>
    <col width="13.7109375" customWidth="1" style="25" min="24" max="24"/>
    <col width="11.5703125" customWidth="1" style="25" min="25" max="25"/>
    <col width="8.140625" customWidth="1" style="25" min="26" max="26"/>
    <col width="13" customWidth="1" style="25" min="27" max="27"/>
    <col width="14.42578125" customWidth="1" style="25" min="28" max="28"/>
    <col width="8.5703125" customWidth="1" style="25" min="29" max="29"/>
    <col width="8.7109375" customWidth="1" style="25" min="30" max="30"/>
    <col width="13" customWidth="1" style="25" min="31" max="31"/>
    <col width="10.140625" customWidth="1" style="25" min="32" max="32"/>
    <col width="13" customWidth="1" style="25" min="33" max="33"/>
    <col width="35.28515625" customWidth="1" style="25" min="34" max="34"/>
    <col width="23.5703125" customWidth="1" style="25" min="35" max="35"/>
    <col width="24.85546875" customWidth="1" style="25" min="36" max="36"/>
    <col width="23.5703125" customWidth="1" style="25" min="37" max="37"/>
    <col width="15.5703125" customWidth="1" style="25" min="38" max="38"/>
    <col width="15.85546875" customWidth="1" style="25" min="39" max="39"/>
    <col width="13.42578125" customWidth="1" style="25" min="40" max="40"/>
    <col width="9.5703125" customWidth="1" style="25" min="41" max="41"/>
    <col width="8.42578125" customWidth="1" style="25" min="42" max="42"/>
    <col width="18.85546875" customWidth="1" style="25" min="43" max="43"/>
    <col width="21" customWidth="1" style="25" min="44" max="44"/>
    <col width="10.7109375" customWidth="1" style="25" min="45" max="45"/>
    <col width="29.28515625" customWidth="1" style="25" min="46" max="46"/>
    <col width="26.28515625" customWidth="1" style="25" min="47" max="47"/>
    <col width="19.7109375" customWidth="1" style="25" min="48" max="48"/>
    <col width="14.85546875" customWidth="1" style="37" min="49" max="49"/>
    <col width="15.140625" customWidth="1" style="37" min="50" max="50"/>
    <col width="11.42578125" customWidth="1" style="37" min="51" max="52"/>
    <col width="16.140625" customWidth="1" style="37" min="53" max="53"/>
    <col width="11.42578125" customWidth="1" style="37" min="54" max="79"/>
    <col width="12.85546875" customWidth="1" style="37" min="80" max="80"/>
    <col width="11.42578125" customWidth="1" style="37" min="81" max="87"/>
    <col width="11.42578125" customWidth="1" style="25" min="88" max="16384"/>
  </cols>
  <sheetData>
    <row r="1">
      <c r="AW1" s="342" t="inlineStr">
        <is>
          <t>ESTADO DEL PROCESO - FECHAS</t>
        </is>
      </c>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349" t="n"/>
      <c r="CI1" s="116" t="n"/>
    </row>
    <row r="2" ht="45.75" customHeight="1" thickBot="1">
      <c r="A2" s="89" t="inlineStr">
        <is>
          <t>verificacion</t>
        </is>
      </c>
      <c r="AW2" s="343" t="inlineStr">
        <is>
          <t>Visita inicial</t>
        </is>
      </c>
      <c r="AX2" s="349" t="n"/>
      <c r="AY2" s="116" t="n"/>
      <c r="AZ2" s="343" t="inlineStr">
        <is>
          <t>Visita de verificación 1</t>
        </is>
      </c>
      <c r="BA2" s="349" t="n"/>
      <c r="BB2" s="116" t="n"/>
      <c r="BC2" s="343" t="inlineStr">
        <is>
          <t>Visita de verificación 2</t>
        </is>
      </c>
      <c r="BD2" s="349" t="n"/>
      <c r="BE2" s="116" t="n"/>
      <c r="BF2" s="343" t="inlineStr">
        <is>
          <t>Visita de verificación 3</t>
        </is>
      </c>
      <c r="BG2" s="349" t="n"/>
      <c r="BH2" s="116" t="n"/>
      <c r="BI2" s="343" t="inlineStr">
        <is>
          <t>Visita de verificación 4</t>
        </is>
      </c>
      <c r="BJ2" s="349" t="n"/>
      <c r="BK2" s="116" t="n"/>
      <c r="BL2" s="343" t="inlineStr">
        <is>
          <t>Acta de compromiso - comparecencia</t>
        </is>
      </c>
      <c r="BM2" s="116" t="n"/>
      <c r="BN2" s="343" t="inlineStr">
        <is>
          <t>Auto de inicio</t>
        </is>
      </c>
      <c r="BO2" s="116" t="n"/>
      <c r="BP2" s="343" t="inlineStr">
        <is>
          <t>Descargos</t>
        </is>
      </c>
      <c r="BQ2" s="116" t="n"/>
      <c r="BR2" s="343" t="inlineStr">
        <is>
          <t>Pruebas</t>
        </is>
      </c>
      <c r="BS2" s="116" t="n"/>
      <c r="BT2" s="343" t="inlineStr">
        <is>
          <t>Fallo - Decisión</t>
        </is>
      </c>
      <c r="BU2" s="116" t="n"/>
      <c r="BV2" s="342" t="inlineStr">
        <is>
          <t>Notificación - Remisión</t>
        </is>
      </c>
      <c r="BW2" s="116" t="n"/>
      <c r="BX2" s="343" t="inlineStr">
        <is>
          <t>Recurso de reposición</t>
        </is>
      </c>
      <c r="BY2" s="116" t="n"/>
      <c r="BZ2" s="342" t="inlineStr">
        <is>
          <t>Notificación - Remisión</t>
        </is>
      </c>
      <c r="CA2" s="116" t="n"/>
      <c r="CB2" s="342" t="inlineStr">
        <is>
          <t>Capacitación</t>
        </is>
      </c>
      <c r="CC2" s="116" t="n"/>
      <c r="CD2" s="342" t="inlineStr">
        <is>
          <t>Remisión Hacienda</t>
        </is>
      </c>
      <c r="CE2" s="116" t="n"/>
      <c r="CF2" s="342" t="inlineStr">
        <is>
          <t>Auto de archivo</t>
        </is>
      </c>
      <c r="CG2" s="116" t="n"/>
      <c r="CH2" s="342" t="inlineStr">
        <is>
          <t>Archivo</t>
        </is>
      </c>
      <c r="CI2" s="116" t="n"/>
    </row>
    <row r="3" ht="51.75" customHeight="1" thickBot="1">
      <c r="A3" s="26" t="inlineStr">
        <is>
          <t>Conexo</t>
        </is>
      </c>
      <c r="B3" s="27" t="inlineStr">
        <is>
          <t>Consecutivo</t>
        </is>
      </c>
      <c r="C3" s="28" t="inlineStr">
        <is>
          <t>Radicado</t>
        </is>
      </c>
      <c r="D3" s="28" t="inlineStr">
        <is>
          <t>Recurso afectado</t>
        </is>
      </c>
      <c r="E3" s="28" t="inlineStr">
        <is>
          <t>Comparendo</t>
        </is>
      </c>
      <c r="F3" s="28" t="inlineStr">
        <is>
          <t>Codigo Infracción</t>
        </is>
      </c>
      <c r="G3" s="28" t="inlineStr">
        <is>
          <t>Predios, Otros documentos, Proyecto</t>
        </is>
      </c>
      <c r="H3" s="28" t="inlineStr">
        <is>
          <t>Asunto</t>
        </is>
      </c>
      <c r="I3" s="28" t="inlineStr">
        <is>
          <t>Quejoso</t>
        </is>
      </c>
      <c r="J3" s="28" t="inlineStr">
        <is>
          <t>Tipo de via principal</t>
        </is>
      </c>
      <c r="K3" s="28" t="inlineStr">
        <is>
          <t>N° via principal</t>
        </is>
      </c>
      <c r="L3" s="28" t="inlineStr">
        <is>
          <t>letra</t>
        </is>
      </c>
      <c r="M3" s="28" t="inlineStr">
        <is>
          <t>Cuadrante</t>
        </is>
      </c>
      <c r="N3" s="28" t="inlineStr">
        <is>
          <t>Generadora</t>
        </is>
      </c>
      <c r="O3" s="28" t="inlineStr">
        <is>
          <t>Letra</t>
        </is>
      </c>
      <c r="P3" s="28" t="inlineStr">
        <is>
          <t>Placa</t>
        </is>
      </c>
      <c r="Q3" s="28" t="inlineStr">
        <is>
          <t>Cuadrante</t>
        </is>
      </c>
      <c r="R3" s="29" t="inlineStr">
        <is>
          <t>Bloque</t>
        </is>
      </c>
      <c r="S3" s="28" t="inlineStr">
        <is>
          <t>Interior</t>
        </is>
      </c>
      <c r="T3" s="28" t="inlineStr">
        <is>
          <t>Dirección</t>
        </is>
      </c>
      <c r="U3" s="28" t="inlineStr">
        <is>
          <t>Cedula quejoso</t>
        </is>
      </c>
      <c r="V3" s="28" t="inlineStr">
        <is>
          <t>Telefono quejoso</t>
        </is>
      </c>
      <c r="W3" s="28" t="inlineStr">
        <is>
          <t>Infractor</t>
        </is>
      </c>
      <c r="X3" s="28" t="inlineStr">
        <is>
          <t>Tipo de via principal</t>
        </is>
      </c>
      <c r="Y3" s="28" t="inlineStr">
        <is>
          <t>N° via principal</t>
        </is>
      </c>
      <c r="Z3" s="28" t="inlineStr">
        <is>
          <t>letra</t>
        </is>
      </c>
      <c r="AA3" s="28" t="inlineStr">
        <is>
          <t>Cuadrante</t>
        </is>
      </c>
      <c r="AB3" s="28" t="inlineStr">
        <is>
          <t>Generadora</t>
        </is>
      </c>
      <c r="AC3" s="28" t="inlineStr">
        <is>
          <t>Letra</t>
        </is>
      </c>
      <c r="AD3" s="28" t="inlineStr">
        <is>
          <t>Placa</t>
        </is>
      </c>
      <c r="AE3" s="28" t="inlineStr">
        <is>
          <t>Cuadrante</t>
        </is>
      </c>
      <c r="AF3" s="28" t="inlineStr">
        <is>
          <t>Bloque</t>
        </is>
      </c>
      <c r="AG3" s="28" t="inlineStr">
        <is>
          <t>Interior</t>
        </is>
      </c>
      <c r="AH3" s="28" t="inlineStr">
        <is>
          <t>Direccion</t>
        </is>
      </c>
      <c r="AI3" s="28" t="inlineStr">
        <is>
          <t>Cedula Infractor</t>
        </is>
      </c>
      <c r="AJ3" s="28" t="inlineStr">
        <is>
          <t>Telefono Infractor</t>
        </is>
      </c>
      <c r="AK3" s="28" t="inlineStr">
        <is>
          <t>Lugar Infraccón Barrio</t>
        </is>
      </c>
      <c r="AL3" s="28" t="inlineStr">
        <is>
          <t>Vereda</t>
        </is>
      </c>
      <c r="AM3" s="28" t="inlineStr">
        <is>
          <t>Codigo Barrio</t>
        </is>
      </c>
      <c r="AN3" s="28" t="inlineStr">
        <is>
          <t>Manzana - Vereda</t>
        </is>
      </c>
      <c r="AO3" s="28" t="inlineStr">
        <is>
          <t>Predio</t>
        </is>
      </c>
      <c r="AP3" s="28" t="inlineStr">
        <is>
          <t>Zona</t>
        </is>
      </c>
      <c r="AQ3" s="28" t="inlineStr">
        <is>
          <t>Fecha de ingreso (dd/mm/aaaa)</t>
        </is>
      </c>
      <c r="AR3" s="28" t="inlineStr">
        <is>
          <t>Fecha de actuación inicial (ddmm/aaaa)</t>
        </is>
      </c>
      <c r="AS3" s="28" t="inlineStr">
        <is>
          <t>Dias de atención</t>
        </is>
      </c>
      <c r="AT3" s="28" t="inlineStr">
        <is>
          <t xml:space="preserve">Destinación procedimental inical </t>
        </is>
      </c>
      <c r="AU3" s="30" t="inlineStr">
        <is>
          <t>Estado actual</t>
        </is>
      </c>
      <c r="AV3" s="30" t="inlineStr">
        <is>
          <t>Remitido a</t>
        </is>
      </c>
      <c r="AW3" s="343" t="inlineStr">
        <is>
          <t>Recibido - Asignado</t>
        </is>
      </c>
      <c r="AX3" s="343" t="inlineStr">
        <is>
          <t>Funcionario</t>
        </is>
      </c>
      <c r="AY3" s="343" t="inlineStr">
        <is>
          <t>Entregado</t>
        </is>
      </c>
      <c r="AZ3" s="343" t="inlineStr">
        <is>
          <t>Recibido - Asignado</t>
        </is>
      </c>
      <c r="BA3" s="343" t="inlineStr">
        <is>
          <t>Funcionario</t>
        </is>
      </c>
      <c r="BB3" s="343" t="inlineStr">
        <is>
          <t>Entregado</t>
        </is>
      </c>
      <c r="BC3" s="343" t="inlineStr">
        <is>
          <t>Recibido - Asignado</t>
        </is>
      </c>
      <c r="BD3" s="343" t="inlineStr">
        <is>
          <t>Funcionario</t>
        </is>
      </c>
      <c r="BE3" s="343" t="inlineStr">
        <is>
          <t>Entregado</t>
        </is>
      </c>
      <c r="BF3" s="343" t="inlineStr">
        <is>
          <t>Recibido - Asignado</t>
        </is>
      </c>
      <c r="BG3" s="343" t="inlineStr">
        <is>
          <t>Funcionario</t>
        </is>
      </c>
      <c r="BH3" s="343" t="inlineStr">
        <is>
          <t>Entregado</t>
        </is>
      </c>
      <c r="BI3" s="343" t="inlineStr">
        <is>
          <t>Recibido - Asignado</t>
        </is>
      </c>
      <c r="BJ3" s="343" t="inlineStr">
        <is>
          <t>Funcionario</t>
        </is>
      </c>
      <c r="BK3" s="343" t="inlineStr">
        <is>
          <t>Entregado</t>
        </is>
      </c>
      <c r="BL3" s="343" t="inlineStr">
        <is>
          <t>Recibido - Asignado</t>
        </is>
      </c>
      <c r="BM3" s="343" t="inlineStr">
        <is>
          <t>Entregado</t>
        </is>
      </c>
      <c r="BN3" s="343" t="inlineStr">
        <is>
          <t>Recibido - Asignado</t>
        </is>
      </c>
      <c r="BO3" s="343" t="inlineStr">
        <is>
          <t>Entregado</t>
        </is>
      </c>
      <c r="BP3" s="343" t="inlineStr">
        <is>
          <t>Recibido - Asignado</t>
        </is>
      </c>
      <c r="BQ3" s="343" t="inlineStr">
        <is>
          <t>Entregado</t>
        </is>
      </c>
      <c r="BR3" s="343" t="inlineStr">
        <is>
          <t>Recibido - Asignado</t>
        </is>
      </c>
      <c r="BS3" s="343" t="inlineStr">
        <is>
          <t>Entregado</t>
        </is>
      </c>
      <c r="BT3" s="343" t="inlineStr">
        <is>
          <t>Recibido - Asignado</t>
        </is>
      </c>
      <c r="BU3" s="343" t="inlineStr">
        <is>
          <t>Entregado</t>
        </is>
      </c>
      <c r="BV3" s="343" t="inlineStr">
        <is>
          <t>Recibido - Asignado</t>
        </is>
      </c>
      <c r="BW3" s="343" t="inlineStr">
        <is>
          <t>Entregado</t>
        </is>
      </c>
      <c r="BX3" s="343" t="inlineStr">
        <is>
          <t>Recibido - Asignado</t>
        </is>
      </c>
      <c r="BY3" s="343" t="inlineStr">
        <is>
          <t>Entregado</t>
        </is>
      </c>
      <c r="BZ3" s="343" t="inlineStr">
        <is>
          <t>Recibido - Asignado</t>
        </is>
      </c>
      <c r="CA3" s="343" t="inlineStr">
        <is>
          <t>Entregado</t>
        </is>
      </c>
      <c r="CB3" s="343" t="inlineStr">
        <is>
          <t>Recibido - Asignado</t>
        </is>
      </c>
      <c r="CC3" s="343" t="inlineStr">
        <is>
          <t>Entregado</t>
        </is>
      </c>
      <c r="CD3" s="343" t="inlineStr">
        <is>
          <t>Recibido - Asignado</t>
        </is>
      </c>
      <c r="CE3" s="343" t="inlineStr">
        <is>
          <t>Entregado</t>
        </is>
      </c>
      <c r="CF3" s="343" t="inlineStr">
        <is>
          <t>Recibido - Asignado</t>
        </is>
      </c>
      <c r="CG3" s="343" t="inlineStr">
        <is>
          <t>Entregado</t>
        </is>
      </c>
      <c r="CH3" s="343" t="inlineStr">
        <is>
          <t>Recibido - Asignado</t>
        </is>
      </c>
      <c r="CI3" s="343" t="inlineStr">
        <is>
          <t>Entregado</t>
        </is>
      </c>
    </row>
    <row r="4">
      <c r="A4" s="48" t="n"/>
      <c r="B4" s="49" t="inlineStr">
        <is>
          <t>000-2015</t>
        </is>
      </c>
      <c r="C4" s="49" t="n">
        <v>1314334</v>
      </c>
      <c r="D4" s="49" t="inlineStr">
        <is>
          <t>FAUNA DOMÉSTICA</t>
        </is>
      </c>
      <c r="E4" s="49" t="n"/>
      <c r="F4" s="49" t="n"/>
      <c r="G4" s="49" t="n"/>
      <c r="H4" s="49" t="inlineStr">
        <is>
          <t>Bus de sotrames placa STY 558 atropello a canino en Gualandayes el 03-10-2014 a las 7:AM</t>
        </is>
      </c>
      <c r="I4" s="49" t="inlineStr">
        <is>
          <t>Comunidad</t>
        </is>
      </c>
      <c r="J4" s="49" t="n"/>
      <c r="K4" s="49" t="n"/>
      <c r="L4" s="49" t="n"/>
      <c r="M4" s="49" t="n"/>
      <c r="N4" s="49" t="n"/>
      <c r="O4" s="49" t="n"/>
      <c r="P4" s="49" t="n"/>
      <c r="Q4" s="49" t="n"/>
      <c r="R4" s="49" t="n"/>
      <c r="S4" s="49" t="n"/>
      <c r="T4" s="49" t="n"/>
      <c r="U4" s="49" t="n"/>
      <c r="V4" s="49" t="n"/>
      <c r="W4" s="49" t="inlineStr">
        <is>
          <t>Bus de sotrames placa STY558</t>
        </is>
      </c>
      <c r="X4" s="49" t="n"/>
      <c r="Y4" s="49" t="n"/>
      <c r="Z4" s="49" t="n"/>
      <c r="AA4" s="49" t="n"/>
      <c r="AB4" s="49" t="n"/>
      <c r="AC4" s="49" t="n"/>
      <c r="AD4" s="49" t="n"/>
      <c r="AE4" s="49" t="n"/>
      <c r="AF4" s="49" t="n"/>
      <c r="AG4" s="49" t="n"/>
      <c r="AH4" s="49" t="n"/>
      <c r="AI4" s="49" t="n"/>
      <c r="AJ4" s="49" t="n"/>
      <c r="AK4" s="49" t="n"/>
      <c r="AL4" s="49" t="n"/>
      <c r="AM4" s="49" t="n"/>
      <c r="AN4" s="49" t="n"/>
      <c r="AO4" s="49" t="n"/>
      <c r="AP4" s="49" t="n"/>
      <c r="AQ4" s="49" t="n"/>
      <c r="AR4" s="49" t="n"/>
      <c r="AS4" s="49" t="n"/>
      <c r="AT4" s="49" t="n"/>
      <c r="AU4" s="49" t="n"/>
      <c r="AV4" s="51" t="inlineStr">
        <is>
          <t>Archivo en Oficios recibidos 2014</t>
        </is>
      </c>
      <c r="AW4" s="50" t="n"/>
      <c r="AX4" s="50" t="n"/>
      <c r="AY4" s="50" t="n"/>
      <c r="AZ4" s="50" t="n"/>
      <c r="BA4" s="50" t="n"/>
      <c r="BB4" s="50" t="n"/>
      <c r="BC4" s="50" t="n"/>
      <c r="BD4" s="50" t="n"/>
      <c r="BE4" s="50" t="n"/>
      <c r="BF4" s="50" t="n"/>
      <c r="BG4" s="50" t="n"/>
      <c r="BH4" s="50" t="n"/>
      <c r="BI4" s="50" t="n"/>
      <c r="BJ4" s="50" t="n"/>
      <c r="BK4" s="50" t="n"/>
      <c r="BL4" s="50" t="n"/>
      <c r="BM4" s="50" t="n"/>
      <c r="BN4" s="50" t="n"/>
      <c r="BO4" s="50" t="n"/>
      <c r="BP4" s="50" t="n"/>
      <c r="BQ4" s="50" t="n"/>
      <c r="BR4" s="50" t="n"/>
      <c r="BS4" s="50" t="n"/>
      <c r="BT4" s="50" t="n"/>
      <c r="BU4" s="50" t="n"/>
      <c r="BV4" s="50" t="n"/>
      <c r="BW4" s="50" t="n"/>
      <c r="BX4" s="50" t="n"/>
      <c r="BY4" s="50" t="n"/>
      <c r="BZ4" s="50" t="n"/>
      <c r="CA4" s="50" t="n"/>
      <c r="CB4" s="50" t="n"/>
      <c r="CC4" s="50" t="n"/>
      <c r="CD4" s="50" t="n"/>
      <c r="CE4" s="50" t="n"/>
      <c r="CF4" s="50" t="n"/>
      <c r="CG4" s="50" t="n"/>
      <c r="CH4" s="50" t="n"/>
      <c r="CI4" s="50" t="n"/>
    </row>
    <row r="5" ht="15" customFormat="1" customHeight="1" s="37">
      <c r="A5" s="25" t="n"/>
      <c r="B5" s="25" t="inlineStr">
        <is>
          <t>001-2014</t>
        </is>
      </c>
      <c r="C5" s="25" t="inlineStr">
        <is>
          <t>1307937 - 1309615</t>
        </is>
      </c>
      <c r="D5" s="25" t="inlineStr">
        <is>
          <t>FAUNA DOMÉSTICA</t>
        </is>
      </c>
      <c r="E5" s="25" t="n"/>
      <c r="F5" s="25" t="inlineStr">
        <is>
          <t>-</t>
        </is>
      </c>
      <c r="G5" s="25" t="n"/>
      <c r="H5" s="32" t="inlineStr">
        <is>
          <t>Agresión de mascota a una persona</t>
        </is>
      </c>
      <c r="I5" s="25" t="inlineStr">
        <is>
          <t>Nancy Rojas</t>
        </is>
      </c>
      <c r="J5" s="25" t="inlineStr">
        <is>
          <t>CL</t>
        </is>
      </c>
      <c r="K5" s="25" t="n">
        <v>39</v>
      </c>
      <c r="L5" s="25" t="inlineStr">
        <is>
          <t>E</t>
        </is>
      </c>
      <c r="M5" s="25" t="n"/>
      <c r="N5" s="25" t="n">
        <v>24</v>
      </c>
      <c r="O5" s="25" t="inlineStr">
        <is>
          <t>DB</t>
        </is>
      </c>
      <c r="P5" s="25" t="n">
        <v>10</v>
      </c>
      <c r="Q5" s="25" t="n"/>
      <c r="R5" s="25" t="n"/>
      <c r="S5" s="25" t="n"/>
      <c r="T5" s="25">
        <f>CONCATENATE(J5," ",K5," ",L5," ",M5," ",N5," ",O5," ",P5," ",Q5," ",R5," ",S5)</f>
        <v/>
      </c>
      <c r="U5" s="25" t="n">
        <v>43206550</v>
      </c>
      <c r="V5" s="25" t="n">
        <v>3323903</v>
      </c>
      <c r="W5" s="25" t="inlineStr">
        <is>
          <t>Lina Marcela Rico Montoya</t>
        </is>
      </c>
      <c r="X5" s="25" t="inlineStr">
        <is>
          <t>KR</t>
        </is>
      </c>
      <c r="Y5" s="25" t="n">
        <v>24</v>
      </c>
      <c r="Z5" s="25" t="inlineStr">
        <is>
          <t>DE</t>
        </is>
      </c>
      <c r="AA5" s="25" t="n"/>
      <c r="AB5" s="25" t="n">
        <v>39</v>
      </c>
      <c r="AC5" s="25" t="inlineStr">
        <is>
          <t>DD</t>
        </is>
      </c>
      <c r="AD5" s="25" t="n">
        <v>13</v>
      </c>
      <c r="AE5" s="25" t="inlineStr">
        <is>
          <t>SUR</t>
        </is>
      </c>
      <c r="AF5" s="25" t="n"/>
      <c r="AG5" s="25" t="n"/>
      <c r="AH5" s="25">
        <f>CONCATENATE(X5," ",Y5," ",Z5," ",AA5," ",AB5," ",AC5," ",AD5," ",AE5," ",AF5," ",AG5)</f>
        <v/>
      </c>
      <c r="AI5" s="25" t="inlineStr">
        <is>
          <t>no reporta</t>
        </is>
      </c>
      <c r="AJ5" s="25" t="inlineStr">
        <is>
          <t>no reporta</t>
        </is>
      </c>
      <c r="AK5" s="25" t="inlineStr">
        <is>
          <t>El Chingui</t>
        </is>
      </c>
      <c r="AL5" s="25" t="n"/>
      <c r="AM5" s="25" t="inlineStr">
        <is>
          <t>001</t>
        </is>
      </c>
      <c r="AN5" s="25" t="n"/>
      <c r="AO5" s="33" t="n"/>
      <c r="AP5" s="25" t="n">
        <v>6</v>
      </c>
      <c r="AQ5" s="34" t="n">
        <v>41647</v>
      </c>
      <c r="AR5" s="35" t="n">
        <v>41676</v>
      </c>
      <c r="AS5" s="36">
        <f>AR5-AQ5</f>
        <v/>
      </c>
      <c r="AT5" s="25" t="inlineStr">
        <is>
          <t>Código de policia</t>
        </is>
      </c>
      <c r="AU5" s="25" t="inlineStr">
        <is>
          <t>Auto de archivo</t>
        </is>
      </c>
      <c r="AV5" s="25" t="n"/>
      <c r="CF5" s="38" t="n">
        <v>42020</v>
      </c>
      <c r="CJ5" s="25" t="n"/>
    </row>
    <row r="6" ht="15" customFormat="1" customHeight="1" s="37">
      <c r="A6" s="25" t="n"/>
      <c r="B6" s="25" t="inlineStr">
        <is>
          <t>002-2014</t>
        </is>
      </c>
      <c r="C6" s="25" t="n">
        <v>1307918</v>
      </c>
      <c r="D6" s="25" t="n"/>
      <c r="E6" s="25" t="inlineStr">
        <is>
          <t>RESIDUOS SOLIDOS</t>
        </is>
      </c>
      <c r="F6" s="25" t="inlineStr">
        <is>
          <t>-</t>
        </is>
      </c>
      <c r="G6" s="25" t="inlineStr">
        <is>
          <t>Sensibilización</t>
        </is>
      </c>
      <c r="H6" s="25" t="inlineStr">
        <is>
          <t>Disposición de resisuos por parte de varios vecinos en cercanias a la vivienda del usuario</t>
        </is>
      </c>
      <c r="I6" s="25" t="inlineStr">
        <is>
          <t>Oscar Hracio Ochoa Ochoa</t>
        </is>
      </c>
      <c r="J6" s="25" t="inlineStr">
        <is>
          <t>CL</t>
        </is>
      </c>
      <c r="K6" s="25" t="n">
        <v>46</v>
      </c>
      <c r="L6" s="25" t="n"/>
      <c r="M6" s="25" t="inlineStr">
        <is>
          <t>SUR</t>
        </is>
      </c>
      <c r="N6" s="25" t="n">
        <v>46</v>
      </c>
      <c r="O6" s="25" t="inlineStr">
        <is>
          <t>B</t>
        </is>
      </c>
      <c r="P6" s="25" t="n">
        <v>6</v>
      </c>
      <c r="Q6" s="25" t="n"/>
      <c r="R6" s="25" t="n"/>
      <c r="S6" s="25" t="n"/>
      <c r="T6" s="25">
        <f>CONCATENATE(J6," ",K6," ",L6," ",M6," ",N6," ",O6," ",P6," ",Q6," ",R6," ",S6)</f>
        <v/>
      </c>
      <c r="U6" s="25" t="n">
        <v>6789735</v>
      </c>
      <c r="V6" s="25" t="n">
        <v>3002757830</v>
      </c>
      <c r="W6" s="25" t="inlineStr">
        <is>
          <t>Varios usuarios</t>
        </is>
      </c>
      <c r="X6" s="25" t="inlineStr">
        <is>
          <t>CL</t>
        </is>
      </c>
      <c r="Y6" s="25" t="n">
        <v>46</v>
      </c>
      <c r="Z6" s="25" t="n"/>
      <c r="AA6" s="25" t="inlineStr">
        <is>
          <t>SUR</t>
        </is>
      </c>
      <c r="AB6" s="25" t="n">
        <v>46</v>
      </c>
      <c r="AC6" s="25" t="inlineStr">
        <is>
          <t>B</t>
        </is>
      </c>
      <c r="AD6" s="25" t="n"/>
      <c r="AE6" s="25" t="n"/>
      <c r="AF6" s="25" t="n"/>
      <c r="AG6" s="25" t="n"/>
      <c r="AH6" s="25">
        <f>CONCATENATE(X6," ",Y6," ",Z6," ",AA6," ",AB6," ",AC6," ",AD6," ",AE6," ",AF6," ",AG6)</f>
        <v/>
      </c>
      <c r="AI6" s="25" t="inlineStr">
        <is>
          <t>no reporta</t>
        </is>
      </c>
      <c r="AJ6" s="25" t="inlineStr">
        <is>
          <t>no reporta</t>
        </is>
      </c>
      <c r="AK6" s="25" t="inlineStr">
        <is>
          <t>Primavera</t>
        </is>
      </c>
      <c r="AL6" s="25" t="n"/>
      <c r="AM6" s="25" t="n"/>
      <c r="AN6" s="25" t="n"/>
      <c r="AO6" s="33" t="n"/>
      <c r="AP6" s="25" t="n">
        <v>8</v>
      </c>
      <c r="AQ6" s="34" t="n">
        <v>41646</v>
      </c>
      <c r="AR6" s="35" t="n">
        <v>41653</v>
      </c>
      <c r="AS6" s="36">
        <f>AR6-AQ6</f>
        <v/>
      </c>
      <c r="AT6" s="25" t="inlineStr">
        <is>
          <t>Acta de compromiso</t>
        </is>
      </c>
      <c r="AU6" s="25" t="inlineStr">
        <is>
          <t>Auto de archivo</t>
        </is>
      </c>
      <c r="AV6" s="25" t="n"/>
      <c r="CF6" s="38" t="n">
        <v>41778</v>
      </c>
      <c r="CJ6" s="25" t="n"/>
    </row>
    <row r="7" ht="15" customFormat="1" customHeight="1" s="37">
      <c r="A7" s="25" t="n"/>
      <c r="B7" s="25" t="inlineStr">
        <is>
          <t>003-2014</t>
        </is>
      </c>
      <c r="C7" s="25" t="n">
        <v>1307928</v>
      </c>
      <c r="D7" s="25" t="n"/>
      <c r="E7" s="25" t="inlineStr">
        <is>
          <t>RESIDUOS SOLIDOS</t>
        </is>
      </c>
      <c r="F7" s="25" t="inlineStr">
        <is>
          <t>-</t>
        </is>
      </c>
      <c r="G7" s="25" t="inlineStr">
        <is>
          <t>Sensibilización</t>
        </is>
      </c>
      <c r="H7" s="25" t="inlineStr">
        <is>
          <t>Disposición  inadecuada de residuos solidos en esquina</t>
        </is>
      </c>
      <c r="I7" s="25" t="inlineStr">
        <is>
          <t>Comunidad</t>
        </is>
      </c>
      <c r="J7" s="25" t="n"/>
      <c r="K7" s="25" t="n"/>
      <c r="L7" s="25" t="n"/>
      <c r="M7" s="25" t="n"/>
      <c r="N7" s="25" t="n"/>
      <c r="O7" s="25" t="n"/>
      <c r="P7" s="25" t="n"/>
      <c r="Q7" s="25" t="n"/>
      <c r="R7" s="25" t="n"/>
      <c r="S7" s="25" t="n"/>
      <c r="T7" s="25" t="inlineStr">
        <is>
          <t>No registra dirección</t>
        </is>
      </c>
      <c r="U7" s="25" t="inlineStr">
        <is>
          <t>no reporta</t>
        </is>
      </c>
      <c r="V7" s="25" t="inlineStr">
        <is>
          <t>no reporta</t>
        </is>
      </c>
      <c r="W7" s="25" t="inlineStr">
        <is>
          <t>Varios usuarios</t>
        </is>
      </c>
      <c r="X7" s="25" t="inlineStr">
        <is>
          <t>TR</t>
        </is>
      </c>
      <c r="Y7" s="25" t="n">
        <v>32</v>
      </c>
      <c r="Z7" s="25" t="inlineStr">
        <is>
          <t>C</t>
        </is>
      </c>
      <c r="AA7" s="25" t="inlineStr">
        <is>
          <t>SUR</t>
        </is>
      </c>
      <c r="AB7" s="25" t="n">
        <v>32</v>
      </c>
      <c r="AC7" s="25" t="inlineStr">
        <is>
          <t>B</t>
        </is>
      </c>
      <c r="AD7" s="25" t="n">
        <v>68</v>
      </c>
      <c r="AE7" s="25" t="n"/>
      <c r="AF7" s="25" t="n"/>
      <c r="AG7" s="25" t="n"/>
      <c r="AH7" s="25">
        <f>CONCATENATE(X7," ",Y7," ",Z7," ",AA7," ",AB7," ",AC7," ",AD7," ",AE7," ",AF7," ",AG7)</f>
        <v/>
      </c>
      <c r="AI7" s="25" t="inlineStr">
        <is>
          <t>no reporta</t>
        </is>
      </c>
      <c r="AJ7" s="25" t="inlineStr">
        <is>
          <t>no reporta</t>
        </is>
      </c>
      <c r="AK7" s="25" t="inlineStr">
        <is>
          <t>La Magnolia</t>
        </is>
      </c>
      <c r="AL7" s="25" t="n"/>
      <c r="AM7" s="25" t="n"/>
      <c r="AN7" s="25" t="n"/>
      <c r="AO7" s="33" t="n"/>
      <c r="AP7" s="25" t="n">
        <v>9</v>
      </c>
      <c r="AQ7" s="34" t="n">
        <v>41647</v>
      </c>
      <c r="AR7" s="35" t="n">
        <v>41647</v>
      </c>
      <c r="AS7" s="36">
        <f>AR7-AQ7</f>
        <v/>
      </c>
      <c r="AT7" s="25" t="inlineStr">
        <is>
          <t>Acta de compromiso</t>
        </is>
      </c>
      <c r="AU7" s="25" t="inlineStr">
        <is>
          <t>Auto de archivo</t>
        </is>
      </c>
      <c r="AV7" s="25" t="n"/>
      <c r="CF7" s="38" t="n">
        <v>41778</v>
      </c>
      <c r="CJ7" s="25" t="n"/>
    </row>
    <row r="8" ht="15" customFormat="1" customHeight="1" s="37">
      <c r="A8" s="25" t="n"/>
      <c r="B8" s="25" t="inlineStr">
        <is>
          <t>004-2014</t>
        </is>
      </c>
      <c r="C8" s="25" t="n">
        <v>1307930</v>
      </c>
      <c r="D8" s="25" t="n"/>
      <c r="E8" s="25" t="inlineStr">
        <is>
          <t>RESIDUOS SOLIDOS</t>
        </is>
      </c>
      <c r="F8" s="25" t="inlineStr">
        <is>
          <t>-</t>
        </is>
      </c>
      <c r="G8" s="25" t="inlineStr">
        <is>
          <t>Sensibilización</t>
        </is>
      </c>
      <c r="H8" s="25" t="inlineStr">
        <is>
          <t>Varias familias disponen residuos en el lote de la familia Berrio Castaño</t>
        </is>
      </c>
      <c r="I8" s="25" t="inlineStr">
        <is>
          <t>Familia Berrio Castaño</t>
        </is>
      </c>
      <c r="J8" s="25" t="inlineStr">
        <is>
          <t>KR</t>
        </is>
      </c>
      <c r="K8" s="25" t="n">
        <v>24</v>
      </c>
      <c r="L8" s="25" t="inlineStr">
        <is>
          <t>C</t>
        </is>
      </c>
      <c r="M8" s="25" t="n"/>
      <c r="N8" s="25" t="n">
        <v>41</v>
      </c>
      <c r="O8" s="25" t="n"/>
      <c r="P8" s="25" t="n">
        <v>0</v>
      </c>
      <c r="Q8" s="25" t="inlineStr">
        <is>
          <t>SUR</t>
        </is>
      </c>
      <c r="R8" s="25" t="n"/>
      <c r="S8" s="25" t="n"/>
      <c r="T8" s="25">
        <f>CONCATENATE(J8," ",K8," ",L8," ",M8," ",N8," ",O8," ",P8," ",Q8," ",R8," ",S8)</f>
        <v/>
      </c>
      <c r="U8" s="25" t="inlineStr">
        <is>
          <t>no reporta</t>
        </is>
      </c>
      <c r="V8" s="25" t="n">
        <v>3332203</v>
      </c>
      <c r="W8" s="25" t="inlineStr">
        <is>
          <t>Varias familias</t>
        </is>
      </c>
      <c r="X8" s="25" t="inlineStr">
        <is>
          <t>KR</t>
        </is>
      </c>
      <c r="Y8" s="25" t="n">
        <v>24</v>
      </c>
      <c r="Z8" s="25" t="inlineStr">
        <is>
          <t>C</t>
        </is>
      </c>
      <c r="AA8" s="25" t="n"/>
      <c r="AB8" s="25" t="n">
        <v>41</v>
      </c>
      <c r="AC8" s="25" t="n"/>
      <c r="AD8" s="25" t="n">
        <v>0</v>
      </c>
      <c r="AE8" s="25" t="inlineStr">
        <is>
          <t>SUR</t>
        </is>
      </c>
      <c r="AF8" s="25" t="n"/>
      <c r="AG8" s="25" t="n"/>
      <c r="AH8" s="25">
        <f>CONCATENATE(X8," ",Y8," ",Z8," ",AA8," ",AB8," ",AC8," ",AD8," ",AE8," ",AF8," ",AG8)</f>
        <v/>
      </c>
      <c r="AI8" s="25" t="inlineStr">
        <is>
          <t>no reporta</t>
        </is>
      </c>
      <c r="AJ8" s="25" t="inlineStr">
        <is>
          <t>no reporta</t>
        </is>
      </c>
      <c r="AK8" s="25" t="n"/>
      <c r="AL8" s="25" t="inlineStr">
        <is>
          <t>El Vallano</t>
        </is>
      </c>
      <c r="AM8" s="25" t="n"/>
      <c r="AN8" s="25" t="n"/>
      <c r="AO8" s="25" t="n"/>
      <c r="AP8" s="25" t="n">
        <v>11</v>
      </c>
      <c r="AQ8" s="34" t="n">
        <v>41647</v>
      </c>
      <c r="AR8" s="35" t="n">
        <v>41675</v>
      </c>
      <c r="AS8" s="36">
        <f>AR8-AQ8</f>
        <v/>
      </c>
      <c r="AT8" s="25" t="inlineStr">
        <is>
          <t>Acta de compromiso</t>
        </is>
      </c>
      <c r="AU8" s="25" t="inlineStr">
        <is>
          <t>Auto de archivo</t>
        </is>
      </c>
      <c r="AV8" s="25" t="n"/>
      <c r="CF8" s="38" t="n">
        <v>41775</v>
      </c>
      <c r="CJ8" s="25" t="n"/>
    </row>
    <row r="9" ht="15" customHeight="1">
      <c r="B9" s="25" t="inlineStr">
        <is>
          <t>005-2014</t>
        </is>
      </c>
      <c r="C9" s="25" t="inlineStr">
        <is>
          <t>1307951 - 1308102</t>
        </is>
      </c>
      <c r="D9" s="25" t="inlineStr">
        <is>
          <t>FLORA</t>
        </is>
      </c>
      <c r="F9" s="25" t="inlineStr">
        <is>
          <t>-</t>
        </is>
      </c>
      <c r="H9" s="25" t="inlineStr">
        <is>
          <t>Posible tala de arboles nativos sin autorización</t>
        </is>
      </c>
      <c r="I9" s="25" t="inlineStr">
        <is>
          <t>Anónimo</t>
        </is>
      </c>
      <c r="T9" s="25" t="inlineStr">
        <is>
          <t>No registra dirección</t>
        </is>
      </c>
      <c r="U9" s="25" t="inlineStr">
        <is>
          <t>no reporta</t>
        </is>
      </c>
      <c r="V9" s="25" t="inlineStr">
        <is>
          <t>no reporta</t>
        </is>
      </c>
      <c r="W9" s="25" t="inlineStr">
        <is>
          <t>Esteban Lopera y otros</t>
        </is>
      </c>
      <c r="AH9" s="25" t="inlineStr">
        <is>
          <t>Finca El Silencio</t>
        </is>
      </c>
      <c r="AI9" s="25" t="inlineStr">
        <is>
          <t>no reporta</t>
        </is>
      </c>
      <c r="AJ9" s="25" t="n">
        <v>3146175492</v>
      </c>
      <c r="AL9" s="25" t="inlineStr">
        <is>
          <t>Pantanillo</t>
        </is>
      </c>
      <c r="AP9" s="25" t="n">
        <v>12</v>
      </c>
      <c r="AQ9" s="34" t="n">
        <v>41648</v>
      </c>
      <c r="AR9" s="35" t="n">
        <v>41653</v>
      </c>
      <c r="AS9" s="36">
        <f>AR9-AQ9</f>
        <v/>
      </c>
      <c r="AT9" s="25" t="inlineStr">
        <is>
          <t>Acta de compromiso</t>
        </is>
      </c>
      <c r="AU9" s="25" t="inlineStr">
        <is>
          <t>Auto de archivo</t>
        </is>
      </c>
      <c r="AW9" s="38" t="n">
        <v>41653</v>
      </c>
      <c r="AX9" s="37" t="inlineStr">
        <is>
          <t>J. Guzman</t>
        </is>
      </c>
      <c r="AY9" s="38" t="n">
        <v>41653</v>
      </c>
      <c r="BL9" s="38" t="n">
        <v>41681</v>
      </c>
      <c r="BM9" s="38" t="n">
        <v>41705</v>
      </c>
      <c r="CF9" s="38" t="n">
        <v>41927</v>
      </c>
    </row>
    <row r="10" ht="15" customHeight="1">
      <c r="B10" s="25" t="inlineStr">
        <is>
          <t>006-2014</t>
        </is>
      </c>
      <c r="C10" s="25" t="inlineStr">
        <is>
          <t>1307950 - 1307967</t>
        </is>
      </c>
      <c r="E10" s="25" t="inlineStr">
        <is>
          <t>ESCOMBROS</t>
        </is>
      </c>
      <c r="F10" s="25" t="inlineStr">
        <is>
          <t>-</t>
        </is>
      </c>
      <c r="H10" s="25" t="inlineStr">
        <is>
          <t>Residuos de escombros y tierras que nos han sido recogidos</t>
        </is>
      </c>
      <c r="I10" s="25" t="inlineStr">
        <is>
          <t>Comunidad</t>
        </is>
      </c>
      <c r="T10" s="25" t="inlineStr">
        <is>
          <t>No registra dirección</t>
        </is>
      </c>
      <c r="U10" s="25" t="inlineStr">
        <is>
          <t>no reporta</t>
        </is>
      </c>
      <c r="V10" s="25" t="inlineStr">
        <is>
          <t>no reporta</t>
        </is>
      </c>
      <c r="W10" s="25" t="inlineStr">
        <is>
          <t>Nelson Bolivar</t>
        </is>
      </c>
      <c r="X10" s="25" t="inlineStr">
        <is>
          <t>KR</t>
        </is>
      </c>
      <c r="Y10" s="25" t="n">
        <v>26</v>
      </c>
      <c r="AB10" s="25" t="n">
        <v>41</v>
      </c>
      <c r="AC10" s="25" t="inlineStr">
        <is>
          <t>B</t>
        </is>
      </c>
      <c r="AD10" s="25" t="n">
        <v>25</v>
      </c>
      <c r="AE10" s="25" t="inlineStr">
        <is>
          <t>SUR</t>
        </is>
      </c>
      <c r="AH10" s="25">
        <f>CONCATENATE(X10," ",Y10," ",Z10," ",AA10," ",AB10," ",AC10," ",AD10," ",AE10," ",AF10," ",AG10)</f>
        <v/>
      </c>
      <c r="AI10" s="25" t="inlineStr">
        <is>
          <t>no reporta</t>
        </is>
      </c>
      <c r="AJ10" s="25" t="inlineStr">
        <is>
          <t>no reporta</t>
        </is>
      </c>
      <c r="AK10" s="25" t="inlineStr">
        <is>
          <t>San Rafael</t>
        </is>
      </c>
      <c r="AP10" s="25" t="n">
        <v>6</v>
      </c>
      <c r="AQ10" s="34" t="n">
        <v>41648</v>
      </c>
      <c r="AR10" s="35" t="n">
        <v>41675</v>
      </c>
      <c r="AS10" s="36">
        <f>AR10-AQ10</f>
        <v/>
      </c>
      <c r="AT10" s="25" t="inlineStr">
        <is>
          <t>Acta de compromiso</t>
        </is>
      </c>
      <c r="AU10" s="25" t="inlineStr">
        <is>
          <t>Auto de archivo</t>
        </is>
      </c>
      <c r="AW10" s="38" t="n">
        <v>41675</v>
      </c>
      <c r="AX10" s="37" t="inlineStr">
        <is>
          <t>L. Garcia - J. Alvarez</t>
        </is>
      </c>
      <c r="AY10" s="38" t="n">
        <v>41675</v>
      </c>
      <c r="CF10" s="38" t="n">
        <v>41703</v>
      </c>
    </row>
    <row r="11" ht="15" customHeight="1">
      <c r="B11" s="25" t="inlineStr">
        <is>
          <t>007-2014</t>
        </is>
      </c>
      <c r="C11" s="25" t="n">
        <v>1307920</v>
      </c>
      <c r="E11" s="25" t="inlineStr">
        <is>
          <t>RESIDUOS SOLIDOS</t>
        </is>
      </c>
      <c r="F11" s="25" t="inlineStr">
        <is>
          <t>-</t>
        </is>
      </c>
      <c r="H11" s="25" t="inlineStr">
        <is>
          <t>Punto crítico de residuos solidos</t>
        </is>
      </c>
      <c r="I11" s="25" t="inlineStr">
        <is>
          <t>Carolina Berrio</t>
        </is>
      </c>
      <c r="J11" s="25" t="inlineStr">
        <is>
          <t>KR</t>
        </is>
      </c>
      <c r="K11" s="25" t="n">
        <v>41</v>
      </c>
      <c r="N11" s="25" t="n">
        <v>33</v>
      </c>
      <c r="O11" s="25" t="inlineStr">
        <is>
          <t>B</t>
        </is>
      </c>
      <c r="P11" s="25" t="n">
        <v>4</v>
      </c>
      <c r="Q11" s="25" t="inlineStr">
        <is>
          <t>SUR</t>
        </is>
      </c>
      <c r="T11" s="25">
        <f>CONCATENATE(J11," ",K11," ",L11," ",M11," ",N11," ",O11," ",P11," ",Q11," ",R11," ",S11)</f>
        <v/>
      </c>
      <c r="U11" s="25" t="inlineStr">
        <is>
          <t>no reporta</t>
        </is>
      </c>
      <c r="V11" s="25" t="n">
        <v>3344314</v>
      </c>
      <c r="W11" s="25" t="inlineStr">
        <is>
          <t>Varios usuarios</t>
        </is>
      </c>
      <c r="AH11" s="25" t="inlineStr">
        <is>
          <t>No registra dirección</t>
        </is>
      </c>
      <c r="AI11" s="25" t="inlineStr">
        <is>
          <t>no reporta</t>
        </is>
      </c>
      <c r="AJ11" s="25" t="inlineStr">
        <is>
          <t>no reporta</t>
        </is>
      </c>
      <c r="AK11" s="25" t="inlineStr">
        <is>
          <t>Zona centro</t>
        </is>
      </c>
      <c r="AP11" s="25" t="n">
        <v>9</v>
      </c>
      <c r="AQ11" s="34" t="n">
        <v>41646</v>
      </c>
      <c r="AR11" s="35" t="n">
        <v>41675</v>
      </c>
      <c r="AS11" s="36">
        <f>AR11-AQ11</f>
        <v/>
      </c>
      <c r="AT11" s="25" t="inlineStr">
        <is>
          <t>Acta de compromiso</t>
        </is>
      </c>
      <c r="AU11" s="25" t="inlineStr">
        <is>
          <t>Verificación</t>
        </is>
      </c>
    </row>
    <row r="12" ht="15" customHeight="1">
      <c r="B12" s="25" t="inlineStr">
        <is>
          <t>008-2014</t>
        </is>
      </c>
      <c r="C12" s="25" t="n">
        <v>1307949</v>
      </c>
      <c r="E12" s="25" t="inlineStr">
        <is>
          <t>RESIDUOS SOLIDOS</t>
        </is>
      </c>
      <c r="F12" s="25" t="inlineStr">
        <is>
          <t>-</t>
        </is>
      </c>
      <c r="H12" s="25" t="inlineStr">
        <is>
          <t>Solicitan sensibilización en el sector por inadecuada disposición de residuos sólidos</t>
        </is>
      </c>
      <c r="I12" s="25" t="inlineStr">
        <is>
          <t>Comunidad</t>
        </is>
      </c>
      <c r="T12" s="25" t="inlineStr">
        <is>
          <t>No registra dirección</t>
        </is>
      </c>
      <c r="U12" s="25" t="inlineStr">
        <is>
          <t>no reporta</t>
        </is>
      </c>
      <c r="V12" s="25" t="inlineStr">
        <is>
          <t>no reporta</t>
        </is>
      </c>
      <c r="W12" s="25" t="inlineStr">
        <is>
          <t>Varios usuarios</t>
        </is>
      </c>
      <c r="X12" s="25" t="inlineStr">
        <is>
          <t>KR</t>
        </is>
      </c>
      <c r="Y12" s="25" t="n">
        <v>39</v>
      </c>
      <c r="AB12" s="25" t="n">
        <v>47</v>
      </c>
      <c r="AH12" s="25">
        <f>CONCATENATE(X12," ",Y12," ",Z12," ",AA12," ",AB12," ",AC12," ",AD12," ",AE12," ",AF12," ",AG12)</f>
        <v/>
      </c>
      <c r="AI12" s="25" t="inlineStr">
        <is>
          <t>no reporta</t>
        </is>
      </c>
      <c r="AJ12" s="25" t="inlineStr">
        <is>
          <t>no reporta</t>
        </is>
      </c>
      <c r="AK12" s="25" t="inlineStr">
        <is>
          <t>El Trianón</t>
        </is>
      </c>
      <c r="AP12" s="25" t="n">
        <v>7</v>
      </c>
      <c r="AQ12" s="34" t="n">
        <v>41648</v>
      </c>
      <c r="AR12" s="35" t="n">
        <v>41675</v>
      </c>
      <c r="AS12" s="36">
        <f>AR12-AQ12</f>
        <v/>
      </c>
      <c r="AT12" s="25" t="inlineStr">
        <is>
          <t>Acta de compromiso</t>
        </is>
      </c>
      <c r="AU12" s="25" t="inlineStr">
        <is>
          <t>Auto de archivo</t>
        </is>
      </c>
    </row>
    <row r="13" ht="15" customHeight="1">
      <c r="B13" s="25" t="inlineStr">
        <is>
          <t>009-2014</t>
        </is>
      </c>
      <c r="C13" s="25" t="n">
        <v>1307943</v>
      </c>
      <c r="E13" s="25" t="inlineStr">
        <is>
          <t>RESIDUOS SOLIDOS</t>
        </is>
      </c>
      <c r="F13" s="25" t="inlineStr">
        <is>
          <t>-</t>
        </is>
      </c>
      <c r="H13" s="25" t="inlineStr">
        <is>
          <t>Residuos de poda de jardin en el espacio público</t>
        </is>
      </c>
      <c r="I13" s="25" t="inlineStr">
        <is>
          <t>Comunidad</t>
        </is>
      </c>
      <c r="T13" s="25" t="inlineStr">
        <is>
          <t>No registra dirección</t>
        </is>
      </c>
      <c r="U13" s="25" t="inlineStr">
        <is>
          <t>no reporta</t>
        </is>
      </c>
      <c r="V13" s="25" t="inlineStr">
        <is>
          <t>no reporta</t>
        </is>
      </c>
      <c r="W13" s="25" t="inlineStr">
        <is>
          <t>Rocio</t>
        </is>
      </c>
      <c r="X13" s="25" t="inlineStr">
        <is>
          <t>CL</t>
        </is>
      </c>
      <c r="Y13" s="25" t="n">
        <v>46</v>
      </c>
      <c r="Z13" s="25" t="inlineStr">
        <is>
          <t>C</t>
        </is>
      </c>
      <c r="AA13" s="25" t="inlineStr">
        <is>
          <t>SUR</t>
        </is>
      </c>
      <c r="AB13" s="25" t="n">
        <v>37</v>
      </c>
      <c r="AD13" s="25" t="n">
        <v>63</v>
      </c>
      <c r="AH13" s="25">
        <f>CONCATENATE(X13," ",Y13," ",Z13," ",AA13," ",AB13," ",AC13," ",AD13," ",AE13," ",AF13," ",AG13)</f>
        <v/>
      </c>
      <c r="AI13" s="25" t="inlineStr">
        <is>
          <t>no reporta</t>
        </is>
      </c>
      <c r="AJ13" s="25" t="inlineStr">
        <is>
          <t>no reporta</t>
        </is>
      </c>
      <c r="AK13" s="25" t="inlineStr">
        <is>
          <t>El Trianón</t>
        </is>
      </c>
      <c r="AP13" s="25" t="n">
        <v>7</v>
      </c>
      <c r="AQ13" s="34" t="n">
        <v>41283</v>
      </c>
      <c r="AR13" s="35" t="n">
        <v>41675</v>
      </c>
      <c r="AS13" s="36">
        <f>AR13-AQ13</f>
        <v/>
      </c>
      <c r="AT13" s="25" t="inlineStr">
        <is>
          <t>Acta de compromiso</t>
        </is>
      </c>
      <c r="AU13" s="25" t="inlineStr">
        <is>
          <t>Auto de archivo</t>
        </is>
      </c>
      <c r="AW13" s="38" t="n">
        <v>41675</v>
      </c>
      <c r="AX13" s="37" t="inlineStr">
        <is>
          <t>L. Garcia - J. Alvarez</t>
        </is>
      </c>
      <c r="AY13" s="38" t="n">
        <v>41677</v>
      </c>
      <c r="BL13" s="38" t="n">
        <v>41682</v>
      </c>
      <c r="BM13" s="38" t="n">
        <v>41682</v>
      </c>
    </row>
    <row r="14" ht="15" customHeight="1">
      <c r="B14" s="25" t="inlineStr">
        <is>
          <t>010-2014</t>
        </is>
      </c>
      <c r="C14" s="25" t="n">
        <v>1307938</v>
      </c>
      <c r="D14" s="25" t="inlineStr">
        <is>
          <t>SUELO</t>
        </is>
      </c>
      <c r="F14" s="25" t="inlineStr">
        <is>
          <t>-</t>
        </is>
      </c>
      <c r="H14" s="25" t="inlineStr">
        <is>
          <t>Cambio de zona de verde por piso duro</t>
        </is>
      </c>
      <c r="I14" s="25" t="inlineStr">
        <is>
          <t>Comunidad</t>
        </is>
      </c>
      <c r="T14" s="25" t="inlineStr">
        <is>
          <t>No registra dirección</t>
        </is>
      </c>
      <c r="U14" s="25" t="inlineStr">
        <is>
          <t>no reporta</t>
        </is>
      </c>
      <c r="V14" s="25" t="inlineStr">
        <is>
          <t>no reporta</t>
        </is>
      </c>
      <c r="W14" s="25" t="inlineStr">
        <is>
          <t>Por definir</t>
        </is>
      </c>
      <c r="X14" s="25" t="inlineStr">
        <is>
          <t>KR</t>
        </is>
      </c>
      <c r="Y14" s="25" t="n">
        <v>42</v>
      </c>
      <c r="Z14" s="25" t="inlineStr">
        <is>
          <t>B</t>
        </is>
      </c>
      <c r="AB14" s="25" t="n">
        <v>46</v>
      </c>
      <c r="AC14" s="25" t="inlineStr">
        <is>
          <t>A</t>
        </is>
      </c>
      <c r="AE14" s="25" t="inlineStr">
        <is>
          <t>SUR</t>
        </is>
      </c>
      <c r="AH14" s="25">
        <f>CONCATENATE(X14," ",Y14," ",Z14," ",AA14," ",AB14," ",AC14," ",AD14," ",AE14," ",AF14," ",AG14)</f>
        <v/>
      </c>
      <c r="AI14" s="25" t="inlineStr">
        <is>
          <t>no reporta</t>
        </is>
      </c>
      <c r="AJ14" s="25" t="inlineStr">
        <is>
          <t>no reporta</t>
        </is>
      </c>
      <c r="AK14" s="25" t="inlineStr">
        <is>
          <t>La Paz</t>
        </is>
      </c>
      <c r="AP14" s="25" t="n">
        <v>7</v>
      </c>
      <c r="AQ14" s="34" t="n">
        <v>41647</v>
      </c>
      <c r="AR14" s="35" t="n">
        <v>41683</v>
      </c>
      <c r="AS14" s="36">
        <f>AR14-AQ14</f>
        <v/>
      </c>
      <c r="AT14" s="25" t="inlineStr">
        <is>
          <t>Acta de compromiso</t>
        </is>
      </c>
      <c r="AU14" s="25" t="inlineStr">
        <is>
          <t>Auto de archivo</t>
        </is>
      </c>
    </row>
    <row r="15" ht="15" customHeight="1">
      <c r="B15" s="25" t="inlineStr">
        <is>
          <t>011-2014</t>
        </is>
      </c>
      <c r="C15" s="25" t="n">
        <v>1307958</v>
      </c>
      <c r="D15" s="25" t="inlineStr">
        <is>
          <t>FAUNA DOMÉSTICA</t>
        </is>
      </c>
      <c r="F15" s="25" t="inlineStr">
        <is>
          <t>-</t>
        </is>
      </c>
      <c r="H15" s="25" t="inlineStr">
        <is>
          <t>Abandono de dos perros en parqueadero</t>
        </is>
      </c>
      <c r="I15" s="25" t="inlineStr">
        <is>
          <t>Luis Cañas</t>
        </is>
      </c>
      <c r="T15" s="25" t="inlineStr">
        <is>
          <t>No registra dirección</t>
        </is>
      </c>
      <c r="U15" s="25" t="inlineStr">
        <is>
          <t>no reporta</t>
        </is>
      </c>
      <c r="V15" s="25" t="n">
        <v>3341702</v>
      </c>
      <c r="W15" s="25" t="inlineStr">
        <is>
          <t>Juan Guillermo Serna</t>
        </is>
      </c>
      <c r="X15" s="25" t="inlineStr">
        <is>
          <t>KR</t>
        </is>
      </c>
      <c r="Y15" s="25" t="n">
        <v>43</v>
      </c>
      <c r="Z15" s="25" t="inlineStr">
        <is>
          <t>A</t>
        </is>
      </c>
      <c r="AB15" s="25" t="n">
        <v>45</v>
      </c>
      <c r="AD15" s="25" t="n">
        <v>27</v>
      </c>
      <c r="AE15" s="25" t="inlineStr">
        <is>
          <t>SUR</t>
        </is>
      </c>
      <c r="AH15" s="25">
        <f>CONCATENATE(X15," ",Y15," ",Z15," ",AA15," ",AB15," ",AC15," ",AD15," ",AE15," ",AF15," ",AG15)</f>
        <v/>
      </c>
      <c r="AI15" s="25" t="inlineStr">
        <is>
          <t>no reporta</t>
        </is>
      </c>
      <c r="AJ15" s="25" t="n">
        <v>3108221291</v>
      </c>
      <c r="AK15" s="25" t="inlineStr">
        <is>
          <t>Primavera</t>
        </is>
      </c>
      <c r="AP15" s="25" t="n">
        <v>8</v>
      </c>
      <c r="AQ15" s="34" t="n">
        <v>41648</v>
      </c>
      <c r="AR15" s="35" t="n">
        <v>41653</v>
      </c>
      <c r="AS15" s="36">
        <f>AR15-AQ15</f>
        <v/>
      </c>
      <c r="AT15" s="25" t="inlineStr">
        <is>
          <t>Acta de compromiso</t>
        </is>
      </c>
      <c r="AU15" s="25" t="inlineStr">
        <is>
          <t>Auto de archivo</t>
        </is>
      </c>
      <c r="AW15" s="38" t="n">
        <v>41653</v>
      </c>
      <c r="AX15" s="37" t="inlineStr">
        <is>
          <t>F. Villarraga</t>
        </is>
      </c>
      <c r="AY15" s="38" t="n">
        <v>41653</v>
      </c>
      <c r="CF15" s="38" t="n">
        <v>41675</v>
      </c>
    </row>
    <row r="16" ht="15" customHeight="1">
      <c r="B16" s="25" t="inlineStr">
        <is>
          <t>012-2014</t>
        </is>
      </c>
      <c r="C16" s="25" t="n">
        <v>131778</v>
      </c>
      <c r="D16" s="25" t="inlineStr">
        <is>
          <t>SUELO</t>
        </is>
      </c>
      <c r="F16" s="25" t="inlineStr">
        <is>
          <t>-</t>
        </is>
      </c>
      <c r="H16" s="25" t="inlineStr">
        <is>
          <t>Amenaza por inundación en predio</t>
        </is>
      </c>
      <c r="I16" s="25" t="inlineStr">
        <is>
          <t>CTGRD - OOPP - Edith Boada</t>
        </is>
      </c>
      <c r="T16" s="25" t="inlineStr">
        <is>
          <t>No registra dirección</t>
        </is>
      </c>
      <c r="U16" s="25" t="inlineStr">
        <is>
          <t>no reporta</t>
        </is>
      </c>
      <c r="V16" s="25" t="n">
        <v>3394000</v>
      </c>
      <c r="W16" s="25" t="inlineStr">
        <is>
          <t>José Patiño</t>
        </is>
      </c>
      <c r="X16" s="25" t="inlineStr">
        <is>
          <t>CL</t>
        </is>
      </c>
      <c r="Y16" s="25" t="n">
        <v>39</v>
      </c>
      <c r="Z16" s="25" t="inlineStr">
        <is>
          <t>B</t>
        </is>
      </c>
      <c r="AA16" s="25" t="inlineStr">
        <is>
          <t>SUR</t>
        </is>
      </c>
      <c r="AB16" s="25" t="n">
        <v>24</v>
      </c>
      <c r="AC16" s="25" t="inlineStr">
        <is>
          <t>EE</t>
        </is>
      </c>
      <c r="AD16" s="25" t="n">
        <v>128</v>
      </c>
      <c r="AG16" s="25" t="n">
        <v>114</v>
      </c>
      <c r="AH16" s="25">
        <f>CONCATENATE(X16," ",Y16," ",Z16," ",AA16," ",AB16," ",AC16," ",AD16," ",AE16," ",AF16," ",AG16)</f>
        <v/>
      </c>
      <c r="AI16" s="25" t="inlineStr">
        <is>
          <t>no reporta</t>
        </is>
      </c>
      <c r="AJ16" s="25" t="inlineStr">
        <is>
          <t>no reporta</t>
        </is>
      </c>
      <c r="AK16" s="25" t="inlineStr">
        <is>
          <t>El Chingui</t>
        </is>
      </c>
      <c r="AP16" s="25" t="n">
        <v>6</v>
      </c>
      <c r="AQ16" s="34" t="n">
        <v>41647</v>
      </c>
      <c r="AR16" s="35" t="n"/>
      <c r="AS16" s="36">
        <f>AR16-AQ16</f>
        <v/>
      </c>
      <c r="AT16" s="25" t="inlineStr">
        <is>
          <t>Acta de compromiso</t>
        </is>
      </c>
      <c r="AU16" s="25" t="inlineStr">
        <is>
          <t>Auto de archivo</t>
        </is>
      </c>
    </row>
    <row r="17" ht="15" customHeight="1">
      <c r="B17" s="25" t="inlineStr">
        <is>
          <t>013-2014</t>
        </is>
      </c>
      <c r="C17" s="25" t="inlineStr">
        <is>
          <t>100665 - 103500</t>
        </is>
      </c>
      <c r="E17" s="25" t="inlineStr">
        <is>
          <t>RESIDUOS SOLIDOS</t>
        </is>
      </c>
      <c r="F17" s="25" t="inlineStr">
        <is>
          <t>-</t>
        </is>
      </c>
      <c r="H17" s="25" t="inlineStr">
        <is>
          <t>Humedades y disposición inadecuada de residuos solidos que afectan vivienda</t>
        </is>
      </c>
      <c r="I17" s="25" t="inlineStr">
        <is>
          <t>Secretaria de Salud</t>
        </is>
      </c>
      <c r="J17" s="25" t="inlineStr">
        <is>
          <t>CL</t>
        </is>
      </c>
      <c r="K17" s="25" t="n">
        <v>40</v>
      </c>
      <c r="L17" s="25" t="inlineStr">
        <is>
          <t>F</t>
        </is>
      </c>
      <c r="M17" s="25" t="inlineStr">
        <is>
          <t>SUR</t>
        </is>
      </c>
      <c r="N17" s="25" t="n">
        <v>30</v>
      </c>
      <c r="P17" s="25" t="n">
        <v>25</v>
      </c>
      <c r="T17" s="25">
        <f>CONCATENATE(J17," ",K17," ",L17," ",M17," ",N17," ",O17," ",P17," ",Q17," ",R17," ",S17)</f>
        <v/>
      </c>
      <c r="U17" s="25" t="inlineStr">
        <is>
          <t>no reporta</t>
        </is>
      </c>
      <c r="V17" s="25" t="n">
        <v>3394000</v>
      </c>
      <c r="W17" s="25" t="inlineStr">
        <is>
          <t>Por definir</t>
        </is>
      </c>
      <c r="X17" s="25" t="inlineStr">
        <is>
          <t>CL</t>
        </is>
      </c>
      <c r="Y17" s="25" t="n">
        <v>40</v>
      </c>
      <c r="Z17" s="25" t="inlineStr">
        <is>
          <t>G</t>
        </is>
      </c>
      <c r="AA17" s="25" t="inlineStr">
        <is>
          <t>SUR</t>
        </is>
      </c>
      <c r="AB17" s="25" t="n">
        <v>30</v>
      </c>
      <c r="AH17" s="25">
        <f>CONCATENATE(X17," ",Y17," ",Z17," ",AA17," ",AB17," ",AC17," ",AD17," ",AE17," ",AF17," ",AG17)</f>
        <v/>
      </c>
      <c r="AI17" s="25" t="inlineStr">
        <is>
          <t>no reporta</t>
        </is>
      </c>
      <c r="AJ17" s="25" t="inlineStr">
        <is>
          <t>no reporta</t>
        </is>
      </c>
      <c r="AK17" s="25" t="inlineStr">
        <is>
          <t>El Dorado</t>
        </is>
      </c>
      <c r="AP17" s="25" t="n">
        <v>7</v>
      </c>
      <c r="AQ17" s="34" t="n">
        <v>41647</v>
      </c>
      <c r="AR17" s="35" t="n">
        <v>41675</v>
      </c>
      <c r="AS17" s="36">
        <f>AR17-AQ17</f>
        <v/>
      </c>
      <c r="AT17" s="25" t="inlineStr">
        <is>
          <t>Acta de compromiso</t>
        </is>
      </c>
      <c r="AU17" s="25" t="inlineStr">
        <is>
          <t>Citaciones</t>
        </is>
      </c>
    </row>
    <row r="18">
      <c r="B18" s="25" t="inlineStr">
        <is>
          <t>014-2014</t>
        </is>
      </c>
      <c r="C18" s="25" t="n">
        <v>1307940</v>
      </c>
      <c r="D18" s="25" t="inlineStr">
        <is>
          <t>SUELO</t>
        </is>
      </c>
      <c r="F18" s="25" t="inlineStr">
        <is>
          <t>-</t>
        </is>
      </c>
      <c r="H18" s="25" t="inlineStr">
        <is>
          <t>Cambio de zona de verde por piso duro</t>
        </is>
      </c>
      <c r="I18" s="25" t="inlineStr">
        <is>
          <t>De oficio - Parques y Arborización</t>
        </is>
      </c>
      <c r="T18" s="25" t="inlineStr">
        <is>
          <t>No registra dirección</t>
        </is>
      </c>
      <c r="U18" s="25" t="inlineStr">
        <is>
          <t>no reporta</t>
        </is>
      </c>
      <c r="V18" s="25" t="n">
        <v>3394000</v>
      </c>
      <c r="W18" s="25" t="inlineStr">
        <is>
          <t>Juan Sebastian Briceño</t>
        </is>
      </c>
      <c r="X18" s="25" t="inlineStr">
        <is>
          <t>CL</t>
        </is>
      </c>
      <c r="Y18" s="25" t="n">
        <v>25</v>
      </c>
      <c r="AA18" s="25" t="inlineStr">
        <is>
          <t>SUR</t>
        </is>
      </c>
      <c r="AB18" s="25" t="n">
        <v>45</v>
      </c>
      <c r="AD18" s="25" t="n">
        <v>23</v>
      </c>
      <c r="AH18" s="25">
        <f>CONCATENATE(X18," ",Y18," ",Z18," ",AA18," ",AB18," ",AC18," ",AD18," ",AE18," ",AF18," ",AG18)</f>
        <v/>
      </c>
      <c r="AI18" s="25" t="n">
        <v>1037588511</v>
      </c>
      <c r="AJ18" s="25" t="n">
        <v>4444458</v>
      </c>
      <c r="AK18" s="25" t="inlineStr">
        <is>
          <t>Villagrande</t>
        </is>
      </c>
      <c r="AP18" s="25" t="n">
        <v>4</v>
      </c>
      <c r="AQ18" s="34" t="n">
        <v>41648</v>
      </c>
      <c r="AR18" s="35" t="n">
        <v>41690</v>
      </c>
      <c r="AS18" s="36">
        <f>AR18-AQ18</f>
        <v/>
      </c>
      <c r="AT18" s="25" t="inlineStr">
        <is>
          <t>Acta de compromiso</t>
        </is>
      </c>
      <c r="AU18" s="25" t="inlineStr">
        <is>
          <t>Citaciones</t>
        </is>
      </c>
      <c r="AW18" s="38" t="n">
        <v>41690</v>
      </c>
      <c r="AX18" s="37" t="inlineStr">
        <is>
          <t>L. Garcia - J. Alvarez</t>
        </is>
      </c>
      <c r="AY18" s="38" t="n">
        <v>41690</v>
      </c>
      <c r="CF18" s="38" t="n">
        <v>41703</v>
      </c>
    </row>
    <row r="19">
      <c r="B19" s="25" t="inlineStr">
        <is>
          <t>015-2014</t>
        </is>
      </c>
      <c r="C19" s="25" t="inlineStr">
        <is>
          <t>1307939 - 1308266</t>
        </is>
      </c>
      <c r="D19" s="25" t="inlineStr">
        <is>
          <t>SUELO</t>
        </is>
      </c>
      <c r="F19" s="25" t="inlineStr">
        <is>
          <t>-</t>
        </is>
      </c>
      <c r="H19" s="25" t="inlineStr">
        <is>
          <t>Cambio de zona de verde por piso duro</t>
        </is>
      </c>
      <c r="I19" s="25" t="inlineStr">
        <is>
          <t>De oficio - Parques y Arborización</t>
        </is>
      </c>
      <c r="T19" s="25" t="inlineStr">
        <is>
          <t>No registra dirección</t>
        </is>
      </c>
      <c r="U19" s="25" t="inlineStr">
        <is>
          <t>no reporta</t>
        </is>
      </c>
      <c r="V19" s="25" t="n">
        <v>3394000</v>
      </c>
      <c r="W19" s="25" t="inlineStr">
        <is>
          <t>Por definir</t>
        </is>
      </c>
      <c r="X19" s="25" t="inlineStr">
        <is>
          <t>DG</t>
        </is>
      </c>
      <c r="Y19" s="25" t="n">
        <v>31</v>
      </c>
      <c r="Z19" s="25" t="inlineStr">
        <is>
          <t>E</t>
        </is>
      </c>
      <c r="AB19" s="25" t="n">
        <v>34</v>
      </c>
      <c r="AD19" s="25" t="n">
        <v>13</v>
      </c>
      <c r="AE19" s="25" t="inlineStr">
        <is>
          <t>SUR</t>
        </is>
      </c>
      <c r="AH19" s="25">
        <f>CONCATENATE(X19," ",Y19," ",Z19," ",AA19," ",AB19," ",AC19," ",AD19," ",AE19," ",AF19," ",AG19)</f>
        <v/>
      </c>
      <c r="AI19" s="25" t="inlineStr">
        <is>
          <t>no reporta</t>
        </is>
      </c>
      <c r="AJ19" s="25" t="inlineStr">
        <is>
          <t>no reporta</t>
        </is>
      </c>
      <c r="AK19" s="25" t="inlineStr">
        <is>
          <t>Obrero</t>
        </is>
      </c>
      <c r="AP19" s="25" t="n">
        <v>9</v>
      </c>
      <c r="AQ19" s="34" t="n">
        <v>41648</v>
      </c>
      <c r="AR19" s="35" t="n">
        <v>41662</v>
      </c>
      <c r="AS19" s="36">
        <f>AR19-AQ19</f>
        <v/>
      </c>
      <c r="AT19" s="25" t="inlineStr">
        <is>
          <t>Acta de compromiso</t>
        </is>
      </c>
      <c r="AU19" s="25" t="inlineStr">
        <is>
          <t>Citaciones</t>
        </is>
      </c>
      <c r="CF19" s="38" t="n">
        <v>41731</v>
      </c>
    </row>
    <row r="20">
      <c r="B20" s="25" t="inlineStr">
        <is>
          <t>016-2014</t>
        </is>
      </c>
      <c r="C20" s="25" t="n">
        <v>1307980</v>
      </c>
      <c r="D20" s="25" t="inlineStr">
        <is>
          <t>FAUNA DOMÉSTICA</t>
        </is>
      </c>
      <c r="F20" s="25" t="inlineStr">
        <is>
          <t>-</t>
        </is>
      </c>
      <c r="H20" s="25" t="inlineStr">
        <is>
          <t>Mascota a la que no recogen sus excrementos</t>
        </is>
      </c>
      <c r="I20" s="25" t="inlineStr">
        <is>
          <t>Eunice Muñoz</t>
        </is>
      </c>
      <c r="T20" s="25" t="inlineStr">
        <is>
          <t>No registra dirección</t>
        </is>
      </c>
      <c r="U20" s="25" t="n">
        <v>32336889</v>
      </c>
      <c r="V20" s="25" t="n">
        <v>3333027</v>
      </c>
      <c r="W20" s="25" t="inlineStr">
        <is>
          <t>Por definir</t>
        </is>
      </c>
      <c r="X20" s="25" t="inlineStr">
        <is>
          <t>CL</t>
        </is>
      </c>
      <c r="Y20" s="25" t="n">
        <v>41</v>
      </c>
      <c r="AA20" s="25" t="inlineStr">
        <is>
          <t>SUR</t>
        </is>
      </c>
      <c r="AF20" s="25" t="inlineStr">
        <is>
          <t>2.6</t>
        </is>
      </c>
      <c r="AG20" s="25" t="n">
        <v>403</v>
      </c>
      <c r="AH20" s="25">
        <f>CONCATENATE(X20," ",Y20," ",Z20," ",AA20," ",AB20," ",AC20," ",AD20," ",AE20," ",AF20," ",AG20)</f>
        <v/>
      </c>
      <c r="AI20" s="25" t="inlineStr">
        <is>
          <t>no reporta</t>
        </is>
      </c>
      <c r="AJ20" s="25" t="inlineStr">
        <is>
          <t>no reporta</t>
        </is>
      </c>
      <c r="AK20" s="25" t="inlineStr">
        <is>
          <t>El Dorado</t>
        </is>
      </c>
      <c r="AP20" s="25" t="n">
        <v>7</v>
      </c>
      <c r="AQ20" s="34" t="n">
        <v>41652</v>
      </c>
      <c r="AR20" s="35" t="n">
        <v>41680</v>
      </c>
      <c r="AS20" s="36">
        <f>AR20-AQ20</f>
        <v/>
      </c>
      <c r="AT20" s="25" t="inlineStr">
        <is>
          <t>Acta de compromiso</t>
        </is>
      </c>
      <c r="AU20" s="25" t="inlineStr">
        <is>
          <t>Citaciones</t>
        </is>
      </c>
      <c r="CF20" s="38" t="n">
        <v>41816</v>
      </c>
    </row>
    <row r="21">
      <c r="B21" s="25" t="inlineStr">
        <is>
          <t>017-2014</t>
        </is>
      </c>
      <c r="C21" s="25" t="inlineStr">
        <is>
          <t>1307970-132221</t>
        </is>
      </c>
      <c r="D21" s="25" t="inlineStr">
        <is>
          <t>FAUNA DOMÉSTICA</t>
        </is>
      </c>
      <c r="F21" s="25" t="inlineStr">
        <is>
          <t>-</t>
        </is>
      </c>
      <c r="H21" s="25" t="inlineStr">
        <is>
          <t>Mascota de raza peligrosa que ha agredido a personas</t>
        </is>
      </c>
      <c r="I21" s="25" t="inlineStr">
        <is>
          <t>Jenny Castañeda Bolivar</t>
        </is>
      </c>
      <c r="J21" s="25" t="inlineStr">
        <is>
          <t>KR</t>
        </is>
      </c>
      <c r="K21" s="25" t="n">
        <v>27</v>
      </c>
      <c r="L21" s="25" t="inlineStr">
        <is>
          <t>B</t>
        </is>
      </c>
      <c r="N21" s="25" t="n">
        <v>23</v>
      </c>
      <c r="P21" s="25" t="n">
        <v>60</v>
      </c>
      <c r="Q21" s="25" t="inlineStr">
        <is>
          <t>SUR</t>
        </is>
      </c>
      <c r="T21" s="25">
        <f>CONCATENATE(J21," ",K21," ",L21," ",M21," ",N21," ",O21," ",P21," ",Q21," ",R21," ",S21)</f>
        <v/>
      </c>
      <c r="U21" s="25" t="n">
        <v>42895814</v>
      </c>
      <c r="V21" s="25" t="n">
        <v>5975726</v>
      </c>
      <c r="W21" s="25" t="inlineStr">
        <is>
          <t>Gladys Castañeda</t>
        </is>
      </c>
      <c r="AH21" s="25" t="inlineStr">
        <is>
          <t>No registra dirección</t>
        </is>
      </c>
      <c r="AI21" s="25" t="inlineStr">
        <is>
          <t>no reporta</t>
        </is>
      </c>
      <c r="AJ21" s="25" t="inlineStr">
        <is>
          <t>no reporta</t>
        </is>
      </c>
      <c r="AK21" s="25" t="inlineStr">
        <is>
          <t>Zuñiga</t>
        </is>
      </c>
      <c r="AP21" s="25" t="n">
        <v>4</v>
      </c>
      <c r="AQ21" s="34" t="n">
        <v>41649</v>
      </c>
      <c r="AR21" s="35" t="n">
        <v>41712</v>
      </c>
      <c r="AS21" s="36">
        <f>AR21-AQ21</f>
        <v/>
      </c>
      <c r="AT21" s="25" t="inlineStr">
        <is>
          <t>Código de policia</t>
        </is>
      </c>
      <c r="AU21" s="25" t="inlineStr">
        <is>
          <t>Citaciones</t>
        </is>
      </c>
      <c r="AW21" s="38" t="n">
        <v>41712</v>
      </c>
      <c r="AX21" s="37" t="inlineStr">
        <is>
          <t>C. Rojas - C. Calle</t>
        </is>
      </c>
      <c r="AY21" s="38" t="n">
        <v>41716</v>
      </c>
    </row>
    <row r="22">
      <c r="B22" s="25" t="inlineStr">
        <is>
          <t>018-2014</t>
        </is>
      </c>
      <c r="C22" s="25" t="n">
        <v>1307962</v>
      </c>
      <c r="E22" s="25" t="inlineStr">
        <is>
          <t>RESIDUOS SOLIDOS</t>
        </is>
      </c>
      <c r="F22" s="25" t="inlineStr">
        <is>
          <t>-</t>
        </is>
      </c>
      <c r="H22" s="25" t="inlineStr">
        <is>
          <t>Presencia de escombros y residuos especiales en este sitio</t>
        </is>
      </c>
      <c r="I22" s="25" t="inlineStr">
        <is>
          <t>Anónimo</t>
        </is>
      </c>
      <c r="T22" s="25" t="inlineStr">
        <is>
          <t>No registra dirección</t>
        </is>
      </c>
      <c r="U22" s="25" t="inlineStr">
        <is>
          <t>no reporta</t>
        </is>
      </c>
      <c r="V22" s="25" t="inlineStr">
        <is>
          <t>no reporta</t>
        </is>
      </c>
      <c r="W22" s="25" t="inlineStr">
        <is>
          <t>Por definir</t>
        </is>
      </c>
      <c r="X22" s="25" t="inlineStr">
        <is>
          <t>DG</t>
        </is>
      </c>
      <c r="Y22" s="25" t="n">
        <v>32</v>
      </c>
      <c r="Z22" s="25" t="inlineStr">
        <is>
          <t>D</t>
        </is>
      </c>
      <c r="AB22" s="25" t="n">
        <v>32</v>
      </c>
      <c r="AC22" s="25" t="inlineStr">
        <is>
          <t>C</t>
        </is>
      </c>
      <c r="AH22" s="25">
        <f>CONCATENATE(X22," ",Y22," ",Z22," ",AA22," ",AB22," ",AC22," ",AD22," ",AE22," ",AF22," ",AG22)</f>
        <v/>
      </c>
      <c r="AI22" s="25" t="inlineStr">
        <is>
          <t>no reporta</t>
        </is>
      </c>
      <c r="AJ22" s="25" t="inlineStr">
        <is>
          <t>no reporta</t>
        </is>
      </c>
      <c r="AK22" s="25" t="inlineStr">
        <is>
          <t>La Magnolia</t>
        </is>
      </c>
      <c r="AP22" s="25" t="n">
        <v>9</v>
      </c>
      <c r="AQ22" s="34" t="n">
        <v>41649</v>
      </c>
      <c r="AR22" s="35" t="n">
        <v>41675</v>
      </c>
      <c r="AS22" s="36">
        <f>AR22-AQ22</f>
        <v/>
      </c>
      <c r="AT22" s="25" t="inlineStr">
        <is>
          <t>Acta de compromiso</t>
        </is>
      </c>
      <c r="AU22" s="25" t="inlineStr">
        <is>
          <t>Citaciones</t>
        </is>
      </c>
    </row>
    <row r="23">
      <c r="B23" s="25" t="inlineStr">
        <is>
          <t>019-2014</t>
        </is>
      </c>
      <c r="C23" s="25" t="n">
        <v>1307953</v>
      </c>
      <c r="D23" s="25" t="inlineStr">
        <is>
          <t>FLORA</t>
        </is>
      </c>
      <c r="F23" s="25" t="inlineStr">
        <is>
          <t>-</t>
        </is>
      </c>
      <c r="H23" s="25" t="inlineStr">
        <is>
          <t>Poda de 5 arboles sin tecnica</t>
        </is>
      </c>
      <c r="I23" s="25" t="inlineStr">
        <is>
          <t>Comunidad</t>
        </is>
      </c>
      <c r="J23" s="25" t="inlineStr">
        <is>
          <t>CL</t>
        </is>
      </c>
      <c r="K23" s="25" t="n">
        <v>36</v>
      </c>
      <c r="L23" s="25" t="inlineStr">
        <is>
          <t>D</t>
        </is>
      </c>
      <c r="M23" s="25" t="inlineStr">
        <is>
          <t>SUR</t>
        </is>
      </c>
      <c r="N23" s="25" t="n">
        <v>26</v>
      </c>
      <c r="O23" s="25" t="inlineStr">
        <is>
          <t>A</t>
        </is>
      </c>
      <c r="P23" s="25" t="n">
        <v>6</v>
      </c>
      <c r="T23" s="25">
        <f>CONCATENATE(J23," ",K23," ",L23," ",M23," ",N23," ",O23," ",P23," ",Q23," ",R23," ",S23)</f>
        <v/>
      </c>
      <c r="U23" s="25" t="inlineStr">
        <is>
          <t>no reporta</t>
        </is>
      </c>
      <c r="V23" s="25" t="inlineStr">
        <is>
          <t>no reporta</t>
        </is>
      </c>
      <c r="W23" s="25" t="inlineStr">
        <is>
          <t>Emilse Santamaria Bolivar</t>
        </is>
      </c>
      <c r="X23" s="25" t="inlineStr">
        <is>
          <t>CL</t>
        </is>
      </c>
      <c r="Y23" s="25" t="n">
        <v>36</v>
      </c>
      <c r="Z23" s="25" t="inlineStr">
        <is>
          <t>D</t>
        </is>
      </c>
      <c r="AA23" s="25" t="inlineStr">
        <is>
          <t>SUR</t>
        </is>
      </c>
      <c r="AB23" s="25" t="n">
        <v>26</v>
      </c>
      <c r="AC23" s="25" t="inlineStr">
        <is>
          <t>A</t>
        </is>
      </c>
      <c r="AD23" s="25" t="n">
        <v>6</v>
      </c>
      <c r="AH23" s="25">
        <f>CONCATENATE(X23," ",Y23," ",Z23," ",AA23," ",AB23," ",AC23," ",AD23," ",AE23," ",AF23," ",AG23)</f>
        <v/>
      </c>
      <c r="AI23" s="25" t="inlineStr">
        <is>
          <t>no reporta</t>
        </is>
      </c>
      <c r="AJ23" s="25" t="inlineStr">
        <is>
          <t>no reporta</t>
        </is>
      </c>
      <c r="AK23" s="25" t="inlineStr">
        <is>
          <t>San Rafael</t>
        </is>
      </c>
      <c r="AP23" s="25" t="n">
        <v>6</v>
      </c>
      <c r="AQ23" s="34" t="n">
        <v>41648</v>
      </c>
      <c r="AR23" s="35" t="n">
        <v>41721</v>
      </c>
      <c r="AS23" s="36">
        <f>AR23-AQ23</f>
        <v/>
      </c>
      <c r="AT23" s="25" t="inlineStr">
        <is>
          <t>Acta de compromiso</t>
        </is>
      </c>
      <c r="AU23" s="25" t="inlineStr">
        <is>
          <t>Citaciones</t>
        </is>
      </c>
      <c r="AW23" s="38" t="n">
        <v>41721</v>
      </c>
      <c r="AX23" s="37" t="inlineStr">
        <is>
          <t>J. Restrepo - S. Bustamante - C. Rojas</t>
        </is>
      </c>
      <c r="AY23" s="38" t="n">
        <v>41722</v>
      </c>
      <c r="CF23" s="38" t="n">
        <v>41753</v>
      </c>
    </row>
    <row r="24">
      <c r="B24" s="25" t="inlineStr">
        <is>
          <t>020-2014</t>
        </is>
      </c>
      <c r="C24" s="25" t="n">
        <v>1308025</v>
      </c>
      <c r="E24" s="25" t="inlineStr">
        <is>
          <t>RESIDUOS SOLIDOS</t>
        </is>
      </c>
      <c r="F24" s="25" t="inlineStr">
        <is>
          <t>-</t>
        </is>
      </c>
      <c r="H24" s="25" t="inlineStr">
        <is>
          <t>El usuario de esta dirección saca la basura a la Transv 33 A Sur esquina</t>
        </is>
      </c>
      <c r="I24" s="25" t="inlineStr">
        <is>
          <t>Comunidad</t>
        </is>
      </c>
      <c r="J24" s="25" t="inlineStr">
        <is>
          <t>TR</t>
        </is>
      </c>
      <c r="K24" s="25" t="n">
        <v>33</v>
      </c>
      <c r="L24" s="25" t="inlineStr">
        <is>
          <t>A</t>
        </is>
      </c>
      <c r="M24" s="25" t="inlineStr">
        <is>
          <t>SUR</t>
        </is>
      </c>
      <c r="T24" s="25">
        <f>CONCATENATE(J24," ",K24," ",L24," ",M24," ",N24," ",O24," ",P24," ",Q24," ",R24," ",S24)</f>
        <v/>
      </c>
      <c r="U24" s="25" t="inlineStr">
        <is>
          <t>no reporta</t>
        </is>
      </c>
      <c r="V24" s="25" t="inlineStr">
        <is>
          <t>no reporta</t>
        </is>
      </c>
      <c r="W24" s="25" t="inlineStr">
        <is>
          <t>Por definir</t>
        </is>
      </c>
      <c r="X24" s="25" t="inlineStr">
        <is>
          <t>DG</t>
        </is>
      </c>
      <c r="Y24" s="25" t="n">
        <v>33</v>
      </c>
      <c r="AB24" s="25" t="n">
        <v>33</v>
      </c>
      <c r="AD24" s="25" t="n">
        <v>32</v>
      </c>
      <c r="AE24" s="25" t="inlineStr">
        <is>
          <t>SUR</t>
        </is>
      </c>
      <c r="AG24" s="25" t="n">
        <v>2</v>
      </c>
      <c r="AH24" s="25">
        <f>CONCATENATE(X24," ",Y24," ",Z24," ",AA24," ",AB24," ",AC24," ",AD24," ",AE24," ",AF24," ",AG24)</f>
        <v/>
      </c>
      <c r="AI24" s="25" t="inlineStr">
        <is>
          <t>no reporta</t>
        </is>
      </c>
      <c r="AJ24" s="25" t="inlineStr">
        <is>
          <t>no reporta</t>
        </is>
      </c>
      <c r="AK24" s="25" t="inlineStr">
        <is>
          <t>La Magnolia</t>
        </is>
      </c>
      <c r="AP24" s="25" t="n">
        <v>9</v>
      </c>
      <c r="AQ24" s="34" t="n">
        <v>41654</v>
      </c>
      <c r="AR24" s="35" t="n">
        <v>41675</v>
      </c>
      <c r="AS24" s="36">
        <f>AR24-AQ24</f>
        <v/>
      </c>
      <c r="AT24" s="25" t="inlineStr">
        <is>
          <t>Acta de compromiso</t>
        </is>
      </c>
      <c r="AU24" s="25" t="inlineStr">
        <is>
          <t>Citaciones</t>
        </is>
      </c>
    </row>
    <row r="25">
      <c r="B25" s="25" t="inlineStr">
        <is>
          <t>021-2014</t>
        </is>
      </c>
      <c r="C25" s="25" t="n">
        <v>1308072</v>
      </c>
      <c r="F25" s="25" t="inlineStr">
        <is>
          <t>-</t>
        </is>
      </c>
      <c r="H25" s="25" t="inlineStr">
        <is>
          <t>Disposición de escombros en lote</t>
        </is>
      </c>
      <c r="I25" s="25" t="inlineStr">
        <is>
          <t>Edward Patiño</t>
        </is>
      </c>
      <c r="J25" s="25" t="inlineStr">
        <is>
          <t>CL</t>
        </is>
      </c>
      <c r="K25" s="25" t="n">
        <v>41</v>
      </c>
      <c r="L25" s="25" t="inlineStr">
        <is>
          <t>B</t>
        </is>
      </c>
      <c r="M25" s="25" t="inlineStr">
        <is>
          <t>SUR</t>
        </is>
      </c>
      <c r="N25" s="25" t="n">
        <v>25</v>
      </c>
      <c r="O25" s="25" t="inlineStr">
        <is>
          <t>A</t>
        </is>
      </c>
      <c r="P25" s="25" t="n">
        <v>25</v>
      </c>
      <c r="S25" s="25" t="inlineStr">
        <is>
          <t>98-15</t>
        </is>
      </c>
      <c r="T25" s="25">
        <f>CONCATENATE(J25," ",K25," ",L25," ",M25," ",N25," ",O25," ",P25," ",Q25," ",R25," ",S25)</f>
        <v/>
      </c>
      <c r="U25" s="25" t="n">
        <v>3413718</v>
      </c>
      <c r="V25" s="25" t="n">
        <v>3026782</v>
      </c>
      <c r="W25" s="25" t="inlineStr">
        <is>
          <t>José Santamaria</t>
        </is>
      </c>
      <c r="X25" s="25" t="inlineStr">
        <is>
          <t>CL</t>
        </is>
      </c>
      <c r="Y25" s="25" t="n">
        <v>41</v>
      </c>
      <c r="Z25" s="25" t="inlineStr">
        <is>
          <t>B</t>
        </is>
      </c>
      <c r="AA25" s="25" t="inlineStr">
        <is>
          <t>SUR</t>
        </is>
      </c>
      <c r="AH25" s="25">
        <f>CONCATENATE(X25," ",Y25," ",Z25," ",AA25," ",AB25," ",AC25," ",AD25," ",AE25," ",AF25," ",AG25)</f>
        <v/>
      </c>
      <c r="AI25" s="25" t="inlineStr">
        <is>
          <t>no reporta</t>
        </is>
      </c>
      <c r="AJ25" s="25" t="inlineStr">
        <is>
          <t>no reporta</t>
        </is>
      </c>
      <c r="AK25" s="25" t="inlineStr">
        <is>
          <t>San Rafael</t>
        </is>
      </c>
      <c r="AP25" s="25" t="n">
        <v>6</v>
      </c>
      <c r="AQ25" s="34" t="n">
        <v>41656</v>
      </c>
      <c r="AR25" s="35" t="n">
        <v>41676</v>
      </c>
      <c r="AS25" s="36">
        <f>AR25-AQ25</f>
        <v/>
      </c>
      <c r="AT25" s="25" t="inlineStr">
        <is>
          <t>Acta de compromiso</t>
        </is>
      </c>
      <c r="AU25" s="25" t="inlineStr">
        <is>
          <t>Auto de archivo</t>
        </is>
      </c>
      <c r="AW25" s="38" t="n">
        <v>41677</v>
      </c>
      <c r="AX25" s="37" t="inlineStr">
        <is>
          <t>L. Garcia - J. Alvarez</t>
        </is>
      </c>
      <c r="AY25" s="38" t="n">
        <v>41680</v>
      </c>
    </row>
    <row r="26">
      <c r="B26" s="25" t="inlineStr">
        <is>
          <t>022-2014</t>
        </is>
      </c>
      <c r="C26" s="25" t="n">
        <v>1308017</v>
      </c>
      <c r="D26" s="25" t="inlineStr">
        <is>
          <t>FAUNA DOMÉSTICA</t>
        </is>
      </c>
      <c r="F26" s="25" t="inlineStr">
        <is>
          <t>-</t>
        </is>
      </c>
      <c r="H26" s="25" t="inlineStr">
        <is>
          <t>Ataque de perro a una mascota</t>
        </is>
      </c>
      <c r="I26" s="25" t="inlineStr">
        <is>
          <t>Jorge Alzate</t>
        </is>
      </c>
      <c r="J26" s="25" t="inlineStr">
        <is>
          <t>CL</t>
        </is>
      </c>
      <c r="K26" s="25" t="n">
        <v>45</v>
      </c>
      <c r="L26" s="25" t="inlineStr">
        <is>
          <t>A</t>
        </is>
      </c>
      <c r="M26" s="25" t="inlineStr">
        <is>
          <t>SUR</t>
        </is>
      </c>
      <c r="N26" s="25" t="n">
        <v>39</v>
      </c>
      <c r="O26" s="25" t="inlineStr">
        <is>
          <t>B</t>
        </is>
      </c>
      <c r="P26" s="25" t="n">
        <v>101</v>
      </c>
      <c r="T26" s="25">
        <f>CONCATENATE(J26," ",K26," ",L26," ",M26," ",N26," ",O26," ",P26," ",Q26," ",R26," ",S26)</f>
        <v/>
      </c>
      <c r="U26" s="25" t="inlineStr">
        <is>
          <t>no reporta</t>
        </is>
      </c>
      <c r="V26" s="25" t="n">
        <v>3004544007</v>
      </c>
      <c r="W26" s="25" t="inlineStr">
        <is>
          <t>Tatiana Tabares</t>
        </is>
      </c>
      <c r="X26" s="25" t="inlineStr">
        <is>
          <t>CL</t>
        </is>
      </c>
      <c r="Y26" s="25" t="n">
        <v>45</v>
      </c>
      <c r="Z26" s="25" t="inlineStr">
        <is>
          <t>A</t>
        </is>
      </c>
      <c r="AA26" s="25" t="inlineStr">
        <is>
          <t>SUR</t>
        </is>
      </c>
      <c r="AB26" s="25" t="n">
        <v>39</v>
      </c>
      <c r="AC26" s="25" t="inlineStr">
        <is>
          <t>B</t>
        </is>
      </c>
      <c r="AD26" s="25" t="n">
        <v>101</v>
      </c>
      <c r="AG26" s="25" t="n">
        <v>215</v>
      </c>
      <c r="AH26" s="25">
        <f>CONCATENATE(X26," ",Y26," ",Z26," ",AA26," ",AB26," ",AC26," ",AD26," ",AE26," ",AF26," ",AG26)</f>
        <v/>
      </c>
      <c r="AI26" s="25" t="inlineStr">
        <is>
          <t>no reporta</t>
        </is>
      </c>
      <c r="AJ26" s="25" t="inlineStr">
        <is>
          <t>no reporta</t>
        </is>
      </c>
      <c r="AK26" s="25" t="inlineStr">
        <is>
          <t>El Trianón</t>
        </is>
      </c>
      <c r="AP26" s="25" t="n">
        <v>7</v>
      </c>
      <c r="AQ26" s="34" t="n">
        <v>41654</v>
      </c>
      <c r="AR26" s="35" t="n">
        <v>41663</v>
      </c>
      <c r="AS26" s="36">
        <f>AR26-AQ26</f>
        <v/>
      </c>
      <c r="AT26" s="25" t="inlineStr">
        <is>
          <t>Código de policia</t>
        </is>
      </c>
      <c r="AU26" s="25" t="inlineStr">
        <is>
          <t>Citaciones</t>
        </is>
      </c>
      <c r="CF26" s="38" t="n">
        <v>42020</v>
      </c>
    </row>
    <row r="27">
      <c r="B27" s="25" t="inlineStr">
        <is>
          <t>023-2014</t>
        </is>
      </c>
      <c r="C27" s="25" t="n">
        <v>1308050</v>
      </c>
      <c r="E27" s="25" t="inlineStr">
        <is>
          <t>RESIDUOS SOLIDOS</t>
        </is>
      </c>
      <c r="F27" s="25" t="inlineStr">
        <is>
          <t>-</t>
        </is>
      </c>
      <c r="G27" s="25" t="inlineStr">
        <is>
          <t>Sensibilización</t>
        </is>
      </c>
      <c r="H27" s="25" t="inlineStr">
        <is>
          <t>Disposición de escombros y basuras en lote</t>
        </is>
      </c>
      <c r="I27" s="25" t="inlineStr">
        <is>
          <t>De oficio - Inspección Ambiental</t>
        </is>
      </c>
      <c r="T27" s="25" t="inlineStr">
        <is>
          <t>No registra dirección</t>
        </is>
      </c>
      <c r="U27" s="25" t="inlineStr">
        <is>
          <t>no reporta</t>
        </is>
      </c>
      <c r="V27" s="25" t="n">
        <v>3394072</v>
      </c>
      <c r="W27" s="25" t="inlineStr">
        <is>
          <t>Por definir</t>
        </is>
      </c>
      <c r="X27" s="25" t="inlineStr">
        <is>
          <t>CL</t>
        </is>
      </c>
      <c r="Y27" s="25" t="n">
        <v>40</v>
      </c>
      <c r="Z27" s="25" t="inlineStr">
        <is>
          <t>A</t>
        </is>
      </c>
      <c r="AA27" s="25" t="inlineStr">
        <is>
          <t>SUR</t>
        </is>
      </c>
      <c r="AH27" s="25">
        <f>CONCATENATE(X27," ",Y27," ",Z27," ",AA27," ",AB27," ",AC27," ",AD27," ",AE27," ",AF27," ",AG27)</f>
        <v/>
      </c>
      <c r="AI27" s="25" t="inlineStr">
        <is>
          <t>no reporta</t>
        </is>
      </c>
      <c r="AJ27" s="25" t="inlineStr">
        <is>
          <t>no reporta</t>
        </is>
      </c>
      <c r="AK27" s="25" t="inlineStr">
        <is>
          <t xml:space="preserve">La Mina </t>
        </is>
      </c>
      <c r="AP27" s="25" t="n">
        <v>6</v>
      </c>
      <c r="AQ27" s="34" t="n">
        <v>41655</v>
      </c>
      <c r="AR27" s="35" t="n">
        <v>41676</v>
      </c>
      <c r="AS27" s="36">
        <f>AR27-AQ27</f>
        <v/>
      </c>
      <c r="AT27" s="25" t="inlineStr">
        <is>
          <t>Acta de compromiso</t>
        </is>
      </c>
      <c r="AU27" s="25" t="inlineStr">
        <is>
          <t>Citaciones</t>
        </is>
      </c>
    </row>
    <row r="28">
      <c r="B28" s="25" t="inlineStr">
        <is>
          <t>024-2014</t>
        </is>
      </c>
      <c r="C28" s="25" t="n">
        <v>1308076</v>
      </c>
      <c r="D28" s="25" t="inlineStr">
        <is>
          <t>FAUNA DOMÉSTICA</t>
        </is>
      </c>
      <c r="F28" s="25" t="inlineStr">
        <is>
          <t>-</t>
        </is>
      </c>
      <c r="H28" s="25" t="inlineStr">
        <is>
          <t>Ataque de perro a una persona</t>
        </is>
      </c>
      <c r="I28" s="25" t="inlineStr">
        <is>
          <t>Luis Fernando Botero Ruiz - Nohemy Ayala</t>
        </is>
      </c>
      <c r="J28" s="25" t="inlineStr">
        <is>
          <t>KR</t>
        </is>
      </c>
      <c r="K28" s="25" t="n">
        <v>27</v>
      </c>
      <c r="L28" s="25" t="inlineStr">
        <is>
          <t>D</t>
        </is>
      </c>
      <c r="N28" s="25" t="n">
        <v>27</v>
      </c>
      <c r="P28" s="25" t="n">
        <v>95</v>
      </c>
      <c r="Q28" s="25" t="inlineStr">
        <is>
          <t>SUR</t>
        </is>
      </c>
      <c r="S28" s="25" t="n">
        <v>112</v>
      </c>
      <c r="T28" s="25">
        <f>CONCATENATE(J28," ",K28," ",L28," ",M28," ",N28," ",O28," ",P28," ",Q28," ",R28," ",S28)</f>
        <v/>
      </c>
      <c r="U28" s="25" t="n">
        <v>70038585</v>
      </c>
      <c r="V28" s="25" t="inlineStr">
        <is>
          <t>3108919244 - 3566198</t>
        </is>
      </c>
      <c r="W28" s="25" t="inlineStr">
        <is>
          <t>Por definir</t>
        </is>
      </c>
      <c r="X28" s="25" t="inlineStr">
        <is>
          <t>CL</t>
        </is>
      </c>
      <c r="Y28" s="25" t="n">
        <v>27</v>
      </c>
      <c r="AA28" s="25" t="inlineStr">
        <is>
          <t>SUR</t>
        </is>
      </c>
      <c r="AB28" s="25" t="n">
        <v>27</v>
      </c>
      <c r="AC28" s="25" t="inlineStr">
        <is>
          <t>D</t>
        </is>
      </c>
      <c r="AD28" s="25" t="n">
        <v>123</v>
      </c>
      <c r="AH28" s="25">
        <f>CONCATENATE(X28," ",Y28," ",Z28," ",AA28," ",AB28," ",AC28," ",AD28," ",AE28," ",AF28," ",AG28)</f>
        <v/>
      </c>
      <c r="AI28" s="25" t="inlineStr">
        <is>
          <t>no reporta</t>
        </is>
      </c>
      <c r="AJ28" s="25" t="inlineStr">
        <is>
          <t>no reporta</t>
        </is>
      </c>
      <c r="AK28" s="25" t="inlineStr">
        <is>
          <t>El Esmeraldal</t>
        </is>
      </c>
      <c r="AP28" s="25" t="n">
        <v>4</v>
      </c>
      <c r="AQ28" s="34" t="n">
        <v>41656</v>
      </c>
      <c r="AR28" s="35" t="n">
        <v>41673</v>
      </c>
      <c r="AS28" s="36">
        <f>AR28-AQ28</f>
        <v/>
      </c>
      <c r="AT28" s="25" t="inlineStr">
        <is>
          <t>Código de policia</t>
        </is>
      </c>
      <c r="AU28" s="25" t="inlineStr">
        <is>
          <t>Citaciones</t>
        </is>
      </c>
      <c r="CF28" s="38" t="n">
        <v>42020</v>
      </c>
    </row>
    <row r="29">
      <c r="B29" s="25" t="inlineStr">
        <is>
          <t>025-2014</t>
        </is>
      </c>
      <c r="C29" s="25" t="inlineStr">
        <is>
          <t>1308015 - 1302338</t>
        </is>
      </c>
      <c r="D29" s="25" t="inlineStr">
        <is>
          <t>SUELO</t>
        </is>
      </c>
      <c r="F29" s="25" t="inlineStr">
        <is>
          <t>-</t>
        </is>
      </c>
      <c r="H29" s="25" t="inlineStr">
        <is>
          <t>Cambio de zona de verde por piso duro</t>
        </is>
      </c>
      <c r="I29" s="25" t="inlineStr">
        <is>
          <t>De oficio - Parques y Arborización</t>
        </is>
      </c>
      <c r="T29" s="25" t="inlineStr">
        <is>
          <t>No registra dirección</t>
        </is>
      </c>
      <c r="U29" s="25" t="inlineStr">
        <is>
          <t>no reporta</t>
        </is>
      </c>
      <c r="V29" s="25" t="n">
        <v>3394000</v>
      </c>
      <c r="W29" s="25" t="inlineStr">
        <is>
          <t>Por definir</t>
        </is>
      </c>
      <c r="X29" s="25" t="inlineStr">
        <is>
          <t>CL</t>
        </is>
      </c>
      <c r="Y29" s="25" t="n">
        <v>45</v>
      </c>
      <c r="Z29" s="25" t="inlineStr">
        <is>
          <t>B</t>
        </is>
      </c>
      <c r="AA29" s="25" t="inlineStr">
        <is>
          <t>SUR</t>
        </is>
      </c>
      <c r="AB29" s="25" t="n">
        <v>43</v>
      </c>
      <c r="AD29" s="25" t="n">
        <v>18</v>
      </c>
      <c r="AH29" s="25">
        <f>CONCATENATE(X29," ",Y29," ",Z29," ",AA29," ",AB29," ",AC29," ",AD29," ",AE29," ",AF29," ",AG29)</f>
        <v/>
      </c>
      <c r="AI29" s="25" t="inlineStr">
        <is>
          <t>no reporta</t>
        </is>
      </c>
      <c r="AJ29" s="25" t="inlineStr">
        <is>
          <t>no reporta</t>
        </is>
      </c>
      <c r="AK29" s="25" t="inlineStr">
        <is>
          <t>La Paz</t>
        </is>
      </c>
      <c r="AP29" s="25" t="n">
        <v>7</v>
      </c>
      <c r="AQ29" s="34" t="n">
        <v>41654</v>
      </c>
      <c r="AR29" s="35" t="n">
        <v>41676</v>
      </c>
      <c r="AS29" s="36">
        <f>AR29-AQ29</f>
        <v/>
      </c>
      <c r="AT29" s="25" t="inlineStr">
        <is>
          <t>Acta de compromiso</t>
        </is>
      </c>
      <c r="AU29" s="25" t="inlineStr">
        <is>
          <t>Citaciones</t>
        </is>
      </c>
      <c r="AW29" s="38" t="n">
        <v>41676</v>
      </c>
      <c r="AX29" s="37" t="inlineStr">
        <is>
          <t>A.Restrepo - S.Ossa</t>
        </is>
      </c>
      <c r="AY29" s="38" t="n">
        <v>41676</v>
      </c>
      <c r="AZ29" s="38" t="n">
        <v>41762</v>
      </c>
      <c r="BA29" s="37" t="inlineStr">
        <is>
          <t>L. Taborda</t>
        </is>
      </c>
      <c r="BB29" s="38" t="n">
        <v>41762</v>
      </c>
      <c r="BL29" s="38" t="n">
        <v>41754</v>
      </c>
      <c r="BM29" s="38" t="n">
        <v>41754</v>
      </c>
      <c r="CF29" s="38" t="n">
        <v>41794</v>
      </c>
    </row>
    <row r="30">
      <c r="A30" s="25" t="inlineStr">
        <is>
          <t>14879 Oficio 13-3152 I.T 13-3153</t>
        </is>
      </c>
      <c r="B30" s="25" t="inlineStr">
        <is>
          <t>026-2014</t>
        </is>
      </c>
      <c r="C30" s="25" t="inlineStr">
        <is>
          <t>1308079-132286 - 304489</t>
        </is>
      </c>
      <c r="D30" s="25" t="inlineStr">
        <is>
          <t>HÍDRICO</t>
        </is>
      </c>
      <c r="F30" s="25" t="inlineStr">
        <is>
          <t>-</t>
        </is>
      </c>
      <c r="G30" s="25" t="inlineStr">
        <is>
          <t>Saltamonte</t>
        </is>
      </c>
      <c r="H30" s="25" t="inlineStr">
        <is>
          <t>Revisión de determinantes ambientales de obra Proyecto Saltamonte</t>
        </is>
      </c>
      <c r="I30" s="25" t="inlineStr">
        <is>
          <t>De oficio - Inspección Ambiental</t>
        </is>
      </c>
      <c r="T30" s="25" t="inlineStr">
        <is>
          <t>No registra dirección</t>
        </is>
      </c>
      <c r="U30" s="25" t="inlineStr">
        <is>
          <t>no reporta</t>
        </is>
      </c>
      <c r="V30" s="25" t="n">
        <v>3394072</v>
      </c>
      <c r="W30" s="25" t="inlineStr">
        <is>
          <t>Proyecto Saltamonte - Coninsa Ramon H</t>
        </is>
      </c>
      <c r="X30" s="25" t="inlineStr">
        <is>
          <t>KR</t>
        </is>
      </c>
      <c r="Y30" s="25" t="n">
        <v>27</v>
      </c>
      <c r="Z30" s="25" t="inlineStr">
        <is>
          <t>G</t>
        </is>
      </c>
      <c r="AB30" s="25" t="n">
        <v>35</v>
      </c>
      <c r="AD30" s="25" t="n">
        <v>175</v>
      </c>
      <c r="AE30" s="25" t="inlineStr">
        <is>
          <t>SUR</t>
        </is>
      </c>
      <c r="AH30" s="25">
        <f>CONCATENATE(X30," ",Y30," ",Z30," ",AA30," ",AB30," ",AC30," ",AD30," ",AE30," ",AF30," ",AG30)</f>
        <v/>
      </c>
      <c r="AI30" s="25" t="inlineStr">
        <is>
          <t>no reporta</t>
        </is>
      </c>
      <c r="AJ30" s="25" t="n">
        <v>3347443</v>
      </c>
      <c r="AK30" s="25" t="inlineStr">
        <is>
          <t>Inmaculada</t>
        </is>
      </c>
      <c r="AP30" s="25" t="n">
        <v>5</v>
      </c>
      <c r="AQ30" s="34" t="n">
        <v>41656</v>
      </c>
      <c r="AR30" s="35" t="n">
        <v>41656</v>
      </c>
      <c r="AS30" s="36">
        <f>AR30-AQ30</f>
        <v/>
      </c>
      <c r="AT30" s="25" t="inlineStr">
        <is>
          <t>Acta de compromiso</t>
        </is>
      </c>
      <c r="AU30" s="25" t="inlineStr">
        <is>
          <t>Citaciones</t>
        </is>
      </c>
      <c r="AV30" s="25" t="inlineStr">
        <is>
          <t>Adjuntan informe el dia 24-06-2015</t>
        </is>
      </c>
      <c r="AW30" s="38" t="n">
        <v>41725</v>
      </c>
      <c r="AX30" s="37" t="inlineStr">
        <is>
          <t>C. Calle</t>
        </is>
      </c>
      <c r="AY30" s="38" t="n">
        <v>41729</v>
      </c>
      <c r="AZ30" s="38" t="n">
        <v>41772</v>
      </c>
      <c r="BA30" s="37" t="inlineStr">
        <is>
          <t>L. Taborda</t>
        </is>
      </c>
      <c r="BB30" s="38" t="n">
        <v>41773</v>
      </c>
    </row>
    <row r="31">
      <c r="B31" s="25" t="inlineStr">
        <is>
          <t>027-2014</t>
        </is>
      </c>
      <c r="C31" s="25" t="n">
        <v>1308081</v>
      </c>
      <c r="E31" s="25" t="inlineStr">
        <is>
          <t>RESIDUOS SOLIDOS</t>
        </is>
      </c>
      <c r="F31" s="25" t="inlineStr">
        <is>
          <t>-</t>
        </is>
      </c>
      <c r="H31" s="25" t="inlineStr">
        <is>
          <t>Residuos de corte de pasto que fue arrojadoa la Urb Altos del Trianón</t>
        </is>
      </c>
      <c r="I31" s="25" t="inlineStr">
        <is>
          <t>Comunidad</t>
        </is>
      </c>
      <c r="T31" s="25" t="inlineStr">
        <is>
          <t>No registra dirección</t>
        </is>
      </c>
      <c r="U31" s="25" t="inlineStr">
        <is>
          <t>no reporta</t>
        </is>
      </c>
      <c r="V31" s="25" t="inlineStr">
        <is>
          <t>no reporta</t>
        </is>
      </c>
      <c r="W31" s="25" t="inlineStr">
        <is>
          <t>Por definir</t>
        </is>
      </c>
      <c r="X31" s="25" t="inlineStr">
        <is>
          <t>CL</t>
        </is>
      </c>
      <c r="Y31" s="25" t="n">
        <v>45</v>
      </c>
      <c r="Z31" s="25" t="inlineStr">
        <is>
          <t>B</t>
        </is>
      </c>
      <c r="AA31" s="25" t="inlineStr">
        <is>
          <t>SUR</t>
        </is>
      </c>
      <c r="AB31" s="25" t="n">
        <v>37</v>
      </c>
      <c r="AD31" s="25" t="n">
        <v>170</v>
      </c>
      <c r="AH31" s="25">
        <f>CONCATENATE(X31," ",Y31," ",Z31," ",AA31," ",AB31," ",AC31," ",AD31," ",AE31," ",AF31," ",AG31)</f>
        <v/>
      </c>
      <c r="AI31" s="25" t="inlineStr">
        <is>
          <t>no reporta</t>
        </is>
      </c>
      <c r="AJ31" s="25" t="inlineStr">
        <is>
          <t>no reporta</t>
        </is>
      </c>
      <c r="AK31" s="25" t="inlineStr">
        <is>
          <t>El Trianón</t>
        </is>
      </c>
      <c r="AP31" s="25" t="n">
        <v>7</v>
      </c>
      <c r="AQ31" s="34" t="n">
        <v>41656</v>
      </c>
      <c r="AR31" s="35" t="n">
        <v>41676</v>
      </c>
      <c r="AS31" s="36">
        <f>AR31-AQ31</f>
        <v/>
      </c>
      <c r="AT31" s="25" t="inlineStr">
        <is>
          <t>Acta de compromiso</t>
        </is>
      </c>
      <c r="AU31" s="25" t="inlineStr">
        <is>
          <t>Citaciones</t>
        </is>
      </c>
      <c r="CF31" s="38" t="n">
        <v>41778</v>
      </c>
    </row>
    <row r="32">
      <c r="B32" s="25" t="inlineStr">
        <is>
          <t>028-2014</t>
        </is>
      </c>
      <c r="C32" s="25" t="n">
        <v>1308089</v>
      </c>
      <c r="E32" s="25" t="inlineStr">
        <is>
          <t>RESIDUOS SOLIDOS</t>
        </is>
      </c>
      <c r="F32" s="25" t="inlineStr">
        <is>
          <t>-</t>
        </is>
      </c>
      <c r="H32" s="25" t="inlineStr">
        <is>
          <t>La señora tira residuos de comida al exterior lo cual genera problemas de insalubridad</t>
        </is>
      </c>
      <c r="I32" s="25" t="inlineStr">
        <is>
          <t>Comunidad</t>
        </is>
      </c>
      <c r="T32" s="25" t="inlineStr">
        <is>
          <t>No registra dirección</t>
        </is>
      </c>
      <c r="U32" s="25" t="inlineStr">
        <is>
          <t>no reporta</t>
        </is>
      </c>
      <c r="V32" s="25" t="inlineStr">
        <is>
          <t>no reporta</t>
        </is>
      </c>
      <c r="W32" s="25" t="inlineStr">
        <is>
          <t>Luz Mila</t>
        </is>
      </c>
      <c r="X32" s="25" t="inlineStr">
        <is>
          <t>TR</t>
        </is>
      </c>
      <c r="Y32" s="25" t="n">
        <v>35</v>
      </c>
      <c r="Z32" s="25" t="inlineStr">
        <is>
          <t>B</t>
        </is>
      </c>
      <c r="AA32" s="25" t="inlineStr">
        <is>
          <t>SUR</t>
        </is>
      </c>
      <c r="AB32" s="25" t="n">
        <v>31</v>
      </c>
      <c r="AC32" s="25" t="inlineStr">
        <is>
          <t>A</t>
        </is>
      </c>
      <c r="AD32" s="25" t="n">
        <v>3</v>
      </c>
      <c r="AG32" s="25" t="n">
        <v>201</v>
      </c>
      <c r="AH32" s="25">
        <f>CONCATENATE(X32," ",Y32," ",Z32," ",AA32," ",AB32," ",AC32," ",AD32," ",AE32," ",AF32," ",AG32)</f>
        <v/>
      </c>
      <c r="AI32" s="25" t="inlineStr">
        <is>
          <t>no reporta</t>
        </is>
      </c>
      <c r="AJ32" s="25" t="inlineStr">
        <is>
          <t>no reporta</t>
        </is>
      </c>
      <c r="AK32" s="25" t="inlineStr">
        <is>
          <t>La Sebastiana</t>
        </is>
      </c>
      <c r="AP32" s="25" t="n">
        <v>3</v>
      </c>
      <c r="AQ32" s="34" t="n">
        <v>41659</v>
      </c>
      <c r="AR32" s="35" t="n">
        <v>41668</v>
      </c>
      <c r="AS32" s="36">
        <f>AR32-AQ32</f>
        <v/>
      </c>
      <c r="AT32" s="25" t="inlineStr">
        <is>
          <t>Acta de compromiso</t>
        </is>
      </c>
      <c r="AU32" s="25" t="inlineStr">
        <is>
          <t>Citaciones</t>
        </is>
      </c>
      <c r="AW32" s="38" t="n">
        <v>41668</v>
      </c>
      <c r="AX32" s="37" t="inlineStr">
        <is>
          <t>A.Restrepo - S.Ossa</t>
        </is>
      </c>
      <c r="AY32" s="38" t="n">
        <v>41668</v>
      </c>
      <c r="AZ32" s="38" t="n">
        <v>41677</v>
      </c>
      <c r="BA32" s="37" t="inlineStr">
        <is>
          <t>J. Restrepo - S. Bustamante</t>
        </is>
      </c>
      <c r="BB32" s="38" t="n">
        <v>41680</v>
      </c>
      <c r="CF32" s="38" t="n">
        <v>41687</v>
      </c>
    </row>
    <row r="33">
      <c r="B33" s="25" t="inlineStr">
        <is>
          <t>029-2014</t>
        </is>
      </c>
      <c r="C33" s="25" t="inlineStr">
        <is>
          <t>1308080 - 1309944</t>
        </is>
      </c>
      <c r="D33" s="25" t="inlineStr">
        <is>
          <t>SUELO</t>
        </is>
      </c>
      <c r="F33" s="25" t="inlineStr">
        <is>
          <t>-</t>
        </is>
      </c>
      <c r="H33" s="25" t="inlineStr">
        <is>
          <t>Cambio de zona de verde por piso duro</t>
        </is>
      </c>
      <c r="I33" s="25" t="inlineStr">
        <is>
          <t>Anónimo</t>
        </is>
      </c>
      <c r="T33" s="25" t="inlineStr">
        <is>
          <t>No registra dirección</t>
        </is>
      </c>
      <c r="U33" s="25" t="inlineStr">
        <is>
          <t>no reporta</t>
        </is>
      </c>
      <c r="V33" s="25" t="inlineStr">
        <is>
          <t>no reporta</t>
        </is>
      </c>
      <c r="W33" s="25" t="inlineStr">
        <is>
          <t>Panaderia</t>
        </is>
      </c>
      <c r="X33" s="25" t="inlineStr">
        <is>
          <t>KR</t>
        </is>
      </c>
      <c r="Y33" s="25" t="n">
        <v>45</v>
      </c>
      <c r="AB33" s="25" t="n">
        <v>29</v>
      </c>
      <c r="AC33" s="25" t="inlineStr">
        <is>
          <t>A</t>
        </is>
      </c>
      <c r="AE33" s="25" t="inlineStr">
        <is>
          <t>SUR</t>
        </is>
      </c>
      <c r="AH33" s="25">
        <f>CONCATENATE(X33," ",Y33," ",Z33," ",AA33," ",AB33," ",AC33," ",AD33," ",AE33," ",AF33," ",AG33)</f>
        <v/>
      </c>
      <c r="AI33" s="25" t="inlineStr">
        <is>
          <t>no reporta</t>
        </is>
      </c>
      <c r="AJ33" s="25" t="inlineStr">
        <is>
          <t>no reporta</t>
        </is>
      </c>
      <c r="AK33" s="25" t="inlineStr">
        <is>
          <t>Jardines</t>
        </is>
      </c>
      <c r="AP33" s="25" t="n">
        <v>2</v>
      </c>
      <c r="AQ33" s="34" t="n">
        <v>41656</v>
      </c>
      <c r="AR33" s="35" t="n">
        <v>41683</v>
      </c>
      <c r="AS33" s="36">
        <f>AR33-AQ33</f>
        <v/>
      </c>
      <c r="AT33" s="25" t="inlineStr">
        <is>
          <t>Acta de compromiso</t>
        </is>
      </c>
      <c r="AU33" s="25" t="inlineStr">
        <is>
          <t>Citaciones</t>
        </is>
      </c>
    </row>
    <row r="34">
      <c r="A34" s="25" t="inlineStr">
        <is>
          <t>I.T 132004 Oficio 132005 13-2468 13-2469</t>
        </is>
      </c>
      <c r="B34" s="25" t="inlineStr">
        <is>
          <t>030-2014</t>
        </is>
      </c>
      <c r="C34" s="25" t="inlineStr">
        <is>
          <t>1308118 - DP1404</t>
        </is>
      </c>
      <c r="D34" s="25" t="inlineStr">
        <is>
          <t>HÍDRICO</t>
        </is>
      </c>
      <c r="E34" s="25" t="inlineStr">
        <is>
          <t>RESIDUOS SOLIDOS</t>
        </is>
      </c>
      <c r="F34" s="25" t="inlineStr">
        <is>
          <t>-</t>
        </is>
      </c>
      <c r="H34" s="25" t="inlineStr">
        <is>
          <t>Contaminación de fuente La Zuñiga por posibles residuos de construcción</t>
        </is>
      </c>
      <c r="I34" s="25" t="inlineStr">
        <is>
          <t>Oswaldo Gomez Sierra</t>
        </is>
      </c>
      <c r="J34" s="25" t="inlineStr">
        <is>
          <t>CL</t>
        </is>
      </c>
      <c r="K34" s="25" t="n">
        <v>23</v>
      </c>
      <c r="M34" s="25" t="inlineStr">
        <is>
          <t>SUR</t>
        </is>
      </c>
      <c r="N34" s="25" t="n">
        <v>25</v>
      </c>
      <c r="O34" s="25" t="inlineStr">
        <is>
          <t>B</t>
        </is>
      </c>
      <c r="P34" s="25" t="n">
        <v>114</v>
      </c>
      <c r="T34" s="25">
        <f>CONCATENATE(J34," ",K34," ",L34," ",M34," ",N34," ",O34," ",P34," ",Q34," ",R34," ",S34)</f>
        <v/>
      </c>
      <c r="U34" s="25" t="n">
        <v>71613482</v>
      </c>
      <c r="V34" s="25" t="inlineStr">
        <is>
          <t>5702506-4362436</t>
        </is>
      </c>
      <c r="W34" s="25" t="inlineStr">
        <is>
          <t>Por definir</t>
        </is>
      </c>
      <c r="AH34" s="25" t="inlineStr">
        <is>
          <t>No registra dirección</t>
        </is>
      </c>
      <c r="AI34" s="25" t="inlineStr">
        <is>
          <t>no reporta</t>
        </is>
      </c>
      <c r="AJ34" s="25" t="inlineStr">
        <is>
          <t>no reporta</t>
        </is>
      </c>
      <c r="AK34" s="25" t="inlineStr">
        <is>
          <t>Zuñiga</t>
        </is>
      </c>
      <c r="AP34" s="25" t="n">
        <v>4</v>
      </c>
      <c r="AQ34" s="34" t="n">
        <v>41660</v>
      </c>
      <c r="AR34" s="35" t="n">
        <v>41674</v>
      </c>
      <c r="AS34" s="36">
        <f>AR34-AQ34</f>
        <v/>
      </c>
      <c r="AT34" s="25" t="inlineStr">
        <is>
          <t>Remisión u otros</t>
        </is>
      </c>
      <c r="AU34" s="25" t="inlineStr">
        <is>
          <t>Auto de archivo</t>
        </is>
      </c>
      <c r="AW34" s="38" t="n">
        <v>41682</v>
      </c>
      <c r="AX34" s="37" t="inlineStr">
        <is>
          <t>J. Guzman</t>
        </is>
      </c>
      <c r="AY34" s="38" t="n">
        <v>41689</v>
      </c>
    </row>
    <row r="35">
      <c r="B35" s="25" t="inlineStr">
        <is>
          <t>031-2014</t>
        </is>
      </c>
      <c r="C35" s="25" t="n">
        <v>1308140</v>
      </c>
      <c r="E35" s="25" t="inlineStr">
        <is>
          <t>RESIDUOS SOLIDOS</t>
        </is>
      </c>
      <c r="F35" s="25" t="inlineStr">
        <is>
          <t>-</t>
        </is>
      </c>
      <c r="G35" s="25" t="inlineStr">
        <is>
          <t>Sensibilización</t>
        </is>
      </c>
      <c r="H35" s="25" t="inlineStr">
        <is>
          <t>Solicitan sensibilización en el sector por inadecuada disposición de residuos sólidos</t>
        </is>
      </c>
      <c r="I35" s="25" t="inlineStr">
        <is>
          <t>Comunidad</t>
        </is>
      </c>
      <c r="T35" s="25" t="inlineStr">
        <is>
          <t>No registra dirección</t>
        </is>
      </c>
      <c r="U35" s="25" t="inlineStr">
        <is>
          <t>no reporta</t>
        </is>
      </c>
      <c r="V35" s="25" t="inlineStr">
        <is>
          <t>no reporta</t>
        </is>
      </c>
      <c r="W35" s="25" t="inlineStr">
        <is>
          <t>Por definir</t>
        </is>
      </c>
      <c r="X35" s="25" t="inlineStr">
        <is>
          <t>TR</t>
        </is>
      </c>
      <c r="Y35" s="25" t="n">
        <v>33</v>
      </c>
      <c r="Z35" s="25" t="inlineStr">
        <is>
          <t>A</t>
        </is>
      </c>
      <c r="AA35" s="25" t="inlineStr">
        <is>
          <t>SUR</t>
        </is>
      </c>
      <c r="AB35" s="25" t="n">
        <v>31</v>
      </c>
      <c r="AC35" s="25" t="inlineStr">
        <is>
          <t>E</t>
        </is>
      </c>
      <c r="AH35" s="25">
        <f>CONCATENATE(X35," ",Y35," ",Z35," ",AA35," ",AB35," ",AC35," ",AD35," ",AE35," ",AF35," ",AG35)</f>
        <v/>
      </c>
      <c r="AI35" s="25" t="inlineStr">
        <is>
          <t>no reporta</t>
        </is>
      </c>
      <c r="AJ35" s="25" t="inlineStr">
        <is>
          <t>no reporta</t>
        </is>
      </c>
      <c r="AK35" s="25" t="inlineStr">
        <is>
          <t>La Magnolia</t>
        </is>
      </c>
      <c r="AP35" s="25" t="n">
        <v>9</v>
      </c>
      <c r="AQ35" s="34" t="n">
        <v>41662</v>
      </c>
      <c r="AR35" s="35" t="n">
        <v>41662</v>
      </c>
      <c r="AS35" s="36">
        <f>AR35-AQ35</f>
        <v/>
      </c>
      <c r="AT35" s="25" t="inlineStr">
        <is>
          <t>Acta de compromiso</t>
        </is>
      </c>
      <c r="AU35" s="25" t="inlineStr">
        <is>
          <t>Citaciones</t>
        </is>
      </c>
      <c r="AW35" s="38" t="n">
        <v>41662</v>
      </c>
      <c r="AX35" s="37" t="inlineStr">
        <is>
          <t>A.Restrepo - S.Ossa</t>
        </is>
      </c>
      <c r="AY35" s="38" t="n">
        <v>41662</v>
      </c>
      <c r="CF35" s="38" t="n">
        <v>41662</v>
      </c>
    </row>
    <row r="36">
      <c r="B36" s="25" t="inlineStr">
        <is>
          <t>032-2014</t>
        </is>
      </c>
      <c r="C36" s="25" t="n">
        <v>1308113</v>
      </c>
      <c r="E36" s="25" t="inlineStr">
        <is>
          <t>RESIDUOS SOLIDOS</t>
        </is>
      </c>
      <c r="F36" s="25" t="inlineStr">
        <is>
          <t>-</t>
        </is>
      </c>
      <c r="H36" s="25" t="inlineStr">
        <is>
          <t>Hermanas que dejan los excrementos de sus mascotas en el espacio público</t>
        </is>
      </c>
      <c r="I36" s="25" t="inlineStr">
        <is>
          <t>De oficio - Inspección Ambiental</t>
        </is>
      </c>
      <c r="T36" s="25" t="inlineStr">
        <is>
          <t>No registra dirección</t>
        </is>
      </c>
      <c r="U36" s="25" t="inlineStr">
        <is>
          <t>no reporta</t>
        </is>
      </c>
      <c r="V36" s="25" t="n">
        <v>3394072</v>
      </c>
      <c r="W36" s="25" t="inlineStr">
        <is>
          <t>Cristina Acosta - Mónica Acosta</t>
        </is>
      </c>
      <c r="X36" s="25" t="inlineStr">
        <is>
          <t>KR</t>
        </is>
      </c>
      <c r="Y36" s="25" t="n">
        <v>42</v>
      </c>
      <c r="Z36" s="25" t="inlineStr">
        <is>
          <t>A</t>
        </is>
      </c>
      <c r="AB36" s="25" t="n">
        <v>48</v>
      </c>
      <c r="AC36" s="25" t="inlineStr">
        <is>
          <t>C</t>
        </is>
      </c>
      <c r="AD36" s="25" t="n">
        <v>73</v>
      </c>
      <c r="AE36" s="25" t="inlineStr">
        <is>
          <t>SUR</t>
        </is>
      </c>
      <c r="AF36" s="25" t="inlineStr">
        <is>
          <t>3.7</t>
        </is>
      </c>
      <c r="AG36" s="25" t="n">
        <v>403</v>
      </c>
      <c r="AH36" s="25">
        <f>CONCATENATE(X36," ",Y36," ",Z36," ",AA36," ",AB36," ",AC36," ",AD36," ",AE36," ",AF36," ",AG36)</f>
        <v/>
      </c>
      <c r="AI36" s="25" t="inlineStr">
        <is>
          <t>no reporta</t>
        </is>
      </c>
      <c r="AJ36" s="25" t="inlineStr">
        <is>
          <t>no reporta</t>
        </is>
      </c>
      <c r="AK36" s="25" t="inlineStr">
        <is>
          <t>Loma del Barro</t>
        </is>
      </c>
      <c r="AP36" s="25" t="n">
        <v>7</v>
      </c>
      <c r="AQ36" s="34" t="n">
        <v>41660</v>
      </c>
      <c r="AR36" s="35" t="n">
        <v>41661</v>
      </c>
      <c r="AS36" s="36">
        <f>AR36-AQ36</f>
        <v/>
      </c>
      <c r="AT36" s="25" t="inlineStr">
        <is>
          <t>Acta de compromiso</t>
        </is>
      </c>
      <c r="AU36" s="25" t="inlineStr">
        <is>
          <t>Citaciones</t>
        </is>
      </c>
      <c r="BL36" s="38" t="n">
        <v>41666</v>
      </c>
      <c r="BM36" s="38" t="n">
        <v>41666</v>
      </c>
    </row>
    <row r="37">
      <c r="B37" s="25" t="inlineStr">
        <is>
          <t>033-2014</t>
        </is>
      </c>
      <c r="C37" s="25" t="n">
        <v>102523</v>
      </c>
      <c r="F37" s="25" t="inlineStr">
        <is>
          <t>-</t>
        </is>
      </c>
      <c r="H37" s="25" t="inlineStr">
        <is>
          <t>Disposición inadecuada de resiuduos y material reciclable</t>
        </is>
      </c>
      <c r="I37" s="25" t="inlineStr">
        <is>
          <t>De oficio - Inspección Primera - Nataly Estrada</t>
        </is>
      </c>
      <c r="J37" s="25" t="inlineStr">
        <is>
          <t>CL</t>
        </is>
      </c>
      <c r="K37" s="25" t="n">
        <v>40</v>
      </c>
      <c r="L37" s="25" t="inlineStr">
        <is>
          <t>E</t>
        </is>
      </c>
      <c r="M37" s="25" t="inlineStr">
        <is>
          <t>SUR</t>
        </is>
      </c>
      <c r="N37" s="25" t="n">
        <v>41</v>
      </c>
      <c r="P37" s="25" t="n">
        <v>51</v>
      </c>
      <c r="T37" s="25">
        <f>CONCATENATE(J37," ",K37," ",L37," ",M37," ",N37," ",O37," ",P37," ",Q37," ",R37," ",S37)</f>
        <v/>
      </c>
      <c r="U37" s="25" t="inlineStr">
        <is>
          <t>no reporta</t>
        </is>
      </c>
      <c r="V37" s="25" t="n">
        <v>2065686</v>
      </c>
      <c r="W37" s="25" t="inlineStr">
        <is>
          <t>Jesus Eduardo Durango Echavarria</t>
        </is>
      </c>
      <c r="AH37" s="25" t="inlineStr">
        <is>
          <t>No registra dirección</t>
        </is>
      </c>
      <c r="AI37" s="25" t="inlineStr">
        <is>
          <t>no reporta</t>
        </is>
      </c>
      <c r="AJ37" s="25" t="inlineStr">
        <is>
          <t>no reporta</t>
        </is>
      </c>
      <c r="AK37" s="25" t="inlineStr">
        <is>
          <t>El Dorado</t>
        </is>
      </c>
      <c r="AP37" s="25" t="n">
        <v>7</v>
      </c>
      <c r="AQ37" s="34" t="n">
        <v>41656</v>
      </c>
      <c r="AR37" s="35" t="n">
        <v>41662</v>
      </c>
      <c r="AS37" s="36">
        <f>AR37-AQ37</f>
        <v/>
      </c>
      <c r="AT37" s="25" t="inlineStr">
        <is>
          <t>Acta de compromiso</t>
        </is>
      </c>
      <c r="AU37" s="25" t="inlineStr">
        <is>
          <t>Citaciones</t>
        </is>
      </c>
      <c r="AW37" s="38" t="n">
        <v>41662</v>
      </c>
      <c r="AX37" s="37" t="inlineStr">
        <is>
          <t>A.Restrepo - S.Ossa</t>
        </is>
      </c>
      <c r="AY37" s="38" t="n">
        <v>41662</v>
      </c>
      <c r="CF37" s="38" t="n">
        <v>41675</v>
      </c>
    </row>
    <row r="38">
      <c r="B38" s="25" t="inlineStr">
        <is>
          <t>034-2014</t>
        </is>
      </c>
      <c r="C38" s="25" t="n">
        <v>1308241</v>
      </c>
      <c r="E38" s="25" t="inlineStr">
        <is>
          <t>RESIDUOS SOLIDOS</t>
        </is>
      </c>
      <c r="F38" s="25" t="inlineStr">
        <is>
          <t>-</t>
        </is>
      </c>
      <c r="H38" s="25" t="inlineStr">
        <is>
          <t>Imposición de comparendo ambiental 555</t>
        </is>
      </c>
      <c r="I38" s="25" t="inlineStr">
        <is>
          <t>De oficio - Inspección Ambiental</t>
        </is>
      </c>
      <c r="T38" s="25" t="inlineStr">
        <is>
          <t>No registra dirección</t>
        </is>
      </c>
      <c r="U38" s="25" t="inlineStr">
        <is>
          <t>no reporta</t>
        </is>
      </c>
      <c r="V38" s="25" t="n">
        <v>3394072</v>
      </c>
      <c r="W38" s="25" t="inlineStr">
        <is>
          <t>Consorcio Prosperidad 2013</t>
        </is>
      </c>
      <c r="X38" s="25" t="inlineStr">
        <is>
          <t>AV</t>
        </is>
      </c>
      <c r="Y38" s="25" t="n">
        <v>15</v>
      </c>
      <c r="AB38" s="25" t="n">
        <v>124</v>
      </c>
      <c r="AD38" s="25" t="n">
        <v>67</v>
      </c>
      <c r="AG38" s="25" t="n">
        <v>701</v>
      </c>
      <c r="AH38" s="25">
        <f>CONCATENATE(X38," ",Y38," ",Z38," ",AA38," ",AB38," ",AC38," ",AD38," ",AE38," ",AF38," ",AG38)</f>
        <v/>
      </c>
      <c r="AI38" s="25" t="inlineStr">
        <is>
          <t>900606407-0</t>
        </is>
      </c>
      <c r="AJ38" s="25" t="inlineStr">
        <is>
          <t>2155651-2156457</t>
        </is>
      </c>
      <c r="AK38" s="25" t="inlineStr">
        <is>
          <t xml:space="preserve">La Mina </t>
        </is>
      </c>
      <c r="AP38" s="25" t="n">
        <v>6</v>
      </c>
      <c r="AQ38" s="34" t="n">
        <v>41666</v>
      </c>
      <c r="AR38" s="35" t="n">
        <v>41668</v>
      </c>
      <c r="AS38" s="36">
        <f>AR38-AQ38</f>
        <v/>
      </c>
      <c r="AT38" s="25" t="inlineStr">
        <is>
          <t>Comparendo ambiental</t>
        </is>
      </c>
      <c r="AU38" s="25" t="inlineStr">
        <is>
          <t>Citaciones</t>
        </is>
      </c>
      <c r="BN38" s="38" t="n">
        <v>41668</v>
      </c>
      <c r="BO38" s="38" t="n">
        <v>41668</v>
      </c>
      <c r="CF38" s="38" t="n">
        <v>41708</v>
      </c>
    </row>
    <row r="39">
      <c r="B39" s="25" t="inlineStr">
        <is>
          <t>035-2014</t>
        </is>
      </c>
      <c r="C39" s="25" t="n">
        <v>1308207</v>
      </c>
      <c r="E39" s="25" t="inlineStr">
        <is>
          <t>RESIDUOS SOLIDOS</t>
        </is>
      </c>
      <c r="F39" s="25" t="inlineStr">
        <is>
          <t>-</t>
        </is>
      </c>
      <c r="G39" s="25" t="inlineStr">
        <is>
          <t>Sensibilización</t>
        </is>
      </c>
      <c r="H39" s="25" t="inlineStr">
        <is>
          <t>Solicitan sensibilización en el sector por inadecuada disposición de residuos sólidos</t>
        </is>
      </c>
      <c r="I39" s="25" t="inlineStr">
        <is>
          <t>De oficio - Inspección Ambiental</t>
        </is>
      </c>
      <c r="T39" s="25" t="inlineStr">
        <is>
          <t>No registra dirección</t>
        </is>
      </c>
      <c r="U39" s="25" t="inlineStr">
        <is>
          <t>no reporta</t>
        </is>
      </c>
      <c r="V39" s="25" t="n">
        <v>3394072</v>
      </c>
      <c r="W39" s="25" t="inlineStr">
        <is>
          <t>Varios usuarios</t>
        </is>
      </c>
      <c r="AH39" s="25" t="inlineStr">
        <is>
          <t>No registra dirección</t>
        </is>
      </c>
      <c r="AI39" s="25" t="inlineStr">
        <is>
          <t>no reporta</t>
        </is>
      </c>
      <c r="AJ39" s="25" t="inlineStr">
        <is>
          <t>no reporta</t>
        </is>
      </c>
      <c r="AK39" s="25" t="inlineStr">
        <is>
          <t>Los Naranjos</t>
        </is>
      </c>
      <c r="AP39" s="25" t="n">
        <v>9</v>
      </c>
      <c r="AQ39" s="34" t="n">
        <v>41667</v>
      </c>
      <c r="AR39" s="34" t="n">
        <v>41667</v>
      </c>
      <c r="AS39" s="36">
        <f>AR39-AQ39</f>
        <v/>
      </c>
      <c r="AT39" s="25" t="inlineStr">
        <is>
          <t>Acta de compromiso</t>
        </is>
      </c>
      <c r="AU39" s="25" t="inlineStr">
        <is>
          <t>Citaciones</t>
        </is>
      </c>
      <c r="AW39" s="38" t="n">
        <v>41667</v>
      </c>
      <c r="AX39" s="37" t="inlineStr">
        <is>
          <t>A.Restrepo - S.Ossa</t>
        </is>
      </c>
      <c r="AY39" s="38" t="n">
        <v>41667</v>
      </c>
    </row>
    <row r="40">
      <c r="B40" s="25" t="inlineStr">
        <is>
          <t>036-2014</t>
        </is>
      </c>
      <c r="C40" s="25" t="n">
        <v>1308219</v>
      </c>
      <c r="E40" s="25" t="inlineStr">
        <is>
          <t>RESIDUOS SOLIDOS</t>
        </is>
      </c>
      <c r="F40" s="25" t="inlineStr">
        <is>
          <t>-</t>
        </is>
      </c>
      <c r="G40" s="25" t="inlineStr">
        <is>
          <t>Sensibilización</t>
        </is>
      </c>
      <c r="H40" s="25" t="inlineStr">
        <is>
          <t>Solicitan sensibilización en el sector por inadecuada disposición de residuos sólidos</t>
        </is>
      </c>
      <c r="I40" s="25" t="inlineStr">
        <is>
          <t>De oficio - Inspección Ambiental</t>
        </is>
      </c>
      <c r="T40" s="25" t="inlineStr">
        <is>
          <t>No registra dirección</t>
        </is>
      </c>
      <c r="U40" s="25" t="inlineStr">
        <is>
          <t>no reporta</t>
        </is>
      </c>
      <c r="V40" s="25" t="n">
        <v>3394072</v>
      </c>
      <c r="W40" s="25" t="inlineStr">
        <is>
          <t>Varios usuarios</t>
        </is>
      </c>
      <c r="AH40" s="25" t="inlineStr">
        <is>
          <t>No registra dirección</t>
        </is>
      </c>
      <c r="AI40" s="25" t="inlineStr">
        <is>
          <t>no reporta</t>
        </is>
      </c>
      <c r="AJ40" s="25" t="inlineStr">
        <is>
          <t>no reporta</t>
        </is>
      </c>
      <c r="AK40" s="25" t="inlineStr">
        <is>
          <t>Los Naranjos</t>
        </is>
      </c>
      <c r="AP40" s="25" t="n">
        <v>9</v>
      </c>
      <c r="AQ40" s="34" t="n">
        <v>41667</v>
      </c>
      <c r="AR40" s="34" t="n">
        <v>41667</v>
      </c>
      <c r="AS40" s="36">
        <f>AR40-AQ40</f>
        <v/>
      </c>
      <c r="AT40" s="25" t="inlineStr">
        <is>
          <t>Acta de compromiso</t>
        </is>
      </c>
      <c r="AU40" s="25" t="inlineStr">
        <is>
          <t>Citaciones</t>
        </is>
      </c>
      <c r="AW40" s="38" t="n">
        <v>41667</v>
      </c>
      <c r="AX40" s="37" t="inlineStr">
        <is>
          <t>A.Restrepo - S.Ossa</t>
        </is>
      </c>
      <c r="AY40" s="38" t="n">
        <v>41667</v>
      </c>
    </row>
    <row r="41">
      <c r="B41" s="25" t="inlineStr">
        <is>
          <t>037-2014</t>
        </is>
      </c>
      <c r="C41" s="25" t="n">
        <v>1308209</v>
      </c>
      <c r="E41" s="25" t="inlineStr">
        <is>
          <t>RESIDUOS SOLIDOS</t>
        </is>
      </c>
      <c r="F41" s="25" t="inlineStr">
        <is>
          <t>-</t>
        </is>
      </c>
      <c r="G41" s="25" t="inlineStr">
        <is>
          <t>Sensibilización</t>
        </is>
      </c>
      <c r="H41" s="25" t="inlineStr">
        <is>
          <t>Solicitan sensibilización en el sector por inadecuada disposición de residuos sólidos</t>
        </is>
      </c>
      <c r="I41" s="25" t="inlineStr">
        <is>
          <t>De oficio - Enviaseo - Luz Stella Molina</t>
        </is>
      </c>
      <c r="J41" s="25" t="inlineStr">
        <is>
          <t>TR</t>
        </is>
      </c>
      <c r="K41" s="25" t="n">
        <v>32</v>
      </c>
      <c r="M41" s="25" t="inlineStr">
        <is>
          <t>SUR</t>
        </is>
      </c>
      <c r="N41" s="25" t="n">
        <v>32</v>
      </c>
      <c r="O41" s="25" t="inlineStr">
        <is>
          <t>D</t>
        </is>
      </c>
      <c r="P41" s="25" t="n">
        <v>18</v>
      </c>
      <c r="T41" s="25">
        <f>CONCATENATE(J41," ",K41," ",L41," ",M41," ",N41," ",O41," ",P41," ",Q41," ",R41," ",S41)</f>
        <v/>
      </c>
      <c r="U41" s="25" t="inlineStr">
        <is>
          <t>no reporta</t>
        </is>
      </c>
      <c r="V41" s="25" t="n">
        <v>3153694456</v>
      </c>
      <c r="W41" s="25" t="inlineStr">
        <is>
          <t>Varios usuarios</t>
        </is>
      </c>
      <c r="X41" s="25" t="inlineStr">
        <is>
          <t>TR</t>
        </is>
      </c>
      <c r="Y41" s="25" t="n">
        <v>32</v>
      </c>
      <c r="AA41" s="25" t="inlineStr">
        <is>
          <t>SUR</t>
        </is>
      </c>
      <c r="AB41" s="25" t="n">
        <v>32</v>
      </c>
      <c r="AC41" s="25" t="inlineStr">
        <is>
          <t>D</t>
        </is>
      </c>
      <c r="AH41" s="25">
        <f>CONCATENATE(X41," ",Y41," ",Z41," ",AA41," ",AB41," ",AC41," ",AD41," ",AE41," ",AF41," ",AG41)</f>
        <v/>
      </c>
      <c r="AI41" s="25" t="inlineStr">
        <is>
          <t>no reporta</t>
        </is>
      </c>
      <c r="AJ41" s="25" t="inlineStr">
        <is>
          <t>no reporta</t>
        </is>
      </c>
      <c r="AK41" s="25" t="inlineStr">
        <is>
          <t>La Magnolia</t>
        </is>
      </c>
      <c r="AP41" s="25" t="n">
        <v>9</v>
      </c>
      <c r="AQ41" s="34" t="n">
        <v>41667</v>
      </c>
      <c r="AR41" s="35" t="n">
        <v>41667</v>
      </c>
      <c r="AS41" s="36">
        <f>AR41-AQ41</f>
        <v/>
      </c>
      <c r="AT41" s="25" t="inlineStr">
        <is>
          <t>Acta de compromiso</t>
        </is>
      </c>
      <c r="AU41" s="25" t="inlineStr">
        <is>
          <t>Citaciones</t>
        </is>
      </c>
      <c r="AW41" s="38" t="n">
        <v>41667</v>
      </c>
      <c r="AX41" s="37" t="inlineStr">
        <is>
          <t>A.Restrepo - S.Ossa</t>
        </is>
      </c>
      <c r="AY41" s="38" t="n">
        <v>41667</v>
      </c>
    </row>
    <row r="42">
      <c r="B42" s="25" t="inlineStr">
        <is>
          <t>038-2014</t>
        </is>
      </c>
      <c r="C42" s="25" t="n">
        <v>1308107</v>
      </c>
      <c r="E42" s="25" t="inlineStr">
        <is>
          <t>RESIDUOS SOLIDOS</t>
        </is>
      </c>
      <c r="F42" s="25" t="inlineStr">
        <is>
          <t>-</t>
        </is>
      </c>
      <c r="H42" s="25" t="inlineStr">
        <is>
          <t>La señora coloca los residuo solidos en horas y lugares no autorizados</t>
        </is>
      </c>
      <c r="I42" s="25" t="inlineStr">
        <is>
          <t>Anónimo</t>
        </is>
      </c>
      <c r="T42" s="25" t="inlineStr">
        <is>
          <t>No registra dirección</t>
        </is>
      </c>
      <c r="U42" s="25" t="inlineStr">
        <is>
          <t>no reporta</t>
        </is>
      </c>
      <c r="V42" s="25" t="inlineStr">
        <is>
          <t>no reporta</t>
        </is>
      </c>
      <c r="W42" s="25" t="inlineStr">
        <is>
          <t>Claudia</t>
        </is>
      </c>
      <c r="AF42" s="25" t="inlineStr">
        <is>
          <t>e</t>
        </is>
      </c>
      <c r="AG42" s="25" t="n">
        <v>902</v>
      </c>
      <c r="AH42" s="25">
        <f>CONCATENATE(X42," ",Y42," ",Z42," ",AA42," ",AB42," ",AC42," ",AD42," ",AE42," ",AF42," ",AG42)</f>
        <v/>
      </c>
      <c r="AI42" s="25" t="inlineStr">
        <is>
          <t>no reporta</t>
        </is>
      </c>
      <c r="AJ42" s="25" t="inlineStr">
        <is>
          <t>no reporta</t>
        </is>
      </c>
      <c r="AK42" s="25" t="inlineStr">
        <is>
          <t>Inmaculada</t>
        </is>
      </c>
      <c r="AP42" s="25" t="n">
        <v>5</v>
      </c>
      <c r="AQ42" s="34" t="n">
        <v>41660</v>
      </c>
      <c r="AR42" s="35" t="n">
        <v>41681</v>
      </c>
      <c r="AS42" s="36">
        <f>AR42-AQ42</f>
        <v/>
      </c>
      <c r="AT42" s="25" t="inlineStr">
        <is>
          <t>Acta de compromiso</t>
        </is>
      </c>
      <c r="AU42" s="25" t="inlineStr">
        <is>
          <t>Citaciones</t>
        </is>
      </c>
      <c r="CF42" s="38" t="n">
        <v>41778</v>
      </c>
    </row>
    <row r="43">
      <c r="B43" s="25" t="inlineStr">
        <is>
          <t>039-2014</t>
        </is>
      </c>
      <c r="C43" s="25" t="n">
        <v>1308206</v>
      </c>
      <c r="D43" s="25" t="inlineStr">
        <is>
          <t>HÍDRICO</t>
        </is>
      </c>
      <c r="F43" s="25" t="inlineStr">
        <is>
          <t>-</t>
        </is>
      </c>
      <c r="H43" s="25" t="inlineStr">
        <is>
          <t>Vertimiento de aguas negras a fuente hídrica</t>
        </is>
      </c>
      <c r="I43" s="25" t="inlineStr">
        <is>
          <t>Luis Gonzalo Parra</t>
        </is>
      </c>
      <c r="T43" s="25" t="inlineStr">
        <is>
          <t>No registra dirección</t>
        </is>
      </c>
      <c r="U43" s="25" t="inlineStr">
        <is>
          <t>no reporta</t>
        </is>
      </c>
      <c r="V43" s="25" t="n">
        <v>3104641982</v>
      </c>
      <c r="W43" s="25" t="inlineStr">
        <is>
          <t>EPM</t>
        </is>
      </c>
      <c r="X43" s="25" t="inlineStr">
        <is>
          <t>KR</t>
        </is>
      </c>
      <c r="Y43" s="25" t="n">
        <v>25</v>
      </c>
      <c r="Z43" s="25" t="inlineStr">
        <is>
          <t>A</t>
        </is>
      </c>
      <c r="AB43" s="25" t="n">
        <v>36</v>
      </c>
      <c r="AC43" s="25" t="inlineStr">
        <is>
          <t>D</t>
        </is>
      </c>
      <c r="AD43" s="25" t="n">
        <v>151</v>
      </c>
      <c r="AE43" s="25" t="inlineStr">
        <is>
          <t>SUR</t>
        </is>
      </c>
      <c r="AF43" s="25" t="n">
        <v>0</v>
      </c>
      <c r="AH43" s="25">
        <f>CONCATENATE(X43," ",Y43," ",Z43," ",AA43," ",AB43," ",AC43," ",AD43," ",AE43," ",AF43," ",AG43)</f>
        <v/>
      </c>
      <c r="AI43" s="25" t="inlineStr">
        <is>
          <t>no reporta</t>
        </is>
      </c>
      <c r="AJ43" s="25" t="n">
        <v>4444115</v>
      </c>
      <c r="AK43" s="25" t="inlineStr">
        <is>
          <t>La Pradera</t>
        </is>
      </c>
      <c r="AP43" s="25" t="n">
        <v>5</v>
      </c>
      <c r="AQ43" s="34" t="n">
        <v>41663</v>
      </c>
      <c r="AR43" s="35" t="n">
        <v>41663</v>
      </c>
      <c r="AS43" s="36">
        <f>AR43-AQ43</f>
        <v/>
      </c>
      <c r="AT43" s="25" t="inlineStr">
        <is>
          <t>Remisión u otros</t>
        </is>
      </c>
      <c r="AU43" s="25" t="inlineStr">
        <is>
          <t>Citaciones</t>
        </is>
      </c>
      <c r="AW43" s="38" t="n">
        <v>41663</v>
      </c>
      <c r="AX43" s="37" t="inlineStr">
        <is>
          <t>J. Guzman</t>
        </is>
      </c>
      <c r="AY43" s="38" t="n">
        <v>41663</v>
      </c>
      <c r="CF43" s="38" t="n">
        <v>41669</v>
      </c>
    </row>
    <row r="44">
      <c r="B44" s="25" t="inlineStr">
        <is>
          <t>040-2014</t>
        </is>
      </c>
      <c r="C44" s="25" t="n">
        <v>1308132</v>
      </c>
      <c r="D44" s="25" t="inlineStr">
        <is>
          <t>FLORA</t>
        </is>
      </c>
      <c r="E44" s="25" t="inlineStr">
        <is>
          <t>ESCOMBROS</t>
        </is>
      </c>
      <c r="F44" s="25" t="n">
        <v>9</v>
      </c>
      <c r="H44" s="25" t="inlineStr">
        <is>
          <t>Comparendo 572 - Tala de guaduas en zona verde de esta bodega</t>
        </is>
      </c>
      <c r="I44" s="25" t="inlineStr">
        <is>
          <t>Any Ocampo</t>
        </is>
      </c>
      <c r="J44" s="25" t="inlineStr">
        <is>
          <t>CL</t>
        </is>
      </c>
      <c r="K44" s="25" t="n">
        <v>52</v>
      </c>
      <c r="M44" s="25" t="inlineStr">
        <is>
          <t>SUR</t>
        </is>
      </c>
      <c r="N44" s="25" t="n">
        <v>44</v>
      </c>
      <c r="P44" s="25" t="n">
        <v>45</v>
      </c>
      <c r="T44" s="25">
        <f>CONCATENATE(J44," ",K44," ",L44," ",M44," ",N44," ",O44," ",P44," ",Q44," ",R44," ",S44)</f>
        <v/>
      </c>
      <c r="U44" s="25" t="inlineStr">
        <is>
          <t>no reporta</t>
        </is>
      </c>
      <c r="V44" s="25" t="inlineStr">
        <is>
          <t>4440334 - 3780314</t>
        </is>
      </c>
      <c r="W44" s="25" t="inlineStr">
        <is>
          <t>Casa sobre la roca - Iglesia Cristiana Integral</t>
        </is>
      </c>
      <c r="X44" s="25" t="inlineStr">
        <is>
          <t>CL</t>
        </is>
      </c>
      <c r="Y44" s="25" t="n">
        <v>25</v>
      </c>
      <c r="Z44" s="25" t="inlineStr">
        <is>
          <t>A</t>
        </is>
      </c>
      <c r="AA44" s="25" t="inlineStr">
        <is>
          <t>SUR</t>
        </is>
      </c>
      <c r="AB44" s="25" t="n">
        <v>48</v>
      </c>
      <c r="AD44" s="25" t="n">
        <v>35</v>
      </c>
      <c r="AH44" s="25">
        <f>CONCATENATE(X44," ",Y44," ",Z44," ",AA44," ",AB44," ",AC44," ",AD44," ",AE44," ",AF44," ",AG44)</f>
        <v/>
      </c>
      <c r="AI44" s="25" t="inlineStr">
        <is>
          <t>830010896-6</t>
        </is>
      </c>
      <c r="AJ44" s="25" t="inlineStr">
        <is>
          <t>no reporta</t>
        </is>
      </c>
      <c r="AK44" s="25" t="inlineStr">
        <is>
          <t>Las Vegas</t>
        </is>
      </c>
      <c r="AP44" s="25" t="n">
        <v>1</v>
      </c>
      <c r="AQ44" s="34" t="n">
        <v>41661</v>
      </c>
      <c r="AR44" s="35" t="n">
        <v>41682</v>
      </c>
      <c r="AS44" s="36">
        <f>AR44-AQ44</f>
        <v/>
      </c>
      <c r="AT44" s="25" t="inlineStr">
        <is>
          <t>Comparendo ambiental</t>
        </is>
      </c>
      <c r="AU44" s="25" t="inlineStr">
        <is>
          <t>Citaciones</t>
        </is>
      </c>
    </row>
    <row r="45">
      <c r="B45" s="25" t="inlineStr">
        <is>
          <t>041-2014</t>
        </is>
      </c>
      <c r="C45" s="25" t="n">
        <v>1308208</v>
      </c>
      <c r="E45" s="25" t="inlineStr">
        <is>
          <t>RESIDUOS SOLIDOS</t>
        </is>
      </c>
      <c r="F45" s="25" t="inlineStr">
        <is>
          <t>-</t>
        </is>
      </c>
      <c r="G45" s="25" t="inlineStr">
        <is>
          <t>Sensibilización</t>
        </is>
      </c>
      <c r="H45" s="25" t="inlineStr">
        <is>
          <t>Solicitan sensibilización en el sector por inadecuada disposición de residuos sólidos</t>
        </is>
      </c>
      <c r="I45" s="25" t="inlineStr">
        <is>
          <t>De oficio - Inspección Ambiental</t>
        </is>
      </c>
      <c r="T45" s="25" t="inlineStr">
        <is>
          <t>No registra dirección</t>
        </is>
      </c>
      <c r="U45" s="25" t="inlineStr">
        <is>
          <t>no reporta</t>
        </is>
      </c>
      <c r="V45" s="25" t="n">
        <v>3394072</v>
      </c>
      <c r="W45" s="25" t="inlineStr">
        <is>
          <t>Varios usuarios</t>
        </is>
      </c>
      <c r="X45" s="25" t="inlineStr">
        <is>
          <t>KR</t>
        </is>
      </c>
      <c r="Y45" s="25" t="n">
        <v>24</v>
      </c>
      <c r="Z45" s="25" t="inlineStr">
        <is>
          <t>C</t>
        </is>
      </c>
      <c r="AB45" s="25" t="n">
        <v>41</v>
      </c>
      <c r="AD45" s="25" t="n">
        <v>70</v>
      </c>
      <c r="AF45" s="25" t="n">
        <v>2</v>
      </c>
      <c r="AH45" s="25">
        <f>CONCATENATE(X45," ",Y45," ",Z45," ",AA45," ",AB45," ",AC45," ",AD45," ",AE45," ",AF45," ",AG45)</f>
        <v/>
      </c>
      <c r="AI45" s="25" t="inlineStr">
        <is>
          <t>no reporta</t>
        </is>
      </c>
      <c r="AJ45" s="25" t="inlineStr">
        <is>
          <t>no reporta</t>
        </is>
      </c>
      <c r="AK45" s="25" t="inlineStr">
        <is>
          <t xml:space="preserve">La Mina </t>
        </is>
      </c>
      <c r="AP45" s="25" t="n">
        <v>6</v>
      </c>
      <c r="AQ45" s="34" t="n">
        <v>41666</v>
      </c>
      <c r="AR45" s="35" t="n">
        <v>41666</v>
      </c>
      <c r="AS45" s="36">
        <f>AR45-AQ45</f>
        <v/>
      </c>
      <c r="AT45" s="25" t="inlineStr">
        <is>
          <t>Acta de compromiso</t>
        </is>
      </c>
      <c r="AU45" s="25" t="inlineStr">
        <is>
          <t>Citaciones</t>
        </is>
      </c>
      <c r="AW45" s="38" t="n">
        <v>41667</v>
      </c>
      <c r="AX45" s="37" t="inlineStr">
        <is>
          <t>A.Restrepo - S.Ossa</t>
        </is>
      </c>
      <c r="AY45" s="38" t="n">
        <v>41667</v>
      </c>
    </row>
    <row r="46">
      <c r="B46" s="25" t="inlineStr">
        <is>
          <t>042-2014</t>
        </is>
      </c>
      <c r="C46" s="25" t="n">
        <v>1308105</v>
      </c>
      <c r="D46" s="25" t="inlineStr">
        <is>
          <t>FAUNA DOMÉSTICA</t>
        </is>
      </c>
      <c r="F46" s="25" t="inlineStr">
        <is>
          <t>-</t>
        </is>
      </c>
      <c r="H46" s="25" t="inlineStr">
        <is>
          <t>Ataque de mascota a una persona</t>
        </is>
      </c>
      <c r="I46" s="25" t="inlineStr">
        <is>
          <t xml:space="preserve">Carlos Mario Ramirez Gaviria - Admon Unidad Flor del Campo </t>
        </is>
      </c>
      <c r="J46" s="25" t="inlineStr">
        <is>
          <t>CL</t>
        </is>
      </c>
      <c r="K46" s="25" t="n">
        <v>40</v>
      </c>
      <c r="L46" s="25" t="inlineStr">
        <is>
          <t>AA</t>
        </is>
      </c>
      <c r="M46" s="25" t="inlineStr">
        <is>
          <t>SUR</t>
        </is>
      </c>
      <c r="N46" s="25" t="n">
        <v>32</v>
      </c>
      <c r="P46" s="25" t="n">
        <v>75</v>
      </c>
      <c r="T46" s="25">
        <f>CONCATENATE(J46," ",K46," ",L46," ",M46," ",N46," ",O46," ",P46," ",Q46," ",R46," ",S46)</f>
        <v/>
      </c>
      <c r="U46" s="25" t="inlineStr">
        <is>
          <t>no reporta</t>
        </is>
      </c>
      <c r="V46" s="25" t="inlineStr">
        <is>
          <t>5794001-3122597321</t>
        </is>
      </c>
      <c r="W46" s="25" t="inlineStr">
        <is>
          <t>Por definir</t>
        </is>
      </c>
      <c r="X46" s="25" t="inlineStr">
        <is>
          <t>CL</t>
        </is>
      </c>
      <c r="Y46" s="25" t="n">
        <v>40</v>
      </c>
      <c r="Z46" s="25" t="inlineStr">
        <is>
          <t>AA</t>
        </is>
      </c>
      <c r="AA46" s="25" t="inlineStr">
        <is>
          <t>SUR</t>
        </is>
      </c>
      <c r="AB46" s="25" t="n">
        <v>32</v>
      </c>
      <c r="AD46" s="25" t="n">
        <v>75</v>
      </c>
      <c r="AF46" s="25" t="n">
        <v>6</v>
      </c>
      <c r="AG46" s="25" t="n">
        <v>127</v>
      </c>
      <c r="AH46" s="25">
        <f>CONCATENATE(X46," ",Y46," ",Z46," ",AA46," ",AB46," ",AC46," ",AD46," ",AE46," ",AF46," ",AG46)</f>
        <v/>
      </c>
      <c r="AI46" s="25" t="inlineStr">
        <is>
          <t>no reporta</t>
        </is>
      </c>
      <c r="AJ46" s="25" t="inlineStr">
        <is>
          <t>no reporta</t>
        </is>
      </c>
      <c r="AK46" s="25" t="inlineStr">
        <is>
          <t>El Dorado</t>
        </is>
      </c>
      <c r="AP46" s="25" t="n">
        <v>7</v>
      </c>
      <c r="AQ46" s="34" t="n">
        <v>41660</v>
      </c>
      <c r="AR46" s="35" t="n">
        <v>41690</v>
      </c>
      <c r="AS46" s="36">
        <f>AR46-AQ46</f>
        <v/>
      </c>
      <c r="AT46" s="25" t="inlineStr">
        <is>
          <t>Código de policia</t>
        </is>
      </c>
      <c r="AU46" s="25" t="inlineStr">
        <is>
          <t>Citaciones</t>
        </is>
      </c>
      <c r="AW46" s="38" t="n">
        <v>41687</v>
      </c>
      <c r="AX46" s="37" t="inlineStr">
        <is>
          <t>F. Villarraga</t>
        </is>
      </c>
      <c r="AY46" s="38" t="n">
        <v>41718</v>
      </c>
      <c r="CF46" s="38" t="n">
        <v>41708</v>
      </c>
    </row>
    <row r="47">
      <c r="B47" s="25" t="inlineStr">
        <is>
          <t>043-2014</t>
        </is>
      </c>
      <c r="C47" s="25" t="n">
        <v>102806</v>
      </c>
      <c r="D47" s="25" t="inlineStr">
        <is>
          <t>SUELO</t>
        </is>
      </c>
      <c r="F47" s="25" t="inlineStr">
        <is>
          <t>-</t>
        </is>
      </c>
      <c r="H47" s="25" t="inlineStr">
        <is>
          <t>Problemas de inestabilidad del terreno</t>
        </is>
      </c>
      <c r="I47" s="25" t="inlineStr">
        <is>
          <t>CGTRD - Lina Patricia Mesa</t>
        </is>
      </c>
      <c r="J47" s="25" t="inlineStr">
        <is>
          <t>CL</t>
        </is>
      </c>
      <c r="K47" s="25" t="n">
        <v>40</v>
      </c>
      <c r="L47" s="25" t="inlineStr">
        <is>
          <t>F</t>
        </is>
      </c>
      <c r="M47" s="25" t="inlineStr">
        <is>
          <t>SUR</t>
        </is>
      </c>
      <c r="N47" s="25" t="n">
        <v>24</v>
      </c>
      <c r="O47" s="25" t="inlineStr">
        <is>
          <t>D</t>
        </is>
      </c>
      <c r="P47" s="25" t="n">
        <v>200</v>
      </c>
      <c r="T47" s="25">
        <f>CONCATENATE(J47," ",K47," ",L47," ",M47," ",N47," ",O47," ",P47," ",Q47," ",R47," ",S47)</f>
        <v/>
      </c>
      <c r="U47" s="25" t="inlineStr">
        <is>
          <t>no reporta</t>
        </is>
      </c>
      <c r="V47" s="25" t="n">
        <v>3060087</v>
      </c>
      <c r="W47" s="25" t="inlineStr">
        <is>
          <t>Por definir</t>
        </is>
      </c>
      <c r="AH47" s="25" t="inlineStr">
        <is>
          <t>No registra dirección</t>
        </is>
      </c>
      <c r="AI47" s="25" t="inlineStr">
        <is>
          <t>no reporta</t>
        </is>
      </c>
      <c r="AJ47" s="25" t="inlineStr">
        <is>
          <t>no reporta</t>
        </is>
      </c>
      <c r="AK47" s="25" t="inlineStr">
        <is>
          <t xml:space="preserve">La Mina </t>
        </is>
      </c>
      <c r="AP47" s="25" t="n">
        <v>6</v>
      </c>
      <c r="AQ47" s="34" t="n">
        <v>41655</v>
      </c>
      <c r="AR47" s="35" t="n"/>
      <c r="AS47" s="36">
        <f>AR47-AQ47</f>
        <v/>
      </c>
      <c r="AT47" s="25" t="inlineStr">
        <is>
          <t>Acta de compromiso</t>
        </is>
      </c>
      <c r="AU47" s="25" t="inlineStr">
        <is>
          <t>Citaciones</t>
        </is>
      </c>
    </row>
    <row r="48">
      <c r="B48" s="25" t="inlineStr">
        <is>
          <t>044-2014</t>
        </is>
      </c>
      <c r="C48" s="25" t="n">
        <v>1308173</v>
      </c>
      <c r="E48" s="25" t="inlineStr">
        <is>
          <t>RESIDUOS SOLIDOS</t>
        </is>
      </c>
      <c r="F48" s="25" t="inlineStr">
        <is>
          <t>-</t>
        </is>
      </c>
      <c r="G48" s="25" t="inlineStr">
        <is>
          <t>Sensibilización</t>
        </is>
      </c>
      <c r="H48" s="25" t="inlineStr">
        <is>
          <t>Solicitan sensibilización en el sector por inadecuada disposición de residuos sólidos</t>
        </is>
      </c>
      <c r="I48" s="25" t="inlineStr">
        <is>
          <t>Comunidad</t>
        </is>
      </c>
      <c r="T48" s="25" t="inlineStr">
        <is>
          <t>No registra dirección</t>
        </is>
      </c>
      <c r="U48" s="25" t="inlineStr">
        <is>
          <t>no reporta</t>
        </is>
      </c>
      <c r="V48" s="25" t="inlineStr">
        <is>
          <t>no reporta</t>
        </is>
      </c>
      <c r="W48" s="25" t="inlineStr">
        <is>
          <t>Bloques 7.13, 7.14, 7.4, 7.5, 7.6, 3.5, 3.4, 4.1, 2.2, 3 Señorial</t>
        </is>
      </c>
      <c r="AH48" s="25" t="inlineStr">
        <is>
          <t>No registra dirección</t>
        </is>
      </c>
      <c r="AI48" s="25" t="inlineStr">
        <is>
          <t>no reporta</t>
        </is>
      </c>
      <c r="AJ48" s="25" t="inlineStr">
        <is>
          <t>no reporta</t>
        </is>
      </c>
      <c r="AK48" s="25" t="inlineStr">
        <is>
          <t>Loma del Barro</t>
        </is>
      </c>
      <c r="AP48" s="25" t="n">
        <v>7</v>
      </c>
      <c r="AQ48" s="34" t="n">
        <v>41653</v>
      </c>
      <c r="AR48" s="35" t="n">
        <v>41656</v>
      </c>
      <c r="AS48" s="36">
        <f>AR48-AQ48</f>
        <v/>
      </c>
      <c r="AT48" s="25" t="inlineStr">
        <is>
          <t>Acta de compromiso</t>
        </is>
      </c>
      <c r="AU48" s="25" t="inlineStr">
        <is>
          <t>Citaciones</t>
        </is>
      </c>
      <c r="AW48" s="38" t="n">
        <v>41656</v>
      </c>
      <c r="AX48" s="37" t="inlineStr">
        <is>
          <t>A.Restrepo - S.Ossa</t>
        </is>
      </c>
      <c r="AY48" s="38" t="n">
        <v>41656</v>
      </c>
      <c r="CF48" s="38" t="n">
        <v>41673</v>
      </c>
    </row>
    <row r="49">
      <c r="A49" s="25" t="inlineStr">
        <is>
          <t>QRS 7409</t>
        </is>
      </c>
      <c r="B49" s="25" t="inlineStr">
        <is>
          <t>045-2014</t>
        </is>
      </c>
      <c r="C49" s="25" t="inlineStr">
        <is>
          <t>1308172 - 110544</t>
        </is>
      </c>
      <c r="F49" s="25" t="inlineStr">
        <is>
          <t>-</t>
        </is>
      </c>
      <c r="G49" s="25" t="inlineStr">
        <is>
          <t>Sensibilización</t>
        </is>
      </c>
      <c r="H49" s="25" t="inlineStr">
        <is>
          <t>Solicitan sensibilización en el sector por inadecuada disposición de residuos sólidos</t>
        </is>
      </c>
      <c r="I49" s="25" t="inlineStr">
        <is>
          <t>Comunidad</t>
        </is>
      </c>
      <c r="T49" s="25" t="inlineStr">
        <is>
          <t>No registra dirección</t>
        </is>
      </c>
      <c r="U49" s="25" t="inlineStr">
        <is>
          <t>no reporta</t>
        </is>
      </c>
      <c r="V49" s="25" t="inlineStr">
        <is>
          <t>no reporta</t>
        </is>
      </c>
      <c r="W49" s="25" t="inlineStr">
        <is>
          <t>Unidad Residencial las Cometas</t>
        </is>
      </c>
      <c r="X49" s="25" t="inlineStr">
        <is>
          <t>CL</t>
        </is>
      </c>
      <c r="Y49" s="25" t="n">
        <v>34</v>
      </c>
      <c r="Z49" s="25" t="inlineStr">
        <is>
          <t>DD</t>
        </is>
      </c>
      <c r="AA49" s="25" t="inlineStr">
        <is>
          <t>SUR</t>
        </is>
      </c>
      <c r="AH49" s="25">
        <f>CONCATENATE(X49," ",Y49," ",Z49," ",AA49," ",AB49," ",AC49," ",AD49," ",AE49," ",AF49," ",AG49)</f>
        <v/>
      </c>
      <c r="AI49" s="25" t="inlineStr">
        <is>
          <t>no reporta</t>
        </is>
      </c>
      <c r="AJ49" s="25" t="inlineStr">
        <is>
          <t>no reporta</t>
        </is>
      </c>
      <c r="AK49" s="25" t="inlineStr">
        <is>
          <t>Inmaculada</t>
        </is>
      </c>
      <c r="AP49" s="25" t="n">
        <v>5</v>
      </c>
      <c r="AQ49" s="34" t="n">
        <v>41653</v>
      </c>
      <c r="AR49" s="35" t="n">
        <v>41652</v>
      </c>
      <c r="AS49" s="36">
        <f>AR49-AQ49</f>
        <v/>
      </c>
      <c r="AT49" s="25" t="inlineStr">
        <is>
          <t>Acta de compromiso</t>
        </is>
      </c>
      <c r="AU49" s="25" t="inlineStr">
        <is>
          <t>Auto de archivo</t>
        </is>
      </c>
      <c r="AW49" s="38" t="n">
        <v>41652</v>
      </c>
      <c r="AX49" s="37" t="inlineStr">
        <is>
          <t>A.Restrepo - S.Ossa</t>
        </is>
      </c>
      <c r="AY49" s="38" t="n">
        <v>41652</v>
      </c>
    </row>
    <row r="50">
      <c r="B50" s="25" t="inlineStr">
        <is>
          <t>046-2014</t>
        </is>
      </c>
      <c r="C50" s="25" t="n">
        <v>1307802</v>
      </c>
      <c r="D50" s="25" t="inlineStr">
        <is>
          <t>HÍDRICO</t>
        </is>
      </c>
      <c r="F50" s="25" t="inlineStr">
        <is>
          <t>-</t>
        </is>
      </c>
      <c r="H50" s="25" t="inlineStr">
        <is>
          <t>Requerimiento para obras de protección a fuente la Zuñiga</t>
        </is>
      </c>
      <c r="I50" s="25" t="inlineStr">
        <is>
          <t>De oficio - Autoridad Ambiental Delegada</t>
        </is>
      </c>
      <c r="T50" s="25" t="inlineStr">
        <is>
          <t>No registra dirección</t>
        </is>
      </c>
      <c r="U50" s="25" t="inlineStr">
        <is>
          <t>no reporta</t>
        </is>
      </c>
      <c r="V50" s="25" t="n">
        <v>3394000</v>
      </c>
      <c r="W50" s="25" t="inlineStr">
        <is>
          <t>Conjunto Residencial Allegro P.H</t>
        </is>
      </c>
      <c r="X50" s="25" t="inlineStr">
        <is>
          <t>KR</t>
        </is>
      </c>
      <c r="Y50" s="25" t="n">
        <v>27</v>
      </c>
      <c r="AB50" s="25" t="n">
        <v>20</v>
      </c>
      <c r="AD50" s="25" t="n">
        <v>181</v>
      </c>
      <c r="AE50" s="25" t="inlineStr">
        <is>
          <t>SUR</t>
        </is>
      </c>
      <c r="AH50" s="25">
        <f>CONCATENATE(X50," ",Y50," ",Z50," ",AA50," ",AB50," ",AC50," ",AD50," ",AE50," ",AF50," ",AG50)</f>
        <v/>
      </c>
      <c r="AI50" s="25" t="inlineStr">
        <is>
          <t>no reporta</t>
        </is>
      </c>
      <c r="AJ50" s="25" t="n">
        <v>5702506</v>
      </c>
      <c r="AK50" s="25" t="inlineStr">
        <is>
          <t>Zuñiga</t>
        </is>
      </c>
      <c r="AP50" s="25" t="n">
        <v>4</v>
      </c>
      <c r="AQ50" s="34" t="n">
        <v>41662</v>
      </c>
      <c r="AR50" s="35" t="n">
        <v>42904</v>
      </c>
      <c r="AS50" s="36">
        <f>AR50-AQ50</f>
        <v/>
      </c>
      <c r="AU50" s="25" t="inlineStr">
        <is>
          <t>Auto de archivo</t>
        </is>
      </c>
    </row>
    <row r="51">
      <c r="B51" s="25" t="inlineStr">
        <is>
          <t>047-2014</t>
        </is>
      </c>
      <c r="C51" s="25" t="n">
        <v>1308144</v>
      </c>
      <c r="E51" s="25" t="inlineStr">
        <is>
          <t>RESIDUOS SOLIDOS</t>
        </is>
      </c>
      <c r="F51" s="25" t="inlineStr">
        <is>
          <t>-</t>
        </is>
      </c>
      <c r="H51" s="25" t="inlineStr">
        <is>
          <t>Disponen las basuras en dias y horas no autorizadas</t>
        </is>
      </c>
      <c r="I51" s="25" t="inlineStr">
        <is>
          <t>De oficio - Inspección Ambiental</t>
        </is>
      </c>
      <c r="T51" s="25" t="inlineStr">
        <is>
          <t>No registra dirección</t>
        </is>
      </c>
      <c r="U51" s="25" t="inlineStr">
        <is>
          <t>no reporta</t>
        </is>
      </c>
      <c r="V51" s="25" t="n">
        <v>3394072</v>
      </c>
      <c r="W51" s="25" t="inlineStr">
        <is>
          <t>Taberna El Barril</t>
        </is>
      </c>
      <c r="X51" s="25" t="inlineStr">
        <is>
          <t>DG</t>
        </is>
      </c>
      <c r="Y51" s="25" t="n">
        <v>31</v>
      </c>
      <c r="Z51" s="25" t="inlineStr">
        <is>
          <t>E</t>
        </is>
      </c>
      <c r="AB51" s="25" t="n">
        <v>33</v>
      </c>
      <c r="AC51" s="25" t="inlineStr">
        <is>
          <t>A</t>
        </is>
      </c>
      <c r="AD51" s="25" t="n">
        <v>26</v>
      </c>
      <c r="AE51" s="25" t="inlineStr">
        <is>
          <t>SUR</t>
        </is>
      </c>
      <c r="AH51" s="25">
        <f>CONCATENATE(X51," ",Y51," ",Z51," ",AA51," ",AB51," ",AC51," ",AD51," ",AE51," ",AF51," ",AG51)</f>
        <v/>
      </c>
      <c r="AI51" s="25" t="inlineStr">
        <is>
          <t>no reporta</t>
        </is>
      </c>
      <c r="AJ51" s="25" t="inlineStr">
        <is>
          <t>no reporta</t>
        </is>
      </c>
      <c r="AK51" s="25" t="inlineStr">
        <is>
          <t>La Magnolia</t>
        </is>
      </c>
      <c r="AP51" s="25" t="n">
        <v>9</v>
      </c>
      <c r="AQ51" s="34" t="n">
        <v>41662</v>
      </c>
      <c r="AR51" s="35" t="n">
        <v>41680</v>
      </c>
      <c r="AS51" s="36">
        <f>AR51-AQ51</f>
        <v/>
      </c>
      <c r="AT51" s="25" t="inlineStr">
        <is>
          <t>Acta de compromiso</t>
        </is>
      </c>
      <c r="AU51" s="25" t="inlineStr">
        <is>
          <t>Auto de archivo</t>
        </is>
      </c>
      <c r="CF51" s="38" t="n">
        <v>41778</v>
      </c>
    </row>
    <row r="52">
      <c r="B52" s="25" t="inlineStr">
        <is>
          <t>048-2014</t>
        </is>
      </c>
      <c r="C52" s="25" t="n">
        <v>1308165</v>
      </c>
      <c r="E52" s="25" t="inlineStr">
        <is>
          <t>RESIDUOS SOLIDOS</t>
        </is>
      </c>
      <c r="F52" s="25" t="inlineStr">
        <is>
          <t>-</t>
        </is>
      </c>
      <c r="H52" s="25" t="inlineStr">
        <is>
          <t>Estan haciendo tala de varios arboles por el sector La Esperanza</t>
        </is>
      </c>
      <c r="I52" s="25" t="inlineStr">
        <is>
          <t>Luz Elena Rios</t>
        </is>
      </c>
      <c r="T52" s="25" t="inlineStr">
        <is>
          <t>Km 12 via Escobero - Condominio Beranda</t>
        </is>
      </c>
      <c r="U52" s="25" t="inlineStr">
        <is>
          <t>no reporta</t>
        </is>
      </c>
      <c r="V52" s="25" t="n">
        <v>3414519</v>
      </c>
      <c r="W52" s="25" t="inlineStr">
        <is>
          <t>Por definir</t>
        </is>
      </c>
      <c r="AH52" s="25" t="inlineStr">
        <is>
          <t>Predios 697, 181, 182</t>
        </is>
      </c>
      <c r="AI52" s="25" t="inlineStr">
        <is>
          <t>no reporta</t>
        </is>
      </c>
      <c r="AJ52" s="25" t="inlineStr">
        <is>
          <t>no reporta</t>
        </is>
      </c>
      <c r="AL52" s="25" t="inlineStr">
        <is>
          <t>Las Palmas</t>
        </is>
      </c>
      <c r="AP52" s="25" t="n">
        <v>12</v>
      </c>
      <c r="AQ52" s="34" t="n">
        <v>41663</v>
      </c>
      <c r="AR52" s="35" t="n">
        <v>41775</v>
      </c>
      <c r="AS52" s="36">
        <f>AR52-AQ52</f>
        <v/>
      </c>
      <c r="AT52" s="25" t="inlineStr">
        <is>
          <t>Remisión u otros</t>
        </is>
      </c>
      <c r="AU52" s="25" t="inlineStr">
        <is>
          <t>Verificación</t>
        </is>
      </c>
      <c r="AW52" s="38" t="n">
        <v>41775</v>
      </c>
      <c r="AX52" s="37" t="inlineStr">
        <is>
          <t>L. Taborda</t>
        </is>
      </c>
      <c r="AY52" s="38" t="n">
        <v>41775</v>
      </c>
    </row>
    <row r="53">
      <c r="B53" s="25" t="inlineStr">
        <is>
          <t>049-2014</t>
        </is>
      </c>
      <c r="C53" s="25" t="n">
        <v>1308167</v>
      </c>
      <c r="E53" s="25" t="inlineStr">
        <is>
          <t>RESIDUOS SOLIDOS</t>
        </is>
      </c>
      <c r="F53" s="25" t="inlineStr">
        <is>
          <t>-</t>
        </is>
      </c>
      <c r="H53" s="25" t="inlineStr">
        <is>
          <t>El señor es de la cooperativa Preambiental y deja la basura en la esquina los Lunes y Jueves</t>
        </is>
      </c>
      <c r="I53" s="25" t="inlineStr">
        <is>
          <t>Nancy Zapata</t>
        </is>
      </c>
      <c r="J53" s="25" t="inlineStr">
        <is>
          <t>TR</t>
        </is>
      </c>
      <c r="K53" s="25" t="n">
        <v>34</v>
      </c>
      <c r="L53" s="25" t="inlineStr">
        <is>
          <t>E</t>
        </is>
      </c>
      <c r="M53" s="25" t="inlineStr">
        <is>
          <t>SUR</t>
        </is>
      </c>
      <c r="N53" s="25" t="n">
        <v>33</v>
      </c>
      <c r="P53" s="25" t="n">
        <v>13</v>
      </c>
      <c r="S53" s="25" t="n">
        <v>301</v>
      </c>
      <c r="T53" s="25">
        <f>CONCATENATE(J53," ",K53," ",L53," ",M53," ",N53," ",O53," ",P53," ",Q53," ",R53," ",S53)</f>
        <v/>
      </c>
      <c r="U53" s="25" t="n">
        <v>42980444</v>
      </c>
      <c r="V53" s="25" t="n">
        <v>3316196</v>
      </c>
      <c r="W53" s="25" t="inlineStr">
        <is>
          <t>Germán</t>
        </is>
      </c>
      <c r="X53" s="25" t="inlineStr">
        <is>
          <t>TR</t>
        </is>
      </c>
      <c r="Y53" s="25" t="n">
        <v>34</v>
      </c>
      <c r="Z53" s="25" t="inlineStr">
        <is>
          <t>E</t>
        </is>
      </c>
      <c r="AA53" s="25" t="inlineStr">
        <is>
          <t>SUR</t>
        </is>
      </c>
      <c r="AB53" s="25" t="n">
        <v>33</v>
      </c>
      <c r="AH53" s="25">
        <f>CONCATENATE(X53," ",Y53," ",Z53," ",AA53," ",AB53," ",AC53," ",AD53," ",AE53," ",AF53," ",AG53)</f>
        <v/>
      </c>
      <c r="AI53" s="25" t="inlineStr">
        <is>
          <t>no reporta</t>
        </is>
      </c>
      <c r="AJ53" s="25" t="inlineStr">
        <is>
          <t>no reporta</t>
        </is>
      </c>
      <c r="AK53" s="25" t="inlineStr">
        <is>
          <t>Los Naranjos</t>
        </is>
      </c>
      <c r="AP53" s="25" t="n">
        <v>9</v>
      </c>
      <c r="AQ53" s="34" t="n">
        <v>41663</v>
      </c>
      <c r="AR53" s="35" t="n">
        <v>41675</v>
      </c>
      <c r="AS53" s="36">
        <f>AR53-AQ53</f>
        <v/>
      </c>
      <c r="AT53" s="25" t="inlineStr">
        <is>
          <t>Acta de compromiso</t>
        </is>
      </c>
      <c r="AU53" s="25" t="inlineStr">
        <is>
          <t>Verificación</t>
        </is>
      </c>
    </row>
    <row r="54">
      <c r="B54" s="25" t="inlineStr">
        <is>
          <t>050-2014</t>
        </is>
      </c>
      <c r="C54" s="25" t="n">
        <v>1308174</v>
      </c>
      <c r="D54" s="25" t="inlineStr">
        <is>
          <t>FLORA</t>
        </is>
      </c>
      <c r="F54" s="25" t="inlineStr">
        <is>
          <t>-</t>
        </is>
      </c>
      <c r="H54" s="25" t="inlineStr">
        <is>
          <t>Corta de vegetación nativa en predio privado</t>
        </is>
      </c>
      <c r="I54" s="25" t="inlineStr">
        <is>
          <t xml:space="preserve">Olga Elena Mejia </t>
        </is>
      </c>
      <c r="T54" s="25" t="inlineStr">
        <is>
          <t>Finca Las Palmitas</t>
        </is>
      </c>
      <c r="U54" s="25" t="inlineStr">
        <is>
          <t>no reporta</t>
        </is>
      </c>
      <c r="V54" s="25" t="n">
        <v>3104626390</v>
      </c>
      <c r="W54" s="25" t="inlineStr">
        <is>
          <t>Familia Gutierrez</t>
        </is>
      </c>
      <c r="AH54" s="25" t="inlineStr">
        <is>
          <t>No registra dirección</t>
        </is>
      </c>
      <c r="AI54" s="25" t="inlineStr">
        <is>
          <t>no reporta</t>
        </is>
      </c>
      <c r="AJ54" s="25" t="inlineStr">
        <is>
          <t>no reporta</t>
        </is>
      </c>
      <c r="AL54" s="25" t="inlineStr">
        <is>
          <t>Las Palmas</t>
        </is>
      </c>
      <c r="AP54" s="25" t="n">
        <v>12</v>
      </c>
      <c r="AQ54" s="34" t="n">
        <v>41666</v>
      </c>
      <c r="AR54" s="35" t="n"/>
      <c r="AS54" s="36">
        <f>AR54-AQ54</f>
        <v/>
      </c>
      <c r="AT54" s="25" t="inlineStr">
        <is>
          <t>Acta de compromiso</t>
        </is>
      </c>
      <c r="AU54" s="25" t="inlineStr">
        <is>
          <t>Visitas técnicos</t>
        </is>
      </c>
    </row>
    <row r="55">
      <c r="B55" s="25" t="inlineStr">
        <is>
          <t>051-2014</t>
        </is>
      </c>
      <c r="C55" s="25" t="inlineStr">
        <is>
          <t>1308193 - 1309733</t>
        </is>
      </c>
      <c r="E55" s="25" t="inlineStr">
        <is>
          <t>RESIDUOS SOLIDOS</t>
        </is>
      </c>
      <c r="F55" s="25" t="inlineStr">
        <is>
          <t>-</t>
        </is>
      </c>
      <c r="H55" s="25" t="inlineStr">
        <is>
          <t>Material de construcción y escombros en el área pública</t>
        </is>
      </c>
      <c r="I55" s="25" t="inlineStr">
        <is>
          <t>De oficio - Inspección Ambiental</t>
        </is>
      </c>
      <c r="T55" s="25" t="inlineStr">
        <is>
          <t>No registra dirección</t>
        </is>
      </c>
      <c r="U55" s="25" t="inlineStr">
        <is>
          <t>no reporta</t>
        </is>
      </c>
      <c r="V55" s="25" t="n">
        <v>3394072</v>
      </c>
      <c r="W55" s="25" t="inlineStr">
        <is>
          <t>Covin S.A - Proyecto Ambar</t>
        </is>
      </c>
      <c r="X55" s="25" t="inlineStr">
        <is>
          <t>KR</t>
        </is>
      </c>
      <c r="Y55" s="25" t="n">
        <v>46</v>
      </c>
      <c r="AB55" s="25" t="n">
        <v>7</v>
      </c>
      <c r="AD55" s="25" t="n">
        <v>103</v>
      </c>
      <c r="AH55" s="25">
        <f>CONCATENATE(X55," ",Y55," ",Z55," ",AA55," ",AB55," ",AC55," ",AD55," ",AE55," ",AF55," ",AG55)</f>
        <v/>
      </c>
      <c r="AI55" s="25" t="inlineStr">
        <is>
          <t>811021433-9</t>
        </is>
      </c>
      <c r="AJ55" s="25" t="n">
        <v>3115676</v>
      </c>
      <c r="AK55" s="25" t="inlineStr">
        <is>
          <t>Alto de Misael</t>
        </is>
      </c>
      <c r="AP55" s="25" t="n">
        <v>3</v>
      </c>
      <c r="AQ55" s="34" t="n">
        <v>41666</v>
      </c>
      <c r="AR55" s="35" t="n">
        <v>41666</v>
      </c>
      <c r="AS55" s="36">
        <f>AR55-AQ55</f>
        <v/>
      </c>
      <c r="AT55" s="25" t="inlineStr">
        <is>
          <t>Comparendo ambiental</t>
        </is>
      </c>
      <c r="AU55" s="25" t="inlineStr">
        <is>
          <t>Auto de archivo</t>
        </is>
      </c>
      <c r="AW55" s="38" t="n">
        <v>41666</v>
      </c>
      <c r="AX55" s="37" t="inlineStr">
        <is>
          <t>F. Villarraga</t>
        </is>
      </c>
      <c r="AY55" s="38" t="n">
        <v>41666</v>
      </c>
      <c r="BV55" s="38" t="n">
        <v>41814</v>
      </c>
      <c r="BW55" s="38" t="n">
        <v>41814</v>
      </c>
      <c r="CF55" s="38" t="n">
        <v>41940</v>
      </c>
    </row>
    <row r="56">
      <c r="B56" s="25" t="inlineStr">
        <is>
          <t>052-2014</t>
        </is>
      </c>
      <c r="C56" s="25" t="inlineStr">
        <is>
          <t>1308178 - 1308223</t>
        </is>
      </c>
      <c r="E56" s="25" t="inlineStr">
        <is>
          <t>RESIDUOS SOLIDOS</t>
        </is>
      </c>
      <c r="F56" s="25" t="inlineStr">
        <is>
          <t>-</t>
        </is>
      </c>
      <c r="H56" s="25" t="inlineStr">
        <is>
          <t>Escombros y tablillas dejadas en el espacio público</t>
        </is>
      </c>
      <c r="I56" s="25" t="inlineStr">
        <is>
          <t>Anónimo</t>
        </is>
      </c>
      <c r="T56" s="25" t="inlineStr">
        <is>
          <t>No registra dirección</t>
        </is>
      </c>
      <c r="U56" s="25" t="inlineStr">
        <is>
          <t>no reporta</t>
        </is>
      </c>
      <c r="V56" s="25" t="n">
        <v>3394072</v>
      </c>
      <c r="W56" s="25" t="inlineStr">
        <is>
          <t>Henry Carvajal</t>
        </is>
      </c>
      <c r="X56" s="25" t="inlineStr">
        <is>
          <t>TR</t>
        </is>
      </c>
      <c r="Y56" s="25" t="n">
        <v>32</v>
      </c>
      <c r="Z56" s="25" t="inlineStr">
        <is>
          <t>A</t>
        </is>
      </c>
      <c r="AA56" s="25" t="inlineStr">
        <is>
          <t>SUR</t>
        </is>
      </c>
      <c r="AB56" s="25" t="n">
        <v>29</v>
      </c>
      <c r="AD56" s="25" t="n">
        <v>54</v>
      </c>
      <c r="AH56" s="25">
        <f>CONCATENATE(X56," ",Y56," ",Z56," ",AA56," ",AB56," ",AC56," ",AD56," ",AE56," ",AF56," ",AG56)</f>
        <v/>
      </c>
      <c r="AI56" s="25" t="inlineStr">
        <is>
          <t>no reporta</t>
        </is>
      </c>
      <c r="AJ56" s="25" t="inlineStr">
        <is>
          <t>no reporta</t>
        </is>
      </c>
      <c r="AK56" s="25" t="inlineStr">
        <is>
          <t>Alto de Misael</t>
        </is>
      </c>
      <c r="AP56" s="25" t="n">
        <v>3</v>
      </c>
      <c r="AQ56" s="34" t="n">
        <v>41666</v>
      </c>
      <c r="AR56" s="35" t="n">
        <v>41688</v>
      </c>
      <c r="AS56" s="36">
        <f>AR56-AQ56</f>
        <v/>
      </c>
      <c r="AT56" s="25" t="inlineStr">
        <is>
          <t>Acta de compromiso</t>
        </is>
      </c>
      <c r="AU56" s="25" t="inlineStr">
        <is>
          <t>Auto de archivo</t>
        </is>
      </c>
      <c r="AW56" s="38" t="n">
        <v>41688</v>
      </c>
      <c r="AX56" s="37" t="inlineStr">
        <is>
          <t>L. Taborda</t>
        </is>
      </c>
      <c r="AY56" s="38" t="n">
        <v>41688</v>
      </c>
      <c r="CF56" s="38" t="n">
        <v>41689</v>
      </c>
    </row>
    <row r="57">
      <c r="B57" s="25" t="inlineStr">
        <is>
          <t>053-2014</t>
        </is>
      </c>
      <c r="C57" s="25" t="n">
        <v>1308177</v>
      </c>
      <c r="E57" s="25" t="inlineStr">
        <is>
          <t>RESIDUOS SOLIDOS</t>
        </is>
      </c>
      <c r="F57" s="25" t="inlineStr">
        <is>
          <t>-</t>
        </is>
      </c>
      <c r="H57" s="25" t="inlineStr">
        <is>
          <t>El mercado La Vaquita hace manejo inadecuado de residuos en dias y horas no autorizadas</t>
        </is>
      </c>
      <c r="I57" s="25" t="inlineStr">
        <is>
          <t>Comunidad</t>
        </is>
      </c>
      <c r="T57" s="25" t="inlineStr">
        <is>
          <t>No registra dirección</t>
        </is>
      </c>
      <c r="U57" s="25" t="inlineStr">
        <is>
          <t>no reporta</t>
        </is>
      </c>
      <c r="V57" s="25" t="inlineStr">
        <is>
          <t>no reporta</t>
        </is>
      </c>
      <c r="W57" s="25" t="inlineStr">
        <is>
          <t>Mercados La Vaquita</t>
        </is>
      </c>
      <c r="X57" s="25" t="inlineStr">
        <is>
          <t>CL</t>
        </is>
      </c>
      <c r="Y57" s="25" t="n">
        <v>37</v>
      </c>
      <c r="AA57" s="25" t="inlineStr">
        <is>
          <t>SUR</t>
        </is>
      </c>
      <c r="AB57" s="25" t="n">
        <v>40</v>
      </c>
      <c r="AH57" s="25">
        <f>CONCATENATE(X57," ",Y57," ",Z57," ",AA57," ",AB57," ",AC57," ",AD57," ",AE57," ",AF57," ",AG57)</f>
        <v/>
      </c>
      <c r="AI57" s="25" t="inlineStr">
        <is>
          <t>no reporta</t>
        </is>
      </c>
      <c r="AJ57" s="25" t="inlineStr">
        <is>
          <t>no reporta</t>
        </is>
      </c>
      <c r="AK57" s="25" t="inlineStr">
        <is>
          <t>Zona centro</t>
        </is>
      </c>
      <c r="AP57" s="25" t="n">
        <v>9</v>
      </c>
      <c r="AQ57" s="34" t="n">
        <v>41666</v>
      </c>
      <c r="AR57" s="35" t="n">
        <v>41676</v>
      </c>
      <c r="AS57" s="36">
        <f>AR57-AQ57</f>
        <v/>
      </c>
      <c r="AT57" s="25" t="inlineStr">
        <is>
          <t>Acta de compromiso</t>
        </is>
      </c>
      <c r="AU57" s="25" t="inlineStr">
        <is>
          <t>Verificación</t>
        </is>
      </c>
    </row>
    <row r="58">
      <c r="B58" s="25" t="inlineStr">
        <is>
          <t>054-2014</t>
        </is>
      </c>
      <c r="C58" s="25" t="n">
        <v>102695</v>
      </c>
      <c r="D58" s="25" t="inlineStr">
        <is>
          <t>HÍDRICO</t>
        </is>
      </c>
      <c r="F58" s="25" t="inlineStr">
        <is>
          <t>-</t>
        </is>
      </c>
      <c r="H58" s="25" t="inlineStr">
        <is>
          <t>Perjuicios a viviendas por aguas de nacimiento</t>
        </is>
      </c>
      <c r="I58" s="25" t="inlineStr">
        <is>
          <t>CTGRD - David Sanchez Cárdenas</t>
        </is>
      </c>
      <c r="J58" s="25" t="inlineStr">
        <is>
          <t>DG</t>
        </is>
      </c>
      <c r="K58" s="25" t="n">
        <v>30</v>
      </c>
      <c r="N58" s="25" t="n">
        <v>34</v>
      </c>
      <c r="O58" s="25" t="inlineStr">
        <is>
          <t>B</t>
        </is>
      </c>
      <c r="P58" s="25" t="n">
        <v>22</v>
      </c>
      <c r="Q58" s="25" t="inlineStr">
        <is>
          <t>SUR</t>
        </is>
      </c>
      <c r="T58" s="25">
        <f>CONCATENATE(J58," ",K58," ",L58," ",M58," ",N58," ",O58," ",P58," ",Q58," ",R58," ",S58)</f>
        <v/>
      </c>
      <c r="U58" s="25" t="inlineStr">
        <is>
          <t>no reporta</t>
        </is>
      </c>
      <c r="V58" s="25" t="n">
        <v>3323902</v>
      </c>
      <c r="W58" s="25" t="inlineStr">
        <is>
          <t>Por definir</t>
        </is>
      </c>
      <c r="AH58" s="25" t="inlineStr">
        <is>
          <t>No registra dirección</t>
        </is>
      </c>
      <c r="AI58" s="25" t="inlineStr">
        <is>
          <t>no reporta</t>
        </is>
      </c>
      <c r="AJ58" s="25" t="inlineStr">
        <is>
          <t>no reporta</t>
        </is>
      </c>
      <c r="AK58" s="25" t="inlineStr">
        <is>
          <t>Uribe Angel</t>
        </is>
      </c>
      <c r="AP58" s="25" t="n">
        <v>3</v>
      </c>
      <c r="AQ58" s="34" t="n">
        <v>41659</v>
      </c>
      <c r="AR58" s="35" t="n"/>
      <c r="AS58" s="36">
        <f>AR58-AQ58</f>
        <v/>
      </c>
      <c r="AT58" s="25" t="inlineStr">
        <is>
          <t>Acta de compromiso</t>
        </is>
      </c>
      <c r="AU58" s="25" t="inlineStr">
        <is>
          <t>Visitas técnicos</t>
        </is>
      </c>
    </row>
    <row r="59">
      <c r="A59" s="25" t="inlineStr">
        <is>
          <t>411-2012</t>
        </is>
      </c>
      <c r="B59" s="25" t="inlineStr">
        <is>
          <t>055-2014</t>
        </is>
      </c>
      <c r="C59" s="25" t="n">
        <v>1307971</v>
      </c>
      <c r="D59" s="25" t="inlineStr">
        <is>
          <t>HÍDRICO</t>
        </is>
      </c>
      <c r="F59" s="25" t="inlineStr">
        <is>
          <t>-</t>
        </is>
      </c>
      <c r="H59" s="25" t="inlineStr">
        <is>
          <t>Afectación de predio por entrega de aguas lluvias</t>
        </is>
      </c>
      <c r="I59" s="25" t="inlineStr">
        <is>
          <t>De oficio - Autoridad Ambiental Delegada</t>
        </is>
      </c>
      <c r="T59" s="25" t="inlineStr">
        <is>
          <t>No registra dirección</t>
        </is>
      </c>
      <c r="U59" s="25" t="inlineStr">
        <is>
          <t>no reporta</t>
        </is>
      </c>
      <c r="V59" s="25" t="n">
        <v>3394000</v>
      </c>
      <c r="W59" s="25" t="inlineStr">
        <is>
          <t>Parcelación Valle Alto</t>
        </is>
      </c>
      <c r="AH59" s="25" t="inlineStr">
        <is>
          <t>No registra dirección</t>
        </is>
      </c>
      <c r="AI59" s="25" t="inlineStr">
        <is>
          <t>no reporta</t>
        </is>
      </c>
      <c r="AJ59" s="25" t="inlineStr">
        <is>
          <t>no reporta</t>
        </is>
      </c>
      <c r="AL59" s="25" t="inlineStr">
        <is>
          <t>Las Palmas</t>
        </is>
      </c>
      <c r="AP59" s="25" t="n">
        <v>12</v>
      </c>
      <c r="AQ59" s="34" t="n">
        <v>41653</v>
      </c>
      <c r="AR59" s="35" t="n"/>
      <c r="AS59" s="36">
        <f>AR59-AQ59</f>
        <v/>
      </c>
      <c r="AT59" s="25" t="inlineStr">
        <is>
          <t>Acta de compromiso</t>
        </is>
      </c>
      <c r="AU59" s="25" t="inlineStr">
        <is>
          <t>Auto de archivo</t>
        </is>
      </c>
    </row>
    <row r="60">
      <c r="B60" s="25" t="inlineStr">
        <is>
          <t>056-2014</t>
        </is>
      </c>
      <c r="C60" s="25" t="n">
        <v>1308214</v>
      </c>
      <c r="E60" s="25" t="inlineStr">
        <is>
          <t>RESIDUOS SOLIDOS</t>
        </is>
      </c>
      <c r="F60" s="25" t="inlineStr">
        <is>
          <t>-</t>
        </is>
      </c>
      <c r="H60" s="25" t="inlineStr">
        <is>
          <t>Residuos de poda y zonas verdes</t>
        </is>
      </c>
      <c r="I60" s="25" t="inlineStr">
        <is>
          <t>Comunidad</t>
        </is>
      </c>
      <c r="T60" s="25" t="inlineStr">
        <is>
          <t>No registra dirección</t>
        </is>
      </c>
      <c r="U60" s="25" t="inlineStr">
        <is>
          <t>no reporta</t>
        </is>
      </c>
      <c r="V60" s="25" t="inlineStr">
        <is>
          <t>no reporta</t>
        </is>
      </c>
      <c r="W60" s="25" t="inlineStr">
        <is>
          <t>Torre Comcel</t>
        </is>
      </c>
      <c r="X60" s="25" t="inlineStr">
        <is>
          <t>KR</t>
        </is>
      </c>
      <c r="Y60" s="25" t="n">
        <v>41</v>
      </c>
      <c r="Z60" s="25" t="inlineStr">
        <is>
          <t>B</t>
        </is>
      </c>
      <c r="AB60" s="25" t="n">
        <v>44</v>
      </c>
      <c r="AD60" s="25" t="n">
        <v>9</v>
      </c>
      <c r="AE60" s="25" t="inlineStr">
        <is>
          <t>SUR</t>
        </is>
      </c>
      <c r="AH60" s="25">
        <f>CONCATENATE(X60," ",Y60," ",Z60," ",AA60," ",AB60," ",AC60," ",AD60," ",AE60," ",AF60," ",AG60)</f>
        <v/>
      </c>
      <c r="AI60" s="25" t="inlineStr">
        <is>
          <t>no reporta</t>
        </is>
      </c>
      <c r="AJ60" s="25" t="inlineStr">
        <is>
          <t>no reporta</t>
        </is>
      </c>
      <c r="AK60" s="25" t="inlineStr">
        <is>
          <t>El Dorado</t>
        </is>
      </c>
      <c r="AP60" s="25" t="n">
        <v>7</v>
      </c>
      <c r="AQ60" s="34" t="n">
        <v>41667</v>
      </c>
      <c r="AR60" s="35" t="n">
        <v>41779</v>
      </c>
      <c r="AS60" s="36">
        <f>AR60-AQ60</f>
        <v/>
      </c>
      <c r="AT60" s="25" t="inlineStr">
        <is>
          <t>Acta de compromiso</t>
        </is>
      </c>
      <c r="AU60" s="25" t="inlineStr">
        <is>
          <t>Auto de archivo</t>
        </is>
      </c>
      <c r="AW60" s="38" t="n">
        <v>41779</v>
      </c>
      <c r="AX60" s="37" t="inlineStr">
        <is>
          <t>L. Taborda</t>
        </is>
      </c>
      <c r="AY60" s="38" t="n">
        <v>41779</v>
      </c>
      <c r="CF60" s="38" t="n">
        <v>41779</v>
      </c>
    </row>
    <row r="61">
      <c r="B61" s="25" t="inlineStr">
        <is>
          <t>057-2014</t>
        </is>
      </c>
      <c r="C61" s="25" t="n">
        <v>1308202</v>
      </c>
      <c r="D61" s="25" t="inlineStr">
        <is>
          <t>HÍDRICO</t>
        </is>
      </c>
      <c r="F61" s="25" t="inlineStr">
        <is>
          <t>-</t>
        </is>
      </c>
      <c r="H61" s="25" t="inlineStr">
        <is>
          <t>Afectación al abastecimiento de agua de comunidad cercana y corta de arboles en el sitio</t>
        </is>
      </c>
      <c r="I61" s="25" t="inlineStr">
        <is>
          <t>Joaquin Buitrago</t>
        </is>
      </c>
      <c r="T61" s="25" t="inlineStr">
        <is>
          <t>No registra dirección</t>
        </is>
      </c>
      <c r="U61" s="25" t="inlineStr">
        <is>
          <t>no reporta</t>
        </is>
      </c>
      <c r="V61" s="25" t="n">
        <v>5381038</v>
      </c>
      <c r="W61" s="25" t="inlineStr">
        <is>
          <t>Amparo Sierra</t>
        </is>
      </c>
      <c r="AH61" s="25" t="inlineStr">
        <is>
          <t>No registra dirección</t>
        </is>
      </c>
      <c r="AI61" s="25" t="inlineStr">
        <is>
          <t>no reporta</t>
        </is>
      </c>
      <c r="AJ61" s="25" t="inlineStr">
        <is>
          <t>no reporta</t>
        </is>
      </c>
      <c r="AL61" s="25" t="inlineStr">
        <is>
          <t>Pantanillo</t>
        </is>
      </c>
      <c r="AP61" s="25" t="n">
        <v>13</v>
      </c>
      <c r="AQ61" s="34" t="n">
        <v>41667</v>
      </c>
      <c r="AR61" s="35" t="n">
        <v>41691</v>
      </c>
      <c r="AS61" s="36">
        <f>AR61-AQ61</f>
        <v/>
      </c>
      <c r="AT61" s="25" t="inlineStr">
        <is>
          <t>Remisión u otros</t>
        </is>
      </c>
      <c r="AU61" s="25" t="inlineStr">
        <is>
          <t>Auto de archivo</t>
        </is>
      </c>
      <c r="AW61" s="38" t="n">
        <v>41691</v>
      </c>
      <c r="AX61" s="37" t="inlineStr">
        <is>
          <t>J. Guzman - F. Villarraga</t>
        </is>
      </c>
      <c r="AY61" s="38" t="n">
        <v>41691</v>
      </c>
      <c r="CF61" s="38" t="n">
        <v>41691</v>
      </c>
      <c r="CG61" s="38" t="n">
        <v>41691</v>
      </c>
    </row>
    <row r="62">
      <c r="A62" s="25" t="inlineStr">
        <is>
          <t>I.T 132691 - Oficio 132698</t>
        </is>
      </c>
      <c r="B62" s="25" t="inlineStr">
        <is>
          <t>058-2014</t>
        </is>
      </c>
      <c r="C62" s="25" t="n">
        <v>1308233</v>
      </c>
      <c r="E62" s="25" t="inlineStr">
        <is>
          <t>RESIDUOS SOLIDOS</t>
        </is>
      </c>
      <c r="F62" s="25" t="inlineStr">
        <is>
          <t>-</t>
        </is>
      </c>
      <c r="H62" s="25" t="inlineStr">
        <is>
          <t>Acumulación de residuos en lote del Municipio</t>
        </is>
      </c>
      <c r="I62" s="25" t="inlineStr">
        <is>
          <t>Nora Grajales - Diana Velasquez</t>
        </is>
      </c>
      <c r="J62" s="25" t="inlineStr">
        <is>
          <t>KR</t>
        </is>
      </c>
      <c r="K62" s="25" t="n">
        <v>30</v>
      </c>
      <c r="N62" s="25" t="n">
        <v>41</v>
      </c>
      <c r="O62" s="25" t="inlineStr">
        <is>
          <t>BB</t>
        </is>
      </c>
      <c r="P62" s="25" t="n">
        <v>42</v>
      </c>
      <c r="Q62" s="25" t="inlineStr">
        <is>
          <t>SUR</t>
        </is>
      </c>
      <c r="T62" s="25">
        <f>CONCATENATE(J62," ",K62," ",L62," ",M62," ",N62," ",O62," ",P62," ",Q62," ",R62," ",S62)</f>
        <v/>
      </c>
      <c r="U62" s="25" t="inlineStr">
        <is>
          <t>no reporta</t>
        </is>
      </c>
      <c r="V62" s="25" t="inlineStr">
        <is>
          <t>3334963 - 3331649</t>
        </is>
      </c>
      <c r="W62" s="25" t="inlineStr">
        <is>
          <t>Varios usuarios - Municipio</t>
        </is>
      </c>
      <c r="AH62" s="25" t="inlineStr">
        <is>
          <t>No registra dirección</t>
        </is>
      </c>
      <c r="AI62" s="25" t="inlineStr">
        <is>
          <t>no reporta</t>
        </is>
      </c>
      <c r="AJ62" s="25" t="inlineStr">
        <is>
          <t>no reporta</t>
        </is>
      </c>
      <c r="AK62" s="25" t="inlineStr">
        <is>
          <t>San Rafael</t>
        </is>
      </c>
      <c r="AP62" s="25" t="n">
        <v>6</v>
      </c>
      <c r="AQ62" s="34" t="n">
        <v>41668</v>
      </c>
      <c r="AR62" s="35" t="n">
        <v>41780</v>
      </c>
      <c r="AS62" s="36">
        <f>AR62-AQ62</f>
        <v/>
      </c>
      <c r="AT62" s="25" t="inlineStr">
        <is>
          <t>Acta de compromiso</t>
        </is>
      </c>
      <c r="AU62" s="25" t="inlineStr">
        <is>
          <t>Visitas patrulleros</t>
        </is>
      </c>
      <c r="AW62" s="38" t="n">
        <v>41780</v>
      </c>
      <c r="AX62" s="37" t="inlineStr">
        <is>
          <t>C. Rojas - C. Calle</t>
        </is>
      </c>
      <c r="AY62" s="38" t="n">
        <v>41786</v>
      </c>
    </row>
    <row r="63">
      <c r="B63" s="25" t="inlineStr">
        <is>
          <t>059-2014</t>
        </is>
      </c>
      <c r="C63" s="25" t="n">
        <v>1308236</v>
      </c>
      <c r="E63" s="25" t="inlineStr">
        <is>
          <t>RESIDUOS SOLIDOS</t>
        </is>
      </c>
      <c r="F63" s="25" t="inlineStr">
        <is>
          <t>-</t>
        </is>
      </c>
      <c r="H63" s="25" t="inlineStr">
        <is>
          <t>Solicitan control de punto negro de residuos</t>
        </is>
      </c>
      <c r="I63" s="25" t="inlineStr">
        <is>
          <t>De oficio - Enviaseo</t>
        </is>
      </c>
      <c r="T63" s="25" t="inlineStr">
        <is>
          <t>No registra dirección</t>
        </is>
      </c>
      <c r="U63" s="25" t="inlineStr">
        <is>
          <t>no reporta</t>
        </is>
      </c>
      <c r="V63" s="25" t="n">
        <v>4600800</v>
      </c>
      <c r="W63" s="25" t="inlineStr">
        <is>
          <t>Varios usuarios</t>
        </is>
      </c>
      <c r="X63" s="25" t="inlineStr">
        <is>
          <t>CL</t>
        </is>
      </c>
      <c r="Y63" s="25" t="n">
        <v>33</v>
      </c>
      <c r="AA63" s="25" t="inlineStr">
        <is>
          <t>SUR</t>
        </is>
      </c>
      <c r="AB63" s="25" t="n">
        <v>43</v>
      </c>
      <c r="AC63" s="25" t="inlineStr">
        <is>
          <t>A</t>
        </is>
      </c>
      <c r="AH63" s="25">
        <f>CONCATENATE(X63," ",Y63," ",Z63," ",AA63," ",AB63," ",AC63," ",AD63," ",AE63," ",AF63," ",AG63)</f>
        <v/>
      </c>
      <c r="AI63" s="25" t="inlineStr">
        <is>
          <t>no reporta</t>
        </is>
      </c>
      <c r="AJ63" s="25" t="inlineStr">
        <is>
          <t>no reporta</t>
        </is>
      </c>
      <c r="AK63" s="25" t="inlineStr">
        <is>
          <t>San Marcos</t>
        </is>
      </c>
      <c r="AP63" s="25" t="n">
        <v>2</v>
      </c>
      <c r="AQ63" s="34" t="n">
        <v>41668</v>
      </c>
      <c r="AR63" s="35" t="n"/>
      <c r="AS63" s="36">
        <f>AR63-AQ63</f>
        <v/>
      </c>
      <c r="AT63" s="25" t="inlineStr">
        <is>
          <t>Comparendo ambiental</t>
        </is>
      </c>
      <c r="AU63" s="25" t="inlineStr">
        <is>
          <t>Visitas patrulleros</t>
        </is>
      </c>
      <c r="AW63" s="38" t="n">
        <v>41681</v>
      </c>
      <c r="AX63" s="37" t="inlineStr">
        <is>
          <t>L. Garcia - J. Alvarez</t>
        </is>
      </c>
      <c r="AY63" s="38" t="n">
        <v>41681</v>
      </c>
    </row>
    <row r="64">
      <c r="B64" s="25" t="inlineStr">
        <is>
          <t>060-2014</t>
        </is>
      </c>
      <c r="C64" s="25" t="n">
        <v>1308247</v>
      </c>
      <c r="E64" s="25" t="inlineStr">
        <is>
          <t>RESIDUOS SOLIDOS</t>
        </is>
      </c>
      <c r="F64" s="25" t="inlineStr">
        <is>
          <t>-</t>
        </is>
      </c>
      <c r="H64" s="25" t="inlineStr">
        <is>
          <t>Acumulación de residuos de frutas en especio público</t>
        </is>
      </c>
      <c r="I64" s="25" t="inlineStr">
        <is>
          <t>Marta Cortes</t>
        </is>
      </c>
      <c r="J64" s="25" t="inlineStr">
        <is>
          <t>TR</t>
        </is>
      </c>
      <c r="K64" s="25" t="n">
        <v>34</v>
      </c>
      <c r="L64" s="25" t="inlineStr">
        <is>
          <t>B</t>
        </is>
      </c>
      <c r="M64" s="25" t="inlineStr">
        <is>
          <t>SUR</t>
        </is>
      </c>
      <c r="N64" s="25" t="n">
        <v>32</v>
      </c>
      <c r="O64" s="25" t="inlineStr">
        <is>
          <t>B</t>
        </is>
      </c>
      <c r="P64" s="25" t="n">
        <v>65</v>
      </c>
      <c r="T64" s="25">
        <f>CONCATENATE(J64," ",K64," ",L64," ",M64," ",N64," ",O64," ",P64," ",Q64," ",R64," ",S64)</f>
        <v/>
      </c>
      <c r="U64" s="25" t="inlineStr">
        <is>
          <t>no reporta</t>
        </is>
      </c>
      <c r="V64" s="25" t="n">
        <v>3335325</v>
      </c>
      <c r="W64" s="25" t="inlineStr">
        <is>
          <t>Empresa Pulpa de Frutas</t>
        </is>
      </c>
      <c r="X64" s="25" t="inlineStr">
        <is>
          <t>TR</t>
        </is>
      </c>
      <c r="Y64" s="25" t="n">
        <v>34</v>
      </c>
      <c r="Z64" s="25" t="inlineStr">
        <is>
          <t>B</t>
        </is>
      </c>
      <c r="AA64" s="25" t="inlineStr">
        <is>
          <t>SUR</t>
        </is>
      </c>
      <c r="AB64" s="25" t="n">
        <v>32</v>
      </c>
      <c r="AC64" s="25" t="inlineStr">
        <is>
          <t>B</t>
        </is>
      </c>
      <c r="AD64" s="25" t="n">
        <v>65</v>
      </c>
      <c r="AH64" s="25">
        <f>CONCATENATE(X64," ",Y64," ",Z64," ",AA64," ",AB64," ",AC64," ",AD64," ",AE64," ",AF64," ",AG64)</f>
        <v/>
      </c>
      <c r="AI64" s="25" t="inlineStr">
        <is>
          <t>no reporta</t>
        </is>
      </c>
      <c r="AJ64" s="25" t="inlineStr">
        <is>
          <t>no reporta</t>
        </is>
      </c>
      <c r="AK64" s="25" t="inlineStr">
        <is>
          <t>Obrero</t>
        </is>
      </c>
      <c r="AP64" s="25" t="n">
        <v>9</v>
      </c>
      <c r="AQ64" s="34" t="n">
        <v>41669</v>
      </c>
      <c r="AR64" s="35" t="n"/>
      <c r="AS64" s="36">
        <f>AR64-AQ64</f>
        <v/>
      </c>
      <c r="AT64" s="25" t="inlineStr">
        <is>
          <t>Acta de compromiso</t>
        </is>
      </c>
      <c r="AU64" s="25" t="inlineStr">
        <is>
          <t>Visitas patrulleros</t>
        </is>
      </c>
      <c r="AW64" s="38" t="n">
        <v>41681</v>
      </c>
      <c r="AX64" s="37" t="inlineStr">
        <is>
          <t>L. Garcia - J. Alvarez</t>
        </is>
      </c>
      <c r="AY64" s="38" t="n">
        <v>41681</v>
      </c>
    </row>
    <row r="65">
      <c r="B65" s="25" t="inlineStr">
        <is>
          <t>061-2014</t>
        </is>
      </c>
      <c r="C65" s="25" t="n">
        <v>1308272</v>
      </c>
      <c r="E65" s="25" t="inlineStr">
        <is>
          <t>RESIDUOS SOLIDOS</t>
        </is>
      </c>
      <c r="F65" s="25" t="inlineStr">
        <is>
          <t>-</t>
        </is>
      </c>
      <c r="H65" s="25" t="inlineStr">
        <is>
          <t>Comparendo No 0557 por Escombros en espacio público</t>
        </is>
      </c>
      <c r="I65" s="25" t="inlineStr">
        <is>
          <t>De oficio - Inspección Ambiental</t>
        </is>
      </c>
      <c r="T65" s="25" t="inlineStr">
        <is>
          <t>No registra dirección</t>
        </is>
      </c>
      <c r="U65" s="25" t="inlineStr">
        <is>
          <t>no reporta</t>
        </is>
      </c>
      <c r="V65" s="25" t="n">
        <v>3394072</v>
      </c>
      <c r="W65" s="25" t="inlineStr">
        <is>
          <t>Beatriz Montoya</t>
        </is>
      </c>
      <c r="X65" s="25" t="inlineStr">
        <is>
          <t>KR</t>
        </is>
      </c>
      <c r="Y65" s="25" t="n">
        <v>42</v>
      </c>
      <c r="Z65" s="25" t="inlineStr">
        <is>
          <t>C</t>
        </is>
      </c>
      <c r="AB65" s="25" t="n">
        <v>48</v>
      </c>
      <c r="AC65" s="25" t="inlineStr">
        <is>
          <t>C</t>
        </is>
      </c>
      <c r="AD65" s="25" t="n">
        <v>43</v>
      </c>
      <c r="AE65" s="25" t="inlineStr">
        <is>
          <t>SUR</t>
        </is>
      </c>
      <c r="AF65" s="25" t="inlineStr">
        <is>
          <t>2.3</t>
        </is>
      </c>
      <c r="AG65" s="25" t="n">
        <v>504</v>
      </c>
      <c r="AH65" s="25">
        <f>CONCATENATE(X65," ",Y65," ",Z65," ",AA65," ",AB65," ",AC65," ",AD65," ",AE65," ",AF65," ",AG65)</f>
        <v/>
      </c>
      <c r="AI65" s="25" t="n">
        <v>42887956</v>
      </c>
      <c r="AJ65" s="25" t="n">
        <v>3325329</v>
      </c>
      <c r="AK65" s="25" t="inlineStr">
        <is>
          <t>Loma del Barro</t>
        </is>
      </c>
      <c r="AP65" s="25" t="n">
        <v>7</v>
      </c>
      <c r="AQ65" s="34" t="n">
        <v>41670</v>
      </c>
      <c r="AR65" s="35" t="n">
        <v>41670</v>
      </c>
      <c r="AS65" s="36">
        <f>AR65-AQ65</f>
        <v/>
      </c>
      <c r="AT65" s="25" t="inlineStr">
        <is>
          <t>Comparendo ambiental</t>
        </is>
      </c>
      <c r="AU65" s="25" t="inlineStr">
        <is>
          <t xml:space="preserve">Auto de inicio </t>
        </is>
      </c>
      <c r="AW65" s="38" t="n">
        <v>41670</v>
      </c>
      <c r="AX65" s="37" t="inlineStr">
        <is>
          <t xml:space="preserve">J. Guzman  </t>
        </is>
      </c>
      <c r="AY65" s="38" t="n">
        <v>41670</v>
      </c>
    </row>
    <row r="66">
      <c r="B66" s="25" t="inlineStr">
        <is>
          <t>062-2014</t>
        </is>
      </c>
      <c r="C66" s="25" t="n">
        <v>1308271</v>
      </c>
      <c r="E66" s="25" t="inlineStr">
        <is>
          <t>RESIDUOS SOLIDOS</t>
        </is>
      </c>
      <c r="F66" s="25" t="inlineStr">
        <is>
          <t>-</t>
        </is>
      </c>
      <c r="H66" s="25" t="inlineStr">
        <is>
          <t>Comparendo No 0558 por Escombros en espacio público</t>
        </is>
      </c>
      <c r="I66" s="25" t="inlineStr">
        <is>
          <t>De oficio - Inspección Ambiental</t>
        </is>
      </c>
      <c r="T66" s="25" t="inlineStr">
        <is>
          <t>No registra dirección</t>
        </is>
      </c>
      <c r="U66" s="25" t="inlineStr">
        <is>
          <t>no reporta</t>
        </is>
      </c>
      <c r="V66" s="25" t="n">
        <v>3394072</v>
      </c>
      <c r="W66" s="25" t="inlineStr">
        <is>
          <t>Marina Jimenez</t>
        </is>
      </c>
      <c r="X66" s="25" t="inlineStr">
        <is>
          <t>KR</t>
        </is>
      </c>
      <c r="Y66" s="25" t="n">
        <v>42</v>
      </c>
      <c r="AB66" s="25" t="n">
        <v>48</v>
      </c>
      <c r="AC66" s="25" t="inlineStr">
        <is>
          <t>C</t>
        </is>
      </c>
      <c r="AD66" s="25" t="n">
        <v>15</v>
      </c>
      <c r="AE66" s="25" t="inlineStr">
        <is>
          <t>SUR</t>
        </is>
      </c>
      <c r="AF66" s="25" t="inlineStr">
        <is>
          <t>3.1</t>
        </is>
      </c>
      <c r="AG66" s="25" t="n">
        <v>402</v>
      </c>
      <c r="AH66" s="25">
        <f>CONCATENATE(X66," ",Y66," ",Z66," ",AA66," ",AB66," ",AC66," ",AD66," ",AE66," ",AF66," ",AG66)</f>
        <v/>
      </c>
      <c r="AI66" s="25" t="n">
        <v>32329930</v>
      </c>
      <c r="AJ66" s="25" t="inlineStr">
        <is>
          <t>no reporta</t>
        </is>
      </c>
      <c r="AK66" s="25" t="inlineStr">
        <is>
          <t>Loma del Barro</t>
        </is>
      </c>
      <c r="AP66" s="25" t="n">
        <v>7</v>
      </c>
      <c r="AQ66" s="34" t="n">
        <v>41670</v>
      </c>
      <c r="AR66" s="35" t="n">
        <v>41670</v>
      </c>
      <c r="AS66" s="36">
        <f>AR66-AQ66</f>
        <v/>
      </c>
      <c r="AT66" s="25" t="inlineStr">
        <is>
          <t>Comparendo ambiental</t>
        </is>
      </c>
      <c r="AU66" s="25" t="inlineStr">
        <is>
          <t xml:space="preserve">Auto de inicio </t>
        </is>
      </c>
      <c r="AW66" s="38" t="n">
        <v>41670</v>
      </c>
      <c r="AX66" s="37" t="inlineStr">
        <is>
          <t>J. Guzman</t>
        </is>
      </c>
      <c r="AY66" s="38" t="n">
        <v>41670</v>
      </c>
    </row>
    <row r="67">
      <c r="B67" s="25" t="inlineStr">
        <is>
          <t>063-2014</t>
        </is>
      </c>
      <c r="C67" s="25" t="n">
        <v>1308243</v>
      </c>
      <c r="E67" s="25" t="inlineStr">
        <is>
          <t>RESIDUOS SOLIDOS</t>
        </is>
      </c>
      <c r="F67" s="25" t="inlineStr">
        <is>
          <t>-</t>
        </is>
      </c>
      <c r="H67" s="25" t="inlineStr">
        <is>
          <t>Solicitan sensibilización en el sector por inadecuada disposición de residuos sólidos</t>
        </is>
      </c>
      <c r="I67" s="25" t="inlineStr">
        <is>
          <t>De oficio - Enviaseo - Aracely Tamayo</t>
        </is>
      </c>
      <c r="J67" s="25" t="inlineStr">
        <is>
          <t>CL</t>
        </is>
      </c>
      <c r="K67" s="25" t="n">
        <v>38</v>
      </c>
      <c r="M67" s="25" t="inlineStr">
        <is>
          <t>SUR</t>
        </is>
      </c>
      <c r="N67" s="25" t="n">
        <v>40</v>
      </c>
      <c r="O67" s="25" t="inlineStr">
        <is>
          <t>A</t>
        </is>
      </c>
      <c r="P67" s="25" t="n">
        <v>18</v>
      </c>
      <c r="T67" s="25">
        <f>CONCATENATE(J67," ",K67," ",L67," ",M67," ",N67," ",O67," ",P67," ",Q67," ",R67," ",S67)</f>
        <v/>
      </c>
      <c r="U67" s="25" t="inlineStr">
        <is>
          <t>no reporta</t>
        </is>
      </c>
      <c r="V67" s="25" t="n">
        <v>3329299</v>
      </c>
      <c r="W67" s="25" t="inlineStr">
        <is>
          <t>Varios usuarios</t>
        </is>
      </c>
      <c r="AH67" s="25" t="inlineStr">
        <is>
          <t>No registra dirección</t>
        </is>
      </c>
      <c r="AI67" s="25" t="inlineStr">
        <is>
          <t>no reporta</t>
        </is>
      </c>
      <c r="AJ67" s="25" t="inlineStr">
        <is>
          <t>no reporta</t>
        </is>
      </c>
      <c r="AK67" s="25" t="inlineStr">
        <is>
          <t>Zona centro</t>
        </is>
      </c>
      <c r="AP67" s="25" t="n">
        <v>9</v>
      </c>
      <c r="AQ67" s="34" t="n">
        <v>41669</v>
      </c>
      <c r="AR67" s="35" t="n"/>
      <c r="AS67" s="36">
        <f>AR67-AQ67</f>
        <v/>
      </c>
      <c r="AT67" s="25" t="inlineStr">
        <is>
          <t>Acta de compromiso</t>
        </is>
      </c>
      <c r="AU67" s="25" t="inlineStr">
        <is>
          <t>Visitas patrulleros</t>
        </is>
      </c>
    </row>
    <row r="68">
      <c r="B68" s="25" t="inlineStr">
        <is>
          <t>064-2014</t>
        </is>
      </c>
      <c r="C68" s="25" t="n">
        <v>1308244</v>
      </c>
      <c r="E68" s="25" t="inlineStr">
        <is>
          <t>RESIDUOS SOLIDOS</t>
        </is>
      </c>
      <c r="F68" s="25" t="inlineStr">
        <is>
          <t>-</t>
        </is>
      </c>
      <c r="H68" s="25" t="inlineStr">
        <is>
          <t>Solicitan sensibilización en el sector por inadecuada disposición de residuos sólidos</t>
        </is>
      </c>
      <c r="I68" s="25" t="inlineStr">
        <is>
          <t>De oficio - Enviaseo - Alba Alicia Benavides</t>
        </is>
      </c>
      <c r="J68" s="25" t="inlineStr">
        <is>
          <t>CL</t>
        </is>
      </c>
      <c r="K68" s="25" t="n">
        <v>38</v>
      </c>
      <c r="L68" s="25" t="inlineStr">
        <is>
          <t>A</t>
        </is>
      </c>
      <c r="M68" s="25" t="inlineStr">
        <is>
          <t>SUR</t>
        </is>
      </c>
      <c r="N68" s="25" t="n">
        <v>43</v>
      </c>
      <c r="P68" s="25" t="n">
        <v>4</v>
      </c>
      <c r="T68" s="25">
        <f>CONCATENATE(J68," ",K68," ",L68," ",M68," ",N68," ",O68," ",P68," ",Q68," ",R68," ",S68)</f>
        <v/>
      </c>
      <c r="U68" s="25" t="inlineStr">
        <is>
          <t>no reporta</t>
        </is>
      </c>
      <c r="V68" s="25" t="n">
        <v>3319671</v>
      </c>
      <c r="W68" s="25" t="inlineStr">
        <is>
          <t>Varios usuarios</t>
        </is>
      </c>
      <c r="X68" s="25" t="inlineStr">
        <is>
          <t>CL</t>
        </is>
      </c>
      <c r="Y68" s="25" t="n">
        <v>38</v>
      </c>
      <c r="Z68" s="25" t="inlineStr">
        <is>
          <t>A</t>
        </is>
      </c>
      <c r="AA68" s="25" t="inlineStr">
        <is>
          <t>SUR</t>
        </is>
      </c>
      <c r="AB68" s="25" t="n">
        <v>43</v>
      </c>
      <c r="AH68" s="25">
        <f>CONCATENATE(X68," ",Y68," ",Z68," ",AA68," ",AB68," ",AC68," ",AD68," ",AE68," ",AF68," ",AG68)</f>
        <v/>
      </c>
      <c r="AI68" s="25" t="inlineStr">
        <is>
          <t>no reporta</t>
        </is>
      </c>
      <c r="AJ68" s="25" t="inlineStr">
        <is>
          <t>no reporta</t>
        </is>
      </c>
      <c r="AK68" s="25" t="inlineStr">
        <is>
          <t>Zona centro</t>
        </is>
      </c>
      <c r="AP68" s="25" t="n">
        <v>9</v>
      </c>
      <c r="AQ68" s="34" t="n">
        <v>41669</v>
      </c>
      <c r="AR68" s="35" t="n"/>
      <c r="AS68" s="36">
        <f>AR68-AQ68</f>
        <v/>
      </c>
      <c r="AT68" s="25" t="inlineStr">
        <is>
          <t>Acta de compromiso</t>
        </is>
      </c>
      <c r="AU68" s="25" t="inlineStr">
        <is>
          <t>Visitas patrulleros</t>
        </is>
      </c>
      <c r="AW68" s="38" t="n">
        <v>41681</v>
      </c>
      <c r="AX68" s="37" t="inlineStr">
        <is>
          <t>L. Garcia - J. Alvarez</t>
        </is>
      </c>
      <c r="AY68" s="38" t="n">
        <v>41681</v>
      </c>
    </row>
    <row r="69">
      <c r="B69" s="25" t="inlineStr">
        <is>
          <t>065-2014</t>
        </is>
      </c>
      <c r="C69" s="25" t="n">
        <v>105628</v>
      </c>
      <c r="D69" s="25" t="inlineStr">
        <is>
          <t>FAUNA DOMÉSTICA</t>
        </is>
      </c>
      <c r="F69" s="25" t="inlineStr">
        <is>
          <t>-</t>
        </is>
      </c>
      <c r="H69" s="25" t="inlineStr">
        <is>
          <t>Solicitan verificar tenencia de mascotas peligrosas</t>
        </is>
      </c>
      <c r="I69" s="25" t="inlineStr">
        <is>
          <t>De oficio - Inspección Espacio Público</t>
        </is>
      </c>
      <c r="T69" s="25" t="inlineStr">
        <is>
          <t>No registra dirección</t>
        </is>
      </c>
      <c r="U69" s="25" t="inlineStr">
        <is>
          <t>no reporta</t>
        </is>
      </c>
      <c r="V69" s="25" t="n">
        <v>3394000</v>
      </c>
      <c r="W69" s="25" t="inlineStr">
        <is>
          <t>Varios usuarios</t>
        </is>
      </c>
      <c r="X69" s="25" t="inlineStr">
        <is>
          <t>KR</t>
        </is>
      </c>
      <c r="Y69" s="25" t="n">
        <v>24</v>
      </c>
      <c r="Z69" s="25" t="inlineStr">
        <is>
          <t>E</t>
        </is>
      </c>
      <c r="AB69" s="25" t="n">
        <v>40</v>
      </c>
      <c r="AD69" s="25" t="n">
        <v>140</v>
      </c>
      <c r="AE69" s="25" t="inlineStr">
        <is>
          <t>SUR</t>
        </is>
      </c>
      <c r="AH69" s="25">
        <f>CONCATENATE(X69," ",Y69," ",Z69," ",AA69," ",AB69," ",AC69," ",AD69," ",AE69," ",AF69," ",AG69)</f>
        <v/>
      </c>
      <c r="AI69" s="25" t="inlineStr">
        <is>
          <t>no reporta</t>
        </is>
      </c>
      <c r="AJ69" s="25" t="inlineStr">
        <is>
          <t>no reporta</t>
        </is>
      </c>
      <c r="AK69" s="25" t="inlineStr">
        <is>
          <t>El Salado</t>
        </is>
      </c>
      <c r="AP69" s="25" t="n">
        <v>6</v>
      </c>
      <c r="AQ69" s="34" t="n">
        <v>41642</v>
      </c>
      <c r="AR69" s="35" t="n">
        <v>41680</v>
      </c>
      <c r="AS69" s="36">
        <f>AR69-AQ69</f>
        <v/>
      </c>
      <c r="AT69" s="25" t="inlineStr">
        <is>
          <t>Acta de compromiso</t>
        </is>
      </c>
      <c r="AU69" s="25" t="inlineStr">
        <is>
          <t>Auto de archivo</t>
        </is>
      </c>
      <c r="AW69" s="38" t="n">
        <v>41680</v>
      </c>
      <c r="AX69" s="37" t="inlineStr">
        <is>
          <t>J. Restrepo - S. Bustamante - C. Rojas</t>
        </is>
      </c>
      <c r="AY69" s="38" t="n">
        <v>41680</v>
      </c>
      <c r="CF69" s="38" t="n">
        <v>41779</v>
      </c>
    </row>
    <row r="70">
      <c r="B70" s="25" t="inlineStr">
        <is>
          <t>066-2014</t>
        </is>
      </c>
      <c r="C70" s="25" t="inlineStr">
        <is>
          <t>1307744 - 110545</t>
        </is>
      </c>
      <c r="D70" s="25" t="inlineStr">
        <is>
          <t>FAUNA DOMÉSTICA</t>
        </is>
      </c>
      <c r="F70" s="25" t="inlineStr">
        <is>
          <t>-</t>
        </is>
      </c>
      <c r="H70" s="25" t="inlineStr">
        <is>
          <t>Paseadores de perros que manejan animales sin trailla y con muchos</t>
        </is>
      </c>
      <c r="I70" s="25" t="inlineStr">
        <is>
          <t>Anónimo</t>
        </is>
      </c>
      <c r="T70" s="25" t="inlineStr">
        <is>
          <t>No registra dirección</t>
        </is>
      </c>
      <c r="U70" s="25" t="inlineStr">
        <is>
          <t>no reporta</t>
        </is>
      </c>
      <c r="V70" s="25" t="inlineStr">
        <is>
          <t>no reporta</t>
        </is>
      </c>
      <c r="W70" s="25" t="inlineStr">
        <is>
          <t>Por definir</t>
        </is>
      </c>
      <c r="X70" s="25" t="inlineStr">
        <is>
          <t>CL</t>
        </is>
      </c>
      <c r="Y70" s="25" t="n">
        <v>39</v>
      </c>
      <c r="AA70" s="25" t="inlineStr">
        <is>
          <t>SUR</t>
        </is>
      </c>
      <c r="AB70" s="25" t="n">
        <v>43</v>
      </c>
      <c r="AC70" s="25" t="inlineStr">
        <is>
          <t>A</t>
        </is>
      </c>
      <c r="AD70" s="25" t="n">
        <v>30</v>
      </c>
      <c r="AH70" s="25">
        <f>CONCATENATE(X70," ",Y70," ",Z70," ",AA70," ",AB70," ",AC70," ",AD70," ",AE70," ",AF70," ",AG70)</f>
        <v/>
      </c>
      <c r="AI70" s="25" t="inlineStr">
        <is>
          <t>no reporta</t>
        </is>
      </c>
      <c r="AJ70" s="25" t="inlineStr">
        <is>
          <t>no reporta</t>
        </is>
      </c>
      <c r="AK70" s="25" t="inlineStr">
        <is>
          <t>Alcalá</t>
        </is>
      </c>
      <c r="AP70" s="25" t="n">
        <v>8</v>
      </c>
      <c r="AQ70" s="34" t="n">
        <v>41674</v>
      </c>
      <c r="AR70" s="35" t="n">
        <v>41697</v>
      </c>
      <c r="AS70" s="36">
        <f>AR70-AQ70</f>
        <v/>
      </c>
      <c r="AT70" s="25" t="inlineStr">
        <is>
          <t>Acta de compromiso</t>
        </is>
      </c>
      <c r="AU70" s="25" t="inlineStr">
        <is>
          <t>Auto de archivo</t>
        </is>
      </c>
      <c r="AW70" s="38" t="n">
        <v>41779</v>
      </c>
      <c r="AX70" s="37" t="inlineStr">
        <is>
          <t>L. Taborda</t>
        </is>
      </c>
      <c r="AY70" s="38" t="n">
        <v>41779</v>
      </c>
      <c r="BL70" s="38" t="n">
        <v>41697</v>
      </c>
      <c r="CF70" s="38" t="n">
        <v>41779</v>
      </c>
    </row>
    <row r="71">
      <c r="B71" s="25" t="inlineStr">
        <is>
          <t>067-2014</t>
        </is>
      </c>
      <c r="C71" s="25" t="n">
        <v>1308248</v>
      </c>
      <c r="E71" s="25" t="inlineStr">
        <is>
          <t>RESIDUOS SOLIDOS</t>
        </is>
      </c>
      <c r="F71" s="25" t="inlineStr">
        <is>
          <t>-</t>
        </is>
      </c>
      <c r="H71" s="25" t="inlineStr">
        <is>
          <t>Usuarios que han dejado escombros en el espacio público</t>
        </is>
      </c>
      <c r="I71" s="25" t="inlineStr">
        <is>
          <t>Comunidad</t>
        </is>
      </c>
      <c r="J71" s="25" t="inlineStr">
        <is>
          <t>CL</t>
        </is>
      </c>
      <c r="K71" s="25" t="n">
        <v>36</v>
      </c>
      <c r="L71" s="25" t="inlineStr">
        <is>
          <t>E</t>
        </is>
      </c>
      <c r="M71" s="25" t="inlineStr">
        <is>
          <t>SUR</t>
        </is>
      </c>
      <c r="N71" s="25" t="n">
        <v>27</v>
      </c>
      <c r="T71" s="25">
        <f>CONCATENATE(J71," ",K71," ",L71," ",M71," ",N71," ",O71," ",P71," ",Q71," ",R71," ",S71)</f>
        <v/>
      </c>
      <c r="U71" s="25" t="inlineStr">
        <is>
          <t>no reporta</t>
        </is>
      </c>
      <c r="V71" s="25" t="inlineStr">
        <is>
          <t>no reporta</t>
        </is>
      </c>
      <c r="W71" s="25" t="inlineStr">
        <is>
          <t>Gloria, Blanca, Jaime Cardona</t>
        </is>
      </c>
      <c r="X71" s="25" t="inlineStr">
        <is>
          <t>CL</t>
        </is>
      </c>
      <c r="Y71" s="25" t="n">
        <v>36</v>
      </c>
      <c r="Z71" s="25" t="inlineStr">
        <is>
          <t>E</t>
        </is>
      </c>
      <c r="AA71" s="25" t="inlineStr">
        <is>
          <t>SUR</t>
        </is>
      </c>
      <c r="AB71" s="25" t="n">
        <v>27</v>
      </c>
      <c r="AC71" s="25" t="inlineStr">
        <is>
          <t>G</t>
        </is>
      </c>
      <c r="AD71" s="25" t="n">
        <v>86</v>
      </c>
      <c r="AG71" s="25" t="inlineStr">
        <is>
          <t>1,2,3</t>
        </is>
      </c>
      <c r="AH71" s="25">
        <f>CONCATENATE(X71," ",Y71," ",Z71," ",AA71," ",AB71," ",AC71," ",AD71," ",AE71," ",AF71," ",AG71)</f>
        <v/>
      </c>
      <c r="AI71" s="25" t="inlineStr">
        <is>
          <t>no reporta</t>
        </is>
      </c>
      <c r="AJ71" s="25" t="inlineStr">
        <is>
          <t>no reporta</t>
        </is>
      </c>
      <c r="AK71" s="25" t="inlineStr">
        <is>
          <t>La Pradera</t>
        </is>
      </c>
      <c r="AP71" s="25" t="n">
        <v>5</v>
      </c>
      <c r="AQ71" s="34" t="n">
        <v>41669</v>
      </c>
      <c r="AR71" s="35" t="n">
        <v>41677</v>
      </c>
      <c r="AS71" s="36">
        <f>AR71-AQ71</f>
        <v/>
      </c>
      <c r="AT71" s="25" t="inlineStr">
        <is>
          <t>Acta de compromiso</t>
        </is>
      </c>
      <c r="AU71" s="25" t="inlineStr">
        <is>
          <t>Auto de archivo</t>
        </is>
      </c>
      <c r="AW71" s="38" t="n">
        <v>41677</v>
      </c>
      <c r="AX71" s="37" t="inlineStr">
        <is>
          <t>L. Garcia - J. Alvarez</t>
        </is>
      </c>
      <c r="AY71" s="38" t="n">
        <v>41680</v>
      </c>
      <c r="CF71" s="38" t="n">
        <v>41778</v>
      </c>
    </row>
    <row r="72">
      <c r="B72" s="25" t="inlineStr">
        <is>
          <t>068-2014</t>
        </is>
      </c>
      <c r="C72" s="25" t="inlineStr">
        <is>
          <t>1308249-132056</t>
        </is>
      </c>
      <c r="E72" s="25" t="inlineStr">
        <is>
          <t>RESIDUOS SOLIDOS</t>
        </is>
      </c>
      <c r="F72" s="25" t="inlineStr">
        <is>
          <t>-</t>
        </is>
      </c>
      <c r="H72" s="25" t="inlineStr">
        <is>
          <t>Residuos solidos dejados por recicladores informales</t>
        </is>
      </c>
      <c r="I72" s="25" t="inlineStr">
        <is>
          <t>Alexis Parra</t>
        </is>
      </c>
      <c r="T72" s="25" t="inlineStr">
        <is>
          <t>No registra dirección</t>
        </is>
      </c>
      <c r="U72" s="25" t="inlineStr">
        <is>
          <t>no reporta</t>
        </is>
      </c>
      <c r="V72" s="25" t="inlineStr">
        <is>
          <t>3311847-3695770</t>
        </is>
      </c>
      <c r="W72" s="25" t="inlineStr">
        <is>
          <t>Varios usuarios</t>
        </is>
      </c>
      <c r="X72" s="25" t="inlineStr">
        <is>
          <t>CL</t>
        </is>
      </c>
      <c r="Y72" s="25" t="n">
        <v>37</v>
      </c>
      <c r="AA72" s="25" t="inlineStr">
        <is>
          <t>SUR</t>
        </is>
      </c>
      <c r="AB72" s="25" t="n">
        <v>33</v>
      </c>
      <c r="AD72" s="25" t="n">
        <v>14</v>
      </c>
      <c r="AH72" s="25">
        <f>CONCATENATE(X72," ",Y72," ",Z72," ",AA72," ",AB72," ",AC72," ",AD72," ",AE72," ",AF72," ",AG72)</f>
        <v/>
      </c>
      <c r="AI72" s="25" t="inlineStr">
        <is>
          <t>no reporta</t>
        </is>
      </c>
      <c r="AJ72" s="25" t="inlineStr">
        <is>
          <t>no reporta</t>
        </is>
      </c>
      <c r="AK72" s="25" t="inlineStr">
        <is>
          <t>Los Naranjos</t>
        </is>
      </c>
      <c r="AP72" s="25" t="n">
        <v>9</v>
      </c>
      <c r="AQ72" s="34" t="n">
        <v>41669</v>
      </c>
      <c r="AR72" s="35" t="n"/>
      <c r="AS72" s="36">
        <f>AR72-AQ72</f>
        <v/>
      </c>
      <c r="AT72" s="25" t="inlineStr">
        <is>
          <t>Acta de compromiso</t>
        </is>
      </c>
      <c r="AU72" s="25" t="inlineStr">
        <is>
          <t>Visitas patrulleros</t>
        </is>
      </c>
      <c r="AW72" s="38" t="n">
        <v>41682</v>
      </c>
      <c r="AX72" s="37" t="inlineStr">
        <is>
          <t>C. Calle- C.Rojas</t>
        </is>
      </c>
      <c r="AY72" s="38" t="n">
        <v>41696</v>
      </c>
    </row>
    <row r="73">
      <c r="B73" s="25" t="inlineStr">
        <is>
          <t>069-2014</t>
        </is>
      </c>
      <c r="C73" s="25" t="n">
        <v>1308250</v>
      </c>
      <c r="D73" s="25" t="inlineStr">
        <is>
          <t>AIRE</t>
        </is>
      </c>
      <c r="F73" s="25" t="inlineStr">
        <is>
          <t>-</t>
        </is>
      </c>
      <c r="H73" s="25" t="inlineStr">
        <is>
          <t>Contaminación por emisiones de polvo y ruido</t>
        </is>
      </c>
      <c r="I73" s="25" t="inlineStr">
        <is>
          <t>Eida Margarita Muñoz</t>
        </is>
      </c>
      <c r="J73" s="25" t="inlineStr">
        <is>
          <t>TR</t>
        </is>
      </c>
      <c r="K73" s="25" t="n">
        <v>32</v>
      </c>
      <c r="L73" s="25" t="inlineStr">
        <is>
          <t>A</t>
        </is>
      </c>
      <c r="M73" s="25" t="inlineStr">
        <is>
          <t>SUR</t>
        </is>
      </c>
      <c r="N73" s="25" t="n">
        <v>31</v>
      </c>
      <c r="O73" s="25" t="inlineStr">
        <is>
          <t>E</t>
        </is>
      </c>
      <c r="P73" s="25" t="n">
        <v>50</v>
      </c>
      <c r="T73" s="25">
        <f>CONCATENATE(J73," ",K73," ",L73," ",M73," ",N73," ",O73," ",P73," ",Q73," ",R73," ",S73)</f>
        <v/>
      </c>
      <c r="U73" s="25" t="inlineStr">
        <is>
          <t>no reporta</t>
        </is>
      </c>
      <c r="V73" s="25" t="n">
        <v>5990412</v>
      </c>
      <c r="W73" s="25" t="inlineStr">
        <is>
          <t>Por definir</t>
        </is>
      </c>
      <c r="X73" s="25" t="inlineStr">
        <is>
          <t>TR</t>
        </is>
      </c>
      <c r="Y73" s="25" t="n">
        <v>32</v>
      </c>
      <c r="Z73" s="25" t="inlineStr">
        <is>
          <t>A</t>
        </is>
      </c>
      <c r="AA73" s="25" t="inlineStr">
        <is>
          <t>SUR</t>
        </is>
      </c>
      <c r="AB73" s="25" t="n">
        <v>31</v>
      </c>
      <c r="AC73" s="25" t="inlineStr">
        <is>
          <t>E</t>
        </is>
      </c>
      <c r="AD73" s="25" t="n">
        <v>40</v>
      </c>
      <c r="AH73" s="25">
        <f>CONCATENATE(X73," ",Y73," ",Z73," ",AA73," ",AB73," ",AC73," ",AD73," ",AE73," ",AF73," ",AG73)</f>
        <v/>
      </c>
      <c r="AI73" s="25" t="inlineStr">
        <is>
          <t>no reporta</t>
        </is>
      </c>
      <c r="AJ73" s="25" t="inlineStr">
        <is>
          <t>no reporta</t>
        </is>
      </c>
      <c r="AK73" s="25" t="inlineStr">
        <is>
          <t>La Magnolia</t>
        </is>
      </c>
      <c r="AP73" s="25" t="n">
        <v>9</v>
      </c>
      <c r="AQ73" s="34" t="n">
        <v>41669</v>
      </c>
      <c r="AR73" s="35" t="n">
        <v>41680</v>
      </c>
      <c r="AS73" s="36">
        <f>AR73-AQ73</f>
        <v/>
      </c>
      <c r="AT73" s="25" t="inlineStr">
        <is>
          <t>Acta de compromiso</t>
        </is>
      </c>
      <c r="AU73" s="25" t="inlineStr">
        <is>
          <t>Auto de archivo</t>
        </is>
      </c>
      <c r="AW73" s="38" t="n">
        <v>41680</v>
      </c>
      <c r="AX73" s="37" t="inlineStr">
        <is>
          <t>J. Restrepo - S. Bustamante - C. Rojas</t>
        </is>
      </c>
      <c r="AY73" s="38" t="n">
        <v>41680</v>
      </c>
      <c r="CF73" s="38" t="n">
        <v>41779</v>
      </c>
    </row>
    <row r="74">
      <c r="B74" s="25" t="inlineStr">
        <is>
          <t>070-2014</t>
        </is>
      </c>
      <c r="C74" s="25" t="n">
        <v>1308256</v>
      </c>
      <c r="E74" s="25" t="inlineStr">
        <is>
          <t>RESIDUOS SOLIDOS</t>
        </is>
      </c>
      <c r="F74" s="25" t="inlineStr">
        <is>
          <t>-</t>
        </is>
      </c>
      <c r="H74" s="25" t="inlineStr">
        <is>
          <t>Escombros dejados en el espacio público</t>
        </is>
      </c>
      <c r="I74" s="25" t="inlineStr">
        <is>
          <t>Anónimo</t>
        </is>
      </c>
      <c r="T74" s="25" t="inlineStr">
        <is>
          <t>No registra dirección</t>
        </is>
      </c>
      <c r="U74" s="25" t="inlineStr">
        <is>
          <t>no reporta</t>
        </is>
      </c>
      <c r="V74" s="25" t="inlineStr">
        <is>
          <t>no reporta</t>
        </is>
      </c>
      <c r="W74" s="25" t="inlineStr">
        <is>
          <t>Danilo</t>
        </is>
      </c>
      <c r="X74" s="25" t="inlineStr">
        <is>
          <t>CL</t>
        </is>
      </c>
      <c r="Y74" s="25" t="n">
        <v>38</v>
      </c>
      <c r="Z74" s="25" t="inlineStr">
        <is>
          <t>A</t>
        </is>
      </c>
      <c r="AA74" s="25" t="inlineStr">
        <is>
          <t>SUR</t>
        </is>
      </c>
      <c r="AB74" s="25" t="n">
        <v>43</v>
      </c>
      <c r="AD74" s="25" t="n">
        <v>46</v>
      </c>
      <c r="AH74" s="25">
        <f>CONCATENATE(X74," ",Y74," ",Z74," ",AA74," ",AB74," ",AC74," ",AD74," ",AE74," ",AF74," ",AG74)</f>
        <v/>
      </c>
      <c r="AI74" s="25" t="inlineStr">
        <is>
          <t>no reporta</t>
        </is>
      </c>
      <c r="AJ74" s="25" t="inlineStr">
        <is>
          <t>no reporta</t>
        </is>
      </c>
      <c r="AK74" s="25" t="inlineStr">
        <is>
          <t>Zona centro</t>
        </is>
      </c>
      <c r="AP74" s="25" t="n">
        <v>9</v>
      </c>
      <c r="AQ74" s="34" t="n">
        <v>41669</v>
      </c>
      <c r="AR74" s="35" t="n">
        <v>41680</v>
      </c>
      <c r="AS74" s="36">
        <f>AR74-AQ74</f>
        <v/>
      </c>
      <c r="AT74" s="25" t="inlineStr">
        <is>
          <t>Acta de compromiso</t>
        </is>
      </c>
      <c r="AU74" s="25" t="inlineStr">
        <is>
          <t>Auto de archivo</t>
        </is>
      </c>
      <c r="AW74" s="38" t="n">
        <v>41680</v>
      </c>
      <c r="AX74" s="37" t="inlineStr">
        <is>
          <t>C. Calle- C.Rojas</t>
        </is>
      </c>
      <c r="AY74" s="38" t="n">
        <v>41680</v>
      </c>
      <c r="CF74" s="38" t="n">
        <v>41779</v>
      </c>
    </row>
    <row r="75">
      <c r="B75" s="25" t="inlineStr">
        <is>
          <t>071-2014</t>
        </is>
      </c>
      <c r="C75" s="25" t="inlineStr">
        <is>
          <t>1308257-1314359</t>
        </is>
      </c>
      <c r="D75" s="25" t="inlineStr">
        <is>
          <t>LOTE-PREDIO</t>
        </is>
      </c>
      <c r="F75" s="25" t="inlineStr">
        <is>
          <t>-</t>
        </is>
      </c>
      <c r="H75" s="25" t="inlineStr">
        <is>
          <t>Perjucios por el manejo de aguas lluvias de Urbanización Trentto</t>
        </is>
      </c>
      <c r="I75" s="25" t="inlineStr">
        <is>
          <t>Comunidad</t>
        </is>
      </c>
      <c r="T75" s="25" t="inlineStr">
        <is>
          <t>No registra dirección</t>
        </is>
      </c>
      <c r="U75" s="25" t="inlineStr">
        <is>
          <t>no reporta</t>
        </is>
      </c>
      <c r="V75" s="25" t="inlineStr">
        <is>
          <t>no reporta</t>
        </is>
      </c>
      <c r="W75" s="25" t="inlineStr">
        <is>
          <t>Urbanización Trentto</t>
        </is>
      </c>
      <c r="X75" s="25" t="inlineStr">
        <is>
          <t>KR</t>
        </is>
      </c>
      <c r="Y75" s="25" t="n">
        <v>27</v>
      </c>
      <c r="Z75" s="25" t="inlineStr">
        <is>
          <t>D</t>
        </is>
      </c>
      <c r="AB75" s="25" t="n">
        <v>27</v>
      </c>
      <c r="AE75" s="25" t="inlineStr">
        <is>
          <t>SUR</t>
        </is>
      </c>
      <c r="AG75" s="25" t="n">
        <v>123</v>
      </c>
      <c r="AH75" s="25">
        <f>CONCATENATE(X75," ",Y75," ",Z75," ",AA75," ",AB75," ",AC75," ",AD75," ",AE75," ",AF75," ",AG75)</f>
        <v/>
      </c>
      <c r="AI75" s="25" t="inlineStr">
        <is>
          <t>no reporta</t>
        </is>
      </c>
      <c r="AJ75" s="25" t="inlineStr">
        <is>
          <t>no reporta</t>
        </is>
      </c>
      <c r="AK75" s="25" t="inlineStr">
        <is>
          <t>El Esmeraldal</t>
        </is>
      </c>
      <c r="AP75" s="25" t="n">
        <v>4</v>
      </c>
      <c r="AQ75" s="34" t="n">
        <v>41669</v>
      </c>
      <c r="AR75" s="35" t="n"/>
      <c r="AS75" s="36">
        <f>AR75-AQ75</f>
        <v/>
      </c>
      <c r="AT75" s="25" t="inlineStr">
        <is>
          <t>Acta de compromiso</t>
        </is>
      </c>
      <c r="AU75" s="25" t="inlineStr">
        <is>
          <t>Visitas técnicos</t>
        </is>
      </c>
    </row>
    <row r="76">
      <c r="B76" s="25" t="inlineStr">
        <is>
          <t>072-2014</t>
        </is>
      </c>
      <c r="C76" s="25" t="n">
        <v>1308261</v>
      </c>
      <c r="D76" s="25" t="inlineStr">
        <is>
          <t>FAUNA DOMÉSTICA</t>
        </is>
      </c>
      <c r="F76" s="25" t="inlineStr">
        <is>
          <t>-</t>
        </is>
      </c>
      <c r="H76" s="25" t="inlineStr">
        <is>
          <t>No recogen los excrementos de sus mascotas</t>
        </is>
      </c>
      <c r="I76" s="25" t="inlineStr">
        <is>
          <t>Raul Diaz</t>
        </is>
      </c>
      <c r="J76" s="25" t="inlineStr">
        <is>
          <t>CL</t>
        </is>
      </c>
      <c r="K76" s="25" t="n">
        <v>46</v>
      </c>
      <c r="M76" s="25" t="inlineStr">
        <is>
          <t>SUR</t>
        </is>
      </c>
      <c r="N76" s="25" t="n">
        <v>46</v>
      </c>
      <c r="P76" s="25" t="n">
        <v>8</v>
      </c>
      <c r="T76" s="25">
        <f>CONCATENATE(J76," ",K76," ",L76," ",M76," ",N76," ",O76," ",P76," ",Q76," ",R76," ",S76)</f>
        <v/>
      </c>
      <c r="U76" s="25" t="n">
        <v>70032279</v>
      </c>
      <c r="V76" s="25" t="n">
        <v>3127836442</v>
      </c>
      <c r="W76" s="25" t="inlineStr">
        <is>
          <t>Por definir</t>
        </is>
      </c>
      <c r="X76" s="25" t="inlineStr">
        <is>
          <t>CL</t>
        </is>
      </c>
      <c r="Y76" s="25" t="n">
        <v>46</v>
      </c>
      <c r="AA76" s="25" t="inlineStr">
        <is>
          <t>SUR</t>
        </is>
      </c>
      <c r="AB76" s="25" t="n">
        <v>46</v>
      </c>
      <c r="AC76" s="25" t="inlineStr">
        <is>
          <t>B</t>
        </is>
      </c>
      <c r="AD76" s="25" t="n">
        <v>25</v>
      </c>
      <c r="AH76" s="25">
        <f>CONCATENATE(X76," ",Y76," ",Z76," ",AA76," ",AB76," ",AC76," ",AD76," ",AE76," ",AF76," ",AG76)</f>
        <v/>
      </c>
      <c r="AI76" s="25" t="inlineStr">
        <is>
          <t>no reporta</t>
        </is>
      </c>
      <c r="AJ76" s="25" t="inlineStr">
        <is>
          <t>no reporta</t>
        </is>
      </c>
      <c r="AK76" s="25" t="inlineStr">
        <is>
          <t>Primavera</t>
        </is>
      </c>
      <c r="AP76" s="25" t="n">
        <v>8</v>
      </c>
      <c r="AQ76" s="34" t="n">
        <v>41670</v>
      </c>
      <c r="AR76" s="35" t="n"/>
      <c r="AS76" s="36">
        <f>AR76-AQ76</f>
        <v/>
      </c>
      <c r="AT76" s="25" t="inlineStr">
        <is>
          <t>Acta de compromiso</t>
        </is>
      </c>
      <c r="AU76" s="25" t="inlineStr">
        <is>
          <t>Visitas patrulleros</t>
        </is>
      </c>
      <c r="AW76" s="38" t="n">
        <v>41682</v>
      </c>
      <c r="AX76" s="37" t="inlineStr">
        <is>
          <t>L. Garcia - J. Alvarez</t>
        </is>
      </c>
      <c r="AY76" s="38" t="n">
        <v>41682</v>
      </c>
    </row>
    <row r="77">
      <c r="B77" s="25" t="inlineStr">
        <is>
          <t>073-2014</t>
        </is>
      </c>
      <c r="C77" s="25" t="n">
        <v>1308242</v>
      </c>
      <c r="E77" s="25" t="inlineStr">
        <is>
          <t>RESIDUOS SOLIDOS</t>
        </is>
      </c>
      <c r="F77" s="25" t="inlineStr">
        <is>
          <t>-</t>
        </is>
      </c>
      <c r="H77" s="25" t="inlineStr">
        <is>
          <t>Solicitan sensibilización en el sector por inadecuada disposición de residuos sólidos</t>
        </is>
      </c>
      <c r="I77" s="25" t="inlineStr">
        <is>
          <t>Farmaceutica Herson</t>
        </is>
      </c>
      <c r="J77" s="25" t="inlineStr">
        <is>
          <t>KR</t>
        </is>
      </c>
      <c r="K77" s="25" t="n">
        <v>48</v>
      </c>
      <c r="N77" s="25" t="n">
        <v>48</v>
      </c>
      <c r="P77" s="25" t="n">
        <v>75</v>
      </c>
      <c r="Q77" s="25" t="inlineStr">
        <is>
          <t>SUR</t>
        </is>
      </c>
      <c r="S77" s="25" t="n">
        <v>158</v>
      </c>
      <c r="T77" s="25">
        <f>CONCATENATE(J77," ",K77," ",L77," ",M77," ",N77," ",O77," ",P77," ",Q77," ",R77," ",S77)</f>
        <v/>
      </c>
      <c r="U77" s="25" t="inlineStr">
        <is>
          <t>no reporta</t>
        </is>
      </c>
      <c r="V77" s="25" t="n">
        <v>4483424</v>
      </c>
      <c r="W77" s="25" t="inlineStr">
        <is>
          <t>Varios usuarios</t>
        </is>
      </c>
      <c r="AH77" s="25" t="inlineStr">
        <is>
          <t>No registra dirección</t>
        </is>
      </c>
      <c r="AI77" s="25" t="inlineStr">
        <is>
          <t>no reporta</t>
        </is>
      </c>
      <c r="AJ77" s="25" t="inlineStr">
        <is>
          <t>no reporta</t>
        </is>
      </c>
      <c r="AK77" s="25" t="inlineStr">
        <is>
          <t>Las Vegas</t>
        </is>
      </c>
      <c r="AP77" s="25" t="n">
        <v>1</v>
      </c>
      <c r="AQ77" s="34" t="n">
        <v>41669</v>
      </c>
      <c r="AR77" s="35" t="n">
        <v>41682</v>
      </c>
      <c r="AS77" s="36">
        <f>AR77-AQ77</f>
        <v/>
      </c>
      <c r="AT77" s="25" t="inlineStr">
        <is>
          <t>Acta de compromiso</t>
        </is>
      </c>
      <c r="AU77" s="25" t="inlineStr">
        <is>
          <t>Auto de archivo</t>
        </is>
      </c>
      <c r="AW77" s="38" t="n">
        <v>41682</v>
      </c>
      <c r="AX77" s="37" t="inlineStr">
        <is>
          <t>J. Restrepo - S. Bustamante - C. Rojas</t>
        </is>
      </c>
      <c r="AY77" s="38" t="n">
        <v>41682</v>
      </c>
      <c r="AZ77" s="38" t="n">
        <v>41701</v>
      </c>
      <c r="BA77" s="37" t="inlineStr">
        <is>
          <t>J. Restrepo - S. Bustamante</t>
        </is>
      </c>
      <c r="BB77" s="38" t="n">
        <v>41702</v>
      </c>
      <c r="CF77" s="38" t="n">
        <v>41717</v>
      </c>
    </row>
    <row r="78">
      <c r="B78" s="25" t="inlineStr">
        <is>
          <t>074-2014</t>
        </is>
      </c>
      <c r="C78" s="25" t="n">
        <v>1308274</v>
      </c>
      <c r="E78" s="25" t="inlineStr">
        <is>
          <t>RESIDUOS SOLIDOS</t>
        </is>
      </c>
      <c r="F78" s="25" t="inlineStr">
        <is>
          <t>-</t>
        </is>
      </c>
      <c r="H78" s="25" t="inlineStr">
        <is>
          <t>Solicitan control de manejo de residuos solidos de esta vivienda</t>
        </is>
      </c>
      <c r="I78" s="25" t="inlineStr">
        <is>
          <t>Anónimo</t>
        </is>
      </c>
      <c r="R78" s="45" t="n"/>
      <c r="T78" s="25" t="inlineStr">
        <is>
          <t>No registra dirección</t>
        </is>
      </c>
      <c r="U78" s="25" t="inlineStr">
        <is>
          <t>no reporta</t>
        </is>
      </c>
      <c r="V78" s="25" t="inlineStr">
        <is>
          <t>no reporta</t>
        </is>
      </c>
      <c r="W78" s="25" t="inlineStr">
        <is>
          <t>Alba Aristizabal</t>
        </is>
      </c>
      <c r="AF78" s="25" t="inlineStr">
        <is>
          <t>1.1</t>
        </is>
      </c>
      <c r="AG78" s="25" t="n">
        <v>402</v>
      </c>
      <c r="AH78" s="25">
        <f>CONCATENATE(X78," ",Y78," ",Z78," ",AA78," ",AB78," ",AC78," ",AD78," ",AE78," ",AF78," ",AG78)</f>
        <v/>
      </c>
      <c r="AI78" s="25" t="n">
        <v>42879035</v>
      </c>
      <c r="AJ78" s="25" t="n">
        <v>3332915</v>
      </c>
      <c r="AK78" s="25" t="inlineStr">
        <is>
          <t>El Dorado</t>
        </is>
      </c>
      <c r="AP78" s="25" t="n">
        <v>7</v>
      </c>
      <c r="AQ78" s="34" t="n">
        <v>41670</v>
      </c>
      <c r="AR78" s="35" t="n">
        <v>41682</v>
      </c>
      <c r="AS78" s="36">
        <f>AR78-AQ78</f>
        <v/>
      </c>
      <c r="AT78" s="25" t="inlineStr">
        <is>
          <t>Acta de compromiso</t>
        </is>
      </c>
      <c r="AU78" s="25" t="inlineStr">
        <is>
          <t>Auto de archivo</t>
        </is>
      </c>
      <c r="AW78" s="38" t="n">
        <v>41682</v>
      </c>
      <c r="AX78" s="37" t="inlineStr">
        <is>
          <t>J. Restrepo - S. Bustamante - C. Rojas</t>
        </is>
      </c>
      <c r="AY78" s="38" t="n">
        <v>41683</v>
      </c>
      <c r="CF78" s="38" t="n">
        <v>41687</v>
      </c>
    </row>
    <row r="79">
      <c r="B79" s="25" t="inlineStr">
        <is>
          <t>075-2014</t>
        </is>
      </c>
      <c r="C79" s="25" t="n">
        <v>1308392</v>
      </c>
      <c r="E79" s="25" t="inlineStr">
        <is>
          <t>RESIDUOS SOLIDOS</t>
        </is>
      </c>
      <c r="F79" s="25" t="n">
        <v>1</v>
      </c>
      <c r="H79" s="25" t="inlineStr">
        <is>
          <t>Manejo inadecuado de residuos solidos - Frisby S.A - Comparendo 556</t>
        </is>
      </c>
      <c r="I79" s="25" t="inlineStr">
        <is>
          <t>De Oficio</t>
        </is>
      </c>
      <c r="T79" s="25" t="inlineStr">
        <is>
          <t>No registra dirección</t>
        </is>
      </c>
      <c r="U79" s="25" t="inlineStr">
        <is>
          <t>no reporta</t>
        </is>
      </c>
      <c r="V79" s="25" t="inlineStr">
        <is>
          <t>no reporta</t>
        </is>
      </c>
      <c r="W79" s="25" t="inlineStr">
        <is>
          <t>Frisby S.A</t>
        </is>
      </c>
      <c r="X79" s="25" t="inlineStr">
        <is>
          <t>CL</t>
        </is>
      </c>
      <c r="Y79" s="25" t="n">
        <v>38</v>
      </c>
      <c r="AA79" s="25" t="inlineStr">
        <is>
          <t>SUR</t>
        </is>
      </c>
      <c r="AB79" s="25" t="n">
        <v>42</v>
      </c>
      <c r="AH79" s="25">
        <f>CONCATENATE(X79," ",Y79," ",Z79," ",AA79," ",AB79," ",AC79," ",AD79," ",AE79," ",AF79," ",AG79)</f>
        <v/>
      </c>
      <c r="AI79" s="25" t="n">
        <v>8914085845</v>
      </c>
      <c r="AJ79" s="25" t="inlineStr">
        <is>
          <t>no reporta</t>
        </is>
      </c>
      <c r="AK79" s="25" t="inlineStr">
        <is>
          <t>Zona Centro</t>
        </is>
      </c>
      <c r="AM79" s="25" t="inlineStr">
        <is>
          <t>022</t>
        </is>
      </c>
      <c r="AP79" s="25" t="n">
        <v>9</v>
      </c>
      <c r="AQ79" s="34" t="n">
        <v>41315</v>
      </c>
      <c r="AR79" s="35" t="n">
        <v>41315</v>
      </c>
      <c r="AS79" s="36">
        <f>AR79-AQ79</f>
        <v/>
      </c>
      <c r="AT79" s="25" t="inlineStr">
        <is>
          <t>Comparendo ambiental</t>
        </is>
      </c>
      <c r="AU79" s="25" t="inlineStr">
        <is>
          <t>Auto de archivo</t>
        </is>
      </c>
      <c r="CF79" s="38" t="n">
        <v>41841</v>
      </c>
    </row>
    <row r="80">
      <c r="B80" s="25" t="inlineStr">
        <is>
          <t>076-2014</t>
        </is>
      </c>
      <c r="C80" s="25" t="n">
        <v>1308046</v>
      </c>
      <c r="D80" s="25" t="inlineStr">
        <is>
          <t>FAUNA DOMÉSTICA</t>
        </is>
      </c>
      <c r="F80" s="25" t="inlineStr">
        <is>
          <t>-</t>
        </is>
      </c>
      <c r="H80" s="25" t="inlineStr">
        <is>
          <t>Perro que sueltan no le recogen excremetos y ataca a vecinos</t>
        </is>
      </c>
      <c r="I80" s="25" t="inlineStr">
        <is>
          <t>Marta Palacio</t>
        </is>
      </c>
      <c r="J80" s="25" t="inlineStr">
        <is>
          <t>CL</t>
        </is>
      </c>
      <c r="K80" s="25" t="n">
        <v>36</v>
      </c>
      <c r="L80" s="25" t="inlineStr">
        <is>
          <t>D</t>
        </is>
      </c>
      <c r="M80" s="25" t="inlineStr">
        <is>
          <t>SUR</t>
        </is>
      </c>
      <c r="N80" s="25" t="n">
        <v>26</v>
      </c>
      <c r="O80" s="25" t="inlineStr">
        <is>
          <t>A</t>
        </is>
      </c>
      <c r="P80" s="25" t="n">
        <v>6</v>
      </c>
      <c r="S80" s="25" t="n">
        <v>116</v>
      </c>
      <c r="T80" s="25">
        <f>CONCATENATE(J80," ",K80," ",L80," ",M80," ",N80," ",O80," ",P80," ",Q80," ",R80," ",S80)</f>
        <v/>
      </c>
      <c r="U80" s="25" t="n">
        <v>43613625</v>
      </c>
      <c r="V80" s="25" t="n">
        <v>5971975</v>
      </c>
      <c r="W80" s="25" t="inlineStr">
        <is>
          <t>Jhoany</t>
        </is>
      </c>
      <c r="X80" s="25" t="inlineStr">
        <is>
          <t>CL</t>
        </is>
      </c>
      <c r="Y80" s="25" t="n">
        <v>36</v>
      </c>
      <c r="Z80" s="25" t="inlineStr">
        <is>
          <t>D</t>
        </is>
      </c>
      <c r="AA80" s="25" t="inlineStr">
        <is>
          <t>SUR</t>
        </is>
      </c>
      <c r="AB80" s="25" t="n">
        <v>26</v>
      </c>
      <c r="AC80" s="25" t="inlineStr">
        <is>
          <t>A</t>
        </is>
      </c>
      <c r="AD80" s="25" t="n">
        <v>6</v>
      </c>
      <c r="AG80" s="25" t="n">
        <v>115</v>
      </c>
      <c r="AH80" s="25">
        <f>CONCATENATE(X80," ",Y80," ",Z80," ",AA80," ",AB80," ",AC80," ",AD80," ",AE80," ",AF80," ",AG80)</f>
        <v/>
      </c>
      <c r="AI80" s="25" t="n">
        <v>70546060</v>
      </c>
      <c r="AJ80" s="25" t="n">
        <v>3217972816</v>
      </c>
      <c r="AL80" s="25" t="inlineStr">
        <is>
          <t>El Escobero</t>
        </is>
      </c>
      <c r="AP80" s="25" t="n">
        <v>10</v>
      </c>
      <c r="AQ80" s="34" t="n">
        <v>41675</v>
      </c>
      <c r="AR80" s="35" t="n"/>
      <c r="AS80" s="36">
        <f>AR80-AQ80</f>
        <v/>
      </c>
      <c r="AT80" s="25" t="inlineStr">
        <is>
          <t>Acta de compromiso</t>
        </is>
      </c>
      <c r="AU80" s="25" t="inlineStr">
        <is>
          <t>Auto de archivo</t>
        </is>
      </c>
    </row>
    <row r="81">
      <c r="B81" s="25" t="inlineStr">
        <is>
          <t>077-2014</t>
        </is>
      </c>
      <c r="C81" s="25" t="n">
        <v>1308135</v>
      </c>
      <c r="D81" s="25" t="inlineStr">
        <is>
          <t>LOTE-PREDIO</t>
        </is>
      </c>
      <c r="H81" s="25" t="inlineStr">
        <is>
          <t>Lote enmalezado y sin cerramiento</t>
        </is>
      </c>
      <c r="I81" s="25" t="inlineStr">
        <is>
          <t>Sonia Rua</t>
        </is>
      </c>
      <c r="J81" s="25" t="inlineStr">
        <is>
          <t>KR</t>
        </is>
      </c>
      <c r="K81" s="25" t="n">
        <v>42</v>
      </c>
      <c r="L81" s="25" t="inlineStr">
        <is>
          <t>A</t>
        </is>
      </c>
      <c r="N81" s="25" t="n">
        <v>26</v>
      </c>
      <c r="P81" s="25" t="n">
        <v>217</v>
      </c>
      <c r="Q81" s="25" t="inlineStr">
        <is>
          <t>SUR</t>
        </is>
      </c>
      <c r="S81" s="25" t="n">
        <v>301</v>
      </c>
      <c r="T81" s="25">
        <f>CONCATENATE(J81," ",K81," ",L81," ",M81," ",N81," ",O81," ",P81," ",Q81," ",R81," ",S81)</f>
        <v/>
      </c>
      <c r="U81" s="25" t="n">
        <v>42899695</v>
      </c>
      <c r="V81" s="25" t="n">
        <v>3334639</v>
      </c>
      <c r="W81" s="25" t="inlineStr">
        <is>
          <t>Por definir</t>
        </is>
      </c>
      <c r="AH81" s="25">
        <f>CONCATENATE(X81," ",Y81," ",Z81," ",AA81," ",AB81," ",AC81," ",AD81," ",AE81," ",AF81," ",AG81)</f>
        <v/>
      </c>
      <c r="AI81" s="25" t="inlineStr">
        <is>
          <t>no reporta</t>
        </is>
      </c>
      <c r="AJ81" s="25" t="inlineStr">
        <is>
          <t>no reporta</t>
        </is>
      </c>
      <c r="AK81" s="25" t="inlineStr">
        <is>
          <t>Las Orquideas</t>
        </is>
      </c>
      <c r="AP81" s="25" t="n">
        <v>3</v>
      </c>
      <c r="AQ81" s="34" t="n">
        <v>41661</v>
      </c>
      <c r="AR81" s="35" t="n"/>
      <c r="AS81" s="36">
        <f>AR81-AQ81</f>
        <v/>
      </c>
      <c r="AT81" s="25" t="inlineStr">
        <is>
          <t>Acta de compromiso</t>
        </is>
      </c>
      <c r="AU81" s="25" t="inlineStr">
        <is>
          <t>Citaciones</t>
        </is>
      </c>
    </row>
    <row r="82">
      <c r="B82" s="25" t="inlineStr">
        <is>
          <t>078-2014</t>
        </is>
      </c>
      <c r="C82" s="25" t="n">
        <v>1308282</v>
      </c>
      <c r="D82" s="25" t="inlineStr">
        <is>
          <t>FLORA</t>
        </is>
      </c>
      <c r="H82" s="25" t="inlineStr">
        <is>
          <t>Tala de arboles sector los gallegos</t>
        </is>
      </c>
      <c r="I82" s="25" t="inlineStr">
        <is>
          <t>anonimo</t>
        </is>
      </c>
      <c r="T82" s="25">
        <f>CONCATENATE(J82," ",K82," ",L82," ",M82," ",N82," ",O82," ",P82," ",Q82," ",R82," ",S82)</f>
        <v/>
      </c>
      <c r="U82" s="25" t="inlineStr">
        <is>
          <t>no reporta</t>
        </is>
      </c>
      <c r="V82" s="25" t="inlineStr">
        <is>
          <t>no reporta</t>
        </is>
      </c>
      <c r="W82" s="25" t="inlineStr">
        <is>
          <t>Por definir</t>
        </is>
      </c>
      <c r="AH82" s="25">
        <f>CONCATENATE(X82," ",Y82," ",Z82," ",AA82," ",AB82," ",AC82," ",AD82," ",AE82," ",AF82," ",AG82)</f>
        <v/>
      </c>
      <c r="AI82" s="25" t="inlineStr">
        <is>
          <t>no reporta</t>
        </is>
      </c>
      <c r="AJ82" s="25" t="inlineStr">
        <is>
          <t>no reporta</t>
        </is>
      </c>
      <c r="AL82" s="25" t="inlineStr">
        <is>
          <t>Pantanillo</t>
        </is>
      </c>
      <c r="AN82" s="25" t="inlineStr">
        <is>
          <t>005</t>
        </is>
      </c>
      <c r="AP82" s="25" t="n">
        <v>13</v>
      </c>
      <c r="AQ82" s="34" t="n">
        <v>41673</v>
      </c>
      <c r="AR82" s="35" t="n">
        <v>41778</v>
      </c>
      <c r="AS82" s="36">
        <f>AR82-AQ82</f>
        <v/>
      </c>
      <c r="AT82" s="25" t="inlineStr">
        <is>
          <t>Acta de compromiso</t>
        </is>
      </c>
      <c r="AU82" s="25" t="inlineStr">
        <is>
          <t>Auto de archivo</t>
        </is>
      </c>
      <c r="CF82" s="38" t="n">
        <v>41787</v>
      </c>
    </row>
    <row r="83">
      <c r="A83" s="25" t="inlineStr">
        <is>
          <t>13-1888</t>
        </is>
      </c>
      <c r="B83" s="25" t="inlineStr">
        <is>
          <t>079-2014</t>
        </is>
      </c>
      <c r="C83" s="25" t="n">
        <v>102708</v>
      </c>
      <c r="D83" s="25" t="inlineStr">
        <is>
          <t>HÍDRICO</t>
        </is>
      </c>
      <c r="H83" s="25" t="inlineStr">
        <is>
          <t>Descarga de agua que desestabiliz talud</t>
        </is>
      </c>
      <c r="I83" s="25" t="inlineStr">
        <is>
          <t>Mauricio Puerta Arango</t>
        </is>
      </c>
      <c r="J83" s="25" t="inlineStr">
        <is>
          <t>CL</t>
        </is>
      </c>
      <c r="K83" s="25" t="n">
        <v>5</v>
      </c>
      <c r="L83" s="25" t="inlineStr">
        <is>
          <t>G</t>
        </is>
      </c>
      <c r="N83" s="25" t="n">
        <v>32</v>
      </c>
      <c r="P83" s="25" t="n">
        <v>110</v>
      </c>
      <c r="S83" s="25" t="n">
        <v>1601</v>
      </c>
      <c r="T83" s="25">
        <f>CONCATENATE(J83," ",K83," ",L83," ",M83," ",N83," ",O83," ",P83," ",Q83," ",R83," ",S83)</f>
        <v/>
      </c>
      <c r="U83" s="25" t="n">
        <v>70100245</v>
      </c>
      <c r="V83" s="25" t="n">
        <v>3104140100</v>
      </c>
      <c r="W83" s="25" t="inlineStr">
        <is>
          <t>La Calleja</t>
        </is>
      </c>
      <c r="AH83" s="25">
        <f>CONCATENATE(X83," ",Y83," ",Z83," ",AA83," ",AB83," ",AC83," ",AD83," ",AE83," ",AF83," ",AG83)</f>
        <v/>
      </c>
      <c r="AI83" s="25" t="inlineStr">
        <is>
          <t>no reporta</t>
        </is>
      </c>
      <c r="AJ83" s="25" t="inlineStr">
        <is>
          <t>no reporta</t>
        </is>
      </c>
      <c r="AL83" s="25" t="inlineStr">
        <is>
          <t>Santa Catalina</t>
        </is>
      </c>
      <c r="AP83" s="25" t="n">
        <v>10</v>
      </c>
      <c r="AQ83" s="34" t="n">
        <v>41655</v>
      </c>
      <c r="AR83" s="35" t="n">
        <v>41667</v>
      </c>
      <c r="AS83" s="36">
        <f>AR83-AQ83</f>
        <v/>
      </c>
      <c r="AT83" s="25" t="inlineStr">
        <is>
          <t>Acta de compromiso</t>
        </is>
      </c>
      <c r="AU83" s="25" t="inlineStr">
        <is>
          <t>Auto de archivo</t>
        </is>
      </c>
      <c r="AW83" s="37" t="inlineStr">
        <is>
          <t>28/01/204</t>
        </is>
      </c>
      <c r="AX83" s="37" t="inlineStr">
        <is>
          <t>J. Guzman</t>
        </is>
      </c>
      <c r="AY83" s="38" t="n">
        <v>41667</v>
      </c>
      <c r="CF83" s="38" t="n">
        <v>41690</v>
      </c>
    </row>
    <row r="84">
      <c r="B84" s="25" t="inlineStr">
        <is>
          <t>080-2014</t>
        </is>
      </c>
      <c r="C84" s="25" t="n">
        <v>1308325</v>
      </c>
      <c r="E84" s="25" t="inlineStr">
        <is>
          <t>RESIDUOS SOLIDOS</t>
        </is>
      </c>
      <c r="G84" s="25" t="inlineStr">
        <is>
          <t>Sensibilización</t>
        </is>
      </c>
      <c r="H84" s="25" t="inlineStr">
        <is>
          <t>Disposición inadecuada de residuos solidos</t>
        </is>
      </c>
      <c r="I84" s="25" t="inlineStr">
        <is>
          <t>Comunidad</t>
        </is>
      </c>
      <c r="J84" s="25" t="inlineStr">
        <is>
          <t>CL</t>
        </is>
      </c>
      <c r="K84" s="25" t="n">
        <v>45</v>
      </c>
      <c r="M84" s="25" t="inlineStr">
        <is>
          <t>SUR</t>
        </is>
      </c>
      <c r="N84" s="25" t="n">
        <v>42</v>
      </c>
      <c r="O84" s="25" t="inlineStr">
        <is>
          <t>C</t>
        </is>
      </c>
      <c r="T84" s="25">
        <f>CONCATENATE(J84," ",K84," ",L84," ",M84," ",N84," ",O84," ",P84," ",Q84," ",R84," ",S84)</f>
        <v/>
      </c>
      <c r="U84" s="25" t="inlineStr">
        <is>
          <t>no reporta</t>
        </is>
      </c>
      <c r="V84" s="25" t="inlineStr">
        <is>
          <t>no reporta</t>
        </is>
      </c>
      <c r="W84" s="25" t="inlineStr">
        <is>
          <t>Edificio Petra</t>
        </is>
      </c>
      <c r="X84" s="25" t="inlineStr">
        <is>
          <t>KR</t>
        </is>
      </c>
      <c r="Y84" s="25" t="n">
        <v>42</v>
      </c>
      <c r="Z84" s="25" t="inlineStr">
        <is>
          <t>C</t>
        </is>
      </c>
      <c r="AB84" s="25" t="n">
        <v>45</v>
      </c>
      <c r="AC84" s="25" t="inlineStr">
        <is>
          <t>B</t>
        </is>
      </c>
      <c r="AD84" s="25" t="n">
        <v>64</v>
      </c>
      <c r="AE84" s="25" t="inlineStr">
        <is>
          <t>SUR</t>
        </is>
      </c>
      <c r="AG84" s="25" t="inlineStr">
        <is>
          <t>401 - 501</t>
        </is>
      </c>
      <c r="AH84" s="25">
        <f>CONCATENATE(X84," ",Y84," ",Z84," ",AA84," ",AB84," ",AC84," ",AD84," ",AE84," ",AF84," ",AG84)</f>
        <v/>
      </c>
      <c r="AI84" s="25" t="inlineStr">
        <is>
          <t>no reporta</t>
        </is>
      </c>
      <c r="AJ84" s="25" t="inlineStr">
        <is>
          <t>no reporta</t>
        </is>
      </c>
      <c r="AK84" s="25" t="inlineStr">
        <is>
          <t>La Paz</t>
        </is>
      </c>
      <c r="AM84" s="25" t="inlineStr">
        <is>
          <t>011</t>
        </is>
      </c>
      <c r="AP84" s="25" t="n">
        <v>7</v>
      </c>
      <c r="AQ84" s="34" t="n">
        <v>41675</v>
      </c>
      <c r="AR84" s="35" t="n">
        <v>41676</v>
      </c>
      <c r="AS84" s="36">
        <f>AR84-AQ84</f>
        <v/>
      </c>
      <c r="AT84" s="25" t="inlineStr">
        <is>
          <t>Acta de compromiso</t>
        </is>
      </c>
      <c r="AU84" s="25" t="inlineStr">
        <is>
          <t>Auto de archivo</t>
        </is>
      </c>
      <c r="AW84" s="38" t="n">
        <v>41674</v>
      </c>
      <c r="AX84" s="37" t="inlineStr">
        <is>
          <t>A.Restrepo - S.Ossa</t>
        </is>
      </c>
      <c r="AY84" s="38" t="n">
        <v>41681</v>
      </c>
      <c r="CF84" s="38" t="n">
        <v>41715</v>
      </c>
    </row>
    <row r="85">
      <c r="B85" s="25" t="inlineStr">
        <is>
          <t>081-2014</t>
        </is>
      </c>
      <c r="C85" s="25" t="inlineStr">
        <is>
          <t>1308287-132282</t>
        </is>
      </c>
      <c r="E85" s="25" t="inlineStr">
        <is>
          <t>RESIDUOS SOLIDOS</t>
        </is>
      </c>
      <c r="H85" s="25" t="inlineStr">
        <is>
          <t>Disposición inadecuada de residuos solidos</t>
        </is>
      </c>
      <c r="I85" s="25" t="inlineStr">
        <is>
          <t>Comunidad</t>
        </is>
      </c>
      <c r="T85" s="25">
        <f>CONCATENATE(J85," ",K85," ",L85," ",M85," ",N85," ",O85," ",P85," ",Q85," ",R85," ",S85)</f>
        <v/>
      </c>
      <c r="U85" s="25" t="inlineStr">
        <is>
          <t>no reporta</t>
        </is>
      </c>
      <c r="V85" s="25" t="inlineStr">
        <is>
          <t>no reporta</t>
        </is>
      </c>
      <c r="W85" s="25" t="inlineStr">
        <is>
          <t>Nora Ruiz</t>
        </is>
      </c>
      <c r="X85" s="25" t="inlineStr">
        <is>
          <t>KR</t>
        </is>
      </c>
      <c r="Y85" s="25" t="n">
        <v>36</v>
      </c>
      <c r="AB85" s="25" t="n">
        <v>38</v>
      </c>
      <c r="AD85" s="25" t="n">
        <v>60</v>
      </c>
      <c r="AE85" s="25" t="inlineStr">
        <is>
          <t>SUR</t>
        </is>
      </c>
      <c r="AG85" s="25" t="n">
        <v>201</v>
      </c>
      <c r="AH85" s="25">
        <f>CONCATENATE(X85," ",Y85," ",Z85," ",AA85," ",AB85," ",AC85," ",AD85," ",AE85," ",AF85," ",AG85)</f>
        <v/>
      </c>
      <c r="AI85" s="25" t="inlineStr">
        <is>
          <t>no reporta</t>
        </is>
      </c>
      <c r="AJ85" s="25" t="inlineStr">
        <is>
          <t>no reporta</t>
        </is>
      </c>
      <c r="AK85" s="25" t="inlineStr">
        <is>
          <t>Mesa</t>
        </is>
      </c>
      <c r="AP85" s="25" t="n">
        <v>9</v>
      </c>
      <c r="AQ85" s="34" t="n">
        <v>41673</v>
      </c>
      <c r="AR85" s="35" t="n">
        <v>41702</v>
      </c>
      <c r="AS85" s="36">
        <f>AR85-AQ85</f>
        <v/>
      </c>
      <c r="AT85" s="25" t="inlineStr">
        <is>
          <t>Acta de compromiso</t>
        </is>
      </c>
      <c r="AU85" s="25" t="inlineStr">
        <is>
          <t>Auto de archivo</t>
        </is>
      </c>
      <c r="AW85" s="38" t="n">
        <v>41702</v>
      </c>
      <c r="AX85" s="37" t="inlineStr">
        <is>
          <t>C. Rojas - C. Calle</t>
        </is>
      </c>
      <c r="AY85" s="38" t="n">
        <v>41704</v>
      </c>
      <c r="CF85" s="38" t="n">
        <v>41704</v>
      </c>
    </row>
    <row r="86">
      <c r="A86" s="25" t="inlineStr">
        <is>
          <t>correo</t>
        </is>
      </c>
      <c r="B86" s="25" t="inlineStr">
        <is>
          <t>082-2014</t>
        </is>
      </c>
      <c r="C86" s="25" t="inlineStr">
        <is>
          <t>1308289-132269</t>
        </is>
      </c>
      <c r="E86" s="25" t="inlineStr">
        <is>
          <t>RESIDUOS SOLIDOS</t>
        </is>
      </c>
      <c r="H86" s="25" t="inlineStr">
        <is>
          <t>Disposición inadecuada de residuos solidos</t>
        </is>
      </c>
      <c r="I86" s="25" t="inlineStr">
        <is>
          <t>Mauricio Villa - jose253@une.net.co</t>
        </is>
      </c>
      <c r="T86" s="25">
        <f>CONCATENATE(J86," ",K86," ",L86," ",M86," ",N86," ",O86," ",P86," ",Q86," ",R86," ",S86)</f>
        <v/>
      </c>
      <c r="U86" s="25" t="inlineStr">
        <is>
          <t>no reporta</t>
        </is>
      </c>
      <c r="V86" s="25" t="inlineStr">
        <is>
          <t>no reporta</t>
        </is>
      </c>
      <c r="W86" s="25" t="inlineStr">
        <is>
          <t>Berta Oliva Loaiza</t>
        </is>
      </c>
      <c r="X86" s="25" t="inlineStr">
        <is>
          <t>KR</t>
        </is>
      </c>
      <c r="Y86" s="25" t="n">
        <v>36</v>
      </c>
      <c r="AB86" s="25" t="n">
        <v>38</v>
      </c>
      <c r="AE86" s="25" t="inlineStr">
        <is>
          <t>SUR</t>
        </is>
      </c>
      <c r="AH86" s="25">
        <f>CONCATENATE(X86," ",Y86," ",Z86," ",AA86," ",AB86," ",AC86," ",AD86," ",AE86," ",AF86," ",AG86)</f>
        <v/>
      </c>
      <c r="AI86" s="25" t="n">
        <v>21550289</v>
      </c>
      <c r="AJ86" s="25" t="n">
        <v>2715276</v>
      </c>
      <c r="AK86" s="25" t="inlineStr">
        <is>
          <t>Mesa</t>
        </is>
      </c>
      <c r="AM86" s="25" t="inlineStr">
        <is>
          <t>021</t>
        </is>
      </c>
      <c r="AP86" s="25" t="n">
        <v>9</v>
      </c>
      <c r="AQ86" s="34" t="n">
        <v>41673</v>
      </c>
      <c r="AR86" s="35" t="n">
        <v>41702</v>
      </c>
      <c r="AS86" s="36">
        <f>AR86-AQ86</f>
        <v/>
      </c>
      <c r="AT86" s="25" t="inlineStr">
        <is>
          <t>Acta de compromiso</t>
        </is>
      </c>
      <c r="AU86" s="25" t="inlineStr">
        <is>
          <t>Auto de archivo</t>
        </is>
      </c>
      <c r="AW86" s="38" t="n">
        <v>41702</v>
      </c>
      <c r="AX86" s="37" t="inlineStr">
        <is>
          <t>C. Rojas - C. Calle</t>
        </is>
      </c>
      <c r="AY86" s="38" t="n">
        <v>41704</v>
      </c>
      <c r="CF86" s="38" t="n">
        <v>41704</v>
      </c>
    </row>
    <row r="87">
      <c r="A87" s="25" t="inlineStr">
        <is>
          <t>IT 132318</t>
        </is>
      </c>
      <c r="B87" s="25" t="inlineStr">
        <is>
          <t>083-2014</t>
        </is>
      </c>
      <c r="C87" s="25" t="inlineStr">
        <is>
          <t>1308290-1308692-132318</t>
        </is>
      </c>
      <c r="D87" s="25" t="inlineStr">
        <is>
          <t>LOTE-PREDIO</t>
        </is>
      </c>
      <c r="H87" s="25" t="inlineStr">
        <is>
          <t>Lote enmalezado</t>
        </is>
      </c>
      <c r="I87" s="25" t="inlineStr">
        <is>
          <t>Comunidad</t>
        </is>
      </c>
      <c r="J87" s="25" t="inlineStr">
        <is>
          <t>CL</t>
        </is>
      </c>
      <c r="K87" s="25" t="n">
        <v>32</v>
      </c>
      <c r="L87" s="25" t="inlineStr">
        <is>
          <t>A</t>
        </is>
      </c>
      <c r="M87" s="25" t="inlineStr">
        <is>
          <t>SUR</t>
        </is>
      </c>
      <c r="N87" s="25" t="n">
        <v>28</v>
      </c>
      <c r="P87" s="25" t="n">
        <v>30</v>
      </c>
      <c r="T87" s="25">
        <f>CONCATENATE(J87," ",K87," ",L87," ",M87," ",N87," ",O87," ",P87," ",Q87," ",R87," ",S87)</f>
        <v/>
      </c>
      <c r="U87" s="25" t="inlineStr">
        <is>
          <t>no reporta</t>
        </is>
      </c>
      <c r="V87" s="25" t="n">
        <v>6011075</v>
      </c>
      <c r="W87" s="25" t="inlineStr">
        <is>
          <t>Gabriel Grajales</t>
        </is>
      </c>
      <c r="X87" s="25" t="inlineStr">
        <is>
          <t>KR</t>
        </is>
      </c>
      <c r="Y87" s="25" t="n">
        <v>28</v>
      </c>
      <c r="AB87" s="25" t="n">
        <v>27</v>
      </c>
      <c r="AD87" s="25" t="n">
        <v>149</v>
      </c>
      <c r="AE87" s="25" t="inlineStr">
        <is>
          <t>SUR</t>
        </is>
      </c>
      <c r="AH87" s="25">
        <f>CONCATENATE(X87," ",Y87," ",Z87," ",AA87," ",AB87," ",AC87," ",AD87," ",AE87," ",AF87," ",AG87)</f>
        <v/>
      </c>
      <c r="AI87" s="25" t="inlineStr">
        <is>
          <t>no reporta</t>
        </is>
      </c>
      <c r="AJ87" s="25" t="n">
        <v>3310131</v>
      </c>
      <c r="AK87" s="25" t="inlineStr">
        <is>
          <t>Alto de Misael</t>
        </is>
      </c>
      <c r="AP87" s="25" t="n">
        <v>3</v>
      </c>
      <c r="AQ87" s="34" t="n">
        <v>41673</v>
      </c>
      <c r="AR87" s="35" t="n">
        <v>41683</v>
      </c>
      <c r="AS87" s="36">
        <f>AR87-AQ87</f>
        <v/>
      </c>
      <c r="AT87" s="25" t="inlineStr">
        <is>
          <t>Acta de compromiso</t>
        </is>
      </c>
      <c r="AU87" s="25" t="inlineStr">
        <is>
          <t>Auto de archivo</t>
        </is>
      </c>
      <c r="AW87" s="38" t="n">
        <v>41683</v>
      </c>
      <c r="AX87" s="37" t="inlineStr">
        <is>
          <t>L. Garcia - J. Alvarez</t>
        </is>
      </c>
      <c r="AY87" s="38" t="n">
        <v>41683</v>
      </c>
      <c r="AZ87" s="38" t="n">
        <v>41730</v>
      </c>
      <c r="BA87" s="37" t="inlineStr">
        <is>
          <t>C. Rojas - C. Calle</t>
        </is>
      </c>
      <c r="BB87" s="38" t="n">
        <v>41731</v>
      </c>
      <c r="CF87" s="38" t="n">
        <v>41690</v>
      </c>
    </row>
    <row r="88">
      <c r="B88" s="25" t="inlineStr">
        <is>
          <t>084-2014</t>
        </is>
      </c>
      <c r="C88" s="25" t="n">
        <v>1308298</v>
      </c>
      <c r="D88" s="25" t="inlineStr">
        <is>
          <t>FAUNA DOMÉSTICA</t>
        </is>
      </c>
      <c r="H88" s="25" t="inlineStr">
        <is>
          <t>Tenencia inadecuada de mascota, al parcer hay maltrato</t>
        </is>
      </c>
      <c r="I88" s="25" t="inlineStr">
        <is>
          <t>Juan Felipe Restrepo Gomez</t>
        </is>
      </c>
      <c r="J88" s="25" t="inlineStr">
        <is>
          <t>CL</t>
        </is>
      </c>
      <c r="K88" s="25" t="n">
        <v>48</v>
      </c>
      <c r="L88" s="25" t="inlineStr">
        <is>
          <t>C</t>
        </is>
      </c>
      <c r="M88" s="25" t="inlineStr">
        <is>
          <t>SUR</t>
        </is>
      </c>
      <c r="N88" s="25" t="n">
        <v>39</v>
      </c>
      <c r="O88" s="25" t="inlineStr">
        <is>
          <t>A</t>
        </is>
      </c>
      <c r="P88" s="25" t="n">
        <v>155</v>
      </c>
      <c r="S88" s="25" t="n">
        <v>142</v>
      </c>
      <c r="T88" s="25">
        <f>CONCATENATE(J88," ",K88," ",L88," ",M88," ",N88," ",O88," ",P88," ",Q88," ",R88," ",S88)</f>
        <v/>
      </c>
      <c r="U88" s="25" t="n">
        <v>71786978</v>
      </c>
      <c r="V88" s="25" t="n">
        <v>3146390236</v>
      </c>
      <c r="W88" s="25" t="inlineStr">
        <is>
          <t>Gustavo Uribe Buitrago</t>
        </is>
      </c>
      <c r="X88" s="25" t="inlineStr">
        <is>
          <t>CL</t>
        </is>
      </c>
      <c r="Y88" s="25" t="n">
        <v>48</v>
      </c>
      <c r="Z88" s="25" t="inlineStr">
        <is>
          <t>C</t>
        </is>
      </c>
      <c r="AA88" s="25" t="inlineStr">
        <is>
          <t>SUR</t>
        </is>
      </c>
      <c r="AB88" s="25" t="n">
        <v>39</v>
      </c>
      <c r="AC88" s="25" t="inlineStr">
        <is>
          <t>A</t>
        </is>
      </c>
      <c r="AD88" s="25" t="n">
        <v>155</v>
      </c>
      <c r="AG88" s="25" t="n">
        <v>137</v>
      </c>
      <c r="AH88" s="25">
        <f>CONCATENATE(X88," ",Y88," ",Z88," ",AA88," ",AB88," ",AC88," ",AD88," ",AE88," ",AF88," ",AG88)</f>
        <v/>
      </c>
      <c r="AI88" s="25" t="inlineStr">
        <is>
          <t>no reporta</t>
        </is>
      </c>
      <c r="AJ88" s="25" t="inlineStr">
        <is>
          <t>no reporta</t>
        </is>
      </c>
      <c r="AK88" s="25" t="inlineStr">
        <is>
          <t>Loma del Barro</t>
        </is>
      </c>
      <c r="AP88" s="25" t="n">
        <v>7</v>
      </c>
      <c r="AQ88" s="34" t="n">
        <v>41673</v>
      </c>
      <c r="AR88" s="35" t="n">
        <v>41683</v>
      </c>
      <c r="AS88" s="36">
        <f>AR88-AQ88</f>
        <v/>
      </c>
      <c r="AT88" s="25" t="inlineStr">
        <is>
          <t>Acta de compromiso</t>
        </is>
      </c>
      <c r="AU88" s="25" t="inlineStr">
        <is>
          <t>Auto de archivo</t>
        </is>
      </c>
      <c r="CF88" s="38" t="n">
        <v>41715</v>
      </c>
    </row>
    <row r="89">
      <c r="B89" s="25" t="inlineStr">
        <is>
          <t>085-2014</t>
        </is>
      </c>
      <c r="C89" s="25" t="n">
        <v>1308299</v>
      </c>
      <c r="D89" s="25" t="inlineStr">
        <is>
          <t>FAUNA DOMÉSTICA</t>
        </is>
      </c>
      <c r="H89" s="25" t="inlineStr">
        <is>
          <t>Maltrato animal</t>
        </is>
      </c>
      <c r="I89" s="25" t="inlineStr">
        <is>
          <t>Lina Ramirez</t>
        </is>
      </c>
      <c r="J89" s="25" t="inlineStr">
        <is>
          <t>KR</t>
        </is>
      </c>
      <c r="K89" s="25" t="n">
        <v>26</v>
      </c>
      <c r="N89" s="25" t="n">
        <v>41</v>
      </c>
      <c r="O89" s="25" t="inlineStr">
        <is>
          <t>B</t>
        </is>
      </c>
      <c r="P89" s="25" t="n">
        <v>80</v>
      </c>
      <c r="T89" s="25">
        <f>CONCATENATE(J89," ",K89," ",L89," ",M89," ",N89," ",O89," ",P89," ",Q89," ",R89," ",S89)</f>
        <v/>
      </c>
      <c r="U89" s="25" t="n">
        <v>97020619051</v>
      </c>
      <c r="V89" s="25" t="n">
        <v>3321876</v>
      </c>
      <c r="W89" s="25" t="inlineStr">
        <is>
          <t>Jonatan Henao Grisales</t>
        </is>
      </c>
      <c r="X89" s="25" t="inlineStr">
        <is>
          <t>KR</t>
        </is>
      </c>
      <c r="Y89" s="25" t="n">
        <v>26</v>
      </c>
      <c r="AB89" s="25" t="n">
        <v>41</v>
      </c>
      <c r="AC89" s="25" t="inlineStr">
        <is>
          <t>B</t>
        </is>
      </c>
      <c r="AD89" s="25" t="n">
        <v>56</v>
      </c>
      <c r="AE89" s="25" t="inlineStr">
        <is>
          <t>SUR</t>
        </is>
      </c>
      <c r="AG89" s="25" t="n">
        <v>201</v>
      </c>
      <c r="AH89" s="25">
        <f>CONCATENATE(X89," ",Y89," ",Z89," ",AA89," ",AB89," ",AC89," ",AD89," ",AE89," ",AF89," ",AG89)</f>
        <v/>
      </c>
      <c r="AI89" s="25" t="inlineStr">
        <is>
          <t>no reporta</t>
        </is>
      </c>
      <c r="AJ89" s="25" t="inlineStr">
        <is>
          <t>no reporta</t>
        </is>
      </c>
      <c r="AK89" s="25" t="inlineStr">
        <is>
          <t>San Rafael</t>
        </is>
      </c>
      <c r="AM89" s="25" t="inlineStr">
        <is>
          <t>004</t>
        </is>
      </c>
      <c r="AP89" s="25" t="n">
        <v>6</v>
      </c>
      <c r="AQ89" s="34" t="n">
        <v>41673</v>
      </c>
      <c r="AR89" s="35" t="n">
        <v>41709</v>
      </c>
      <c r="AS89" s="36">
        <f>AR89-AQ89</f>
        <v/>
      </c>
      <c r="AT89" s="25" t="inlineStr">
        <is>
          <t>Acta de compromiso</t>
        </is>
      </c>
      <c r="AU89" s="25" t="inlineStr">
        <is>
          <t>Auto de archivo</t>
        </is>
      </c>
      <c r="BL89" s="38" t="n">
        <v>41709</v>
      </c>
      <c r="BM89" s="38" t="n">
        <v>41709</v>
      </c>
      <c r="CF89" s="38" t="n">
        <v>41725</v>
      </c>
    </row>
    <row r="90">
      <c r="B90" s="25" t="inlineStr">
        <is>
          <t>086-2014</t>
        </is>
      </c>
      <c r="C90" s="25" t="n">
        <v>1308300</v>
      </c>
      <c r="E90" s="25" t="inlineStr">
        <is>
          <t>RESIDUO ESPECIAL</t>
        </is>
      </c>
      <c r="H90" s="25" t="inlineStr">
        <is>
          <t>Disposición inadecuada de tablas y cajones</t>
        </is>
      </c>
      <c r="I90" s="25" t="inlineStr">
        <is>
          <t>anonimo</t>
        </is>
      </c>
      <c r="T90" s="25">
        <f>CONCATENATE(J90," ",K90," ",L90," ",M90," ",N90," ",O90," ",P90," ",Q90," ",R90," ",S90)</f>
        <v/>
      </c>
      <c r="U90" s="25" t="inlineStr">
        <is>
          <t>no reporta</t>
        </is>
      </c>
      <c r="V90" s="25" t="inlineStr">
        <is>
          <t>no reporta</t>
        </is>
      </c>
      <c r="W90" s="25" t="inlineStr">
        <is>
          <t>Sulma Muñoz</t>
        </is>
      </c>
      <c r="X90" s="25" t="inlineStr">
        <is>
          <t>DG</t>
        </is>
      </c>
      <c r="Y90" s="25" t="n">
        <v>29</v>
      </c>
      <c r="AB90" s="25" t="n">
        <v>33</v>
      </c>
      <c r="AD90" s="25" t="n">
        <v>48</v>
      </c>
      <c r="AE90" s="25" t="inlineStr">
        <is>
          <t>SUR</t>
        </is>
      </c>
      <c r="AG90" s="25" t="n">
        <v>130</v>
      </c>
      <c r="AH90" s="25">
        <f>CONCATENATE(X90," ",Y90," ",Z90," ",AA90," ",AB90," ",AC90," ",AD90," ",AE90," ",AF90," ",AG90)</f>
        <v/>
      </c>
      <c r="AI90" s="25" t="inlineStr">
        <is>
          <t>no reporta</t>
        </is>
      </c>
      <c r="AJ90" s="25" t="inlineStr">
        <is>
          <t>no reporta</t>
        </is>
      </c>
      <c r="AK90" s="25" t="inlineStr">
        <is>
          <t>Uribe Angel</t>
        </is>
      </c>
      <c r="AM90" s="25" t="inlineStr">
        <is>
          <t>030</t>
        </is>
      </c>
      <c r="AP90" s="25" t="n">
        <v>3</v>
      </c>
      <c r="AQ90" s="34" t="n">
        <v>41673</v>
      </c>
      <c r="AR90" s="35" t="n"/>
      <c r="AS90" s="36">
        <f>AR90-AQ90</f>
        <v/>
      </c>
      <c r="AT90" s="25" t="inlineStr">
        <is>
          <t>Acta de compromiso</t>
        </is>
      </c>
      <c r="AU90" s="25" t="inlineStr">
        <is>
          <t>Visitas patrulleros</t>
        </is>
      </c>
      <c r="AW90" s="38" t="n">
        <v>41682</v>
      </c>
      <c r="AX90" s="37" t="inlineStr">
        <is>
          <t>L. Garcia - J. Alvarez</t>
        </is>
      </c>
      <c r="AY90" s="38" t="n">
        <v>41683</v>
      </c>
    </row>
    <row r="91">
      <c r="B91" s="25" t="inlineStr">
        <is>
          <t>087-2014</t>
        </is>
      </c>
      <c r="C91" s="25" t="n">
        <v>1308307</v>
      </c>
      <c r="E91" s="25" t="inlineStr">
        <is>
          <t>ESCOMBROS</t>
        </is>
      </c>
      <c r="H91" s="25" t="inlineStr">
        <is>
          <t>Disposición inadecuada de residuos de construcción</t>
        </is>
      </c>
      <c r="I91" s="25" t="inlineStr">
        <is>
          <t>De oficio</t>
        </is>
      </c>
      <c r="T91" s="25">
        <f>CONCATENATE(J91," ",K91," ",L91," ",M91," ",N91," ",O91," ",P91," ",Q91," ",R91," ",S91)</f>
        <v/>
      </c>
      <c r="U91" s="25" t="inlineStr">
        <is>
          <t>no reporta</t>
        </is>
      </c>
      <c r="V91" s="25" t="inlineStr">
        <is>
          <t>no reporta</t>
        </is>
      </c>
      <c r="W91" s="25" t="inlineStr">
        <is>
          <t>Uribe Herrera Construcciones</t>
        </is>
      </c>
      <c r="X91" s="25" t="inlineStr">
        <is>
          <t>CL</t>
        </is>
      </c>
      <c r="Y91" s="25" t="n">
        <v>44</v>
      </c>
      <c r="AA91" s="25" t="inlineStr">
        <is>
          <t>SUR</t>
        </is>
      </c>
      <c r="AB91" s="25" t="n">
        <v>40</v>
      </c>
      <c r="AC91" s="25" t="inlineStr">
        <is>
          <t>A</t>
        </is>
      </c>
      <c r="AD91" s="25" t="n">
        <v>15</v>
      </c>
      <c r="AH91" s="25">
        <f>CONCATENATE(X91," ",Y91," ",Z91," ",AA91," ",AB91," ",AC91," ",AD91," ",AE91," ",AF91," ",AG91)</f>
        <v/>
      </c>
      <c r="AI91" s="25" t="inlineStr">
        <is>
          <t>no reporta</t>
        </is>
      </c>
      <c r="AJ91" s="25" t="n">
        <v>3326728</v>
      </c>
      <c r="AK91" s="25" t="inlineStr">
        <is>
          <t>El Dorado</t>
        </is>
      </c>
      <c r="AM91" s="25" t="inlineStr">
        <is>
          <t>013</t>
        </is>
      </c>
      <c r="AP91" s="25" t="n">
        <v>7</v>
      </c>
      <c r="AQ91" s="34" t="n">
        <v>41674</v>
      </c>
      <c r="AR91" s="35" t="n">
        <v>41674</v>
      </c>
      <c r="AS91" s="36">
        <f>AR91-AQ91</f>
        <v/>
      </c>
      <c r="AT91" s="25" t="inlineStr">
        <is>
          <t>Acta de compromiso</t>
        </is>
      </c>
      <c r="AU91" s="25" t="inlineStr">
        <is>
          <t>Auto de archivo</t>
        </is>
      </c>
      <c r="AW91" s="38" t="n">
        <v>41673</v>
      </c>
      <c r="AX91" s="37" t="inlineStr">
        <is>
          <t>J. Restrepo - S. Bustamante - C. Rojas</t>
        </is>
      </c>
      <c r="AY91" s="38" t="n">
        <v>41674</v>
      </c>
      <c r="AZ91" s="38" t="n">
        <v>41683</v>
      </c>
      <c r="BA91" s="37" t="inlineStr">
        <is>
          <t>L. Garcia - J. Alvarez</t>
        </is>
      </c>
      <c r="BB91" s="38" t="n">
        <v>41683</v>
      </c>
      <c r="CF91" s="38" t="n">
        <v>41703</v>
      </c>
    </row>
    <row r="92">
      <c r="B92" s="25" t="inlineStr">
        <is>
          <t>088-2014</t>
        </is>
      </c>
      <c r="C92" s="25" t="n">
        <v>1308308</v>
      </c>
      <c r="E92" s="25" t="inlineStr">
        <is>
          <t>RESIDUO ESPECIAL</t>
        </is>
      </c>
      <c r="H92" s="25" t="inlineStr">
        <is>
          <t>Disposición inadecuda de colchones - Comparendo 559</t>
        </is>
      </c>
      <c r="I92" s="25" t="inlineStr">
        <is>
          <t>anonimo</t>
        </is>
      </c>
      <c r="T92" s="25">
        <f>CONCATENATE(J92," ",K92," ",L92," ",M92," ",N92," ",O92," ",P92," ",Q92," ",R92," ",S92)</f>
        <v/>
      </c>
      <c r="U92" s="25" t="inlineStr">
        <is>
          <t>no reporta</t>
        </is>
      </c>
      <c r="V92" s="25" t="inlineStr">
        <is>
          <t>no reporta</t>
        </is>
      </c>
      <c r="W92" s="25" t="inlineStr">
        <is>
          <t>Alba Denis Celis</t>
        </is>
      </c>
      <c r="X92" s="25" t="inlineStr">
        <is>
          <t>KR</t>
        </is>
      </c>
      <c r="Y92" s="25" t="n">
        <v>24</v>
      </c>
      <c r="Z92" s="25" t="inlineStr">
        <is>
          <t>DB</t>
        </is>
      </c>
      <c r="AB92" s="25" t="n">
        <v>39</v>
      </c>
      <c r="AC92" s="25" t="inlineStr">
        <is>
          <t>DD</t>
        </is>
      </c>
      <c r="AD92" s="25" t="n">
        <v>16</v>
      </c>
      <c r="AE92" s="25" t="inlineStr">
        <is>
          <t>SUR</t>
        </is>
      </c>
      <c r="AH92" s="25">
        <f>CONCATENATE(X92," ",Y92," ",Z92," ",AA92," ",AB92," ",AC92," ",AD92," ",AE92," ",AF92," ",AG92)</f>
        <v/>
      </c>
      <c r="AI92" s="25" t="n">
        <v>43040815</v>
      </c>
      <c r="AJ92" s="25" t="inlineStr">
        <is>
          <t>no reporta</t>
        </is>
      </c>
      <c r="AK92" s="25" t="inlineStr">
        <is>
          <t>El Chingui</t>
        </is>
      </c>
      <c r="AM92" s="25" t="inlineStr">
        <is>
          <t>001</t>
        </is>
      </c>
      <c r="AP92" s="25" t="n">
        <v>6</v>
      </c>
      <c r="AQ92" s="34" t="n">
        <v>41674</v>
      </c>
      <c r="AR92" s="35" t="n">
        <v>41676</v>
      </c>
      <c r="AS92" s="36">
        <f>AR92-AQ92</f>
        <v/>
      </c>
      <c r="AT92" s="25" t="inlineStr">
        <is>
          <t>Comparendo ambiental</t>
        </is>
      </c>
      <c r="AU92" s="25" t="inlineStr">
        <is>
          <t>Auto de archivo</t>
        </is>
      </c>
      <c r="AW92" s="38" t="n">
        <v>41673</v>
      </c>
      <c r="AX92" s="37" t="inlineStr">
        <is>
          <t>J. Restrepo - S. Bustamante - C. Rojas</t>
        </is>
      </c>
      <c r="AY92" s="38" t="n">
        <v>41674</v>
      </c>
      <c r="BN92" s="38" t="n">
        <v>41676</v>
      </c>
      <c r="BO92" s="38" t="n">
        <v>41676</v>
      </c>
      <c r="CF92" s="38" t="n">
        <v>41787</v>
      </c>
    </row>
    <row r="93">
      <c r="B93" s="25" t="inlineStr">
        <is>
          <t>089-2014</t>
        </is>
      </c>
      <c r="C93" s="25" t="n">
        <v>1308323</v>
      </c>
      <c r="E93" s="25" t="inlineStr">
        <is>
          <t>ESCOMBROS</t>
        </is>
      </c>
      <c r="H93" s="25" t="inlineStr">
        <is>
          <t>Disposición inadecuada de escombros (tablilla)</t>
        </is>
      </c>
      <c r="I93" s="25" t="inlineStr">
        <is>
          <t>De oficio</t>
        </is>
      </c>
      <c r="T93" s="25">
        <f>CONCATENATE(J93," ",K93," ",L93," ",M93," ",N93," ",O93," ",P93," ",Q93," ",R93," ",S93)</f>
        <v/>
      </c>
      <c r="U93" s="25" t="inlineStr">
        <is>
          <t>no reporta</t>
        </is>
      </c>
      <c r="V93" s="25" t="inlineStr">
        <is>
          <t>no reporta</t>
        </is>
      </c>
      <c r="W93" s="25" t="inlineStr">
        <is>
          <t>Luz Marina de Garcia</t>
        </is>
      </c>
      <c r="X93" s="25" t="inlineStr">
        <is>
          <t>CL</t>
        </is>
      </c>
      <c r="Y93" s="25" t="n">
        <v>45</v>
      </c>
      <c r="Z93" s="25" t="inlineStr">
        <is>
          <t>B</t>
        </is>
      </c>
      <c r="AA93" s="25" t="inlineStr">
        <is>
          <t>SUR</t>
        </is>
      </c>
      <c r="AB93" s="25" t="n">
        <v>42</v>
      </c>
      <c r="AC93" s="25" t="inlineStr">
        <is>
          <t>B</t>
        </is>
      </c>
      <c r="AD93" s="25" t="n">
        <v>19</v>
      </c>
      <c r="AG93" s="25" t="n">
        <v>201</v>
      </c>
      <c r="AH93" s="25">
        <f>CONCATENATE(X93," ",Y93," ",Z93," ",AA93," ",AB93," ",AC93," ",AD93," ",AE93," ",AF93," ",AG93)</f>
        <v/>
      </c>
      <c r="AI93" s="25" t="n">
        <v>32335596</v>
      </c>
      <c r="AJ93" s="25" t="n">
        <v>3312385</v>
      </c>
      <c r="AK93" s="25" t="inlineStr">
        <is>
          <t>La Paz</t>
        </is>
      </c>
      <c r="AM93" s="25" t="inlineStr">
        <is>
          <t>011</t>
        </is>
      </c>
      <c r="AP93" s="25" t="n">
        <v>7</v>
      </c>
      <c r="AQ93" s="34" t="n">
        <v>41675</v>
      </c>
      <c r="AR93" s="35" t="n">
        <v>41675</v>
      </c>
      <c r="AS93" s="36">
        <f>AR93-AQ93</f>
        <v/>
      </c>
      <c r="AT93" s="25" t="inlineStr">
        <is>
          <t>Acta de compromiso</t>
        </is>
      </c>
      <c r="AU93" s="25" t="inlineStr">
        <is>
          <t>Auto de archivo</t>
        </is>
      </c>
      <c r="AW93" s="38" t="n">
        <v>41674</v>
      </c>
      <c r="AX93" s="37" t="inlineStr">
        <is>
          <t>S. Bustamante</t>
        </is>
      </c>
      <c r="AY93" s="38" t="n">
        <v>41675</v>
      </c>
      <c r="AZ93" s="38" t="n">
        <v>41683</v>
      </c>
      <c r="BA93" s="37" t="inlineStr">
        <is>
          <t>L. Garcia - J. Alvarez</t>
        </is>
      </c>
      <c r="BB93" s="38" t="n">
        <v>41689</v>
      </c>
      <c r="CF93" s="38" t="n">
        <v>41690</v>
      </c>
    </row>
    <row r="94">
      <c r="B94" s="25" t="inlineStr">
        <is>
          <t>090-2014</t>
        </is>
      </c>
      <c r="C94" s="25" t="n">
        <v>1308345</v>
      </c>
      <c r="D94" s="25" t="inlineStr">
        <is>
          <t>FLORA</t>
        </is>
      </c>
      <c r="H94" s="25" t="inlineStr">
        <is>
          <t>Tala de arboles en predio al parecer del municipio</t>
        </is>
      </c>
      <c r="I94" s="25" t="inlineStr">
        <is>
          <t>anonimo</t>
        </is>
      </c>
      <c r="T94" s="25">
        <f>CONCATENATE(J94," ",K94," ",L94," ",M94," ",N94," ",O94," ",P94," ",Q94," ",R94," ",S94)</f>
        <v/>
      </c>
      <c r="U94" s="25" t="inlineStr">
        <is>
          <t>no reporta</t>
        </is>
      </c>
      <c r="V94" s="25" t="inlineStr">
        <is>
          <t>no reporta</t>
        </is>
      </c>
      <c r="W94" s="25" t="inlineStr">
        <is>
          <t>Por definir</t>
        </is>
      </c>
      <c r="X94" s="25" t="inlineStr">
        <is>
          <t>KR</t>
        </is>
      </c>
      <c r="Y94" s="25" t="n">
        <v>41</v>
      </c>
      <c r="Z94" s="25" t="inlineStr">
        <is>
          <t>A</t>
        </is>
      </c>
      <c r="AB94" s="25" t="n">
        <v>46</v>
      </c>
      <c r="AC94" s="25" t="inlineStr">
        <is>
          <t>DD</t>
        </is>
      </c>
      <c r="AE94" s="25" t="inlineStr">
        <is>
          <t>SUR</t>
        </is>
      </c>
      <c r="AH94" s="25">
        <f>CONCATENATE(X94," ",Y94," ",Z94," ",AA94," ",AB94," ",AC94," ",AD94," ",AE94," ",AF94," ",AG94)</f>
        <v/>
      </c>
      <c r="AI94" s="25" t="inlineStr">
        <is>
          <t>no reporta</t>
        </is>
      </c>
      <c r="AJ94" s="25" t="inlineStr">
        <is>
          <t>no reporta</t>
        </is>
      </c>
      <c r="AK94" s="25" t="inlineStr">
        <is>
          <t>La paz</t>
        </is>
      </c>
      <c r="AM94" s="25" t="inlineStr">
        <is>
          <t>011</t>
        </is>
      </c>
      <c r="AP94" s="25" t="n">
        <v>7</v>
      </c>
      <c r="AQ94" s="34" t="n">
        <v>41675</v>
      </c>
      <c r="AR94" s="35" t="n">
        <v>41683</v>
      </c>
      <c r="AS94" s="36">
        <f>AR94-AQ94</f>
        <v/>
      </c>
      <c r="AT94" s="25" t="inlineStr">
        <is>
          <t>Acta de compromiso</t>
        </is>
      </c>
      <c r="AU94" s="25" t="inlineStr">
        <is>
          <t>Auto de archivo</t>
        </is>
      </c>
      <c r="CF94" s="38" t="n">
        <v>41863</v>
      </c>
    </row>
    <row r="95">
      <c r="B95" s="25" t="inlineStr">
        <is>
          <t>091-2014</t>
        </is>
      </c>
      <c r="C95" s="25" t="inlineStr">
        <is>
          <t>1308347 - 1308384</t>
        </is>
      </c>
      <c r="D95" s="25" t="inlineStr">
        <is>
          <t>FLORA</t>
        </is>
      </c>
      <c r="G95" s="25" t="inlineStr">
        <is>
          <t>Bruja Norte</t>
        </is>
      </c>
      <c r="H95" s="25" t="inlineStr">
        <is>
          <t>Verificación de intervención de tala y poda de arboles</t>
        </is>
      </c>
      <c r="I95" s="25" t="inlineStr">
        <is>
          <t>De oficio</t>
        </is>
      </c>
      <c r="T95" s="25">
        <f>CONCATENATE(J95," ",K95," ",L95," ",M95," ",N95," ",O95," ",P95," ",Q95," ",R95," ",S95)</f>
        <v/>
      </c>
      <c r="U95" s="25" t="inlineStr">
        <is>
          <t>no reporta</t>
        </is>
      </c>
      <c r="V95" s="25" t="inlineStr">
        <is>
          <t>no reporta</t>
        </is>
      </c>
      <c r="W95" s="25" t="inlineStr">
        <is>
          <t>Constructora Capital - Jhon Jairo Gomez</t>
        </is>
      </c>
      <c r="X95" s="25" t="inlineStr">
        <is>
          <t>CL</t>
        </is>
      </c>
      <c r="Y95" s="25" t="n">
        <v>36</v>
      </c>
      <c r="Z95" s="25" t="inlineStr">
        <is>
          <t>B</t>
        </is>
      </c>
      <c r="AA95" s="25" t="inlineStr">
        <is>
          <t>SUR</t>
        </is>
      </c>
      <c r="AB95" s="25" t="n">
        <v>27</v>
      </c>
      <c r="AC95" s="25" t="inlineStr">
        <is>
          <t>A</t>
        </is>
      </c>
      <c r="AH95" s="25">
        <f>CONCATENATE(X95," ",Y95," ",Z95," ",AA95," ",AB95," ",AC95," ",AD95," ",AE95," ",AF95," ",AG95)</f>
        <v/>
      </c>
      <c r="AI95" s="25" t="n">
        <v>70879120</v>
      </c>
      <c r="AJ95" s="25" t="n">
        <v>2355242</v>
      </c>
      <c r="AK95" s="25" t="inlineStr">
        <is>
          <t>La Pradera</t>
        </is>
      </c>
      <c r="AM95" s="25" t="inlineStr">
        <is>
          <t>016</t>
        </is>
      </c>
      <c r="AP95" s="25" t="n">
        <v>5</v>
      </c>
      <c r="AQ95" s="34" t="n">
        <v>41675</v>
      </c>
      <c r="AR95" s="35" t="n">
        <v>41675</v>
      </c>
      <c r="AS95" s="36">
        <f>AR95-AQ95</f>
        <v/>
      </c>
      <c r="AT95" s="25" t="inlineStr">
        <is>
          <t>Acta de compromiso</t>
        </is>
      </c>
      <c r="AU95" s="25" t="inlineStr">
        <is>
          <t>Verificación</t>
        </is>
      </c>
      <c r="AW95" s="38" t="n">
        <v>41673</v>
      </c>
      <c r="AX95" s="37" t="inlineStr">
        <is>
          <t>J. Guzman</t>
        </is>
      </c>
      <c r="AY95" s="38" t="n">
        <v>41675</v>
      </c>
      <c r="AZ95" s="38" t="n">
        <v>41677</v>
      </c>
      <c r="BA95" s="37" t="inlineStr">
        <is>
          <t>J. Restrepo - S. Bustamante</t>
        </is>
      </c>
      <c r="BB95" s="38" t="n">
        <v>41677</v>
      </c>
    </row>
    <row r="96">
      <c r="B96" s="25" t="inlineStr">
        <is>
          <t>092-2014</t>
        </is>
      </c>
      <c r="C96" s="25" t="n">
        <v>1308348</v>
      </c>
      <c r="D96" s="25" t="inlineStr">
        <is>
          <t>FAUNA SILVESTRE</t>
        </is>
      </c>
      <c r="H96" s="25" t="inlineStr">
        <is>
          <t>Sinsonte en espacio comun (servidumbre)</t>
        </is>
      </c>
      <c r="I96" s="25" t="inlineStr">
        <is>
          <t>De oficio</t>
        </is>
      </c>
      <c r="T96" s="25">
        <f>CONCATENATE(J96," ",K96," ",L96," ",M96," ",N96," ",O96," ",P96," ",Q96," ",R96," ",S96)</f>
        <v/>
      </c>
      <c r="U96" s="25" t="inlineStr">
        <is>
          <t>no reporta</t>
        </is>
      </c>
      <c r="V96" s="25" t="inlineStr">
        <is>
          <t>no reporta</t>
        </is>
      </c>
      <c r="W96" s="25" t="inlineStr">
        <is>
          <t>Por definir contiguo a</t>
        </is>
      </c>
      <c r="X96" s="25" t="inlineStr">
        <is>
          <t>CL</t>
        </is>
      </c>
      <c r="Y96" s="25" t="n">
        <v>49</v>
      </c>
      <c r="Z96" s="25" t="inlineStr">
        <is>
          <t>D</t>
        </is>
      </c>
      <c r="AA96" s="25" t="inlineStr">
        <is>
          <t>SUR</t>
        </is>
      </c>
      <c r="AB96" s="25" t="n">
        <v>47</v>
      </c>
      <c r="AD96" s="25" t="n">
        <v>21</v>
      </c>
      <c r="AG96" s="25" t="n">
        <v>115</v>
      </c>
      <c r="AH96" s="25">
        <f>CONCATENATE(X96," ",Y96," ",Z96," ",AA96," ",AB96," ",AC96," ",AD96," ",AE96," ",AF96," ",AG96)</f>
        <v/>
      </c>
      <c r="AI96" s="25" t="inlineStr">
        <is>
          <t>no reporta</t>
        </is>
      </c>
      <c r="AJ96" s="25" t="inlineStr">
        <is>
          <t>no reporta</t>
        </is>
      </c>
      <c r="AK96" s="25" t="inlineStr">
        <is>
          <t>Las Casitas</t>
        </is>
      </c>
      <c r="AM96" s="25" t="inlineStr">
        <is>
          <t>008</t>
        </is>
      </c>
      <c r="AP96" s="25" t="n">
        <v>8</v>
      </c>
      <c r="AQ96" s="34" t="n">
        <v>41675</v>
      </c>
      <c r="AR96" s="35" t="n"/>
      <c r="AS96" s="36">
        <f>AR96-AQ96</f>
        <v/>
      </c>
      <c r="AT96" s="25" t="inlineStr">
        <is>
          <t>Acta de compromiso</t>
        </is>
      </c>
      <c r="AU96" s="25" t="inlineStr">
        <is>
          <t>Visitas patrulleros</t>
        </is>
      </c>
      <c r="AW96" s="38" t="n">
        <v>41684</v>
      </c>
      <c r="AX96" s="37" t="inlineStr">
        <is>
          <t>L. Garcia - J. Alvarez</t>
        </is>
      </c>
      <c r="AY96" s="38" t="n">
        <v>41684</v>
      </c>
    </row>
    <row r="97">
      <c r="B97" s="25" t="inlineStr">
        <is>
          <t>093-2014</t>
        </is>
      </c>
      <c r="C97" s="25" t="n">
        <v>1308319</v>
      </c>
      <c r="D97" s="25" t="inlineStr">
        <is>
          <t>ESPACIO PUBLICOS VERDES</t>
        </is>
      </c>
      <c r="E97" s="25" t="inlineStr">
        <is>
          <t>ESCOMBROS</t>
        </is>
      </c>
      <c r="H97" s="25" t="inlineStr">
        <is>
          <t>Cambio de piso blando y retirar escombros del espacio público</t>
        </is>
      </c>
      <c r="I97" s="25" t="inlineStr">
        <is>
          <t>De oficio</t>
        </is>
      </c>
      <c r="T97" s="25">
        <f>CONCATENATE(J97," ",K97," ",L97," ",M97," ",N97," ",O97," ",P97," ",Q97," ",R97," ",S97)</f>
        <v/>
      </c>
      <c r="U97" s="25" t="inlineStr">
        <is>
          <t>no reporta</t>
        </is>
      </c>
      <c r="V97" s="25" t="inlineStr">
        <is>
          <t>no reporta</t>
        </is>
      </c>
      <c r="W97" s="25" t="inlineStr">
        <is>
          <t>Por definir contiguo a</t>
        </is>
      </c>
      <c r="X97" s="25" t="inlineStr">
        <is>
          <t>CL</t>
        </is>
      </c>
      <c r="Y97" s="25" t="n">
        <v>40</v>
      </c>
      <c r="Z97" s="25" t="inlineStr">
        <is>
          <t>E</t>
        </is>
      </c>
      <c r="AA97" s="25" t="inlineStr">
        <is>
          <t>SUR</t>
        </is>
      </c>
      <c r="AB97" s="25" t="n">
        <v>40</v>
      </c>
      <c r="AD97" s="25" t="n">
        <v>35</v>
      </c>
      <c r="AH97" s="25">
        <f>CONCATENATE(X97," ",Y97," ",Z97," ",AA97," ",AB97," ",AC97," ",AD97," ",AE97," ",AF97," ",AG97)</f>
        <v/>
      </c>
      <c r="AI97" s="25" t="inlineStr">
        <is>
          <t>no reporta</t>
        </is>
      </c>
      <c r="AJ97" s="25" t="inlineStr">
        <is>
          <t>no reporta</t>
        </is>
      </c>
      <c r="AK97" s="25" t="inlineStr">
        <is>
          <t>El Dorado</t>
        </is>
      </c>
      <c r="AM97" s="25" t="inlineStr">
        <is>
          <t>013</t>
        </is>
      </c>
      <c r="AP97" s="25" t="n">
        <v>7</v>
      </c>
      <c r="AQ97" s="34" t="n">
        <v>41674</v>
      </c>
      <c r="AR97" s="35" t="n">
        <v>41681</v>
      </c>
      <c r="AS97" s="36">
        <f>AR97-AQ97</f>
        <v/>
      </c>
      <c r="AT97" s="25" t="inlineStr">
        <is>
          <t>Acta de compromiso</t>
        </is>
      </c>
      <c r="AU97" s="25" t="inlineStr">
        <is>
          <t>Auto de archivo</t>
        </is>
      </c>
      <c r="AW97" s="38" t="n">
        <v>41681</v>
      </c>
      <c r="AX97" s="37" t="inlineStr">
        <is>
          <t>L. Garcia - J. Alvarez</t>
        </is>
      </c>
      <c r="AY97" s="38" t="n">
        <v>41681</v>
      </c>
      <c r="AZ97" s="38" t="n">
        <v>41779</v>
      </c>
      <c r="BA97" s="37" t="inlineStr">
        <is>
          <t>L. Taborda</t>
        </is>
      </c>
      <c r="BB97" s="38" t="n">
        <v>41779</v>
      </c>
      <c r="CF97" s="38" t="n">
        <v>42010</v>
      </c>
    </row>
    <row r="98">
      <c r="B98" s="25" t="inlineStr">
        <is>
          <t>094-2014</t>
        </is>
      </c>
      <c r="C98" s="25" t="n">
        <v>1308352</v>
      </c>
      <c r="D98" s="25" t="inlineStr">
        <is>
          <t>FAUNA SILVESTRE</t>
        </is>
      </c>
      <c r="H98" s="25" t="inlineStr">
        <is>
          <t>Persona que utiliza tramperas para cazar fauna y las tiene en cautiverio</t>
        </is>
      </c>
      <c r="I98" s="25" t="inlineStr">
        <is>
          <t>Leonardo Garcia</t>
        </is>
      </c>
      <c r="T98" s="25">
        <f>CONCATENATE(J98," ",K98," ",L98," ",M98," ",N98," ",O98," ",P98," ",Q98," ",R98," ",S98)</f>
        <v/>
      </c>
      <c r="U98" s="25" t="inlineStr">
        <is>
          <t>no reporta</t>
        </is>
      </c>
      <c r="V98" s="25" t="inlineStr">
        <is>
          <t>no reporta</t>
        </is>
      </c>
      <c r="W98" s="25" t="inlineStr">
        <is>
          <t>Por definir</t>
        </is>
      </c>
      <c r="X98" s="25" t="inlineStr">
        <is>
          <t>CL</t>
        </is>
      </c>
      <c r="Y98" s="25" t="n">
        <v>41</v>
      </c>
      <c r="AA98" s="25" t="inlineStr">
        <is>
          <t>SUR</t>
        </is>
      </c>
      <c r="AB98" s="25" t="n">
        <v>25</v>
      </c>
      <c r="AD98" s="25" t="n">
        <v>165</v>
      </c>
      <c r="AG98" s="25" t="n">
        <v>401</v>
      </c>
      <c r="AH98" s="25">
        <f>CONCATENATE(X98," ",Y98," ",Z98," ",AA98," ",AB98," ",AC98," ",AD98," ",AE98," ",AF98," ",AG98)</f>
        <v/>
      </c>
      <c r="AI98" s="25" t="inlineStr">
        <is>
          <t>no reporta</t>
        </is>
      </c>
      <c r="AJ98" s="25" t="inlineStr">
        <is>
          <t>no reporta</t>
        </is>
      </c>
      <c r="AK98" s="25" t="inlineStr">
        <is>
          <t xml:space="preserve">La Mina </t>
        </is>
      </c>
      <c r="AM98" s="25" t="inlineStr">
        <is>
          <t>003</t>
        </is>
      </c>
      <c r="AP98" s="25" t="n">
        <v>6</v>
      </c>
      <c r="AQ98" s="34" t="n">
        <v>41675</v>
      </c>
      <c r="AR98" s="35" t="n"/>
      <c r="AS98" s="36">
        <f>AR98-AQ98</f>
        <v/>
      </c>
      <c r="AT98" s="25" t="inlineStr">
        <is>
          <t>Acta de compromiso</t>
        </is>
      </c>
      <c r="AU98" s="25" t="inlineStr">
        <is>
          <t>Citaciones</t>
        </is>
      </c>
      <c r="AW98" s="38" t="n">
        <v>41684</v>
      </c>
      <c r="AX98" s="37" t="inlineStr">
        <is>
          <t>L. Garcia - J. Alvarez</t>
        </is>
      </c>
      <c r="AY98" s="38" t="n">
        <v>41684</v>
      </c>
    </row>
    <row r="99">
      <c r="B99" s="25" t="inlineStr">
        <is>
          <t>095-2014</t>
        </is>
      </c>
      <c r="C99" s="25" t="n">
        <v>1308359</v>
      </c>
      <c r="E99" s="25" t="inlineStr">
        <is>
          <t>MATERIALES DE CONSTRUCCIÓN</t>
        </is>
      </c>
      <c r="H99" s="25" t="inlineStr">
        <is>
          <t>Disposición inadecuada de material de construcción</t>
        </is>
      </c>
      <c r="I99" s="25" t="inlineStr">
        <is>
          <t>Carlos A. Uribe</t>
        </is>
      </c>
      <c r="J99" s="25" t="inlineStr">
        <is>
          <t>KR</t>
        </is>
      </c>
      <c r="K99" s="25" t="n">
        <v>28</v>
      </c>
      <c r="L99" s="25" t="inlineStr">
        <is>
          <t>B</t>
        </is>
      </c>
      <c r="N99" s="25" t="n">
        <v>40</v>
      </c>
      <c r="P99" s="25" t="n">
        <v>19</v>
      </c>
      <c r="Q99" s="25" t="inlineStr">
        <is>
          <t>SUR</t>
        </is>
      </c>
      <c r="T99" s="25">
        <f>CONCATENATE(J99," ",K99," ",L99," ",M99," ",N99," ",O99," ",P99," ",Q99," ",R99," ",S99)</f>
        <v/>
      </c>
      <c r="U99" s="25" t="n">
        <v>76309814</v>
      </c>
      <c r="V99" s="25" t="n">
        <v>3024517</v>
      </c>
      <c r="W99" s="25" t="inlineStr">
        <is>
          <t>Albeiro Restrepo Montoya</t>
        </is>
      </c>
      <c r="X99" s="25" t="inlineStr">
        <is>
          <t>CL</t>
        </is>
      </c>
      <c r="Y99" s="25" t="n">
        <v>40</v>
      </c>
      <c r="AA99" s="25" t="inlineStr">
        <is>
          <t>SUR</t>
        </is>
      </c>
      <c r="AB99" s="25" t="n">
        <v>28</v>
      </c>
      <c r="AC99" s="25" t="inlineStr">
        <is>
          <t>B</t>
        </is>
      </c>
      <c r="AD99" s="25" t="n">
        <v>13</v>
      </c>
      <c r="AH99" s="25">
        <f>CONCATENATE(X99," ",Y99," ",Z99," ",AA99," ",AB99," ",AC99," ",AD99," ",AE99," ",AF99," ",AG99)</f>
        <v/>
      </c>
      <c r="AI99" s="25" t="n">
        <v>70553279</v>
      </c>
      <c r="AJ99" s="25" t="n">
        <v>2700276</v>
      </c>
      <c r="AK99" s="25" t="inlineStr">
        <is>
          <t>San José</t>
        </is>
      </c>
      <c r="AM99" s="25" t="inlineStr">
        <is>
          <t>014</t>
        </is>
      </c>
      <c r="AP99" s="25" t="n">
        <v>6</v>
      </c>
      <c r="AQ99" s="34" t="n">
        <v>41676</v>
      </c>
      <c r="AR99" s="35" t="n">
        <v>41684</v>
      </c>
      <c r="AS99" s="36">
        <f>AR99-AQ99</f>
        <v/>
      </c>
      <c r="AT99" s="25" t="inlineStr">
        <is>
          <t>Acta de compromiso</t>
        </is>
      </c>
      <c r="AU99" s="25" t="inlineStr">
        <is>
          <t>Auto de archivo</t>
        </is>
      </c>
      <c r="AW99" s="38" t="n">
        <v>41684</v>
      </c>
      <c r="AX99" s="37" t="inlineStr">
        <is>
          <t>L. Garcia - J. Alvarez</t>
        </is>
      </c>
      <c r="AY99" s="38" t="n">
        <v>41684</v>
      </c>
      <c r="CF99" s="38" t="n">
        <v>41703</v>
      </c>
    </row>
    <row r="100">
      <c r="B100" s="25" t="inlineStr">
        <is>
          <t>096-2014</t>
        </is>
      </c>
      <c r="C100" s="25" t="inlineStr">
        <is>
          <t>1308361 - 1310741</t>
        </is>
      </c>
      <c r="D100" s="25" t="inlineStr">
        <is>
          <t>LOTE-PREDIO</t>
        </is>
      </c>
      <c r="H100" s="25" t="inlineStr">
        <is>
          <t>Lote que requiere mantenimiento por maleza</t>
        </is>
      </c>
      <c r="I100" s="25" t="inlineStr">
        <is>
          <t>Juan Carlos Taborda</t>
        </is>
      </c>
      <c r="J100" s="25" t="inlineStr">
        <is>
          <t>KR</t>
        </is>
      </c>
      <c r="K100" s="25" t="n">
        <v>42</v>
      </c>
      <c r="N100" s="25" t="n">
        <v>23</v>
      </c>
      <c r="O100" s="25" t="inlineStr">
        <is>
          <t>A</t>
        </is>
      </c>
      <c r="P100" s="25" t="n">
        <v>188</v>
      </c>
      <c r="Q100" s="25" t="inlineStr">
        <is>
          <t>SUR</t>
        </is>
      </c>
      <c r="T100" s="25">
        <f>CONCATENATE(J100," ",K100," ",L100," ",M100," ",N100," ",O100," ",P100," ",Q100," ",R100," ",S100)</f>
        <v/>
      </c>
      <c r="U100" s="25" t="inlineStr">
        <is>
          <t>no reporta</t>
        </is>
      </c>
      <c r="V100" s="25" t="n">
        <v>5988939</v>
      </c>
      <c r="W100" s="25" t="inlineStr">
        <is>
          <t>Alejandro</t>
        </is>
      </c>
      <c r="AH100" s="25">
        <f>CONCATENATE(X100," ",Y100," ",Z100," ",AA100," ",AB100," ",AC100," ",AD100," ",AE100," ",AF100," ",AG100)</f>
        <v/>
      </c>
      <c r="AI100" s="25" t="inlineStr">
        <is>
          <t>no reporta</t>
        </is>
      </c>
      <c r="AJ100" s="25" t="inlineStr">
        <is>
          <t>no reporta</t>
        </is>
      </c>
      <c r="AK100" s="25" t="inlineStr">
        <is>
          <t>Las Orquideas</t>
        </is>
      </c>
      <c r="AM100" s="25" t="inlineStr">
        <is>
          <t>035</t>
        </is>
      </c>
      <c r="AP100" s="25" t="n">
        <v>3</v>
      </c>
      <c r="AQ100" s="34" t="n">
        <v>41676</v>
      </c>
      <c r="AR100" s="35" t="n"/>
      <c r="AS100" s="36">
        <f>AR100-AQ100</f>
        <v/>
      </c>
      <c r="AT100" s="25" t="inlineStr">
        <is>
          <t>Acta de compromiso</t>
        </is>
      </c>
      <c r="AU100" s="25" t="inlineStr">
        <is>
          <t>Visitas patrulleros</t>
        </is>
      </c>
      <c r="AW100" s="38" t="n">
        <v>41684</v>
      </c>
      <c r="AX100" s="37" t="inlineStr">
        <is>
          <t>L. Garcia - J. Alvarez</t>
        </is>
      </c>
      <c r="AY100" s="38" t="n">
        <v>41684</v>
      </c>
      <c r="AZ100" s="38" t="n">
        <v>41702</v>
      </c>
      <c r="BA100" s="37" t="inlineStr">
        <is>
          <t>S. Bustamante - J. Restrepo</t>
        </is>
      </c>
      <c r="BB100" s="38" t="n">
        <v>41702</v>
      </c>
      <c r="BL100" s="38" t="n">
        <v>41738</v>
      </c>
    </row>
    <row r="101">
      <c r="B101" s="25" t="inlineStr">
        <is>
          <t>097-2014</t>
        </is>
      </c>
      <c r="C101" s="25" t="n">
        <v>1308366</v>
      </c>
      <c r="E101" s="25" t="inlineStr">
        <is>
          <t>RESIDUOS SOLIDOS</t>
        </is>
      </c>
      <c r="H101" s="25" t="inlineStr">
        <is>
          <t xml:space="preserve">Disposición inadecuada de residuos sólidos </t>
        </is>
      </c>
      <c r="I101" s="25" t="inlineStr">
        <is>
          <t>Martha Magdalena Londoño</t>
        </is>
      </c>
      <c r="T101" s="25">
        <f>CONCATENATE(J101," ",K101," ",L101," ",M101," ",N101," ",O101," ",P101," ",Q101," ",R101," ",S101)</f>
        <v/>
      </c>
      <c r="U101" s="25" t="inlineStr">
        <is>
          <t>no reporta</t>
        </is>
      </c>
      <c r="V101" s="25" t="inlineStr">
        <is>
          <t>no reporta</t>
        </is>
      </c>
      <c r="W101" s="25" t="inlineStr">
        <is>
          <t>Por definir</t>
        </is>
      </c>
      <c r="X101" s="25" t="inlineStr">
        <is>
          <t>CL</t>
        </is>
      </c>
      <c r="Y101" s="25" t="n">
        <v>37</v>
      </c>
      <c r="AA101" s="25" t="inlineStr">
        <is>
          <t>SUR</t>
        </is>
      </c>
      <c r="AB101" s="25" t="n">
        <v>35</v>
      </c>
      <c r="AH101" s="25">
        <f>CONCATENATE(X101," ",Y101," ",Z101," ",AA101," ",AB101," ",AC101," ",AD101," ",AE101," ",AF101," ",AG101)</f>
        <v/>
      </c>
      <c r="AI101" s="25" t="inlineStr">
        <is>
          <t>no reporta</t>
        </is>
      </c>
      <c r="AJ101" s="25" t="inlineStr">
        <is>
          <t>no reporta</t>
        </is>
      </c>
      <c r="AK101" s="25" t="inlineStr">
        <is>
          <t>Mesa</t>
        </is>
      </c>
      <c r="AM101" s="25" t="inlineStr">
        <is>
          <t>021</t>
        </is>
      </c>
      <c r="AP101" s="25" t="n">
        <v>9</v>
      </c>
      <c r="AQ101" s="34" t="n">
        <v>41676</v>
      </c>
      <c r="AR101" s="35" t="n">
        <v>41684</v>
      </c>
      <c r="AS101" s="36">
        <f>AR101-AQ101</f>
        <v/>
      </c>
      <c r="AT101" s="25" t="inlineStr">
        <is>
          <t>Acta de compromiso</t>
        </is>
      </c>
      <c r="AU101" s="25" t="inlineStr">
        <is>
          <t>Auto de archivo</t>
        </is>
      </c>
      <c r="AW101" s="38" t="n">
        <v>41684</v>
      </c>
      <c r="AX101" s="37" t="inlineStr">
        <is>
          <t>L. Garcia - J. Alvarez</t>
        </is>
      </c>
      <c r="AY101" s="38" t="n">
        <v>41684</v>
      </c>
      <c r="CF101" s="38" t="n">
        <v>41690</v>
      </c>
    </row>
    <row r="102">
      <c r="B102" s="25" t="inlineStr">
        <is>
          <t>098-2014</t>
        </is>
      </c>
      <c r="C102" s="25" t="n">
        <v>1308372</v>
      </c>
      <c r="E102" s="25" t="inlineStr">
        <is>
          <t>ESCOMBROS</t>
        </is>
      </c>
      <c r="H102" s="25" t="inlineStr">
        <is>
          <t xml:space="preserve">Disposición inadecuada de escombros </t>
        </is>
      </c>
      <c r="I102" s="25" t="inlineStr">
        <is>
          <t>Enviaseo</t>
        </is>
      </c>
      <c r="T102" s="25">
        <f>CONCATENATE(J102," ",K102," ",L102," ",M102," ",N102," ",O102," ",P102," ",Q102," ",R102," ",S102)</f>
        <v/>
      </c>
      <c r="U102" s="25" t="inlineStr">
        <is>
          <t>no reporta</t>
        </is>
      </c>
      <c r="V102" s="25" t="inlineStr">
        <is>
          <t>no reporta</t>
        </is>
      </c>
      <c r="W102" s="25" t="inlineStr">
        <is>
          <t>Jackeline - Nicolas</t>
        </is>
      </c>
      <c r="X102" s="25" t="inlineStr">
        <is>
          <t>CL</t>
        </is>
      </c>
      <c r="Y102" s="25" t="n">
        <v>40</v>
      </c>
      <c r="Z102" s="25" t="inlineStr">
        <is>
          <t>E</t>
        </is>
      </c>
      <c r="AA102" s="25" t="inlineStr">
        <is>
          <t>SUR</t>
        </is>
      </c>
      <c r="AB102" s="25" t="n">
        <v>25</v>
      </c>
      <c r="AC102" s="25" t="inlineStr">
        <is>
          <t>B</t>
        </is>
      </c>
      <c r="AD102" s="25" t="n">
        <v>97</v>
      </c>
      <c r="AG102" s="25" t="n">
        <v>301</v>
      </c>
      <c r="AH102" s="25">
        <f>CONCATENATE(X102," ",Y102," ",Z102," ",AA102," ",AB102," ",AC102," ",AD102," ",AE102," ",AF102," ",AG102)</f>
        <v/>
      </c>
      <c r="AI102" s="25" t="inlineStr">
        <is>
          <t>no reporta</t>
        </is>
      </c>
      <c r="AJ102" s="25" t="inlineStr">
        <is>
          <t>no reporta</t>
        </is>
      </c>
      <c r="AK102" s="25" t="inlineStr">
        <is>
          <t xml:space="preserve">La Mina </t>
        </is>
      </c>
      <c r="AM102" s="25" t="inlineStr">
        <is>
          <t>003</t>
        </is>
      </c>
      <c r="AP102" s="25" t="n">
        <v>6</v>
      </c>
      <c r="AQ102" s="34" t="n">
        <v>41677</v>
      </c>
      <c r="AR102" s="35" t="n">
        <v>41684</v>
      </c>
      <c r="AS102" s="36">
        <f>AR102-AQ102</f>
        <v/>
      </c>
      <c r="AT102" s="25" t="inlineStr">
        <is>
          <t>Acta de compromiso</t>
        </is>
      </c>
      <c r="AU102" s="25" t="inlineStr">
        <is>
          <t>Auto de archivo</t>
        </is>
      </c>
      <c r="AW102" s="38" t="n">
        <v>41684</v>
      </c>
      <c r="AX102" s="37" t="inlineStr">
        <is>
          <t>L. Garcia - J. Alvarez</t>
        </is>
      </c>
      <c r="AY102" s="38" t="n">
        <v>41684</v>
      </c>
      <c r="CF102" s="38" t="n">
        <v>41703</v>
      </c>
    </row>
    <row r="103">
      <c r="B103" s="25" t="inlineStr">
        <is>
          <t>099-2014</t>
        </is>
      </c>
      <c r="C103" s="25" t="n">
        <v>1308373</v>
      </c>
      <c r="E103" s="25" t="inlineStr">
        <is>
          <t>ESCOMBROS</t>
        </is>
      </c>
      <c r="H103" s="25" t="inlineStr">
        <is>
          <t xml:space="preserve">Disposición inadecuada de escombros </t>
        </is>
      </c>
      <c r="I103" s="25" t="inlineStr">
        <is>
          <t>anonimo</t>
        </is>
      </c>
      <c r="T103" s="25">
        <f>CONCATENATE(J103," ",K103," ",L103," ",M103," ",N103," ",O103," ",P103," ",Q103," ",R103," ",S103)</f>
        <v/>
      </c>
      <c r="U103" s="25" t="inlineStr">
        <is>
          <t>no reporta</t>
        </is>
      </c>
      <c r="V103" s="25" t="inlineStr">
        <is>
          <t>no reporta</t>
        </is>
      </c>
      <c r="W103" s="25" t="inlineStr">
        <is>
          <t>Jose Jesus Gutierrez</t>
        </is>
      </c>
      <c r="X103" s="25" t="inlineStr">
        <is>
          <t>DG</t>
        </is>
      </c>
      <c r="Y103" s="25" t="n">
        <v>29</v>
      </c>
      <c r="AB103" s="25" t="n">
        <v>34</v>
      </c>
      <c r="AC103" s="25" t="inlineStr">
        <is>
          <t>B</t>
        </is>
      </c>
      <c r="AD103" s="25" t="n">
        <v>29</v>
      </c>
      <c r="AE103" s="25" t="inlineStr">
        <is>
          <t>SUR</t>
        </is>
      </c>
      <c r="AH103" s="25">
        <f>CONCATENATE(X103," ",Y103," ",Z103," ",AA103," ",AB103," ",AC103," ",AD103," ",AE103," ",AF103," ",AG103)</f>
        <v/>
      </c>
      <c r="AI103" s="25" t="n">
        <v>70565528</v>
      </c>
      <c r="AJ103" s="25" t="n">
        <v>2762285</v>
      </c>
      <c r="AK103" s="25" t="inlineStr">
        <is>
          <t>Alto de Misael</t>
        </is>
      </c>
      <c r="AM103" s="25" t="inlineStr">
        <is>
          <t>034</t>
        </is>
      </c>
      <c r="AP103" s="25" t="n">
        <v>3</v>
      </c>
      <c r="AQ103" s="34" t="n">
        <v>41677</v>
      </c>
      <c r="AR103" s="35" t="n">
        <v>41687</v>
      </c>
      <c r="AS103" s="36">
        <f>AR103-AQ103</f>
        <v/>
      </c>
      <c r="AT103" s="25" t="inlineStr">
        <is>
          <t>Acta de compromiso</t>
        </is>
      </c>
      <c r="AU103" s="25" t="inlineStr">
        <is>
          <t>Auto de archivo</t>
        </is>
      </c>
      <c r="AW103" s="38" t="n">
        <v>41687</v>
      </c>
      <c r="AX103" s="37" t="inlineStr">
        <is>
          <t>S. Bustamante - J. Restrepo - C. Rojas</t>
        </is>
      </c>
      <c r="AY103" s="38" t="n">
        <v>41687</v>
      </c>
      <c r="AZ103" s="38" t="n">
        <v>41701</v>
      </c>
      <c r="BA103" s="37" t="inlineStr">
        <is>
          <t>S. Bustamante - J. Restrepo</t>
        </is>
      </c>
      <c r="BB103" s="38" t="n">
        <v>41704</v>
      </c>
      <c r="CF103" s="38" t="n">
        <v>41704</v>
      </c>
    </row>
    <row r="104">
      <c r="B104" s="25" t="inlineStr">
        <is>
          <t>100-2014</t>
        </is>
      </c>
      <c r="C104" s="25" t="n">
        <v>1308374</v>
      </c>
      <c r="D104" s="25" t="inlineStr">
        <is>
          <t>AIRE</t>
        </is>
      </c>
      <c r="G104" s="25" t="inlineStr">
        <is>
          <t>Terracino</t>
        </is>
      </c>
      <c r="H104" s="25" t="inlineStr">
        <is>
          <t>Afectación por material particulado</t>
        </is>
      </c>
      <c r="I104" s="25" t="inlineStr">
        <is>
          <t>Comunidad</t>
        </is>
      </c>
      <c r="T104" s="25">
        <f>CONCATENATE(J104," ",K104," ",L104," ",M104," ",N104," ",O104," ",P104," ",Q104," ",R104," ",S104)</f>
        <v/>
      </c>
      <c r="U104" s="25" t="inlineStr">
        <is>
          <t>no reporta</t>
        </is>
      </c>
      <c r="V104" s="25" t="inlineStr">
        <is>
          <t>no reporta</t>
        </is>
      </c>
      <c r="W104" s="25" t="inlineStr">
        <is>
          <t>Ed. Terracino</t>
        </is>
      </c>
      <c r="X104" s="25" t="inlineStr">
        <is>
          <t>CL</t>
        </is>
      </c>
      <c r="Y104" s="25" t="n">
        <v>22</v>
      </c>
      <c r="Z104" s="25" t="inlineStr">
        <is>
          <t>A</t>
        </is>
      </c>
      <c r="AA104" s="25" t="inlineStr">
        <is>
          <t>SUR</t>
        </is>
      </c>
      <c r="AB104" s="25" t="n">
        <v>46</v>
      </c>
      <c r="AD104" s="25" t="n">
        <v>30</v>
      </c>
      <c r="AH104" s="25">
        <f>CONCATENATE(X104," ",Y104," ",Z104," ",AA104," ",AB104," ",AC104," ",AD104," ",AE104," ",AF104," ",AG104)</f>
        <v/>
      </c>
      <c r="AI104" s="25" t="inlineStr">
        <is>
          <t>no reporta</t>
        </is>
      </c>
      <c r="AJ104" s="25" t="n">
        <v>3206040831</v>
      </c>
      <c r="AK104" s="25" t="inlineStr">
        <is>
          <t>Zuñiga</t>
        </is>
      </c>
      <c r="AM104" s="25" t="inlineStr">
        <is>
          <t>033</t>
        </is>
      </c>
      <c r="AP104" s="25" t="n">
        <v>4</v>
      </c>
      <c r="AQ104" s="34" t="n">
        <v>41677</v>
      </c>
      <c r="AR104" s="35" t="n">
        <v>41687</v>
      </c>
      <c r="AS104" s="36">
        <f>AR104-AQ104</f>
        <v/>
      </c>
      <c r="AT104" s="25" t="inlineStr">
        <is>
          <t>Acta de compromiso</t>
        </is>
      </c>
      <c r="AU104" s="25" t="inlineStr">
        <is>
          <t>Auto de archivo</t>
        </is>
      </c>
      <c r="AW104" s="38" t="n">
        <v>41687</v>
      </c>
      <c r="AX104" s="37" t="inlineStr">
        <is>
          <t>S. Bustamante - J. Restrepo - C. Rojas</t>
        </is>
      </c>
      <c r="AY104" s="38" t="n">
        <v>41687</v>
      </c>
      <c r="AZ104" s="38" t="n">
        <v>41701</v>
      </c>
      <c r="BA104" s="37" t="inlineStr">
        <is>
          <t>S. Bustamante - J. Restrepo</t>
        </is>
      </c>
      <c r="BB104" s="38" t="n">
        <v>41704</v>
      </c>
      <c r="CF104" s="38" t="n">
        <v>41704</v>
      </c>
    </row>
    <row r="105">
      <c r="B105" s="25" t="inlineStr">
        <is>
          <t>101-2014</t>
        </is>
      </c>
      <c r="C105" s="25" t="n">
        <v>1308375</v>
      </c>
      <c r="D105" s="25" t="inlineStr">
        <is>
          <t>AIRE</t>
        </is>
      </c>
      <c r="H105" s="25" t="inlineStr">
        <is>
          <t>Perturbación por ruido de perros</t>
        </is>
      </c>
      <c r="I105" s="25" t="inlineStr">
        <is>
          <t>Olivia Brand</t>
        </is>
      </c>
      <c r="J105" s="25" t="inlineStr">
        <is>
          <t>CL</t>
        </is>
      </c>
      <c r="K105" s="25" t="n">
        <v>39</v>
      </c>
      <c r="M105" s="25" t="inlineStr">
        <is>
          <t>SUR</t>
        </is>
      </c>
      <c r="N105" s="25" t="n">
        <v>41</v>
      </c>
      <c r="P105" s="25" t="n">
        <v>46</v>
      </c>
      <c r="S105" s="25" t="n">
        <v>301</v>
      </c>
      <c r="T105" s="25">
        <f>CONCATENATE(J105," ",K105," ",L105," ",M105," ",N105," ",O105," ",P105," ",Q105," ",R105," ",S105)</f>
        <v/>
      </c>
      <c r="U105" s="25" t="n">
        <v>42862095</v>
      </c>
      <c r="V105" s="25" t="n">
        <v>3318909</v>
      </c>
      <c r="W105" s="25" t="inlineStr">
        <is>
          <t>Luz Mila</t>
        </is>
      </c>
      <c r="X105" s="25" t="inlineStr">
        <is>
          <t>CL</t>
        </is>
      </c>
      <c r="Y105" s="25" t="n">
        <v>39</v>
      </c>
      <c r="AA105" s="25" t="inlineStr">
        <is>
          <t>SUR</t>
        </is>
      </c>
      <c r="AB105" s="25" t="n">
        <v>41</v>
      </c>
      <c r="AD105" s="25" t="n">
        <v>46</v>
      </c>
      <c r="AG105" s="25" t="n">
        <v>201</v>
      </c>
      <c r="AH105" s="25">
        <f>CONCATENATE(X105," ",Y105," ",Z105," ",AA105," ",AB105," ",AC105," ",AD105," ",AE105," ",AF105," ",AG105)</f>
        <v/>
      </c>
      <c r="AI105" s="25" t="inlineStr">
        <is>
          <t>no reporta</t>
        </is>
      </c>
      <c r="AJ105" s="25" t="inlineStr">
        <is>
          <t>no reporta</t>
        </is>
      </c>
      <c r="AK105" s="25" t="inlineStr">
        <is>
          <t>Zona centro</t>
        </is>
      </c>
      <c r="AM105" s="25" t="inlineStr">
        <is>
          <t>022</t>
        </is>
      </c>
      <c r="AP105" s="25" t="n">
        <v>9</v>
      </c>
      <c r="AQ105" s="34" t="n">
        <v>41677</v>
      </c>
      <c r="AR105" s="35" t="n">
        <v>41687</v>
      </c>
      <c r="AS105" s="36">
        <f>AR105-AQ105</f>
        <v/>
      </c>
      <c r="AT105" s="25" t="inlineStr">
        <is>
          <t>Acta de compromiso</t>
        </is>
      </c>
      <c r="AU105" s="25" t="inlineStr">
        <is>
          <t>Auto de archivo</t>
        </is>
      </c>
      <c r="AW105" s="38" t="n">
        <v>41687</v>
      </c>
      <c r="AX105" s="37" t="inlineStr">
        <is>
          <t>S. Bustamante - J. Restrepo - C. Rojas</t>
        </is>
      </c>
      <c r="AY105" s="38" t="n">
        <v>41687</v>
      </c>
      <c r="CF105" s="38" t="n">
        <v>41703</v>
      </c>
    </row>
    <row r="106">
      <c r="A106" s="25" t="inlineStr">
        <is>
          <t>Oficio 131980</t>
        </is>
      </c>
      <c r="B106" s="25" t="inlineStr">
        <is>
          <t>102-2014</t>
        </is>
      </c>
      <c r="C106" s="25" t="n">
        <v>105999</v>
      </c>
      <c r="D106" s="25" t="inlineStr">
        <is>
          <t>SUELO</t>
        </is>
      </c>
      <c r="G106" s="25" t="inlineStr">
        <is>
          <t>Policia Metropolitana</t>
        </is>
      </c>
      <c r="H106" s="25" t="inlineStr">
        <is>
          <t>Solicitud de información por exploración y explotación de mineria ilegal</t>
        </is>
      </c>
      <c r="I106" s="25" t="inlineStr">
        <is>
          <t>Subintendente Roveiro Loaiza Jaramillo</t>
        </is>
      </c>
      <c r="J106" s="25" t="inlineStr">
        <is>
          <t>CL</t>
        </is>
      </c>
      <c r="K106" s="25" t="n">
        <v>72</v>
      </c>
      <c r="N106" s="25" t="n">
        <v>64</v>
      </c>
      <c r="P106" s="25" t="n">
        <v>70</v>
      </c>
      <c r="T106" s="25">
        <f>CONCATENATE(J106," ",K106," ",L106," ",M106," ",N106," ",O106," ",P106," ",Q106," ",R106," ",S106)</f>
        <v/>
      </c>
      <c r="U106" s="25" t="inlineStr">
        <is>
          <t>no reporta</t>
        </is>
      </c>
      <c r="V106" s="25" t="n">
        <v>4414178</v>
      </c>
      <c r="W106" s="25" t="inlineStr">
        <is>
          <t>No aplica</t>
        </is>
      </c>
      <c r="AH106" s="25">
        <f>CONCATENATE(X106," ",Y106," ",Z106," ",AA106," ",AB106," ",AC106," ",AD106," ",AE106," ",AF106," ",AG106)</f>
        <v/>
      </c>
      <c r="AI106" s="25" t="inlineStr">
        <is>
          <t>no reporta</t>
        </is>
      </c>
      <c r="AJ106" s="25" t="inlineStr">
        <is>
          <t>no reporta</t>
        </is>
      </c>
      <c r="AQ106" s="34" t="n">
        <v>41674</v>
      </c>
      <c r="AR106" s="35" t="n">
        <v>41684</v>
      </c>
      <c r="AS106" s="36">
        <f>AR106-AQ106</f>
        <v/>
      </c>
      <c r="AT106" s="25" t="inlineStr">
        <is>
          <t>Remisión u otros</t>
        </is>
      </c>
      <c r="AU106" s="25" t="inlineStr">
        <is>
          <t>Auto de archivo</t>
        </is>
      </c>
      <c r="AW106" s="38" t="n">
        <v>41684</v>
      </c>
      <c r="AX106" s="37" t="inlineStr">
        <is>
          <t>C. Calle</t>
        </is>
      </c>
      <c r="AY106" s="38" t="n">
        <v>41684</v>
      </c>
      <c r="CF106" s="38" t="n">
        <v>41703</v>
      </c>
    </row>
    <row r="107">
      <c r="B107" s="25" t="inlineStr">
        <is>
          <t>103-2014</t>
        </is>
      </c>
      <c r="C107" s="25" t="n">
        <v>106189</v>
      </c>
      <c r="D107" s="25" t="inlineStr">
        <is>
          <t>HÍDRICO</t>
        </is>
      </c>
      <c r="H107" s="25" t="inlineStr">
        <is>
          <t>Manejo inadecuado de aguas lluvias</t>
        </is>
      </c>
      <c r="I107" s="25" t="inlineStr">
        <is>
          <t>CTGRD</t>
        </is>
      </c>
      <c r="T107" s="25">
        <f>CONCATENATE(J107," ",K107," ",L107," ",M107," ",N107," ",O107," ",P107," ",Q107," ",R107," ",S107)</f>
        <v/>
      </c>
      <c r="U107" s="25" t="inlineStr">
        <is>
          <t>no reporta</t>
        </is>
      </c>
      <c r="V107" s="25" t="inlineStr">
        <is>
          <t>no reporta</t>
        </is>
      </c>
      <c r="W107" s="25" t="inlineStr">
        <is>
          <t>Consuelo Blandon Gomez</t>
        </is>
      </c>
      <c r="X107" s="25" t="inlineStr">
        <is>
          <t>DG</t>
        </is>
      </c>
      <c r="Y107" s="25" t="n">
        <v>29</v>
      </c>
      <c r="AB107" s="25" t="n">
        <v>28</v>
      </c>
      <c r="AD107" s="25" t="n">
        <v>4</v>
      </c>
      <c r="AE107" s="25" t="inlineStr">
        <is>
          <t>SUR</t>
        </is>
      </c>
      <c r="AG107" s="25" t="n">
        <v>9918</v>
      </c>
      <c r="AH107" s="25">
        <f>CONCATENATE(X107," ",Y107," ",Z107," ",AA107," ",AB107," ",AC107," ",AD107," ",AE107," ",AF107," ",AG107)</f>
        <v/>
      </c>
      <c r="AI107" s="25" t="n">
        <v>24255167</v>
      </c>
      <c r="AJ107" s="25" t="n">
        <v>3345955</v>
      </c>
      <c r="AK107" s="25" t="inlineStr">
        <is>
          <t>Alto de Misael</t>
        </is>
      </c>
      <c r="AM107" s="25" t="inlineStr">
        <is>
          <t>034</t>
        </is>
      </c>
      <c r="AP107" s="25" t="n">
        <v>3</v>
      </c>
      <c r="AQ107" s="34" t="n">
        <v>41675</v>
      </c>
      <c r="AR107" s="35" t="n">
        <v>41709</v>
      </c>
      <c r="AS107" s="36">
        <f>AR107-AQ107</f>
        <v/>
      </c>
      <c r="AT107" s="25" t="inlineStr">
        <is>
          <t>Acta de compromiso</t>
        </is>
      </c>
      <c r="AU107" s="25" t="inlineStr">
        <is>
          <t>Auto de archivo</t>
        </is>
      </c>
    </row>
    <row r="108">
      <c r="B108" s="25" t="inlineStr">
        <is>
          <t>104-2014</t>
        </is>
      </c>
      <c r="C108" s="25" t="inlineStr">
        <is>
          <t>1308469-132007</t>
        </is>
      </c>
      <c r="D108" s="25" t="inlineStr">
        <is>
          <t>AIRE</t>
        </is>
      </c>
      <c r="G108" s="25" t="inlineStr">
        <is>
          <t>Positano</t>
        </is>
      </c>
      <c r="H108" s="25" t="inlineStr">
        <is>
          <t>Control material particulado proyecto positano</t>
        </is>
      </c>
      <c r="I108" s="25" t="inlineStr">
        <is>
          <t>De oficio</t>
        </is>
      </c>
      <c r="U108" s="25" t="inlineStr">
        <is>
          <t>no reporta</t>
        </is>
      </c>
      <c r="V108" s="25" t="inlineStr">
        <is>
          <t>no reporta</t>
        </is>
      </c>
      <c r="W108" s="25" t="inlineStr">
        <is>
          <t>Ingeo Plus SAS - P. Positano</t>
        </is>
      </c>
      <c r="X108" s="25" t="inlineStr">
        <is>
          <t>CL</t>
        </is>
      </c>
      <c r="Y108" s="25" t="n">
        <v>27</v>
      </c>
      <c r="AA108" s="25" t="inlineStr">
        <is>
          <t>SUR</t>
        </is>
      </c>
      <c r="AB108" s="25" t="n">
        <v>27</v>
      </c>
      <c r="AC108" s="25" t="inlineStr">
        <is>
          <t>B</t>
        </is>
      </c>
      <c r="AD108" s="25" t="n">
        <v>69</v>
      </c>
      <c r="AH108" s="25">
        <f>CONCATENATE(X108," ",Y108," ",Z108," ",AA108," ",AB108," ",AC108," ",AD108," ",AE108," ",AF108," ",AG108)</f>
        <v/>
      </c>
      <c r="AI108" s="25" t="n">
        <v>9002759371</v>
      </c>
      <c r="AJ108" s="25" t="n">
        <v>3360849</v>
      </c>
      <c r="AK108" s="25" t="inlineStr">
        <is>
          <t>El Esmeraldal</t>
        </is>
      </c>
      <c r="AM108" s="25" t="inlineStr">
        <is>
          <t>031</t>
        </is>
      </c>
      <c r="AP108" s="25" t="n">
        <v>4</v>
      </c>
      <c r="AQ108" s="34" t="n">
        <v>41681</v>
      </c>
      <c r="AR108" s="35" t="n">
        <v>41681</v>
      </c>
      <c r="AS108" s="36">
        <f>AR108-AQ108</f>
        <v/>
      </c>
      <c r="AT108" s="25" t="inlineStr">
        <is>
          <t>Acta de compromiso</t>
        </is>
      </c>
      <c r="AU108" s="25" t="inlineStr">
        <is>
          <t>Auto de archivo</t>
        </is>
      </c>
      <c r="AW108" s="38" t="n">
        <v>41610</v>
      </c>
      <c r="AX108" s="37" t="inlineStr">
        <is>
          <t>L. Taborda</t>
        </is>
      </c>
      <c r="AY108" s="38" t="n">
        <v>41681</v>
      </c>
      <c r="AZ108" s="38" t="n">
        <v>41689</v>
      </c>
      <c r="BA108" s="37" t="inlineStr">
        <is>
          <t>C.Calle-C.Rojas</t>
        </is>
      </c>
      <c r="BB108" s="38" t="n">
        <v>41689</v>
      </c>
    </row>
    <row r="109">
      <c r="B109" s="25" t="inlineStr">
        <is>
          <t>105-2014</t>
        </is>
      </c>
      <c r="C109" s="25" t="n">
        <v>106816</v>
      </c>
      <c r="D109" s="25" t="inlineStr">
        <is>
          <t>ESPACIO PUBLICOS VERDES</t>
        </is>
      </c>
      <c r="H109" s="25" t="inlineStr">
        <is>
          <t>Solicitud de acompañamiento en operativo con espacio publico</t>
        </is>
      </c>
      <c r="I109" s="25" t="inlineStr">
        <is>
          <t>no aplica</t>
        </is>
      </c>
      <c r="T109" s="25">
        <f>CONCATENATE(J109," ",K109," ",L109," ",M109," ",N109," ",O109," ",P109," ",Q109," ",R109," ",S109)</f>
        <v/>
      </c>
      <c r="U109" s="25" t="inlineStr">
        <is>
          <t>no reporta</t>
        </is>
      </c>
      <c r="V109" s="25" t="inlineStr">
        <is>
          <t>no reporta</t>
        </is>
      </c>
      <c r="W109" s="25" t="inlineStr">
        <is>
          <t>Habitantes de la calle</t>
        </is>
      </c>
      <c r="AH109" s="25">
        <f>CONCATENATE(X109," ",Y109," ",Z109," ",AA109," ",AB109," ",AC109," ",AD109," ",AE109," ",AF109," ",AG109)</f>
        <v/>
      </c>
      <c r="AI109" s="25" t="inlineStr">
        <is>
          <t>no reporta</t>
        </is>
      </c>
      <c r="AJ109" s="25" t="inlineStr">
        <is>
          <t>no reporta</t>
        </is>
      </c>
      <c r="AK109" s="25" t="inlineStr">
        <is>
          <t>San José</t>
        </is>
      </c>
      <c r="AM109" s="25" t="inlineStr">
        <is>
          <t>014</t>
        </is>
      </c>
      <c r="AP109" s="25" t="n">
        <v>6</v>
      </c>
      <c r="AQ109" s="34" t="n">
        <v>41680</v>
      </c>
      <c r="AR109" s="35" t="n">
        <v>41683</v>
      </c>
      <c r="AS109" s="36">
        <f>AR109-AQ109</f>
        <v/>
      </c>
      <c r="AT109" s="25" t="inlineStr">
        <is>
          <t>Acta de compromiso</t>
        </is>
      </c>
      <c r="AU109" s="25" t="inlineStr">
        <is>
          <t>Visitas patrulleros</t>
        </is>
      </c>
    </row>
    <row r="110">
      <c r="B110" s="25" t="inlineStr">
        <is>
          <t>106-2014</t>
        </is>
      </c>
      <c r="C110" s="25" t="n">
        <v>1308431</v>
      </c>
      <c r="E110" s="25" t="inlineStr">
        <is>
          <t>RESIDUOS SOLIDOS</t>
        </is>
      </c>
      <c r="H110" s="25" t="inlineStr">
        <is>
          <t>Disposición inadecuada de residuos solidos por acuamonte y canto de luna</t>
        </is>
      </c>
      <c r="I110" s="25" t="inlineStr">
        <is>
          <t>Urbanización Claraval</t>
        </is>
      </c>
      <c r="J110" s="25" t="inlineStr">
        <is>
          <t>KR</t>
        </is>
      </c>
      <c r="K110" s="25" t="n">
        <v>26</v>
      </c>
      <c r="L110" s="25" t="inlineStr">
        <is>
          <t>D</t>
        </is>
      </c>
      <c r="N110" s="25" t="n">
        <v>36</v>
      </c>
      <c r="O110" s="25" t="inlineStr">
        <is>
          <t>A</t>
        </is>
      </c>
      <c r="P110" s="25" t="n">
        <v>80</v>
      </c>
      <c r="Q110" s="25" t="inlineStr">
        <is>
          <t>SUR</t>
        </is>
      </c>
      <c r="T110" s="25">
        <f>CONCATENATE(J110," ",K110," ",L110," ",M110," ",N110," ",O110," ",P110," ",Q110," ",R110," ",S110)</f>
        <v/>
      </c>
      <c r="U110" s="25" t="inlineStr">
        <is>
          <t>no reporta</t>
        </is>
      </c>
      <c r="V110" s="25" t="inlineStr">
        <is>
          <t>no reporta</t>
        </is>
      </c>
      <c r="W110" s="25" t="inlineStr">
        <is>
          <t>Urb. Acuamonte - canto de luna</t>
        </is>
      </c>
      <c r="AH110" s="25">
        <f>CONCATENATE(X110," ",Y110," ",Z110," ",AA110," ",AB110," ",AC110," ",AD110," ",AE110," ",AF110," ",AG110)</f>
        <v/>
      </c>
      <c r="AI110" s="25" t="inlineStr">
        <is>
          <t>no reporta</t>
        </is>
      </c>
      <c r="AJ110" s="25" t="inlineStr">
        <is>
          <t>no reporta</t>
        </is>
      </c>
      <c r="AK110" s="25" t="inlineStr">
        <is>
          <t>El Chocho</t>
        </is>
      </c>
      <c r="AM110" s="25" t="inlineStr">
        <is>
          <t>017</t>
        </is>
      </c>
      <c r="AP110" s="25" t="n">
        <v>5</v>
      </c>
      <c r="AQ110" s="34" t="n">
        <v>41680</v>
      </c>
      <c r="AR110" s="35" t="n">
        <v>41687</v>
      </c>
      <c r="AS110" s="36">
        <f>AR110-AQ110</f>
        <v/>
      </c>
      <c r="AT110" s="25" t="inlineStr">
        <is>
          <t>Acta de compromiso</t>
        </is>
      </c>
      <c r="AU110" s="25" t="inlineStr">
        <is>
          <t>Auto de archivo</t>
        </is>
      </c>
      <c r="BL110" s="38" t="n">
        <v>41715</v>
      </c>
      <c r="BM110" s="38" t="n">
        <v>41715</v>
      </c>
      <c r="CF110" s="38" t="n">
        <v>41725</v>
      </c>
    </row>
    <row r="111">
      <c r="B111" s="25" t="inlineStr">
        <is>
          <t>107-2014</t>
        </is>
      </c>
      <c r="C111" s="25" t="n">
        <v>1308432</v>
      </c>
      <c r="E111" s="25" t="inlineStr">
        <is>
          <t>ESCOMBROS</t>
        </is>
      </c>
      <c r="H111" s="25" t="inlineStr">
        <is>
          <t>Disposición inadecuada de escombros</t>
        </is>
      </c>
      <c r="I111" s="25" t="inlineStr">
        <is>
          <t>comunidad</t>
        </is>
      </c>
      <c r="T111" s="25">
        <f>CONCATENATE(J111," ",K111," ",L111," ",M111," ",N111," ",O111," ",P111," ",Q111," ",R111," ",S111)</f>
        <v/>
      </c>
      <c r="U111" s="25" t="inlineStr">
        <is>
          <t>no reporta</t>
        </is>
      </c>
      <c r="V111" s="25" t="inlineStr">
        <is>
          <t>no reporta</t>
        </is>
      </c>
      <c r="W111" s="25" t="inlineStr">
        <is>
          <t>Por determinar - Ed. San Cayetano</t>
        </is>
      </c>
      <c r="X111" s="25" t="inlineStr">
        <is>
          <t>KR</t>
        </is>
      </c>
      <c r="Y111" s="25" t="n">
        <v>33</v>
      </c>
      <c r="AB111" s="25" t="n">
        <v>39</v>
      </c>
      <c r="AD111" s="25" t="n">
        <v>32</v>
      </c>
      <c r="AE111" s="25" t="inlineStr">
        <is>
          <t>SUR</t>
        </is>
      </c>
      <c r="AG111" s="25" t="n">
        <v>202</v>
      </c>
      <c r="AH111" s="25">
        <f>CONCATENATE(X111," ",Y111," ",Z111," ",AA111," ",AB111," ",AC111," ",AD111," ",AE111," ",AF111," ",AG111)</f>
        <v/>
      </c>
      <c r="AI111" s="25" t="inlineStr">
        <is>
          <t>no reporta</t>
        </is>
      </c>
      <c r="AJ111" s="25" t="inlineStr">
        <is>
          <t>no reporta</t>
        </is>
      </c>
      <c r="AK111" s="25" t="inlineStr">
        <is>
          <t>Mesa</t>
        </is>
      </c>
      <c r="AM111" s="25" t="inlineStr">
        <is>
          <t>021</t>
        </is>
      </c>
      <c r="AP111" s="25" t="n">
        <v>9</v>
      </c>
      <c r="AQ111" s="34" t="n">
        <v>41680</v>
      </c>
      <c r="AR111" s="35" t="n">
        <v>41687</v>
      </c>
      <c r="AS111" s="36">
        <f>AR111-AQ111</f>
        <v/>
      </c>
      <c r="AT111" s="25" t="inlineStr">
        <is>
          <t>Acta de compromiso</t>
        </is>
      </c>
      <c r="AU111" s="25" t="inlineStr">
        <is>
          <t>Auto de archivo</t>
        </is>
      </c>
      <c r="AW111" s="38" t="n">
        <v>41687</v>
      </c>
      <c r="AX111" s="37" t="inlineStr">
        <is>
          <t>S. Bustamante - J. Restrepo - C. Rojas</t>
        </is>
      </c>
      <c r="AY111" s="38" t="n">
        <v>41687</v>
      </c>
      <c r="CF111" s="38" t="n">
        <v>41703</v>
      </c>
    </row>
    <row r="112">
      <c r="B112" s="25" t="inlineStr">
        <is>
          <t>108-2014</t>
        </is>
      </c>
      <c r="C112" s="25" t="n">
        <v>1308436</v>
      </c>
      <c r="E112" s="25" t="inlineStr">
        <is>
          <t>MATERIALES DE CONSTRUCCIÓN</t>
        </is>
      </c>
      <c r="F112" s="25" t="n">
        <v>3</v>
      </c>
      <c r="H112" s="25" t="inlineStr">
        <is>
          <t>Comparendo 569 - Material de construcción en via publica</t>
        </is>
      </c>
      <c r="I112" s="25" t="inlineStr">
        <is>
          <t>De oficio</t>
        </is>
      </c>
      <c r="T112" s="25">
        <f>CONCATENATE(J112," ",K112," ",L112," ",M112," ",N112," ",O112," ",P112," ",Q112," ",R112," ",S112)</f>
        <v/>
      </c>
      <c r="U112" s="25" t="inlineStr">
        <is>
          <t>no reporta</t>
        </is>
      </c>
      <c r="V112" s="25" t="inlineStr">
        <is>
          <t>no reporta</t>
        </is>
      </c>
      <c r="W112" s="25" t="inlineStr">
        <is>
          <t>Juan Rodrigo Uribe</t>
        </is>
      </c>
      <c r="X112" s="25" t="inlineStr">
        <is>
          <t>TR</t>
        </is>
      </c>
      <c r="Y112" s="25" t="n">
        <v>35</v>
      </c>
      <c r="Z112" s="25" t="inlineStr">
        <is>
          <t>A</t>
        </is>
      </c>
      <c r="AA112" s="25" t="inlineStr">
        <is>
          <t>SUR</t>
        </is>
      </c>
      <c r="AB112" s="25" t="n">
        <v>32</v>
      </c>
      <c r="AD112" s="25" t="n">
        <v>100</v>
      </c>
      <c r="AH112" s="25">
        <f>CONCATENATE(X112," ",Y112," ",Z112," ",AA112," ",AB112," ",AC112," ",AD112," ",AE112," ",AF112," ",AG112)</f>
        <v/>
      </c>
      <c r="AI112" s="25" t="inlineStr">
        <is>
          <t>no reporta</t>
        </is>
      </c>
      <c r="AJ112" s="25" t="n">
        <v>2763427</v>
      </c>
      <c r="AK112" s="25" t="inlineStr">
        <is>
          <t>Los Naranjos</t>
        </is>
      </c>
      <c r="AM112" s="25" t="inlineStr">
        <is>
          <t>020</t>
        </is>
      </c>
      <c r="AP112" s="25" t="n">
        <v>9</v>
      </c>
      <c r="AQ112" s="34" t="n">
        <v>41681</v>
      </c>
      <c r="AR112" s="35" t="n">
        <v>41681</v>
      </c>
      <c r="AS112" s="36">
        <f>AR112-AQ112</f>
        <v/>
      </c>
      <c r="AT112" s="25" t="inlineStr">
        <is>
          <t>Acta de compromiso</t>
        </is>
      </c>
      <c r="AU112" s="25" t="inlineStr">
        <is>
          <t>Auto de archivo</t>
        </is>
      </c>
      <c r="AW112" s="38" t="n">
        <v>41680</v>
      </c>
      <c r="AX112" s="37" t="inlineStr">
        <is>
          <t>J. Restrepo - S. Bustamante - C. Rojas</t>
        </is>
      </c>
      <c r="AY112" s="38" t="n">
        <v>41681</v>
      </c>
      <c r="AZ112" s="38" t="n">
        <v>41687</v>
      </c>
      <c r="BA112" s="37" t="inlineStr">
        <is>
          <t>C.Calle-C.Rojas</t>
        </is>
      </c>
      <c r="BB112" s="38" t="n">
        <v>41697</v>
      </c>
      <c r="CF112" s="38" t="n">
        <v>41725</v>
      </c>
    </row>
    <row r="113">
      <c r="B113" s="25" t="inlineStr">
        <is>
          <t>109-2014</t>
        </is>
      </c>
      <c r="C113" s="25" t="n">
        <v>1308430</v>
      </c>
      <c r="E113" s="25" t="inlineStr">
        <is>
          <t>RESIDUOS SOLIDOS</t>
        </is>
      </c>
      <c r="H113" s="25" t="inlineStr">
        <is>
          <t>Disposición inadecuada de residuos solidos</t>
        </is>
      </c>
      <c r="I113" s="25" t="inlineStr">
        <is>
          <t>Comunidad</t>
        </is>
      </c>
      <c r="T113" s="25">
        <f>CONCATENATE(J113," ",K113," ",L113," ",M113," ",N113," ",O113," ",P113," ",Q113," ",R113," ",S113)</f>
        <v/>
      </c>
      <c r="U113" s="25" t="inlineStr">
        <is>
          <t>no reporta</t>
        </is>
      </c>
      <c r="V113" s="25" t="inlineStr">
        <is>
          <t>no reporta</t>
        </is>
      </c>
      <c r="W113" s="25" t="inlineStr">
        <is>
          <t>Mariela Correa</t>
        </is>
      </c>
      <c r="AF113" s="25" t="inlineStr">
        <is>
          <t>torre E</t>
        </is>
      </c>
      <c r="AG113" s="25" t="n">
        <v>102</v>
      </c>
      <c r="AH113" s="25">
        <f>CONCATENATE(X113," ",Y113," ",Z113," ",AA113," ",AB113," ",AC113," ",AD113," ",AE113," ",AF113," ",AG113)</f>
        <v/>
      </c>
      <c r="AI113" s="25" t="n">
        <v>32448811</v>
      </c>
      <c r="AJ113" s="25" t="n">
        <v>6009828</v>
      </c>
      <c r="AK113" s="25" t="inlineStr">
        <is>
          <t>Alto de Misael</t>
        </is>
      </c>
      <c r="AM113" s="25" t="inlineStr">
        <is>
          <t>034</t>
        </is>
      </c>
      <c r="AP113" s="25" t="n">
        <v>3</v>
      </c>
      <c r="AQ113" s="34" t="n">
        <v>41680</v>
      </c>
      <c r="AR113" s="35" t="n">
        <v>41688</v>
      </c>
      <c r="AS113" s="36">
        <f>AR113-AQ113</f>
        <v/>
      </c>
      <c r="AT113" s="25" t="inlineStr">
        <is>
          <t>Acta de compromiso</t>
        </is>
      </c>
      <c r="AU113" s="25" t="inlineStr">
        <is>
          <t>Auto de archivo</t>
        </is>
      </c>
      <c r="AW113" s="38" t="n">
        <v>41688</v>
      </c>
      <c r="AX113" s="37" t="inlineStr">
        <is>
          <t>J. Restrepo - S. Bustamante - C. Rojas</t>
        </is>
      </c>
      <c r="AY113" s="38" t="n">
        <v>41689</v>
      </c>
      <c r="BL113" s="38" t="n">
        <v>41715</v>
      </c>
      <c r="BM113" s="38" t="n">
        <v>41715</v>
      </c>
      <c r="CF113" s="38" t="n">
        <v>41716</v>
      </c>
    </row>
    <row r="114">
      <c r="B114" s="25" t="inlineStr">
        <is>
          <t>110-2014</t>
        </is>
      </c>
      <c r="C114" s="25" t="n">
        <v>1308457</v>
      </c>
      <c r="E114" s="25" t="inlineStr">
        <is>
          <t>RESIDUOS SOLIDOS</t>
        </is>
      </c>
      <c r="G114" s="25" t="inlineStr">
        <is>
          <t>Sensibilización</t>
        </is>
      </c>
      <c r="H114" s="25" t="inlineStr">
        <is>
          <t>Sensibilización manejo de residuos solidos barrio alcala</t>
        </is>
      </c>
      <c r="I114" s="25" t="inlineStr">
        <is>
          <t>Comunidad</t>
        </is>
      </c>
      <c r="T114" s="25">
        <f>CONCATENATE(J114," ",K114," ",L114," ",M114," ",N114," ",O114," ",P114," ",Q114," ",R114," ",S114)</f>
        <v/>
      </c>
      <c r="U114" s="25" t="inlineStr">
        <is>
          <t>no reporta</t>
        </is>
      </c>
      <c r="V114" s="25" t="inlineStr">
        <is>
          <t>no reporta</t>
        </is>
      </c>
      <c r="W114" s="25" t="inlineStr">
        <is>
          <t>Comunidad</t>
        </is>
      </c>
      <c r="X114" s="25" t="inlineStr">
        <is>
          <t>CL</t>
        </is>
      </c>
      <c r="Y114" s="25" t="n">
        <v>39</v>
      </c>
      <c r="Z114" s="25" t="inlineStr">
        <is>
          <t>A</t>
        </is>
      </c>
      <c r="AA114" s="25" t="inlineStr">
        <is>
          <t>SUR</t>
        </is>
      </c>
      <c r="AH114" s="25">
        <f>CONCATENATE(X114," ",Y114," ",Z114," ",AA114," ",AB114," ",AC114," ",AD114," ",AE114," ",AF114," ",AG114)</f>
        <v/>
      </c>
      <c r="AI114" s="25" t="inlineStr">
        <is>
          <t>no reporta</t>
        </is>
      </c>
      <c r="AJ114" s="25" t="inlineStr">
        <is>
          <t>no reporta</t>
        </is>
      </c>
      <c r="AK114" s="25" t="inlineStr">
        <is>
          <t>Alcalá</t>
        </is>
      </c>
      <c r="AM114" s="25" t="inlineStr">
        <is>
          <t>023</t>
        </is>
      </c>
      <c r="AP114" s="25" t="n">
        <v>8</v>
      </c>
      <c r="AQ114" s="34" t="n">
        <v>41681</v>
      </c>
      <c r="AR114" s="35" t="n">
        <v>41681</v>
      </c>
      <c r="AS114" s="36">
        <f>AR114-AQ114</f>
        <v/>
      </c>
      <c r="AT114" s="25" t="inlineStr">
        <is>
          <t>Acta de compromiso</t>
        </is>
      </c>
      <c r="AU114" s="25" t="inlineStr">
        <is>
          <t>Verificación</t>
        </is>
      </c>
      <c r="AW114" s="38" t="n">
        <v>41680</v>
      </c>
      <c r="AX114" s="37" t="inlineStr">
        <is>
          <t>A.Restrepo - S.Ossa</t>
        </is>
      </c>
      <c r="AY114" s="38" t="n">
        <v>41681</v>
      </c>
    </row>
    <row r="115">
      <c r="B115" s="25" t="inlineStr">
        <is>
          <t>111-2014</t>
        </is>
      </c>
      <c r="C115" s="25" t="n">
        <v>1308458</v>
      </c>
      <c r="E115" s="25" t="inlineStr">
        <is>
          <t>RESIDUOS SOLIDOS</t>
        </is>
      </c>
      <c r="G115" s="25" t="inlineStr">
        <is>
          <t>Sensibilización</t>
        </is>
      </c>
      <c r="H115" s="25" t="inlineStr">
        <is>
          <t>Sensibilización manejo de residuos solidos barrio el salado</t>
        </is>
      </c>
      <c r="I115" s="25" t="inlineStr">
        <is>
          <t>Comunidad</t>
        </is>
      </c>
      <c r="J115" s="25" t="inlineStr">
        <is>
          <t>KR</t>
        </is>
      </c>
      <c r="K115" s="25" t="n">
        <v>24</v>
      </c>
      <c r="L115" s="25" t="inlineStr">
        <is>
          <t>E</t>
        </is>
      </c>
      <c r="N115" s="25" t="n">
        <v>40</v>
      </c>
      <c r="P115" s="25" t="n">
        <v>140</v>
      </c>
      <c r="Q115" s="25" t="inlineStr">
        <is>
          <t>SUR</t>
        </is>
      </c>
      <c r="T115" s="25">
        <f>CONCATENATE(J115," ",K115," ",L115," ",M115," ",N115," ",O115," ",P115," ",Q115," ",R115," ",S115)</f>
        <v/>
      </c>
      <c r="U115" s="25" t="inlineStr">
        <is>
          <t>no reporta</t>
        </is>
      </c>
      <c r="V115" s="25" t="inlineStr">
        <is>
          <t>no reporta</t>
        </is>
      </c>
      <c r="W115" s="25" t="inlineStr">
        <is>
          <t>Comunidad</t>
        </is>
      </c>
      <c r="X115" s="25" t="inlineStr">
        <is>
          <t>KR</t>
        </is>
      </c>
      <c r="Y115" s="25" t="n">
        <v>24</v>
      </c>
      <c r="Z115" s="25" t="inlineStr">
        <is>
          <t>E</t>
        </is>
      </c>
      <c r="AB115" s="25" t="n">
        <v>40</v>
      </c>
      <c r="AD115" s="25" t="n">
        <v>140</v>
      </c>
      <c r="AE115" s="25" t="inlineStr">
        <is>
          <t>SUR</t>
        </is>
      </c>
      <c r="AH115" s="25">
        <f>CONCATENATE(X115," ",Y115," ",Z115," ",AA115," ",AB115," ",AC115," ",AD115," ",AE115," ",AF115," ",AG115)</f>
        <v/>
      </c>
      <c r="AI115" s="25" t="inlineStr">
        <is>
          <t>no reporta</t>
        </is>
      </c>
      <c r="AJ115" s="25" t="inlineStr">
        <is>
          <t>no reporta</t>
        </is>
      </c>
      <c r="AK115" s="25" t="inlineStr">
        <is>
          <t>El Salado</t>
        </is>
      </c>
      <c r="AM115" s="25" t="inlineStr">
        <is>
          <t>002</t>
        </is>
      </c>
      <c r="AP115" s="25" t="n">
        <v>6</v>
      </c>
      <c r="AQ115" s="34" t="n">
        <v>41681</v>
      </c>
      <c r="AR115" s="35" t="n">
        <v>41681</v>
      </c>
      <c r="AS115" s="36">
        <f>AR115-AQ115</f>
        <v/>
      </c>
      <c r="AT115" s="25" t="inlineStr">
        <is>
          <t>Acta de compromiso</t>
        </is>
      </c>
      <c r="AU115" s="25" t="inlineStr">
        <is>
          <t>Auto de archivo</t>
        </is>
      </c>
      <c r="AW115" s="38" t="n">
        <v>41680</v>
      </c>
      <c r="AX115" s="37" t="inlineStr">
        <is>
          <t>A.Restrepo - S.Ossa</t>
        </is>
      </c>
      <c r="AY115" s="38" t="n">
        <v>41681</v>
      </c>
      <c r="CF115" s="38" t="n">
        <v>41779</v>
      </c>
    </row>
    <row r="116">
      <c r="B116" s="25" t="inlineStr">
        <is>
          <t>112-2014</t>
        </is>
      </c>
      <c r="C116" s="25" t="n">
        <v>1308459</v>
      </c>
      <c r="E116" s="25" t="inlineStr">
        <is>
          <t>RESIDUOS SOLIDOS</t>
        </is>
      </c>
      <c r="G116" s="25" t="inlineStr">
        <is>
          <t>Sensibilización</t>
        </is>
      </c>
      <c r="H116" s="25" t="inlineStr">
        <is>
          <t>Sensibilización manejo de residuos solidos barrio el trianon</t>
        </is>
      </c>
      <c r="I116" s="25" t="inlineStr">
        <is>
          <t>Comunidad</t>
        </is>
      </c>
      <c r="T116" s="25">
        <f>CONCATENATE(J116," ",K116," ",L116," ",M116," ",N116," ",O116," ",P116," ",Q116," ",R116," ",S116)</f>
        <v/>
      </c>
      <c r="AH116" s="25">
        <f>CONCATENATE(X116," ",Y116," ",Z116," ",AA116," ",AB116," ",AC116," ",AD116," ",AE116," ",AF116," ",AG116)</f>
        <v/>
      </c>
      <c r="AI116" s="25" t="inlineStr">
        <is>
          <t>no reporta</t>
        </is>
      </c>
      <c r="AJ116" s="25" t="inlineStr">
        <is>
          <t>no reporta</t>
        </is>
      </c>
      <c r="AK116" s="25" t="inlineStr">
        <is>
          <t>El Trianón</t>
        </is>
      </c>
      <c r="AQ116" s="34" t="n">
        <v>41681</v>
      </c>
      <c r="AR116" s="35" t="n">
        <v>41681</v>
      </c>
      <c r="AS116" s="36">
        <f>AR116-AQ116</f>
        <v/>
      </c>
      <c r="AT116" s="25" t="inlineStr">
        <is>
          <t>Acta de compromiso</t>
        </is>
      </c>
      <c r="AU116" s="25" t="inlineStr">
        <is>
          <t>Auto de archivo</t>
        </is>
      </c>
      <c r="AW116" s="38" t="n">
        <v>41676</v>
      </c>
      <c r="CF116" s="38" t="n">
        <v>41779</v>
      </c>
    </row>
    <row r="117">
      <c r="A117" s="25" t="inlineStr">
        <is>
          <t>422  IT 132725</t>
        </is>
      </c>
      <c r="B117" s="25" t="inlineStr">
        <is>
          <t>113-2014</t>
        </is>
      </c>
      <c r="C117" s="25" t="n">
        <v>1308470</v>
      </c>
      <c r="D117" s="25" t="inlineStr">
        <is>
          <t>HÍDRICO</t>
        </is>
      </c>
      <c r="H117" s="25" t="inlineStr">
        <is>
          <t>Manejo inadecuado de aguas de escorrentia en lote</t>
        </is>
      </c>
      <c r="I117" s="25" t="inlineStr">
        <is>
          <t>CGTRD</t>
        </is>
      </c>
      <c r="T117" s="25">
        <f>CONCATENATE(J117," ",K117," ",L117," ",M117," ",N117," ",O117," ",P117," ",Q117," ",R117," ",S117)</f>
        <v/>
      </c>
      <c r="U117" s="25" t="inlineStr">
        <is>
          <t>no reporta</t>
        </is>
      </c>
      <c r="V117" s="25" t="inlineStr">
        <is>
          <t>no reporta</t>
        </is>
      </c>
      <c r="W117" s="25" t="inlineStr">
        <is>
          <t>Afranio Ordoñez Bravo</t>
        </is>
      </c>
      <c r="X117" s="25" t="inlineStr">
        <is>
          <t>DG</t>
        </is>
      </c>
      <c r="Y117" s="25" t="n">
        <v>29</v>
      </c>
      <c r="AB117" s="25" t="n">
        <v>28</v>
      </c>
      <c r="AD117" s="25" t="n">
        <v>6</v>
      </c>
      <c r="AE117" s="25" t="inlineStr">
        <is>
          <t>SUR</t>
        </is>
      </c>
      <c r="AH117" s="25">
        <f>CONCATENATE(X117," ",Y117," ",Z117," ",AA117," ",AB117," ",AC117," ",AD117," ",AE117," ",AF117," ",AG117)</f>
        <v/>
      </c>
      <c r="AI117" s="25" t="inlineStr">
        <is>
          <t>no reporta</t>
        </is>
      </c>
      <c r="AJ117" s="25" t="inlineStr">
        <is>
          <t>no reporta</t>
        </is>
      </c>
      <c r="AK117" s="25" t="inlineStr">
        <is>
          <t>Uribe Angel</t>
        </is>
      </c>
      <c r="AM117" s="25" t="inlineStr">
        <is>
          <t>030</t>
        </is>
      </c>
      <c r="AP117" s="25" t="n">
        <v>3</v>
      </c>
      <c r="AQ117" s="34" t="n">
        <v>41681</v>
      </c>
      <c r="AR117" s="35" t="n">
        <v>41785</v>
      </c>
      <c r="AS117" s="36">
        <f>AR117-AQ117</f>
        <v/>
      </c>
      <c r="AT117" s="25" t="inlineStr">
        <is>
          <t>Acta de compromiso</t>
        </is>
      </c>
      <c r="AU117" s="42" t="inlineStr">
        <is>
          <t>Verificación</t>
        </is>
      </c>
      <c r="AV117" s="42" t="n"/>
      <c r="AW117" s="38" t="n">
        <v>41785</v>
      </c>
      <c r="AX117" s="37" t="inlineStr">
        <is>
          <t>C. Calle</t>
        </is>
      </c>
      <c r="AY117" s="38" t="n">
        <v>41789</v>
      </c>
    </row>
    <row r="118">
      <c r="A118" s="25" t="inlineStr">
        <is>
          <t>431 IT 132725</t>
        </is>
      </c>
      <c r="B118" s="25" t="inlineStr">
        <is>
          <t>114-2014</t>
        </is>
      </c>
      <c r="C118" s="25" t="n">
        <v>1308471</v>
      </c>
      <c r="D118" s="25" t="inlineStr">
        <is>
          <t>HÍDRICO</t>
        </is>
      </c>
      <c r="H118" s="25" t="inlineStr">
        <is>
          <t>Manejo inadecuado de agua lluvia y escorrentia en lote</t>
        </is>
      </c>
      <c r="I118" s="25" t="inlineStr">
        <is>
          <t>CTGRD</t>
        </is>
      </c>
      <c r="T118" s="25">
        <f>CONCATENATE(J118," ",K118," ",L118," ",M118," ",N118," ",O118," ",P118," ",Q118," ",R118," ",S118)</f>
        <v/>
      </c>
      <c r="U118" s="25" t="inlineStr">
        <is>
          <t>no reporta</t>
        </is>
      </c>
      <c r="V118" s="25" t="inlineStr">
        <is>
          <t>no reporta</t>
        </is>
      </c>
      <c r="W118" s="25" t="inlineStr">
        <is>
          <t>Carlos Antonio Palacio Castrillon y/o Berta Nubia Muñoz Cardona</t>
        </is>
      </c>
      <c r="X118" s="25" t="inlineStr">
        <is>
          <t>DG</t>
        </is>
      </c>
      <c r="Y118" s="25" t="n">
        <v>29</v>
      </c>
      <c r="AB118" s="25" t="n">
        <v>26</v>
      </c>
      <c r="AC118" s="25" t="inlineStr">
        <is>
          <t>A</t>
        </is>
      </c>
      <c r="AD118" s="25" t="n">
        <v>146</v>
      </c>
      <c r="AE118" s="25" t="inlineStr">
        <is>
          <t>SUR</t>
        </is>
      </c>
      <c r="AG118" s="25" t="n">
        <v>148</v>
      </c>
      <c r="AH118" s="25">
        <f>CONCATENATE(X118," ",Y118," ",Z118," ",AA118," ",AB118," ",AC118," ",AD118," ",AE118," ",AF118," ",AG118)</f>
        <v/>
      </c>
      <c r="AI118" s="25" t="inlineStr">
        <is>
          <t>no reporta</t>
        </is>
      </c>
      <c r="AJ118" s="25" t="n">
        <v>2708161</v>
      </c>
      <c r="AK118" s="25" t="inlineStr">
        <is>
          <t>Uribe Angel</t>
        </is>
      </c>
      <c r="AM118" s="25" t="inlineStr">
        <is>
          <t>030</t>
        </is>
      </c>
      <c r="AP118" s="25" t="n">
        <v>3</v>
      </c>
      <c r="AQ118" s="34" t="n">
        <v>41681</v>
      </c>
      <c r="AR118" s="35" t="n">
        <v>41785</v>
      </c>
      <c r="AS118" s="36">
        <f>AR118-AQ118</f>
        <v/>
      </c>
      <c r="AT118" s="25" t="inlineStr">
        <is>
          <t>Acta de compromiso</t>
        </is>
      </c>
      <c r="AU118" s="42" t="inlineStr">
        <is>
          <t>Verificación</t>
        </is>
      </c>
      <c r="AV118" s="42" t="n"/>
      <c r="AW118" s="38" t="n">
        <v>41785</v>
      </c>
      <c r="AX118" s="37" t="inlineStr">
        <is>
          <t>C. Calle</t>
        </is>
      </c>
      <c r="AY118" s="38" t="n">
        <v>41789</v>
      </c>
    </row>
    <row r="119">
      <c r="B119" s="25" t="inlineStr">
        <is>
          <t>115-2014</t>
        </is>
      </c>
      <c r="C119" s="25" t="n">
        <v>1308473</v>
      </c>
      <c r="E119" s="25" t="inlineStr">
        <is>
          <t>RESIDUOS SOLIDOS</t>
        </is>
      </c>
      <c r="G119" s="25" t="inlineStr">
        <is>
          <t>Punto Critico</t>
        </is>
      </c>
      <c r="H119" s="25" t="inlineStr">
        <is>
          <t>Manejo inadecuado de residuos sólidos, punto critico</t>
        </is>
      </c>
      <c r="I119" s="25" t="inlineStr">
        <is>
          <t>De oficio</t>
        </is>
      </c>
      <c r="T119" s="25">
        <f>CONCATENATE(J119," ",K119," ",L119," ",M119," ",N119," ",O119," ",P119," ",Q119," ",R119," ",S119)</f>
        <v/>
      </c>
      <c r="U119" s="25" t="inlineStr">
        <is>
          <t>no reporta</t>
        </is>
      </c>
      <c r="V119" s="25" t="inlineStr">
        <is>
          <t>no reporta</t>
        </is>
      </c>
      <c r="W119" s="25" t="inlineStr">
        <is>
          <t>Comunidad</t>
        </is>
      </c>
      <c r="AH119" s="25">
        <f>CONCATENATE(X119," ",Y119," ",Z119," ",AA119," ",AB119," ",AC119," ",AD119," ",AE119," ",AF119," ",AG119)</f>
        <v/>
      </c>
      <c r="AI119" s="25" t="inlineStr">
        <is>
          <t>no reporta</t>
        </is>
      </c>
      <c r="AJ119" s="25" t="inlineStr">
        <is>
          <t>no reporta</t>
        </is>
      </c>
      <c r="AK119" s="25" t="inlineStr">
        <is>
          <t>Alcalá</t>
        </is>
      </c>
      <c r="AM119" s="25" t="inlineStr">
        <is>
          <t>023</t>
        </is>
      </c>
      <c r="AP119" s="25" t="n">
        <v>8</v>
      </c>
      <c r="AQ119" s="34" t="n">
        <v>41682</v>
      </c>
      <c r="AR119" s="35" t="n"/>
      <c r="AS119" s="36">
        <f>AR119-AQ119</f>
        <v/>
      </c>
      <c r="AT119" s="25" t="inlineStr">
        <is>
          <t>Acta de compromiso</t>
        </is>
      </c>
      <c r="AU119" s="25" t="inlineStr">
        <is>
          <t>Verificación</t>
        </is>
      </c>
      <c r="AW119" s="38" t="n">
        <v>41681</v>
      </c>
      <c r="AX119" s="37" t="inlineStr">
        <is>
          <t>J. Restrepo - S. Bustamante - C. Rojas</t>
        </is>
      </c>
      <c r="AY119" s="38" t="n">
        <v>41682</v>
      </c>
    </row>
    <row r="120">
      <c r="B120" s="25" t="inlineStr">
        <is>
          <t>116-2014</t>
        </is>
      </c>
      <c r="C120" s="25" t="n">
        <v>1308474</v>
      </c>
      <c r="E120" s="25" t="inlineStr">
        <is>
          <t>RESIDUO ESPECIAL</t>
        </is>
      </c>
      <c r="F120" s="25" t="n">
        <v>3</v>
      </c>
      <c r="H120" s="25" t="inlineStr">
        <is>
          <t>Comparendo 560, disposición inadecuada de material vegetal</t>
        </is>
      </c>
      <c r="I120" s="25" t="inlineStr">
        <is>
          <t>De oficio</t>
        </is>
      </c>
      <c r="T120" s="25">
        <f>CONCATENATE(J120," ",K120," ",L120," ",M120," ",N120," ",O120," ",P120," ",Q120," ",R120," ",S120)</f>
        <v/>
      </c>
      <c r="U120" s="25" t="inlineStr">
        <is>
          <t>no reporta</t>
        </is>
      </c>
      <c r="V120" s="25" t="inlineStr">
        <is>
          <t>no reporta</t>
        </is>
      </c>
      <c r="W120" s="25" t="inlineStr">
        <is>
          <t>Urbanización El Embrujo</t>
        </is>
      </c>
      <c r="X120" s="25" t="inlineStr">
        <is>
          <t>KR</t>
        </is>
      </c>
      <c r="Y120" s="25" t="n">
        <v>29</v>
      </c>
      <c r="Z120" s="25" t="inlineStr">
        <is>
          <t>B</t>
        </is>
      </c>
      <c r="AB120" s="25" t="n">
        <v>39</v>
      </c>
      <c r="AD120" s="25" t="n">
        <v>2</v>
      </c>
      <c r="AE120" s="25" t="inlineStr">
        <is>
          <t>SUR</t>
        </is>
      </c>
      <c r="AH120" s="25">
        <f>CONCATENATE(X120," ",Y120," ",Z120," ",AA120," ",AB120," ",AC120," ",AD120," ",AE120," ",AF120," ",AG120)</f>
        <v/>
      </c>
      <c r="AI120" s="25" t="n">
        <v>8001719782</v>
      </c>
      <c r="AJ120" s="25" t="n">
        <v>2701297</v>
      </c>
      <c r="AK120" s="25" t="inlineStr">
        <is>
          <t>Mesa</t>
        </is>
      </c>
      <c r="AM120" s="25" t="inlineStr">
        <is>
          <t>021</t>
        </is>
      </c>
      <c r="AP120" s="25" t="n">
        <v>9</v>
      </c>
      <c r="AQ120" s="34" t="n">
        <v>41682</v>
      </c>
      <c r="AR120" s="35" t="n">
        <v>41682</v>
      </c>
      <c r="AS120" s="36">
        <f>AR120-AQ120</f>
        <v/>
      </c>
      <c r="AT120" s="25" t="inlineStr">
        <is>
          <t>Comparendo ambiental</t>
        </is>
      </c>
      <c r="AU120" s="25" t="inlineStr">
        <is>
          <t>Auto de archivo</t>
        </is>
      </c>
      <c r="AW120" s="38" t="n">
        <v>41682</v>
      </c>
      <c r="AX120" s="37" t="inlineStr">
        <is>
          <t>J. Restrepo - S. Bustamante - C. Rojas</t>
        </is>
      </c>
      <c r="AY120" s="38" t="n">
        <v>41682</v>
      </c>
      <c r="CF120" s="38" t="n">
        <v>42019</v>
      </c>
    </row>
    <row r="121">
      <c r="B121" s="25" t="inlineStr">
        <is>
          <t>117-2014</t>
        </is>
      </c>
      <c r="C121" s="25" t="n">
        <v>1308508</v>
      </c>
      <c r="H121" s="25" t="inlineStr">
        <is>
          <t>Disposición inadecuada de residuos solidos</t>
        </is>
      </c>
      <c r="I121" s="25" t="inlineStr">
        <is>
          <t>Comunidad</t>
        </is>
      </c>
      <c r="T121" s="25">
        <f>CONCATENATE(J121," ",K121," ",L121," ",M121," ",N121," ",O121," ",P121," ",Q121," ",R121," ",S121)</f>
        <v/>
      </c>
      <c r="U121" s="25" t="inlineStr">
        <is>
          <t>no reporta</t>
        </is>
      </c>
      <c r="V121" s="25" t="inlineStr">
        <is>
          <t>no reporta</t>
        </is>
      </c>
      <c r="W121" s="25" t="inlineStr">
        <is>
          <t>Por determinar</t>
        </is>
      </c>
      <c r="X121" s="25" t="inlineStr">
        <is>
          <t>CL</t>
        </is>
      </c>
      <c r="Y121" s="25" t="n">
        <v>40</v>
      </c>
      <c r="AA121" s="25" t="inlineStr">
        <is>
          <t>SUR</t>
        </is>
      </c>
      <c r="AB121" s="25" t="n">
        <v>23</v>
      </c>
      <c r="AC121" s="25" t="inlineStr">
        <is>
          <t>A</t>
        </is>
      </c>
      <c r="AD121" s="25" t="n">
        <v>50</v>
      </c>
      <c r="AG121" s="25" t="n">
        <v>58</v>
      </c>
      <c r="AH121" s="25">
        <f>CONCATENATE(X121," ",Y121," ",Z121," ",AA121," ",AB121," ",AC121," ",AD121," ",AE121," ",AF121," ",AG121)</f>
        <v/>
      </c>
      <c r="AI121" s="25" t="inlineStr">
        <is>
          <t>no reporta</t>
        </is>
      </c>
      <c r="AJ121" s="25" t="inlineStr">
        <is>
          <t>no reporta</t>
        </is>
      </c>
      <c r="AK121" s="25" t="inlineStr">
        <is>
          <t>El Salado</t>
        </is>
      </c>
      <c r="AM121" s="25" t="inlineStr">
        <is>
          <t>002</t>
        </is>
      </c>
      <c r="AP121" s="25" t="n">
        <v>6</v>
      </c>
      <c r="AQ121" s="34" t="n">
        <v>41683</v>
      </c>
      <c r="AR121" s="35" t="n">
        <v>41689</v>
      </c>
      <c r="AS121" s="36">
        <f>AR121-AQ121</f>
        <v/>
      </c>
      <c r="AT121" s="25" t="inlineStr">
        <is>
          <t>Acta de compromiso</t>
        </is>
      </c>
      <c r="AU121" s="25" t="inlineStr">
        <is>
          <t>Auto de archivo</t>
        </is>
      </c>
      <c r="AW121" s="38" t="n">
        <v>41689</v>
      </c>
      <c r="AX121" s="37" t="inlineStr">
        <is>
          <t>S. Bustamante - J. Restrepo - C. Rojas</t>
        </is>
      </c>
      <c r="AY121" s="38" t="n">
        <v>41689</v>
      </c>
      <c r="CF121" s="38" t="n">
        <v>41703</v>
      </c>
    </row>
    <row r="122">
      <c r="B122" s="25" t="inlineStr">
        <is>
          <t>118-2014</t>
        </is>
      </c>
      <c r="C122" s="25" t="n">
        <v>1308507</v>
      </c>
      <c r="E122" s="25" t="inlineStr">
        <is>
          <t>RESIDUOS SOLIDOS</t>
        </is>
      </c>
      <c r="H122" s="25" t="inlineStr">
        <is>
          <t>Disposición inadecuada de residuos solidos</t>
        </is>
      </c>
      <c r="I122" s="25" t="inlineStr">
        <is>
          <t>Comunidad</t>
        </is>
      </c>
      <c r="T122" s="25">
        <f>CONCATENATE(J122," ",K122," ",L122," ",M122," ",N122," ",O122," ",P122," ",Q122," ",R122," ",S122)</f>
        <v/>
      </c>
      <c r="U122" s="25" t="inlineStr">
        <is>
          <t>no reporta</t>
        </is>
      </c>
      <c r="V122" s="25" t="inlineStr">
        <is>
          <t>no reporta</t>
        </is>
      </c>
      <c r="W122" s="25" t="inlineStr">
        <is>
          <t>Por determinar</t>
        </is>
      </c>
      <c r="X122" s="25" t="inlineStr">
        <is>
          <t>KR</t>
        </is>
      </c>
      <c r="Y122" s="25" t="n">
        <v>40</v>
      </c>
      <c r="AB122" s="25" t="n">
        <v>40</v>
      </c>
      <c r="AC122" s="25" t="inlineStr">
        <is>
          <t>DD</t>
        </is>
      </c>
      <c r="AD122" s="25" t="n">
        <v>40</v>
      </c>
      <c r="AE122" s="25" t="inlineStr">
        <is>
          <t>SUR</t>
        </is>
      </c>
      <c r="AG122" s="25" t="n">
        <v>401</v>
      </c>
      <c r="AH122" s="25">
        <f>CONCATENATE(X122," ",Y122," ",Z122," ",AA122," ",AB122," ",AC122," ",AD122," ",AE122," ",AF122," ",AG122)</f>
        <v/>
      </c>
      <c r="AI122" s="25" t="inlineStr">
        <is>
          <t>no reporta</t>
        </is>
      </c>
      <c r="AJ122" s="25" t="inlineStr">
        <is>
          <t>no reporta</t>
        </is>
      </c>
      <c r="AK122" s="25" t="inlineStr">
        <is>
          <t>El Dorado</t>
        </is>
      </c>
      <c r="AM122" s="25" t="inlineStr">
        <is>
          <t>013</t>
        </is>
      </c>
      <c r="AP122" s="25" t="n">
        <v>7</v>
      </c>
      <c r="AQ122" s="34" t="n">
        <v>41683</v>
      </c>
      <c r="AR122" s="35" t="n">
        <v>41689</v>
      </c>
      <c r="AS122" s="36">
        <f>AR122-AQ122</f>
        <v/>
      </c>
      <c r="AT122" s="25" t="inlineStr">
        <is>
          <t>Acta de compromiso</t>
        </is>
      </c>
      <c r="AU122" s="25" t="inlineStr">
        <is>
          <t>Auto de archivo</t>
        </is>
      </c>
      <c r="AW122" s="38" t="n">
        <v>41689</v>
      </c>
      <c r="AX122" s="37" t="inlineStr">
        <is>
          <t>S. Bustamante - J. Restrepo - C. Rojas</t>
        </is>
      </c>
      <c r="AY122" s="38" t="n">
        <v>41689</v>
      </c>
      <c r="CF122" s="38" t="n">
        <v>41703</v>
      </c>
    </row>
    <row r="123">
      <c r="B123" s="25" t="inlineStr">
        <is>
          <t>119-2014</t>
        </is>
      </c>
      <c r="C123" s="25" t="n">
        <v>1308483</v>
      </c>
      <c r="D123" s="25" t="inlineStr">
        <is>
          <t>HÍDRICO</t>
        </is>
      </c>
      <c r="H123" s="25" t="inlineStr">
        <is>
          <t>Disposición de tierras a quebrada la sucia</t>
        </is>
      </c>
      <c r="I123" s="25" t="inlineStr">
        <is>
          <t>De oficio</t>
        </is>
      </c>
      <c r="T123" s="25">
        <f>CONCATENATE(J123," ",K123," ",L123," ",M123," ",N123," ",O123," ",P123," ",Q123," ",R123," ",S123)</f>
        <v/>
      </c>
      <c r="U123" s="25" t="inlineStr">
        <is>
          <t>no reporta</t>
        </is>
      </c>
      <c r="V123" s="25" t="inlineStr">
        <is>
          <t>no reporta</t>
        </is>
      </c>
      <c r="W123" s="25" t="inlineStr">
        <is>
          <t>Juan Ramiro Mejia</t>
        </is>
      </c>
      <c r="X123" s="25" t="inlineStr">
        <is>
          <t>KR</t>
        </is>
      </c>
      <c r="Y123" s="25" t="n">
        <v>43</v>
      </c>
      <c r="Z123" s="25" t="inlineStr">
        <is>
          <t>A</t>
        </is>
      </c>
      <c r="AB123" s="25" t="n">
        <v>46</v>
      </c>
      <c r="AD123" s="25" t="n">
        <v>80</v>
      </c>
      <c r="AE123" s="25" t="inlineStr">
        <is>
          <t>SUR</t>
        </is>
      </c>
      <c r="AH123" s="25">
        <f>CONCATENATE(X123," ",Y123," ",Z123," ",AA123," ",AB123," ",AC123," ",AD123," ",AE123," ",AF123," ",AG123)</f>
        <v/>
      </c>
      <c r="AI123" s="25" t="inlineStr">
        <is>
          <t>no reporta</t>
        </is>
      </c>
      <c r="AJ123" s="25" t="n">
        <v>2760413</v>
      </c>
      <c r="AK123" s="25" t="inlineStr">
        <is>
          <t>Primavera</t>
        </is>
      </c>
      <c r="AM123" s="25" t="inlineStr">
        <is>
          <t>010</t>
        </is>
      </c>
      <c r="AP123" s="25" t="n">
        <v>8</v>
      </c>
      <c r="AQ123" s="34" t="n">
        <v>41682</v>
      </c>
      <c r="AR123" s="35" t="n">
        <v>41682</v>
      </c>
      <c r="AS123" s="36">
        <f>AR123-AQ123</f>
        <v/>
      </c>
      <c r="AT123" s="25" t="inlineStr">
        <is>
          <t>Acta de compromiso</t>
        </is>
      </c>
      <c r="AU123" s="25" t="inlineStr">
        <is>
          <t>Auto de archivo</t>
        </is>
      </c>
      <c r="AW123" s="38" t="n">
        <v>41682</v>
      </c>
      <c r="AX123" s="37" t="inlineStr">
        <is>
          <t>J. Guzman</t>
        </is>
      </c>
      <c r="AY123" s="38" t="n">
        <v>41683</v>
      </c>
      <c r="CF123" s="38" t="n">
        <v>41799</v>
      </c>
    </row>
    <row r="124">
      <c r="B124" s="25" t="inlineStr">
        <is>
          <t>120-2014</t>
        </is>
      </c>
      <c r="C124" s="25" t="n">
        <v>106998</v>
      </c>
      <c r="E124" s="25" t="inlineStr">
        <is>
          <t>RESIDUOS SOLIDOS</t>
        </is>
      </c>
      <c r="H124" s="25" t="inlineStr">
        <is>
          <t>Disposicón inadecuada de residuos, excrementos mascotas</t>
        </is>
      </c>
      <c r="I124" s="25" t="inlineStr">
        <is>
          <t>Felipe Augusto Rodriguez Duque</t>
        </is>
      </c>
      <c r="T124" s="25">
        <f>CONCATENATE(J124," ",K124," ",L124," ",M124," ",N124," ",O124," ",P124," ",Q124," ",R124," ",S124)</f>
        <v/>
      </c>
      <c r="U124" s="25" t="n">
        <v>98554618</v>
      </c>
      <c r="V124" s="25" t="n">
        <v>3013622742</v>
      </c>
      <c r="W124" s="25" t="inlineStr">
        <is>
          <t>Por determinar</t>
        </is>
      </c>
      <c r="AH124" s="25">
        <f>CONCATENATE(X124," ",Y124," ",Z124," ",AA124," ",AB124," ",AC124," ",AD124," ",AE124," ",AF124," ",AG124)</f>
        <v/>
      </c>
      <c r="AI124" s="25" t="inlineStr">
        <is>
          <t>no reporta</t>
        </is>
      </c>
      <c r="AJ124" s="25" t="inlineStr">
        <is>
          <t>no reporta</t>
        </is>
      </c>
      <c r="AK124" s="25" t="inlineStr">
        <is>
          <t>El Trianón</t>
        </is>
      </c>
      <c r="AM124" s="25" t="inlineStr">
        <is>
          <t>006</t>
        </is>
      </c>
      <c r="AP124" s="25" t="n">
        <v>7</v>
      </c>
      <c r="AQ124" s="34" t="n">
        <v>41681</v>
      </c>
      <c r="AR124" s="35" t="n"/>
      <c r="AS124" s="36">
        <f>AR124-AQ124</f>
        <v/>
      </c>
      <c r="AT124" s="25" t="inlineStr">
        <is>
          <t>Acta de compromiso</t>
        </is>
      </c>
      <c r="AU124" s="25" t="inlineStr">
        <is>
          <t>Visitas patrulleros</t>
        </is>
      </c>
      <c r="AW124" s="38" t="n">
        <v>41689</v>
      </c>
      <c r="AX124" s="37" t="inlineStr">
        <is>
          <t>S. Bustamante - J. Restrepo - C. Rojas</t>
        </is>
      </c>
      <c r="AY124" s="38" t="n">
        <v>41689</v>
      </c>
    </row>
    <row r="125">
      <c r="A125" s="25" t="inlineStr">
        <is>
          <t>I.T 132015</t>
        </is>
      </c>
      <c r="B125" s="25" t="inlineStr">
        <is>
          <t>121-2014</t>
        </is>
      </c>
      <c r="C125" s="25" t="n">
        <v>1308505</v>
      </c>
      <c r="D125" s="25" t="inlineStr">
        <is>
          <t>HÍDRICO</t>
        </is>
      </c>
      <c r="H125" s="25" t="inlineStr">
        <is>
          <t>Vertimiento de colorantes al rio medellin</t>
        </is>
      </c>
      <c r="I125" s="25" t="inlineStr">
        <is>
          <t>Corantioquia</t>
        </is>
      </c>
      <c r="T125" s="25">
        <f>CONCATENATE(J125," ",K125," ",L125," ",M125," ",N125," ",O125," ",P125," ",Q125," ",R125," ",S125)</f>
        <v/>
      </c>
      <c r="U125" s="25" t="inlineStr">
        <is>
          <t>no reporta</t>
        </is>
      </c>
      <c r="V125" s="25" t="inlineStr">
        <is>
          <t>no reporta</t>
        </is>
      </c>
      <c r="W125" s="25" t="inlineStr">
        <is>
          <t>Por determinar</t>
        </is>
      </c>
      <c r="AH125" s="25">
        <f>CONCATENATE(X125," ",Y125," ",Z125," ",AA125," ",AB125," ",AC125," ",AD125," ",AE125," ",AF125," ",AG125)</f>
        <v/>
      </c>
      <c r="AI125" s="25" t="inlineStr">
        <is>
          <t>no reporta</t>
        </is>
      </c>
      <c r="AJ125" s="25" t="inlineStr">
        <is>
          <t>no reporta</t>
        </is>
      </c>
      <c r="AK125" s="25" t="inlineStr">
        <is>
          <t>Las Vegas</t>
        </is>
      </c>
      <c r="AM125" s="25" t="inlineStr">
        <is>
          <t>009</t>
        </is>
      </c>
      <c r="AP125" s="25" t="n">
        <v>1</v>
      </c>
      <c r="AQ125" s="34" t="n">
        <v>41683</v>
      </c>
      <c r="AR125" s="35" t="n">
        <v>41683</v>
      </c>
      <c r="AS125" s="36">
        <f>AR125-AQ125</f>
        <v/>
      </c>
      <c r="AT125" s="25" t="inlineStr">
        <is>
          <t>Acta de compromiso</t>
        </is>
      </c>
      <c r="AU125" s="25" t="inlineStr">
        <is>
          <t>Auto de archivo</t>
        </is>
      </c>
      <c r="AW125" s="38" t="n">
        <v>41683</v>
      </c>
      <c r="AX125" s="37" t="inlineStr">
        <is>
          <t>C. Calle</t>
        </is>
      </c>
      <c r="AY125" s="38" t="n">
        <v>41684</v>
      </c>
      <c r="CF125" s="38" t="n">
        <v>41704</v>
      </c>
    </row>
    <row r="126">
      <c r="A126" s="25" t="inlineStr">
        <is>
          <t>I.T 131994</t>
        </is>
      </c>
      <c r="B126" s="25" t="inlineStr">
        <is>
          <t>122-2014</t>
        </is>
      </c>
      <c r="C126" s="25" t="inlineStr">
        <is>
          <t>1308506-191994</t>
        </is>
      </c>
      <c r="E126" s="25" t="inlineStr">
        <is>
          <t>MATERIALES DE CONSTRUCCIÓN</t>
        </is>
      </c>
      <c r="H126" s="25" t="inlineStr">
        <is>
          <t>Material de construcción en area publica</t>
        </is>
      </c>
      <c r="I126" s="25" t="inlineStr">
        <is>
          <t>De oficio</t>
        </is>
      </c>
      <c r="T126" s="25">
        <f>CONCATENATE(J126," ",K126," ",L126," ",M126," ",N126," ",O126," ",P126," ",Q126," ",R126," ",S126)</f>
        <v/>
      </c>
      <c r="U126" s="25" t="inlineStr">
        <is>
          <t>no reporta</t>
        </is>
      </c>
      <c r="V126" s="25" t="inlineStr">
        <is>
          <t>no reporta</t>
        </is>
      </c>
      <c r="W126" s="25" t="inlineStr">
        <is>
          <t>Oscar de Jesus Calle</t>
        </is>
      </c>
      <c r="X126" s="25" t="inlineStr">
        <is>
          <t>CL</t>
        </is>
      </c>
      <c r="Y126" s="25" t="n">
        <v>45</v>
      </c>
      <c r="AA126" s="25" t="inlineStr">
        <is>
          <t>SUR</t>
        </is>
      </c>
      <c r="AB126" s="25" t="n">
        <v>42</v>
      </c>
      <c r="AC126" s="25" t="inlineStr">
        <is>
          <t>B</t>
        </is>
      </c>
      <c r="AD126" s="25" t="n">
        <v>52</v>
      </c>
      <c r="AH126" s="25">
        <f>CONCATENATE(X126," ",Y126," ",Z126," ",AA126," ",AB126," ",AC126," ",AD126," ",AE126," ",AF126," ",AG126)</f>
        <v/>
      </c>
      <c r="AI126" s="25" t="inlineStr">
        <is>
          <t>no reporta</t>
        </is>
      </c>
      <c r="AJ126" s="25" t="n">
        <v>3116246764</v>
      </c>
      <c r="AK126" s="25" t="inlineStr">
        <is>
          <t>La Paz</t>
        </is>
      </c>
      <c r="AM126" s="25" t="inlineStr">
        <is>
          <t>011</t>
        </is>
      </c>
      <c r="AP126" s="25" t="n">
        <v>7</v>
      </c>
      <c r="AQ126" s="34" t="n">
        <v>41683</v>
      </c>
      <c r="AR126" s="35" t="n">
        <v>41683</v>
      </c>
      <c r="AS126" s="36">
        <f>AR126-AQ126</f>
        <v/>
      </c>
      <c r="AT126" s="25" t="inlineStr">
        <is>
          <t>Acta de compromiso</t>
        </is>
      </c>
      <c r="AU126" s="25" t="inlineStr">
        <is>
          <t>Verificación</t>
        </is>
      </c>
      <c r="AW126" s="38" t="n">
        <v>41682</v>
      </c>
      <c r="AX126" s="37" t="inlineStr">
        <is>
          <t>C. Calle - C. Rojas</t>
        </is>
      </c>
      <c r="AY126" s="38" t="n">
        <v>41683</v>
      </c>
    </row>
    <row r="127">
      <c r="A127" s="25" t="inlineStr">
        <is>
          <t xml:space="preserve"> </t>
        </is>
      </c>
      <c r="B127" s="25" t="inlineStr">
        <is>
          <t>123-2014</t>
        </is>
      </c>
      <c r="C127" s="25" t="n">
        <v>107428</v>
      </c>
      <c r="D127" s="25" t="inlineStr">
        <is>
          <t>FLORA</t>
        </is>
      </c>
      <c r="H127" s="25" t="inlineStr">
        <is>
          <t>Solicitud de información actualización planes zonales</t>
        </is>
      </c>
      <c r="I127" s="25" t="inlineStr">
        <is>
          <t>Juan Carlos Montoya Montoya</t>
        </is>
      </c>
      <c r="T127" s="25">
        <f>CONCATENATE(J127," ",K127," ",L127," ",M127," ",N127," ",O127," ",P127," ",Q127," ",R127," ",S127)</f>
        <v/>
      </c>
      <c r="U127" s="25" t="inlineStr">
        <is>
          <t>no reporta</t>
        </is>
      </c>
      <c r="V127" s="25" t="inlineStr">
        <is>
          <t>no reporta</t>
        </is>
      </c>
      <c r="W127" s="25" t="inlineStr">
        <is>
          <t>Comunidad</t>
        </is>
      </c>
      <c r="AH127" s="25">
        <f>CONCATENATE(X127," ",Y127," ",Z127," ",AA127," ",AB127," ",AC127," ",AD127," ",AE127," ",AF127," ",AG127)</f>
        <v/>
      </c>
      <c r="AI127" s="25" t="inlineStr">
        <is>
          <t>no reporta</t>
        </is>
      </c>
      <c r="AJ127" s="25" t="inlineStr">
        <is>
          <t>no reporta</t>
        </is>
      </c>
      <c r="AQ127" s="34" t="n">
        <v>41682</v>
      </c>
      <c r="AR127" s="35" t="n"/>
      <c r="AS127" s="36">
        <f>AR127-AQ127</f>
        <v/>
      </c>
      <c r="AT127" s="25" t="inlineStr">
        <is>
          <t>Remisión u otros</t>
        </is>
      </c>
      <c r="AU127" s="25" t="inlineStr">
        <is>
          <t>Remisión u otros</t>
        </is>
      </c>
    </row>
    <row r="128">
      <c r="B128" s="25" t="inlineStr">
        <is>
          <t>124-2014</t>
        </is>
      </c>
      <c r="C128" s="25" t="n">
        <v>1308576</v>
      </c>
      <c r="E128" s="25" t="inlineStr">
        <is>
          <t>RESIDUOS SOLIDOS</t>
        </is>
      </c>
      <c r="H128" s="25" t="inlineStr">
        <is>
          <t>Disposición inadecuada de residuos solidos</t>
        </is>
      </c>
      <c r="I128" s="25" t="inlineStr">
        <is>
          <t>Rafael Restrepo Bravo</t>
        </is>
      </c>
      <c r="J128" s="25" t="inlineStr">
        <is>
          <t>KR</t>
        </is>
      </c>
      <c r="K128" s="25" t="n">
        <v>25</v>
      </c>
      <c r="L128" s="25" t="inlineStr">
        <is>
          <t>A</t>
        </is>
      </c>
      <c r="N128" s="25" t="n">
        <v>36</v>
      </c>
      <c r="O128" s="25" t="inlineStr">
        <is>
          <t>D</t>
        </is>
      </c>
      <c r="P128" s="25" t="n">
        <v>68</v>
      </c>
      <c r="T128" s="25">
        <f>CONCATENATE(J128," ",K128," ",L128," ",M128," ",N128," ",O128," ",P128," ",Q128," ",R128," ",S128)</f>
        <v/>
      </c>
      <c r="U128" s="25" t="inlineStr">
        <is>
          <t>no reporta</t>
        </is>
      </c>
      <c r="V128" s="25" t="inlineStr">
        <is>
          <t>no reporta</t>
        </is>
      </c>
      <c r="W128" s="25" t="inlineStr">
        <is>
          <t>Por determinar</t>
        </is>
      </c>
      <c r="AH128" s="25">
        <f>CONCATENATE(X128," ",Y128," ",Z128," ",AA128," ",AB128," ",AC128," ",AD128," ",AE128," ",AF128," ",AG128)</f>
        <v/>
      </c>
      <c r="AI128" s="25" t="inlineStr">
        <is>
          <t>no reporta</t>
        </is>
      </c>
      <c r="AJ128" s="25" t="inlineStr">
        <is>
          <t>no reporta</t>
        </is>
      </c>
      <c r="AL128" s="25" t="inlineStr">
        <is>
          <t>El Escobero</t>
        </is>
      </c>
      <c r="AN128" s="25" t="inlineStr">
        <is>
          <t>002</t>
        </is>
      </c>
      <c r="AP128" s="25" t="n">
        <v>10</v>
      </c>
      <c r="AQ128" s="34" t="n">
        <v>41687</v>
      </c>
      <c r="AR128" s="35" t="n">
        <v>41687</v>
      </c>
      <c r="AS128" s="36">
        <f>AR128-AQ128</f>
        <v/>
      </c>
      <c r="AT128" s="25" t="inlineStr">
        <is>
          <t>Acta de compromiso</t>
        </is>
      </c>
      <c r="AU128" s="25" t="inlineStr">
        <is>
          <t>Auto de archivo</t>
        </is>
      </c>
      <c r="AW128" s="38" t="n">
        <v>41687</v>
      </c>
      <c r="AX128" s="37" t="inlineStr">
        <is>
          <t>L. Garcia - J. Alvarez</t>
        </is>
      </c>
      <c r="AZ128" s="38" t="n">
        <v>41694</v>
      </c>
      <c r="BA128" s="37" t="inlineStr">
        <is>
          <t>C.Calle-C.Rojas</t>
        </is>
      </c>
      <c r="BB128" s="38" t="n">
        <v>41696</v>
      </c>
      <c r="CF128" s="38" t="n">
        <v>41698</v>
      </c>
    </row>
    <row r="129">
      <c r="B129" s="25" t="inlineStr">
        <is>
          <t>125-2014</t>
        </is>
      </c>
      <c r="C129" s="25" t="n">
        <v>1308303</v>
      </c>
      <c r="E129" s="25" t="inlineStr">
        <is>
          <t>RESIDUOS SOLIDOS</t>
        </is>
      </c>
      <c r="G129" s="25" t="inlineStr">
        <is>
          <t>Sensibilización</t>
        </is>
      </c>
      <c r="H129" s="25" t="inlineStr">
        <is>
          <t>Solicitan sensibilización en residuos sólidos</t>
        </is>
      </c>
      <c r="I129" s="25" t="inlineStr">
        <is>
          <t>Comunidad</t>
        </is>
      </c>
      <c r="T129" s="25">
        <f>CONCATENATE(J129," ",K129," ",L129," ",M129," ",N129," ",O129," ",P129," ",Q129," ",R129," ",S129)</f>
        <v/>
      </c>
      <c r="U129" s="25" t="inlineStr">
        <is>
          <t>no reporta</t>
        </is>
      </c>
      <c r="V129" s="25" t="inlineStr">
        <is>
          <t>no reporta</t>
        </is>
      </c>
      <c r="W129" s="25" t="inlineStr">
        <is>
          <t>Comunidad</t>
        </is>
      </c>
      <c r="AH129" s="25">
        <f>CONCATENATE(X129," ",Y129," ",Z129," ",AA129," ",AB129," ",AC129," ",AD129," ",AE129," ",AF129," ",AG129)</f>
        <v/>
      </c>
      <c r="AI129" s="25" t="inlineStr">
        <is>
          <t>no reporta</t>
        </is>
      </c>
      <c r="AJ129" s="25" t="inlineStr">
        <is>
          <t>no reporta</t>
        </is>
      </c>
      <c r="AK129" s="25" t="inlineStr">
        <is>
          <t>El Trianón</t>
        </is>
      </c>
      <c r="AM129" s="25" t="inlineStr">
        <is>
          <t>006</t>
        </is>
      </c>
      <c r="AP129" s="25" t="n">
        <v>7</v>
      </c>
      <c r="AQ129" s="34" t="n">
        <v>41673</v>
      </c>
      <c r="AR129" s="35" t="n">
        <v>41684</v>
      </c>
      <c r="AS129" s="36">
        <f>AR129-AQ129</f>
        <v/>
      </c>
      <c r="AT129" s="25" t="inlineStr">
        <is>
          <t>Acta de compromiso</t>
        </is>
      </c>
      <c r="AU129" s="25" t="inlineStr">
        <is>
          <t>Auto de archivo</t>
        </is>
      </c>
      <c r="AW129" s="38" t="n">
        <v>41684</v>
      </c>
      <c r="AX129" s="37" t="inlineStr">
        <is>
          <t>L. Garcia - J. Alvarez</t>
        </is>
      </c>
      <c r="AY129" s="38" t="n">
        <v>41684</v>
      </c>
      <c r="CF129" s="38" t="n">
        <v>41687</v>
      </c>
    </row>
    <row r="130">
      <c r="B130" s="25" t="inlineStr">
        <is>
          <t>126-2014</t>
        </is>
      </c>
      <c r="C130" s="25" t="n">
        <v>1308527</v>
      </c>
      <c r="D130" s="25" t="inlineStr">
        <is>
          <t>AIRE</t>
        </is>
      </c>
      <c r="H130" s="25" t="inlineStr">
        <is>
          <t>Fabrica de ceramica que genera olores fuertes a quimicos</t>
        </is>
      </c>
      <c r="I130" s="25" t="inlineStr">
        <is>
          <t>Bibiana Diaz</t>
        </is>
      </c>
      <c r="J130" s="25" t="inlineStr">
        <is>
          <t>CL</t>
        </is>
      </c>
      <c r="K130" s="25" t="n">
        <v>46</v>
      </c>
      <c r="L130" s="25" t="inlineStr">
        <is>
          <t>E</t>
        </is>
      </c>
      <c r="M130" s="25" t="inlineStr">
        <is>
          <t>SUR</t>
        </is>
      </c>
      <c r="N130" s="25" t="n">
        <v>42</v>
      </c>
      <c r="P130" s="25" t="n">
        <v>1</v>
      </c>
      <c r="T130" s="25">
        <f>CONCATENATE(J130," ",K130," ",L130," ",M130," ",N130," ",O130," ",P130," ",Q130," ",R130," ",S130)</f>
        <v/>
      </c>
      <c r="U130" s="25" t="n">
        <v>32244558</v>
      </c>
      <c r="V130" s="25" t="n">
        <v>3314048</v>
      </c>
      <c r="W130" s="25" t="inlineStr">
        <is>
          <t>Por determinar</t>
        </is>
      </c>
      <c r="X130" s="25" t="inlineStr">
        <is>
          <t>CL</t>
        </is>
      </c>
      <c r="Y130" s="25" t="n">
        <v>47</v>
      </c>
      <c r="AB130" s="25" t="n">
        <v>41</v>
      </c>
      <c r="AD130" s="25" t="n">
        <v>43</v>
      </c>
      <c r="AH130" s="25">
        <f>CONCATENATE(X130," ",Y130," ",Z130," ",AA130," ",AB130," ",AC130," ",AD130," ",AE130," ",AF130," ",AG130)</f>
        <v/>
      </c>
      <c r="AI130" s="25" t="inlineStr">
        <is>
          <t>no reporta</t>
        </is>
      </c>
      <c r="AJ130" s="25" t="inlineStr">
        <is>
          <t>no reporta</t>
        </is>
      </c>
      <c r="AK130" s="25" t="inlineStr">
        <is>
          <t>El Trianón</t>
        </is>
      </c>
      <c r="AM130" s="25" t="inlineStr">
        <is>
          <t>006</t>
        </is>
      </c>
      <c r="AP130" s="25" t="n">
        <v>7</v>
      </c>
      <c r="AQ130" s="34" t="n">
        <v>41683</v>
      </c>
      <c r="AS130" s="36">
        <f>AR130-AQ130</f>
        <v/>
      </c>
      <c r="AT130" s="25" t="inlineStr">
        <is>
          <t>Acta de compromiso</t>
        </is>
      </c>
      <c r="AU130" s="25" t="inlineStr">
        <is>
          <t>Visitas técnicos</t>
        </is>
      </c>
      <c r="AX130" s="37" t="inlineStr">
        <is>
          <t>A. Mejia</t>
        </is>
      </c>
    </row>
    <row r="131">
      <c r="B131" s="25" t="inlineStr">
        <is>
          <t>127-2014</t>
        </is>
      </c>
      <c r="C131" s="25" t="n">
        <v>1308547</v>
      </c>
      <c r="E131" s="25" t="inlineStr">
        <is>
          <t>RESIDUO ESPECIAL</t>
        </is>
      </c>
      <c r="H131" s="25" t="inlineStr">
        <is>
          <t xml:space="preserve">Disposicion de material que vegetal en predio privado que fue quemado </t>
        </is>
      </c>
      <c r="I131" s="25" t="inlineStr">
        <is>
          <t>CTGRD</t>
        </is>
      </c>
      <c r="U131" s="25" t="inlineStr">
        <is>
          <t>no reporta</t>
        </is>
      </c>
      <c r="V131" s="25" t="inlineStr">
        <is>
          <t>no reporta</t>
        </is>
      </c>
      <c r="W131" s="25" t="inlineStr">
        <is>
          <t>Santiago Londoño Posada</t>
        </is>
      </c>
      <c r="AI131" s="25" t="n">
        <v>70064729</v>
      </c>
      <c r="AJ131" s="25" t="inlineStr">
        <is>
          <t>31196903 - 3156255476</t>
        </is>
      </c>
      <c r="AL131" s="25" t="inlineStr">
        <is>
          <t>Santa Catalina</t>
        </is>
      </c>
      <c r="AN131" s="25" t="inlineStr">
        <is>
          <t>003</t>
        </is>
      </c>
      <c r="AP131" s="25" t="n">
        <v>10</v>
      </c>
      <c r="AQ131" s="34" t="n">
        <v>41684</v>
      </c>
      <c r="AR131" s="34" t="n">
        <v>41684</v>
      </c>
      <c r="AS131" s="36">
        <f>AR131-AQ131</f>
        <v/>
      </c>
      <c r="AT131" s="25" t="inlineStr">
        <is>
          <t>Acta de compromiso</t>
        </is>
      </c>
      <c r="AU131" s="25" t="inlineStr">
        <is>
          <t>Verificación</t>
        </is>
      </c>
      <c r="AW131" s="38" t="n">
        <v>41684</v>
      </c>
      <c r="AX131" s="37" t="inlineStr">
        <is>
          <t>L. Taborda - C. Calle</t>
        </is>
      </c>
      <c r="AY131" s="38" t="n">
        <v>41684</v>
      </c>
      <c r="BL131" s="38" t="n">
        <v>41687</v>
      </c>
      <c r="BM131" s="38" t="n">
        <v>41687</v>
      </c>
    </row>
    <row r="132">
      <c r="B132" s="25" t="inlineStr">
        <is>
          <t>128-2014</t>
        </is>
      </c>
      <c r="C132" s="25" t="n">
        <v>1308528</v>
      </c>
      <c r="D132" s="25" t="inlineStr">
        <is>
          <t>AIRE</t>
        </is>
      </c>
      <c r="H132" s="25" t="inlineStr">
        <is>
          <t>Afectación por material particulado y ruido</t>
        </is>
      </c>
      <c r="I132" s="25" t="inlineStr">
        <is>
          <t>Juan Carlos Montoya</t>
        </is>
      </c>
      <c r="J132" s="25" t="inlineStr">
        <is>
          <t>CL</t>
        </is>
      </c>
      <c r="K132" s="25" t="n">
        <v>36</v>
      </c>
      <c r="L132" s="25" t="inlineStr">
        <is>
          <t>AA</t>
        </is>
      </c>
      <c r="M132" s="25" t="inlineStr">
        <is>
          <t>SUR</t>
        </is>
      </c>
      <c r="N132" s="25" t="n">
        <v>26</v>
      </c>
      <c r="O132" s="25" t="inlineStr">
        <is>
          <t>A</t>
        </is>
      </c>
      <c r="P132" s="25" t="n">
        <v>69</v>
      </c>
      <c r="T132" s="25">
        <f>CONCATENATE(J132," ",K132," ",L132," ",M132," ",N132," ",O132," ",P132," ",Q132," ",R132," ",S132)</f>
        <v/>
      </c>
      <c r="U132" s="25" t="inlineStr">
        <is>
          <t>no reporta</t>
        </is>
      </c>
      <c r="V132" s="25" t="n">
        <v>3362672</v>
      </c>
      <c r="W132" s="25" t="inlineStr">
        <is>
          <t>Fabrica marmoles</t>
        </is>
      </c>
      <c r="X132" s="25" t="inlineStr">
        <is>
          <t>KR</t>
        </is>
      </c>
      <c r="Y132" s="25" t="n">
        <v>27</v>
      </c>
      <c r="AH132" s="25">
        <f>CONCATENATE(X132," ",Y132," ",Z132," ",AA132," ",AB132," ",AC132," ",AD132," ",AE132," ",AF132," ",AG132)</f>
        <v/>
      </c>
      <c r="AI132" s="25" t="inlineStr">
        <is>
          <t>no reporta</t>
        </is>
      </c>
      <c r="AJ132" s="25" t="inlineStr">
        <is>
          <t>no reporta</t>
        </is>
      </c>
      <c r="AK132" s="25" t="inlineStr">
        <is>
          <t>El Chocho</t>
        </is>
      </c>
      <c r="AM132" s="25" t="inlineStr">
        <is>
          <t>017</t>
        </is>
      </c>
      <c r="AP132" s="25" t="n">
        <v>5</v>
      </c>
      <c r="AQ132" s="34" t="n">
        <v>41683</v>
      </c>
      <c r="AS132" s="36">
        <f>AR132-AQ132</f>
        <v/>
      </c>
      <c r="AT132" s="25" t="inlineStr">
        <is>
          <t>Acta de compromiso</t>
        </is>
      </c>
      <c r="AU132" s="25" t="inlineStr">
        <is>
          <t>Visitas técnicos</t>
        </is>
      </c>
      <c r="AX132" s="37" t="inlineStr">
        <is>
          <t>A. Mejia</t>
        </is>
      </c>
    </row>
    <row r="133">
      <c r="B133" s="25" t="inlineStr">
        <is>
          <t>129-2014</t>
        </is>
      </c>
      <c r="C133" s="25" t="n">
        <v>1308529</v>
      </c>
      <c r="E133" s="25" t="inlineStr">
        <is>
          <t>RESIDUOS SOLIDOS</t>
        </is>
      </c>
      <c r="F133" s="25" t="n">
        <v>12</v>
      </c>
      <c r="H133" s="25" t="inlineStr">
        <is>
          <t>Comparendo 566, lavado de contenedores en via publica</t>
        </is>
      </c>
      <c r="I133" s="25" t="inlineStr">
        <is>
          <t>CTGRD</t>
        </is>
      </c>
      <c r="T133" s="25">
        <f>CONCATENATE(J133," ",K133," ",L133," ",M133," ",N133," ",O133," ",P133," ",Q133," ",R133," ",S133)</f>
        <v/>
      </c>
      <c r="U133" s="25" t="inlineStr">
        <is>
          <t>no reporta</t>
        </is>
      </c>
      <c r="V133" s="25" t="inlineStr">
        <is>
          <t>no reporta</t>
        </is>
      </c>
      <c r="W133" s="25" t="inlineStr">
        <is>
          <t>Colina del Bosque</t>
        </is>
      </c>
      <c r="X133" s="25" t="inlineStr">
        <is>
          <t>DG</t>
        </is>
      </c>
      <c r="Y133" s="25" t="n">
        <v>29</v>
      </c>
      <c r="AB133" s="25" t="n">
        <v>34</v>
      </c>
      <c r="AC133" s="25" t="inlineStr">
        <is>
          <t>F</t>
        </is>
      </c>
      <c r="AD133" s="25" t="n">
        <v>81</v>
      </c>
      <c r="AE133" s="25" t="inlineStr">
        <is>
          <t>SUR</t>
        </is>
      </c>
      <c r="AH133" s="25">
        <f>CONCATENATE(X133," ",Y133," ",Z133," ",AA133," ",AB133," ",AC133," ",AD133," ",AE133," ",AF133," ",AG133)</f>
        <v/>
      </c>
      <c r="AI133" s="25" t="inlineStr">
        <is>
          <t>no reporta</t>
        </is>
      </c>
      <c r="AJ133" s="25" t="inlineStr">
        <is>
          <t>no reporta</t>
        </is>
      </c>
      <c r="AK133" s="25" t="inlineStr">
        <is>
          <t>Inmaculada</t>
        </is>
      </c>
      <c r="AM133" s="25" t="inlineStr">
        <is>
          <t>018</t>
        </is>
      </c>
      <c r="AP133" s="25" t="n">
        <v>5</v>
      </c>
      <c r="AQ133" s="34" t="n">
        <v>41683</v>
      </c>
      <c r="AS133" s="36">
        <f>AR133-AQ133</f>
        <v/>
      </c>
      <c r="AT133" s="25" t="inlineStr">
        <is>
          <t>Comparendo ambiental</t>
        </is>
      </c>
      <c r="AU133" s="25" t="inlineStr">
        <is>
          <t>Auto de archivo</t>
        </is>
      </c>
      <c r="AW133" s="38" t="n">
        <v>41683</v>
      </c>
      <c r="AX133" s="37" t="inlineStr">
        <is>
          <t>inspeccion ambiental</t>
        </is>
      </c>
      <c r="AY133" s="38" t="n">
        <v>41683</v>
      </c>
      <c r="BV133" s="38" t="n">
        <v>41737</v>
      </c>
      <c r="BW133" s="38" t="n">
        <v>41739</v>
      </c>
      <c r="BZ133" s="38" t="n">
        <v>41849</v>
      </c>
      <c r="CA133" s="38" t="n">
        <v>41851</v>
      </c>
      <c r="CF133" s="38" t="n">
        <v>41940</v>
      </c>
    </row>
    <row r="134">
      <c r="B134" s="25" t="inlineStr">
        <is>
          <t>130-2014</t>
        </is>
      </c>
      <c r="C134" s="25" t="n">
        <v>1308532</v>
      </c>
      <c r="D134" s="25" t="inlineStr">
        <is>
          <t>FLORA</t>
        </is>
      </c>
      <c r="H134" s="25" t="inlineStr">
        <is>
          <t>Tala de arboles sin autorización</t>
        </is>
      </c>
      <c r="I134" s="25" t="inlineStr">
        <is>
          <t>Luis Alberto Alzate</t>
        </is>
      </c>
      <c r="J134" s="25" t="inlineStr">
        <is>
          <t>CL</t>
        </is>
      </c>
      <c r="K134" s="25" t="n">
        <v>34</v>
      </c>
      <c r="L134" s="25" t="inlineStr">
        <is>
          <t>AA</t>
        </is>
      </c>
      <c r="M134" s="25" t="inlineStr">
        <is>
          <t>SUR</t>
        </is>
      </c>
      <c r="N134" s="25" t="n">
        <v>28</v>
      </c>
      <c r="P134" s="25" t="n">
        <v>29</v>
      </c>
      <c r="T134" s="25">
        <f>CONCATENATE(J134," ",K134," ",L134," ",M134," ",N134," ",O134," ",P134," ",Q134," ",R134," ",S134)</f>
        <v/>
      </c>
      <c r="U134" s="25" t="n">
        <v>70558244</v>
      </c>
      <c r="V134" s="25" t="n">
        <v>3217132107</v>
      </c>
      <c r="W134" s="25" t="inlineStr">
        <is>
          <t>Alberto Alvarez</t>
        </is>
      </c>
      <c r="AH134" s="25">
        <f>CONCATENATE(X134," ",Y134," ",Z134," ",AA134," ",AB134," ",AC134," ",AD134," ",AE134," ",AF134," ",AG134)</f>
        <v/>
      </c>
      <c r="AI134" s="25" t="inlineStr">
        <is>
          <t>no reporta</t>
        </is>
      </c>
      <c r="AJ134" s="25" t="inlineStr">
        <is>
          <t>no reporta</t>
        </is>
      </c>
      <c r="AL134" s="25" t="inlineStr">
        <is>
          <t>El Escobero</t>
        </is>
      </c>
      <c r="AN134" s="25" t="inlineStr">
        <is>
          <t>002</t>
        </is>
      </c>
      <c r="AP134" s="25" t="n">
        <v>10</v>
      </c>
      <c r="AQ134" s="34" t="n">
        <v>41684</v>
      </c>
      <c r="AS134" s="36">
        <f>AR134-AQ134</f>
        <v/>
      </c>
      <c r="AT134" s="25" t="inlineStr">
        <is>
          <t>Acta de compromiso</t>
        </is>
      </c>
      <c r="AU134" s="25" t="inlineStr">
        <is>
          <t>Visitas patrulleros</t>
        </is>
      </c>
      <c r="AW134" s="38" t="n">
        <v>41684</v>
      </c>
      <c r="AX134" s="37" t="inlineStr">
        <is>
          <t>J. Restrepo - S. Bustamante - C. Rojas</t>
        </is>
      </c>
      <c r="AY134" s="38" t="n">
        <v>41684</v>
      </c>
    </row>
    <row r="135">
      <c r="B135" s="25" t="inlineStr">
        <is>
          <t>131-2014</t>
        </is>
      </c>
      <c r="C135" s="25" t="n">
        <v>1308534</v>
      </c>
      <c r="D135" s="25" t="inlineStr">
        <is>
          <t>SUELO</t>
        </is>
      </c>
      <c r="G135" s="25" t="inlineStr">
        <is>
          <t>Sensibilización</t>
        </is>
      </c>
      <c r="H135" s="25" t="inlineStr">
        <is>
          <t>Almacenamiento inadecuado de reciclaje - Las Casitas</t>
        </is>
      </c>
      <c r="I135" s="25" t="inlineStr">
        <is>
          <t>Comunidad</t>
        </is>
      </c>
      <c r="J135" s="25" t="inlineStr">
        <is>
          <t>KR</t>
        </is>
      </c>
      <c r="K135" s="25" t="n">
        <v>48</v>
      </c>
      <c r="N135" s="25" t="n">
        <v>49</v>
      </c>
      <c r="P135" s="25" t="n">
        <v>20</v>
      </c>
      <c r="Q135" s="25" t="inlineStr">
        <is>
          <t>SUR</t>
        </is>
      </c>
      <c r="T135" s="25">
        <f>CONCATENATE(J135," ",K135," ",L135," ",M135," ",N135," ",O135," ",P135," ",Q135," ",R135," ",S135)</f>
        <v/>
      </c>
      <c r="U135" s="25" t="inlineStr">
        <is>
          <t>no reporta</t>
        </is>
      </c>
      <c r="V135" s="25" t="inlineStr">
        <is>
          <t>no reporta</t>
        </is>
      </c>
      <c r="W135" s="25" t="inlineStr">
        <is>
          <t>Orlando Gaviria</t>
        </is>
      </c>
      <c r="X135" s="25" t="inlineStr">
        <is>
          <t>KR</t>
        </is>
      </c>
      <c r="Y135" s="25" t="n">
        <v>48</v>
      </c>
      <c r="AB135" s="25" t="n">
        <v>49</v>
      </c>
      <c r="AD135" s="25" t="n">
        <v>20</v>
      </c>
      <c r="AE135" s="25" t="inlineStr">
        <is>
          <t>SUR</t>
        </is>
      </c>
      <c r="AH135" s="25">
        <f>CONCATENATE(X135," ",Y135," ",Z135," ",AA135," ",AB135," ",AC135," ",AD135," ",AE135," ",AF135," ",AG135)</f>
        <v/>
      </c>
      <c r="AI135" s="25" t="inlineStr">
        <is>
          <t>no reporta</t>
        </is>
      </c>
      <c r="AJ135" s="25" t="inlineStr">
        <is>
          <t>no reporta</t>
        </is>
      </c>
      <c r="AK135" s="25" t="inlineStr">
        <is>
          <t>Las Casitas</t>
        </is>
      </c>
      <c r="AM135" s="25" t="inlineStr">
        <is>
          <t>008</t>
        </is>
      </c>
      <c r="AP135" s="25" t="n">
        <v>8</v>
      </c>
      <c r="AQ135" s="34" t="n">
        <v>41684</v>
      </c>
      <c r="AR135" s="34" t="n">
        <v>41684</v>
      </c>
      <c r="AS135" s="36">
        <f>AR135-AQ135</f>
        <v/>
      </c>
      <c r="AT135" s="25" t="inlineStr">
        <is>
          <t>Acta de compromiso</t>
        </is>
      </c>
      <c r="AU135" s="25" t="inlineStr">
        <is>
          <t>Verificación</t>
        </is>
      </c>
      <c r="AW135" s="38" t="n">
        <v>41682</v>
      </c>
      <c r="AX135" s="37" t="inlineStr">
        <is>
          <t>A. Restrepo</t>
        </is>
      </c>
      <c r="AY135" s="38" t="n">
        <v>41682</v>
      </c>
    </row>
    <row r="136">
      <c r="B136" s="25" t="inlineStr">
        <is>
          <t>132-2014</t>
        </is>
      </c>
      <c r="C136" s="25" t="inlineStr">
        <is>
          <t>1308535 - 103627</t>
        </is>
      </c>
      <c r="D136" s="25" t="inlineStr">
        <is>
          <t>FAUNA DOMÉSTICA</t>
        </is>
      </c>
      <c r="H136" s="25" t="inlineStr">
        <is>
          <t>Perros agresivos</t>
        </is>
      </c>
      <c r="I136" s="25" t="inlineStr">
        <is>
          <t>Ana Luz Robledo - analuzrobledo@hotmail.com</t>
        </is>
      </c>
      <c r="J136" s="25" t="inlineStr">
        <is>
          <t>KR</t>
        </is>
      </c>
      <c r="K136" s="25" t="n">
        <v>24</v>
      </c>
      <c r="L136" s="25" t="inlineStr">
        <is>
          <t>E</t>
        </is>
      </c>
      <c r="N136" s="25" t="n">
        <v>40</v>
      </c>
      <c r="P136" s="25" t="n">
        <v>133</v>
      </c>
      <c r="Q136" s="25" t="inlineStr">
        <is>
          <t>SUR</t>
        </is>
      </c>
      <c r="T136" s="25">
        <f>CONCATENATE(J136," ",K136," ",L136," ",M136," ",N136," ",O136," ",P136," ",Q136," ",R136," ",S136)</f>
        <v/>
      </c>
      <c r="U136" s="25" t="n">
        <v>39325691</v>
      </c>
      <c r="V136" s="25" t="inlineStr">
        <is>
          <t>no reporta</t>
        </is>
      </c>
      <c r="W136" s="25" t="inlineStr">
        <is>
          <t>Ana Julia Rios</t>
        </is>
      </c>
      <c r="X136" s="25" t="inlineStr">
        <is>
          <t>KR</t>
        </is>
      </c>
      <c r="Y136" s="25" t="n">
        <v>24</v>
      </c>
      <c r="Z136" s="25" t="inlineStr">
        <is>
          <t>E</t>
        </is>
      </c>
      <c r="AB136" s="25" t="n">
        <v>40</v>
      </c>
      <c r="AD136" s="25" t="n">
        <v>133</v>
      </c>
      <c r="AE136" s="25" t="inlineStr">
        <is>
          <t>SUR</t>
        </is>
      </c>
      <c r="AH136" s="25">
        <f>CONCATENATE(X136," ",Y136," ",Z136," ",AA136," ",AB136," ",AC136," ",AD136," ",AE136," ",AF136," ",AG136)</f>
        <v/>
      </c>
      <c r="AI136" s="25" t="inlineStr">
        <is>
          <t>no reporta</t>
        </is>
      </c>
      <c r="AJ136" s="25" t="n">
        <v>3322618</v>
      </c>
      <c r="AK136" s="25" t="inlineStr">
        <is>
          <t>El Salado</t>
        </is>
      </c>
      <c r="AM136" s="25" t="inlineStr">
        <is>
          <t>020</t>
        </is>
      </c>
      <c r="AP136" s="25" t="n">
        <v>6</v>
      </c>
      <c r="AQ136" s="34" t="n">
        <v>41684</v>
      </c>
      <c r="AR136" s="34" t="n">
        <v>41690</v>
      </c>
      <c r="AS136" s="36">
        <f>AR136-AQ136</f>
        <v/>
      </c>
      <c r="AT136" s="25" t="inlineStr">
        <is>
          <t>Acta de compromiso</t>
        </is>
      </c>
      <c r="AU136" s="25" t="inlineStr">
        <is>
          <t>Auto de archivo</t>
        </is>
      </c>
      <c r="AW136" s="38" t="n">
        <v>41690</v>
      </c>
      <c r="AX136" s="37" t="inlineStr">
        <is>
          <t>L. Garcia - J. Alvarez</t>
        </is>
      </c>
      <c r="AY136" s="38" t="n">
        <v>41690</v>
      </c>
      <c r="AZ136" s="38" t="n">
        <v>41708</v>
      </c>
      <c r="BA136" s="37" t="inlineStr">
        <is>
          <t>L. Garcia - J. Alvarez</t>
        </is>
      </c>
      <c r="BB136" s="38" t="n">
        <v>41708</v>
      </c>
      <c r="CF136" s="38" t="n">
        <v>41715</v>
      </c>
    </row>
    <row r="137">
      <c r="B137" s="25" t="inlineStr">
        <is>
          <t>133-2014</t>
        </is>
      </c>
      <c r="C137" s="25" t="n">
        <v>1308538</v>
      </c>
      <c r="D137" s="25" t="inlineStr">
        <is>
          <t>ESPACIO PUBLICOS VERDES</t>
        </is>
      </c>
      <c r="E137" s="25" t="inlineStr">
        <is>
          <t>ESCOMBROS</t>
        </is>
      </c>
      <c r="F137" s="25" t="n">
        <v>3</v>
      </c>
      <c r="H137" s="25" t="inlineStr">
        <is>
          <t>Comparendo 567. Disposicion inadecuada de escombros</t>
        </is>
      </c>
      <c r="I137" s="25" t="inlineStr">
        <is>
          <t>Enviaseo</t>
        </is>
      </c>
      <c r="T137" s="25">
        <f>CONCATENATE(J137," ",K137," ",L137," ",M137," ",N137," ",O137," ",P137," ",Q137," ",R137," ",S137)</f>
        <v/>
      </c>
      <c r="U137" s="25" t="inlineStr">
        <is>
          <t>no reporta</t>
        </is>
      </c>
      <c r="V137" s="25" t="n">
        <v>4032000</v>
      </c>
      <c r="W137" s="25" t="inlineStr">
        <is>
          <t>Por determinar</t>
        </is>
      </c>
      <c r="X137" s="25" t="inlineStr">
        <is>
          <t>TR</t>
        </is>
      </c>
      <c r="Y137" s="25" t="n">
        <v>34</v>
      </c>
      <c r="AA137" s="25" t="inlineStr">
        <is>
          <t>SUR</t>
        </is>
      </c>
      <c r="AB137" s="25" t="n">
        <v>32</v>
      </c>
      <c r="AC137" s="25" t="inlineStr">
        <is>
          <t>D</t>
        </is>
      </c>
      <c r="AD137" s="25" t="n">
        <v>9</v>
      </c>
      <c r="AH137" s="25">
        <f>CONCATENATE(X137," ",Y137," ",Z137," ",AA137," ",AB137," ",AC137," ",AD137," ",AE137," ",AF137," ",AG137)</f>
        <v/>
      </c>
      <c r="AI137" s="25" t="inlineStr">
        <is>
          <t>no reporta</t>
        </is>
      </c>
      <c r="AJ137" s="25" t="inlineStr">
        <is>
          <t>no reporta</t>
        </is>
      </c>
      <c r="AK137" s="25" t="inlineStr">
        <is>
          <t>Obrero</t>
        </is>
      </c>
      <c r="AM137" s="25" t="inlineStr">
        <is>
          <t>026</t>
        </is>
      </c>
      <c r="AP137" s="25" t="n">
        <v>9</v>
      </c>
      <c r="AQ137" s="34" t="n">
        <v>41684</v>
      </c>
      <c r="AR137" s="34" t="n">
        <v>41689</v>
      </c>
      <c r="AS137" s="36">
        <f>AR137-AQ137</f>
        <v/>
      </c>
      <c r="AT137" s="25" t="inlineStr">
        <is>
          <t>Comparendo ambiental</t>
        </is>
      </c>
      <c r="AU137" s="25" t="inlineStr">
        <is>
          <t>Auto de archivo</t>
        </is>
      </c>
      <c r="CF137" s="38" t="n">
        <v>41841</v>
      </c>
    </row>
    <row r="138">
      <c r="B138" s="25" t="inlineStr">
        <is>
          <t>134-2014</t>
        </is>
      </c>
      <c r="C138" s="25" t="n">
        <v>1308545</v>
      </c>
      <c r="D138" s="25" t="inlineStr">
        <is>
          <t>FAUNA DOMÉSTICA</t>
        </is>
      </c>
      <c r="H138" s="25" t="inlineStr">
        <is>
          <t>Perros descuidados</t>
        </is>
      </c>
      <c r="I138" s="25" t="inlineStr">
        <is>
          <t>anonimo</t>
        </is>
      </c>
      <c r="T138" s="25">
        <f>CONCATENATE(J138," ",K138," ",L138," ",M138," ",N138," ",O138," ",P138," ",Q138," ",R138," ",S138)</f>
        <v/>
      </c>
      <c r="U138" s="25" t="inlineStr">
        <is>
          <t>no reporta</t>
        </is>
      </c>
      <c r="V138" s="25" t="n">
        <v>9125593</v>
      </c>
      <c r="W138" s="25" t="inlineStr">
        <is>
          <t>Por determinar</t>
        </is>
      </c>
      <c r="X138" s="25" t="inlineStr">
        <is>
          <t>CL</t>
        </is>
      </c>
      <c r="Y138" s="25" t="n">
        <v>46</v>
      </c>
      <c r="AA138" s="25" t="inlineStr">
        <is>
          <t>SUR</t>
        </is>
      </c>
      <c r="AB138" s="25" t="n">
        <v>46</v>
      </c>
      <c r="AC138" s="25" t="inlineStr">
        <is>
          <t>B</t>
        </is>
      </c>
      <c r="AD138" s="25" t="n">
        <v>25</v>
      </c>
      <c r="AG138" s="25" t="n">
        <v>101</v>
      </c>
      <c r="AH138" s="25">
        <f>CONCATENATE(X138," ",Y138," ",Z138," ",AA138," ",AB138," ",AC138," ",AD138," ",AE138," ",AF138," ",AG138)</f>
        <v/>
      </c>
      <c r="AI138" s="25" t="inlineStr">
        <is>
          <t>no reporta</t>
        </is>
      </c>
      <c r="AJ138" s="25" t="inlineStr">
        <is>
          <t>no reporta</t>
        </is>
      </c>
      <c r="AK138" s="25" t="inlineStr">
        <is>
          <t>Primavera</t>
        </is>
      </c>
      <c r="AM138" s="25" t="inlineStr">
        <is>
          <t>010</t>
        </is>
      </c>
      <c r="AP138" s="25" t="n">
        <v>8</v>
      </c>
      <c r="AQ138" s="34" t="n">
        <v>41684</v>
      </c>
      <c r="AR138" s="34" t="n">
        <v>41690</v>
      </c>
      <c r="AS138" s="36">
        <f>AR138-AQ138</f>
        <v/>
      </c>
      <c r="AT138" s="25" t="inlineStr">
        <is>
          <t>Acta de compromiso</t>
        </is>
      </c>
      <c r="AU138" s="25" t="inlineStr">
        <is>
          <t>Auto de archivo</t>
        </is>
      </c>
      <c r="AW138" s="38" t="n">
        <v>41690</v>
      </c>
      <c r="AX138" s="37" t="inlineStr">
        <is>
          <t>L. Garcia - J. Alvarez</t>
        </is>
      </c>
      <c r="AY138" s="38" t="n">
        <v>41690</v>
      </c>
      <c r="CF138" s="38" t="n">
        <v>41703</v>
      </c>
    </row>
    <row r="139">
      <c r="B139" s="25" t="inlineStr">
        <is>
          <t>135-2014</t>
        </is>
      </c>
      <c r="C139" s="25" t="n">
        <v>1308504</v>
      </c>
      <c r="D139" s="25" t="inlineStr">
        <is>
          <t>FAUNA DOMÉSTICA</t>
        </is>
      </c>
      <c r="H139" s="25" t="inlineStr">
        <is>
          <t>Perros descuidados</t>
        </is>
      </c>
      <c r="I139" s="25" t="inlineStr">
        <is>
          <t>Hector Sierra Orrego</t>
        </is>
      </c>
      <c r="J139" s="25" t="inlineStr">
        <is>
          <t>TR</t>
        </is>
      </c>
      <c r="K139" s="25" t="n">
        <v>32</v>
      </c>
      <c r="L139" s="25" t="inlineStr">
        <is>
          <t>CC</t>
        </is>
      </c>
      <c r="M139" s="25" t="inlineStr">
        <is>
          <t>SUR</t>
        </is>
      </c>
      <c r="N139" s="25" t="n">
        <v>31</v>
      </c>
      <c r="O139" s="25" t="inlineStr">
        <is>
          <t>BB</t>
        </is>
      </c>
      <c r="P139" s="25" t="n">
        <v>11</v>
      </c>
      <c r="T139" s="25">
        <f>CONCATENATE(J139," ",K139," ",L139," ",M139," ",N139," ",O139," ",P139," ",Q139," ",R139," ",S139)</f>
        <v/>
      </c>
      <c r="U139" s="25" t="inlineStr">
        <is>
          <t>no reporta</t>
        </is>
      </c>
      <c r="V139" s="25" t="n">
        <v>2709948</v>
      </c>
      <c r="W139" s="25" t="inlineStr">
        <is>
          <t>Ligia Ines Zuluaga</t>
        </is>
      </c>
      <c r="X139" s="25" t="inlineStr">
        <is>
          <t>DG</t>
        </is>
      </c>
      <c r="Y139" s="25" t="n">
        <v>31</v>
      </c>
      <c r="Z139" s="25" t="inlineStr">
        <is>
          <t>BB</t>
        </is>
      </c>
      <c r="AB139" s="25" t="n">
        <v>32</v>
      </c>
      <c r="AD139" s="25" t="n">
        <v>47</v>
      </c>
      <c r="AE139" s="25" t="inlineStr">
        <is>
          <t>SUR</t>
        </is>
      </c>
      <c r="AF139" s="25" t="n">
        <v>6</v>
      </c>
      <c r="AG139" s="25" t="n">
        <v>104</v>
      </c>
      <c r="AH139" s="25">
        <f>CONCATENATE(X139," ",Y139," ",Z139," ",AA139," ",AB139," ",AC139," ",AD139," ",AE139," ",AF139," ",AG139)</f>
        <v/>
      </c>
      <c r="AI139" s="25" t="n">
        <v>43830383</v>
      </c>
      <c r="AJ139" s="25" t="n">
        <v>2710196</v>
      </c>
      <c r="AK139" s="25" t="inlineStr">
        <is>
          <t>Las Flores</t>
        </is>
      </c>
      <c r="AM139" s="25" t="inlineStr">
        <is>
          <t>029</t>
        </is>
      </c>
      <c r="AP139" s="25" t="n">
        <v>3</v>
      </c>
      <c r="AQ139" s="34" t="n">
        <v>41687</v>
      </c>
      <c r="AR139" s="34" t="n"/>
      <c r="AS139" s="36">
        <f>AR139-AQ139</f>
        <v/>
      </c>
      <c r="AT139" s="25" t="inlineStr">
        <is>
          <t>Acta de compromiso</t>
        </is>
      </c>
      <c r="AU139" s="25" t="inlineStr">
        <is>
          <t>Auto de archivo</t>
        </is>
      </c>
      <c r="AW139" s="38" t="n">
        <v>41708</v>
      </c>
      <c r="AX139" s="37" t="inlineStr">
        <is>
          <t>L. Garcia - J. Alvarez</t>
        </is>
      </c>
      <c r="AY139" s="38" t="n">
        <v>41708</v>
      </c>
    </row>
    <row r="140">
      <c r="B140" s="25" t="inlineStr">
        <is>
          <t>136-2014</t>
        </is>
      </c>
      <c r="C140" s="25" t="n">
        <v>1308320</v>
      </c>
      <c r="D140" s="25" t="inlineStr">
        <is>
          <t>FAUNA DOMÉSTICA</t>
        </is>
      </c>
      <c r="H140" s="25" t="inlineStr">
        <is>
          <t>Perros descuidados</t>
        </is>
      </c>
      <c r="I140" s="25" t="inlineStr">
        <is>
          <t>Gloria Velasquez</t>
        </is>
      </c>
      <c r="T140" s="25">
        <f>CONCATENATE(J140," ",K140," ",L140," ",M140," ",N140," ",O140," ",P140," ",Q140," ",R140," ",S140)</f>
        <v/>
      </c>
      <c r="U140" s="25" t="n">
        <v>43045376</v>
      </c>
      <c r="V140" s="25" t="n">
        <v>3311135</v>
      </c>
      <c r="W140" s="25" t="inlineStr">
        <is>
          <t>Edilma Pineda</t>
        </is>
      </c>
      <c r="X140" s="25" t="inlineStr">
        <is>
          <t>CL</t>
        </is>
      </c>
      <c r="Y140" s="25" t="n">
        <v>47</v>
      </c>
      <c r="AA140" s="25" t="inlineStr">
        <is>
          <t>SUR</t>
        </is>
      </c>
      <c r="AB140" s="25" t="n">
        <v>41</v>
      </c>
      <c r="AC140" s="25" t="inlineStr">
        <is>
          <t>B</t>
        </is>
      </c>
      <c r="AD140" s="25" t="n">
        <v>15</v>
      </c>
      <c r="AG140" s="25" t="n">
        <v>201</v>
      </c>
      <c r="AH140" s="25">
        <f>CONCATENATE(X140," ",Y140," ",Z140," ",AA140," ",AB140," ",AC140," ",AD140," ",AE140," ",AF140," ",AG140)</f>
        <v/>
      </c>
      <c r="AK140" s="25" t="inlineStr">
        <is>
          <t>El Trianón</t>
        </is>
      </c>
      <c r="AM140" s="25" t="inlineStr">
        <is>
          <t>006</t>
        </is>
      </c>
      <c r="AP140" s="25" t="n">
        <v>7</v>
      </c>
      <c r="AQ140" s="34" t="n">
        <v>41687</v>
      </c>
      <c r="AR140" s="34" t="n"/>
      <c r="AS140" s="36">
        <f>AR140-AQ140</f>
        <v/>
      </c>
      <c r="AT140" s="25" t="inlineStr">
        <is>
          <t>Acta de compromiso</t>
        </is>
      </c>
      <c r="AU140" s="25" t="inlineStr">
        <is>
          <t>Citaciones</t>
        </is>
      </c>
      <c r="AW140" s="38" t="n"/>
    </row>
    <row r="141">
      <c r="B141" s="25" t="inlineStr">
        <is>
          <t>137-2014</t>
        </is>
      </c>
      <c r="C141" s="25" t="n">
        <v>1308577</v>
      </c>
      <c r="E141" s="25" t="inlineStr">
        <is>
          <t>ESCOMBROS</t>
        </is>
      </c>
      <c r="H141" s="25" t="inlineStr">
        <is>
          <t>Dispisición inadecuada de residuos sólidos</t>
        </is>
      </c>
      <c r="I141" s="25" t="inlineStr">
        <is>
          <t>Comunidad</t>
        </is>
      </c>
      <c r="T141" s="25">
        <f>CONCATENATE(J141," ",K141," ",L141," ",M141," ",N141," ",O141," ",P141," ",Q141," ",R141," ",S141)</f>
        <v/>
      </c>
      <c r="U141" s="25" t="inlineStr">
        <is>
          <t>no reporta</t>
        </is>
      </c>
      <c r="V141" s="25" t="inlineStr">
        <is>
          <t>no reporta</t>
        </is>
      </c>
      <c r="W141" s="25" t="inlineStr">
        <is>
          <t>Juan Carlos Torres</t>
        </is>
      </c>
      <c r="X141" s="25" t="inlineStr">
        <is>
          <t>DG</t>
        </is>
      </c>
      <c r="Y141" s="25" t="n">
        <v>39</v>
      </c>
      <c r="AB141" s="25" t="n">
        <v>33</v>
      </c>
      <c r="AD141" s="25" t="n">
        <v>10</v>
      </c>
      <c r="AE141" s="25" t="inlineStr">
        <is>
          <t>SUR</t>
        </is>
      </c>
      <c r="AG141" s="25" t="n">
        <v>201</v>
      </c>
      <c r="AH141" s="25">
        <f>CONCATENATE(X141," ",Y141," ",Z141," ",AA141," ",AB141," ",AC141," ",AD141," ",AE141," ",AF141," ",AG141)</f>
        <v/>
      </c>
      <c r="AI141" s="25" t="n">
        <v>3966939</v>
      </c>
      <c r="AJ141" s="25" t="n">
        <v>3311311</v>
      </c>
      <c r="AK141" s="25" t="inlineStr">
        <is>
          <t>Bucarest</t>
        </is>
      </c>
      <c r="AM141" s="25" t="inlineStr">
        <is>
          <t>027</t>
        </is>
      </c>
      <c r="AP141" s="25" t="n">
        <v>9</v>
      </c>
      <c r="AQ141" s="34" t="n">
        <v>41687</v>
      </c>
      <c r="AR141" s="34" t="n">
        <v>41690</v>
      </c>
      <c r="AS141" s="36">
        <f>AR141-AQ141</f>
        <v/>
      </c>
      <c r="AT141" s="25" t="inlineStr">
        <is>
          <t>Acta de compromiso</t>
        </is>
      </c>
      <c r="AU141" s="25" t="inlineStr">
        <is>
          <t>Auto de archivo</t>
        </is>
      </c>
      <c r="AW141" s="38" t="n">
        <v>41690</v>
      </c>
      <c r="AX141" s="37" t="inlineStr">
        <is>
          <t>L. Garcia - J. Alvarez</t>
        </is>
      </c>
      <c r="AY141" s="38" t="n">
        <v>41690</v>
      </c>
      <c r="AZ141" s="38" t="n">
        <v>41702</v>
      </c>
      <c r="BA141" s="37" t="inlineStr">
        <is>
          <t>C. Rojas - C. Calle</t>
        </is>
      </c>
      <c r="BB141" s="38" t="n">
        <v>41704</v>
      </c>
      <c r="CF141" s="38" t="n">
        <v>41704</v>
      </c>
    </row>
    <row r="142">
      <c r="B142" s="25" t="inlineStr">
        <is>
          <t>138-2014</t>
        </is>
      </c>
      <c r="C142" s="25" t="n">
        <v>1308576</v>
      </c>
      <c r="E142" s="25" t="inlineStr">
        <is>
          <t>RESIDUOS SOLIDOS</t>
        </is>
      </c>
      <c r="H142" s="25" t="inlineStr">
        <is>
          <t>Sacan basuras en días no establecidos</t>
        </is>
      </c>
      <c r="I142" s="25" t="inlineStr">
        <is>
          <t>Oficio</t>
        </is>
      </c>
      <c r="T142" s="25">
        <f>CONCATENATE(J142," ",K142," ",L142," ",M142," ",N142," ",O142," ",P142," ",Q142," ",R142," ",S142)</f>
        <v/>
      </c>
      <c r="U142" s="25" t="inlineStr">
        <is>
          <t>no reporta</t>
        </is>
      </c>
      <c r="V142" s="25" t="inlineStr">
        <is>
          <t>no reporta</t>
        </is>
      </c>
      <c r="W142" s="25" t="inlineStr">
        <is>
          <t>Por determinar</t>
        </is>
      </c>
      <c r="X142" s="25" t="inlineStr">
        <is>
          <t>KR</t>
        </is>
      </c>
      <c r="Y142" s="25" t="n">
        <v>25</v>
      </c>
      <c r="Z142" s="25" t="inlineStr">
        <is>
          <t>A</t>
        </is>
      </c>
      <c r="AB142" s="25" t="n">
        <v>36</v>
      </c>
      <c r="AC142" s="25" t="inlineStr">
        <is>
          <t>D</t>
        </is>
      </c>
      <c r="AD142" s="25" t="n">
        <v>68</v>
      </c>
      <c r="AE142" s="25" t="inlineStr">
        <is>
          <t>SUR</t>
        </is>
      </c>
      <c r="AH142" s="25">
        <f>CONCATENATE(X142," ",Y142," ",Z142," ",AA142," ",AB142," ",AC142," ",AD142," ",AE142," ",AF142," ",AG142)</f>
        <v/>
      </c>
      <c r="AI142" s="25" t="inlineStr">
        <is>
          <t>no reporta</t>
        </is>
      </c>
      <c r="AJ142" s="25" t="inlineStr">
        <is>
          <t>no reporta</t>
        </is>
      </c>
      <c r="AK142" s="25" t="inlineStr">
        <is>
          <t>El Chingui</t>
        </is>
      </c>
      <c r="AM142" s="25" t="inlineStr">
        <is>
          <t>001</t>
        </is>
      </c>
      <c r="AP142" s="25" t="n">
        <v>6</v>
      </c>
      <c r="AQ142" s="34" t="n">
        <v>41687</v>
      </c>
      <c r="AS142" s="36">
        <f>AR142-AQ142</f>
        <v/>
      </c>
      <c r="AT142" s="25" t="inlineStr">
        <is>
          <t>Acta de compromiso</t>
        </is>
      </c>
      <c r="AU142" s="25" t="inlineStr">
        <is>
          <t>Visitas patrulleros</t>
        </is>
      </c>
      <c r="AW142" s="38" t="n">
        <v>41694</v>
      </c>
      <c r="AX142" s="37" t="inlineStr">
        <is>
          <t>C. Calle - C. Rojas</t>
        </is>
      </c>
      <c r="AY142" s="38" t="n">
        <v>41694</v>
      </c>
    </row>
    <row r="143">
      <c r="B143" s="25" t="inlineStr">
        <is>
          <t>139-2014</t>
        </is>
      </c>
      <c r="C143" s="25" t="n">
        <v>1308574</v>
      </c>
      <c r="D143" s="25" t="inlineStr">
        <is>
          <t>FAUNA DOMÉSTICA</t>
        </is>
      </c>
      <c r="H143" s="25" t="inlineStr">
        <is>
          <t>Ataque de mascota a una persona</t>
        </is>
      </c>
      <c r="I143" s="25" t="inlineStr">
        <is>
          <t>Javier Tejada</t>
        </is>
      </c>
      <c r="T143" s="25">
        <f>CONCATENATE(J143," ",K143," ",L143," ",M143," ",N143," ",O143," ",P143," ",Q143," ",R143," ",S143)</f>
        <v/>
      </c>
      <c r="U143" s="25" t="inlineStr">
        <is>
          <t>no reporta</t>
        </is>
      </c>
      <c r="V143" s="25" t="n">
        <v>3122310401</v>
      </c>
      <c r="W143" s="25" t="inlineStr">
        <is>
          <t>Jaime Restrepo</t>
        </is>
      </c>
      <c r="X143" s="25" t="inlineStr">
        <is>
          <t>CL</t>
        </is>
      </c>
      <c r="Y143" s="25" t="n">
        <v>40</v>
      </c>
      <c r="AA143" s="25" t="inlineStr">
        <is>
          <t>SUR</t>
        </is>
      </c>
      <c r="AB143" s="25" t="n">
        <v>27</v>
      </c>
      <c r="AD143" s="25" t="n">
        <v>19</v>
      </c>
      <c r="AH143" s="25">
        <f>CONCATENATE(X143," ",Y143," ",Z143," ",AA143," ",AB143," ",AC143," ",AD143," ",AE143," ",AF143," ",AG143)</f>
        <v/>
      </c>
      <c r="AI143" s="25" t="inlineStr">
        <is>
          <t>no reporta</t>
        </is>
      </c>
      <c r="AJ143" s="25" t="inlineStr">
        <is>
          <t>2705645 - 3015959295</t>
        </is>
      </c>
      <c r="AK143" s="25" t="inlineStr">
        <is>
          <t>San José</t>
        </is>
      </c>
      <c r="AM143" s="25" t="inlineStr">
        <is>
          <t>014</t>
        </is>
      </c>
      <c r="AP143" s="25" t="n">
        <v>6</v>
      </c>
      <c r="AQ143" s="34" t="n">
        <v>41687</v>
      </c>
      <c r="AR143" s="34" t="n">
        <v>41717</v>
      </c>
      <c r="AS143" s="36">
        <f>AR143-AQ143</f>
        <v/>
      </c>
      <c r="AT143" s="25" t="inlineStr">
        <is>
          <t>Acta de compromiso</t>
        </is>
      </c>
      <c r="AU143" s="25" t="inlineStr">
        <is>
          <t>Auto de archivo</t>
        </is>
      </c>
      <c r="BL143" s="38" t="n">
        <v>41719</v>
      </c>
      <c r="BM143" s="38" t="n">
        <v>41719</v>
      </c>
      <c r="CF143" s="38" t="n">
        <v>41827</v>
      </c>
    </row>
    <row r="144">
      <c r="B144" s="25" t="inlineStr">
        <is>
          <t>140-2014</t>
        </is>
      </c>
      <c r="C144" s="25" t="n">
        <v>1308552</v>
      </c>
      <c r="E144" s="25" t="inlineStr">
        <is>
          <t>ESCOMBROS</t>
        </is>
      </c>
      <c r="H144" s="25" t="inlineStr">
        <is>
          <t>Disposición inadecuada de escombros</t>
        </is>
      </c>
      <c r="I144" s="25" t="inlineStr">
        <is>
          <t>Pedro Pablo Perez</t>
        </is>
      </c>
      <c r="J144" s="25" t="inlineStr">
        <is>
          <t>KR</t>
        </is>
      </c>
      <c r="K144" s="25" t="n">
        <v>29</v>
      </c>
      <c r="L144" s="25" t="inlineStr">
        <is>
          <t>A</t>
        </is>
      </c>
      <c r="N144" s="25" t="n">
        <v>36</v>
      </c>
      <c r="O144" s="25" t="inlineStr">
        <is>
          <t>D</t>
        </is>
      </c>
      <c r="P144" s="25" t="n">
        <v>11</v>
      </c>
      <c r="Q144" s="25" t="inlineStr">
        <is>
          <t>SUR</t>
        </is>
      </c>
      <c r="T144" s="25">
        <f>CONCATENATE(J144," ",K144," ",L144," ",M144," ",N144," ",O144," ",P144," ",Q144," ",R144," ",S144)</f>
        <v/>
      </c>
      <c r="U144" s="25" t="n">
        <v>8311711</v>
      </c>
      <c r="V144" s="25" t="n">
        <v>3790456</v>
      </c>
      <c r="W144" s="25" t="inlineStr">
        <is>
          <t>Ciudadela San Gabriel</t>
        </is>
      </c>
      <c r="AH144" s="25">
        <f>CONCATENATE(X144," ",Y144," ",Z144," ",AA144," ",AB144," ",AC144," ",AD144," ",AE144," ",AF144," ",AG144)</f>
        <v/>
      </c>
      <c r="AI144" s="25" t="inlineStr">
        <is>
          <t>no reporta</t>
        </is>
      </c>
      <c r="AJ144" s="25" t="inlineStr">
        <is>
          <t>no reporta</t>
        </is>
      </c>
      <c r="AK144" s="25" t="inlineStr">
        <is>
          <t>La Pradera</t>
        </is>
      </c>
      <c r="AM144" s="25" t="inlineStr">
        <is>
          <t>016</t>
        </is>
      </c>
      <c r="AP144" s="25" t="n">
        <v>5</v>
      </c>
      <c r="AQ144" s="34" t="n">
        <v>41687</v>
      </c>
      <c r="AR144" s="34" t="n">
        <v>41694</v>
      </c>
      <c r="AS144" s="36">
        <f>AR144-AQ144</f>
        <v/>
      </c>
      <c r="AT144" s="25" t="inlineStr">
        <is>
          <t>Acta de compromiso</t>
        </is>
      </c>
      <c r="AU144" s="25" t="inlineStr">
        <is>
          <t xml:space="preserve">Auto de inicio </t>
        </is>
      </c>
      <c r="CF144" s="38" t="n">
        <v>41753</v>
      </c>
    </row>
    <row r="145">
      <c r="B145" s="25" t="inlineStr">
        <is>
          <t>141-2014</t>
        </is>
      </c>
      <c r="C145" s="25" t="n">
        <v>1308551</v>
      </c>
      <c r="E145" s="25" t="inlineStr">
        <is>
          <t>RESIDUOS SOLIDOS</t>
        </is>
      </c>
      <c r="G145" s="25" t="inlineStr">
        <is>
          <t>Sensibilización</t>
        </is>
      </c>
      <c r="H145" s="25" t="inlineStr">
        <is>
          <t xml:space="preserve">Disposición inadecuada de residuos sólidos </t>
        </is>
      </c>
      <c r="I145" s="25" t="inlineStr">
        <is>
          <t>Comunidad</t>
        </is>
      </c>
      <c r="J145" s="25" t="inlineStr">
        <is>
          <t>KR</t>
        </is>
      </c>
      <c r="K145" s="25" t="n">
        <v>43</v>
      </c>
      <c r="L145" s="25" t="inlineStr">
        <is>
          <t>A</t>
        </is>
      </c>
      <c r="N145" s="25" t="n">
        <v>45</v>
      </c>
      <c r="O145" s="25" t="inlineStr">
        <is>
          <t>B</t>
        </is>
      </c>
      <c r="T145" s="25">
        <f>CONCATENATE(J145," ",K145," ",L145," ",M145," ",N145," ",O145," ",P145," ",Q145," ",R145," ",S145)</f>
        <v/>
      </c>
      <c r="U145" s="25" t="inlineStr">
        <is>
          <t>no reporta</t>
        </is>
      </c>
      <c r="V145" s="25" t="inlineStr">
        <is>
          <t>no reporta</t>
        </is>
      </c>
      <c r="W145" s="25" t="inlineStr">
        <is>
          <t>Comunidad</t>
        </is>
      </c>
      <c r="X145" s="25" t="inlineStr">
        <is>
          <t>KR</t>
        </is>
      </c>
      <c r="Y145" s="25" t="n">
        <v>43</v>
      </c>
      <c r="Z145" s="25" t="inlineStr">
        <is>
          <t>A</t>
        </is>
      </c>
      <c r="AB145" s="25" t="n">
        <v>35</v>
      </c>
      <c r="AH145" s="25">
        <f>CONCATENATE(X145," ",Y145," ",Z145," ",AA145," ",AB145," ",AC145," ",AD145," ",AE145," ",AF145," ",AG145)</f>
        <v/>
      </c>
      <c r="AI145" s="25" t="inlineStr">
        <is>
          <t>no reporta</t>
        </is>
      </c>
      <c r="AJ145" s="25" t="inlineStr">
        <is>
          <t>no reporta</t>
        </is>
      </c>
      <c r="AK145" s="25" t="inlineStr">
        <is>
          <t>San Marcos</t>
        </is>
      </c>
      <c r="AM145" s="25" t="inlineStr">
        <is>
          <t>025</t>
        </is>
      </c>
      <c r="AP145" s="25" t="n">
        <v>2</v>
      </c>
      <c r="AQ145" s="34" t="n">
        <v>41687</v>
      </c>
      <c r="AR145" s="34" t="n">
        <v>41687</v>
      </c>
      <c r="AS145" s="36">
        <f>AR145-AQ145</f>
        <v/>
      </c>
      <c r="AT145" s="25" t="inlineStr">
        <is>
          <t>Acta de compromiso</t>
        </is>
      </c>
      <c r="AU145" s="25" t="inlineStr">
        <is>
          <t>Verificación</t>
        </is>
      </c>
      <c r="AW145" s="38" t="n">
        <v>41687</v>
      </c>
      <c r="AX145" s="37" t="inlineStr">
        <is>
          <t>A. Restrepo - S. Ossa</t>
        </is>
      </c>
      <c r="AY145" s="38" t="n">
        <v>41687</v>
      </c>
    </row>
    <row r="146">
      <c r="B146" s="25" t="inlineStr">
        <is>
          <t>142-2014</t>
        </is>
      </c>
      <c r="C146" s="25" t="n">
        <v>1308547</v>
      </c>
      <c r="E146" s="25" t="inlineStr">
        <is>
          <t>RESIDUOS SOLIDOS</t>
        </is>
      </c>
      <c r="H146" s="25" t="inlineStr">
        <is>
          <t>Quema de material vegetal</t>
        </is>
      </c>
      <c r="I146" s="25" t="inlineStr">
        <is>
          <t>De oficio</t>
        </is>
      </c>
      <c r="U146" s="25" t="inlineStr">
        <is>
          <t>no reporta</t>
        </is>
      </c>
      <c r="V146" s="25" t="inlineStr">
        <is>
          <t>no reporta</t>
        </is>
      </c>
      <c r="W146" s="25" t="inlineStr">
        <is>
          <t>Santiago Londoño Posada</t>
        </is>
      </c>
      <c r="AH146" s="25">
        <f>CONCATENATE(X146," ",Y146," ",Z146," ",AA146," ",AB146," ",AC146," ",AD146," ",AE146," ",AF146," ",AG146)</f>
        <v/>
      </c>
      <c r="AI146" s="25" t="n">
        <v>70064729</v>
      </c>
      <c r="AJ146" s="25" t="inlineStr">
        <is>
          <t>3156255476 - 3119603</t>
        </is>
      </c>
      <c r="AL146" s="25" t="inlineStr">
        <is>
          <t>Santa Catalina</t>
        </is>
      </c>
      <c r="AN146" s="25" t="inlineStr">
        <is>
          <t>003</t>
        </is>
      </c>
      <c r="AP146" s="25" t="n">
        <v>10</v>
      </c>
      <c r="AQ146" s="34" t="n">
        <v>41684</v>
      </c>
      <c r="AR146" s="34" t="n">
        <v>41684</v>
      </c>
      <c r="AS146" s="36">
        <f>AR146-AQ146</f>
        <v/>
      </c>
      <c r="AT146" s="25" t="inlineStr">
        <is>
          <t>Acta de compromiso</t>
        </is>
      </c>
      <c r="AU146" s="25" t="inlineStr">
        <is>
          <t>Auto de archivo</t>
        </is>
      </c>
      <c r="AW146" s="38" t="n">
        <v>41684</v>
      </c>
      <c r="AX146" s="37" t="inlineStr">
        <is>
          <t>L. Taborda - C. Calle</t>
        </is>
      </c>
      <c r="AY146" s="38" t="n">
        <v>41684</v>
      </c>
      <c r="BL146" s="38" t="n">
        <v>41687</v>
      </c>
      <c r="BM146" s="38" t="n">
        <v>41687</v>
      </c>
      <c r="CF146" s="38" t="n">
        <v>41778</v>
      </c>
    </row>
    <row r="147">
      <c r="B147" s="25" t="inlineStr">
        <is>
          <t>143-2014</t>
        </is>
      </c>
      <c r="C147" s="25" t="inlineStr">
        <is>
          <t>1308554-132021</t>
        </is>
      </c>
      <c r="D147" s="25" t="inlineStr">
        <is>
          <t>FLORA</t>
        </is>
      </c>
      <c r="H147" s="25" t="inlineStr">
        <is>
          <t>Anillaron una palma yuca de dos tallos</t>
        </is>
      </c>
      <c r="I147" s="25" t="inlineStr">
        <is>
          <t>Anonimo</t>
        </is>
      </c>
      <c r="T147" s="25">
        <f>CONCATENATE(J147," ",K147," ",L147," ",M147," ",N147," ",O147," ",P147," ",Q147," ",R147," ",S147)</f>
        <v/>
      </c>
      <c r="U147" s="25" t="inlineStr">
        <is>
          <t>no reporta</t>
        </is>
      </c>
      <c r="V147" s="25" t="inlineStr">
        <is>
          <t>no reporta</t>
        </is>
      </c>
      <c r="W147" s="25" t="inlineStr">
        <is>
          <t>Jorge Garzon</t>
        </is>
      </c>
      <c r="X147" s="25" t="inlineStr">
        <is>
          <t>CL</t>
        </is>
      </c>
      <c r="Y147" s="25" t="n">
        <v>48</v>
      </c>
      <c r="Z147" s="25" t="inlineStr">
        <is>
          <t>FF</t>
        </is>
      </c>
      <c r="AA147" s="25" t="inlineStr">
        <is>
          <t>SUR</t>
        </is>
      </c>
      <c r="AB147" s="25" t="n">
        <v>42</v>
      </c>
      <c r="AC147" s="25" t="inlineStr">
        <is>
          <t>D</t>
        </is>
      </c>
      <c r="AD147" s="25" t="n">
        <v>52</v>
      </c>
      <c r="AH147" s="25">
        <f>CONCATENATE(X147," ",Y147," ",Z147," ",AA147," ",AB147," ",AC147," ",AD147," ",AE147," ",AF147," ",AG147)</f>
        <v/>
      </c>
      <c r="AI147" s="25" t="inlineStr">
        <is>
          <t>no reporta</t>
        </is>
      </c>
      <c r="AJ147" s="25" t="inlineStr">
        <is>
          <t>no reporta</t>
        </is>
      </c>
      <c r="AK147" s="25" t="inlineStr">
        <is>
          <t>Loma del Barro</t>
        </is>
      </c>
      <c r="AM147" s="25" t="inlineStr">
        <is>
          <t>007</t>
        </is>
      </c>
      <c r="AP147" s="25" t="n">
        <v>7</v>
      </c>
      <c r="AQ147" s="34" t="n">
        <v>41687</v>
      </c>
      <c r="AR147" s="34" t="n">
        <v>41694</v>
      </c>
      <c r="AS147" s="36">
        <f>AR147-AQ147</f>
        <v/>
      </c>
      <c r="AT147" s="25" t="inlineStr">
        <is>
          <t>Acta de compromiso</t>
        </is>
      </c>
      <c r="AU147" s="25" t="inlineStr">
        <is>
          <t>Auto de archivo</t>
        </is>
      </c>
      <c r="AW147" s="38" t="n">
        <v>41694</v>
      </c>
      <c r="AX147" s="37" t="inlineStr">
        <is>
          <t>C. Calle - C. Rojas</t>
        </is>
      </c>
      <c r="AY147" s="38" t="n">
        <v>41694</v>
      </c>
      <c r="CF147" s="38" t="n">
        <v>41845</v>
      </c>
    </row>
    <row r="148">
      <c r="B148" s="25" t="inlineStr">
        <is>
          <t>144-2014</t>
        </is>
      </c>
      <c r="C148" s="25" t="n">
        <v>1308585</v>
      </c>
      <c r="E148" s="25" t="inlineStr">
        <is>
          <t>ESCOMBROS</t>
        </is>
      </c>
      <c r="F148" s="25" t="n">
        <v>3</v>
      </c>
      <c r="H148" s="25" t="inlineStr">
        <is>
          <t>Comparendo 567 - Escombros dejados en el espacio público</t>
        </is>
      </c>
      <c r="I148" s="25" t="inlineStr">
        <is>
          <t>Oficio</t>
        </is>
      </c>
      <c r="T148" s="25">
        <f>CONCATENATE(J148," ",K148," ",L148," ",M148," ",N148," ",O148," ",P148," ",Q148," ",R148," ",S148)</f>
        <v/>
      </c>
      <c r="U148" s="25" t="inlineStr">
        <is>
          <t>no reporta</t>
        </is>
      </c>
      <c r="V148" s="25" t="inlineStr">
        <is>
          <t>no reporta</t>
        </is>
      </c>
      <c r="W148" s="25" t="inlineStr">
        <is>
          <t>Olga Mejia Betancur</t>
        </is>
      </c>
      <c r="X148" s="25" t="inlineStr">
        <is>
          <t>TR</t>
        </is>
      </c>
      <c r="Y148" s="25" t="n">
        <v>34</v>
      </c>
      <c r="AA148" s="25" t="inlineStr">
        <is>
          <t>SUR</t>
        </is>
      </c>
      <c r="AB148" s="25" t="n">
        <v>32</v>
      </c>
      <c r="AC148" s="25" t="inlineStr">
        <is>
          <t>D</t>
        </is>
      </c>
      <c r="AD148" s="25" t="n">
        <v>9</v>
      </c>
      <c r="AH148" s="25">
        <f>CONCATENATE(X148," ",Y148," ",Z148," ",AA148," ",AB148," ",AC148," ",AD148," ",AE148," ",AF148," ",AG148)</f>
        <v/>
      </c>
      <c r="AI148" s="25" t="n">
        <v>32331889</v>
      </c>
      <c r="AJ148" s="25" t="n">
        <v>3332975</v>
      </c>
      <c r="AK148" s="25" t="inlineStr">
        <is>
          <t>Obrero</t>
        </is>
      </c>
      <c r="AM148" s="25" t="inlineStr">
        <is>
          <t>026</t>
        </is>
      </c>
      <c r="AP148" s="25" t="n">
        <v>9</v>
      </c>
      <c r="AQ148" s="34" t="n">
        <v>41688</v>
      </c>
      <c r="AR148" s="34" t="n">
        <v>41688</v>
      </c>
      <c r="AS148" s="36">
        <f>AR148-AQ148</f>
        <v/>
      </c>
      <c r="AT148" s="25" t="inlineStr">
        <is>
          <t>Comparendo ambiental</t>
        </is>
      </c>
      <c r="AU148" s="25" t="inlineStr">
        <is>
          <t>Auto de archivo</t>
        </is>
      </c>
      <c r="AW148" s="38" t="n">
        <v>41687</v>
      </c>
      <c r="AX148" s="37" t="inlineStr">
        <is>
          <t>J. Restrepo - S. Bustamante - C. Rojas</t>
        </is>
      </c>
      <c r="AY148" s="38" t="n">
        <v>41688</v>
      </c>
      <c r="CF148" s="38" t="n">
        <v>41841</v>
      </c>
    </row>
    <row r="149">
      <c r="B149" s="25" t="inlineStr">
        <is>
          <t>145-2014</t>
        </is>
      </c>
      <c r="C149" s="25" t="inlineStr">
        <is>
          <t>1308584 - 1311922</t>
        </is>
      </c>
      <c r="E149" s="25" t="inlineStr">
        <is>
          <t>RESIDUOS SOLIDOS</t>
        </is>
      </c>
      <c r="H149" s="25" t="inlineStr">
        <is>
          <t>Disposición inadecuada de residuos solidos</t>
        </is>
      </c>
      <c r="I149" s="25" t="inlineStr">
        <is>
          <t>De oficio</t>
        </is>
      </c>
      <c r="T149" s="25">
        <f>CONCATENATE(J149," ",K149," ",L149," ",M149," ",N149," ",O149," ",P149," ",Q149," ",R149," ",S149)</f>
        <v/>
      </c>
      <c r="U149" s="25" t="inlineStr">
        <is>
          <t>no reporta</t>
        </is>
      </c>
      <c r="V149" s="25" t="inlineStr">
        <is>
          <t>no reporta</t>
        </is>
      </c>
      <c r="W149" s="25" t="inlineStr">
        <is>
          <t>Tienda Surti Max san jose</t>
        </is>
      </c>
      <c r="X149" s="25" t="inlineStr">
        <is>
          <t>CL</t>
        </is>
      </c>
      <c r="Y149" s="25" t="n">
        <v>40</v>
      </c>
      <c r="AA149" s="25" t="inlineStr">
        <is>
          <t>SUR</t>
        </is>
      </c>
      <c r="AB149" s="25" t="n">
        <v>28</v>
      </c>
      <c r="AD149" s="25" t="n">
        <v>42</v>
      </c>
      <c r="AH149" s="25">
        <f>CONCATENATE(X149," ",Y149," ",Z149," ",AA149," ",AB149," ",AC149," ",AD149," ",AE149," ",AF149," ",AG149)</f>
        <v/>
      </c>
      <c r="AI149" s="25" t="inlineStr">
        <is>
          <t>no reporta</t>
        </is>
      </c>
      <c r="AJ149" s="25" t="n">
        <v>3022636</v>
      </c>
      <c r="AK149" s="25" t="inlineStr">
        <is>
          <t>San José</t>
        </is>
      </c>
      <c r="AM149" s="25" t="inlineStr">
        <is>
          <t>014</t>
        </is>
      </c>
      <c r="AP149" s="25" t="n">
        <v>6</v>
      </c>
      <c r="AQ149" s="34" t="n">
        <v>41688</v>
      </c>
      <c r="AR149" s="34" t="n">
        <v>41688</v>
      </c>
      <c r="AS149" s="36">
        <f>AR149-AQ149</f>
        <v/>
      </c>
      <c r="AT149" s="25" t="inlineStr">
        <is>
          <t>Acta de compromiso</t>
        </is>
      </c>
      <c r="AU149" s="25" t="inlineStr">
        <is>
          <t>Auto de archivo</t>
        </is>
      </c>
      <c r="AW149" s="38" t="n">
        <v>41687</v>
      </c>
      <c r="AX149" s="37" t="inlineStr">
        <is>
          <t>J. Restrepo - S. Bustamante - C. Rojas</t>
        </is>
      </c>
      <c r="AY149" s="38" t="n">
        <v>41688</v>
      </c>
      <c r="CF149" s="38" t="n">
        <v>41703</v>
      </c>
    </row>
    <row r="150">
      <c r="B150" s="25" t="inlineStr">
        <is>
          <t>146-2014</t>
        </is>
      </c>
      <c r="C150" s="25" t="n">
        <v>1308583</v>
      </c>
      <c r="E150" s="25" t="inlineStr">
        <is>
          <t>ESCOMBROS</t>
        </is>
      </c>
      <c r="H150" s="25" t="inlineStr">
        <is>
          <t>Escombros en espacio publico</t>
        </is>
      </c>
      <c r="I150" s="25" t="inlineStr">
        <is>
          <t>De oficio</t>
        </is>
      </c>
      <c r="T150" s="25">
        <f>CONCATENATE(J150," ",K150," ",L150," ",M150," ",N150," ",O150," ",P150," ",Q150," ",R150," ",S150)</f>
        <v/>
      </c>
      <c r="U150" s="25" t="inlineStr">
        <is>
          <t>no reporta</t>
        </is>
      </c>
      <c r="V150" s="25" t="inlineStr">
        <is>
          <t>no reporta</t>
        </is>
      </c>
      <c r="W150" s="25" t="inlineStr">
        <is>
          <t>Gabriel</t>
        </is>
      </c>
      <c r="X150" s="25" t="inlineStr">
        <is>
          <t>CL</t>
        </is>
      </c>
      <c r="Y150" s="25" t="n">
        <v>40</v>
      </c>
      <c r="Z150" s="25" t="inlineStr">
        <is>
          <t>D</t>
        </is>
      </c>
      <c r="AA150" s="25" t="inlineStr">
        <is>
          <t>SUR</t>
        </is>
      </c>
      <c r="AB150" s="25" t="n">
        <v>25</v>
      </c>
      <c r="AC150" s="25" t="inlineStr">
        <is>
          <t>B</t>
        </is>
      </c>
      <c r="AD150" s="25" t="n">
        <v>44</v>
      </c>
      <c r="AG150" s="25" t="n">
        <v>201</v>
      </c>
      <c r="AH150" s="25">
        <f>CONCATENATE(X150," ",Y150," ",Z150," ",AA150," ",AB150," ",AC150," ",AD150," ",AE150," ",AF150," ",AG150)</f>
        <v/>
      </c>
      <c r="AI150" s="25" t="inlineStr">
        <is>
          <t>no reporta</t>
        </is>
      </c>
      <c r="AJ150" s="25" t="inlineStr">
        <is>
          <t>no reporta</t>
        </is>
      </c>
      <c r="AK150" s="25" t="inlineStr">
        <is>
          <t xml:space="preserve">La Mina </t>
        </is>
      </c>
      <c r="AM150" s="25" t="inlineStr">
        <is>
          <t>003</t>
        </is>
      </c>
      <c r="AP150" s="25" t="n">
        <v>6</v>
      </c>
      <c r="AQ150" s="34" t="n">
        <v>41688</v>
      </c>
      <c r="AR150" s="34" t="n">
        <v>41688</v>
      </c>
      <c r="AS150" s="36">
        <f>AR150-AQ150</f>
        <v/>
      </c>
      <c r="AT150" s="25" t="inlineStr">
        <is>
          <t>Acta de compromiso</t>
        </is>
      </c>
      <c r="AU150" s="25" t="inlineStr">
        <is>
          <t>Auto de archivo</t>
        </is>
      </c>
      <c r="AW150" s="38" t="n">
        <v>41687</v>
      </c>
      <c r="AX150" s="37" t="inlineStr">
        <is>
          <t>J. Restrepo - S. Bustamante - C. Rojas</t>
        </is>
      </c>
      <c r="AY150" s="38" t="n">
        <v>41688</v>
      </c>
      <c r="AZ150" s="38" t="n">
        <v>41694</v>
      </c>
      <c r="BA150" s="37" t="inlineStr">
        <is>
          <t>C. Calle - C. Rojas</t>
        </is>
      </c>
      <c r="BB150" s="38" t="n">
        <v>41675</v>
      </c>
      <c r="CF150" s="38" t="n">
        <v>41703</v>
      </c>
    </row>
    <row r="151">
      <c r="A151" s="25" t="inlineStr">
        <is>
          <t>DP</t>
        </is>
      </c>
      <c r="B151" s="25" t="inlineStr">
        <is>
          <t>147-2014</t>
        </is>
      </c>
      <c r="C151" s="25" t="n">
        <v>108178</v>
      </c>
      <c r="D151" s="25" t="inlineStr">
        <is>
          <t>AIRE</t>
        </is>
      </c>
      <c r="H151" s="25" t="inlineStr">
        <is>
          <t>Malos olores de porqueriza ubicada en la finca la reina</t>
        </is>
      </c>
      <c r="I151" s="25" t="inlineStr">
        <is>
          <t>Eugenia Betancur Bolivar - Parcelación Palmitas km 2</t>
        </is>
      </c>
      <c r="J151" s="25" t="inlineStr">
        <is>
          <t>DG</t>
        </is>
      </c>
      <c r="K151" s="25" t="n">
        <v>19</v>
      </c>
      <c r="L151" s="25" t="inlineStr">
        <is>
          <t>D</t>
        </is>
      </c>
      <c r="N151" s="25" t="n">
        <v>9</v>
      </c>
      <c r="P151" s="25" t="n">
        <v>102</v>
      </c>
      <c r="Q151" s="25" t="inlineStr">
        <is>
          <t>SUR</t>
        </is>
      </c>
      <c r="S151" s="25" t="n">
        <v>102</v>
      </c>
      <c r="T151" s="25">
        <f>CONCATENATE(J151," ",K151," ",L151," ",M151," ",N151," ",O151," ",P151," ",Q151," ",R151," ",S151)</f>
        <v/>
      </c>
      <c r="U151" s="25" t="n">
        <v>8002133151</v>
      </c>
      <c r="V151" s="25" t="n">
        <v>3860116</v>
      </c>
      <c r="W151" s="25" t="inlineStr">
        <is>
          <t>Finca La Reina</t>
        </is>
      </c>
      <c r="AH151" s="25">
        <f>CONCATENATE(X151," ",Y151," ",Z151," ",AA151," ",AB151," ",AC151," ",AD151," ",AE151," ",AF151," ",AG151)</f>
        <v/>
      </c>
      <c r="AI151" s="25" t="inlineStr">
        <is>
          <t>no reporta</t>
        </is>
      </c>
      <c r="AJ151" s="25" t="inlineStr">
        <is>
          <t>no reporta</t>
        </is>
      </c>
      <c r="AL151" s="25" t="inlineStr">
        <is>
          <t>Las Palmas</t>
        </is>
      </c>
      <c r="AN151" s="25" t="inlineStr">
        <is>
          <t>004</t>
        </is>
      </c>
      <c r="AP151" s="25" t="n">
        <v>12</v>
      </c>
      <c r="AQ151" s="34" t="n">
        <v>41687</v>
      </c>
      <c r="AR151" s="34" t="n">
        <v>41691</v>
      </c>
      <c r="AS151" s="36">
        <f>AR151-AQ151</f>
        <v/>
      </c>
      <c r="AT151" s="25" t="inlineStr">
        <is>
          <t>Acta de compromiso</t>
        </is>
      </c>
      <c r="AU151" s="25" t="inlineStr">
        <is>
          <t>Auto de archivo</t>
        </is>
      </c>
      <c r="AW151" s="38" t="n">
        <v>41691</v>
      </c>
      <c r="AX151" s="37" t="inlineStr">
        <is>
          <t>J. Guzman</t>
        </is>
      </c>
      <c r="AY151" s="38" t="n">
        <v>41691</v>
      </c>
      <c r="CF151" s="38" t="n">
        <v>41787</v>
      </c>
    </row>
    <row r="152">
      <c r="A152" s="25" t="inlineStr">
        <is>
          <t>DP</t>
        </is>
      </c>
      <c r="B152" s="25" t="inlineStr">
        <is>
          <t>148-2014</t>
        </is>
      </c>
      <c r="C152" s="25" t="inlineStr">
        <is>
          <t>108221-132020</t>
        </is>
      </c>
      <c r="D152" s="25" t="inlineStr">
        <is>
          <t>FAUNA DOMÉSTICA</t>
        </is>
      </c>
      <c r="H152" s="25" t="inlineStr">
        <is>
          <t>Tenencia inadecuada de aves de corral</t>
        </is>
      </c>
      <c r="I152" s="25" t="inlineStr">
        <is>
          <t>Amparo Uribe Guerra</t>
        </is>
      </c>
      <c r="J152" s="25" t="inlineStr">
        <is>
          <t>KR</t>
        </is>
      </c>
      <c r="K152" s="25" t="n">
        <v>25</v>
      </c>
      <c r="N152" s="25" t="n">
        <v>38</v>
      </c>
      <c r="O152" s="25" t="inlineStr">
        <is>
          <t>D</t>
        </is>
      </c>
      <c r="P152" s="25" t="n">
        <v>2</v>
      </c>
      <c r="Q152" s="25" t="inlineStr">
        <is>
          <t>SUR</t>
        </is>
      </c>
      <c r="S152" s="25" t="n">
        <v>108</v>
      </c>
      <c r="T152" s="25">
        <f>CONCATENATE(J152," ",K152," ",L152," ",M152," ",N152," ",O152," ",P152," ",Q152," ",R152," ",S152)</f>
        <v/>
      </c>
      <c r="U152" s="25" t="n">
        <v>323227868</v>
      </c>
      <c r="V152" s="25" t="n">
        <v>2704859</v>
      </c>
      <c r="W152" s="25" t="inlineStr">
        <is>
          <t>Jose Edubin Esquibel</t>
        </is>
      </c>
      <c r="X152" s="25" t="inlineStr">
        <is>
          <t>KR</t>
        </is>
      </c>
      <c r="Y152" s="25" t="n">
        <v>25</v>
      </c>
      <c r="AB152" s="25" t="n">
        <v>38</v>
      </c>
      <c r="AC152" s="25" t="inlineStr">
        <is>
          <t>D</t>
        </is>
      </c>
      <c r="AD152" s="25" t="n">
        <v>2</v>
      </c>
      <c r="AH152" s="25">
        <f>CONCATENATE(X152," ",Y152," ",Z152," ",AA152," ",AB152," ",AC152," ",AD152," ",AE152," ",AF152," ",AG152)</f>
        <v/>
      </c>
      <c r="AI152" s="25" t="inlineStr">
        <is>
          <t>no reporta</t>
        </is>
      </c>
      <c r="AJ152" s="25" t="n">
        <v>2709280</v>
      </c>
      <c r="AK152" s="25" t="inlineStr">
        <is>
          <t>El Chingui</t>
        </is>
      </c>
      <c r="AM152" s="25" t="inlineStr">
        <is>
          <t>001</t>
        </is>
      </c>
      <c r="AP152" s="25" t="n">
        <v>6</v>
      </c>
      <c r="AQ152" s="34" t="n">
        <v>41687</v>
      </c>
      <c r="AR152" s="34" t="n">
        <v>41691</v>
      </c>
      <c r="AS152" s="36">
        <f>AR152-AQ152</f>
        <v/>
      </c>
      <c r="AT152" s="25" t="inlineStr">
        <is>
          <t>Acta de compromiso</t>
        </is>
      </c>
      <c r="AU152" s="25" t="inlineStr">
        <is>
          <t>Verificación</t>
        </is>
      </c>
      <c r="AW152" s="38" t="n">
        <v>41691</v>
      </c>
      <c r="AX152" s="37" t="inlineStr">
        <is>
          <t>C. Calle</t>
        </is>
      </c>
      <c r="AY152" s="38" t="n">
        <v>41695</v>
      </c>
    </row>
    <row r="153">
      <c r="B153" s="25" t="inlineStr">
        <is>
          <t>149-2014</t>
        </is>
      </c>
      <c r="C153" s="25" t="n">
        <v>106936</v>
      </c>
      <c r="D153" s="25" t="inlineStr">
        <is>
          <t>AIRE</t>
        </is>
      </c>
      <c r="H153" s="25" t="inlineStr">
        <is>
          <t>Incumplimiento en acciones correctivas por ruido</t>
        </is>
      </c>
      <c r="I153" s="25" t="inlineStr">
        <is>
          <t>Gestion Ambiental - Javier Ortiz Morales</t>
        </is>
      </c>
      <c r="T153" s="25">
        <f>CONCATENATE(J153," ",K153," ",L153," ",M153," ",N153," ",O153," ",P153," ",Q153," ",R153," ",S153)</f>
        <v/>
      </c>
      <c r="U153" s="25" t="n">
        <v>71235124</v>
      </c>
      <c r="V153" s="25" t="n">
        <v>3067110</v>
      </c>
      <c r="W153" s="25" t="inlineStr">
        <is>
          <t>Industeco</t>
        </is>
      </c>
      <c r="X153" s="25" t="inlineStr">
        <is>
          <t>TR</t>
        </is>
      </c>
      <c r="Y153" s="25" t="n">
        <v>33</v>
      </c>
      <c r="AA153" s="25" t="inlineStr">
        <is>
          <t>SUR</t>
        </is>
      </c>
      <c r="AB153" s="25" t="n">
        <v>33</v>
      </c>
      <c r="AD153" s="25" t="n">
        <v>9</v>
      </c>
      <c r="AH153" s="25">
        <f>CONCATENATE(X153," ",Y153," ",Z153," ",AA153," ",AB153," ",AC153," ",AD153," ",AE153," ",AF153," ",AG153)</f>
        <v/>
      </c>
      <c r="AI153" s="25" t="inlineStr">
        <is>
          <t>no reporta</t>
        </is>
      </c>
      <c r="AJ153" s="25" t="inlineStr">
        <is>
          <t>no reporta</t>
        </is>
      </c>
      <c r="AK153" s="25" t="inlineStr">
        <is>
          <t>La Magnolia</t>
        </is>
      </c>
      <c r="AM153" s="25" t="inlineStr">
        <is>
          <t>028</t>
        </is>
      </c>
      <c r="AP153" s="25" t="n">
        <v>9</v>
      </c>
      <c r="AQ153" s="34" t="n">
        <v>41680</v>
      </c>
      <c r="AS153" s="36">
        <f>AR153-AQ153</f>
        <v/>
      </c>
      <c r="AT153" s="25" t="inlineStr">
        <is>
          <t>Acta de compromiso</t>
        </is>
      </c>
      <c r="AU153" s="25" t="inlineStr">
        <is>
          <t>Citaciones</t>
        </is>
      </c>
    </row>
    <row r="154">
      <c r="B154" s="25" t="inlineStr">
        <is>
          <t>150-2014</t>
        </is>
      </c>
      <c r="C154" s="25" t="n">
        <v>1308599</v>
      </c>
      <c r="D154" s="25" t="inlineStr">
        <is>
          <t>FAUNA DOMÉSTICA</t>
        </is>
      </c>
      <c r="H154" s="25" t="inlineStr">
        <is>
          <t>Tenencia inadecuada mascotas</t>
        </is>
      </c>
      <c r="I154" s="25" t="inlineStr">
        <is>
          <t>anonimo</t>
        </is>
      </c>
      <c r="T154" s="25">
        <f>CONCATENATE(J154," ",K154," ",L154," ",M154," ",N154," ",O154," ",P154," ",Q154," ",R154," ",S154)</f>
        <v/>
      </c>
      <c r="U154" s="25" t="inlineStr">
        <is>
          <t>no reporta</t>
        </is>
      </c>
      <c r="V154" s="25" t="inlineStr">
        <is>
          <t>no reporta</t>
        </is>
      </c>
      <c r="W154" s="25" t="inlineStr">
        <is>
          <t>Por determinar</t>
        </is>
      </c>
      <c r="X154" s="25" t="inlineStr">
        <is>
          <t>CL</t>
        </is>
      </c>
      <c r="Y154" s="25" t="n">
        <v>46</v>
      </c>
      <c r="Z154" s="25" t="inlineStr">
        <is>
          <t>D</t>
        </is>
      </c>
      <c r="AA154" s="25" t="inlineStr">
        <is>
          <t>SUR</t>
        </is>
      </c>
      <c r="AB154" s="25" t="n">
        <v>39</v>
      </c>
      <c r="AD154" s="25" t="n">
        <v>51</v>
      </c>
      <c r="AG154" s="25" t="n">
        <v>201</v>
      </c>
      <c r="AH154" s="25">
        <f>CONCATENATE(X154," ",Y154," ",Z154," ",AA154," ",AB154," ",AC154," ",AD154," ",AE154," ",AF154," ",AG154)</f>
        <v/>
      </c>
      <c r="AI154" s="25" t="inlineStr">
        <is>
          <t>no reporta</t>
        </is>
      </c>
      <c r="AJ154" s="25" t="inlineStr">
        <is>
          <t>no reporta</t>
        </is>
      </c>
      <c r="AK154" s="25" t="inlineStr">
        <is>
          <t>El Trianón</t>
        </is>
      </c>
      <c r="AM154" s="25" t="inlineStr">
        <is>
          <t>006</t>
        </is>
      </c>
      <c r="AP154" s="25" t="n">
        <v>7</v>
      </c>
      <c r="AQ154" s="34" t="n">
        <v>41688</v>
      </c>
      <c r="AR154" s="34" t="n">
        <v>41708</v>
      </c>
      <c r="AS154" s="36">
        <f>AR154-AQ154</f>
        <v/>
      </c>
      <c r="AT154" s="25" t="inlineStr">
        <is>
          <t>Acta de compromiso</t>
        </is>
      </c>
      <c r="AU154" s="25" t="inlineStr">
        <is>
          <t>Auto de archivo</t>
        </is>
      </c>
      <c r="CF154" s="38" t="n">
        <v>41841</v>
      </c>
    </row>
    <row r="155">
      <c r="B155" s="25" t="inlineStr">
        <is>
          <t>151-2014</t>
        </is>
      </c>
      <c r="C155" s="25" t="n">
        <v>1308605</v>
      </c>
      <c r="D155" s="25" t="inlineStr">
        <is>
          <t>FLORA</t>
        </is>
      </c>
      <c r="H155" s="25" t="inlineStr">
        <is>
          <t>Tala de arboles con autorizacion I.T 870</t>
        </is>
      </c>
      <c r="I155" s="25" t="inlineStr">
        <is>
          <t>De Oficio</t>
        </is>
      </c>
      <c r="T155" s="25">
        <f>CONCATENATE(J155," ",K155," ",L155," ",M155," ",N155," ",O155," ",P155," ",Q155," ",R155," ",S155)</f>
        <v/>
      </c>
      <c r="U155" s="25" t="inlineStr">
        <is>
          <t>no reporta</t>
        </is>
      </c>
      <c r="V155" s="25" t="inlineStr">
        <is>
          <t>no reporta</t>
        </is>
      </c>
      <c r="W155" s="25" t="inlineStr">
        <is>
          <t>Constructora HG</t>
        </is>
      </c>
      <c r="AH155" s="25">
        <f>CONCATENATE(X155," ",Y155," ",Z155," ",AA155," ",AB155," ",AC155," ",AD155," ",AE155," ",AF155," ",AG155)</f>
        <v/>
      </c>
      <c r="AI155" s="25" t="n">
        <v>9002170119</v>
      </c>
      <c r="AJ155" s="25" t="n">
        <v>2321173</v>
      </c>
      <c r="AK155" s="25" t="inlineStr">
        <is>
          <t>Las Antillas</t>
        </is>
      </c>
      <c r="AM155" s="25" t="inlineStr">
        <is>
          <t>005</t>
        </is>
      </c>
      <c r="AP155" s="25" t="n">
        <v>7</v>
      </c>
      <c r="AQ155" s="34" t="n">
        <v>41689</v>
      </c>
      <c r="AR155" s="34" t="n">
        <v>41689</v>
      </c>
      <c r="AS155" s="36">
        <f>AR155-AQ155</f>
        <v/>
      </c>
      <c r="AT155" s="25" t="inlineStr">
        <is>
          <t>Acta de compromiso</t>
        </is>
      </c>
      <c r="AU155" s="25" t="inlineStr">
        <is>
          <t>Auto de archivo</t>
        </is>
      </c>
      <c r="AW155" s="38" t="n">
        <v>41688</v>
      </c>
      <c r="AX155" s="37" t="inlineStr">
        <is>
          <t>J. Restrepo - S. Bustamante - C. Rojas</t>
        </is>
      </c>
      <c r="AY155" s="38" t="n">
        <v>41689</v>
      </c>
      <c r="CF155" s="38" t="n">
        <v>41715</v>
      </c>
    </row>
    <row r="156">
      <c r="B156" s="25" t="inlineStr">
        <is>
          <t>152-2014</t>
        </is>
      </c>
      <c r="C156" s="25" t="n">
        <v>1308606</v>
      </c>
      <c r="E156" s="25" t="inlineStr">
        <is>
          <t>ESCOMBROS</t>
        </is>
      </c>
      <c r="F156" s="25" t="n">
        <v>3</v>
      </c>
      <c r="H156" s="25" t="inlineStr">
        <is>
          <t>Comparendo 568</t>
        </is>
      </c>
      <c r="I156" s="25" t="inlineStr">
        <is>
          <t>De Oficio</t>
        </is>
      </c>
      <c r="T156" s="25">
        <f>CONCATENATE(J156," ",K156," ",L156," ",M156," ",N156," ",O156," ",P156," ",Q156," ",R156," ",S156)</f>
        <v/>
      </c>
      <c r="U156" s="25" t="inlineStr">
        <is>
          <t>no reporta</t>
        </is>
      </c>
      <c r="V156" s="25" t="inlineStr">
        <is>
          <t>no reporta</t>
        </is>
      </c>
      <c r="W156" s="25" t="inlineStr">
        <is>
          <t>Edison Javier Diaz Quintero</t>
        </is>
      </c>
      <c r="X156" s="25" t="inlineStr">
        <is>
          <t>KR</t>
        </is>
      </c>
      <c r="Y156" s="25" t="n">
        <v>39</v>
      </c>
      <c r="Z156" s="25" t="inlineStr">
        <is>
          <t>DD</t>
        </is>
      </c>
      <c r="AB156" s="25" t="n">
        <v>45</v>
      </c>
      <c r="AC156" s="25" t="inlineStr">
        <is>
          <t>E</t>
        </is>
      </c>
      <c r="AD156" s="25" t="n">
        <v>46</v>
      </c>
      <c r="AE156" s="25" t="inlineStr">
        <is>
          <t>SUR</t>
        </is>
      </c>
      <c r="AG156" s="25" t="n">
        <v>201</v>
      </c>
      <c r="AH156" s="25">
        <f>CONCATENATE(X156," ",Y156," ",Z156," ",AA156," ",AB156," ",AC156," ",AD156," ",AE156," ",AF156," ",AG156)</f>
        <v/>
      </c>
      <c r="AI156" s="25" t="n">
        <v>75080003</v>
      </c>
      <c r="AJ156" s="25" t="n">
        <v>3117148261</v>
      </c>
      <c r="AK156" s="25" t="inlineStr">
        <is>
          <t>La Paz</t>
        </is>
      </c>
      <c r="AM156" s="25" t="inlineStr">
        <is>
          <t>011</t>
        </is>
      </c>
      <c r="AP156" s="25" t="n">
        <v>7</v>
      </c>
      <c r="AQ156" s="34" t="n">
        <v>41689</v>
      </c>
      <c r="AR156" s="34" t="n">
        <v>41689</v>
      </c>
      <c r="AS156" s="36">
        <f>AR156-AQ156</f>
        <v/>
      </c>
      <c r="AT156" s="25" t="inlineStr">
        <is>
          <t>Comparendo ambiental</t>
        </is>
      </c>
      <c r="AU156" s="25" t="inlineStr">
        <is>
          <t>Auto de archivo</t>
        </is>
      </c>
      <c r="AW156" s="38" t="n">
        <v>41688</v>
      </c>
      <c r="AX156" s="37" t="inlineStr">
        <is>
          <t>J. Restrepo - S. Bustamante - C. Rojas</t>
        </is>
      </c>
      <c r="AY156" s="38" t="n">
        <v>41689</v>
      </c>
      <c r="CF156" s="38" t="n">
        <v>41926</v>
      </c>
    </row>
    <row r="157">
      <c r="B157" s="25" t="inlineStr">
        <is>
          <t>153-2014</t>
        </is>
      </c>
      <c r="C157" s="25" t="n">
        <v>1308608</v>
      </c>
      <c r="E157" s="25" t="inlineStr">
        <is>
          <t>ESCOMBROS</t>
        </is>
      </c>
      <c r="H157" s="25" t="inlineStr">
        <is>
          <t>Escombros en espacio publico</t>
        </is>
      </c>
      <c r="I157" s="25" t="inlineStr">
        <is>
          <t>De oficio</t>
        </is>
      </c>
      <c r="T157" s="25">
        <f>CONCATENATE(J157," ",K157," ",L157," ",M157," ",N157," ",O157," ",P157," ",Q157," ",R157," ",S157)</f>
        <v/>
      </c>
      <c r="U157" s="25" t="inlineStr">
        <is>
          <t>no reporta</t>
        </is>
      </c>
      <c r="V157" s="25" t="inlineStr">
        <is>
          <t>no reporta</t>
        </is>
      </c>
      <c r="W157" s="25" t="inlineStr">
        <is>
          <t>Edificio La Paz</t>
        </is>
      </c>
      <c r="X157" s="25" t="inlineStr">
        <is>
          <t>CL</t>
        </is>
      </c>
      <c r="Y157" s="25" t="n">
        <v>48</v>
      </c>
      <c r="AA157" s="25" t="inlineStr">
        <is>
          <t>SUR</t>
        </is>
      </c>
      <c r="AB157" s="25" t="n">
        <v>40</v>
      </c>
      <c r="AC157" s="25" t="inlineStr">
        <is>
          <t>A</t>
        </is>
      </c>
      <c r="AD157" s="25" t="n">
        <v>26</v>
      </c>
      <c r="AH157" s="25">
        <f>CONCATENATE(X157," ",Y157," ",Z157," ",AA157," ",AB157," ",AC157," ",AD157," ",AE157," ",AF157," ",AG157)</f>
        <v/>
      </c>
      <c r="AI157" s="25" t="inlineStr">
        <is>
          <t>no reporta</t>
        </is>
      </c>
      <c r="AJ157" s="25" t="inlineStr">
        <is>
          <t>no reporta</t>
        </is>
      </c>
      <c r="AK157" s="25" t="inlineStr">
        <is>
          <t>La Paz</t>
        </is>
      </c>
      <c r="AM157" s="25" t="inlineStr">
        <is>
          <t>011</t>
        </is>
      </c>
      <c r="AP157" s="25" t="n">
        <v>7</v>
      </c>
      <c r="AQ157" s="34" t="n">
        <v>41689</v>
      </c>
      <c r="AR157" s="34" t="n">
        <v>41689</v>
      </c>
      <c r="AS157" s="36">
        <f>AR157-AQ157</f>
        <v/>
      </c>
      <c r="AT157" s="25" t="inlineStr">
        <is>
          <t>Acta de compromiso</t>
        </is>
      </c>
      <c r="AU157" s="25" t="inlineStr">
        <is>
          <t>Auto de archivo</t>
        </is>
      </c>
      <c r="AW157" s="38" t="n">
        <v>41688</v>
      </c>
      <c r="AX157" s="37" t="inlineStr">
        <is>
          <t>J. Restrepo - S. Bustamante - C. Rojas</t>
        </is>
      </c>
      <c r="AY157" s="38" t="n">
        <v>41689</v>
      </c>
      <c r="CF157" s="38" t="n">
        <v>41715</v>
      </c>
    </row>
    <row r="158">
      <c r="B158" s="25" t="inlineStr">
        <is>
          <t>154-2014</t>
        </is>
      </c>
      <c r="C158" s="25" t="inlineStr">
        <is>
          <t>1308607 - 1308918</t>
        </is>
      </c>
      <c r="E158" s="25" t="inlineStr">
        <is>
          <t>ESCOMBROS</t>
        </is>
      </c>
      <c r="H158" s="25" t="inlineStr">
        <is>
          <t>Escombros en espacio publico e intervención de zona verde</t>
        </is>
      </c>
      <c r="I158" s="25" t="inlineStr">
        <is>
          <t>De oficio</t>
        </is>
      </c>
      <c r="T158" s="25">
        <f>CONCATENATE(J158," ",K158," ",L158," ",M158," ",N158," ",O158," ",P158," ",Q158," ",R158," ",S158)</f>
        <v/>
      </c>
      <c r="U158" s="25" t="inlineStr">
        <is>
          <t>no reporta</t>
        </is>
      </c>
      <c r="V158" s="25" t="inlineStr">
        <is>
          <t>no reporta</t>
        </is>
      </c>
      <c r="W158" s="25" t="inlineStr">
        <is>
          <t>Luz Estella Velez Cardona</t>
        </is>
      </c>
      <c r="X158" s="25" t="inlineStr">
        <is>
          <t>CL</t>
        </is>
      </c>
      <c r="Y158" s="25" t="n">
        <v>48</v>
      </c>
      <c r="AA158" s="25" t="inlineStr">
        <is>
          <t>SUR</t>
        </is>
      </c>
      <c r="AB158" s="25" t="n">
        <v>40</v>
      </c>
      <c r="AD158" s="25" t="n">
        <v>3</v>
      </c>
      <c r="AH158" s="25">
        <f>CONCATENATE(X158," ",Y158," ",Z158," ",AA158," ",AB158," ",AC158," ",AD158," ",AE158," ",AF158," ",AG158)</f>
        <v/>
      </c>
      <c r="AI158" s="25" t="n">
        <v>29622132</v>
      </c>
      <c r="AJ158" s="25" t="n">
        <v>6010398</v>
      </c>
      <c r="AK158" s="25" t="inlineStr">
        <is>
          <t>La Paz</t>
        </is>
      </c>
      <c r="AM158" s="25" t="inlineStr">
        <is>
          <t>011</t>
        </is>
      </c>
      <c r="AP158" s="25" t="n">
        <v>7</v>
      </c>
      <c r="AQ158" s="34" t="n">
        <v>41689</v>
      </c>
      <c r="AR158" s="34" t="n">
        <v>41689</v>
      </c>
      <c r="AS158" s="36">
        <f>AR158-AQ158</f>
        <v/>
      </c>
      <c r="AT158" s="25" t="inlineStr">
        <is>
          <t>Acta de compromiso</t>
        </is>
      </c>
      <c r="AU158" s="25" t="inlineStr">
        <is>
          <t>Auto de archivo</t>
        </is>
      </c>
      <c r="AW158" s="38" t="n">
        <v>41688</v>
      </c>
      <c r="AX158" s="37" t="inlineStr">
        <is>
          <t>J. Restrepo - S. Bustamante - C. Rojas</t>
        </is>
      </c>
      <c r="AY158" s="38" t="n">
        <v>41689</v>
      </c>
      <c r="AZ158" s="38" t="n">
        <v>41702</v>
      </c>
      <c r="BA158" s="37" t="inlineStr">
        <is>
          <t>L. Garcia - J. Alvarez</t>
        </is>
      </c>
      <c r="BB158" s="38" t="n">
        <v>41703</v>
      </c>
      <c r="BC158" s="38" t="n"/>
      <c r="CF158" s="38" t="n">
        <v>41715</v>
      </c>
    </row>
    <row r="159">
      <c r="B159" s="25" t="inlineStr">
        <is>
          <t>155-2014</t>
        </is>
      </c>
      <c r="C159" s="25" t="n">
        <v>1308610</v>
      </c>
      <c r="E159" s="25" t="inlineStr">
        <is>
          <t>RESIDUOS SOLIDOS</t>
        </is>
      </c>
      <c r="H159" s="25" t="inlineStr">
        <is>
          <t>Disposición inadecuada de residuos solidos</t>
        </is>
      </c>
      <c r="I159" s="25" t="inlineStr">
        <is>
          <t>Gloria Valencia</t>
        </is>
      </c>
      <c r="J159" s="25" t="inlineStr">
        <is>
          <t>KR</t>
        </is>
      </c>
      <c r="K159" s="25" t="n">
        <v>37</v>
      </c>
      <c r="N159" s="25" t="n">
        <v>38</v>
      </c>
      <c r="P159" s="25" t="n">
        <v>27</v>
      </c>
      <c r="Q159" s="25" t="inlineStr">
        <is>
          <t>SUR</t>
        </is>
      </c>
      <c r="T159" s="25">
        <f>CONCATENATE(J159," ",K159," ",L159," ",M159," ",N159," ",O159," ",P159," ",Q159," ",R159," ",S159)</f>
        <v/>
      </c>
      <c r="U159" s="25" t="inlineStr">
        <is>
          <t>no reporta</t>
        </is>
      </c>
      <c r="V159" s="25" t="n">
        <v>3793252</v>
      </c>
      <c r="W159" s="25" t="inlineStr">
        <is>
          <t>Por determinar</t>
        </is>
      </c>
      <c r="AH159" s="25">
        <f>CONCATENATE(X159," ",Y159," ",Z159," ",AA159," ",AB159," ",AC159," ",AD159," ",AE159," ",AF159," ",AG159)</f>
        <v/>
      </c>
      <c r="AI159" s="25" t="inlineStr">
        <is>
          <t>no reporta</t>
        </is>
      </c>
      <c r="AJ159" s="25" t="inlineStr">
        <is>
          <t>no reporta</t>
        </is>
      </c>
      <c r="AK159" s="25" t="inlineStr">
        <is>
          <t>Mesa</t>
        </is>
      </c>
      <c r="AM159" s="25" t="inlineStr">
        <is>
          <t>021</t>
        </is>
      </c>
      <c r="AP159" s="25" t="n">
        <v>9</v>
      </c>
      <c r="AQ159" s="34" t="n">
        <v>41689</v>
      </c>
      <c r="AR159" s="34" t="n">
        <v>41709</v>
      </c>
      <c r="AS159" s="36">
        <f>AR159-AQ159</f>
        <v/>
      </c>
      <c r="AT159" s="25" t="inlineStr">
        <is>
          <t>Acta de compromiso</t>
        </is>
      </c>
      <c r="AU159" s="25" t="inlineStr">
        <is>
          <t>Verificación</t>
        </is>
      </c>
      <c r="AW159" s="38" t="n">
        <v>41709</v>
      </c>
      <c r="AX159" s="37" t="inlineStr">
        <is>
          <t>J. Restrepo - S. Bustamante - C. Rojas</t>
        </is>
      </c>
      <c r="AY159" s="38" t="n">
        <v>41709</v>
      </c>
    </row>
    <row r="160">
      <c r="B160" s="25" t="inlineStr">
        <is>
          <t>156-2014</t>
        </is>
      </c>
      <c r="C160" s="25" t="n">
        <v>1308611</v>
      </c>
      <c r="D160" s="25" t="inlineStr">
        <is>
          <t>HÍDRICO</t>
        </is>
      </c>
      <c r="H160" s="25" t="inlineStr">
        <is>
          <t>Descarga de aguas negras que generan olores nauseabundos</t>
        </is>
      </c>
      <c r="I160" s="25" t="inlineStr">
        <is>
          <t>Evelyn de Souza</t>
        </is>
      </c>
      <c r="J160" s="25" t="inlineStr">
        <is>
          <t>KR</t>
        </is>
      </c>
      <c r="K160" s="25" t="n">
        <v>27</v>
      </c>
      <c r="L160" s="25" t="inlineStr">
        <is>
          <t>C</t>
        </is>
      </c>
      <c r="N160" s="25" t="n">
        <v>23</v>
      </c>
      <c r="P160" s="25" t="n">
        <v>102</v>
      </c>
      <c r="Q160" s="25" t="inlineStr">
        <is>
          <t>SUR</t>
        </is>
      </c>
      <c r="S160" s="25" t="n">
        <v>116</v>
      </c>
      <c r="T160" s="25">
        <f>CONCATENATE(J160," ",K160," ",L160," ",M160," ",N160," ",O160," ",P160," ",Q160," ",R160," ",S160)</f>
        <v/>
      </c>
      <c r="U160" s="25" t="inlineStr">
        <is>
          <t>no reporta</t>
        </is>
      </c>
      <c r="V160" s="25" t="n">
        <v>4180301</v>
      </c>
      <c r="W160" s="25" t="inlineStr">
        <is>
          <t>Por determinar</t>
        </is>
      </c>
      <c r="AH160" s="25">
        <f>CONCATENATE(X160," ",Y160," ",Z160," ",AA160," ",AB160," ",AC160," ",AD160," ",AE160," ",AF160," ",AG160)</f>
        <v/>
      </c>
      <c r="AI160" s="25" t="inlineStr">
        <is>
          <t>no reporta</t>
        </is>
      </c>
      <c r="AJ160" s="25" t="inlineStr">
        <is>
          <t>no reporta</t>
        </is>
      </c>
      <c r="AK160" s="25" t="inlineStr">
        <is>
          <t>Zuñiga</t>
        </is>
      </c>
      <c r="AM160" s="25" t="inlineStr">
        <is>
          <t>033</t>
        </is>
      </c>
      <c r="AP160" s="25" t="n">
        <v>4</v>
      </c>
      <c r="AQ160" s="34" t="n">
        <v>41689</v>
      </c>
      <c r="AR160" s="34" t="n">
        <v>41708</v>
      </c>
      <c r="AS160" s="36">
        <f>AR160-AQ160</f>
        <v/>
      </c>
      <c r="AT160" s="25" t="inlineStr">
        <is>
          <t>Acta de compromiso</t>
        </is>
      </c>
      <c r="AU160" s="25" t="inlineStr">
        <is>
          <t>Verificación</t>
        </is>
      </c>
    </row>
    <row r="161">
      <c r="B161" s="25" t="inlineStr">
        <is>
          <t>157-2014</t>
        </is>
      </c>
      <c r="C161" s="25" t="n">
        <v>1308612</v>
      </c>
      <c r="E161" s="25" t="inlineStr">
        <is>
          <t>RESIDUOS SOLIDOS</t>
        </is>
      </c>
      <c r="H161" s="25" t="inlineStr">
        <is>
          <t>Disposición inadecuada de residuos solidos</t>
        </is>
      </c>
      <c r="I161" s="25" t="inlineStr">
        <is>
          <t>Natalia Uribe</t>
        </is>
      </c>
      <c r="J161" s="25" t="inlineStr">
        <is>
          <t>KR</t>
        </is>
      </c>
      <c r="K161" s="25" t="n">
        <v>42</v>
      </c>
      <c r="L161" s="25" t="inlineStr">
        <is>
          <t>D</t>
        </is>
      </c>
      <c r="N161" s="25" t="n">
        <v>48</v>
      </c>
      <c r="Q161" s="25" t="inlineStr">
        <is>
          <t>SUR</t>
        </is>
      </c>
      <c r="T161" s="25">
        <f>CONCATENATE(J161," ",K161," ",L161," ",M161," ",N161," ",O161," ",P161," ",Q161," ",R161," ",S161)</f>
        <v/>
      </c>
      <c r="U161" s="25" t="n">
        <v>43869182</v>
      </c>
      <c r="V161" s="25" t="n">
        <v>3334396</v>
      </c>
      <c r="W161" s="25" t="inlineStr">
        <is>
          <t>Por determinar</t>
        </is>
      </c>
      <c r="AF161" s="25" t="inlineStr">
        <is>
          <t>7,6 - 7,16</t>
        </is>
      </c>
      <c r="AH161" s="25">
        <f>CONCATENATE(X161," ",Y161," ",Z161," ",AA161," ",AB161," ",AC161," ",AD161," ",AE161," ",AF161," ",AG161)</f>
        <v/>
      </c>
      <c r="AI161" s="25" t="inlineStr">
        <is>
          <t>no reporta</t>
        </is>
      </c>
      <c r="AJ161" s="25" t="inlineStr">
        <is>
          <t>no reporta</t>
        </is>
      </c>
      <c r="AK161" s="25" t="inlineStr">
        <is>
          <t>Loma del Barro</t>
        </is>
      </c>
      <c r="AM161" s="25" t="inlineStr">
        <is>
          <t>007</t>
        </is>
      </c>
      <c r="AP161" s="25" t="n">
        <v>7</v>
      </c>
      <c r="AQ161" s="34" t="n">
        <v>41689</v>
      </c>
      <c r="AR161" s="34" t="n">
        <v>41709</v>
      </c>
      <c r="AS161" s="36">
        <f>AR161-AQ161</f>
        <v/>
      </c>
      <c r="AT161" s="25" t="inlineStr">
        <is>
          <t>Acta de compromiso</t>
        </is>
      </c>
      <c r="AU161" s="25" t="inlineStr">
        <is>
          <t>Auto de archivo</t>
        </is>
      </c>
      <c r="CF161" s="38" t="n">
        <v>41816</v>
      </c>
    </row>
    <row r="162">
      <c r="B162" s="25" t="inlineStr">
        <is>
          <t>158-2014</t>
        </is>
      </c>
      <c r="C162" s="25" t="n">
        <v>108855</v>
      </c>
      <c r="E162" s="25" t="inlineStr">
        <is>
          <t>RESIDUOS SOLIDOS</t>
        </is>
      </c>
      <c r="H162" s="25" t="inlineStr">
        <is>
          <t>Disposición inadecuada de residuos solidos</t>
        </is>
      </c>
      <c r="I162" s="25" t="inlineStr">
        <is>
          <t>Juan José Uribe-Jefe Inspección, Vigilancia y Control</t>
        </is>
      </c>
      <c r="J162" s="25" t="inlineStr">
        <is>
          <t>Cl</t>
        </is>
      </c>
      <c r="T162" s="25">
        <f>CONCATENATE(J162," ",K162," ",L162," ",M162," ",N162," ",O162," ",P162," ",Q162," ",R162," ",S162)</f>
        <v/>
      </c>
      <c r="W162" s="25" t="inlineStr">
        <is>
          <t>Por determinar</t>
        </is>
      </c>
      <c r="X162" s="25" t="inlineStr">
        <is>
          <t>CL</t>
        </is>
      </c>
      <c r="Y162" s="25" t="n">
        <v>52</v>
      </c>
      <c r="Z162" s="25" t="inlineStr">
        <is>
          <t>B</t>
        </is>
      </c>
      <c r="AA162" s="25" t="inlineStr">
        <is>
          <t>SUR</t>
        </is>
      </c>
      <c r="AB162" s="25" t="n">
        <v>40</v>
      </c>
      <c r="AD162" s="25" t="n">
        <v>70</v>
      </c>
      <c r="AH162" s="25">
        <f>CONCATENATE(X162," ",Y162," ",Z162," ",AA162," ",AB162," ",AC162," ",AD162," ",AE162," ",AF162," ",AG162)</f>
        <v/>
      </c>
      <c r="AI162" s="25" t="inlineStr">
        <is>
          <t>no reporta</t>
        </is>
      </c>
      <c r="AJ162" s="25" t="inlineStr">
        <is>
          <t>no reporta</t>
        </is>
      </c>
      <c r="AK162" s="25" t="inlineStr">
        <is>
          <t>Loma del Barro</t>
        </is>
      </c>
      <c r="AM162" s="25" t="inlineStr">
        <is>
          <t>007</t>
        </is>
      </c>
      <c r="AP162" s="25" t="n">
        <v>7</v>
      </c>
      <c r="AQ162" s="34" t="n">
        <v>41690</v>
      </c>
      <c r="AS162" s="36">
        <f>AR162-AQ162</f>
        <v/>
      </c>
      <c r="AT162" s="25" t="inlineStr">
        <is>
          <t>Acta de compromiso</t>
        </is>
      </c>
      <c r="AU162" s="25" t="inlineStr">
        <is>
          <t>Auto de archivo</t>
        </is>
      </c>
    </row>
    <row r="163">
      <c r="B163" s="25" t="inlineStr">
        <is>
          <t>159-2014</t>
        </is>
      </c>
      <c r="C163" s="25" t="n">
        <v>1308684</v>
      </c>
      <c r="E163" s="25" t="inlineStr">
        <is>
          <t>RESIDUOS SOLIDOS</t>
        </is>
      </c>
      <c r="H163" s="25" t="inlineStr">
        <is>
          <t>Disposición inadecuada de residuos solidos</t>
        </is>
      </c>
      <c r="I163" s="25" t="inlineStr">
        <is>
          <t>Ana Rocio Toro Arteaga</t>
        </is>
      </c>
      <c r="T163" s="25">
        <f>CONCATENATE(J163," ",K163," ",L163," ",M163," ",N163," ",O163," ",P163," ",Q163," ",R163," ",S163)</f>
        <v/>
      </c>
      <c r="W163" s="25" t="inlineStr">
        <is>
          <t>Por determinar</t>
        </is>
      </c>
      <c r="AH163" s="25">
        <f>CONCATENATE(X163," ",Y163," ",Z163," ",AA163," ",AB163," ",AC163," ",AD163," ",AE163," ",AF163," ",AG163)</f>
        <v/>
      </c>
      <c r="AI163" s="25" t="inlineStr">
        <is>
          <t>no reporta</t>
        </is>
      </c>
      <c r="AJ163" s="25" t="inlineStr">
        <is>
          <t>no reporta</t>
        </is>
      </c>
      <c r="AK163" s="25" t="inlineStr">
        <is>
          <t>El Dorado</t>
        </is>
      </c>
      <c r="AP163" s="25" t="n">
        <v>7</v>
      </c>
      <c r="AQ163" s="34" t="n">
        <v>41694</v>
      </c>
      <c r="AR163" s="34" t="n">
        <v>41695</v>
      </c>
      <c r="AS163" s="36">
        <f>AR163-AQ163</f>
        <v/>
      </c>
      <c r="AT163" s="25" t="inlineStr">
        <is>
          <t>Remisión u otros</t>
        </is>
      </c>
      <c r="AU163" s="25" t="inlineStr">
        <is>
          <t>Auto de archivo</t>
        </is>
      </c>
      <c r="AW163" s="38" t="n">
        <v>41695</v>
      </c>
      <c r="AX163" s="37" t="inlineStr">
        <is>
          <t>J. Restrepo - S. Bustamante - C. Rojas</t>
        </is>
      </c>
      <c r="AY163" s="38" t="n">
        <v>41696</v>
      </c>
      <c r="AZ163" s="38" t="n">
        <v>41772</v>
      </c>
      <c r="BA163" s="37" t="inlineStr">
        <is>
          <t>J. Restrepo - S. Bustamante</t>
        </is>
      </c>
      <c r="BB163" s="38" t="n">
        <v>41712</v>
      </c>
      <c r="CF163" s="38" t="n">
        <v>41778</v>
      </c>
    </row>
    <row r="164">
      <c r="B164" s="25" t="inlineStr">
        <is>
          <t>160-2014</t>
        </is>
      </c>
      <c r="C164" s="25" t="n">
        <v>1308685</v>
      </c>
      <c r="E164" s="25" t="inlineStr">
        <is>
          <t>RESIDUOS SOLIDOS</t>
        </is>
      </c>
      <c r="H164" s="25" t="inlineStr">
        <is>
          <t>Disposición inadecuada de residuos solidos</t>
        </is>
      </c>
      <c r="I164" s="25" t="inlineStr">
        <is>
          <t>de oficio</t>
        </is>
      </c>
      <c r="T164" s="25">
        <f>CONCATENATE(J164," ",K164," ",L164," ",M164," ",N164," ",O164," ",P164," ",Q164," ",R164," ",S164)</f>
        <v/>
      </c>
      <c r="U164" s="25" t="inlineStr">
        <is>
          <t>no reporta</t>
        </is>
      </c>
      <c r="V164" s="25" t="inlineStr">
        <is>
          <t>no reporta</t>
        </is>
      </c>
      <c r="W164" s="25" t="inlineStr">
        <is>
          <t>Por determinar</t>
        </is>
      </c>
      <c r="X164" s="25" t="inlineStr">
        <is>
          <t>DG</t>
        </is>
      </c>
      <c r="Y164" s="25" t="n">
        <v>40</v>
      </c>
      <c r="AB164" s="25" t="n">
        <v>33</v>
      </c>
      <c r="AC164" s="25" t="inlineStr">
        <is>
          <t>B</t>
        </is>
      </c>
      <c r="AD164" s="25" t="n">
        <v>35</v>
      </c>
      <c r="AE164" s="25" t="inlineStr">
        <is>
          <t>SUR</t>
        </is>
      </c>
      <c r="AH164" s="25">
        <f>CONCATENATE(X164," ",Y164," ",Z164," ",AA164," ",AB164," ",AC164," ",AD164," ",AE164," ",AF164," ",AG164)</f>
        <v/>
      </c>
      <c r="AI164" s="25" t="inlineStr">
        <is>
          <t>no reporta</t>
        </is>
      </c>
      <c r="AJ164" s="25" t="inlineStr">
        <is>
          <t>no reporta</t>
        </is>
      </c>
      <c r="AK164" s="25" t="inlineStr">
        <is>
          <t>La Magnolia</t>
        </is>
      </c>
      <c r="AP164" s="25" t="n">
        <v>9</v>
      </c>
      <c r="AQ164" s="34" t="n">
        <v>41694</v>
      </c>
      <c r="AR164" s="34" t="n">
        <v>41695</v>
      </c>
      <c r="AS164" s="36">
        <f>AR164-AQ164</f>
        <v/>
      </c>
      <c r="AT164" s="25" t="inlineStr">
        <is>
          <t>Remisión u otros</t>
        </is>
      </c>
      <c r="AU164" s="25" t="inlineStr">
        <is>
          <t>Auto de archivo</t>
        </is>
      </c>
      <c r="CF164" s="38" t="n">
        <v>41764</v>
      </c>
    </row>
    <row r="165">
      <c r="B165" s="25" t="inlineStr">
        <is>
          <t>161-2014</t>
        </is>
      </c>
      <c r="C165" s="25" t="n">
        <v>1308621</v>
      </c>
      <c r="D165" s="25" t="inlineStr">
        <is>
          <t>FAUNA DOMÉSTICA</t>
        </is>
      </c>
      <c r="H165" s="25" t="inlineStr">
        <is>
          <t>Perros que se entran a otro predio</t>
        </is>
      </c>
      <c r="I165" s="25" t="inlineStr">
        <is>
          <t>José Rafael Arrieta</t>
        </is>
      </c>
      <c r="J165" s="25" t="inlineStr">
        <is>
          <t>KR</t>
        </is>
      </c>
      <c r="K165" s="25" t="n">
        <v>27</v>
      </c>
      <c r="N165" s="25" t="n">
        <v>36</v>
      </c>
      <c r="O165" s="25" t="inlineStr">
        <is>
          <t>A</t>
        </is>
      </c>
      <c r="P165" s="25" t="n">
        <v>80</v>
      </c>
      <c r="Q165" s="25" t="inlineStr">
        <is>
          <t>SUR</t>
        </is>
      </c>
      <c r="T165" s="25">
        <f>CONCATENATE(J165," ",K165," ",L165," ",M165," ",N165," ",O165," ",P165," ",Q165," ",R165," ",S165)</f>
        <v/>
      </c>
      <c r="U165" s="25" t="inlineStr">
        <is>
          <t>no reporta</t>
        </is>
      </c>
      <c r="V165" s="25" t="n">
        <v>5992573</v>
      </c>
      <c r="W165" s="25" t="inlineStr">
        <is>
          <t>Jorge Colina Zapata</t>
        </is>
      </c>
      <c r="X165" s="25" t="inlineStr">
        <is>
          <t>KR</t>
        </is>
      </c>
      <c r="Y165" s="25" t="n">
        <v>27</v>
      </c>
      <c r="AB165" s="25" t="n">
        <v>36</v>
      </c>
      <c r="AC165" s="25" t="inlineStr">
        <is>
          <t>A</t>
        </is>
      </c>
      <c r="AD165" s="25" t="n">
        <v>80</v>
      </c>
      <c r="AE165" s="25" t="inlineStr">
        <is>
          <t>SUR</t>
        </is>
      </c>
      <c r="AH165" s="25">
        <f>CONCATENATE(X165," ",Y165," ",Z165," ",AA165," ",AB165," ",AC165," ",AD165," ",AE165," ",AF165," ",AG165)</f>
        <v/>
      </c>
      <c r="AI165" s="25" t="n">
        <v>1034286938</v>
      </c>
      <c r="AJ165" s="25" t="inlineStr">
        <is>
          <t>no reporta</t>
        </is>
      </c>
      <c r="AK165" s="25" t="inlineStr">
        <is>
          <t>El Chocho</t>
        </is>
      </c>
      <c r="AM165" s="25" t="inlineStr">
        <is>
          <t>017</t>
        </is>
      </c>
      <c r="AP165" s="25" t="n">
        <v>10</v>
      </c>
      <c r="AQ165" s="34" t="n">
        <v>41689</v>
      </c>
      <c r="AR165" s="34" t="n">
        <v>41690</v>
      </c>
      <c r="AS165" s="36">
        <f>AR165-AQ165</f>
        <v/>
      </c>
      <c r="AT165" s="25" t="inlineStr">
        <is>
          <t>Acta de compromiso</t>
        </is>
      </c>
      <c r="AU165" s="25" t="inlineStr">
        <is>
          <t>Auto de archivo</t>
        </is>
      </c>
      <c r="AW165" s="38" t="n">
        <v>41690</v>
      </c>
      <c r="AX165" s="37" t="inlineStr">
        <is>
          <t>L. Garcia - J. Alvarez</t>
        </is>
      </c>
      <c r="AY165" s="38" t="n">
        <v>41690</v>
      </c>
      <c r="AZ165" s="38" t="n"/>
      <c r="CF165" s="38" t="n">
        <v>41715</v>
      </c>
    </row>
    <row r="166">
      <c r="B166" s="25" t="inlineStr">
        <is>
          <t>162-2014</t>
        </is>
      </c>
      <c r="C166" s="25" t="n">
        <v>1308629</v>
      </c>
      <c r="E166" s="25" t="inlineStr">
        <is>
          <t>RESIDUOS SOLIDOS</t>
        </is>
      </c>
      <c r="H166" s="25" t="inlineStr">
        <is>
          <t>Escombros en espacio publico</t>
        </is>
      </c>
      <c r="I166" s="25" t="inlineStr">
        <is>
          <t>de oficio</t>
        </is>
      </c>
      <c r="T166" s="25">
        <f>CONCATENATE(J166," ",K166," ",L166," ",M166," ",N166," ",O166," ",P166," ",Q166," ",R166," ",S166)</f>
        <v/>
      </c>
      <c r="W166" s="25" t="inlineStr">
        <is>
          <t>por determinar</t>
        </is>
      </c>
      <c r="X166" s="25" t="inlineStr">
        <is>
          <t>CL</t>
        </is>
      </c>
      <c r="Y166" s="25" t="n">
        <v>46</v>
      </c>
      <c r="Z166" s="25" t="inlineStr">
        <is>
          <t>A</t>
        </is>
      </c>
      <c r="AA166" s="25" t="inlineStr">
        <is>
          <t>SUR</t>
        </is>
      </c>
      <c r="AB166" s="25" t="n">
        <v>43</v>
      </c>
      <c r="AD166" s="25" t="n">
        <v>28</v>
      </c>
      <c r="AH166" s="25">
        <f>CONCATENATE(X166," ",Y166," ",Z166," ",AA166," ",AB166," ",AC166," ",AD166," ",AE166," ",AF166," ",AG166)</f>
        <v/>
      </c>
      <c r="AI166" s="25" t="inlineStr">
        <is>
          <t>no reporta</t>
        </is>
      </c>
      <c r="AJ166" s="25" t="inlineStr">
        <is>
          <t>no reporta</t>
        </is>
      </c>
      <c r="AK166" s="25" t="inlineStr">
        <is>
          <t>La Paz</t>
        </is>
      </c>
      <c r="AP166" s="25" t="n">
        <v>7</v>
      </c>
      <c r="AQ166" s="34" t="n">
        <v>41690</v>
      </c>
      <c r="AR166" s="34" t="n">
        <v>41690</v>
      </c>
      <c r="AS166" s="36">
        <f>AR166-AQ166</f>
        <v/>
      </c>
      <c r="AT166" s="25" t="inlineStr">
        <is>
          <t>Acta de compromiso</t>
        </is>
      </c>
      <c r="AU166" s="25" t="inlineStr">
        <is>
          <t>Auto de archivo</t>
        </is>
      </c>
      <c r="CF166" s="38" t="n">
        <v>41715</v>
      </c>
    </row>
    <row r="167">
      <c r="B167" s="25" t="inlineStr">
        <is>
          <t>163-2014</t>
        </is>
      </c>
      <c r="C167" s="25" t="n">
        <v>1308620</v>
      </c>
      <c r="E167" s="25" t="inlineStr">
        <is>
          <t>RESIDUOS SOLIDOS</t>
        </is>
      </c>
      <c r="H167" s="25" t="inlineStr">
        <is>
          <t>Disposición inadecuada de residuos solidos</t>
        </is>
      </c>
      <c r="I167" s="25" t="inlineStr">
        <is>
          <t>Comunidad</t>
        </is>
      </c>
      <c r="T167" s="25">
        <f>CONCATENATE(J167," ",K167," ",L167," ",M167," ",N167," ",O167," ",P167," ",Q167," ",R167," ",S167)</f>
        <v/>
      </c>
      <c r="W167" s="25" t="inlineStr">
        <is>
          <t>Varios usuarios</t>
        </is>
      </c>
      <c r="X167" s="25" t="inlineStr">
        <is>
          <t>CL</t>
        </is>
      </c>
      <c r="Y167" s="25" t="n">
        <v>41</v>
      </c>
      <c r="Z167" s="25" t="inlineStr">
        <is>
          <t>B</t>
        </is>
      </c>
      <c r="AA167" s="25" t="inlineStr">
        <is>
          <t>SUR</t>
        </is>
      </c>
      <c r="AB167" s="25" t="n">
        <v>32</v>
      </c>
      <c r="AC167" s="25" t="inlineStr">
        <is>
          <t>B</t>
        </is>
      </c>
      <c r="AD167" s="25" t="n">
        <v>13</v>
      </c>
      <c r="AF167" s="25" t="inlineStr">
        <is>
          <t>4.2</t>
        </is>
      </c>
      <c r="AH167" s="25">
        <f>CONCATENATE(X167," ",Y167," ",Z167," ",AA167," ",AB167," ",AC167," ",AD167," ",AE167," ",AF167," ",AG167)</f>
        <v/>
      </c>
      <c r="AI167" s="25" t="inlineStr">
        <is>
          <t>no reporta</t>
        </is>
      </c>
      <c r="AJ167" s="25" t="inlineStr">
        <is>
          <t>no reporta</t>
        </is>
      </c>
      <c r="AK167" s="25" t="inlineStr">
        <is>
          <t>El Dorado</t>
        </is>
      </c>
      <c r="AP167" s="25" t="n">
        <v>7</v>
      </c>
      <c r="AQ167" s="34" t="n">
        <v>41689</v>
      </c>
      <c r="AR167" s="34" t="n">
        <v>41689</v>
      </c>
      <c r="AS167" s="36">
        <f>AR167-AQ167</f>
        <v/>
      </c>
      <c r="AT167" s="25" t="inlineStr">
        <is>
          <t>Acta de compromiso</t>
        </is>
      </c>
      <c r="AU167" s="25" t="inlineStr">
        <is>
          <t>Visitas patrulleros</t>
        </is>
      </c>
      <c r="AW167" s="38" t="n">
        <v>41689</v>
      </c>
      <c r="AY167" s="38" t="n">
        <v>41689</v>
      </c>
    </row>
    <row r="168">
      <c r="B168" s="25" t="inlineStr">
        <is>
          <t>164-2014</t>
        </is>
      </c>
      <c r="C168" s="25" t="n">
        <v>1308628</v>
      </c>
      <c r="D168" s="25" t="inlineStr">
        <is>
          <t>AIRE</t>
        </is>
      </c>
      <c r="H168" s="25" t="inlineStr">
        <is>
          <t>Contrucción que esta generando material particulado</t>
        </is>
      </c>
      <c r="I168" s="25" t="inlineStr">
        <is>
          <t>anonimo</t>
        </is>
      </c>
      <c r="T168" s="25">
        <f>CONCATENATE(J168," ",K168," ",L168," ",M168," ",N168," ",O168," ",P168," ",Q168," ",R168," ",S168)</f>
        <v/>
      </c>
      <c r="W168" s="25" t="inlineStr">
        <is>
          <t>Juan Carlos Guevara</t>
        </is>
      </c>
      <c r="X168" s="25" t="inlineStr">
        <is>
          <t>CL</t>
        </is>
      </c>
      <c r="Y168" s="25" t="n">
        <v>40</v>
      </c>
      <c r="AA168" s="25" t="inlineStr">
        <is>
          <t>SUR</t>
        </is>
      </c>
      <c r="AB168" s="25" t="n">
        <v>31</v>
      </c>
      <c r="AD168" s="25" t="n">
        <v>35</v>
      </c>
      <c r="AH168" s="25">
        <f>CONCATENATE(X168," ",Y168," ",Z168," ",AA168," ",AB168," ",AC168," ",AD168," ",AE168," ",AF168," ",AG168)</f>
        <v/>
      </c>
      <c r="AI168" s="25" t="n">
        <v>71767833</v>
      </c>
      <c r="AJ168" s="25" t="n">
        <v>3105983444</v>
      </c>
      <c r="AK168" s="25" t="inlineStr">
        <is>
          <t>San José</t>
        </is>
      </c>
      <c r="AP168" s="25" t="n">
        <v>9</v>
      </c>
      <c r="AQ168" s="34" t="n">
        <v>41689</v>
      </c>
      <c r="AR168" s="34" t="n">
        <v>41689</v>
      </c>
      <c r="AS168" s="36">
        <f>AR168-AQ168</f>
        <v/>
      </c>
      <c r="AT168" s="25" t="inlineStr">
        <is>
          <t>Acta de compromiso</t>
        </is>
      </c>
      <c r="AU168" s="25" t="inlineStr">
        <is>
          <t>Auto de archivo</t>
        </is>
      </c>
      <c r="AW168" s="38" t="n">
        <v>41689</v>
      </c>
      <c r="AX168" s="37" t="inlineStr">
        <is>
          <t>L. Garcia - J. Alvarez</t>
        </is>
      </c>
      <c r="AY168" s="38" t="n">
        <v>41695</v>
      </c>
      <c r="CF168" s="38" t="n">
        <v>41695</v>
      </c>
    </row>
    <row r="169">
      <c r="B169" s="25" t="inlineStr">
        <is>
          <t>165-2014</t>
        </is>
      </c>
      <c r="C169" s="25" t="n">
        <v>1308634</v>
      </c>
      <c r="D169" s="25" t="inlineStr">
        <is>
          <t>FAUNA DOMÉSTICA</t>
        </is>
      </c>
      <c r="H169" s="25" t="inlineStr">
        <is>
          <t>Pitbull suelto color café</t>
        </is>
      </c>
      <c r="I169" s="25" t="inlineStr">
        <is>
          <t>Beatriz Elena Acevedo</t>
        </is>
      </c>
      <c r="J169" s="25" t="inlineStr">
        <is>
          <t>CL</t>
        </is>
      </c>
      <c r="K169" s="25" t="n">
        <v>39</v>
      </c>
      <c r="L169" s="25" t="inlineStr">
        <is>
          <t>A</t>
        </is>
      </c>
      <c r="M169" s="25" t="inlineStr">
        <is>
          <t>SUR</t>
        </is>
      </c>
      <c r="N169" s="25" t="n">
        <v>45</v>
      </c>
      <c r="O169" s="25" t="inlineStr">
        <is>
          <t>B</t>
        </is>
      </c>
      <c r="P169" s="25" t="n">
        <v>4</v>
      </c>
      <c r="T169" s="25">
        <f>CONCATENATE(J169," ",K169," ",L169," ",M169," ",N169," ",O169," ",P169," ",Q169," ",R169," ",S169)</f>
        <v/>
      </c>
      <c r="U169" s="25" t="n">
        <v>42993710</v>
      </c>
      <c r="V169" s="25" t="n">
        <v>3348551</v>
      </c>
      <c r="W169" s="25" t="inlineStr">
        <is>
          <t>Por determinar</t>
        </is>
      </c>
      <c r="AH169" s="25">
        <f>CONCATENATE(X169," ",Y169," ",Z169," ",AA169," ",AB169," ",AC169," ",AD169," ",AE169," ",AF169," ",AG169)</f>
        <v/>
      </c>
      <c r="AI169" s="25" t="inlineStr">
        <is>
          <t>no reporta</t>
        </is>
      </c>
      <c r="AJ169" s="25" t="inlineStr">
        <is>
          <t>no reporta</t>
        </is>
      </c>
      <c r="AK169" s="25" t="inlineStr">
        <is>
          <t>Alcalá</t>
        </is>
      </c>
      <c r="AP169" s="25" t="n">
        <v>8</v>
      </c>
      <c r="AQ169" s="34" t="n">
        <v>41690</v>
      </c>
      <c r="AR169" s="34" t="n">
        <v>41690</v>
      </c>
      <c r="AS169" s="36">
        <f>AR169-AQ169</f>
        <v/>
      </c>
      <c r="AT169" s="25" t="inlineStr">
        <is>
          <t>Remisión u otros</t>
        </is>
      </c>
      <c r="AU169" s="25" t="inlineStr">
        <is>
          <t>Auto de archivo</t>
        </is>
      </c>
      <c r="AW169" s="38" t="n">
        <v>41690</v>
      </c>
      <c r="AX169" s="37" t="inlineStr">
        <is>
          <t>Sebastian</t>
        </is>
      </c>
      <c r="AY169" s="38" t="n">
        <v>41690</v>
      </c>
      <c r="BV169" s="38" t="n">
        <v>41695</v>
      </c>
      <c r="BW169" s="38" t="n">
        <v>41695</v>
      </c>
      <c r="CF169" s="38" t="n">
        <v>41695</v>
      </c>
    </row>
    <row r="170">
      <c r="A170" s="25" t="inlineStr">
        <is>
          <t>IT 132728</t>
        </is>
      </c>
      <c r="B170" s="25" t="inlineStr">
        <is>
          <t>166-2014</t>
        </is>
      </c>
      <c r="C170" s="25" t="inlineStr">
        <is>
          <t>1308642-132167-132209</t>
        </is>
      </c>
      <c r="E170" s="25" t="inlineStr">
        <is>
          <t>ESCOMBROS</t>
        </is>
      </c>
      <c r="H170" s="25" t="inlineStr">
        <is>
          <t>Disposición de escombros en predio privado</t>
        </is>
      </c>
      <c r="I170" s="25" t="inlineStr">
        <is>
          <t>Edward Alejandro Patiño</t>
        </is>
      </c>
      <c r="J170" s="25" t="inlineStr">
        <is>
          <t>CL</t>
        </is>
      </c>
      <c r="K170" s="25" t="n">
        <v>41</v>
      </c>
      <c r="L170" s="25" t="inlineStr">
        <is>
          <t>B</t>
        </is>
      </c>
      <c r="M170" s="25" t="inlineStr">
        <is>
          <t>SUR</t>
        </is>
      </c>
      <c r="N170" s="25" t="n">
        <v>25</v>
      </c>
      <c r="O170" s="25" t="inlineStr">
        <is>
          <t>A</t>
        </is>
      </c>
      <c r="P170" s="25" t="n">
        <v>25</v>
      </c>
      <c r="S170" s="25" t="n">
        <v>9815</v>
      </c>
      <c r="T170" s="25">
        <f>CONCATENATE(J170," ",K170," ",L170," ",M170," ",N170," ",O170," ",P170," ",Q170," ",R170," ",S170)</f>
        <v/>
      </c>
      <c r="U170" s="25" t="n">
        <v>3413718</v>
      </c>
      <c r="V170" s="25" t="n">
        <v>3026782</v>
      </c>
      <c r="W170" s="25" t="inlineStr">
        <is>
          <t>Paola velasquez</t>
        </is>
      </c>
      <c r="X170" s="25" t="inlineStr">
        <is>
          <t>CL</t>
        </is>
      </c>
      <c r="Y170" s="25" t="n">
        <v>41</v>
      </c>
      <c r="Z170" s="25" t="inlineStr">
        <is>
          <t>B</t>
        </is>
      </c>
      <c r="AA170" s="25" t="inlineStr">
        <is>
          <t>SUR</t>
        </is>
      </c>
      <c r="AB170" s="25" t="n">
        <v>25</v>
      </c>
      <c r="AC170" s="25" t="inlineStr">
        <is>
          <t>A</t>
        </is>
      </c>
      <c r="AD170" s="25" t="n">
        <v>25</v>
      </c>
      <c r="AH170" s="25">
        <f>CONCATENATE(X170," ",Y170," ",Z170," ",AA170," ",AB170," ",AC170," ",AD170," ",AE170," ",AF170," ",AG170)</f>
        <v/>
      </c>
      <c r="AI170" s="25" t="inlineStr">
        <is>
          <t>no reporta</t>
        </is>
      </c>
      <c r="AJ170" s="25" t="n">
        <v>3158065649</v>
      </c>
      <c r="AK170" s="25" t="inlineStr">
        <is>
          <t>San Rafael</t>
        </is>
      </c>
      <c r="AP170" s="25" t="n">
        <v>6</v>
      </c>
      <c r="AQ170" s="34" t="n">
        <v>41690</v>
      </c>
      <c r="AR170" s="34" t="n">
        <v>41708</v>
      </c>
      <c r="AS170" s="36">
        <f>AR170-AQ170</f>
        <v/>
      </c>
      <c r="AT170" s="25" t="inlineStr">
        <is>
          <t>Remisión u otros</t>
        </is>
      </c>
      <c r="AU170" s="25" t="inlineStr">
        <is>
          <t>Auto de archivo</t>
        </is>
      </c>
      <c r="AW170" s="38" t="n">
        <v>41708</v>
      </c>
      <c r="AX170" s="37" t="inlineStr">
        <is>
          <t>C. Rojas - C. Calle</t>
        </is>
      </c>
      <c r="AY170" s="38" t="n">
        <v>41708</v>
      </c>
      <c r="AZ170" s="38" t="n">
        <v>41785</v>
      </c>
      <c r="BA170" s="37" t="inlineStr">
        <is>
          <t xml:space="preserve">C. Calle   </t>
        </is>
      </c>
      <c r="BB170" s="38" t="n">
        <v>41793</v>
      </c>
    </row>
    <row r="171">
      <c r="B171" s="25" t="inlineStr">
        <is>
          <t>167-2014</t>
        </is>
      </c>
      <c r="C171" s="25" t="n">
        <v>1308643</v>
      </c>
      <c r="E171" s="25" t="inlineStr">
        <is>
          <t>RESIDUOS SOLIDOS</t>
        </is>
      </c>
      <c r="H171" s="25" t="inlineStr">
        <is>
          <t>Disposición inadecuada de residuos solidos</t>
        </is>
      </c>
      <c r="I171" s="25" t="inlineStr">
        <is>
          <t>anonimo</t>
        </is>
      </c>
      <c r="T171" s="25">
        <f>CONCATENATE(J171," ",K171," ",L171," ",M171," ",N171," ",O171," ",P171," ",Q171," ",R171," ",S171)</f>
        <v/>
      </c>
      <c r="W171" s="25" t="inlineStr">
        <is>
          <t>Eunice Gamboa</t>
        </is>
      </c>
      <c r="X171" s="25" t="inlineStr">
        <is>
          <t>KR</t>
        </is>
      </c>
      <c r="Y171" s="25" t="n">
        <v>42</v>
      </c>
      <c r="AB171" s="25" t="n">
        <v>48</v>
      </c>
      <c r="AC171" s="25" t="inlineStr">
        <is>
          <t>C</t>
        </is>
      </c>
      <c r="AD171" s="25" t="n">
        <v>139</v>
      </c>
      <c r="AE171" s="25" t="inlineStr">
        <is>
          <t>SUR</t>
        </is>
      </c>
      <c r="AF171" s="25" t="inlineStr">
        <is>
          <t>4.4</t>
        </is>
      </c>
      <c r="AG171" s="25" t="n">
        <v>102</v>
      </c>
      <c r="AH171" s="25">
        <f>CONCATENATE(X171," ",Y171," ",Z171," ",AA171," ",AB171," ",AC171," ",AD171," ",AE171," ",AF171," ",AG171)</f>
        <v/>
      </c>
      <c r="AI171" s="25" t="inlineStr">
        <is>
          <t>no reporta</t>
        </is>
      </c>
      <c r="AJ171" s="25" t="inlineStr">
        <is>
          <t>no reporta</t>
        </is>
      </c>
      <c r="AK171" s="25" t="inlineStr">
        <is>
          <t>Loma del Barro</t>
        </is>
      </c>
      <c r="AP171" s="25" t="n">
        <v>7</v>
      </c>
      <c r="AQ171" s="34" t="n">
        <v>41690</v>
      </c>
      <c r="AR171" s="34" t="n">
        <v>41732</v>
      </c>
      <c r="AS171" s="36">
        <f>AR171-AQ171</f>
        <v/>
      </c>
      <c r="AT171" s="25" t="inlineStr">
        <is>
          <t>Remisión u otros</t>
        </is>
      </c>
      <c r="AU171" s="25" t="inlineStr">
        <is>
          <t>Auto de archivo</t>
        </is>
      </c>
      <c r="AW171" s="38" t="n">
        <v>41732</v>
      </c>
      <c r="AX171" s="37" t="inlineStr">
        <is>
          <t>C. Rojas - C. Calle</t>
        </is>
      </c>
      <c r="AY171" s="38" t="n">
        <v>41733</v>
      </c>
      <c r="CF171" s="38" t="n">
        <v>41753</v>
      </c>
    </row>
    <row r="172">
      <c r="A172" s="25" t="inlineStr">
        <is>
          <t>IT 132727</t>
        </is>
      </c>
      <c r="B172" s="25" t="inlineStr">
        <is>
          <t>168-2014</t>
        </is>
      </c>
      <c r="C172" s="25" t="n">
        <v>1308654</v>
      </c>
      <c r="E172" s="25" t="inlineStr">
        <is>
          <t>ESCOMBROS</t>
        </is>
      </c>
      <c r="H172" s="25" t="inlineStr">
        <is>
          <t>Escombros en espacio publico</t>
        </is>
      </c>
      <c r="I172" s="25" t="inlineStr">
        <is>
          <t>De oficio</t>
        </is>
      </c>
      <c r="T172" s="25">
        <f>CONCATENATE(J172," ",K172," ",L172," ",M172," ",N172," ",O172," ",P172," ",Q172," ",R172," ",S172)</f>
        <v/>
      </c>
      <c r="W172" s="25" t="inlineStr">
        <is>
          <t>Elkin Cano</t>
        </is>
      </c>
      <c r="X172" s="25" t="inlineStr">
        <is>
          <t>CL</t>
        </is>
      </c>
      <c r="Y172" s="25" t="n">
        <v>44</v>
      </c>
      <c r="AA172" s="25" t="inlineStr">
        <is>
          <t>sur</t>
        </is>
      </c>
      <c r="AB172" s="25" t="n">
        <v>43</v>
      </c>
      <c r="AC172" s="25" t="inlineStr">
        <is>
          <t>A</t>
        </is>
      </c>
      <c r="AD172" s="25" t="n">
        <v>85</v>
      </c>
      <c r="AH172" s="25">
        <f>CONCATENATE(X172," ",Y172," ",Z172," ",AA172," ",AB172," ",AC172," ",AD172," ",AE172," ",AF172," ",AG172)</f>
        <v/>
      </c>
      <c r="AI172" s="25" t="n">
        <v>98509318</v>
      </c>
      <c r="AJ172" s="25" t="n">
        <v>3127586537</v>
      </c>
      <c r="AK172" s="25" t="inlineStr">
        <is>
          <t>Milan- Vallejuelos</t>
        </is>
      </c>
      <c r="AP172" s="25" t="n">
        <v>8</v>
      </c>
      <c r="AQ172" s="34" t="n">
        <v>41690</v>
      </c>
      <c r="AR172" s="34" t="n">
        <v>41690</v>
      </c>
      <c r="AS172" s="36">
        <f>AR172-AQ172</f>
        <v/>
      </c>
      <c r="AT172" s="25" t="inlineStr">
        <is>
          <t>Acta de compromiso</t>
        </is>
      </c>
      <c r="AU172" s="25" t="inlineStr">
        <is>
          <t>Auto de archivo</t>
        </is>
      </c>
      <c r="AW172" s="38" t="n">
        <v>41690</v>
      </c>
      <c r="AX172" s="37" t="inlineStr">
        <is>
          <t>J. Restrepo - S. Bustamante - C. Rojas</t>
        </is>
      </c>
      <c r="AY172" s="38" t="n">
        <v>41695</v>
      </c>
      <c r="AZ172" s="38" t="n">
        <v>41695</v>
      </c>
      <c r="BA172" s="37" t="inlineStr">
        <is>
          <t>L. Garcia - J. Alvarez</t>
        </is>
      </c>
      <c r="BB172" s="38" t="n">
        <v>41695</v>
      </c>
      <c r="BC172" s="38" t="n">
        <v>41785</v>
      </c>
      <c r="BD172" s="37" t="inlineStr">
        <is>
          <t>C. Calle</t>
        </is>
      </c>
      <c r="BE172" s="38" t="n">
        <v>41789</v>
      </c>
      <c r="CF172" s="38" t="n">
        <v>41703</v>
      </c>
    </row>
    <row r="173">
      <c r="B173" s="25" t="inlineStr">
        <is>
          <t>169-2014</t>
        </is>
      </c>
      <c r="C173" s="25" t="n">
        <v>1308637</v>
      </c>
      <c r="E173" s="25" t="inlineStr">
        <is>
          <t>ESCOMBROS</t>
        </is>
      </c>
      <c r="H173" s="25" t="inlineStr">
        <is>
          <t>Escombros en espacio publico</t>
        </is>
      </c>
      <c r="I173" s="25" t="inlineStr">
        <is>
          <t>De oficio</t>
        </is>
      </c>
      <c r="T173" s="25">
        <f>CONCATENATE(J173," ",K173," ",L173," ",M173," ",N173," ",O173," ",P173," ",Q173," ",R173," ",S173)</f>
        <v/>
      </c>
      <c r="W173" s="25" t="inlineStr">
        <is>
          <t>Por determinar</t>
        </is>
      </c>
      <c r="X173" s="25" t="inlineStr">
        <is>
          <t>CL</t>
        </is>
      </c>
      <c r="Y173" s="25" t="n">
        <v>40</v>
      </c>
      <c r="Z173" s="25" t="inlineStr">
        <is>
          <t>B</t>
        </is>
      </c>
      <c r="AA173" s="25" t="inlineStr">
        <is>
          <t>SUR</t>
        </is>
      </c>
      <c r="AB173" s="25" t="n">
        <v>37</v>
      </c>
      <c r="AH173" s="25">
        <f>CONCATENATE(X173," ",Y173," ",Z173," ",AA173," ",AB173," ",AC173," ",AD173," ",AE173," ",AF173," ",AG173)</f>
        <v/>
      </c>
      <c r="AI173" s="25" t="inlineStr">
        <is>
          <t>no reporta</t>
        </is>
      </c>
      <c r="AJ173" s="25" t="inlineStr">
        <is>
          <t>no reporta</t>
        </is>
      </c>
      <c r="AK173" s="25" t="inlineStr">
        <is>
          <t>El Dorado</t>
        </is>
      </c>
      <c r="AP173" s="25" t="n">
        <v>7</v>
      </c>
      <c r="AQ173" s="34" t="n">
        <v>41690</v>
      </c>
      <c r="AR173" s="34" t="n">
        <v>41712</v>
      </c>
      <c r="AS173" s="36">
        <f>AR173-AQ173</f>
        <v/>
      </c>
      <c r="AT173" s="25" t="inlineStr">
        <is>
          <t>Remisión u otros</t>
        </is>
      </c>
      <c r="AU173" s="25" t="inlineStr">
        <is>
          <t>Auto de archivo</t>
        </is>
      </c>
      <c r="AW173" s="38" t="n">
        <v>41712</v>
      </c>
      <c r="AX173" s="37" t="inlineStr">
        <is>
          <t>L. Garcia - J. Alvarez</t>
        </is>
      </c>
      <c r="AY173" s="38" t="n">
        <v>41715</v>
      </c>
      <c r="CF173" s="38" t="n">
        <v>41725</v>
      </c>
    </row>
    <row r="174">
      <c r="B174" s="25" t="inlineStr">
        <is>
          <t>170-2014</t>
        </is>
      </c>
      <c r="C174" s="25" t="n">
        <v>1308638</v>
      </c>
      <c r="E174" s="25" t="inlineStr">
        <is>
          <t>RESIDUOS SOLIDOS</t>
        </is>
      </c>
      <c r="H174" s="25" t="inlineStr">
        <is>
          <t>Disposición inadecuada de residuos solidos</t>
        </is>
      </c>
      <c r="I174" s="25" t="inlineStr">
        <is>
          <t>De oficio</t>
        </is>
      </c>
      <c r="T174" s="25">
        <f>CONCATENATE(J174," ",K174," ",L174," ",M174," ",N174," ",O174," ",P174," ",Q174," ",R174," ",S174)</f>
        <v/>
      </c>
      <c r="W174" s="25" t="inlineStr">
        <is>
          <t>Por determinar</t>
        </is>
      </c>
      <c r="X174" s="25" t="inlineStr">
        <is>
          <t>CL</t>
        </is>
      </c>
      <c r="Y174" s="25" t="n">
        <v>39</v>
      </c>
      <c r="AA174" s="25" t="inlineStr">
        <is>
          <t>SUR</t>
        </is>
      </c>
      <c r="AB174" s="25" t="n">
        <v>43</v>
      </c>
      <c r="AH174" s="25">
        <f>CONCATENATE(X174," ",Y174," ",Z174," ",AA174," ",AB174," ",AC174," ",AD174," ",AE174," ",AF174," ",AG174)</f>
        <v/>
      </c>
      <c r="AI174" s="25" t="inlineStr">
        <is>
          <t>no reporta</t>
        </is>
      </c>
      <c r="AJ174" s="25" t="inlineStr">
        <is>
          <t>no reporta</t>
        </is>
      </c>
      <c r="AK174" s="25" t="inlineStr">
        <is>
          <t>Zona centro</t>
        </is>
      </c>
      <c r="AP174" s="25" t="n">
        <v>9</v>
      </c>
      <c r="AQ174" s="34" t="n">
        <v>41690</v>
      </c>
      <c r="AR174" s="34" t="n">
        <v>41690</v>
      </c>
      <c r="AS174" s="36">
        <f>AR174-AQ174</f>
        <v/>
      </c>
      <c r="AT174" s="25" t="inlineStr">
        <is>
          <t>Pendiente de tramite</t>
        </is>
      </c>
      <c r="AU174" s="25" t="inlineStr">
        <is>
          <t>Auto de archivo</t>
        </is>
      </c>
      <c r="AW174" s="38" t="n">
        <v>41690</v>
      </c>
      <c r="AX174" s="37" t="inlineStr">
        <is>
          <t>J. Restrepo - S. Bustamante - C. Rojas</t>
        </is>
      </c>
      <c r="AY174" s="38" t="n">
        <v>41695</v>
      </c>
      <c r="CF174" s="38" t="n">
        <v>41841</v>
      </c>
    </row>
    <row r="175">
      <c r="B175" s="25" t="inlineStr">
        <is>
          <t>171-2014</t>
        </is>
      </c>
      <c r="C175" s="25" t="n">
        <v>1308653</v>
      </c>
      <c r="E175" s="25" t="inlineStr">
        <is>
          <t>ESCOMBROS</t>
        </is>
      </c>
      <c r="H175" s="25" t="inlineStr">
        <is>
          <t>Disposición inadecuada de escombros</t>
        </is>
      </c>
      <c r="I175" s="25" t="inlineStr">
        <is>
          <t>De oficio</t>
        </is>
      </c>
      <c r="T175" s="25">
        <f>CONCATENATE(J175," ",K175," ",L175," ",M175," ",N175," ",O175," ",P175," ",Q175," ",R175," ",S175)</f>
        <v/>
      </c>
      <c r="W175" s="25" t="inlineStr">
        <is>
          <t>Jorge Ivan Velez</t>
        </is>
      </c>
      <c r="X175" s="25" t="inlineStr">
        <is>
          <t>CL</t>
        </is>
      </c>
      <c r="Y175" s="25" t="n">
        <v>45</v>
      </c>
      <c r="AA175" s="25" t="inlineStr">
        <is>
          <t>SUR</t>
        </is>
      </c>
      <c r="AB175" s="25" t="n">
        <v>43</v>
      </c>
      <c r="AC175" s="25" t="inlineStr">
        <is>
          <t>A</t>
        </is>
      </c>
      <c r="AD175" s="25" t="n">
        <v>33</v>
      </c>
      <c r="AG175" s="25" t="n">
        <v>2</v>
      </c>
      <c r="AH175" s="25">
        <f>CONCATENATE(X175," ",Y175," ",Z175," ",AA175," ",AB175," ",AC175," ",AD175," ",AE175," ",AF175," ",AG175)</f>
        <v/>
      </c>
      <c r="AI175" s="25" t="n">
        <v>73375491</v>
      </c>
      <c r="AJ175" s="25" t="n">
        <v>5969968</v>
      </c>
      <c r="AK175" s="25" t="inlineStr">
        <is>
          <t>Milan- Vallejuelos</t>
        </is>
      </c>
      <c r="AP175" s="25" t="n">
        <v>8</v>
      </c>
      <c r="AQ175" s="34" t="n">
        <v>41691</v>
      </c>
      <c r="AR175" s="34" t="n">
        <v>41691</v>
      </c>
      <c r="AS175" s="36">
        <f>AR175-AQ175</f>
        <v/>
      </c>
      <c r="AT175" s="25" t="inlineStr">
        <is>
          <t>Comparendo ambiental</t>
        </is>
      </c>
      <c r="AU175" s="25" t="inlineStr">
        <is>
          <t>Auto de archivo</t>
        </is>
      </c>
      <c r="AW175" s="38" t="n">
        <v>41691</v>
      </c>
      <c r="AX175" s="37" t="inlineStr">
        <is>
          <t>J. Restrepo - S. Bustamante - C. Rojas</t>
        </is>
      </c>
      <c r="AY175" s="38" t="n">
        <v>41691</v>
      </c>
      <c r="CF175" s="38" t="n">
        <v>42053</v>
      </c>
    </row>
    <row r="176">
      <c r="B176" s="25" t="inlineStr">
        <is>
          <t>172-2014</t>
        </is>
      </c>
      <c r="C176" s="25" t="n">
        <v>1308655</v>
      </c>
      <c r="E176" s="25" t="inlineStr">
        <is>
          <t>ESCOMBROS</t>
        </is>
      </c>
      <c r="H176" s="25" t="inlineStr">
        <is>
          <t>Escombros en espacio publico</t>
        </is>
      </c>
      <c r="I176" s="25" t="inlineStr">
        <is>
          <t>De oficio</t>
        </is>
      </c>
      <c r="T176" s="25">
        <f>CONCATENATE(J176," ",K176," ",L176," ",M176," ",N176," ",O176," ",P176," ",Q176," ",R176," ",S176)</f>
        <v/>
      </c>
      <c r="W176" s="25" t="inlineStr">
        <is>
          <t>William Arroyave</t>
        </is>
      </c>
      <c r="X176" s="25" t="inlineStr">
        <is>
          <t>CL</t>
        </is>
      </c>
      <c r="Y176" s="25" t="n">
        <v>40</v>
      </c>
      <c r="AA176" s="25" t="inlineStr">
        <is>
          <t>SUR</t>
        </is>
      </c>
      <c r="AB176" s="25" t="n">
        <v>46</v>
      </c>
      <c r="AC176" s="25" t="inlineStr">
        <is>
          <t>A</t>
        </is>
      </c>
      <c r="AD176" s="25" t="n">
        <v>15</v>
      </c>
      <c r="AG176" s="25" t="n">
        <v>4</v>
      </c>
      <c r="AH176" s="25">
        <f>CONCATENATE(X176," ",Y176," ",Z176," ",AA176," ",AB176," ",AC176," ",AD176," ",AE176," ",AF176," ",AG176)</f>
        <v/>
      </c>
      <c r="AI176" s="25" t="n">
        <v>70566078</v>
      </c>
      <c r="AJ176" s="25" t="n">
        <v>2769228</v>
      </c>
      <c r="AK176" s="25" t="inlineStr">
        <is>
          <t>Alcalá</t>
        </is>
      </c>
      <c r="AP176" s="25" t="n">
        <v>8</v>
      </c>
      <c r="AQ176" s="34" t="n">
        <v>41691</v>
      </c>
      <c r="AR176" s="34" t="n">
        <v>41691</v>
      </c>
      <c r="AS176" s="36">
        <f>AR176-AQ176</f>
        <v/>
      </c>
      <c r="AT176" s="25" t="inlineStr">
        <is>
          <t>Acta de compromiso</t>
        </is>
      </c>
      <c r="AU176" s="25" t="inlineStr">
        <is>
          <t>Auto de archivo</t>
        </is>
      </c>
      <c r="AW176" s="38" t="n">
        <v>41690</v>
      </c>
      <c r="AX176" s="37" t="inlineStr">
        <is>
          <t>J. Restrepo - S. Bustamante - C. Rojas</t>
        </is>
      </c>
      <c r="AY176" s="38" t="n">
        <v>41690</v>
      </c>
      <c r="AZ176" s="38" t="n">
        <v>41698</v>
      </c>
      <c r="BA176" s="37" t="inlineStr">
        <is>
          <t>L. Garcia - J. Alvarez</t>
        </is>
      </c>
      <c r="BB176" s="38" t="n">
        <v>41698</v>
      </c>
      <c r="CF176" s="38" t="n">
        <v>41703</v>
      </c>
    </row>
    <row r="177">
      <c r="B177" s="25" t="inlineStr">
        <is>
          <t>173-2014</t>
        </is>
      </c>
      <c r="C177" s="25" t="n">
        <v>1308656</v>
      </c>
      <c r="E177" s="25" t="inlineStr">
        <is>
          <t>ESCOMBROS</t>
        </is>
      </c>
      <c r="H177" s="25" t="inlineStr">
        <is>
          <t>Escombros en espacio publico</t>
        </is>
      </c>
      <c r="I177" s="25" t="inlineStr">
        <is>
          <t>De oficio</t>
        </is>
      </c>
      <c r="T177" s="25">
        <f>CONCATENATE(J177," ",K177," ",L177," ",M177," ",N177," ",O177," ",P177," ",Q177," ",R177," ",S177)</f>
        <v/>
      </c>
      <c r="W177" s="25" t="inlineStr">
        <is>
          <t>Mauricio Perdomo</t>
        </is>
      </c>
      <c r="X177" s="25" t="inlineStr">
        <is>
          <t>CL</t>
        </is>
      </c>
      <c r="Y177" s="25" t="n">
        <v>40</v>
      </c>
      <c r="AA177" s="25" t="inlineStr">
        <is>
          <t>SUR</t>
        </is>
      </c>
      <c r="AB177" s="25" t="n">
        <v>46</v>
      </c>
      <c r="AC177" s="25" t="inlineStr">
        <is>
          <t>A</t>
        </is>
      </c>
      <c r="AD177" s="25" t="n">
        <v>16</v>
      </c>
      <c r="AH177" s="25">
        <f>CONCATENATE(X177," ",Y177," ",Z177," ",AA177," ",AB177," ",AC177," ",AD177," ",AE177," ",AF177," ",AG177)</f>
        <v/>
      </c>
      <c r="AI177" s="25" t="inlineStr">
        <is>
          <t>no reporta</t>
        </is>
      </c>
      <c r="AJ177" s="25" t="n">
        <v>3207979831</v>
      </c>
      <c r="AK177" s="25" t="inlineStr">
        <is>
          <t>Alcalá</t>
        </is>
      </c>
      <c r="AP177" s="25" t="n">
        <v>8</v>
      </c>
      <c r="AQ177" s="34" t="n">
        <v>41691</v>
      </c>
      <c r="AR177" s="34" t="n">
        <v>41691</v>
      </c>
      <c r="AS177" s="36">
        <f>AR177-AQ177</f>
        <v/>
      </c>
      <c r="AT177" s="25" t="inlineStr">
        <is>
          <t>Acta de compromiso</t>
        </is>
      </c>
      <c r="AU177" s="25" t="inlineStr">
        <is>
          <t>Auto de archivo</t>
        </is>
      </c>
      <c r="AW177" s="38" t="n">
        <v>41690</v>
      </c>
      <c r="AX177" s="37" t="inlineStr">
        <is>
          <t>J. Restrepo - S. Bustamante - C. Rojas</t>
        </is>
      </c>
      <c r="AY177" s="38" t="n">
        <v>41690</v>
      </c>
      <c r="CF177" s="38" t="n">
        <v>42020</v>
      </c>
    </row>
    <row r="178">
      <c r="B178" s="25" t="inlineStr">
        <is>
          <t>174-2014</t>
        </is>
      </c>
      <c r="C178" s="25" t="n">
        <v>1308657</v>
      </c>
      <c r="E178" s="25" t="inlineStr">
        <is>
          <t>MATERIALES DE CONSTRUCCIÓN</t>
        </is>
      </c>
      <c r="H178" s="25" t="inlineStr">
        <is>
          <t>Material de obra en espacio publico</t>
        </is>
      </c>
      <c r="I178" s="25" t="inlineStr">
        <is>
          <t>De oficio</t>
        </is>
      </c>
      <c r="T178" s="25">
        <f>CONCATENATE(J178," ",K178," ",L178," ",M178," ",N178," ",O178," ",P178," ",Q178," ",R178," ",S178)</f>
        <v/>
      </c>
      <c r="W178" s="25" t="inlineStr">
        <is>
          <t>Carlos Ernesto Tamayo</t>
        </is>
      </c>
      <c r="X178" s="25" t="inlineStr">
        <is>
          <t>CL</t>
        </is>
      </c>
      <c r="Y178" s="25" t="n">
        <v>40</v>
      </c>
      <c r="AA178" s="25" t="inlineStr">
        <is>
          <t>SUR</t>
        </is>
      </c>
      <c r="AB178" s="25" t="n">
        <v>45</v>
      </c>
      <c r="AC178" s="25" t="inlineStr">
        <is>
          <t>A</t>
        </is>
      </c>
      <c r="AD178" s="25" t="n">
        <v>35</v>
      </c>
      <c r="AH178" s="25">
        <f>CONCATENATE(X178," ",Y178," ",Z178," ",AA178," ",AB178," ",AC178," ",AD178," ",AE178," ",AF178," ",AG178)</f>
        <v/>
      </c>
      <c r="AI178" s="25" t="inlineStr">
        <is>
          <t>no reporta</t>
        </is>
      </c>
      <c r="AJ178" s="25" t="n">
        <v>3113081552</v>
      </c>
      <c r="AK178" s="25" t="inlineStr">
        <is>
          <t>Alcalá</t>
        </is>
      </c>
      <c r="AP178" s="25" t="n">
        <v>8</v>
      </c>
      <c r="AQ178" s="34" t="n">
        <v>41691</v>
      </c>
      <c r="AR178" s="34" t="n">
        <v>41691</v>
      </c>
      <c r="AS178" s="36">
        <f>AR178-AQ178</f>
        <v/>
      </c>
      <c r="AT178" s="25" t="inlineStr">
        <is>
          <t>Acta de compromiso</t>
        </is>
      </c>
      <c r="AU178" s="25" t="inlineStr">
        <is>
          <t>Auto de archivo</t>
        </is>
      </c>
      <c r="AW178" s="38" t="n">
        <v>41690</v>
      </c>
      <c r="AX178" s="37" t="inlineStr">
        <is>
          <t>J. Restrepo - S. Bustamante - C. Rojas</t>
        </is>
      </c>
      <c r="AY178" s="38" t="n">
        <v>41690</v>
      </c>
      <c r="AZ178" s="38" t="n">
        <v>41698</v>
      </c>
      <c r="BA178" s="37" t="inlineStr">
        <is>
          <t>L. Garcia - J. Alvarez</t>
        </is>
      </c>
      <c r="BB178" s="38" t="n">
        <v>41698</v>
      </c>
      <c r="BC178" s="38" t="n">
        <v>41738</v>
      </c>
      <c r="BD178" s="37" t="inlineStr">
        <is>
          <t>L. Taborda</t>
        </is>
      </c>
      <c r="BE178" s="38" t="n">
        <v>41738</v>
      </c>
      <c r="BF178" s="38" t="n">
        <v>41779</v>
      </c>
      <c r="BG178" s="37" t="inlineStr">
        <is>
          <t>L. Taborda</t>
        </is>
      </c>
      <c r="BH178" s="38" t="n">
        <v>41779</v>
      </c>
      <c r="CF178" s="38" t="n">
        <v>41704</v>
      </c>
    </row>
    <row r="179">
      <c r="B179" s="25" t="inlineStr">
        <is>
          <t>175-2014</t>
        </is>
      </c>
      <c r="C179" s="25" t="n">
        <v>1308658</v>
      </c>
      <c r="E179" s="25" t="inlineStr">
        <is>
          <t>ESCOMBROS</t>
        </is>
      </c>
      <c r="H179" s="25" t="inlineStr">
        <is>
          <t>Escombros en espacio publico</t>
        </is>
      </c>
      <c r="I179" s="25" t="inlineStr">
        <is>
          <t>De oficio</t>
        </is>
      </c>
      <c r="T179" s="25">
        <f>CONCATENATE(J179," ",K179," ",L179," ",M179," ",N179," ",O179," ",P179," ",Q179," ",R179," ",S179)</f>
        <v/>
      </c>
      <c r="W179" s="25" t="inlineStr">
        <is>
          <t>Silvia Helena Serna</t>
        </is>
      </c>
      <c r="X179" s="25" t="inlineStr">
        <is>
          <t>KR</t>
        </is>
      </c>
      <c r="Y179" s="25" t="n">
        <v>42</v>
      </c>
      <c r="Z179" s="25" t="inlineStr">
        <is>
          <t>A</t>
        </is>
      </c>
      <c r="AB179" s="25" t="n">
        <v>40</v>
      </c>
      <c r="AC179" s="25" t="inlineStr">
        <is>
          <t>C</t>
        </is>
      </c>
      <c r="AD179" s="25" t="n">
        <v>6</v>
      </c>
      <c r="AE179" s="25" t="inlineStr">
        <is>
          <t>SUR</t>
        </is>
      </c>
      <c r="AH179" s="25">
        <f>CONCATENATE(X179," ",Y179," ",Z179," ",AA179," ",AB179," ",AC179," ",AD179," ",AE179," ",AF179," ",AG179)</f>
        <v/>
      </c>
      <c r="AI179" s="25" t="n">
        <v>42870810</v>
      </c>
      <c r="AJ179" s="25" t="n">
        <v>2765031</v>
      </c>
      <c r="AK179" s="25" t="inlineStr">
        <is>
          <t>El Dorado</t>
        </is>
      </c>
      <c r="AP179" s="25" t="n">
        <v>7</v>
      </c>
      <c r="AQ179" s="34" t="n">
        <v>41691</v>
      </c>
      <c r="AR179" s="34" t="n">
        <v>41691</v>
      </c>
      <c r="AS179" s="36">
        <f>AR179-AQ179</f>
        <v/>
      </c>
      <c r="AT179" s="25" t="inlineStr">
        <is>
          <t>Acta de compromiso</t>
        </is>
      </c>
      <c r="AU179" s="25" t="inlineStr">
        <is>
          <t>Auto de archivo</t>
        </is>
      </c>
      <c r="AW179" s="38" t="n">
        <v>41690</v>
      </c>
      <c r="AX179" s="37" t="inlineStr">
        <is>
          <t>J. Restrepo - S. Bustamante - C. Rojas</t>
        </is>
      </c>
      <c r="AY179" s="38" t="n">
        <v>41690</v>
      </c>
      <c r="AZ179" s="38" t="n">
        <v>41698</v>
      </c>
      <c r="BA179" s="37" t="inlineStr">
        <is>
          <t>L. Garcia - J. Alvarez</t>
        </is>
      </c>
      <c r="BB179" s="38" t="n">
        <v>41698</v>
      </c>
      <c r="CF179" s="38" t="n">
        <v>41704</v>
      </c>
    </row>
    <row r="180">
      <c r="A180" s="25" t="inlineStr">
        <is>
          <t>I.T 132199</t>
        </is>
      </c>
      <c r="B180" s="25" t="inlineStr">
        <is>
          <t>176-2014</t>
        </is>
      </c>
      <c r="C180" s="25" t="inlineStr">
        <is>
          <t>109402-132199</t>
        </is>
      </c>
      <c r="E180" s="25" t="inlineStr">
        <is>
          <t>RESIDUOS SOLIDOS</t>
        </is>
      </c>
      <c r="H180" s="25" t="inlineStr">
        <is>
          <t>Descomposición vegetal sin control</t>
        </is>
      </c>
      <c r="I180" s="25" t="inlineStr">
        <is>
          <t>Luz Arcila</t>
        </is>
      </c>
      <c r="J180" s="25" t="inlineStr">
        <is>
          <t>KR</t>
        </is>
      </c>
      <c r="K180" s="25" t="n">
        <v>28</v>
      </c>
      <c r="N180" s="25" t="n">
        <v>38</v>
      </c>
      <c r="P180" s="25" t="n">
        <v>10</v>
      </c>
      <c r="Q180" s="25" t="inlineStr">
        <is>
          <t>SUR</t>
        </is>
      </c>
      <c r="T180" s="25">
        <f>CONCATENATE(J180," ",K180," ",L180," ",M180," ",N180," ",O180," ",P180," ",Q180," ",R180," ",S180)</f>
        <v/>
      </c>
      <c r="U180" s="25" t="n">
        <v>42866641</v>
      </c>
      <c r="V180" s="25" t="n">
        <v>2917225</v>
      </c>
      <c r="W180" s="25" t="inlineStr">
        <is>
          <t>Maria Teresa Melguizo</t>
        </is>
      </c>
      <c r="X180" s="25" t="inlineStr">
        <is>
          <t>KR</t>
        </is>
      </c>
      <c r="Y180" s="25" t="n">
        <v>28</v>
      </c>
      <c r="AB180" s="25" t="n">
        <v>37</v>
      </c>
      <c r="AC180" s="25" t="inlineStr">
        <is>
          <t>B</t>
        </is>
      </c>
      <c r="AD180" s="25" t="n">
        <v>70</v>
      </c>
      <c r="AE180" s="25" t="inlineStr">
        <is>
          <t>SUR</t>
        </is>
      </c>
      <c r="AH180" s="25">
        <f>CONCATENATE(X180," ",Y180," ",Z180," ",AA180," ",AB180," ",AC180," ",AD180," ",AE180," ",AF180," ",AG180)</f>
        <v/>
      </c>
      <c r="AI180" s="25" t="inlineStr">
        <is>
          <t>no reporta</t>
        </is>
      </c>
      <c r="AJ180" s="25" t="inlineStr">
        <is>
          <t>no reporta</t>
        </is>
      </c>
      <c r="AK180" s="25" t="inlineStr">
        <is>
          <t>Loma de Las Brujas</t>
        </is>
      </c>
      <c r="AP180" s="25" t="n">
        <v>5</v>
      </c>
      <c r="AQ180" s="34" t="n">
        <v>41694</v>
      </c>
      <c r="AR180" s="34" t="n">
        <v>41711</v>
      </c>
      <c r="AS180" s="36">
        <f>AR180-AQ180</f>
        <v/>
      </c>
      <c r="AT180" s="25" t="inlineStr">
        <is>
          <t>Acta de compromiso</t>
        </is>
      </c>
      <c r="AU180" s="25" t="inlineStr">
        <is>
          <t>Auto de archivo</t>
        </is>
      </c>
      <c r="AW180" s="38" t="n">
        <v>41696</v>
      </c>
      <c r="AX180" s="37" t="inlineStr">
        <is>
          <t>C. Calle - C. Rojas</t>
        </is>
      </c>
      <c r="AY180" s="38" t="n">
        <v>41696</v>
      </c>
      <c r="CF180" s="38" t="n">
        <v>41753</v>
      </c>
    </row>
    <row r="181">
      <c r="B181" s="25" t="inlineStr">
        <is>
          <t>177-2014</t>
        </is>
      </c>
      <c r="C181" s="25" t="n">
        <v>1308436</v>
      </c>
      <c r="E181" s="25" t="inlineStr">
        <is>
          <t>ESCOMBROS</t>
        </is>
      </c>
      <c r="H181" s="25" t="inlineStr">
        <is>
          <t>Escombros en espacio publico</t>
        </is>
      </c>
      <c r="I181" s="25" t="inlineStr">
        <is>
          <t>De oficio</t>
        </is>
      </c>
      <c r="T181" s="25">
        <f>CONCATENATE(J181," ",K181," ",L181," ",M181," ",N181," ",O181," ",P181," ",Q181," ",R181," ",S181)</f>
        <v/>
      </c>
      <c r="W181" s="25" t="inlineStr">
        <is>
          <t>Juan Rodrigo Uribe</t>
        </is>
      </c>
      <c r="AH181" s="25">
        <f>CONCATENATE(X181," ",Y181," ",Z181," ",AA181," ",AB181," ",AC181," ",AD181," ",AE181," ",AF181," ",AG181)</f>
        <v/>
      </c>
      <c r="AS181" s="36">
        <f>AR181-AQ181</f>
        <v/>
      </c>
    </row>
    <row r="182">
      <c r="B182" s="25" t="inlineStr">
        <is>
          <t>178-2014</t>
        </is>
      </c>
      <c r="C182" s="25" t="n">
        <v>1308667</v>
      </c>
      <c r="D182" s="25" t="inlineStr">
        <is>
          <t>FLORA</t>
        </is>
      </c>
      <c r="H182" s="25" t="inlineStr">
        <is>
          <t>Intervencion de arbol sin ningun tramite</t>
        </is>
      </c>
      <c r="I182" s="25" t="inlineStr">
        <is>
          <t>De oficio</t>
        </is>
      </c>
      <c r="T182" s="25">
        <f>CONCATENATE(J182," ",K182," ",L182," ",M182," ",N182," ",O182," ",P182," ",Q182," ",R182," ",S182)</f>
        <v/>
      </c>
      <c r="W182" s="25" t="inlineStr">
        <is>
          <t>Odontoss</t>
        </is>
      </c>
      <c r="X182" s="25" t="inlineStr">
        <is>
          <t>TR</t>
        </is>
      </c>
      <c r="Y182" s="25" t="n">
        <v>32</v>
      </c>
      <c r="Z182" s="25" t="inlineStr">
        <is>
          <t>A</t>
        </is>
      </c>
      <c r="AA182" s="25" t="inlineStr">
        <is>
          <t>SUR</t>
        </is>
      </c>
      <c r="AB182" s="25" t="n">
        <v>32</v>
      </c>
      <c r="AC182" s="25" t="inlineStr">
        <is>
          <t>D</t>
        </is>
      </c>
      <c r="AD182" s="25" t="n">
        <v>38</v>
      </c>
      <c r="AH182" s="25">
        <f>CONCATENATE(X182," ",Y182," ",Z182," ",AA182," ",AB182," ",AC182," ",AD182," ",AE182," ",AF182," ",AG182)</f>
        <v/>
      </c>
      <c r="AI182" s="25" t="inlineStr">
        <is>
          <t>no reporta</t>
        </is>
      </c>
      <c r="AK182" s="25" t="inlineStr">
        <is>
          <t>La Magnolia</t>
        </is>
      </c>
      <c r="AP182" s="25" t="n">
        <v>9</v>
      </c>
      <c r="AQ182" s="34" t="n">
        <v>41691</v>
      </c>
      <c r="AR182" s="34" t="n">
        <v>41800</v>
      </c>
      <c r="AS182" s="36">
        <f>AR182-AQ182</f>
        <v/>
      </c>
      <c r="AT182" s="25" t="inlineStr">
        <is>
          <t>Remisión u otros</t>
        </is>
      </c>
      <c r="AU182" s="25" t="inlineStr">
        <is>
          <t>Auto de archivo</t>
        </is>
      </c>
      <c r="AW182" s="38" t="n">
        <v>41800</v>
      </c>
      <c r="AX182" s="37" t="inlineStr">
        <is>
          <t>L. Taborda</t>
        </is>
      </c>
      <c r="AY182" s="38" t="n">
        <v>41801</v>
      </c>
      <c r="CF182" s="38" t="n">
        <v>41801</v>
      </c>
    </row>
    <row r="183">
      <c r="B183" s="25" t="inlineStr">
        <is>
          <t>179-2014</t>
        </is>
      </c>
      <c r="C183" s="25" t="n">
        <v>1308706</v>
      </c>
      <c r="E183" s="25" t="inlineStr">
        <is>
          <t>ESCOMBROS</t>
        </is>
      </c>
      <c r="H183" s="25" t="inlineStr">
        <is>
          <t>Disposicion inadecuada de escombros</t>
        </is>
      </c>
      <c r="I183" s="25" t="inlineStr">
        <is>
          <t>De oficio</t>
        </is>
      </c>
      <c r="T183" s="25">
        <f>CONCATENATE(J183," ",K183," ",L183," ",M183," ",N183," ",O183," ",P183," ",Q183," ",R183," ",S183)</f>
        <v/>
      </c>
      <c r="W183" s="25" t="inlineStr">
        <is>
          <t>Carlos Mejia Echeverri</t>
        </is>
      </c>
      <c r="X183" s="25" t="inlineStr">
        <is>
          <t>CL</t>
        </is>
      </c>
      <c r="Y183" s="25" t="n">
        <v>48</v>
      </c>
      <c r="Z183" s="25" t="inlineStr">
        <is>
          <t>DD</t>
        </is>
      </c>
      <c r="AA183" s="25" t="inlineStr">
        <is>
          <t>SUR</t>
        </is>
      </c>
      <c r="AB183" s="25" t="n">
        <v>42</v>
      </c>
      <c r="AC183" s="25" t="inlineStr">
        <is>
          <t>D</t>
        </is>
      </c>
      <c r="AD183" s="25" t="n">
        <v>59</v>
      </c>
      <c r="AH183" s="25">
        <f>CONCATENATE(X183," ",Y183," ",Z183," ",AA183," ",AB183," ",AC183," ",AD183," ",AE183," ",AF183," ",AG183)</f>
        <v/>
      </c>
      <c r="AI183" s="25" t="n">
        <v>98515542</v>
      </c>
      <c r="AJ183" s="25" t="n">
        <v>3336878</v>
      </c>
      <c r="AK183" s="25" t="inlineStr">
        <is>
          <t>Loma del Barro</t>
        </is>
      </c>
      <c r="AP183" s="25" t="n">
        <v>7</v>
      </c>
      <c r="AQ183" s="34" t="n">
        <v>41694</v>
      </c>
      <c r="AR183" s="34" t="n">
        <v>41694</v>
      </c>
      <c r="AS183" s="36">
        <f>AR183-AQ183</f>
        <v/>
      </c>
      <c r="AT183" s="25" t="inlineStr">
        <is>
          <t>Acta de compromiso</t>
        </is>
      </c>
      <c r="AU183" s="25" t="inlineStr">
        <is>
          <t>Auto de archivo</t>
        </is>
      </c>
      <c r="AW183" s="38" t="n">
        <v>41693</v>
      </c>
      <c r="AX183" s="37" t="inlineStr">
        <is>
          <t>L. Garcia - J. Alvarez</t>
        </is>
      </c>
      <c r="AY183" s="38" t="n">
        <v>41693</v>
      </c>
      <c r="CF183" s="38" t="n">
        <v>41715</v>
      </c>
    </row>
    <row r="184">
      <c r="B184" s="25" t="inlineStr">
        <is>
          <t>180-2014</t>
        </is>
      </c>
      <c r="C184" s="25" t="n">
        <v>1308698</v>
      </c>
      <c r="E184" s="25" t="inlineStr">
        <is>
          <t>ESCOMBROS</t>
        </is>
      </c>
      <c r="F184" s="25" t="n">
        <v>3</v>
      </c>
      <c r="H184" s="25" t="inlineStr">
        <is>
          <t>Comparendo 571 - Disposicion inadecuada de escombros</t>
        </is>
      </c>
      <c r="I184" s="25" t="inlineStr">
        <is>
          <t>De oficio</t>
        </is>
      </c>
      <c r="T184" s="25">
        <f>CONCATENATE(J184," ",K184," ",L184," ",M184," ",N184," ",O184," ",P184," ",Q184," ",R184," ",S184)</f>
        <v/>
      </c>
      <c r="W184" s="25" t="inlineStr">
        <is>
          <t>Ciudadadela San Gabriel</t>
        </is>
      </c>
      <c r="X184" s="25" t="inlineStr">
        <is>
          <t>KR</t>
        </is>
      </c>
      <c r="Y184" s="25" t="n">
        <v>29</v>
      </c>
      <c r="AB184" s="25" t="n">
        <v>36</v>
      </c>
      <c r="AC184" s="25" t="inlineStr">
        <is>
          <t>D</t>
        </is>
      </c>
      <c r="AD184" s="25" t="n">
        <v>11</v>
      </c>
      <c r="AE184" s="25" t="inlineStr">
        <is>
          <t>SUR</t>
        </is>
      </c>
      <c r="AH184" s="25">
        <f>CONCATENATE(X184," ",Y184," ",Z184," ",AA184," ",AB184," ",AC184," ",AD184," ",AE184," ",AF184," ",AG184)</f>
        <v/>
      </c>
      <c r="AI184" s="25" t="inlineStr">
        <is>
          <t>811040708-9</t>
        </is>
      </c>
      <c r="AJ184" s="25" t="n">
        <v>3344300</v>
      </c>
      <c r="AK184" s="25" t="inlineStr">
        <is>
          <t>Uribe Angel</t>
        </is>
      </c>
      <c r="AP184" s="25" t="n">
        <v>3</v>
      </c>
      <c r="AQ184" s="34" t="n">
        <v>41694</v>
      </c>
      <c r="AR184" s="34" t="n">
        <v>41694</v>
      </c>
      <c r="AS184" s="36">
        <f>AR184-AQ184</f>
        <v/>
      </c>
      <c r="AT184" s="25" t="inlineStr">
        <is>
          <t>Comparendo ambiental</t>
        </is>
      </c>
      <c r="AU184" s="25" t="inlineStr">
        <is>
          <t>Auto de archivo</t>
        </is>
      </c>
      <c r="AW184" s="38" t="n">
        <v>41694</v>
      </c>
      <c r="AX184" s="37" t="inlineStr">
        <is>
          <t>J. Restrepo - S. Bustamante - C. Rojas</t>
        </is>
      </c>
      <c r="AY184" s="38" t="n">
        <v>41694</v>
      </c>
      <c r="CF184" s="38" t="n">
        <v>42019</v>
      </c>
    </row>
    <row r="185">
      <c r="B185" s="25" t="inlineStr">
        <is>
          <t>181-2014</t>
        </is>
      </c>
      <c r="C185" s="25" t="n">
        <v>1308721</v>
      </c>
      <c r="D185" s="25" t="inlineStr">
        <is>
          <t>ESPACIO PUBLICOS VERDES</t>
        </is>
      </c>
      <c r="H185" s="25" t="inlineStr">
        <is>
          <t>Cambio de piso blando a piso duro</t>
        </is>
      </c>
      <c r="I185" s="25" t="inlineStr">
        <is>
          <t>De oficio</t>
        </is>
      </c>
      <c r="T185" s="25">
        <f>CONCATENATE(J185," ",K185," ",L185," ",M185," ",N185," ",O185," ",P185," ",Q185," ",R185," ",S185)</f>
        <v/>
      </c>
      <c r="W185" s="25" t="inlineStr">
        <is>
          <t>Jairo Mesa Quiroga</t>
        </is>
      </c>
      <c r="X185" s="25" t="inlineStr">
        <is>
          <t>KR</t>
        </is>
      </c>
      <c r="Y185" s="25" t="n">
        <v>46</v>
      </c>
      <c r="AB185" s="25" t="n">
        <v>19</v>
      </c>
      <c r="AD185" s="25" t="n">
        <v>130</v>
      </c>
      <c r="AE185" s="25" t="inlineStr">
        <is>
          <t>SUR</t>
        </is>
      </c>
      <c r="AH185" s="25">
        <f>CONCATENATE(X185," ",Y185," ",Z185," ",AA185," ",AB185," ",AC185," ",AD185," ",AE185," ",AF185," ",AG185)</f>
        <v/>
      </c>
      <c r="AI185" s="25" t="n">
        <v>70124288</v>
      </c>
      <c r="AJ185" s="25" t="n">
        <v>4441210</v>
      </c>
      <c r="AK185" s="25" t="inlineStr">
        <is>
          <t>Zuñiga</t>
        </is>
      </c>
      <c r="AP185" s="25" t="n">
        <v>4</v>
      </c>
      <c r="AQ185" s="34" t="n">
        <v>41695</v>
      </c>
      <c r="AR185" s="34" t="n">
        <v>41695</v>
      </c>
      <c r="AS185" s="36">
        <f>AR185-AQ185</f>
        <v/>
      </c>
      <c r="AT185" s="25" t="inlineStr">
        <is>
          <t>Acta de compromiso</t>
        </is>
      </c>
      <c r="AU185" s="25" t="inlineStr">
        <is>
          <t>Auto de archivo</t>
        </is>
      </c>
      <c r="AW185" s="38" t="n">
        <v>41690</v>
      </c>
      <c r="AX185" s="37" t="inlineStr">
        <is>
          <t>L. Garcia - J. Alvarez</t>
        </is>
      </c>
      <c r="AY185" s="38" t="n">
        <v>41690</v>
      </c>
      <c r="AZ185" s="38" t="n">
        <v>41779</v>
      </c>
      <c r="BA185" s="37" t="inlineStr">
        <is>
          <t>L. Taborda</t>
        </is>
      </c>
      <c r="BB185" s="38" t="n">
        <v>41779</v>
      </c>
      <c r="BC185" s="38" t="n">
        <v>41789</v>
      </c>
      <c r="BD185" s="37" t="inlineStr">
        <is>
          <t>L. Taborda</t>
        </is>
      </c>
      <c r="BE185" s="38" t="n">
        <v>41789</v>
      </c>
      <c r="CF185" s="38" t="n">
        <v>41816</v>
      </c>
    </row>
    <row r="186">
      <c r="B186" s="25" t="inlineStr">
        <is>
          <t>182-2014</t>
        </is>
      </c>
      <c r="C186" s="25" t="n">
        <v>1308722</v>
      </c>
      <c r="E186" s="25" t="inlineStr">
        <is>
          <t>ESCOMBROS</t>
        </is>
      </c>
      <c r="H186" s="25" t="inlineStr">
        <is>
          <t>Escombros y material de construcción en espacio público</t>
        </is>
      </c>
      <c r="I186" s="25" t="inlineStr">
        <is>
          <t>De oficio</t>
        </is>
      </c>
      <c r="T186" s="25">
        <f>CONCATENATE(J186," ",K186," ",L186," ",M186," ",N186," ",O186," ",P186," ",Q186," ",R186," ",S186)</f>
        <v/>
      </c>
      <c r="W186" s="25" t="inlineStr">
        <is>
          <t>John Preciado</t>
        </is>
      </c>
      <c r="X186" s="25" t="inlineStr">
        <is>
          <t>KR</t>
        </is>
      </c>
      <c r="Y186" s="25" t="n">
        <v>30</v>
      </c>
      <c r="AB186" s="25" t="n">
        <v>39</v>
      </c>
      <c r="AC186" s="25" t="inlineStr">
        <is>
          <t>B</t>
        </is>
      </c>
      <c r="AD186" s="25" t="n">
        <v>57</v>
      </c>
      <c r="AE186" s="25" t="inlineStr">
        <is>
          <t>SUR</t>
        </is>
      </c>
      <c r="AH186" s="25">
        <f>CONCATENATE(X186," ",Y186," ",Z186," ",AA186," ",AB186," ",AC186," ",AD186," ",AE186," ",AF186," ",AG186)</f>
        <v/>
      </c>
      <c r="AI186" s="25" t="n">
        <v>1087109867</v>
      </c>
      <c r="AJ186" s="25" t="n">
        <v>3016863490</v>
      </c>
      <c r="AK186" s="25" t="inlineStr">
        <is>
          <t>San José</t>
        </is>
      </c>
      <c r="AP186" s="25" t="n">
        <v>6</v>
      </c>
      <c r="AQ186" s="34" t="n">
        <v>41695</v>
      </c>
      <c r="AR186" s="34" t="n">
        <v>41695</v>
      </c>
      <c r="AS186" s="36">
        <f>AR186-AQ186</f>
        <v/>
      </c>
      <c r="AT186" s="25" t="inlineStr">
        <is>
          <t>Acta de compromiso</t>
        </is>
      </c>
      <c r="AU186" s="25" t="inlineStr">
        <is>
          <t>Auto de archivo</t>
        </is>
      </c>
      <c r="AW186" s="38" t="n">
        <v>41694</v>
      </c>
      <c r="AX186" s="37" t="inlineStr">
        <is>
          <t>L. Garcia - J. Alvarez</t>
        </is>
      </c>
      <c r="AY186" s="38" t="n">
        <v>41694</v>
      </c>
      <c r="CF186" s="38" t="n">
        <v>41827</v>
      </c>
    </row>
    <row r="187">
      <c r="A187" s="25" t="inlineStr">
        <is>
          <t>IT 132726</t>
        </is>
      </c>
      <c r="B187" s="25" t="inlineStr">
        <is>
          <t>183-2014</t>
        </is>
      </c>
      <c r="C187" s="25" t="n">
        <v>1308731</v>
      </c>
      <c r="D187" s="25" t="inlineStr">
        <is>
          <t>HÍDRICO</t>
        </is>
      </c>
      <c r="H187" s="25" t="inlineStr">
        <is>
          <t>Contaminacion de aguas por descargas de pozo septico</t>
        </is>
      </c>
      <c r="I187" s="25" t="inlineStr">
        <is>
          <t>Inspección Palmas</t>
        </is>
      </c>
      <c r="T187" s="25">
        <f>CONCATENATE(J187," ",K187," ",L187," ",M187," ",N187," ",O187," ",P187," ",Q187," ",R187," ",S187)</f>
        <v/>
      </c>
      <c r="W187" s="25" t="inlineStr">
        <is>
          <t>Villa Serena-Casa 103</t>
        </is>
      </c>
      <c r="AH187" s="25">
        <f>CONCATENATE(X187," ",Y187," ",Z187," ",AA187," ",AB187," ",AC187," ",AD187," ",AE187," ",AF187," ",AG187)</f>
        <v/>
      </c>
      <c r="AI187" s="25" t="inlineStr">
        <is>
          <t>no reporta</t>
        </is>
      </c>
      <c r="AJ187" s="25" t="inlineStr">
        <is>
          <t>no reporta</t>
        </is>
      </c>
      <c r="AL187" s="25" t="inlineStr">
        <is>
          <t>El Escobero</t>
        </is>
      </c>
      <c r="AP187" s="25" t="n">
        <v>10</v>
      </c>
      <c r="AQ187" s="34" t="n">
        <v>41695</v>
      </c>
      <c r="AR187" s="34" t="n">
        <v>41695</v>
      </c>
      <c r="AS187" s="36">
        <f>AR187-AQ187</f>
        <v/>
      </c>
      <c r="AT187" s="25" t="inlineStr">
        <is>
          <t>Remisión u otros</t>
        </is>
      </c>
      <c r="AU187" s="25" t="inlineStr">
        <is>
          <t>Auto de archivo</t>
        </is>
      </c>
      <c r="AW187" s="38" t="n">
        <v>41786</v>
      </c>
      <c r="AX187" s="37" t="inlineStr">
        <is>
          <t>C. Calle</t>
        </is>
      </c>
      <c r="AY187" s="38" t="n">
        <v>41789</v>
      </c>
    </row>
    <row r="188">
      <c r="B188" s="25" t="inlineStr">
        <is>
          <t>184-2014</t>
        </is>
      </c>
      <c r="C188" s="25" t="n">
        <v>1308747</v>
      </c>
      <c r="E188" s="25" t="inlineStr">
        <is>
          <t>RESIDUOS SOLIDOS</t>
        </is>
      </c>
      <c r="H188" s="25" t="inlineStr">
        <is>
          <t>Recicladores en zona pública entre las 4:00-4:30 pm</t>
        </is>
      </c>
      <c r="I188" s="25" t="inlineStr">
        <is>
          <t>Soraida Bayona</t>
        </is>
      </c>
      <c r="J188" s="25" t="inlineStr">
        <is>
          <t>TR</t>
        </is>
      </c>
      <c r="K188" s="25" t="n">
        <v>27</v>
      </c>
      <c r="L188" s="25" t="inlineStr">
        <is>
          <t>A</t>
        </is>
      </c>
      <c r="M188" s="25" t="inlineStr">
        <is>
          <t>SUR</t>
        </is>
      </c>
      <c r="N188" s="25" t="n">
        <v>42</v>
      </c>
      <c r="P188" s="25" t="n">
        <v>95</v>
      </c>
      <c r="T188" s="25">
        <f>CONCATENATE(J188," ",K188," ",L188," ",M188," ",N188," ",O188," ",P188," ",Q188," ",R188," ",S188)</f>
        <v/>
      </c>
      <c r="U188" s="25" t="n">
        <v>27374666</v>
      </c>
      <c r="W188" s="25" t="inlineStr">
        <is>
          <t>Por determinar</t>
        </is>
      </c>
      <c r="AH188" s="25">
        <f>CONCATENATE(X188," ",Y188," ",Z188," ",AA188," ",AB188," ",AC188," ",AD188," ",AE188," ",AF188," ",AG188)</f>
        <v/>
      </c>
      <c r="AI188" s="25" t="inlineStr">
        <is>
          <t>no reporta</t>
        </is>
      </c>
      <c r="AJ188" s="25" t="inlineStr">
        <is>
          <t>no reporta</t>
        </is>
      </c>
      <c r="AK188" s="25" t="inlineStr">
        <is>
          <t>La Magnolia</t>
        </is>
      </c>
      <c r="AP188" s="25" t="n">
        <v>9</v>
      </c>
      <c r="AQ188" s="34" t="n">
        <v>41696</v>
      </c>
      <c r="AR188" s="34" t="n">
        <v>41736</v>
      </c>
      <c r="AS188" s="36">
        <f>AR188-AQ188</f>
        <v/>
      </c>
      <c r="AT188" s="25" t="inlineStr">
        <is>
          <t>Remisión u otros</t>
        </is>
      </c>
      <c r="AU188" s="25" t="inlineStr">
        <is>
          <t>Auto de archivo</t>
        </is>
      </c>
      <c r="AW188" s="38" t="n">
        <v>41736</v>
      </c>
      <c r="AX188" s="37" t="inlineStr">
        <is>
          <t>C. Calle - C. Rojas</t>
        </is>
      </c>
      <c r="AY188" s="38" t="n">
        <v>41737</v>
      </c>
      <c r="CF188" s="38" t="n">
        <v>41753</v>
      </c>
    </row>
    <row r="189">
      <c r="B189" s="25" t="inlineStr">
        <is>
          <t>185-2014</t>
        </is>
      </c>
      <c r="C189" s="25" t="n">
        <v>1308748</v>
      </c>
      <c r="E189" s="25" t="inlineStr">
        <is>
          <t>RESIDUOS SOLIDOS</t>
        </is>
      </c>
      <c r="H189" s="25" t="inlineStr">
        <is>
          <t>Sacan basuras en días no establecidos</t>
        </is>
      </c>
      <c r="I189" s="25" t="inlineStr">
        <is>
          <t>Comunidad</t>
        </is>
      </c>
      <c r="J189" s="25" t="inlineStr">
        <is>
          <t>KR</t>
        </is>
      </c>
      <c r="K189" s="25" t="n">
        <v>45</v>
      </c>
      <c r="N189" s="25" t="n">
        <v>35</v>
      </c>
      <c r="T189" s="25">
        <f>CONCATENATE(J189," ",K189," ",L189," ",M189," ",N189," ",O189," ",P189," ",Q189," ",R189," ",S189)</f>
        <v/>
      </c>
      <c r="W189" s="25" t="inlineStr">
        <is>
          <t>Por determinar</t>
        </is>
      </c>
      <c r="AH189" s="25">
        <f>CONCATENATE(X189," ",Y189," ",Z189," ",AA189," ",AB189," ",AC189," ",AD189," ",AE189," ",AF189," ",AG189)</f>
        <v/>
      </c>
      <c r="AI189" s="25" t="inlineStr">
        <is>
          <t>no reporta</t>
        </is>
      </c>
      <c r="AJ189" s="25" t="inlineStr">
        <is>
          <t>no reporta</t>
        </is>
      </c>
      <c r="AK189" s="25" t="inlineStr">
        <is>
          <t>El Portal</t>
        </is>
      </c>
      <c r="AP189" s="25" t="n">
        <v>2</v>
      </c>
      <c r="AQ189" s="34" t="n">
        <v>41696</v>
      </c>
      <c r="AR189" s="34" t="n">
        <v>41736</v>
      </c>
      <c r="AS189" s="36">
        <f>AR189-AQ189</f>
        <v/>
      </c>
      <c r="AT189" s="25" t="inlineStr">
        <is>
          <t>Acta de compromiso</t>
        </is>
      </c>
      <c r="AU189" s="25" t="inlineStr">
        <is>
          <t>Auto de archivo</t>
        </is>
      </c>
      <c r="AW189" s="38" t="n">
        <v>41736</v>
      </c>
      <c r="AX189" s="37" t="inlineStr">
        <is>
          <t>C. Calle - C. Rojas</t>
        </is>
      </c>
      <c r="AY189" s="38" t="n">
        <v>41737</v>
      </c>
      <c r="CF189" s="38" t="n">
        <v>41753</v>
      </c>
    </row>
    <row r="190">
      <c r="B190" s="25" t="inlineStr">
        <is>
          <t>186-2014</t>
        </is>
      </c>
      <c r="C190" s="25" t="inlineStr">
        <is>
          <t>1308757-132291-132304</t>
        </is>
      </c>
      <c r="E190" s="25" t="inlineStr">
        <is>
          <t>RESIDUOS SOLIDOS</t>
        </is>
      </c>
      <c r="H190" s="25" t="inlineStr">
        <is>
          <t>Vecinos que afectan los residentes de la urbanización</t>
        </is>
      </c>
      <c r="I190" s="25" t="inlineStr">
        <is>
          <t>Marylin Salinas-Santa Maria de Las Lomas</t>
        </is>
      </c>
      <c r="J190" s="25" t="inlineStr">
        <is>
          <t>TR</t>
        </is>
      </c>
      <c r="K190" s="25" t="n">
        <v>34</v>
      </c>
      <c r="L190" s="25" t="inlineStr">
        <is>
          <t>D</t>
        </is>
      </c>
      <c r="M190" s="25" t="inlineStr">
        <is>
          <t>SUR</t>
        </is>
      </c>
      <c r="N190" s="25" t="n">
        <v>27</v>
      </c>
      <c r="O190" s="25" t="inlineStr">
        <is>
          <t>D</t>
        </is>
      </c>
      <c r="P190" s="25" t="n">
        <v>28</v>
      </c>
      <c r="T190" s="25">
        <f>CONCATENATE(J190," ",K190," ",L190," ",M190," ",N190," ",O190," ",P190," ",Q190," ",R190," ",S190)</f>
        <v/>
      </c>
      <c r="W190" s="25" t="inlineStr">
        <is>
          <t>Por determinar</t>
        </is>
      </c>
      <c r="AH190" s="25">
        <f>CONCATENATE(X190," ",Y190," ",Z190," ",AA190," ",AB190," ",AC190," ",AD190," ",AE190," ",AF190," ",AG190)</f>
        <v/>
      </c>
      <c r="AI190" s="25" t="inlineStr">
        <is>
          <t>no reporta</t>
        </is>
      </c>
      <c r="AJ190" s="25" t="inlineStr">
        <is>
          <t>no reporta</t>
        </is>
      </c>
      <c r="AK190" s="25" t="inlineStr">
        <is>
          <t>Inmaculada</t>
        </is>
      </c>
      <c r="AP190" s="25" t="n">
        <v>5</v>
      </c>
      <c r="AQ190" s="34" t="n">
        <v>41696</v>
      </c>
      <c r="AR190" s="34" t="n">
        <v>41725</v>
      </c>
      <c r="AS190" s="36">
        <f>AR190-AQ190</f>
        <v/>
      </c>
      <c r="AT190" s="25" t="inlineStr">
        <is>
          <t>Remisión u otros</t>
        </is>
      </c>
      <c r="AU190" s="25" t="inlineStr">
        <is>
          <t>Auto de archivo</t>
        </is>
      </c>
      <c r="AW190" s="38" t="n">
        <v>41725</v>
      </c>
      <c r="AX190" s="37" t="inlineStr">
        <is>
          <t>C. Calle</t>
        </is>
      </c>
      <c r="AY190" s="38" t="n">
        <v>41729</v>
      </c>
    </row>
    <row r="191">
      <c r="B191" s="25" t="inlineStr">
        <is>
          <t>187-2014</t>
        </is>
      </c>
      <c r="C191" s="25" t="n">
        <v>1308759</v>
      </c>
      <c r="E191" s="25" t="inlineStr">
        <is>
          <t>ESCOMBROS</t>
        </is>
      </c>
      <c r="F191" s="25" t="n">
        <v>3</v>
      </c>
      <c r="H191" s="25" t="inlineStr">
        <is>
          <t>Disposicion inadecuada de escombros comparendo 702</t>
        </is>
      </c>
      <c r="I191" s="25" t="inlineStr">
        <is>
          <t>De oficio</t>
        </is>
      </c>
      <c r="T191" s="25">
        <f>CONCATENATE(J191," ",K191," ",L191," ",M191," ",N191," ",O191," ",P191," ",Q191," ",R191," ",S191)</f>
        <v/>
      </c>
      <c r="W191" s="25" t="inlineStr">
        <is>
          <t>Mario de Jesus Rivera Mejia</t>
        </is>
      </c>
      <c r="AH191" s="25">
        <f>CONCATENATE(X191," ",Y191," ",Z191," ",AA191," ",AB191," ",AC191," ",AD191," ",AE191," ",AF191," ",AG191)</f>
        <v/>
      </c>
      <c r="AI191" s="25" t="inlineStr">
        <is>
          <t>no reporta</t>
        </is>
      </c>
      <c r="AJ191" s="25" t="inlineStr">
        <is>
          <t>no reporta</t>
        </is>
      </c>
      <c r="AL191" s="25" t="inlineStr">
        <is>
          <t>El Vallano</t>
        </is>
      </c>
      <c r="AP191" s="25" t="n">
        <v>11</v>
      </c>
      <c r="AQ191" s="34" t="n">
        <v>41696</v>
      </c>
      <c r="AR191" s="34" t="n">
        <v>41759</v>
      </c>
      <c r="AS191" s="36">
        <f>AR191-AQ191</f>
        <v/>
      </c>
      <c r="AT191" s="25" t="inlineStr">
        <is>
          <t>Comparendo ambiental</t>
        </is>
      </c>
      <c r="AU191" s="25" t="inlineStr">
        <is>
          <t>Auto de archivo</t>
        </is>
      </c>
      <c r="CF191" s="38" t="n">
        <v>42061</v>
      </c>
    </row>
    <row r="192">
      <c r="B192" s="25" t="inlineStr">
        <is>
          <t>188-2014</t>
        </is>
      </c>
      <c r="C192" s="25" t="n">
        <v>1308761</v>
      </c>
      <c r="D192" s="25" t="inlineStr">
        <is>
          <t>FAUNA DOMÉSTICA</t>
        </is>
      </c>
      <c r="H192" s="25" t="inlineStr">
        <is>
          <t>Mascota agresiva</t>
        </is>
      </c>
      <c r="I192" s="25" t="inlineStr">
        <is>
          <t>De oficio</t>
        </is>
      </c>
      <c r="T192" s="25">
        <f>CONCATENATE(J192," ",K192," ",L192," ",M192," ",N192," ",O192," ",P192," ",Q192," ",R192," ",S192)</f>
        <v/>
      </c>
      <c r="W192" s="25" t="inlineStr">
        <is>
          <t>Gladys Castañeda</t>
        </is>
      </c>
      <c r="X192" s="25" t="inlineStr">
        <is>
          <t>KR</t>
        </is>
      </c>
      <c r="Y192" s="25" t="n">
        <v>27</v>
      </c>
      <c r="Z192" s="25" t="inlineStr">
        <is>
          <t>B</t>
        </is>
      </c>
      <c r="AB192" s="25" t="n">
        <v>23</v>
      </c>
      <c r="AD192" s="25" t="n">
        <v>100</v>
      </c>
      <c r="AE192" s="25" t="inlineStr">
        <is>
          <t>SUR</t>
        </is>
      </c>
      <c r="AG192" s="25" t="n">
        <v>103</v>
      </c>
      <c r="AH192" s="25">
        <f>CONCATENATE(X192," ",Y192," ",Z192," ",AA192," ",AB192," ",AC192," ",AD192," ",AE192," ",AF192," ",AG192)</f>
        <v/>
      </c>
      <c r="AI192" s="25" t="inlineStr">
        <is>
          <t>no reporta</t>
        </is>
      </c>
      <c r="AJ192" s="25" t="inlineStr">
        <is>
          <t>no reporta</t>
        </is>
      </c>
      <c r="AK192" s="25" t="inlineStr">
        <is>
          <t>Zuñiga</t>
        </is>
      </c>
      <c r="AP192" s="25" t="n">
        <v>4</v>
      </c>
      <c r="AQ192" s="34" t="n">
        <v>41696</v>
      </c>
      <c r="AS192" s="36">
        <f>AR192-AQ192</f>
        <v/>
      </c>
      <c r="AT192" s="25" t="inlineStr">
        <is>
          <t>Acta de compromiso</t>
        </is>
      </c>
      <c r="AU192" s="25" t="inlineStr">
        <is>
          <t>Auto de archivo</t>
        </is>
      </c>
      <c r="AW192" s="38" t="n">
        <v>41695</v>
      </c>
      <c r="AX192" s="37" t="inlineStr">
        <is>
          <t>L. Garcia - J. Alvarez</t>
        </is>
      </c>
      <c r="AY192" s="38" t="n">
        <v>41695</v>
      </c>
    </row>
    <row r="193">
      <c r="B193" s="25" t="inlineStr">
        <is>
          <t>189-2014</t>
        </is>
      </c>
      <c r="C193" s="25" t="n">
        <v>1308762</v>
      </c>
      <c r="E193" s="25" t="inlineStr">
        <is>
          <t>ESCOMBROS</t>
        </is>
      </c>
      <c r="H193" s="25" t="inlineStr">
        <is>
          <t>Disposicion inadecuada de escombros</t>
        </is>
      </c>
      <c r="I193" s="25" t="inlineStr">
        <is>
          <t>De oficio</t>
        </is>
      </c>
      <c r="T193" s="25">
        <f>CONCATENATE(J193," ",K193," ",L193," ",M193," ",N193," ",O193," ",P193," ",Q193," ",R193," ",S193)</f>
        <v/>
      </c>
      <c r="W193" s="25" t="inlineStr">
        <is>
          <t>Lucas Alvarez</t>
        </is>
      </c>
      <c r="X193" s="25" t="inlineStr">
        <is>
          <t>TR</t>
        </is>
      </c>
      <c r="Y193" s="25" t="n">
        <v>34</v>
      </c>
      <c r="Z193" s="25" t="inlineStr">
        <is>
          <t>D</t>
        </is>
      </c>
      <c r="AA193" s="25" t="inlineStr">
        <is>
          <t>SUR</t>
        </is>
      </c>
      <c r="AB193" s="25" t="n">
        <v>32</v>
      </c>
      <c r="AC193" s="25" t="inlineStr">
        <is>
          <t>C</t>
        </is>
      </c>
      <c r="AD193" s="25" t="n">
        <v>37</v>
      </c>
      <c r="AH193" s="25">
        <f>CONCATENATE(X193," ",Y193," ",Z193," ",AA193," ",AB193," ",AC193," ",AD193," ",AE193," ",AF193," ",AG193)</f>
        <v/>
      </c>
      <c r="AI193" s="25" t="inlineStr">
        <is>
          <t>no reporta</t>
        </is>
      </c>
      <c r="AJ193" s="25" t="inlineStr">
        <is>
          <t>no reporta</t>
        </is>
      </c>
      <c r="AK193" s="25" t="inlineStr">
        <is>
          <t>Obrero</t>
        </is>
      </c>
      <c r="AP193" s="25" t="n">
        <v>9</v>
      </c>
      <c r="AQ193" s="34" t="n">
        <v>41696</v>
      </c>
      <c r="AR193" s="34" t="n">
        <v>41696</v>
      </c>
      <c r="AS193" s="36">
        <f>AR193-AQ193</f>
        <v/>
      </c>
      <c r="AT193" s="25" t="inlineStr">
        <is>
          <t>Acta de compromiso</t>
        </is>
      </c>
      <c r="AU193" s="25" t="inlineStr">
        <is>
          <t>Auto de archivo</t>
        </is>
      </c>
      <c r="AW193" s="38" t="n">
        <v>41695</v>
      </c>
      <c r="AX193" s="37" t="inlineStr">
        <is>
          <t>L. Garcia - J. Alvarez</t>
        </is>
      </c>
      <c r="AY193" s="38" t="n">
        <v>41696</v>
      </c>
      <c r="CF193" s="38" t="n">
        <v>41698</v>
      </c>
    </row>
    <row r="194">
      <c r="B194" s="25" t="inlineStr">
        <is>
          <t>190-2014</t>
        </is>
      </c>
      <c r="C194" s="25" t="n">
        <v>1308763</v>
      </c>
      <c r="E194" s="25" t="inlineStr">
        <is>
          <t>ESCOMBROS</t>
        </is>
      </c>
      <c r="H194" s="25" t="inlineStr">
        <is>
          <t>Disposicion inadecuada de escombros</t>
        </is>
      </c>
      <c r="I194" s="25" t="inlineStr">
        <is>
          <t>de oficio</t>
        </is>
      </c>
      <c r="T194" s="25">
        <f>CONCATENATE(J194," ",K194," ",L194," ",M194," ",N194," ",O194," ",P194," ",Q194," ",R194," ",S194)</f>
        <v/>
      </c>
      <c r="W194" s="25" t="inlineStr">
        <is>
          <t>Ana Elvira Calle</t>
        </is>
      </c>
      <c r="X194" s="25" t="inlineStr">
        <is>
          <t>DG</t>
        </is>
      </c>
      <c r="Y194" s="25" t="n">
        <v>30</v>
      </c>
      <c r="AB194" s="25" t="n">
        <v>33</v>
      </c>
      <c r="AD194" s="25" t="n">
        <v>51</v>
      </c>
      <c r="AE194" s="25" t="inlineStr">
        <is>
          <t>SUR</t>
        </is>
      </c>
      <c r="AH194" s="25">
        <f>CONCATENATE(X194," ",Y194," ",Z194," ",AA194," ",AB194," ",AC194," ",AD194," ",AE194," ",AF194," ",AG194)</f>
        <v/>
      </c>
      <c r="AI194" s="25" t="inlineStr">
        <is>
          <t>no reporta</t>
        </is>
      </c>
      <c r="AJ194" s="25" t="inlineStr">
        <is>
          <t>no reporta</t>
        </is>
      </c>
      <c r="AK194" s="25" t="inlineStr">
        <is>
          <t>Uribe Angel</t>
        </is>
      </c>
      <c r="AP194" s="25" t="n">
        <v>3</v>
      </c>
      <c r="AQ194" s="34" t="n">
        <v>41696</v>
      </c>
      <c r="AR194" s="34" t="n">
        <v>41696</v>
      </c>
      <c r="AS194" s="36">
        <f>AR194-AQ194</f>
        <v/>
      </c>
      <c r="AT194" s="25" t="inlineStr">
        <is>
          <t>Acta de compromiso</t>
        </is>
      </c>
      <c r="AU194" s="25" t="inlineStr">
        <is>
          <t>Auto de archivo</t>
        </is>
      </c>
      <c r="AW194" s="38" t="n">
        <v>41695</v>
      </c>
      <c r="AX194" s="37" t="inlineStr">
        <is>
          <t>L. Garcia - J. Alvarez</t>
        </is>
      </c>
      <c r="AY194" s="38" t="n">
        <v>41695</v>
      </c>
      <c r="AZ194" s="38" t="n">
        <v>41736</v>
      </c>
      <c r="BA194" s="37" t="inlineStr">
        <is>
          <t>L. Garcia - J. Alvarez</t>
        </is>
      </c>
      <c r="BB194" s="38" t="n">
        <v>41737</v>
      </c>
      <c r="CF194" s="38" t="n">
        <v>41753</v>
      </c>
    </row>
    <row r="195">
      <c r="B195" s="25" t="inlineStr">
        <is>
          <t>191-2014</t>
        </is>
      </c>
      <c r="C195" s="25" t="inlineStr">
        <is>
          <t>1308764 - 1315112</t>
        </is>
      </c>
      <c r="D195" s="25" t="inlineStr">
        <is>
          <t>FAUNA DOMÉSTICA</t>
        </is>
      </c>
      <c r="H195" s="25" t="inlineStr">
        <is>
          <t>Mascota en zona común que obstruye paso de la gente</t>
        </is>
      </c>
      <c r="I195" s="25" t="inlineStr">
        <is>
          <t>De oficio</t>
        </is>
      </c>
      <c r="T195" s="25">
        <f>CONCATENATE(J195," ",K195," ",L195," ",M195," ",N195," ",O195," ",P195," ",Q195," ",R195," ",S195)</f>
        <v/>
      </c>
      <c r="W195" s="25" t="inlineStr">
        <is>
          <t>Santiago Santamaria</t>
        </is>
      </c>
      <c r="X195" s="25" t="inlineStr">
        <is>
          <t>CL</t>
        </is>
      </c>
      <c r="Y195" s="25" t="n">
        <v>36</v>
      </c>
      <c r="Z195" s="25" t="inlineStr">
        <is>
          <t>D</t>
        </is>
      </c>
      <c r="AA195" s="25" t="inlineStr">
        <is>
          <t>SUR</t>
        </is>
      </c>
      <c r="AB195" s="25" t="n">
        <v>26</v>
      </c>
      <c r="AC195" s="25" t="inlineStr">
        <is>
          <t>A</t>
        </is>
      </c>
      <c r="AD195" s="25" t="n">
        <v>6</v>
      </c>
      <c r="AH195" s="25">
        <f>CONCATENATE(X195," ",Y195," ",Z195," ",AA195," ",AB195," ",AC195," ",AD195," ",AE195," ",AF195," ",AG195)</f>
        <v/>
      </c>
      <c r="AI195" s="25" t="inlineStr">
        <is>
          <t>no reporta</t>
        </is>
      </c>
      <c r="AJ195" s="25" t="inlineStr">
        <is>
          <t>no reporta</t>
        </is>
      </c>
      <c r="AL195" s="25" t="inlineStr">
        <is>
          <t>El Escobero</t>
        </is>
      </c>
      <c r="AP195" s="25" t="n">
        <v>10</v>
      </c>
      <c r="AQ195" s="34" t="n">
        <v>41695</v>
      </c>
      <c r="AR195" s="34" t="n">
        <v>41695</v>
      </c>
      <c r="AS195" s="36">
        <f>AR195-AQ195</f>
        <v/>
      </c>
      <c r="AT195" s="25" t="inlineStr">
        <is>
          <t>Remisión u otros</t>
        </is>
      </c>
      <c r="AU195" s="25" t="inlineStr">
        <is>
          <t>Auto de archivo</t>
        </is>
      </c>
      <c r="AW195" s="38" t="n">
        <v>41695</v>
      </c>
      <c r="AX195" s="37" t="inlineStr">
        <is>
          <t>L. Garcia - J. Alvarez</t>
        </is>
      </c>
      <c r="AY195" s="38" t="n">
        <v>41695</v>
      </c>
    </row>
    <row r="196">
      <c r="B196" s="25" t="inlineStr">
        <is>
          <t>192-2014</t>
        </is>
      </c>
      <c r="C196" s="25" t="n">
        <v>1308776</v>
      </c>
      <c r="D196" s="25" t="inlineStr">
        <is>
          <t>AIRE</t>
        </is>
      </c>
      <c r="H196" s="25" t="inlineStr">
        <is>
          <t>Quema de un lote</t>
        </is>
      </c>
      <c r="I196" s="25" t="inlineStr">
        <is>
          <t>De oficio</t>
        </is>
      </c>
      <c r="T196" s="25">
        <f>CONCATENATE(J196," ",K196," ",L196," ",M196," ",N196," ",O196," ",P196," ",Q196," ",R196," ",S196)</f>
        <v/>
      </c>
      <c r="W196" s="25" t="inlineStr">
        <is>
          <t>Claudia Hernandez</t>
        </is>
      </c>
      <c r="X196" s="25" t="inlineStr">
        <is>
          <t>KR</t>
        </is>
      </c>
      <c r="Y196" s="25" t="n">
        <v>42</v>
      </c>
      <c r="Z196" s="25" t="inlineStr">
        <is>
          <t>D</t>
        </is>
      </c>
      <c r="AB196" s="25" t="n">
        <v>45</v>
      </c>
      <c r="AC196" s="25" t="inlineStr">
        <is>
          <t>B</t>
        </is>
      </c>
      <c r="AD196" s="25" t="n">
        <v>218</v>
      </c>
      <c r="AE196" s="25" t="inlineStr">
        <is>
          <t>SUR</t>
        </is>
      </c>
      <c r="AH196" s="25">
        <f>CONCATENATE(X196," ",Y196," ",Z196," ",AA196," ",AB196," ",AC196," ",AD196," ",AE196," ",AF196," ",AG196)</f>
        <v/>
      </c>
      <c r="AI196" s="25" t="n">
        <v>42894561</v>
      </c>
      <c r="AJ196" s="25" t="n">
        <v>2762397</v>
      </c>
      <c r="AK196" s="25" t="inlineStr">
        <is>
          <t>La Paz</t>
        </is>
      </c>
      <c r="AP196" s="25" t="n">
        <v>7</v>
      </c>
      <c r="AQ196" s="34" t="n">
        <v>41696</v>
      </c>
      <c r="AR196" s="34" t="n">
        <v>41696</v>
      </c>
      <c r="AS196" s="36">
        <f>AR196-AQ196</f>
        <v/>
      </c>
      <c r="AT196" s="25" t="inlineStr">
        <is>
          <t>Acta de compromiso</t>
        </is>
      </c>
      <c r="AU196" s="25" t="inlineStr">
        <is>
          <t>Auto de archivo</t>
        </is>
      </c>
      <c r="AW196" s="38" t="n">
        <v>41696</v>
      </c>
      <c r="AX196" s="37" t="inlineStr">
        <is>
          <t>L. Garcia - J. Alvarez</t>
        </is>
      </c>
      <c r="AY196" s="38" t="n">
        <v>41696</v>
      </c>
      <c r="CF196" s="38" t="n">
        <v>41696</v>
      </c>
    </row>
    <row r="197">
      <c r="B197" s="25" t="inlineStr">
        <is>
          <t>193-2014</t>
        </is>
      </c>
      <c r="C197" s="25" t="n">
        <v>1309355</v>
      </c>
      <c r="D197" s="25" t="inlineStr">
        <is>
          <t>SUELO</t>
        </is>
      </c>
      <c r="H197" s="25" t="inlineStr">
        <is>
          <t>Desprendimiento de suelo en lindero de Urb. Molino de Piedra</t>
        </is>
      </c>
      <c r="I197" s="25" t="inlineStr">
        <is>
          <t>Martha Lucia Fernandez</t>
        </is>
      </c>
      <c r="J197" s="25" t="inlineStr">
        <is>
          <t>Cl</t>
        </is>
      </c>
      <c r="K197" s="25" t="n">
        <v>36</v>
      </c>
      <c r="L197" s="25" t="inlineStr">
        <is>
          <t>B</t>
        </is>
      </c>
      <c r="M197" s="25" t="inlineStr">
        <is>
          <t>SUR</t>
        </is>
      </c>
      <c r="N197" s="25" t="n">
        <v>27</v>
      </c>
      <c r="O197" s="25" t="inlineStr">
        <is>
          <t>D</t>
        </is>
      </c>
      <c r="P197" s="25" t="n">
        <v>50</v>
      </c>
      <c r="U197" s="25" t="n">
        <v>8110382533</v>
      </c>
      <c r="V197" s="25" t="inlineStr">
        <is>
          <t>3183422393 - 6003988</t>
        </is>
      </c>
      <c r="W197" s="25" t="inlineStr">
        <is>
          <t>Oliva Londoño</t>
        </is>
      </c>
      <c r="AI197" s="25" t="inlineStr">
        <is>
          <t>no reporta</t>
        </is>
      </c>
      <c r="AJ197" s="25" t="inlineStr">
        <is>
          <t>no reporta</t>
        </is>
      </c>
      <c r="AK197" s="25" t="inlineStr">
        <is>
          <t>Inmaculada</t>
        </is>
      </c>
      <c r="AM197" s="25" t="inlineStr">
        <is>
          <t>018</t>
        </is>
      </c>
      <c r="AP197" s="25" t="n">
        <v>5</v>
      </c>
      <c r="AQ197" s="34" t="n">
        <v>41725</v>
      </c>
      <c r="AR197" s="34" t="n">
        <v>41732</v>
      </c>
      <c r="AS197" s="36">
        <f>AR197-AQ197</f>
        <v/>
      </c>
      <c r="AT197" s="25" t="inlineStr">
        <is>
          <t>Acta de compromiso</t>
        </is>
      </c>
      <c r="AU197" s="25" t="inlineStr">
        <is>
          <t>Citaciones</t>
        </is>
      </c>
      <c r="AW197" s="38" t="n">
        <v>41732</v>
      </c>
      <c r="AX197" s="37" t="inlineStr">
        <is>
          <t>L. Taborda</t>
        </is>
      </c>
      <c r="AY197" s="38" t="n">
        <v>41733</v>
      </c>
      <c r="AZ197" s="38" t="n">
        <v>41736</v>
      </c>
      <c r="BA197" s="37" t="inlineStr">
        <is>
          <t>L. Garcia - J. Alvarez</t>
        </is>
      </c>
      <c r="BB197" s="38" t="n">
        <v>41751</v>
      </c>
      <c r="CF197" s="38" t="n"/>
    </row>
    <row r="198">
      <c r="B198" s="25" t="inlineStr">
        <is>
          <t>194-2014</t>
        </is>
      </c>
      <c r="C198" s="25" t="n">
        <v>1309224</v>
      </c>
      <c r="E198" s="25" t="inlineStr">
        <is>
          <t>RESIDUOS SOLIDOS</t>
        </is>
      </c>
      <c r="F198" s="25" t="n">
        <v>3</v>
      </c>
      <c r="H198" s="25" t="inlineStr">
        <is>
          <t>Comparendo 2179</t>
        </is>
      </c>
      <c r="I198" s="25" t="inlineStr">
        <is>
          <t>De Oficio</t>
        </is>
      </c>
      <c r="U198" s="25" t="inlineStr">
        <is>
          <t>no reporta</t>
        </is>
      </c>
      <c r="V198" s="25" t="inlineStr">
        <is>
          <t>no reporta</t>
        </is>
      </c>
      <c r="W198" s="25" t="inlineStr">
        <is>
          <t>Carlos Mejia</t>
        </is>
      </c>
      <c r="X198" s="25" t="inlineStr">
        <is>
          <t>KR</t>
        </is>
      </c>
      <c r="Y198" s="25" t="n">
        <v>47</v>
      </c>
      <c r="Z198" s="25" t="inlineStr">
        <is>
          <t>A</t>
        </is>
      </c>
      <c r="AB198" s="25" t="n">
        <v>39</v>
      </c>
      <c r="AD198" s="25" t="n">
        <v>79</v>
      </c>
      <c r="AE198" s="25" t="inlineStr">
        <is>
          <t>SUR</t>
        </is>
      </c>
      <c r="AH198" s="25">
        <f>CONCATENATE(X198," ",Y198," ",Z198," ",AA198," ",AB198," ",AC198," ",AD198," ",AE198," ",AF198," ",AG198)</f>
        <v/>
      </c>
      <c r="AI198" s="25" t="n">
        <v>8344472</v>
      </c>
      <c r="AJ198" s="25" t="n">
        <v>2763916</v>
      </c>
      <c r="AK198" s="25" t="inlineStr">
        <is>
          <t>Alcalá</t>
        </is>
      </c>
      <c r="AM198" s="25" t="inlineStr">
        <is>
          <t>023</t>
        </is>
      </c>
      <c r="AP198" s="25" t="n">
        <v>8</v>
      </c>
      <c r="AQ198" s="34" t="n">
        <v>41719</v>
      </c>
      <c r="AR198" s="34" t="n">
        <v>41719</v>
      </c>
      <c r="AS198" s="36">
        <f>AR198-AQ198</f>
        <v/>
      </c>
      <c r="AT198" s="25" t="inlineStr">
        <is>
          <t>Comparendo ambiental</t>
        </is>
      </c>
      <c r="AU198" s="25" t="inlineStr">
        <is>
          <t>Auto de archivo</t>
        </is>
      </c>
      <c r="AW198" s="38" t="n">
        <v>41719</v>
      </c>
      <c r="AX198" s="37" t="inlineStr">
        <is>
          <t>J. Restrepo - S. Bustamante - C. Rojas</t>
        </is>
      </c>
      <c r="AY198" s="38" t="n">
        <v>41719</v>
      </c>
      <c r="CF198" s="38" t="n">
        <v>42020</v>
      </c>
    </row>
    <row r="199">
      <c r="B199" s="25" t="inlineStr">
        <is>
          <t>195-2014</t>
        </is>
      </c>
      <c r="C199" s="25" t="n">
        <v>1308661</v>
      </c>
      <c r="E199" s="25" t="inlineStr">
        <is>
          <t>ESCOMBROS</t>
        </is>
      </c>
      <c r="H199" s="25" t="inlineStr">
        <is>
          <t>Disposición inadecuada de escombros</t>
        </is>
      </c>
      <c r="I199" s="25" t="inlineStr">
        <is>
          <t>Utamy Velez Arango - utamy_9@hotmail.com</t>
        </is>
      </c>
      <c r="T199" s="25">
        <f>CONCATENATE(J199," ",K199," ",L199," ",M199," ",N199," ",O199," ",P199," ",Q199," ",R199," ",S199)</f>
        <v/>
      </c>
      <c r="U199" s="25" t="inlineStr">
        <is>
          <t>no reporta</t>
        </is>
      </c>
      <c r="V199" s="25" t="inlineStr">
        <is>
          <t>no reporta</t>
        </is>
      </c>
      <c r="W199" s="25" t="inlineStr">
        <is>
          <t>Por determinar</t>
        </is>
      </c>
      <c r="AH199" s="25">
        <f>CONCATENATE(X199," ",Y199," ",Z199," ",AA199," ",AB199," ",AC199," ",AD199," ",AE199," ",AF199," ",AG199)</f>
        <v/>
      </c>
      <c r="AI199" s="25" t="inlineStr">
        <is>
          <t>no reporta</t>
        </is>
      </c>
      <c r="AJ199" s="25" t="inlineStr">
        <is>
          <t>no reporta</t>
        </is>
      </c>
      <c r="AQ199" s="34" t="n">
        <v>41691</v>
      </c>
      <c r="AR199" s="34" t="n">
        <v>41771</v>
      </c>
      <c r="AS199" s="36">
        <f>AR199-AQ199</f>
        <v/>
      </c>
      <c r="AT199" s="25" t="inlineStr">
        <is>
          <t>Acta de compromiso</t>
        </is>
      </c>
      <c r="AU199" s="25" t="inlineStr">
        <is>
          <t>Auto de archivo</t>
        </is>
      </c>
      <c r="CF199" s="38" t="n">
        <v>41787</v>
      </c>
    </row>
    <row r="200">
      <c r="B200" s="25" t="inlineStr">
        <is>
          <t>196-2014</t>
        </is>
      </c>
      <c r="C200" s="25" t="inlineStr">
        <is>
          <t>1308849 - 1314967</t>
        </is>
      </c>
      <c r="D200" s="25" t="inlineStr">
        <is>
          <t>HÍDRICO</t>
        </is>
      </c>
      <c r="G200" s="25" t="inlineStr">
        <is>
          <t>Amarello In</t>
        </is>
      </c>
      <c r="H200" s="25" t="inlineStr">
        <is>
          <t>Comparendo 573 - lavan concretadora vertiendo aguas a red de agua lluvia que llega a la quebrada mina honda</t>
        </is>
      </c>
      <c r="I200" s="25" t="inlineStr">
        <is>
          <t>De oficio</t>
        </is>
      </c>
      <c r="T200" s="25">
        <f>CONCATENATE(J200," ",K200," ",L200," ",M200," ",N200," ",O200," ",P200," ",Q200," ",R200," ",S200)</f>
        <v/>
      </c>
      <c r="U200" s="25" t="inlineStr">
        <is>
          <t>no reporta</t>
        </is>
      </c>
      <c r="V200" s="25" t="inlineStr">
        <is>
          <t>no reporta</t>
        </is>
      </c>
      <c r="W200" s="25" t="inlineStr">
        <is>
          <t>Arquitectura y Concreto</t>
        </is>
      </c>
      <c r="AH200" s="25">
        <f>CONCATENATE(X200," ",Y200," ",Z200," ",AA200," ",AB200," ",AC200," ",AD200," ",AE200," ",AF200," ",AG200)</f>
        <v/>
      </c>
      <c r="AI200" s="25" t="n">
        <v>8000931173</v>
      </c>
      <c r="AJ200" s="25" t="inlineStr">
        <is>
          <t>no reporta</t>
        </is>
      </c>
      <c r="AK200" s="25" t="inlineStr">
        <is>
          <t>El Esmeraldal</t>
        </is>
      </c>
      <c r="AM200" s="25" t="inlineStr">
        <is>
          <t>031</t>
        </is>
      </c>
      <c r="AP200" s="25" t="n">
        <v>4</v>
      </c>
      <c r="AQ200" s="34" t="n">
        <v>41698</v>
      </c>
      <c r="AR200" s="34" t="n">
        <v>41698</v>
      </c>
      <c r="AS200" s="36">
        <f>AR200-AQ200</f>
        <v/>
      </c>
      <c r="AT200" s="25" t="inlineStr">
        <is>
          <t>Comparendo ambiental</t>
        </is>
      </c>
      <c r="AU200" s="25" t="inlineStr">
        <is>
          <t>Auto de archivo</t>
        </is>
      </c>
      <c r="AW200" s="38" t="n">
        <v>41697</v>
      </c>
      <c r="AX200" s="37" t="inlineStr">
        <is>
          <t>francisco v</t>
        </is>
      </c>
      <c r="AY200" s="38" t="n">
        <v>41698</v>
      </c>
      <c r="CF200" s="38" t="n">
        <v>41926</v>
      </c>
    </row>
    <row r="201">
      <c r="A201" s="25" t="inlineStr">
        <is>
          <t>I.T 132685</t>
        </is>
      </c>
      <c r="B201" s="25" t="inlineStr">
        <is>
          <t>197-2014</t>
        </is>
      </c>
      <c r="C201" s="25" t="inlineStr">
        <is>
          <t>1308487 - 1308841</t>
        </is>
      </c>
      <c r="D201" s="25" t="inlineStr">
        <is>
          <t>FLORA</t>
        </is>
      </c>
      <c r="H201" s="25" t="inlineStr">
        <is>
          <t>Tala de palma mariposa</t>
        </is>
      </c>
      <c r="I201" s="25" t="inlineStr">
        <is>
          <t>De Oficio</t>
        </is>
      </c>
      <c r="T201" s="25">
        <f>CONCATENATE(J201," ",K201," ",L201," ",M201," ",N201," ",O201," ",P201," ",Q201," ",R201," ",S201)</f>
        <v/>
      </c>
      <c r="U201" s="25" t="inlineStr">
        <is>
          <t>no reporta</t>
        </is>
      </c>
      <c r="V201" s="25" t="inlineStr">
        <is>
          <t>no reporta</t>
        </is>
      </c>
      <c r="W201" s="25" t="inlineStr">
        <is>
          <t>Erick Salvador Castillo H</t>
        </is>
      </c>
      <c r="X201" s="25" t="inlineStr">
        <is>
          <t>CL</t>
        </is>
      </c>
      <c r="Y201" s="25" t="n">
        <v>44</v>
      </c>
      <c r="Z201" s="25" t="inlineStr">
        <is>
          <t>D</t>
        </is>
      </c>
      <c r="AA201" s="25" t="inlineStr">
        <is>
          <t>SUR</t>
        </is>
      </c>
      <c r="AB201" s="25" t="n">
        <v>42</v>
      </c>
      <c r="AC201" s="25" t="inlineStr">
        <is>
          <t>B</t>
        </is>
      </c>
      <c r="AD201" s="25" t="n">
        <v>35</v>
      </c>
      <c r="AG201" s="25" t="n">
        <v>201</v>
      </c>
      <c r="AH201" s="25">
        <f>CONCATENATE(X201," ",Y201," ",Z201," ",AA201," ",AB201," ",AC201," ",AD201," ",AE201," ",AF201," ",AG201)</f>
        <v/>
      </c>
      <c r="AI201" s="25" t="n">
        <v>85462203</v>
      </c>
      <c r="AJ201" s="25" t="n">
        <v>5964603</v>
      </c>
      <c r="AK201" s="25" t="inlineStr">
        <is>
          <t>La Paz</t>
        </is>
      </c>
      <c r="AM201" s="25" t="inlineStr">
        <is>
          <t>011</t>
        </is>
      </c>
      <c r="AP201" s="25" t="n">
        <v>7</v>
      </c>
      <c r="AQ201" s="34" t="n">
        <v>41682</v>
      </c>
      <c r="AR201" s="34" t="n">
        <v>41694</v>
      </c>
      <c r="AS201" s="36">
        <f>AR201-AQ201</f>
        <v/>
      </c>
      <c r="AT201" s="25" t="inlineStr">
        <is>
          <t>Acta de compromiso</t>
        </is>
      </c>
      <c r="AU201" s="25" t="inlineStr">
        <is>
          <t>Auto de archivo</t>
        </is>
      </c>
      <c r="AW201" s="38" t="n">
        <v>41694</v>
      </c>
      <c r="AX201" s="37" t="inlineStr">
        <is>
          <t>L. Garcia - J. Alvarez</t>
        </is>
      </c>
      <c r="AY201" s="38" t="n">
        <v>41694</v>
      </c>
      <c r="CF201" s="38" t="n">
        <v>41799</v>
      </c>
    </row>
    <row r="202">
      <c r="B202" s="25" t="inlineStr">
        <is>
          <t>198-2014</t>
        </is>
      </c>
      <c r="C202" s="25" t="n">
        <v>1308829</v>
      </c>
      <c r="E202" s="25" t="inlineStr">
        <is>
          <t>ESCOMBROS</t>
        </is>
      </c>
      <c r="H202" s="25" t="inlineStr">
        <is>
          <t>Disposición inadecuada de escombros</t>
        </is>
      </c>
      <c r="I202" s="25" t="inlineStr">
        <is>
          <t>Odila Palacio</t>
        </is>
      </c>
      <c r="J202" s="25" t="inlineStr">
        <is>
          <t>KR</t>
        </is>
      </c>
      <c r="K202" s="25" t="n">
        <v>50</v>
      </c>
      <c r="N202" s="25" t="n">
        <v>95</v>
      </c>
      <c r="P202" s="25" t="n">
        <v>30</v>
      </c>
      <c r="T202" s="25">
        <f>CONCATENATE(J202," ",K202," ",L202," ",M202," ",N202," ",O202," ",P202," ",Q202," ",R202," ",S202)</f>
        <v/>
      </c>
      <c r="U202" s="25" t="inlineStr">
        <is>
          <t>no reporta</t>
        </is>
      </c>
      <c r="V202" s="25" t="n">
        <v>2362717</v>
      </c>
      <c r="W202" s="25" t="inlineStr">
        <is>
          <t>Teresa Leonilda</t>
        </is>
      </c>
      <c r="X202" s="25" t="inlineStr">
        <is>
          <t>TR</t>
        </is>
      </c>
      <c r="Y202" s="25" t="n">
        <v>32</v>
      </c>
      <c r="AA202" s="25" t="inlineStr">
        <is>
          <t>SUR</t>
        </is>
      </c>
      <c r="AB202" s="25" t="n">
        <v>32</v>
      </c>
      <c r="AC202" s="25" t="inlineStr">
        <is>
          <t>C</t>
        </is>
      </c>
      <c r="AD202" s="25" t="n">
        <v>28</v>
      </c>
      <c r="AH202" s="25">
        <f>CONCATENATE(X202," ",Y202," ",Z202," ",AA202," ",AB202," ",AC202," ",AD202," ",AE202," ",AF202," ",AG202)</f>
        <v/>
      </c>
      <c r="AI202" s="25" t="inlineStr">
        <is>
          <t>no reporta</t>
        </is>
      </c>
      <c r="AJ202" s="25" t="n">
        <v>3348686</v>
      </c>
      <c r="AK202" s="25" t="inlineStr">
        <is>
          <t>La Magnolia</t>
        </is>
      </c>
      <c r="AM202" s="25" t="inlineStr">
        <is>
          <t>028</t>
        </is>
      </c>
      <c r="AP202" s="25" t="n">
        <v>9</v>
      </c>
      <c r="AQ202" s="34" t="n">
        <v>41697</v>
      </c>
      <c r="AR202" s="34" t="n">
        <v>41698</v>
      </c>
      <c r="AS202" s="36">
        <f>AR202-AQ202</f>
        <v/>
      </c>
      <c r="AT202" s="25" t="inlineStr">
        <is>
          <t>Acta de compromiso</t>
        </is>
      </c>
      <c r="AU202" s="25" t="inlineStr">
        <is>
          <t>Auto de archivo</t>
        </is>
      </c>
      <c r="CF202" s="38" t="n">
        <v>41753</v>
      </c>
    </row>
    <row r="203">
      <c r="A203" s="25" t="inlineStr">
        <is>
          <t>IT 132220-132573</t>
        </is>
      </c>
      <c r="B203" s="25" t="inlineStr">
        <is>
          <t>199-2014</t>
        </is>
      </c>
      <c r="C203" s="25" t="inlineStr">
        <is>
          <t>1308839-132220 - 1176</t>
        </is>
      </c>
      <c r="D203" s="25" t="inlineStr">
        <is>
          <t>SUELO</t>
        </is>
      </c>
      <c r="H203" s="25" t="inlineStr">
        <is>
          <t>Denuncian banqueo sin autorización</t>
        </is>
      </c>
      <c r="I203" s="25" t="inlineStr">
        <is>
          <t>De Oficio</t>
        </is>
      </c>
      <c r="T203" s="25">
        <f>CONCATENATE(J203," ",K203," ",L203," ",M203," ",N203," ",O203," ",P203," ",Q203," ",R203," ",S203)</f>
        <v/>
      </c>
      <c r="U203" s="25" t="inlineStr">
        <is>
          <t>no reporta</t>
        </is>
      </c>
      <c r="V203" s="25" t="inlineStr">
        <is>
          <t>no reporta</t>
        </is>
      </c>
      <c r="W203" s="25" t="inlineStr">
        <is>
          <t>Francisco Javier Escobar</t>
        </is>
      </c>
      <c r="X203" s="25" t="inlineStr">
        <is>
          <t>KR</t>
        </is>
      </c>
      <c r="Y203" s="25" t="n">
        <v>26</v>
      </c>
      <c r="AB203" s="25" t="n">
        <v>41</v>
      </c>
      <c r="AD203" s="25" t="n">
        <v>49</v>
      </c>
      <c r="AE203" s="25" t="inlineStr">
        <is>
          <t>SUR</t>
        </is>
      </c>
      <c r="AH203" s="25">
        <f>CONCATENATE(X203," ",Y203," ",Z203," ",AA203," ",AB203," ",AC203," ",AD203," ",AE203," ",AF203," ",AG203)</f>
        <v/>
      </c>
      <c r="AI203" s="25" t="inlineStr">
        <is>
          <t>no reporta</t>
        </is>
      </c>
      <c r="AJ203" s="25" t="inlineStr">
        <is>
          <t>no reporta</t>
        </is>
      </c>
      <c r="AK203" s="25" t="inlineStr">
        <is>
          <t xml:space="preserve">La Mina </t>
        </is>
      </c>
      <c r="AM203" s="25" t="inlineStr">
        <is>
          <t>003</t>
        </is>
      </c>
      <c r="AP203" s="25" t="n">
        <v>6</v>
      </c>
      <c r="AQ203" s="34" t="n">
        <v>41698</v>
      </c>
      <c r="AR203" s="34" t="n">
        <v>41698</v>
      </c>
      <c r="AS203" s="36">
        <f>AR203-AQ203</f>
        <v/>
      </c>
      <c r="AT203" s="25" t="inlineStr">
        <is>
          <t>Acta de compromiso</t>
        </is>
      </c>
      <c r="AU203" s="25" t="inlineStr">
        <is>
          <t>Verificación</t>
        </is>
      </c>
      <c r="AW203" s="38" t="n">
        <v>41696</v>
      </c>
      <c r="AX203" s="37" t="inlineStr">
        <is>
          <t>J. Restrepo - S. Bustamante - C. Rojas</t>
        </is>
      </c>
      <c r="AY203" s="38" t="n">
        <v>41698</v>
      </c>
      <c r="AZ203" s="38" t="n">
        <v>41712</v>
      </c>
      <c r="BA203" s="37" t="inlineStr">
        <is>
          <t>C. Rojas - C. Calle</t>
        </is>
      </c>
      <c r="BB203" s="38" t="n">
        <v>41715</v>
      </c>
      <c r="BC203" s="38" t="n">
        <v>41771</v>
      </c>
      <c r="BD203" s="37" t="inlineStr">
        <is>
          <t>C. Calle</t>
        </is>
      </c>
      <c r="BE203" s="38" t="n">
        <v>41773</v>
      </c>
      <c r="CF203" s="38" t="n">
        <v>41725</v>
      </c>
    </row>
    <row r="204">
      <c r="B204" s="25" t="inlineStr">
        <is>
          <t>200-2014</t>
        </is>
      </c>
      <c r="C204" s="25" t="n">
        <v>110115</v>
      </c>
      <c r="D204" s="25" t="inlineStr">
        <is>
          <t>HÍDRICO</t>
        </is>
      </c>
      <c r="H204" s="25" t="inlineStr">
        <is>
          <t>Denuncian proyecto fiji y Amarello In</t>
        </is>
      </c>
      <c r="I204" s="25" t="inlineStr">
        <is>
          <t>Personeria - Juan Carlos Torres Mariaca</t>
        </is>
      </c>
      <c r="J204" s="25" t="inlineStr">
        <is>
          <t>Cl</t>
        </is>
      </c>
      <c r="K204" s="25" t="n">
        <v>38</v>
      </c>
      <c r="L204" s="25" t="inlineStr">
        <is>
          <t>A</t>
        </is>
      </c>
      <c r="M204" s="25" t="inlineStr">
        <is>
          <t>SUR</t>
        </is>
      </c>
      <c r="N204" s="25" t="n">
        <v>43</v>
      </c>
      <c r="P204" s="25" t="n">
        <v>67</v>
      </c>
      <c r="T204" s="25">
        <f>CONCATENATE(J204," ",K204," ",L204," ",M204," ",N204," ",O204," ",P204," ",Q204," ",R204," ",S204)</f>
        <v/>
      </c>
      <c r="U204" s="25" t="inlineStr">
        <is>
          <t>no reporta</t>
        </is>
      </c>
      <c r="V204" s="25" t="n">
        <v>3394047</v>
      </c>
      <c r="W204" s="25" t="inlineStr">
        <is>
          <t>Fiji - Amarello In</t>
        </is>
      </c>
      <c r="AH204" s="25">
        <f>CONCATENATE(X204," ",Y204," ",Z204," ",AA204," ",AB204," ",AC204," ",AD204," ",AE204," ",AF204," ",AG204)</f>
        <v/>
      </c>
      <c r="AI204" s="25" t="inlineStr">
        <is>
          <t>no reporta</t>
        </is>
      </c>
      <c r="AJ204" s="25" t="inlineStr">
        <is>
          <t>no reporta</t>
        </is>
      </c>
      <c r="AK204" s="25" t="inlineStr">
        <is>
          <t>El Esmeraldal</t>
        </is>
      </c>
      <c r="AM204" s="25" t="inlineStr">
        <is>
          <t>031</t>
        </is>
      </c>
      <c r="AP204" s="25" t="n">
        <v>4</v>
      </c>
      <c r="AQ204" s="34" t="n">
        <v>41697</v>
      </c>
      <c r="AR204" s="34" t="n">
        <v>41702</v>
      </c>
      <c r="AS204" s="36">
        <f>AR204-AQ204</f>
        <v/>
      </c>
      <c r="AT204" s="25" t="inlineStr">
        <is>
          <t>Acta de compromiso</t>
        </is>
      </c>
      <c r="AU204" s="25" t="inlineStr">
        <is>
          <t>Auto de archivo</t>
        </is>
      </c>
      <c r="CF204" s="38" t="n">
        <v>41800</v>
      </c>
    </row>
    <row r="205">
      <c r="A205" s="25" t="inlineStr">
        <is>
          <t>Oficio 112958 - IT 132050</t>
        </is>
      </c>
      <c r="B205" s="25" t="inlineStr">
        <is>
          <t>201-2014</t>
        </is>
      </c>
      <c r="C205" s="25" t="inlineStr">
        <is>
          <t>110341-132135 - 1308010 - 112696</t>
        </is>
      </c>
      <c r="D205" s="25" t="inlineStr">
        <is>
          <t>HÍDRICO</t>
        </is>
      </c>
      <c r="H205" s="25" t="inlineStr">
        <is>
          <t>Descarga de aguas en espacio publico</t>
        </is>
      </c>
      <c r="I205" s="25" t="inlineStr">
        <is>
          <t>Maria Rocio Cobaleda - Junta de Acción Comunal Las Casitas</t>
        </is>
      </c>
      <c r="J205" s="25" t="inlineStr">
        <is>
          <t>Cl</t>
        </is>
      </c>
      <c r="K205" s="25" t="n">
        <v>49</v>
      </c>
      <c r="L205" s="25" t="inlineStr">
        <is>
          <t>D</t>
        </is>
      </c>
      <c r="M205" s="25" t="inlineStr">
        <is>
          <t>SUR</t>
        </is>
      </c>
      <c r="N205" s="25" t="n">
        <v>47</v>
      </c>
      <c r="P205" s="25" t="n">
        <v>11</v>
      </c>
      <c r="T205" s="25">
        <f>CONCATENATE(J205," ",K205," ",L205," ",M205," ",N205," ",O205," ",P205," ",Q205," ",R205," ",S205)</f>
        <v/>
      </c>
      <c r="U205" s="25" t="n">
        <v>43056070</v>
      </c>
      <c r="V205" s="25" t="n">
        <v>2889174</v>
      </c>
      <c r="W205" s="25" t="inlineStr">
        <is>
          <t>Urbanización Tierra Blanca</t>
        </is>
      </c>
      <c r="X205" s="25" t="inlineStr">
        <is>
          <t>KR</t>
        </is>
      </c>
      <c r="Y205" s="25" t="n">
        <v>43</v>
      </c>
      <c r="Z205" s="25" t="inlineStr">
        <is>
          <t>A</t>
        </is>
      </c>
      <c r="AB205" s="25" t="n">
        <v>49</v>
      </c>
      <c r="AC205" s="25" t="inlineStr">
        <is>
          <t>D</t>
        </is>
      </c>
      <c r="AD205" s="25" t="n">
        <v>82</v>
      </c>
      <c r="AE205" s="25" t="inlineStr">
        <is>
          <t>SUR</t>
        </is>
      </c>
      <c r="AH205" s="25">
        <f>CONCATENATE(X205," ",Y205," ",Z205," ",AA205," ",AB205," ",AC205," ",AD205," ",AE205," ",AF205," ",AG205)</f>
        <v/>
      </c>
      <c r="AI205" s="25" t="inlineStr">
        <is>
          <t>no reporta</t>
        </is>
      </c>
      <c r="AJ205" s="25" t="inlineStr">
        <is>
          <t>no reporta</t>
        </is>
      </c>
      <c r="AK205" s="25" t="inlineStr">
        <is>
          <t>Las Casitas</t>
        </is>
      </c>
      <c r="AM205" s="25" t="inlineStr">
        <is>
          <t>008</t>
        </is>
      </c>
      <c r="AP205" s="25" t="n">
        <v>8</v>
      </c>
      <c r="AQ205" s="34" t="n">
        <v>41698</v>
      </c>
      <c r="AR205" s="34" t="n">
        <v>41710</v>
      </c>
      <c r="AS205" s="36">
        <f>AR205-AQ205</f>
        <v/>
      </c>
      <c r="AT205" s="25" t="inlineStr">
        <is>
          <t>Acta de compromiso</t>
        </is>
      </c>
      <c r="AU205" s="25" t="inlineStr">
        <is>
          <t>Auto de archivo</t>
        </is>
      </c>
      <c r="AW205" s="38" t="n">
        <v>41710</v>
      </c>
      <c r="AX205" s="37" t="inlineStr">
        <is>
          <t>C. Calle</t>
        </is>
      </c>
      <c r="AY205" s="38" t="n">
        <v>41710</v>
      </c>
    </row>
    <row r="206">
      <c r="B206" s="25" t="inlineStr">
        <is>
          <t>202-2014</t>
        </is>
      </c>
      <c r="C206" s="25" t="n">
        <v>108798</v>
      </c>
      <c r="D206" s="25" t="inlineStr">
        <is>
          <t>FAUNA DOMÉSTICA</t>
        </is>
      </c>
      <c r="G206" s="25" t="inlineStr">
        <is>
          <t>Corazon Envigado</t>
        </is>
      </c>
      <c r="H206" s="25" t="inlineStr">
        <is>
          <t>Tenencia inadecuada de perros peligrosos</t>
        </is>
      </c>
      <c r="I206" s="25" t="inlineStr">
        <is>
          <t>William Echavarria Taborda</t>
        </is>
      </c>
      <c r="T206" s="25">
        <f>CONCATENATE(J206," ",K206," ",L206," ",M206," ",N206," ",O206," ",P206," ",Q206," ",R206," ",S206)</f>
        <v/>
      </c>
      <c r="U206" s="25" t="inlineStr">
        <is>
          <t>no reporta</t>
        </is>
      </c>
      <c r="V206" s="25" t="inlineStr">
        <is>
          <t>3791787 - 3104532951</t>
        </is>
      </c>
      <c r="W206" s="25" t="inlineStr">
        <is>
          <t>Por determinar</t>
        </is>
      </c>
      <c r="AH206" s="25">
        <f>CONCATENATE(X206," ",Y206," ",Z206," ",AA206," ",AB206," ",AC206," ",AD206," ",AE206," ",AF206," ",AG206)</f>
        <v/>
      </c>
      <c r="AI206" s="25" t="inlineStr">
        <is>
          <t>no reporta</t>
        </is>
      </c>
      <c r="AJ206" s="25" t="inlineStr">
        <is>
          <t>no reporta</t>
        </is>
      </c>
      <c r="AK206" s="25" t="inlineStr">
        <is>
          <t>Loma del Barro</t>
        </is>
      </c>
      <c r="AM206" s="25" t="inlineStr">
        <is>
          <t>007</t>
        </is>
      </c>
      <c r="AP206" s="25" t="n">
        <v>7</v>
      </c>
      <c r="AQ206" s="34" t="n">
        <v>41690</v>
      </c>
      <c r="AR206" s="34" t="n">
        <v>41716</v>
      </c>
      <c r="AS206" s="36">
        <f>AR206-AQ206</f>
        <v/>
      </c>
      <c r="AT206" s="25" t="inlineStr">
        <is>
          <t>Acta de compromiso</t>
        </is>
      </c>
      <c r="AU206" s="25" t="inlineStr">
        <is>
          <t>Auto de archivo</t>
        </is>
      </c>
      <c r="AW206" s="38" t="n">
        <v>41716</v>
      </c>
      <c r="AX206" s="37" t="inlineStr">
        <is>
          <t>L. Garcia - J. Alvarez</t>
        </is>
      </c>
      <c r="AY206" s="38" t="n">
        <v>41716</v>
      </c>
      <c r="AZ206" s="38" t="n">
        <v>41751</v>
      </c>
      <c r="BA206" s="37" t="inlineStr">
        <is>
          <t>J. Restrepo - S. Bustamante</t>
        </is>
      </c>
      <c r="BB206" s="38" t="n">
        <v>41751</v>
      </c>
      <c r="CF206" s="38" t="n">
        <v>41800</v>
      </c>
    </row>
    <row r="207">
      <c r="A207" s="25" t="inlineStr">
        <is>
          <t>IT 132243 IT13-2699 IT 13-2699</t>
        </is>
      </c>
      <c r="B207" s="25" t="inlineStr">
        <is>
          <t>203-2014</t>
        </is>
      </c>
      <c r="C207" s="25" t="inlineStr">
        <is>
          <t>110199-132243 - 1307557</t>
        </is>
      </c>
      <c r="D207" s="25" t="inlineStr">
        <is>
          <t>HÍDRICO</t>
        </is>
      </c>
      <c r="G207" s="25" t="inlineStr">
        <is>
          <t>CR Alto de San Jorge</t>
        </is>
      </c>
      <c r="H207" s="25" t="inlineStr">
        <is>
          <t>Vertimiento de aguas negras sobre talud</t>
        </is>
      </c>
      <c r="I207" s="25" t="inlineStr">
        <is>
          <t>Jose Edgar Pimienta F. - josepimienta29@hotmail.com</t>
        </is>
      </c>
      <c r="J207" s="25" t="inlineStr">
        <is>
          <t>KR</t>
        </is>
      </c>
      <c r="K207" s="25" t="n">
        <v>27</v>
      </c>
      <c r="L207" s="25" t="inlineStr">
        <is>
          <t>C</t>
        </is>
      </c>
      <c r="N207" s="25" t="n">
        <v>23</v>
      </c>
      <c r="P207" s="25" t="n">
        <v>102</v>
      </c>
      <c r="Q207" s="25" t="inlineStr">
        <is>
          <t>SUR</t>
        </is>
      </c>
      <c r="S207" s="25" t="n">
        <v>115</v>
      </c>
      <c r="T207" s="25">
        <f>CONCATENATE(J207," ",K207," ",L207," ",M207," ",N207," ",O207," ",P207," ",Q207," ",R207," ",S207)</f>
        <v/>
      </c>
      <c r="U207" s="25" t="n">
        <v>9002974351</v>
      </c>
      <c r="V207" s="25" t="n">
        <v>5700666</v>
      </c>
      <c r="W207" s="25" t="inlineStr">
        <is>
          <t>Proyecto Sotavento</t>
        </is>
      </c>
      <c r="AH207" s="25">
        <f>CONCATENATE(X207," ",Y207," ",Z207," ",AA207," ",AB207," ",AC207," ",AD207," ",AE207," ",AF207," ",AG207)</f>
        <v/>
      </c>
      <c r="AI207" s="25" t="inlineStr">
        <is>
          <t>no reporta</t>
        </is>
      </c>
      <c r="AJ207" s="25" t="inlineStr">
        <is>
          <t>no reporta</t>
        </is>
      </c>
      <c r="AK207" s="25" t="inlineStr">
        <is>
          <t>El Esmeraldal</t>
        </is>
      </c>
      <c r="AM207" s="25" t="inlineStr">
        <is>
          <t>031</t>
        </is>
      </c>
      <c r="AP207" s="25" t="n">
        <v>4</v>
      </c>
      <c r="AQ207" s="34" t="n">
        <v>41697</v>
      </c>
      <c r="AR207" s="34" t="n">
        <v>41716</v>
      </c>
      <c r="AS207" s="36">
        <f>AR207-AQ207</f>
        <v/>
      </c>
      <c r="AT207" s="25" t="inlineStr">
        <is>
          <t>Acta de compromiso</t>
        </is>
      </c>
      <c r="AU207" s="25" t="inlineStr">
        <is>
          <t>Auto de archivo</t>
        </is>
      </c>
      <c r="AW207" s="38" t="n">
        <v>41716</v>
      </c>
      <c r="AX207" s="37" t="inlineStr">
        <is>
          <t>C. Calle</t>
        </is>
      </c>
      <c r="AY207" s="38" t="n">
        <v>41717</v>
      </c>
    </row>
    <row r="208">
      <c r="A208" s="25" t="inlineStr">
        <is>
          <t>Rad.1124 SAE8-13012 - Rad. 160SAE 1504 N° 1982</t>
        </is>
      </c>
      <c r="B208" s="25" t="inlineStr">
        <is>
          <t>204-2014</t>
        </is>
      </c>
      <c r="C208" s="25" t="n">
        <v>687</v>
      </c>
      <c r="D208" s="25" t="inlineStr">
        <is>
          <t>HÍDRICO</t>
        </is>
      </c>
      <c r="G208" s="25" t="inlineStr">
        <is>
          <t>Palmeras</t>
        </is>
      </c>
      <c r="H208" s="25" t="inlineStr">
        <is>
          <t>Afectación de quebrada y bocatoma por sedimentos</t>
        </is>
      </c>
      <c r="I208" s="25" t="inlineStr">
        <is>
          <t>Acueducto San Jose - OGR</t>
        </is>
      </c>
      <c r="T208" s="25">
        <f>CONCATENATE(J208," ",K208," ",L208," ",M208," ",N208," ",O208," ",P208," ",Q208," ",R208," ",S208)</f>
        <v/>
      </c>
      <c r="U208" s="25" t="inlineStr">
        <is>
          <t>no reporta</t>
        </is>
      </c>
      <c r="V208" s="25" t="inlineStr">
        <is>
          <t>no reporta</t>
        </is>
      </c>
      <c r="W208" s="25" t="inlineStr">
        <is>
          <t>Acción Fiduciaria S.A - Francisco Duque Gonzales</t>
        </is>
      </c>
      <c r="X208" s="25" t="inlineStr">
        <is>
          <t>CL</t>
        </is>
      </c>
      <c r="Y208" s="25" t="n">
        <v>40</v>
      </c>
      <c r="Z208" s="25" t="inlineStr">
        <is>
          <t>A</t>
        </is>
      </c>
      <c r="AA208" s="25" t="inlineStr">
        <is>
          <t>SUR</t>
        </is>
      </c>
      <c r="AB208" s="25" t="n">
        <v>24</v>
      </c>
      <c r="AC208" s="25" t="inlineStr">
        <is>
          <t>B</t>
        </is>
      </c>
      <c r="AD208" s="25" t="n">
        <v>105</v>
      </c>
      <c r="AH208" s="25">
        <f>CONCATENATE(X208," ",Y208," ",Z208," ",AA208," ",AB208," ",AC208," ",AD208," ",AE208," ",AF208," ",AG208)</f>
        <v/>
      </c>
      <c r="AI208" s="25" t="inlineStr">
        <is>
          <t>no reporta</t>
        </is>
      </c>
      <c r="AJ208" s="25" t="n">
        <v>3146267705</v>
      </c>
      <c r="AK208" s="25" t="inlineStr">
        <is>
          <t xml:space="preserve">La Mina </t>
        </is>
      </c>
      <c r="AM208" s="25" t="inlineStr">
        <is>
          <t>003</t>
        </is>
      </c>
      <c r="AP208" s="25" t="n">
        <v>6</v>
      </c>
      <c r="AQ208" s="34" t="n">
        <v>41697</v>
      </c>
      <c r="AS208" s="36">
        <f>AR208-AQ208</f>
        <v/>
      </c>
      <c r="AT208" s="25" t="inlineStr">
        <is>
          <t>Acta de compromiso</t>
        </is>
      </c>
      <c r="AU208" s="25" t="inlineStr">
        <is>
          <t>Auto de archivo</t>
        </is>
      </c>
      <c r="AZ208" s="38" t="n">
        <v>42107</v>
      </c>
      <c r="BA208" s="37" t="inlineStr">
        <is>
          <t>Jorge Uribe.</t>
        </is>
      </c>
      <c r="BB208" s="38" t="n">
        <v>42108</v>
      </c>
    </row>
    <row r="209">
      <c r="B209" s="25" t="inlineStr">
        <is>
          <t>205-2014</t>
        </is>
      </c>
      <c r="C209" s="25" t="n">
        <v>1308859</v>
      </c>
      <c r="E209" s="25" t="inlineStr">
        <is>
          <t>ESCOMBROS</t>
        </is>
      </c>
      <c r="H209" s="25" t="inlineStr">
        <is>
          <t>Disposición inadecuada de escombros</t>
        </is>
      </c>
      <c r="I209" s="25" t="inlineStr">
        <is>
          <t>Comunidad</t>
        </is>
      </c>
      <c r="T209" s="25">
        <f>CONCATENATE(J209," ",K209," ",L209," ",M209," ",N209," ",O209," ",P209," ",Q209," ",R209," ",S209)</f>
        <v/>
      </c>
      <c r="U209" s="25" t="inlineStr">
        <is>
          <t>no reporta</t>
        </is>
      </c>
      <c r="V209" s="25" t="inlineStr">
        <is>
          <t>no reporta</t>
        </is>
      </c>
      <c r="W209" s="25" t="inlineStr">
        <is>
          <t>Por determinar</t>
        </is>
      </c>
      <c r="X209" s="25" t="inlineStr">
        <is>
          <t>KR</t>
        </is>
      </c>
      <c r="Y209" s="25" t="n">
        <v>42</v>
      </c>
      <c r="Z209" s="25" t="inlineStr">
        <is>
          <t>B</t>
        </is>
      </c>
      <c r="AB209" s="25" t="n">
        <v>46</v>
      </c>
      <c r="AC209" s="25" t="inlineStr">
        <is>
          <t>A</t>
        </is>
      </c>
      <c r="AD209" s="25" t="n">
        <v>15</v>
      </c>
      <c r="AE209" s="25" t="inlineStr">
        <is>
          <t>SUR</t>
        </is>
      </c>
      <c r="AH209" s="25">
        <f>CONCATENATE(X209," ",Y209," ",Z209," ",AA209," ",AB209," ",AC209," ",AD209," ",AE209," ",AF209," ",AG209)</f>
        <v/>
      </c>
      <c r="AI209" s="25" t="inlineStr">
        <is>
          <t>no reporta</t>
        </is>
      </c>
      <c r="AJ209" s="25" t="inlineStr">
        <is>
          <t>no reporta</t>
        </is>
      </c>
      <c r="AK209" s="25" t="inlineStr">
        <is>
          <t>El Trianón</t>
        </is>
      </c>
      <c r="AM209" s="25" t="inlineStr">
        <is>
          <t>006</t>
        </is>
      </c>
      <c r="AP209" s="25" t="n">
        <v>7</v>
      </c>
      <c r="AQ209" s="34" t="n">
        <v>41698</v>
      </c>
      <c r="AR209" s="34" t="n">
        <v>41712</v>
      </c>
      <c r="AS209" s="36">
        <f>AR209-AQ209</f>
        <v/>
      </c>
      <c r="AT209" s="25" t="inlineStr">
        <is>
          <t>Acta de compromiso</t>
        </is>
      </c>
      <c r="AU209" s="25" t="inlineStr">
        <is>
          <t>Auto de archivo</t>
        </is>
      </c>
      <c r="AW209" s="38" t="n">
        <v>41712</v>
      </c>
      <c r="AX209" s="37" t="inlineStr">
        <is>
          <t>J. Restrepo - S. Bustamante - C. Rojas</t>
        </is>
      </c>
      <c r="AY209" s="38" t="n">
        <v>41712</v>
      </c>
      <c r="CF209" s="38" t="n">
        <v>41717</v>
      </c>
    </row>
    <row r="210">
      <c r="B210" s="25" t="inlineStr">
        <is>
          <t>206-2014</t>
        </is>
      </c>
      <c r="C210" s="25" t="inlineStr">
        <is>
          <t>1308860-132260</t>
        </is>
      </c>
      <c r="E210" s="25" t="inlineStr">
        <is>
          <t>RESIDUOS SOLIDOS</t>
        </is>
      </c>
      <c r="H210" s="25" t="inlineStr">
        <is>
          <t>Disposición inadecuada de residuos solidos</t>
        </is>
      </c>
      <c r="I210" s="25" t="inlineStr">
        <is>
          <t>Comunidad</t>
        </is>
      </c>
      <c r="T210" s="25">
        <f>CONCATENATE(J210," ",K210," ",L210," ",M210," ",N210," ",O210," ",P210," ",Q210," ",R210," ",S210)</f>
        <v/>
      </c>
      <c r="U210" s="25" t="inlineStr">
        <is>
          <t>no reporta</t>
        </is>
      </c>
      <c r="V210" s="25" t="inlineStr">
        <is>
          <t>no reporta</t>
        </is>
      </c>
      <c r="W210" s="25" t="inlineStr">
        <is>
          <t>Por determinar</t>
        </is>
      </c>
      <c r="X210" s="25" t="inlineStr">
        <is>
          <t>DG</t>
        </is>
      </c>
      <c r="Y210" s="25" t="n">
        <v>31</v>
      </c>
      <c r="Z210" s="25" t="inlineStr">
        <is>
          <t>F</t>
        </is>
      </c>
      <c r="AB210" s="25" t="n">
        <v>34</v>
      </c>
      <c r="AC210" s="25" t="inlineStr">
        <is>
          <t>D</t>
        </is>
      </c>
      <c r="AD210" s="25" t="n">
        <v>25</v>
      </c>
      <c r="AE210" s="25" t="inlineStr">
        <is>
          <t>SUR</t>
        </is>
      </c>
      <c r="AG210" s="25" t="n">
        <v>201</v>
      </c>
      <c r="AH210" s="25">
        <f>CONCATENATE(X210," ",Y210," ",Z210," ",AA210," ",AB210," ",AC210," ",AD210," ",AE210," ",AF210," ",AG210)</f>
        <v/>
      </c>
      <c r="AI210" s="25" t="inlineStr">
        <is>
          <t>no reporta</t>
        </is>
      </c>
      <c r="AJ210" s="25" t="inlineStr">
        <is>
          <t>no reporta</t>
        </is>
      </c>
      <c r="AK210" s="25" t="inlineStr">
        <is>
          <t>Los Naranjos</t>
        </is>
      </c>
      <c r="AM210" s="25" t="inlineStr">
        <is>
          <t>020</t>
        </is>
      </c>
      <c r="AP210" s="25" t="n">
        <v>9</v>
      </c>
      <c r="AQ210" s="34" t="n">
        <v>41698</v>
      </c>
      <c r="AR210" s="34" t="n">
        <v>41712</v>
      </c>
      <c r="AS210" s="36">
        <f>AR210-AQ210</f>
        <v/>
      </c>
      <c r="AT210" s="25" t="inlineStr">
        <is>
          <t>Acta de compromiso</t>
        </is>
      </c>
      <c r="AU210" s="25" t="inlineStr">
        <is>
          <t>Auto de archivo</t>
        </is>
      </c>
      <c r="AW210" s="38" t="n">
        <v>41712</v>
      </c>
      <c r="AX210" s="37" t="inlineStr">
        <is>
          <t>C. Rojas - C. Calle</t>
        </is>
      </c>
      <c r="AY210" s="38" t="n">
        <v>41715</v>
      </c>
      <c r="CF210" s="38" t="n">
        <v>41717</v>
      </c>
    </row>
    <row r="211">
      <c r="B211" s="25" t="inlineStr">
        <is>
          <t>207-2014</t>
        </is>
      </c>
      <c r="C211" s="25" t="n">
        <v>1308879</v>
      </c>
      <c r="D211" s="25" t="inlineStr">
        <is>
          <t>HÍDRICO</t>
        </is>
      </c>
      <c r="H211" s="25" t="inlineStr">
        <is>
          <t>Vertimiento de aguas con espuma a quebrada La Honda</t>
        </is>
      </c>
      <c r="I211" s="25" t="inlineStr">
        <is>
          <t>Alberto Bernal Eusse - albernale@une.net.co</t>
        </is>
      </c>
      <c r="T211" s="25">
        <f>CONCATENATE(J211," ",K211," ",L211," ",M211," ",N211," ",O211," ",P211," ",Q211," ",R211," ",S211)</f>
        <v/>
      </c>
      <c r="U211" s="25" t="inlineStr">
        <is>
          <t>no reporta</t>
        </is>
      </c>
      <c r="V211" s="25" t="n">
        <v>2661000</v>
      </c>
      <c r="W211" s="25" t="inlineStr">
        <is>
          <t>Por determinar</t>
        </is>
      </c>
      <c r="AH211" s="25">
        <f>CONCATENATE(X211," ",Y211," ",Z211," ",AA211," ",AB211," ",AC211," ",AD211," ",AE211," ",AF211," ",AG211)</f>
        <v/>
      </c>
      <c r="AI211" s="25" t="inlineStr">
        <is>
          <t>no reporta</t>
        </is>
      </c>
      <c r="AJ211" s="25" t="inlineStr">
        <is>
          <t>no reporta</t>
        </is>
      </c>
      <c r="AK211" s="25" t="inlineStr">
        <is>
          <t>El Esmeraldal</t>
        </is>
      </c>
      <c r="AM211" s="25" t="inlineStr">
        <is>
          <t>031</t>
        </is>
      </c>
      <c r="AP211" s="25" t="n">
        <v>4</v>
      </c>
      <c r="AQ211" s="34" t="n">
        <v>41701</v>
      </c>
      <c r="AR211" s="34" t="n">
        <v>41736</v>
      </c>
      <c r="AS211" s="36">
        <f>AR211-AQ211</f>
        <v/>
      </c>
      <c r="AT211" s="25" t="inlineStr">
        <is>
          <t>Acta de compromiso</t>
        </is>
      </c>
      <c r="AU211" s="25" t="inlineStr">
        <is>
          <t>Auto de archivo</t>
        </is>
      </c>
      <c r="AW211" s="38" t="n">
        <v>41736</v>
      </c>
      <c r="AX211" s="37" t="inlineStr">
        <is>
          <t>L. Garcia - J. Alvarez</t>
        </is>
      </c>
      <c r="AY211" s="38" t="n">
        <v>41737</v>
      </c>
      <c r="CF211" s="38" t="n">
        <v>41753</v>
      </c>
    </row>
    <row r="212">
      <c r="B212" s="25" t="inlineStr">
        <is>
          <t>208-2014</t>
        </is>
      </c>
      <c r="C212" s="25" t="inlineStr">
        <is>
          <t>1308875 1309141</t>
        </is>
      </c>
      <c r="E212" s="25" t="inlineStr">
        <is>
          <t>RESIDUOS SOLIDOS</t>
        </is>
      </c>
      <c r="H212" s="25" t="inlineStr">
        <is>
          <t>Disposición inadecuada de residuos solidos</t>
        </is>
      </c>
      <c r="I212" s="25" t="inlineStr">
        <is>
          <t>Comunidad</t>
        </is>
      </c>
      <c r="T212" s="25">
        <f>CONCATENATE(J212," ",K212," ",L212," ",M212," ",N212," ",O212," ",P212," ",Q212," ",R212," ",S212)</f>
        <v/>
      </c>
      <c r="U212" s="25" t="inlineStr">
        <is>
          <t>no reporta</t>
        </is>
      </c>
      <c r="V212" s="25" t="inlineStr">
        <is>
          <t>no reporta</t>
        </is>
      </c>
      <c r="W212" s="25" t="inlineStr">
        <is>
          <t>Nelly Gallego</t>
        </is>
      </c>
      <c r="X212" s="25" t="inlineStr">
        <is>
          <t>CL</t>
        </is>
      </c>
      <c r="Y212" s="25" t="n">
        <v>29</v>
      </c>
      <c r="AA212" s="25" t="inlineStr">
        <is>
          <t>SUR</t>
        </is>
      </c>
      <c r="AB212" s="25" t="n">
        <v>25</v>
      </c>
      <c r="AD212" s="25" t="n">
        <v>9</v>
      </c>
      <c r="AH212" s="25">
        <f>CONCATENATE(X212," ",Y212," ",Z212," ",AA212," ",AB212," ",AC212," ",AD212," ",AE212," ",AF212," ",AG212)</f>
        <v/>
      </c>
      <c r="AI212" s="25" t="inlineStr">
        <is>
          <t>no reporta</t>
        </is>
      </c>
      <c r="AJ212" s="25" t="inlineStr">
        <is>
          <t>no reporta</t>
        </is>
      </c>
      <c r="AK212" s="25" t="inlineStr">
        <is>
          <t>El Chocho</t>
        </is>
      </c>
      <c r="AM212" s="25" t="inlineStr">
        <is>
          <t>017</t>
        </is>
      </c>
      <c r="AP212" s="25" t="n">
        <v>5</v>
      </c>
      <c r="AQ212" s="34" t="n">
        <v>41701</v>
      </c>
      <c r="AR212" s="34" t="n">
        <v>41712</v>
      </c>
      <c r="AS212" s="36">
        <f>AR212-AQ212</f>
        <v/>
      </c>
      <c r="AT212" s="25" t="inlineStr">
        <is>
          <t>Acta de compromiso</t>
        </is>
      </c>
      <c r="AU212" s="25" t="inlineStr">
        <is>
          <t>Auto de archivo</t>
        </is>
      </c>
      <c r="AW212" s="38" t="n">
        <v>41712</v>
      </c>
      <c r="AX212" s="37" t="inlineStr">
        <is>
          <t>L. Garcia - J. Alvarez</t>
        </is>
      </c>
      <c r="AY212" s="38" t="n">
        <v>41715</v>
      </c>
    </row>
    <row r="213">
      <c r="B213" s="25" t="inlineStr">
        <is>
          <t>209-2014</t>
        </is>
      </c>
      <c r="C213" s="25" t="n">
        <v>1308876</v>
      </c>
      <c r="E213" s="25" t="inlineStr">
        <is>
          <t>RESIDUOS SOLIDOS</t>
        </is>
      </c>
      <c r="H213" s="25" t="inlineStr">
        <is>
          <t>Disposición inadecuada de residuos solidos</t>
        </is>
      </c>
      <c r="I213" s="25" t="inlineStr">
        <is>
          <t>Comunidad</t>
        </is>
      </c>
      <c r="T213" s="25">
        <f>CONCATENATE(J213," ",K213," ",L213," ",M213," ",N213," ",O213," ",P213," ",Q213," ",R213," ",S213)</f>
        <v/>
      </c>
      <c r="U213" s="25" t="inlineStr">
        <is>
          <t>no reporta</t>
        </is>
      </c>
      <c r="V213" s="25" t="inlineStr">
        <is>
          <t>no reporta</t>
        </is>
      </c>
      <c r="W213" s="25" t="inlineStr">
        <is>
          <t>Sin Cebolla</t>
        </is>
      </c>
      <c r="X213" s="25" t="inlineStr">
        <is>
          <t>DG</t>
        </is>
      </c>
      <c r="Y213" s="25" t="n">
        <v>32</v>
      </c>
      <c r="Z213" s="25" t="inlineStr">
        <is>
          <t>D</t>
        </is>
      </c>
      <c r="AB213" s="25" t="n">
        <v>32</v>
      </c>
      <c r="AC213" s="25" t="inlineStr">
        <is>
          <t>A</t>
        </is>
      </c>
      <c r="AH213" s="25">
        <f>CONCATENATE(X213," ",Y213," ",Z213," ",AA213," ",AB213," ",AC213," ",AD213," ",AE213," ",AF213," ",AG213)</f>
        <v/>
      </c>
      <c r="AI213" s="25" t="inlineStr">
        <is>
          <t>no reporta</t>
        </is>
      </c>
      <c r="AJ213" s="25" t="inlineStr">
        <is>
          <t>no reporta</t>
        </is>
      </c>
      <c r="AK213" s="25" t="inlineStr">
        <is>
          <t>La Magnolia</t>
        </is>
      </c>
      <c r="AM213" s="25" t="inlineStr">
        <is>
          <t>028</t>
        </is>
      </c>
      <c r="AP213" s="25" t="n">
        <v>9</v>
      </c>
      <c r="AQ213" s="34" t="n">
        <v>41701</v>
      </c>
      <c r="AR213" s="34" t="n">
        <v>41712</v>
      </c>
      <c r="AS213" s="36">
        <f>AR213-AQ213</f>
        <v/>
      </c>
      <c r="AT213" s="25" t="inlineStr">
        <is>
          <t>Acta de compromiso</t>
        </is>
      </c>
      <c r="AU213" s="25" t="inlineStr">
        <is>
          <t>Auto de archivo</t>
        </is>
      </c>
      <c r="AW213" s="38" t="n">
        <v>41712</v>
      </c>
      <c r="AX213" s="37" t="inlineStr">
        <is>
          <t>L. Garcia - J. Alvarez</t>
        </is>
      </c>
      <c r="AY213" s="38" t="n">
        <v>41715</v>
      </c>
      <c r="CF213" s="38" t="n">
        <v>41717</v>
      </c>
    </row>
    <row r="214">
      <c r="B214" s="25" t="inlineStr">
        <is>
          <t>210-2014</t>
        </is>
      </c>
      <c r="C214" s="25" t="n">
        <v>1308880</v>
      </c>
      <c r="D214" s="25" t="inlineStr">
        <is>
          <t>HÍDRICO</t>
        </is>
      </c>
      <c r="H214" s="25" t="inlineStr">
        <is>
          <t>Acumulación de sedimentos en obras transversales por arrastre de agua lluvia</t>
        </is>
      </c>
      <c r="I214" s="25" t="inlineStr">
        <is>
          <t>Comunidad sector El Roble</t>
        </is>
      </c>
      <c r="T214" s="25">
        <f>CONCATENATE(J214," ",K214," ",L214," ",M214," ",N214," ",O214," ",P214," ",Q214," ",R214," ",S214)</f>
        <v/>
      </c>
      <c r="U214" s="25" t="inlineStr">
        <is>
          <t>no reporta</t>
        </is>
      </c>
      <c r="V214" s="25" t="inlineStr">
        <is>
          <t>no reporta</t>
        </is>
      </c>
      <c r="W214" s="25" t="inlineStr">
        <is>
          <t>Camilo Acevedo</t>
        </is>
      </c>
      <c r="AH214" s="25">
        <f>CONCATENATE(X214," ",Y214," ",Z214," ",AA214," ",AB214," ",AC214," ",AD214," ",AE214," ",AF214," ",AG214)</f>
        <v/>
      </c>
      <c r="AI214" s="25" t="inlineStr">
        <is>
          <t>no reporta</t>
        </is>
      </c>
      <c r="AJ214" s="25" t="inlineStr">
        <is>
          <t>no reporta</t>
        </is>
      </c>
      <c r="AL214" s="25" t="inlineStr">
        <is>
          <t>El Vallano</t>
        </is>
      </c>
      <c r="AM214" s="25" t="inlineStr">
        <is>
          <t>001</t>
        </is>
      </c>
      <c r="AP214" s="25" t="n">
        <v>11</v>
      </c>
      <c r="AQ214" s="34" t="n">
        <v>41701</v>
      </c>
      <c r="AR214" s="34" t="n">
        <v>41717</v>
      </c>
      <c r="AS214" s="36">
        <f>AR214-AQ214</f>
        <v/>
      </c>
      <c r="AT214" s="25" t="inlineStr">
        <is>
          <t>Acta de compromiso</t>
        </is>
      </c>
      <c r="AU214" s="25" t="inlineStr">
        <is>
          <t>Auto de archivo</t>
        </is>
      </c>
      <c r="AW214" s="38" t="n">
        <v>41717</v>
      </c>
      <c r="AX214" s="37" t="inlineStr">
        <is>
          <t>L. Taborda</t>
        </is>
      </c>
      <c r="AY214" s="38" t="n">
        <v>41717</v>
      </c>
      <c r="CF214" s="38" t="n">
        <v>41717</v>
      </c>
    </row>
    <row r="215">
      <c r="B215" s="25" t="inlineStr">
        <is>
          <t>211-2014</t>
        </is>
      </c>
      <c r="C215" s="25" t="n">
        <v>1308883</v>
      </c>
      <c r="E215" s="25" t="inlineStr">
        <is>
          <t>RESIDUOS SOLIDOS</t>
        </is>
      </c>
      <c r="H215" s="25" t="inlineStr">
        <is>
          <t>Disposición inadecuada de residuos solidos y escombros</t>
        </is>
      </c>
      <c r="I215" s="25" t="inlineStr">
        <is>
          <t>Enviaseo</t>
        </is>
      </c>
      <c r="T215" s="25">
        <f>CONCATENATE(J215," ",K215," ",L215," ",M215," ",N215," ",O215," ",P215," ",Q215," ",R215," ",S215)</f>
        <v/>
      </c>
      <c r="U215" s="25" t="inlineStr">
        <is>
          <t>no reporta</t>
        </is>
      </c>
      <c r="V215" s="25" t="inlineStr">
        <is>
          <t>no reporta</t>
        </is>
      </c>
      <c r="W215" s="25" t="inlineStr">
        <is>
          <t>Por determinar</t>
        </is>
      </c>
      <c r="X215" s="25" t="inlineStr">
        <is>
          <t>KR</t>
        </is>
      </c>
      <c r="Y215" s="25" t="n">
        <v>42</v>
      </c>
      <c r="Z215" s="25" t="inlineStr">
        <is>
          <t>B</t>
        </is>
      </c>
      <c r="AB215" s="25" t="n">
        <v>46</v>
      </c>
      <c r="AD215" s="25" t="n">
        <v>15</v>
      </c>
      <c r="AE215" s="25" t="inlineStr">
        <is>
          <t>SUR</t>
        </is>
      </c>
      <c r="AH215" s="25">
        <f>CONCATENATE(X215," ",Y215," ",Z215," ",AA215," ",AB215," ",AC215," ",AD215," ",AE215," ",AF215," ",AG215)</f>
        <v/>
      </c>
      <c r="AI215" s="25" t="inlineStr">
        <is>
          <t>no reporta</t>
        </is>
      </c>
      <c r="AJ215" s="25" t="inlineStr">
        <is>
          <t>no reporta</t>
        </is>
      </c>
      <c r="AK215" s="25" t="inlineStr">
        <is>
          <t>El Trianón</t>
        </is>
      </c>
      <c r="AM215" s="25" t="inlineStr">
        <is>
          <t>006</t>
        </is>
      </c>
      <c r="AP215" s="25" t="n">
        <v>7</v>
      </c>
      <c r="AQ215" s="34" t="n">
        <v>41701</v>
      </c>
      <c r="AR215" s="34" t="n">
        <v>41712</v>
      </c>
      <c r="AS215" s="36">
        <f>AR215-AQ215</f>
        <v/>
      </c>
      <c r="AT215" s="25" t="inlineStr">
        <is>
          <t>Acta de compromiso</t>
        </is>
      </c>
      <c r="AU215" s="25" t="inlineStr">
        <is>
          <t>Auto de archivo</t>
        </is>
      </c>
      <c r="AW215" s="38" t="n">
        <v>41712</v>
      </c>
      <c r="AX215" s="37" t="inlineStr">
        <is>
          <t>L. Garcia - J. Alvarez</t>
        </is>
      </c>
      <c r="AY215" s="38" t="n">
        <v>41715</v>
      </c>
      <c r="CF215" s="38" t="n">
        <v>41717</v>
      </c>
    </row>
    <row r="216">
      <c r="B216" s="25" t="inlineStr">
        <is>
          <t>212-2014</t>
        </is>
      </c>
      <c r="C216" s="25" t="n">
        <v>1308892</v>
      </c>
      <c r="E216" s="25" t="inlineStr">
        <is>
          <t>ESCOMBROS</t>
        </is>
      </c>
      <c r="H216" s="25" t="inlineStr">
        <is>
          <t>Disposición inadecuada de escombros</t>
        </is>
      </c>
      <c r="I216" s="25" t="inlineStr">
        <is>
          <t>Comunidad</t>
        </is>
      </c>
      <c r="T216" s="25">
        <f>CONCATENATE(J216," ",K216," ",L216," ",M216," ",N216," ",O216," ",P216," ",Q216," ",R216," ",S216)</f>
        <v/>
      </c>
      <c r="U216" s="25" t="inlineStr">
        <is>
          <t>no reporta</t>
        </is>
      </c>
      <c r="V216" s="25" t="inlineStr">
        <is>
          <t>no reporta</t>
        </is>
      </c>
      <c r="W216" s="25" t="inlineStr">
        <is>
          <t>Alcoholicos anonimos</t>
        </is>
      </c>
      <c r="X216" s="25" t="inlineStr">
        <is>
          <t>CL</t>
        </is>
      </c>
      <c r="Y216" s="25" t="n">
        <v>30</v>
      </c>
      <c r="Z216" s="25" t="inlineStr">
        <is>
          <t>A</t>
        </is>
      </c>
      <c r="AA216" s="25" t="inlineStr">
        <is>
          <t>SUR</t>
        </is>
      </c>
      <c r="AB216" s="25" t="n">
        <v>44</v>
      </c>
      <c r="AC216" s="25" t="inlineStr">
        <is>
          <t>A</t>
        </is>
      </c>
      <c r="AH216" s="25">
        <f>CONCATENATE(X216," ",Y216," ",Z216," ",AA216," ",AB216," ",AC216," ",AD216," ",AE216," ",AF216," ",AG216)</f>
        <v/>
      </c>
      <c r="AI216" s="25" t="inlineStr">
        <is>
          <t>no reporta</t>
        </is>
      </c>
      <c r="AJ216" s="25" t="inlineStr">
        <is>
          <t>no reporta</t>
        </is>
      </c>
      <c r="AK216" s="25" t="inlineStr">
        <is>
          <t>Jardines</t>
        </is>
      </c>
      <c r="AM216" s="25" t="inlineStr">
        <is>
          <t>037</t>
        </is>
      </c>
      <c r="AP216" s="25" t="n">
        <v>2</v>
      </c>
      <c r="AQ216" s="34" t="n">
        <v>41702</v>
      </c>
      <c r="AR216" s="34" t="n">
        <v>41712</v>
      </c>
      <c r="AS216" s="36">
        <f>AR216-AQ216</f>
        <v/>
      </c>
      <c r="AT216" s="25" t="inlineStr">
        <is>
          <t>Acta de compromiso</t>
        </is>
      </c>
      <c r="AU216" s="25" t="inlineStr">
        <is>
          <t>Auto de archivo</t>
        </is>
      </c>
      <c r="AW216" s="38" t="n">
        <v>41712</v>
      </c>
      <c r="AX216" s="37" t="inlineStr">
        <is>
          <t>L. Garcia - J. Alvarez</t>
        </is>
      </c>
      <c r="AY216" s="38" t="n">
        <v>41715</v>
      </c>
      <c r="CF216" s="38" t="n">
        <v>41717</v>
      </c>
    </row>
    <row r="217">
      <c r="B217" s="25" t="inlineStr">
        <is>
          <t>213-2014</t>
        </is>
      </c>
      <c r="C217" s="25" t="n">
        <v>1308895</v>
      </c>
      <c r="D217" s="25" t="inlineStr">
        <is>
          <t>HÍDRICO</t>
        </is>
      </c>
      <c r="H217" s="25" t="inlineStr">
        <is>
          <t>Descarga de aguas grises en espacio publico</t>
        </is>
      </c>
      <c r="I217" s="25" t="inlineStr">
        <is>
          <t>Gilma Villa</t>
        </is>
      </c>
      <c r="J217" s="25" t="inlineStr">
        <is>
          <t>CL</t>
        </is>
      </c>
      <c r="K217" s="25" t="n">
        <v>40</v>
      </c>
      <c r="M217" s="25" t="inlineStr">
        <is>
          <t>SUR</t>
        </is>
      </c>
      <c r="N217" s="25" t="n">
        <v>25</v>
      </c>
      <c r="O217" s="25" t="inlineStr">
        <is>
          <t>AA</t>
        </is>
      </c>
      <c r="P217" s="25" t="n">
        <v>66</v>
      </c>
      <c r="T217" s="25">
        <f>CONCATENATE(J217," ",K217," ",L217," ",M217," ",N217," ",O217," ",P217," ",Q217," ",R217," ",S217)</f>
        <v/>
      </c>
      <c r="U217" s="25" t="n">
        <v>42874404</v>
      </c>
      <c r="V217" s="25" t="n">
        <v>2766054</v>
      </c>
      <c r="W217" s="25" t="inlineStr">
        <is>
          <t>Deyanira - Gabriel</t>
        </is>
      </c>
      <c r="X217" s="25" t="inlineStr">
        <is>
          <t>CL</t>
        </is>
      </c>
      <c r="Y217" s="25" t="n">
        <v>40</v>
      </c>
      <c r="AA217" s="25" t="inlineStr">
        <is>
          <t>SUR</t>
        </is>
      </c>
      <c r="AB217" s="25" t="n">
        <v>25</v>
      </c>
      <c r="AC217" s="25" t="inlineStr">
        <is>
          <t>AA</t>
        </is>
      </c>
      <c r="AD217" s="25" t="n">
        <v>84</v>
      </c>
      <c r="AH217" s="25">
        <f>CONCATENATE(X217," ",Y217," ",Z217," ",AA217," ",AB217," ",AC217," ",AD217," ",AE217," ",AF217," ",AG217)</f>
        <v/>
      </c>
      <c r="AI217" s="25" t="inlineStr">
        <is>
          <t>no reporta</t>
        </is>
      </c>
      <c r="AJ217" s="25" t="inlineStr">
        <is>
          <t>no reporta</t>
        </is>
      </c>
      <c r="AK217" s="25" t="inlineStr">
        <is>
          <t>El Salado</t>
        </is>
      </c>
      <c r="AM217" s="25" t="inlineStr">
        <is>
          <t>002</t>
        </is>
      </c>
      <c r="AP217" s="25" t="n">
        <v>6</v>
      </c>
      <c r="AQ217" s="34" t="n">
        <v>41702</v>
      </c>
      <c r="AR217" s="34" t="n">
        <v>41712</v>
      </c>
      <c r="AS217" s="36">
        <f>AR217-AQ217</f>
        <v/>
      </c>
      <c r="AT217" s="25" t="inlineStr">
        <is>
          <t>Acta de compromiso</t>
        </is>
      </c>
      <c r="AU217" s="25" t="inlineStr">
        <is>
          <t>Auto de archivo</t>
        </is>
      </c>
      <c r="AW217" s="38" t="n">
        <v>41712</v>
      </c>
      <c r="AX217" s="37" t="inlineStr">
        <is>
          <t>L. Garcia - J. Alvarez</t>
        </is>
      </c>
      <c r="AY217" s="38" t="n">
        <v>41713</v>
      </c>
      <c r="CF217" s="38" t="n">
        <v>41753</v>
      </c>
    </row>
    <row r="218">
      <c r="B218" s="25" t="inlineStr">
        <is>
          <t>214-2014</t>
        </is>
      </c>
      <c r="C218" s="25" t="inlineStr">
        <is>
          <t>1308896-132158</t>
        </is>
      </c>
      <c r="E218" s="25" t="inlineStr">
        <is>
          <t>ESCOMBROS</t>
        </is>
      </c>
      <c r="H218" s="25" t="inlineStr">
        <is>
          <t>Disposición inadecuada de escombros</t>
        </is>
      </c>
      <c r="I218" s="25" t="inlineStr">
        <is>
          <t>De oficio</t>
        </is>
      </c>
      <c r="T218" s="25">
        <f>CONCATENATE(J218," ",K218," ",L218," ",M218," ",N218," ",O218," ",P218," ",Q218," ",R218," ",S218)</f>
        <v/>
      </c>
      <c r="U218" s="25" t="inlineStr">
        <is>
          <t>no reporta</t>
        </is>
      </c>
      <c r="V218" s="25" t="inlineStr">
        <is>
          <t>no reporta</t>
        </is>
      </c>
      <c r="W218" s="25" t="inlineStr">
        <is>
          <t>Orlando Martinez</t>
        </is>
      </c>
      <c r="X218" s="25" t="inlineStr">
        <is>
          <t>TR</t>
        </is>
      </c>
      <c r="Y218" s="25" t="n">
        <v>34</v>
      </c>
      <c r="Z218" s="25" t="inlineStr">
        <is>
          <t>C</t>
        </is>
      </c>
      <c r="AA218" s="25" t="inlineStr">
        <is>
          <t>SUR</t>
        </is>
      </c>
      <c r="AB218" s="25" t="n">
        <v>31</v>
      </c>
      <c r="AC218" s="25" t="inlineStr">
        <is>
          <t>E</t>
        </is>
      </c>
      <c r="AD218" s="25" t="n">
        <v>39</v>
      </c>
      <c r="AG218" s="25" t="n">
        <v>201</v>
      </c>
      <c r="AH218" s="25">
        <f>CONCATENATE(X218," ",Y218," ",Z218," ",AA218," ",AB218," ",AC218," ",AD218," ",AE218," ",AF218," ",AG218)</f>
        <v/>
      </c>
      <c r="AI218" s="25" t="inlineStr">
        <is>
          <t>no reporta</t>
        </is>
      </c>
      <c r="AJ218" s="25" t="inlineStr">
        <is>
          <t>no reporta</t>
        </is>
      </c>
      <c r="AK218" s="25" t="inlineStr">
        <is>
          <t>Obrero</t>
        </is>
      </c>
      <c r="AM218" s="25" t="inlineStr">
        <is>
          <t>026</t>
        </is>
      </c>
      <c r="AP218" s="25" t="n">
        <v>9</v>
      </c>
      <c r="AQ218" s="34" t="n">
        <v>41702</v>
      </c>
      <c r="AR218" s="34" t="n">
        <v>41702</v>
      </c>
      <c r="AS218" s="36">
        <f>AR218-AQ218</f>
        <v/>
      </c>
      <c r="AT218" s="25" t="inlineStr">
        <is>
          <t>Acta de compromiso</t>
        </is>
      </c>
      <c r="AU218" s="25" t="inlineStr">
        <is>
          <t>Auto de archivo</t>
        </is>
      </c>
      <c r="AW218" s="38" t="n">
        <v>41701</v>
      </c>
      <c r="AX218" s="37" t="inlineStr">
        <is>
          <t>L. Garcia - J. Alvarez</t>
        </is>
      </c>
      <c r="AY218" s="38" t="n">
        <v>41702</v>
      </c>
      <c r="AZ218" s="39" t="n">
        <v>41702</v>
      </c>
      <c r="BA218" s="37" t="inlineStr">
        <is>
          <t>C. Rojas - C. Calle</t>
        </is>
      </c>
      <c r="BB218" s="38" t="n">
        <v>41705</v>
      </c>
      <c r="CF218" s="38" t="n">
        <v>41787</v>
      </c>
    </row>
    <row r="219">
      <c r="B219" s="25" t="inlineStr">
        <is>
          <t>215-2014</t>
        </is>
      </c>
      <c r="C219" s="25" t="n">
        <v>1308897</v>
      </c>
      <c r="D219" s="25" t="inlineStr">
        <is>
          <t>FLORA</t>
        </is>
      </c>
      <c r="H219" s="25" t="inlineStr">
        <is>
          <t>Tala y poda de individuos vegetales</t>
        </is>
      </c>
      <c r="I219" s="25" t="inlineStr">
        <is>
          <t>De oficio</t>
        </is>
      </c>
      <c r="T219" s="25">
        <f>CONCATENATE(J219," ",K219," ",L219," ",M219," ",N219," ",O219," ",P219," ",Q219," ",R219," ",S219)</f>
        <v/>
      </c>
      <c r="U219" s="25" t="inlineStr">
        <is>
          <t>no reporta</t>
        </is>
      </c>
      <c r="V219" s="25" t="inlineStr">
        <is>
          <t>no reporta</t>
        </is>
      </c>
      <c r="W219" s="25" t="inlineStr">
        <is>
          <t>Urb. El Embrujo</t>
        </is>
      </c>
      <c r="X219" s="25" t="inlineStr">
        <is>
          <t>KR</t>
        </is>
      </c>
      <c r="Y219" s="25" t="n">
        <v>29</v>
      </c>
      <c r="Z219" s="25" t="inlineStr">
        <is>
          <t>B</t>
        </is>
      </c>
      <c r="AB219" s="25" t="n">
        <v>39</v>
      </c>
      <c r="AD219" s="25" t="n">
        <v>2</v>
      </c>
      <c r="AE219" s="25" t="inlineStr">
        <is>
          <t>SUR</t>
        </is>
      </c>
      <c r="AH219" s="25">
        <f>CONCATENATE(X219," ",Y219," ",Z219," ",AA219," ",AB219," ",AC219," ",AD219," ",AE219," ",AF219," ",AG219)</f>
        <v/>
      </c>
      <c r="AI219" s="25" t="inlineStr">
        <is>
          <t>no reporta</t>
        </is>
      </c>
      <c r="AJ219" s="25" t="n">
        <v>2701297</v>
      </c>
      <c r="AK219" s="25" t="inlineStr">
        <is>
          <t>Mesa</t>
        </is>
      </c>
      <c r="AM219" s="25" t="inlineStr">
        <is>
          <t>021</t>
        </is>
      </c>
      <c r="AP219" s="25" t="n">
        <v>9</v>
      </c>
      <c r="AQ219" s="34" t="n">
        <v>41702</v>
      </c>
      <c r="AR219" s="34" t="n">
        <v>41702</v>
      </c>
      <c r="AS219" s="36">
        <f>AR219-AQ219</f>
        <v/>
      </c>
      <c r="AT219" s="25" t="inlineStr">
        <is>
          <t>Acta de compromiso</t>
        </is>
      </c>
      <c r="AU219" s="25" t="inlineStr">
        <is>
          <t>Citaciones</t>
        </is>
      </c>
      <c r="AW219" s="38" t="n">
        <v>41701</v>
      </c>
      <c r="AX219" s="37" t="inlineStr">
        <is>
          <t>L. Garcia - J. Alvarez</t>
        </is>
      </c>
      <c r="AY219" s="38" t="n">
        <v>41702</v>
      </c>
    </row>
    <row r="220">
      <c r="B220" s="25" t="inlineStr">
        <is>
          <t>216-2014</t>
        </is>
      </c>
      <c r="C220" s="25" t="inlineStr">
        <is>
          <t>1308898-132157</t>
        </is>
      </c>
      <c r="E220" s="25" t="inlineStr">
        <is>
          <t>ESCOMBROS</t>
        </is>
      </c>
      <c r="H220" s="25" t="inlineStr">
        <is>
          <t xml:space="preserve">Disposición inadecuada de escombros </t>
        </is>
      </c>
      <c r="I220" s="25" t="inlineStr">
        <is>
          <t>De oficio</t>
        </is>
      </c>
      <c r="T220" s="25">
        <f>CONCATENATE(J220," ",K220," ",L220," ",M220," ",N220," ",O220," ",P220," ",Q220," ",R220," ",S220)</f>
        <v/>
      </c>
      <c r="U220" s="25" t="inlineStr">
        <is>
          <t>no reporta</t>
        </is>
      </c>
      <c r="V220" s="25" t="inlineStr">
        <is>
          <t>no reporta</t>
        </is>
      </c>
      <c r="W220" s="25" t="inlineStr">
        <is>
          <t>Por determinar</t>
        </is>
      </c>
      <c r="X220" s="25" t="inlineStr">
        <is>
          <t>TR</t>
        </is>
      </c>
      <c r="Y220" s="25" t="n">
        <v>34</v>
      </c>
      <c r="Z220" s="25" t="inlineStr">
        <is>
          <t>E</t>
        </is>
      </c>
      <c r="AA220" s="25" t="inlineStr">
        <is>
          <t>SUR</t>
        </is>
      </c>
      <c r="AB220" s="25" t="n">
        <v>33</v>
      </c>
      <c r="AC220" s="25" t="inlineStr">
        <is>
          <t>A</t>
        </is>
      </c>
      <c r="AD220" s="25" t="n">
        <v>60</v>
      </c>
      <c r="AG220" s="25" t="n">
        <v>501</v>
      </c>
      <c r="AH220" s="25">
        <f>CONCATENATE(X220," ",Y220," ",Z220," ",AA220," ",AB220," ",AC220," ",AD220," ",AE220," ",AF220," ",AG220)</f>
        <v/>
      </c>
      <c r="AI220" s="25" t="inlineStr">
        <is>
          <t>no reporta</t>
        </is>
      </c>
      <c r="AJ220" s="25" t="inlineStr">
        <is>
          <t>no reporta</t>
        </is>
      </c>
      <c r="AK220" s="25" t="inlineStr">
        <is>
          <t>Los Naranjos</t>
        </is>
      </c>
      <c r="AM220" s="25" t="inlineStr">
        <is>
          <t>020</t>
        </is>
      </c>
      <c r="AP220" s="25" t="n">
        <v>9</v>
      </c>
      <c r="AQ220" s="34" t="n">
        <v>41702</v>
      </c>
      <c r="AR220" s="34" t="n">
        <v>41702</v>
      </c>
      <c r="AS220" s="36">
        <f>AR220-AQ220</f>
        <v/>
      </c>
      <c r="AT220" s="25" t="inlineStr">
        <is>
          <t>Acta de compromiso</t>
        </is>
      </c>
      <c r="AU220" s="25" t="inlineStr">
        <is>
          <t>Auto de archivo</t>
        </is>
      </c>
      <c r="AW220" s="38" t="n">
        <v>41732</v>
      </c>
      <c r="AX220" s="37" t="inlineStr">
        <is>
          <t>L. Garcia - J. Alvarez</t>
        </is>
      </c>
      <c r="AY220" s="38" t="n">
        <v>41702</v>
      </c>
      <c r="AZ220" s="38" t="n">
        <v>41703</v>
      </c>
      <c r="BA220" s="37" t="inlineStr">
        <is>
          <t>C. Rojas - C. Calle</t>
        </is>
      </c>
      <c r="BB220" s="38" t="n">
        <v>41704</v>
      </c>
      <c r="CF220" s="38" t="n">
        <v>41704</v>
      </c>
    </row>
    <row r="221">
      <c r="B221" s="25" t="inlineStr">
        <is>
          <t>217-2014</t>
        </is>
      </c>
      <c r="C221" s="25" t="n">
        <v>1308913</v>
      </c>
      <c r="E221" s="25" t="inlineStr">
        <is>
          <t>ESCOMBROS</t>
        </is>
      </c>
      <c r="H221" s="25" t="inlineStr">
        <is>
          <t>Disposición inadecuada de material de construcción</t>
        </is>
      </c>
      <c r="I221" s="25" t="inlineStr">
        <is>
          <t>De oficio</t>
        </is>
      </c>
      <c r="T221" s="25">
        <f>CONCATENATE(J221," ",K221," ",L221," ",M221," ",N221," ",O221," ",P221," ",Q221," ",R221," ",S221)</f>
        <v/>
      </c>
      <c r="U221" s="25" t="inlineStr">
        <is>
          <t>no reporta</t>
        </is>
      </c>
      <c r="V221" s="25" t="inlineStr">
        <is>
          <t>no reporta</t>
        </is>
      </c>
      <c r="W221" s="25" t="inlineStr">
        <is>
          <t>Nury Vasquez</t>
        </is>
      </c>
      <c r="X221" s="25" t="inlineStr">
        <is>
          <t>DG</t>
        </is>
      </c>
      <c r="Y221" s="25" t="n">
        <v>32</v>
      </c>
      <c r="Z221" s="25" t="inlineStr">
        <is>
          <t>D</t>
        </is>
      </c>
      <c r="AB221" s="25" t="n">
        <v>31</v>
      </c>
      <c r="AD221" s="25" t="n">
        <v>27</v>
      </c>
      <c r="AE221" s="25" t="inlineStr">
        <is>
          <t>SUR</t>
        </is>
      </c>
      <c r="AH221" s="25">
        <f>CONCATENATE(X221," ",Y221," ",Z221," ",AA221," ",AB221," ",AC221," ",AD221," ",AE221," ",AF221," ",AG221)</f>
        <v/>
      </c>
      <c r="AI221" s="25" t="n">
        <v>65701647</v>
      </c>
      <c r="AJ221" s="25" t="n">
        <v>4445569</v>
      </c>
      <c r="AK221" s="25" t="inlineStr">
        <is>
          <t>Bucarest</t>
        </is>
      </c>
      <c r="AM221" s="25" t="inlineStr">
        <is>
          <t>027</t>
        </is>
      </c>
      <c r="AP221" s="25" t="n">
        <v>9</v>
      </c>
      <c r="AQ221" s="34" t="n">
        <v>41703</v>
      </c>
      <c r="AR221" s="34" t="n">
        <v>41703</v>
      </c>
      <c r="AS221" s="36">
        <f>AR221-AQ221</f>
        <v/>
      </c>
      <c r="AT221" s="25" t="inlineStr">
        <is>
          <t>Acta de compromiso</t>
        </is>
      </c>
      <c r="AU221" s="25" t="inlineStr">
        <is>
          <t>Auto de archivo</t>
        </is>
      </c>
      <c r="AW221" s="38" t="n">
        <v>41703</v>
      </c>
      <c r="AX221" s="37" t="inlineStr">
        <is>
          <t>L. Garcia - J. Alvarez</t>
        </is>
      </c>
      <c r="AY221" s="38" t="n">
        <v>41703</v>
      </c>
      <c r="CF221" s="38" t="n">
        <v>41703</v>
      </c>
    </row>
    <row r="222">
      <c r="B222" s="25" t="inlineStr">
        <is>
          <t>218-2014</t>
        </is>
      </c>
      <c r="C222" s="25" t="n">
        <v>1308847</v>
      </c>
      <c r="E222" s="25" t="inlineStr">
        <is>
          <t>RESIDUOS SOLIDOS</t>
        </is>
      </c>
      <c r="G222" s="25" t="inlineStr">
        <is>
          <t>Sensibilización</t>
        </is>
      </c>
      <c r="H222" s="25" t="inlineStr">
        <is>
          <t>Disposición inadecuada de residuos solidos</t>
        </is>
      </c>
      <c r="I222" s="25" t="inlineStr">
        <is>
          <t>Comunidad</t>
        </is>
      </c>
      <c r="T222" s="25">
        <f>CONCATENATE(J222," ",K222," ",L222," ",M222," ",N222," ",O222," ",P222," ",Q222," ",R222," ",S222)</f>
        <v/>
      </c>
      <c r="U222" s="25" t="inlineStr">
        <is>
          <t>no reporta</t>
        </is>
      </c>
      <c r="V222" s="25" t="inlineStr">
        <is>
          <t>no reporta</t>
        </is>
      </c>
      <c r="W222" s="25" t="inlineStr">
        <is>
          <t>Comunidad del sector</t>
        </is>
      </c>
      <c r="X222" s="25" t="inlineStr">
        <is>
          <t>CL</t>
        </is>
      </c>
      <c r="Y222" s="25" t="n">
        <v>40</v>
      </c>
      <c r="AA222" s="25" t="inlineStr">
        <is>
          <t>SUR</t>
        </is>
      </c>
      <c r="AB222" s="25" t="n">
        <v>43</v>
      </c>
      <c r="AC222" s="25" t="inlineStr">
        <is>
          <t>A</t>
        </is>
      </c>
      <c r="AD222" s="25" t="n">
        <v>27</v>
      </c>
      <c r="AH222" s="25">
        <f>CONCATENATE(X222," ",Y222," ",Z222," ",AA222," ",AB222," ",AC222," ",AD222," ",AE222," ",AF222," ",AG222)</f>
        <v/>
      </c>
      <c r="AI222" s="25" t="inlineStr">
        <is>
          <t>no reporta</t>
        </is>
      </c>
      <c r="AJ222" s="25" t="inlineStr">
        <is>
          <t>no reporta</t>
        </is>
      </c>
      <c r="AK222" s="25" t="inlineStr">
        <is>
          <t>Alcalá</t>
        </is>
      </c>
      <c r="AM222" s="25" t="inlineStr">
        <is>
          <t>023</t>
        </is>
      </c>
      <c r="AP222" s="25" t="n">
        <v>8</v>
      </c>
      <c r="AQ222" s="34" t="n">
        <v>41698</v>
      </c>
      <c r="AR222" s="34" t="n">
        <v>41698</v>
      </c>
      <c r="AS222" s="36">
        <f>AR222-AQ222</f>
        <v/>
      </c>
      <c r="AT222" s="25" t="inlineStr">
        <is>
          <t>Acta de compromiso</t>
        </is>
      </c>
      <c r="AU222" s="25" t="inlineStr">
        <is>
          <t>Auto de archivo</t>
        </is>
      </c>
      <c r="AW222" s="37" t="inlineStr">
        <is>
          <t>17/17/02/2014</t>
        </is>
      </c>
      <c r="AX222" s="37" t="inlineStr">
        <is>
          <t>A. Restrepo - S. Ossa</t>
        </is>
      </c>
      <c r="AY222" s="38" t="n">
        <v>41698</v>
      </c>
      <c r="CF222" s="38" t="n">
        <v>41704</v>
      </c>
    </row>
    <row r="223">
      <c r="B223" s="25" t="inlineStr">
        <is>
          <t>219-2014</t>
        </is>
      </c>
      <c r="C223" s="25" t="n">
        <v>1308846</v>
      </c>
      <c r="E223" s="25" t="inlineStr">
        <is>
          <t>RESIDUOS SOLIDOS</t>
        </is>
      </c>
      <c r="G223" s="25" t="inlineStr">
        <is>
          <t>Sensibilización</t>
        </is>
      </c>
      <c r="H223" s="25" t="inlineStr">
        <is>
          <t>Disposición inadecuada de residuos solidos</t>
        </is>
      </c>
      <c r="I223" s="25" t="inlineStr">
        <is>
          <t>Comunidad</t>
        </is>
      </c>
      <c r="T223" s="25">
        <f>CONCATENATE(J223," ",K223," ",L223," ",M223," ",N223," ",O223," ",P223," ",Q223," ",R223," ",S223)</f>
        <v/>
      </c>
      <c r="U223" s="25" t="inlineStr">
        <is>
          <t>no reporta</t>
        </is>
      </c>
      <c r="V223" s="25" t="inlineStr">
        <is>
          <t>no reporta</t>
        </is>
      </c>
      <c r="W223" s="25" t="inlineStr">
        <is>
          <t>Estella Hernandez</t>
        </is>
      </c>
      <c r="X223" s="25" t="inlineStr">
        <is>
          <t>CL</t>
        </is>
      </c>
      <c r="Y223" s="25" t="n">
        <v>39</v>
      </c>
      <c r="Z223" s="25" t="inlineStr">
        <is>
          <t>B</t>
        </is>
      </c>
      <c r="AA223" s="25" t="inlineStr">
        <is>
          <t>SUR</t>
        </is>
      </c>
      <c r="AB223" s="25" t="n">
        <v>45</v>
      </c>
      <c r="AC223" s="25" t="inlineStr">
        <is>
          <t>A</t>
        </is>
      </c>
      <c r="AD223" s="25" t="n">
        <v>40</v>
      </c>
      <c r="AH223" s="25">
        <f>CONCATENATE(X223," ",Y223," ",Z223," ",AA223," ",AB223," ",AC223," ",AD223," ",AE223," ",AF223," ",AG223)</f>
        <v/>
      </c>
      <c r="AI223" s="25" t="inlineStr">
        <is>
          <t>no reporta</t>
        </is>
      </c>
      <c r="AJ223" s="25" t="inlineStr">
        <is>
          <t>no reporta</t>
        </is>
      </c>
      <c r="AK223" s="25" t="inlineStr">
        <is>
          <t>Alcalá</t>
        </is>
      </c>
      <c r="AM223" s="25" t="inlineStr">
        <is>
          <t>023</t>
        </is>
      </c>
      <c r="AP223" s="25" t="n">
        <v>8</v>
      </c>
      <c r="AQ223" s="34" t="n">
        <v>41698</v>
      </c>
      <c r="AR223" s="34" t="n">
        <v>41698</v>
      </c>
      <c r="AS223" s="36">
        <f>AR223-AQ223</f>
        <v/>
      </c>
      <c r="AT223" s="25" t="inlineStr">
        <is>
          <t>Acta de compromiso</t>
        </is>
      </c>
      <c r="AU223" s="25" t="inlineStr">
        <is>
          <t>Auto de archivo</t>
        </is>
      </c>
      <c r="AW223" s="38" t="n">
        <v>41697</v>
      </c>
      <c r="AX223" s="37" t="inlineStr">
        <is>
          <t>A. Restrepo - S. Ossa</t>
        </is>
      </c>
      <c r="AY223" s="38" t="n">
        <v>41698</v>
      </c>
      <c r="CF223" s="38" t="n">
        <v>41704</v>
      </c>
    </row>
    <row r="224">
      <c r="B224" s="25" t="inlineStr">
        <is>
          <t>220-2014</t>
        </is>
      </c>
      <c r="C224" s="25" t="n">
        <v>1308845</v>
      </c>
      <c r="E224" s="25" t="inlineStr">
        <is>
          <t>RESIDUOS SOLIDOS</t>
        </is>
      </c>
      <c r="G224" s="25" t="inlineStr">
        <is>
          <t>Sensibilización</t>
        </is>
      </c>
      <c r="H224" s="25" t="inlineStr">
        <is>
          <t>Disposición inadecuada de residuos solidos y excrementos de caninos</t>
        </is>
      </c>
      <c r="I224" s="25" t="inlineStr">
        <is>
          <t>Comunidad</t>
        </is>
      </c>
      <c r="T224" s="25">
        <f>CONCATENATE(J224," ",K224," ",L224," ",M224," ",N224," ",O224," ",P224," ",Q224," ",R224," ",S224)</f>
        <v/>
      </c>
      <c r="U224" s="25" t="inlineStr">
        <is>
          <t>no reporta</t>
        </is>
      </c>
      <c r="V224" s="25" t="inlineStr">
        <is>
          <t>no reporta</t>
        </is>
      </c>
      <c r="W224" s="25" t="inlineStr">
        <is>
          <t>Comunidad del sector</t>
        </is>
      </c>
      <c r="X224" s="25" t="inlineStr">
        <is>
          <t>CL</t>
        </is>
      </c>
      <c r="Y224" s="25" t="n">
        <v>46</v>
      </c>
      <c r="Z224" s="25" t="inlineStr">
        <is>
          <t>C</t>
        </is>
      </c>
      <c r="AA224" s="25" t="inlineStr">
        <is>
          <t>SUR</t>
        </is>
      </c>
      <c r="AB224" s="25" t="n">
        <v>39</v>
      </c>
      <c r="AC224" s="25" t="inlineStr">
        <is>
          <t>B</t>
        </is>
      </c>
      <c r="AD224" s="25" t="n">
        <v>78</v>
      </c>
      <c r="AH224" s="25">
        <f>CONCATENATE(X224," ",Y224," ",Z224," ",AA224," ",AB224," ",AC224," ",AD224," ",AE224," ",AF224," ",AG224)</f>
        <v/>
      </c>
      <c r="AI224" s="25" t="inlineStr">
        <is>
          <t>no reporta</t>
        </is>
      </c>
      <c r="AJ224" s="25" t="inlineStr">
        <is>
          <t>no reporta</t>
        </is>
      </c>
      <c r="AK224" s="25" t="inlineStr">
        <is>
          <t>El Trianón</t>
        </is>
      </c>
      <c r="AM224" s="25" t="inlineStr">
        <is>
          <t>006</t>
        </is>
      </c>
      <c r="AP224" s="25" t="n">
        <v>7</v>
      </c>
      <c r="AQ224" s="34" t="n">
        <v>41698</v>
      </c>
      <c r="AR224" s="34" t="n">
        <v>41698</v>
      </c>
      <c r="AS224" s="36">
        <f>AR224-AQ224</f>
        <v/>
      </c>
      <c r="AT224" s="25" t="inlineStr">
        <is>
          <t>Acta de compromiso</t>
        </is>
      </c>
      <c r="AU224" s="25" t="inlineStr">
        <is>
          <t>Auto de archivo</t>
        </is>
      </c>
      <c r="AW224" s="38" t="n">
        <v>41690</v>
      </c>
      <c r="AX224" s="37" t="inlineStr">
        <is>
          <t>A. Restrepo - S. Ossa</t>
        </is>
      </c>
      <c r="AY224" s="38" t="n">
        <v>41698</v>
      </c>
      <c r="CF224" s="38" t="n">
        <v>41704</v>
      </c>
    </row>
    <row r="225">
      <c r="B225" s="25" t="inlineStr">
        <is>
          <t>221-2014</t>
        </is>
      </c>
      <c r="C225" s="25" t="n">
        <v>1308843</v>
      </c>
      <c r="E225" s="25" t="inlineStr">
        <is>
          <t>RESIDUOS SOLIDOS</t>
        </is>
      </c>
      <c r="G225" s="25" t="inlineStr">
        <is>
          <t>Sensibilización</t>
        </is>
      </c>
      <c r="H225" s="25" t="inlineStr">
        <is>
          <t>Disposición inadecuada de residuos solidos en sector arenales por caminantes chorro campanas y catedral</t>
        </is>
      </c>
      <c r="I225" s="25" t="inlineStr">
        <is>
          <t>Comunidad</t>
        </is>
      </c>
      <c r="T225" s="25">
        <f>CONCATENATE(J225," ",K225," ",L225," ",M225," ",N225," ",O225," ",P225," ",Q225," ",R225," ",S225)</f>
        <v/>
      </c>
      <c r="U225" s="25" t="inlineStr">
        <is>
          <t>no reporta</t>
        </is>
      </c>
      <c r="V225" s="25" t="inlineStr">
        <is>
          <t>no reporta</t>
        </is>
      </c>
      <c r="W225" s="25" t="inlineStr">
        <is>
          <t xml:space="preserve">Caminates </t>
        </is>
      </c>
      <c r="AH225" s="25">
        <f>CONCATENATE(X225," ",Y225," ",Z225," ",AA225," ",AB225," ",AC225," ",AD225," ",AE225," ",AF225," ",AG225)</f>
        <v/>
      </c>
      <c r="AI225" s="25" t="inlineStr">
        <is>
          <t>no reporta</t>
        </is>
      </c>
      <c r="AJ225" s="25" t="inlineStr">
        <is>
          <t>no reporta</t>
        </is>
      </c>
      <c r="AL225" s="25" t="inlineStr">
        <is>
          <t>El Vallano</t>
        </is>
      </c>
      <c r="AM225" s="25" t="inlineStr">
        <is>
          <t>001</t>
        </is>
      </c>
      <c r="AP225" s="25" t="n">
        <v>11</v>
      </c>
      <c r="AQ225" s="34" t="n">
        <v>41698</v>
      </c>
      <c r="AR225" s="34" t="n">
        <v>41698</v>
      </c>
      <c r="AS225" s="36">
        <f>AR225-AQ225</f>
        <v/>
      </c>
      <c r="AT225" s="25" t="inlineStr">
        <is>
          <t>Acta de compromiso</t>
        </is>
      </c>
      <c r="AU225" s="25" t="inlineStr">
        <is>
          <t>Auto de archivo</t>
        </is>
      </c>
      <c r="AW225" s="38" t="n">
        <v>41693</v>
      </c>
      <c r="AX225" s="37" t="inlineStr">
        <is>
          <t>A. Restrepo - S. Ossa</t>
        </is>
      </c>
      <c r="AY225" s="38" t="n">
        <v>41698</v>
      </c>
      <c r="CF225" s="38" t="n">
        <v>41704</v>
      </c>
    </row>
    <row r="226">
      <c r="A226" s="25" t="inlineStr">
        <is>
          <t>QRS 7379</t>
        </is>
      </c>
      <c r="B226" s="25" t="inlineStr">
        <is>
          <t>222-2014</t>
        </is>
      </c>
      <c r="C226" s="25" t="inlineStr">
        <is>
          <t>1308844 - 110545</t>
        </is>
      </c>
      <c r="D226" s="25" t="inlineStr">
        <is>
          <t>FAUNA DOMÉSTICA</t>
        </is>
      </c>
      <c r="G226" s="25" t="inlineStr">
        <is>
          <t>Sensibilización</t>
        </is>
      </c>
      <c r="H226" s="25" t="inlineStr">
        <is>
          <t>Disposición inadecuada de excrementos</t>
        </is>
      </c>
      <c r="I226" s="25" t="inlineStr">
        <is>
          <t>Comunidad</t>
        </is>
      </c>
      <c r="T226" s="25">
        <f>CONCATENATE(J226," ",K226," ",L226," ",M226," ",N226," ",O226," ",P226," ",Q226," ",R226," ",S226)</f>
        <v/>
      </c>
      <c r="U226" s="25" t="inlineStr">
        <is>
          <t>no reporta</t>
        </is>
      </c>
      <c r="V226" s="25" t="inlineStr">
        <is>
          <t>no reporta</t>
        </is>
      </c>
      <c r="W226" s="25" t="inlineStr">
        <is>
          <t>Comunidad del sector Porton de Alcala</t>
        </is>
      </c>
      <c r="X226" s="25" t="inlineStr">
        <is>
          <t>CL</t>
        </is>
      </c>
      <c r="Y226" s="25" t="n">
        <v>39</v>
      </c>
      <c r="Z226" s="25" t="inlineStr">
        <is>
          <t>A</t>
        </is>
      </c>
      <c r="AA226" s="25" t="inlineStr">
        <is>
          <t>SUR</t>
        </is>
      </c>
      <c r="AB226" s="25" t="n">
        <v>43</v>
      </c>
      <c r="AC226" s="25" t="inlineStr">
        <is>
          <t>A</t>
        </is>
      </c>
      <c r="AD226" s="25" t="n">
        <v>161</v>
      </c>
      <c r="AH226" s="25">
        <f>CONCATENATE(X226," ",Y226," ",Z226," ",AA226," ",AB226," ",AC226," ",AD226," ",AE226," ",AF226," ",AG226)</f>
        <v/>
      </c>
      <c r="AI226" s="25" t="inlineStr">
        <is>
          <t>no reporta</t>
        </is>
      </c>
      <c r="AJ226" s="25" t="inlineStr">
        <is>
          <t>no reporta</t>
        </is>
      </c>
      <c r="AK226" s="25" t="inlineStr">
        <is>
          <t>Alcalá</t>
        </is>
      </c>
      <c r="AM226" s="25" t="inlineStr">
        <is>
          <t>023</t>
        </is>
      </c>
      <c r="AP226" s="25" t="n">
        <v>8</v>
      </c>
      <c r="AQ226" s="34" t="n">
        <v>41698</v>
      </c>
      <c r="AR226" s="34" t="n">
        <v>41698</v>
      </c>
      <c r="AS226" s="36">
        <f>AR226-AQ226</f>
        <v/>
      </c>
      <c r="AT226" s="25" t="inlineStr">
        <is>
          <t>Acta de compromiso</t>
        </is>
      </c>
      <c r="AU226" s="25" t="inlineStr">
        <is>
          <t>Auto de archivo</t>
        </is>
      </c>
      <c r="AW226" s="38" t="n">
        <v>41691</v>
      </c>
      <c r="AX226" s="37" t="inlineStr">
        <is>
          <t>A. Restrepo - S. Ossa</t>
        </is>
      </c>
      <c r="AY226" s="38" t="n">
        <v>41698</v>
      </c>
      <c r="CF226" s="38" t="n">
        <v>41704</v>
      </c>
    </row>
    <row r="227">
      <c r="B227" s="25" t="inlineStr">
        <is>
          <t>223-2014</t>
        </is>
      </c>
      <c r="C227" s="25" t="n">
        <v>1308922</v>
      </c>
      <c r="E227" s="25" t="inlineStr">
        <is>
          <t>ESCOMBROS</t>
        </is>
      </c>
      <c r="H227" s="25" t="inlineStr">
        <is>
          <t>Disposición inadecuada de escombros</t>
        </is>
      </c>
      <c r="I227" s="25" t="inlineStr">
        <is>
          <t>anonimo</t>
        </is>
      </c>
      <c r="U227" s="25" t="inlineStr">
        <is>
          <t>no reporta</t>
        </is>
      </c>
      <c r="V227" s="25" t="inlineStr">
        <is>
          <t>no reporta</t>
        </is>
      </c>
      <c r="W227" s="25" t="inlineStr">
        <is>
          <t>Por determinar</t>
        </is>
      </c>
      <c r="X227" s="25" t="inlineStr">
        <is>
          <t>CL</t>
        </is>
      </c>
      <c r="Y227" s="25" t="n">
        <v>41</v>
      </c>
      <c r="Z227" s="25" t="inlineStr">
        <is>
          <t>B</t>
        </is>
      </c>
      <c r="AA227" s="25" t="inlineStr">
        <is>
          <t>SUR</t>
        </is>
      </c>
      <c r="AB227" s="25" t="n">
        <v>32</v>
      </c>
      <c r="AC227" s="25" t="inlineStr">
        <is>
          <t>B</t>
        </is>
      </c>
      <c r="AD227" s="25" t="n">
        <v>13</v>
      </c>
      <c r="AF227" s="25" t="n">
        <v>4.1</v>
      </c>
      <c r="AG227" s="25" t="n">
        <v>403</v>
      </c>
      <c r="AH227" s="25">
        <f>CONCATENATE(X227," ",Y227," ",Z227," ",AA227," ",AB227," ",AC227," ",AD227," ",AE227," ",AF227," ",AG227)</f>
        <v/>
      </c>
      <c r="AI227" s="25" t="inlineStr">
        <is>
          <t>no reporta</t>
        </is>
      </c>
      <c r="AJ227" s="25" t="inlineStr">
        <is>
          <t>no reporta</t>
        </is>
      </c>
      <c r="AK227" s="25" t="inlineStr">
        <is>
          <t>El Dorado</t>
        </is>
      </c>
      <c r="AM227" s="25" t="inlineStr">
        <is>
          <t>013</t>
        </is>
      </c>
      <c r="AP227" s="25" t="n">
        <v>7</v>
      </c>
      <c r="AQ227" s="34" t="n">
        <v>41703</v>
      </c>
      <c r="AR227" s="34" t="n">
        <v>41723</v>
      </c>
      <c r="AS227" s="36">
        <f>AR227-AQ227</f>
        <v/>
      </c>
      <c r="AT227" s="25" t="inlineStr">
        <is>
          <t>Acta de compromiso</t>
        </is>
      </c>
      <c r="AU227" s="25" t="inlineStr">
        <is>
          <t>Auto de archivo</t>
        </is>
      </c>
      <c r="AW227" s="38" t="n">
        <v>41723</v>
      </c>
      <c r="AX227" s="37" t="inlineStr">
        <is>
          <t>L. Garcia - J. Alvarez</t>
        </is>
      </c>
      <c r="AY227" s="38" t="n">
        <v>41723</v>
      </c>
      <c r="CF227" s="38" t="n">
        <v>41725</v>
      </c>
    </row>
    <row r="228">
      <c r="B228" s="25" t="inlineStr">
        <is>
          <t>224-2014</t>
        </is>
      </c>
      <c r="C228" s="25" t="n">
        <v>1308950</v>
      </c>
      <c r="E228" s="25" t="inlineStr">
        <is>
          <t>RESIDUO ESPECIAL</t>
        </is>
      </c>
      <c r="H228" s="25" t="inlineStr">
        <is>
          <t>Disposición inadecuada de material vegetal en quebrada y cerramientos que impiden labores de limpieza del cauce</t>
        </is>
      </c>
      <c r="I228" s="25" t="inlineStr">
        <is>
          <t>OGR</t>
        </is>
      </c>
      <c r="T228" s="25">
        <f>CONCATENATE(J228," ",K228," ",L228," ",M228," ",N228," ",O228," ",P228," ",Q228," ",R228," ",S228)</f>
        <v/>
      </c>
      <c r="U228" s="25" t="inlineStr">
        <is>
          <t>no reporta</t>
        </is>
      </c>
      <c r="V228" s="25" t="inlineStr">
        <is>
          <t>no reporta</t>
        </is>
      </c>
      <c r="W228" s="25" t="inlineStr">
        <is>
          <t>Urbanización Siempre Verde</t>
        </is>
      </c>
      <c r="AH228" s="25">
        <f>CONCATENATE(X228," ",Y228," ",Z228," ",AA228," ",AB228," ",AC228," ",AD228," ",AE228," ",AF228," ",AG228)</f>
        <v/>
      </c>
      <c r="AI228" s="25" t="inlineStr">
        <is>
          <t>no reporta</t>
        </is>
      </c>
      <c r="AJ228" s="25" t="inlineStr">
        <is>
          <t>no reporta</t>
        </is>
      </c>
      <c r="AK228" s="25" t="inlineStr">
        <is>
          <t>Inmaculada</t>
        </is>
      </c>
      <c r="AM228" s="25" t="inlineStr">
        <is>
          <t>018</t>
        </is>
      </c>
      <c r="AP228" s="25" t="n">
        <v>5</v>
      </c>
      <c r="AQ228" s="34" t="n">
        <v>41704</v>
      </c>
      <c r="AR228" s="34" t="n">
        <v>41702</v>
      </c>
      <c r="AS228" s="36">
        <f>AR228-AQ228</f>
        <v/>
      </c>
      <c r="AT228" s="25" t="inlineStr">
        <is>
          <t>Comparendo ambiental</t>
        </is>
      </c>
      <c r="AU228" s="25" t="inlineStr">
        <is>
          <t>Auto de archivo</t>
        </is>
      </c>
    </row>
    <row r="229">
      <c r="A229" s="25" t="inlineStr">
        <is>
          <t>Oficio 132234</t>
        </is>
      </c>
      <c r="B229" s="25" t="inlineStr">
        <is>
          <t>225-2014</t>
        </is>
      </c>
      <c r="C229" s="25" t="n">
        <v>112107</v>
      </c>
      <c r="E229" s="25" t="inlineStr">
        <is>
          <t>RESIDUOS SOLIDOS</t>
        </is>
      </c>
      <c r="H229" s="25" t="inlineStr">
        <is>
          <t>disposicipon inadecuada de residuos solidos y escombros</t>
        </is>
      </c>
      <c r="I229" s="25" t="inlineStr">
        <is>
          <t>Yaneth Elena Garcia Martinez - personera delegada</t>
        </is>
      </c>
      <c r="J229" s="25" t="inlineStr">
        <is>
          <t>Cl</t>
        </is>
      </c>
      <c r="K229" s="25" t="n">
        <v>38</v>
      </c>
      <c r="L229" s="25" t="inlineStr">
        <is>
          <t>A</t>
        </is>
      </c>
      <c r="M229" s="25" t="inlineStr">
        <is>
          <t>SUR</t>
        </is>
      </c>
      <c r="N229" s="25" t="n">
        <v>43</v>
      </c>
      <c r="P229" s="25" t="n">
        <v>67</v>
      </c>
      <c r="T229" s="25">
        <f>CONCATENATE(J229," ",K229," ",L229," ",M229," ",N229," ",O229," ",P229," ",Q229," ",R229," ",S229)</f>
        <v/>
      </c>
      <c r="U229" s="25" t="inlineStr">
        <is>
          <t>no reporta</t>
        </is>
      </c>
      <c r="V229" s="25" t="n">
        <v>3394047</v>
      </c>
      <c r="W229" s="25" t="inlineStr">
        <is>
          <t>Por determinar</t>
        </is>
      </c>
      <c r="X229" s="25" t="inlineStr">
        <is>
          <t>DG</t>
        </is>
      </c>
      <c r="Y229" s="25" t="n">
        <v>30</v>
      </c>
      <c r="Z229" s="25" t="inlineStr">
        <is>
          <t>A</t>
        </is>
      </c>
      <c r="AB229" s="25" t="n">
        <v>33</v>
      </c>
      <c r="AC229" s="25" t="inlineStr">
        <is>
          <t>A</t>
        </is>
      </c>
      <c r="AE229" s="25" t="inlineStr">
        <is>
          <t>SUR</t>
        </is>
      </c>
      <c r="AH229" s="25">
        <f>CONCATENATE(X229," ",Y229," ",Z229," ",AA229," ",AB229," ",AC229," ",AD229," ",AE229," ",AF229," ",AG229)</f>
        <v/>
      </c>
      <c r="AI229" s="25" t="inlineStr">
        <is>
          <t>no reporta</t>
        </is>
      </c>
      <c r="AJ229" s="25" t="inlineStr">
        <is>
          <t>no reporta</t>
        </is>
      </c>
      <c r="AK229" s="25" t="inlineStr">
        <is>
          <t>Las Flores</t>
        </is>
      </c>
      <c r="AM229" s="25" t="inlineStr">
        <is>
          <t>029</t>
        </is>
      </c>
      <c r="AP229" s="25" t="n">
        <v>3</v>
      </c>
      <c r="AQ229" s="34" t="n">
        <v>41708</v>
      </c>
      <c r="AR229" s="34" t="n">
        <v>41709</v>
      </c>
      <c r="AS229" s="36">
        <f>AR229-AQ229</f>
        <v/>
      </c>
      <c r="AT229" s="25" t="inlineStr">
        <is>
          <t>Acta de compromiso</t>
        </is>
      </c>
      <c r="AU229" s="25" t="inlineStr">
        <is>
          <t>Auto de archivo</t>
        </is>
      </c>
      <c r="CF229" s="38" t="n">
        <v>41725</v>
      </c>
    </row>
    <row r="230">
      <c r="B230" s="25" t="inlineStr">
        <is>
          <t>226-2014</t>
        </is>
      </c>
      <c r="C230" s="25" t="n">
        <v>1309048</v>
      </c>
      <c r="D230" s="25" t="inlineStr">
        <is>
          <t>FLORA</t>
        </is>
      </c>
      <c r="H230" s="25" t="inlineStr">
        <is>
          <t>Tala de guaduas en zona de protección</t>
        </is>
      </c>
      <c r="I230" s="25" t="inlineStr">
        <is>
          <t>German Santamaria</t>
        </is>
      </c>
      <c r="T230" s="25">
        <f>CONCATENATE(J230," ",K230," ",L230," ",M230," ",N230," ",O230," ",P230," ",Q230," ",R230," ",S230)</f>
        <v/>
      </c>
      <c r="U230" s="25" t="inlineStr">
        <is>
          <t>no reporta</t>
        </is>
      </c>
      <c r="V230" s="25" t="inlineStr">
        <is>
          <t>no reporta</t>
        </is>
      </c>
      <c r="W230" s="25" t="inlineStr">
        <is>
          <t>Parques y Arborización</t>
        </is>
      </c>
      <c r="AH230" s="25">
        <f>CONCATENATE(X230," ",Y230," ",Z230," ",AA230," ",AB230," ",AC230," ",AD230," ",AE230," ",AF230," ",AG230)</f>
        <v/>
      </c>
      <c r="AI230" s="25" t="inlineStr">
        <is>
          <t>no reporta</t>
        </is>
      </c>
      <c r="AJ230" s="25" t="inlineStr">
        <is>
          <t>no reporta</t>
        </is>
      </c>
      <c r="AL230" s="25" t="inlineStr">
        <is>
          <t>El Vallano</t>
        </is>
      </c>
      <c r="AM230" s="25" t="inlineStr">
        <is>
          <t>001</t>
        </is>
      </c>
      <c r="AP230" s="25" t="n">
        <v>11</v>
      </c>
      <c r="AQ230" s="34" t="n">
        <v>41710</v>
      </c>
      <c r="AR230" s="34" t="n">
        <v>41710</v>
      </c>
      <c r="AS230" s="36">
        <f>AR230-AQ230</f>
        <v/>
      </c>
      <c r="AT230" s="25" t="inlineStr">
        <is>
          <t>Acta de compromiso</t>
        </is>
      </c>
      <c r="AU230" s="25" t="inlineStr">
        <is>
          <t>Auto de archivo</t>
        </is>
      </c>
      <c r="AW230" s="38" t="n">
        <v>41709</v>
      </c>
      <c r="AX230" s="37" t="inlineStr">
        <is>
          <t>L. Taborda</t>
        </is>
      </c>
      <c r="AY230" s="38" t="n">
        <v>41710</v>
      </c>
      <c r="CF230" s="38" t="n">
        <v>41711</v>
      </c>
    </row>
    <row r="231">
      <c r="B231" s="25" t="inlineStr">
        <is>
          <t>227-2014</t>
        </is>
      </c>
      <c r="C231" s="25" t="n">
        <v>710</v>
      </c>
      <c r="E231" s="25" t="inlineStr">
        <is>
          <t>RESIDUOS SOLIDOS</t>
        </is>
      </c>
      <c r="H231" s="25" t="inlineStr">
        <is>
          <t>Manejo inadecuado de residuos solidos</t>
        </is>
      </c>
      <c r="I231" s="25" t="inlineStr">
        <is>
          <t>De oficio</t>
        </is>
      </c>
      <c r="T231" s="25">
        <f>CONCATENATE(J231," ",K231," ",L231," ",M231," ",N231," ",O231," ",P231," ",Q231," ",R231," ",S231)</f>
        <v/>
      </c>
      <c r="U231" s="25" t="inlineStr">
        <is>
          <t>no reporta</t>
        </is>
      </c>
      <c r="V231" s="25" t="inlineStr">
        <is>
          <t>no reporta</t>
        </is>
      </c>
      <c r="W231" s="25" t="inlineStr">
        <is>
          <t>Ariel Estrada</t>
        </is>
      </c>
      <c r="X231" s="25" t="inlineStr">
        <is>
          <t>KR</t>
        </is>
      </c>
      <c r="Y231" s="25" t="n">
        <v>42</v>
      </c>
      <c r="AB231" s="25" t="n">
        <v>26</v>
      </c>
      <c r="AC231" s="25" t="inlineStr">
        <is>
          <t>A</t>
        </is>
      </c>
      <c r="AD231" s="25" t="n">
        <v>4</v>
      </c>
      <c r="AE231" s="25" t="inlineStr">
        <is>
          <t>SUR</t>
        </is>
      </c>
      <c r="AH231" s="25">
        <f>CONCATENATE(X231," ",Y231," ",Z231," ",AA231," ",AB231," ",AC231," ",AD231," ",AE231," ",AF231," ",AG231)</f>
        <v/>
      </c>
      <c r="AI231" s="25" t="inlineStr">
        <is>
          <t>no reporta</t>
        </is>
      </c>
      <c r="AJ231" s="25" t="inlineStr">
        <is>
          <t>no reporta</t>
        </is>
      </c>
      <c r="AK231" s="25" t="inlineStr">
        <is>
          <t>Las Orquideas</t>
        </is>
      </c>
      <c r="AM231" s="25" t="inlineStr">
        <is>
          <t>035</t>
        </is>
      </c>
      <c r="AP231" s="25" t="n">
        <v>3</v>
      </c>
      <c r="AQ231" s="34" t="n">
        <v>41715</v>
      </c>
      <c r="AS231" s="36">
        <f>AR231-AQ231</f>
        <v/>
      </c>
      <c r="AT231" s="25" t="inlineStr">
        <is>
          <t>Acta de compromiso</t>
        </is>
      </c>
      <c r="AU231" s="25" t="inlineStr">
        <is>
          <t>Notificación</t>
        </is>
      </c>
    </row>
    <row r="232">
      <c r="B232" s="25" t="inlineStr">
        <is>
          <t>228-2014</t>
        </is>
      </c>
      <c r="C232" s="25" t="n">
        <v>1308277</v>
      </c>
      <c r="D232" s="25" t="inlineStr">
        <is>
          <t>FAUNA DOMÉSTICA</t>
        </is>
      </c>
      <c r="H232" s="25" t="inlineStr">
        <is>
          <t>Tenencia inadecuada de canino</t>
        </is>
      </c>
      <c r="I232" s="25" t="inlineStr">
        <is>
          <t>Fauna - Andres Felipe Rodriguez - Administrador</t>
        </is>
      </c>
      <c r="T232" s="25">
        <f>CONCATENATE(J232," ",K232," ",L232," ",M232," ",N232," ",O232," ",P232," ",Q232," ",R232," ",S232)</f>
        <v/>
      </c>
      <c r="U232" s="25" t="inlineStr">
        <is>
          <t>no reporta</t>
        </is>
      </c>
      <c r="V232" s="25" t="inlineStr">
        <is>
          <t>no reporta</t>
        </is>
      </c>
      <c r="W232" s="25" t="inlineStr">
        <is>
          <t>Maria Eugenia Garcia Restrepo</t>
        </is>
      </c>
      <c r="X232" s="25" t="inlineStr">
        <is>
          <t>CL</t>
        </is>
      </c>
      <c r="Y232" s="25" t="n">
        <v>40</v>
      </c>
      <c r="Z232" s="25" t="inlineStr">
        <is>
          <t>C</t>
        </is>
      </c>
      <c r="AA232" s="25" t="inlineStr">
        <is>
          <t>SUR</t>
        </is>
      </c>
      <c r="AB232" s="25" t="n">
        <v>42</v>
      </c>
      <c r="AC232" s="25" t="inlineStr">
        <is>
          <t>A</t>
        </is>
      </c>
      <c r="AD232" s="25" t="n">
        <v>13</v>
      </c>
      <c r="AG232" s="25" t="n">
        <v>301</v>
      </c>
      <c r="AH232" s="25">
        <f>CONCATENATE(X232," ",Y232," ",Z232," ",AA232," ",AB232," ",AC232," ",AD232," ",AE232," ",AF232," ",AG232)</f>
        <v/>
      </c>
      <c r="AI232" s="25" t="inlineStr">
        <is>
          <t>no reporta</t>
        </is>
      </c>
      <c r="AJ232" s="25" t="inlineStr">
        <is>
          <t>no reporta</t>
        </is>
      </c>
      <c r="AK232" s="25" t="inlineStr">
        <is>
          <t>El Dorado</t>
        </is>
      </c>
      <c r="AM232" s="25" t="inlineStr">
        <is>
          <t>013</t>
        </is>
      </c>
      <c r="AP232" s="25" t="n">
        <v>7</v>
      </c>
      <c r="AQ232" s="34" t="n">
        <v>41710</v>
      </c>
      <c r="AR232" s="34" t="n">
        <v>41718</v>
      </c>
      <c r="AS232" s="36">
        <f>AR232-AQ232</f>
        <v/>
      </c>
      <c r="AT232" s="25" t="inlineStr">
        <is>
          <t>Acta de compromiso</t>
        </is>
      </c>
      <c r="AU232" s="25" t="inlineStr">
        <is>
          <t>Auto de archivo</t>
        </is>
      </c>
      <c r="AW232" s="38" t="n">
        <v>41718</v>
      </c>
      <c r="AX232" s="37" t="inlineStr">
        <is>
          <t>L. Garcia - J. Alvarez</t>
        </is>
      </c>
      <c r="AY232" s="38" t="n">
        <v>41718</v>
      </c>
      <c r="CF232" s="38" t="n">
        <v>41732</v>
      </c>
    </row>
    <row r="233">
      <c r="B233" s="25" t="inlineStr">
        <is>
          <t>229-2014</t>
        </is>
      </c>
      <c r="C233" s="25" t="n">
        <v>1308055</v>
      </c>
      <c r="D233" s="25" t="inlineStr">
        <is>
          <t>FAUNA DOMÉSTICA</t>
        </is>
      </c>
      <c r="H233" s="25" t="inlineStr">
        <is>
          <t>Tenencia inadecuada de canino</t>
        </is>
      </c>
      <c r="I233" s="25" t="inlineStr">
        <is>
          <t>Fauna</t>
        </is>
      </c>
      <c r="T233" s="25">
        <f>CONCATENATE(J233," ",K233," ",L233," ",M233," ",N233," ",O233," ",P233," ",Q233," ",R233," ",S233)</f>
        <v/>
      </c>
      <c r="U233" s="25" t="inlineStr">
        <is>
          <t>no reporta</t>
        </is>
      </c>
      <c r="V233" s="25" t="inlineStr">
        <is>
          <t>no reporta</t>
        </is>
      </c>
      <c r="W233" s="25" t="inlineStr">
        <is>
          <t>Maria Teresa Flores</t>
        </is>
      </c>
      <c r="X233" s="25" t="inlineStr">
        <is>
          <t>KR</t>
        </is>
      </c>
      <c r="Y233" s="25" t="n">
        <v>42</v>
      </c>
      <c r="Z233" s="25" t="inlineStr">
        <is>
          <t>A</t>
        </is>
      </c>
      <c r="AB233" s="25" t="n">
        <v>40</v>
      </c>
      <c r="AC233" s="25" t="inlineStr">
        <is>
          <t>C</t>
        </is>
      </c>
      <c r="AD233" s="25" t="n">
        <v>29</v>
      </c>
      <c r="AE233" s="25" t="inlineStr">
        <is>
          <t>SUR</t>
        </is>
      </c>
      <c r="AG233" s="25" t="n">
        <v>403</v>
      </c>
      <c r="AH233" s="25">
        <f>CONCATENATE(X233," ",Y233," ",Z233," ",AA233," ",AB233," ",AC233," ",AD233," ",AE233," ",AF233," ",AG233)</f>
        <v/>
      </c>
      <c r="AI233" s="25" t="inlineStr">
        <is>
          <t>no reporta</t>
        </is>
      </c>
      <c r="AJ233" s="25" t="inlineStr">
        <is>
          <t>no reporta</t>
        </is>
      </c>
      <c r="AK233" s="25" t="inlineStr">
        <is>
          <t>El Dorado</t>
        </is>
      </c>
      <c r="AM233" s="25" t="inlineStr">
        <is>
          <t>013</t>
        </is>
      </c>
      <c r="AP233" s="25" t="n">
        <v>7</v>
      </c>
      <c r="AQ233" s="34" t="n">
        <v>41710</v>
      </c>
      <c r="AR233" s="34" t="n">
        <v>41751</v>
      </c>
      <c r="AS233" s="36">
        <f>AR233-AQ233</f>
        <v/>
      </c>
      <c r="AT233" s="25" t="inlineStr">
        <is>
          <t>Acta de compromiso</t>
        </is>
      </c>
      <c r="AU233" s="25" t="inlineStr">
        <is>
          <t>Auto de archivo</t>
        </is>
      </c>
      <c r="CF233" s="38" t="n">
        <v>41844</v>
      </c>
    </row>
    <row r="234">
      <c r="B234" s="25" t="inlineStr">
        <is>
          <t>230-2014</t>
        </is>
      </c>
      <c r="C234" s="25" t="n">
        <v>1308976</v>
      </c>
      <c r="D234" s="25" t="inlineStr">
        <is>
          <t>LOTE-PREDIO</t>
        </is>
      </c>
      <c r="H234" s="25" t="inlineStr">
        <is>
          <t>Solicitan requerir mantenimiento de lote</t>
        </is>
      </c>
      <c r="I234" s="25" t="inlineStr">
        <is>
          <t>Margarita Cardona</t>
        </is>
      </c>
      <c r="J234" s="25" t="inlineStr">
        <is>
          <t>Cl</t>
        </is>
      </c>
      <c r="K234" s="25" t="n">
        <v>29</v>
      </c>
      <c r="M234" s="25" t="inlineStr">
        <is>
          <t>SUR</t>
        </is>
      </c>
      <c r="N234" s="25" t="n">
        <v>25</v>
      </c>
      <c r="P234" s="25" t="n">
        <v>22</v>
      </c>
      <c r="T234" s="25">
        <f>CONCATENATE(J234," ",K234," ",L234," ",M234," ",N234," ",O234," ",P234," ",Q234," ",R234," ",S234)</f>
        <v/>
      </c>
      <c r="U234" s="25" t="n">
        <v>42868652</v>
      </c>
      <c r="V234" s="25" t="inlineStr">
        <is>
          <t>5991272 - 3360257</t>
        </is>
      </c>
      <c r="W234" s="25" t="inlineStr">
        <is>
          <t>Guillermo Arenas</t>
        </is>
      </c>
      <c r="AG234" s="25" t="inlineStr">
        <is>
          <t>lote</t>
        </is>
      </c>
      <c r="AH234" s="25">
        <f>CONCATENATE(X234," ",Y234," ",Z234," ",AA234," ",AB234," ",AC234," ",AD234," ",AE234," ",AF234," ",AG234)</f>
        <v/>
      </c>
      <c r="AI234" s="25" t="inlineStr">
        <is>
          <t>no reporta</t>
        </is>
      </c>
      <c r="AJ234" s="25" t="inlineStr">
        <is>
          <t>no reporta</t>
        </is>
      </c>
      <c r="AK234" s="25" t="inlineStr">
        <is>
          <t>Loma El Atravezado</t>
        </is>
      </c>
      <c r="AM234" s="25" t="inlineStr">
        <is>
          <t>032</t>
        </is>
      </c>
      <c r="AP234" s="25" t="n">
        <v>4</v>
      </c>
      <c r="AQ234" s="34" t="n">
        <v>41708</v>
      </c>
      <c r="AR234" s="34" t="n">
        <v>41718</v>
      </c>
      <c r="AS234" s="36">
        <f>AR234-AQ234</f>
        <v/>
      </c>
      <c r="AT234" s="25" t="inlineStr">
        <is>
          <t>Acta de compromiso</t>
        </is>
      </c>
      <c r="AU234" s="25" t="inlineStr">
        <is>
          <t>Auto de archivo</t>
        </is>
      </c>
      <c r="AW234" s="38" t="n">
        <v>41718</v>
      </c>
      <c r="AX234" s="37" t="inlineStr">
        <is>
          <t>L. Garcia - J. Alvarez</t>
        </is>
      </c>
      <c r="AY234" s="38" t="n">
        <v>41724</v>
      </c>
      <c r="CF234" s="38" t="n">
        <v>41724</v>
      </c>
    </row>
    <row r="235">
      <c r="B235" s="25" t="inlineStr">
        <is>
          <t>231-2014</t>
        </is>
      </c>
      <c r="C235" s="25" t="n">
        <v>1308978</v>
      </c>
      <c r="D235" s="25" t="inlineStr">
        <is>
          <t>ESPACIO PUBLICOS VERDES</t>
        </is>
      </c>
      <c r="G235" s="25" t="inlineStr">
        <is>
          <t>Cristales de la Paz</t>
        </is>
      </c>
      <c r="H235" s="25" t="inlineStr">
        <is>
          <t>Cambio de zona verde por piso duro</t>
        </is>
      </c>
      <c r="I235" s="25" t="inlineStr">
        <is>
          <t>De oficio</t>
        </is>
      </c>
      <c r="T235" s="25">
        <f>CONCATENATE(J235," ",K235," ",L235," ",M235," ",N235," ",O235," ",P235," ",Q235," ",R235," ",S235)</f>
        <v/>
      </c>
      <c r="U235" s="25" t="inlineStr">
        <is>
          <t>no reporta</t>
        </is>
      </c>
      <c r="V235" s="25" t="inlineStr">
        <is>
          <t>no reporta</t>
        </is>
      </c>
      <c r="W235" s="25" t="inlineStr">
        <is>
          <t>John Arley Arboleda</t>
        </is>
      </c>
      <c r="X235" s="25" t="inlineStr">
        <is>
          <t>KR</t>
        </is>
      </c>
      <c r="Y235" s="25" t="n">
        <v>42</v>
      </c>
      <c r="Z235" s="25" t="inlineStr">
        <is>
          <t>B</t>
        </is>
      </c>
      <c r="AB235" s="25" t="n">
        <v>45</v>
      </c>
      <c r="AC235" s="25" t="inlineStr">
        <is>
          <t>A</t>
        </is>
      </c>
      <c r="AD235" s="25" t="n">
        <v>11</v>
      </c>
      <c r="AE235" s="25" t="inlineStr">
        <is>
          <t>SUR</t>
        </is>
      </c>
      <c r="AH235" s="25">
        <f>CONCATENATE(X235," ",Y235," ",Z235," ",AA235," ",AB235," ",AC235," ",AD235," ",AE235," ",AF235," ",AG235)</f>
        <v/>
      </c>
      <c r="AI235" s="25" t="inlineStr">
        <is>
          <t>no reporta</t>
        </is>
      </c>
      <c r="AJ235" s="25" t="n">
        <v>3319219</v>
      </c>
      <c r="AK235" s="25" t="inlineStr">
        <is>
          <t>La Paz</t>
        </is>
      </c>
      <c r="AM235" s="25" t="inlineStr">
        <is>
          <t>011</t>
        </is>
      </c>
      <c r="AP235" s="25" t="n">
        <v>7</v>
      </c>
      <c r="AQ235" s="34" t="n">
        <v>41708</v>
      </c>
      <c r="AR235" s="34" t="n">
        <v>41708</v>
      </c>
      <c r="AS235" s="36">
        <f>AR235-AQ235</f>
        <v/>
      </c>
      <c r="AT235" s="25" t="inlineStr">
        <is>
          <t>Acta de compromiso</t>
        </is>
      </c>
      <c r="AU235" s="25" t="inlineStr">
        <is>
          <t>Auto de archivo</t>
        </is>
      </c>
      <c r="AW235" s="38" t="n">
        <v>41705</v>
      </c>
      <c r="AX235" s="37" t="inlineStr">
        <is>
          <t>L. Garcia - J. Alvarez</t>
        </is>
      </c>
      <c r="AY235" s="38" t="n">
        <v>41708</v>
      </c>
      <c r="AZ235" s="38" t="n">
        <v>41711</v>
      </c>
      <c r="BA235" s="37" t="inlineStr">
        <is>
          <t>L. Taborda</t>
        </is>
      </c>
      <c r="BB235" s="38" t="n">
        <v>41715</v>
      </c>
      <c r="CF235" s="38" t="n">
        <v>41926</v>
      </c>
    </row>
    <row r="236">
      <c r="B236" s="25" t="inlineStr">
        <is>
          <t>232-2014</t>
        </is>
      </c>
      <c r="C236" s="25" t="n">
        <v>1308979</v>
      </c>
      <c r="E236" s="25" t="inlineStr">
        <is>
          <t>ESCOMBROS</t>
        </is>
      </c>
      <c r="H236" s="25" t="inlineStr">
        <is>
          <t>Disposición inadecuada de escombros</t>
        </is>
      </c>
      <c r="I236" s="25" t="inlineStr">
        <is>
          <t>De oficio</t>
        </is>
      </c>
      <c r="T236" s="25">
        <f>CONCATENATE(J236," ",K236," ",L236," ",M236," ",N236," ",O236," ",P236," ",Q236," ",R236," ",S236)</f>
        <v/>
      </c>
      <c r="U236" s="25" t="inlineStr">
        <is>
          <t>no reporta</t>
        </is>
      </c>
      <c r="V236" s="25" t="inlineStr">
        <is>
          <t>no reporta</t>
        </is>
      </c>
      <c r="W236" s="25" t="inlineStr">
        <is>
          <t>Por determinar</t>
        </is>
      </c>
      <c r="X236" s="25" t="inlineStr">
        <is>
          <t>TR</t>
        </is>
      </c>
      <c r="Y236" s="25" t="n">
        <v>32</v>
      </c>
      <c r="Z236" s="25" t="inlineStr">
        <is>
          <t>A</t>
        </is>
      </c>
      <c r="AA236" s="25" t="inlineStr">
        <is>
          <t>SUR</t>
        </is>
      </c>
      <c r="AB236" s="25" t="n">
        <v>31</v>
      </c>
      <c r="AC236" s="25" t="inlineStr">
        <is>
          <t>E</t>
        </is>
      </c>
      <c r="AH236" s="25">
        <f>CONCATENATE(X236," ",Y236," ",Z236," ",AA236," ",AB236," ",AC236," ",AD236," ",AE236," ",AF236," ",AG236)</f>
        <v/>
      </c>
      <c r="AI236" s="25" t="inlineStr">
        <is>
          <t>no reporta</t>
        </is>
      </c>
      <c r="AJ236" s="25" t="inlineStr">
        <is>
          <t>no reporta</t>
        </is>
      </c>
      <c r="AK236" s="25" t="inlineStr">
        <is>
          <t>La Magnolia</t>
        </is>
      </c>
      <c r="AM236" s="25" t="inlineStr">
        <is>
          <t>028</t>
        </is>
      </c>
      <c r="AP236" s="25" t="n">
        <v>9</v>
      </c>
      <c r="AQ236" s="34" t="n">
        <v>41708</v>
      </c>
      <c r="AR236" s="34" t="n">
        <v>41708</v>
      </c>
      <c r="AS236" s="36">
        <f>AR236-AQ236</f>
        <v/>
      </c>
      <c r="AT236" s="25" t="inlineStr">
        <is>
          <t>Acta de compromiso</t>
        </is>
      </c>
      <c r="AU236" s="25" t="inlineStr">
        <is>
          <t>Auto de archivo</t>
        </is>
      </c>
      <c r="AW236" s="38" t="n">
        <v>41704</v>
      </c>
      <c r="AX236" s="37" t="inlineStr">
        <is>
          <t>L. Garcia - J. Alvarez</t>
        </is>
      </c>
      <c r="AY236" s="38" t="n">
        <v>41708</v>
      </c>
      <c r="CF236" s="38" t="n">
        <v>41715</v>
      </c>
    </row>
    <row r="237">
      <c r="B237" s="25" t="inlineStr">
        <is>
          <t>233-2014</t>
        </is>
      </c>
      <c r="C237" s="25" t="inlineStr">
        <is>
          <t>1308984 - 1309019</t>
        </is>
      </c>
      <c r="D237" s="25" t="inlineStr">
        <is>
          <t>FAUNA DOMÉSTICA</t>
        </is>
      </c>
      <c r="H237" s="25" t="inlineStr">
        <is>
          <t>Ataque de canino a niña</t>
        </is>
      </c>
      <c r="I237" s="25" t="inlineStr">
        <is>
          <t>Isabel Cristina Tirado</t>
        </is>
      </c>
      <c r="J237" s="25" t="inlineStr">
        <is>
          <t>KR</t>
        </is>
      </c>
      <c r="K237" s="25" t="n">
        <v>27</v>
      </c>
      <c r="L237" s="25" t="inlineStr">
        <is>
          <t>B</t>
        </is>
      </c>
      <c r="N237" s="25" t="n">
        <v>23</v>
      </c>
      <c r="P237" s="25" t="n">
        <v>80</v>
      </c>
      <c r="Q237" s="25" t="inlineStr">
        <is>
          <t>SUR</t>
        </is>
      </c>
      <c r="S237" s="25" t="n">
        <v>103</v>
      </c>
      <c r="T237" s="25">
        <f>CONCATENATE(J237," ",K237," ",L237," ",M237," ",N237," ",O237," ",P237," ",Q237," ",R237," ",S237)</f>
        <v/>
      </c>
      <c r="U237" s="25" t="inlineStr">
        <is>
          <t>no reporta</t>
        </is>
      </c>
      <c r="V237" s="25" t="n">
        <v>3210073</v>
      </c>
      <c r="W237" s="25" t="inlineStr">
        <is>
          <t>Clara Roman</t>
        </is>
      </c>
      <c r="X237" s="25" t="inlineStr">
        <is>
          <t>KR</t>
        </is>
      </c>
      <c r="Y237" s="25" t="n">
        <v>27</v>
      </c>
      <c r="Z237" s="25" t="inlineStr">
        <is>
          <t>B</t>
        </is>
      </c>
      <c r="AB237" s="25" t="n">
        <v>23</v>
      </c>
      <c r="AD237" s="25" t="n">
        <v>86</v>
      </c>
      <c r="AE237" s="25" t="inlineStr">
        <is>
          <t>SUR</t>
        </is>
      </c>
      <c r="AH237" s="25">
        <f>CONCATENATE(X237," ",Y237," ",Z237," ",AA237," ",AB237," ",AC237," ",AD237," ",AE237," ",AF237," ",AG237)</f>
        <v/>
      </c>
      <c r="AI237" s="25" t="inlineStr">
        <is>
          <t>no reporta</t>
        </is>
      </c>
      <c r="AJ237" s="25" t="inlineStr">
        <is>
          <t>no reporta</t>
        </is>
      </c>
      <c r="AK237" s="25" t="inlineStr">
        <is>
          <t>Zuñiga</t>
        </is>
      </c>
      <c r="AM237" s="25" t="inlineStr">
        <is>
          <t>033</t>
        </is>
      </c>
      <c r="AP237" s="25" t="n">
        <v>4</v>
      </c>
      <c r="AQ237" s="34" t="n">
        <v>41708</v>
      </c>
      <c r="AR237" s="34" t="n">
        <v>41732</v>
      </c>
      <c r="AS237" s="36">
        <f>AR237-AQ237</f>
        <v/>
      </c>
      <c r="AT237" s="25" t="inlineStr">
        <is>
          <t>Código de policia</t>
        </is>
      </c>
      <c r="AU237" s="25" t="inlineStr">
        <is>
          <t>Auto de archivo</t>
        </is>
      </c>
    </row>
    <row r="238">
      <c r="B238" s="25" t="inlineStr">
        <is>
          <t>234-2014</t>
        </is>
      </c>
      <c r="C238" s="25" t="inlineStr">
        <is>
          <t>1308996 - 1311738</t>
        </is>
      </c>
      <c r="E238" s="25" t="inlineStr">
        <is>
          <t>ESCOMBROS</t>
        </is>
      </c>
      <c r="H238" s="25" t="inlineStr">
        <is>
          <t>Disposición inadecuada de escombros</t>
        </is>
      </c>
      <c r="I238" s="25" t="inlineStr">
        <is>
          <t>De oficio</t>
        </is>
      </c>
      <c r="T238" s="25">
        <f>CONCATENATE(J238," ",K238," ",L238," ",M238," ",N238," ",O238," ",P238," ",Q238," ",R238," ",S238)</f>
        <v/>
      </c>
      <c r="U238" s="25" t="inlineStr">
        <is>
          <t>no reporta</t>
        </is>
      </c>
      <c r="V238" s="25" t="inlineStr">
        <is>
          <t>no reporta</t>
        </is>
      </c>
      <c r="W238" s="25" t="inlineStr">
        <is>
          <t>Jose Eduardo Torres Alvarez</t>
        </is>
      </c>
      <c r="X238" s="25" t="inlineStr">
        <is>
          <t>KR</t>
        </is>
      </c>
      <c r="Y238" s="25" t="n">
        <v>46</v>
      </c>
      <c r="Z238" s="25" t="inlineStr">
        <is>
          <t>A</t>
        </is>
      </c>
      <c r="AB238" s="25" t="n">
        <v>42</v>
      </c>
      <c r="AD238" s="25" t="n">
        <v>29</v>
      </c>
      <c r="AE238" s="25" t="inlineStr">
        <is>
          <t>SUR</t>
        </is>
      </c>
      <c r="AH238" s="25">
        <f>CONCATENATE(X238," ",Y238," ",Z238," ",AA238," ",AB238," ",AC238," ",AD238," ",AE238," ",AF238," ",AG238)</f>
        <v/>
      </c>
      <c r="AI238" s="25" t="n">
        <v>15510958</v>
      </c>
      <c r="AJ238" s="25" t="n">
        <v>4016454</v>
      </c>
      <c r="AK238" s="25" t="inlineStr">
        <is>
          <t>La Paz</t>
        </is>
      </c>
      <c r="AM238" s="25" t="inlineStr">
        <is>
          <t>011</t>
        </is>
      </c>
      <c r="AP238" s="25" t="n">
        <v>7</v>
      </c>
      <c r="AQ238" s="34" t="n">
        <v>41708</v>
      </c>
      <c r="AR238" s="34" t="n">
        <v>41708</v>
      </c>
      <c r="AS238" s="36">
        <f>AR238-AQ238</f>
        <v/>
      </c>
      <c r="AT238" s="25" t="inlineStr">
        <is>
          <t>Acta de compromiso</t>
        </is>
      </c>
      <c r="AU238" s="25" t="inlineStr">
        <is>
          <t>Auto de archivo</t>
        </is>
      </c>
      <c r="AW238" s="38" t="n">
        <v>41705</v>
      </c>
      <c r="AX238" s="37" t="inlineStr">
        <is>
          <t>L. Garcia - J. Alvarez</t>
        </is>
      </c>
      <c r="AY238" s="38" t="n">
        <v>41708</v>
      </c>
      <c r="AZ238" s="39" t="n">
        <v>41715</v>
      </c>
      <c r="CF238" s="38" t="n"/>
    </row>
    <row r="239">
      <c r="B239" s="25" t="inlineStr">
        <is>
          <t>235-2014</t>
        </is>
      </c>
      <c r="C239" s="25" t="n">
        <v>1308999</v>
      </c>
      <c r="E239" s="25" t="inlineStr">
        <is>
          <t>RESIDUOS SOLIDOS</t>
        </is>
      </c>
      <c r="H239" s="25" t="inlineStr">
        <is>
          <t>Disposición inadecuada de residuos solidos</t>
        </is>
      </c>
      <c r="I239" s="25" t="inlineStr">
        <is>
          <t>De oficio</t>
        </is>
      </c>
      <c r="T239" s="25">
        <f>CONCATENATE(J239," ",K239," ",L239," ",M239," ",N239," ",O239," ",P239," ",Q239," ",R239," ",S239)</f>
        <v/>
      </c>
      <c r="U239" s="25" t="inlineStr">
        <is>
          <t>no reporta</t>
        </is>
      </c>
      <c r="V239" s="25" t="inlineStr">
        <is>
          <t>no reporta</t>
        </is>
      </c>
      <c r="W239" s="25" t="inlineStr">
        <is>
          <t>Jorge Andres Sierra</t>
        </is>
      </c>
      <c r="X239" s="25" t="inlineStr">
        <is>
          <t>KR</t>
        </is>
      </c>
      <c r="Y239" s="25" t="n">
        <v>38</v>
      </c>
      <c r="AB239" s="25" t="n">
        <v>38</v>
      </c>
      <c r="AD239" s="25" t="n">
        <v>60</v>
      </c>
      <c r="AE239" s="25" t="inlineStr">
        <is>
          <t>SUR</t>
        </is>
      </c>
      <c r="AG239" s="25" t="n">
        <v>103</v>
      </c>
      <c r="AH239" s="25">
        <f>CONCATENATE(X239," ",Y239," ",Z239," ",AA239," ",AB239," ",AC239," ",AD239," ",AE239," ",AF239," ",AG239)</f>
        <v/>
      </c>
      <c r="AI239" s="25" t="inlineStr">
        <is>
          <t>no reporta</t>
        </is>
      </c>
      <c r="AJ239" s="25" t="inlineStr">
        <is>
          <t>no reporta</t>
        </is>
      </c>
      <c r="AK239" s="25" t="inlineStr">
        <is>
          <t>Mesa</t>
        </is>
      </c>
      <c r="AM239" s="25" t="inlineStr">
        <is>
          <t>021</t>
        </is>
      </c>
      <c r="AP239" s="25" t="n">
        <v>9</v>
      </c>
      <c r="AQ239" s="34" t="n">
        <v>41709</v>
      </c>
      <c r="AR239" s="34" t="n">
        <v>41709</v>
      </c>
      <c r="AS239" s="36">
        <f>AR239-AQ239</f>
        <v/>
      </c>
      <c r="AT239" s="25" t="inlineStr">
        <is>
          <t>Acta de compromiso</t>
        </is>
      </c>
      <c r="AU239" s="25" t="inlineStr">
        <is>
          <t>Citaciones</t>
        </is>
      </c>
      <c r="AW239" s="38" t="n">
        <v>41708</v>
      </c>
      <c r="AX239" s="37" t="inlineStr">
        <is>
          <t>J. Restrepo - S. Bustamante - C. Rojas</t>
        </is>
      </c>
      <c r="AY239" s="38" t="n">
        <v>41709</v>
      </c>
    </row>
    <row r="240">
      <c r="B240" s="25" t="inlineStr">
        <is>
          <t>236-2014</t>
        </is>
      </c>
      <c r="C240" s="25" t="n">
        <v>1309041</v>
      </c>
      <c r="E240" s="25" t="inlineStr">
        <is>
          <t>ESCOMBROS</t>
        </is>
      </c>
      <c r="H240" s="25" t="inlineStr">
        <is>
          <t>Disposición inadecuada de escombros</t>
        </is>
      </c>
      <c r="I240" s="25" t="inlineStr">
        <is>
          <t>Comunidad</t>
        </is>
      </c>
      <c r="T240" s="25">
        <f>CONCATENATE(J240," ",K240," ",L240," ",M240," ",N240," ",O240," ",P240," ",Q240," ",R240," ",S240)</f>
        <v/>
      </c>
      <c r="U240" s="25" t="inlineStr">
        <is>
          <t>no reporta</t>
        </is>
      </c>
      <c r="V240" s="25" t="inlineStr">
        <is>
          <t>no reporta</t>
        </is>
      </c>
      <c r="W240" s="25" t="inlineStr">
        <is>
          <t>Por determinar</t>
        </is>
      </c>
      <c r="X240" s="25" t="inlineStr">
        <is>
          <t>KR</t>
        </is>
      </c>
      <c r="Y240" s="25" t="n">
        <v>42</v>
      </c>
      <c r="Z240" s="25" t="inlineStr">
        <is>
          <t>DD</t>
        </is>
      </c>
      <c r="AB240" s="25" t="n">
        <v>42</v>
      </c>
      <c r="AC240" s="25" t="inlineStr">
        <is>
          <t>E</t>
        </is>
      </c>
      <c r="AD240" s="25" t="n">
        <v>45</v>
      </c>
      <c r="AE240" s="25" t="inlineStr">
        <is>
          <t>SUR</t>
        </is>
      </c>
      <c r="AF240" s="25" t="n">
        <v>7.1</v>
      </c>
      <c r="AG240" s="25" t="n">
        <v>5</v>
      </c>
      <c r="AH240" s="25">
        <f>CONCATENATE(X240," ",Y240," ",Z240," ",AA240," ",AB240," ",AC240," ",AD240," ",AE240," ",AF240," ",AG240)</f>
        <v/>
      </c>
      <c r="AI240" s="25" t="inlineStr">
        <is>
          <t>no reporta</t>
        </is>
      </c>
      <c r="AJ240" s="25" t="inlineStr">
        <is>
          <t>no reporta</t>
        </is>
      </c>
      <c r="AK240" s="25" t="inlineStr">
        <is>
          <t>Loma del Barro</t>
        </is>
      </c>
      <c r="AM240" s="25" t="inlineStr">
        <is>
          <t>007</t>
        </is>
      </c>
      <c r="AP240" s="25" t="n">
        <v>7</v>
      </c>
      <c r="AQ240" s="34" t="n">
        <v>41710</v>
      </c>
      <c r="AR240" s="34" t="n">
        <v>41718</v>
      </c>
      <c r="AS240" s="36">
        <f>AR240-AQ240</f>
        <v/>
      </c>
      <c r="AT240" s="25" t="inlineStr">
        <is>
          <t>Acta de compromiso</t>
        </is>
      </c>
      <c r="AU240" s="25" t="inlineStr">
        <is>
          <t>Auto de archivo</t>
        </is>
      </c>
      <c r="CF240" s="38" t="n">
        <v>41801</v>
      </c>
    </row>
    <row r="241">
      <c r="B241" s="25" t="inlineStr">
        <is>
          <t>237-2014</t>
        </is>
      </c>
      <c r="C241" s="25" t="inlineStr">
        <is>
          <t>1309042-132321</t>
        </is>
      </c>
      <c r="E241" s="25" t="inlineStr">
        <is>
          <t>MATERIALES DE CONSTRUCCIÓN</t>
        </is>
      </c>
      <c r="H241" s="25" t="inlineStr">
        <is>
          <t>Disposición inadecuada de materiales de construcción</t>
        </is>
      </c>
      <c r="I241" s="25" t="inlineStr">
        <is>
          <t>Comunidad</t>
        </is>
      </c>
      <c r="T241" s="25">
        <f>CONCATENATE(J241," ",K241," ",L241," ",M241," ",N241," ",O241," ",P241," ",Q241," ",R241," ",S241)</f>
        <v/>
      </c>
      <c r="U241" s="25" t="inlineStr">
        <is>
          <t>no reporta</t>
        </is>
      </c>
      <c r="V241" s="25" t="inlineStr">
        <is>
          <t>no reporta</t>
        </is>
      </c>
      <c r="W241" s="25" t="inlineStr">
        <is>
          <t>Maria Restrepo</t>
        </is>
      </c>
      <c r="X241" s="25" t="inlineStr">
        <is>
          <t>TR</t>
        </is>
      </c>
      <c r="Y241" s="25" t="n">
        <v>35</v>
      </c>
      <c r="Z241" s="25" t="inlineStr">
        <is>
          <t>D</t>
        </is>
      </c>
      <c r="AA241" s="25" t="inlineStr">
        <is>
          <t>SUR</t>
        </is>
      </c>
      <c r="AH241" s="25">
        <f>CONCATENATE(X241," ",Y241," ",Z241," ",AA241," ",AB241," ",AC241," ",AD241," ",AE241," ",AF241," ",AG241)</f>
        <v/>
      </c>
      <c r="AI241" s="25" t="inlineStr">
        <is>
          <t>no reporta</t>
        </is>
      </c>
      <c r="AJ241" s="25" t="inlineStr">
        <is>
          <t>no reporta</t>
        </is>
      </c>
      <c r="AK241" s="25" t="inlineStr">
        <is>
          <t>Los Naranjos</t>
        </is>
      </c>
      <c r="AM241" s="25" t="inlineStr">
        <is>
          <t>020</t>
        </is>
      </c>
      <c r="AP241" s="25" t="n">
        <v>9</v>
      </c>
      <c r="AQ241" s="34" t="n">
        <v>41710</v>
      </c>
      <c r="AR241" s="34" t="n">
        <v>41730</v>
      </c>
      <c r="AS241" s="36">
        <f>AR241-AQ241</f>
        <v/>
      </c>
      <c r="AT241" s="25" t="inlineStr">
        <is>
          <t>Acta de compromiso</t>
        </is>
      </c>
      <c r="AU241" s="25" t="inlineStr">
        <is>
          <t>Auto de archivo</t>
        </is>
      </c>
      <c r="AW241" s="38" t="n">
        <v>41365</v>
      </c>
      <c r="AX241" s="37" t="inlineStr">
        <is>
          <t>C. Calle - C. Rojas</t>
        </is>
      </c>
      <c r="AY241" s="38" t="n">
        <v>41731</v>
      </c>
      <c r="AZ241" s="38" t="n">
        <v>41837</v>
      </c>
      <c r="BA241" s="37" t="inlineStr">
        <is>
          <t>L. Taborda</t>
        </is>
      </c>
      <c r="BB241" s="38" t="n">
        <v>41837</v>
      </c>
      <c r="CF241" s="38" t="n">
        <v>41841</v>
      </c>
    </row>
    <row r="242">
      <c r="B242" s="25" t="inlineStr">
        <is>
          <t>238-2014</t>
        </is>
      </c>
      <c r="C242" s="25" t="n">
        <v>1309047</v>
      </c>
      <c r="E242" s="25" t="inlineStr">
        <is>
          <t>ESCOMBROS</t>
        </is>
      </c>
      <c r="H242" s="25" t="inlineStr">
        <is>
          <t>Disposición inadecuada de escombros</t>
        </is>
      </c>
      <c r="I242" s="25" t="inlineStr">
        <is>
          <t>Comunidad</t>
        </is>
      </c>
      <c r="T242" s="25">
        <f>CONCATENATE(J242," ",K242," ",L242," ",M242," ",N242," ",O242," ",P242," ",Q242," ",R242," ",S242)</f>
        <v/>
      </c>
      <c r="U242" s="25" t="inlineStr">
        <is>
          <t>no reporta</t>
        </is>
      </c>
      <c r="V242" s="25" t="inlineStr">
        <is>
          <t>no reporta</t>
        </is>
      </c>
      <c r="W242" s="25" t="inlineStr">
        <is>
          <t>Por determinar</t>
        </is>
      </c>
      <c r="X242" s="25" t="inlineStr">
        <is>
          <t>TR</t>
        </is>
      </c>
      <c r="Y242" s="25" t="n">
        <v>33</v>
      </c>
      <c r="AA242" s="25" t="inlineStr">
        <is>
          <t>SUR</t>
        </is>
      </c>
      <c r="AB242" s="25" t="n">
        <v>32</v>
      </c>
      <c r="AC242" s="25" t="inlineStr">
        <is>
          <t>D</t>
        </is>
      </c>
      <c r="AD242" s="25" t="n">
        <v>52</v>
      </c>
      <c r="AH242" s="25">
        <f>CONCATENATE(X242," ",Y242," ",Z242," ",AA242," ",AB242," ",AC242," ",AD242," ",AE242," ",AF242," ",AG242)</f>
        <v/>
      </c>
      <c r="AI242" s="25" t="inlineStr">
        <is>
          <t>no reporta</t>
        </is>
      </c>
      <c r="AJ242" s="25" t="inlineStr">
        <is>
          <t>no reporta</t>
        </is>
      </c>
      <c r="AK242" s="25" t="inlineStr">
        <is>
          <t>La Magnolia</t>
        </is>
      </c>
      <c r="AM242" s="25" t="inlineStr">
        <is>
          <t>028</t>
        </is>
      </c>
      <c r="AP242" s="25" t="n">
        <v>9</v>
      </c>
      <c r="AQ242" s="34" t="n">
        <v>41710</v>
      </c>
      <c r="AR242" s="34" t="n">
        <v>41710</v>
      </c>
      <c r="AS242" s="36">
        <f>AR242-AQ242</f>
        <v/>
      </c>
      <c r="AT242" s="25" t="inlineStr">
        <is>
          <t>Acta de compromiso</t>
        </is>
      </c>
      <c r="AU242" s="25" t="inlineStr">
        <is>
          <t>Auto de archivo</t>
        </is>
      </c>
      <c r="AW242" s="38" t="n">
        <v>41708</v>
      </c>
      <c r="AX242" s="37" t="inlineStr">
        <is>
          <t>L. Garcia - J. Alvarez</t>
        </is>
      </c>
      <c r="AY242" s="38" t="n">
        <v>41710</v>
      </c>
      <c r="AZ242" s="38" t="n">
        <v>41718</v>
      </c>
      <c r="BA242" s="37" t="inlineStr">
        <is>
          <t>L. Garcia - J. Alvarez</t>
        </is>
      </c>
      <c r="BB242" s="38" t="n">
        <v>41719</v>
      </c>
      <c r="CF242" s="38" t="n">
        <v>41725</v>
      </c>
    </row>
    <row r="243">
      <c r="A243" s="25" t="inlineStr">
        <is>
          <t>IT 132319</t>
        </is>
      </c>
      <c r="B243" s="25" t="inlineStr">
        <is>
          <t>239-2014</t>
        </is>
      </c>
      <c r="C243" s="25" t="inlineStr">
        <is>
          <t>1309049 - 1309078-132319</t>
        </is>
      </c>
      <c r="E243" s="25" t="inlineStr">
        <is>
          <t>ESCOMBROS</t>
        </is>
      </c>
      <c r="H243" s="25" t="inlineStr">
        <is>
          <t>Disposición inadecuada de escombros</t>
        </is>
      </c>
      <c r="I243" s="25" t="inlineStr">
        <is>
          <t>De oficio</t>
        </is>
      </c>
      <c r="T243" s="25">
        <f>CONCATENATE(J243," ",K243," ",L243," ",M243," ",N243," ",O243," ",P243," ",Q243," ",R243," ",S243)</f>
        <v/>
      </c>
      <c r="U243" s="25" t="inlineStr">
        <is>
          <t>no reporta</t>
        </is>
      </c>
      <c r="V243" s="25" t="inlineStr">
        <is>
          <t>no reporta</t>
        </is>
      </c>
      <c r="W243" s="25" t="inlineStr">
        <is>
          <t>Maria Correa</t>
        </is>
      </c>
      <c r="X243" s="25" t="inlineStr">
        <is>
          <t>KR</t>
        </is>
      </c>
      <c r="Y243" s="25" t="n">
        <v>26</v>
      </c>
      <c r="AB243" s="25" t="n">
        <v>41</v>
      </c>
      <c r="AD243" s="25" t="n">
        <v>61</v>
      </c>
      <c r="AE243" s="25" t="inlineStr">
        <is>
          <t>SUR</t>
        </is>
      </c>
      <c r="AH243" s="25">
        <f>CONCATENATE(X243," ",Y243," ",Z243," ",AA243," ",AB243," ",AC243," ",AD243," ",AE243," ",AF243," ",AG243)</f>
        <v/>
      </c>
      <c r="AI243" s="25" t="inlineStr">
        <is>
          <t>no reporta</t>
        </is>
      </c>
      <c r="AJ243" s="25" t="n">
        <v>2705187</v>
      </c>
      <c r="AK243" s="25" t="inlineStr">
        <is>
          <t>San Rafael</t>
        </is>
      </c>
      <c r="AM243" s="25" t="inlineStr">
        <is>
          <t>004</t>
        </is>
      </c>
      <c r="AP243" s="25" t="n">
        <v>6</v>
      </c>
      <c r="AQ243" s="34" t="n">
        <v>41710</v>
      </c>
      <c r="AR243" s="34" t="n">
        <v>41710</v>
      </c>
      <c r="AS243" s="36">
        <f>AR243-AQ243</f>
        <v/>
      </c>
      <c r="AT243" s="25" t="inlineStr">
        <is>
          <t>Acta de compromiso</t>
        </is>
      </c>
      <c r="AU243" s="25" t="inlineStr">
        <is>
          <t>Auto de archivo</t>
        </is>
      </c>
      <c r="AW243" s="38" t="n">
        <v>41710</v>
      </c>
      <c r="AX243" s="37" t="inlineStr">
        <is>
          <t>C. Rojas - C. Calle</t>
        </is>
      </c>
      <c r="AY243" s="38" t="n">
        <v>41710</v>
      </c>
      <c r="AZ243" s="110" t="n">
        <v>41733</v>
      </c>
      <c r="BA243" s="37" t="inlineStr">
        <is>
          <t>C. Rojas - C. Calle</t>
        </is>
      </c>
      <c r="BB243" s="38" t="n">
        <v>41733</v>
      </c>
      <c r="CF243" s="38" t="n">
        <v>41733</v>
      </c>
    </row>
    <row r="244">
      <c r="B244" s="25" t="inlineStr">
        <is>
          <t>240-2014</t>
        </is>
      </c>
      <c r="C244" s="25" t="inlineStr">
        <is>
          <t>1309082 - 1309082</t>
        </is>
      </c>
      <c r="D244" s="25" t="inlineStr">
        <is>
          <t>ESPACIO PUBLICOS VERDES</t>
        </is>
      </c>
      <c r="H244" s="25" t="inlineStr">
        <is>
          <t>Intervención de zona verde del espacio publico</t>
        </is>
      </c>
      <c r="I244" s="25" t="inlineStr">
        <is>
          <t>de oficio</t>
        </is>
      </c>
      <c r="U244" s="25" t="inlineStr">
        <is>
          <t>no reporta</t>
        </is>
      </c>
      <c r="V244" s="25" t="inlineStr">
        <is>
          <t>no reporta</t>
        </is>
      </c>
      <c r="W244" s="25" t="inlineStr">
        <is>
          <t>Magnolia Garzon Vallejo</t>
        </is>
      </c>
      <c r="X244" s="25" t="inlineStr">
        <is>
          <t>DG</t>
        </is>
      </c>
      <c r="Y244" s="25" t="n">
        <v>33</v>
      </c>
      <c r="AB244" s="25" t="n">
        <v>34</v>
      </c>
      <c r="AC244" s="25" t="inlineStr">
        <is>
          <t>D</t>
        </is>
      </c>
      <c r="AD244" s="25" t="n">
        <v>54</v>
      </c>
      <c r="AE244" s="25" t="inlineStr">
        <is>
          <t>SUR</t>
        </is>
      </c>
      <c r="AH244" s="25">
        <f>CONCATENATE(X244," ",Y244," ",Z244," ",AA244," ",AB244," ",AC244," ",AD244," ",AE244," ",AF244," ",AG244)</f>
        <v/>
      </c>
      <c r="AI244" s="25" t="n">
        <v>32329129</v>
      </c>
      <c r="AJ244" s="25" t="n">
        <v>2760664</v>
      </c>
      <c r="AK244" s="25" t="inlineStr">
        <is>
          <t>Los Naranjos</t>
        </is>
      </c>
      <c r="AM244" s="25" t="inlineStr">
        <is>
          <t>020</t>
        </is>
      </c>
      <c r="AP244" s="25" t="n">
        <v>9</v>
      </c>
      <c r="AQ244" s="34" t="n">
        <v>41711</v>
      </c>
      <c r="AR244" s="34" t="n">
        <v>41711</v>
      </c>
      <c r="AS244" s="36">
        <f>AR244-AQ244</f>
        <v/>
      </c>
      <c r="AT244" s="25" t="inlineStr">
        <is>
          <t>Acta de compromiso</t>
        </is>
      </c>
      <c r="AU244" s="25" t="inlineStr">
        <is>
          <t>Auto de archivo</t>
        </is>
      </c>
      <c r="AW244" s="38" t="n">
        <v>41711</v>
      </c>
      <c r="AX244" s="37" t="inlineStr">
        <is>
          <t>L. Taborda</t>
        </is>
      </c>
      <c r="AY244" s="38" t="n">
        <v>41711</v>
      </c>
      <c r="CF244" s="38" t="n">
        <v>41764</v>
      </c>
    </row>
    <row r="245">
      <c r="A245" s="25" t="inlineStr">
        <is>
          <t>IT 132451</t>
        </is>
      </c>
      <c r="B245" s="25" t="inlineStr">
        <is>
          <t>241-2014</t>
        </is>
      </c>
      <c r="C245" s="25" t="n">
        <v>1309083</v>
      </c>
      <c r="E245" s="25" t="inlineStr">
        <is>
          <t>RESIDUOS SOLIDOS</t>
        </is>
      </c>
      <c r="H245" s="25" t="inlineStr">
        <is>
          <t>Disposición inadecuada de residuos solidos</t>
        </is>
      </c>
      <c r="I245" s="25" t="inlineStr">
        <is>
          <t>Comunidad</t>
        </is>
      </c>
      <c r="T245" s="25">
        <f>CONCATENATE(J245," ",K245," ",L245," ",M245," ",N245," ",O245," ",P245," ",Q245," ",R245," ",S245)</f>
        <v/>
      </c>
      <c r="U245" s="25" t="inlineStr">
        <is>
          <t>no reporta</t>
        </is>
      </c>
      <c r="V245" s="25" t="inlineStr">
        <is>
          <t>no reporta</t>
        </is>
      </c>
      <c r="W245" s="25" t="inlineStr">
        <is>
          <t>Sor Teresa Muñoz</t>
        </is>
      </c>
      <c r="X245" s="25" t="inlineStr">
        <is>
          <t>CL</t>
        </is>
      </c>
      <c r="Y245" s="25" t="n">
        <v>40</v>
      </c>
      <c r="AA245" s="25" t="inlineStr">
        <is>
          <t>SUR</t>
        </is>
      </c>
      <c r="AB245" s="25" t="n">
        <v>24</v>
      </c>
      <c r="AC245" s="25" t="inlineStr">
        <is>
          <t>EE</t>
        </is>
      </c>
      <c r="AD245" s="25" t="n">
        <v>4</v>
      </c>
      <c r="AH245" s="25">
        <f>CONCATENATE(X245," ",Y245," ",Z245," ",AA245," ",AB245," ",AC245," ",AD245," ",AE245," ",AF245," ",AG245)</f>
        <v/>
      </c>
      <c r="AI245" s="25" t="inlineStr">
        <is>
          <t>no reporta</t>
        </is>
      </c>
      <c r="AJ245" s="25" t="inlineStr">
        <is>
          <t>no reporta</t>
        </is>
      </c>
      <c r="AK245" s="25" t="inlineStr">
        <is>
          <t>El Salado</t>
        </is>
      </c>
      <c r="AM245" s="25" t="inlineStr">
        <is>
          <t>002</t>
        </is>
      </c>
      <c r="AP245" s="25" t="n">
        <v>6</v>
      </c>
      <c r="AQ245" s="34" t="n">
        <v>41711</v>
      </c>
      <c r="AR245" s="34" t="n">
        <v>41711</v>
      </c>
      <c r="AS245" s="36">
        <f>AR245-AQ245</f>
        <v/>
      </c>
      <c r="AT245" s="25" t="inlineStr">
        <is>
          <t>Acta de compromiso</t>
        </is>
      </c>
      <c r="AU245" s="25" t="inlineStr">
        <is>
          <t>Auto de archivo</t>
        </is>
      </c>
      <c r="AW245" s="38" t="n">
        <v>41711</v>
      </c>
      <c r="AX245" s="37" t="inlineStr">
        <is>
          <t>L. Garcia - J. Alvarez</t>
        </is>
      </c>
      <c r="AY245" s="38" t="n">
        <v>41712</v>
      </c>
      <c r="CF245" s="38" t="n">
        <v>41725</v>
      </c>
    </row>
    <row r="246">
      <c r="A246" s="25" t="inlineStr">
        <is>
          <t>R1302469-2013</t>
        </is>
      </c>
      <c r="B246" s="25" t="inlineStr">
        <is>
          <t>242-2014</t>
        </is>
      </c>
      <c r="C246" s="25" t="inlineStr">
        <is>
          <t>1309092-132266</t>
        </is>
      </c>
      <c r="E246" s="25" t="inlineStr">
        <is>
          <t>ESCOMBROS</t>
        </is>
      </c>
      <c r="H246" s="25" t="inlineStr">
        <is>
          <t>Disposición inadecuada de escombros</t>
        </is>
      </c>
      <c r="I246" s="25" t="inlineStr">
        <is>
          <t>Comunidad</t>
        </is>
      </c>
      <c r="T246" s="25">
        <f>CONCATENATE(J246," ",K246," ",L246," ",M246," ",N246," ",O246," ",P246," ",Q246," ",R246," ",S246)</f>
        <v/>
      </c>
      <c r="U246" s="25" t="inlineStr">
        <is>
          <t>no reporta</t>
        </is>
      </c>
      <c r="V246" s="25" t="inlineStr">
        <is>
          <t>no reporta</t>
        </is>
      </c>
      <c r="W246" s="25" t="inlineStr">
        <is>
          <t>Ramon Montoya</t>
        </is>
      </c>
      <c r="X246" s="25" t="inlineStr">
        <is>
          <t>CL</t>
        </is>
      </c>
      <c r="Y246" s="25" t="n">
        <v>40</v>
      </c>
      <c r="Z246" s="25" t="inlineStr">
        <is>
          <t>B</t>
        </is>
      </c>
      <c r="AA246" s="25" t="inlineStr">
        <is>
          <t>SUR</t>
        </is>
      </c>
      <c r="AB246" s="25" t="n">
        <v>28</v>
      </c>
      <c r="AD246" s="25" t="n">
        <v>1</v>
      </c>
      <c r="AH246" s="25">
        <f>CONCATENATE(X246," ",Y246," ",Z246," ",AA246," ",AB246," ",AC246," ",AD246," ",AE246," ",AF246," ",AG246)</f>
        <v/>
      </c>
      <c r="AI246" s="25" t="inlineStr">
        <is>
          <t>no reporta</t>
        </is>
      </c>
      <c r="AJ246" s="25" t="inlineStr">
        <is>
          <t>no reporta</t>
        </is>
      </c>
      <c r="AK246" s="25" t="inlineStr">
        <is>
          <t xml:space="preserve">La Mina </t>
        </is>
      </c>
      <c r="AM246" s="25" t="inlineStr">
        <is>
          <t>003</t>
        </is>
      </c>
      <c r="AP246" s="25" t="n">
        <v>6</v>
      </c>
      <c r="AQ246" s="34" t="n">
        <v>41712</v>
      </c>
      <c r="AR246" s="34" t="n">
        <v>41712</v>
      </c>
      <c r="AS246" s="36">
        <f>AR246-AQ246</f>
        <v/>
      </c>
      <c r="AT246" s="25" t="inlineStr">
        <is>
          <t>Acta de compromiso</t>
        </is>
      </c>
      <c r="AU246" s="25" t="inlineStr">
        <is>
          <t>Auto de archivo</t>
        </is>
      </c>
      <c r="AW246" s="38" t="n">
        <v>41717</v>
      </c>
      <c r="AX246" s="37" t="inlineStr">
        <is>
          <t>C. Rojas - C. Calle</t>
        </is>
      </c>
      <c r="AY246" s="38" t="n">
        <v>41724</v>
      </c>
      <c r="CF246" s="38" t="n">
        <v>41827</v>
      </c>
    </row>
    <row r="247">
      <c r="B247" s="25" t="inlineStr">
        <is>
          <t>243-2014</t>
        </is>
      </c>
      <c r="C247" s="25" t="n">
        <v>1309111</v>
      </c>
      <c r="D247" s="25" t="inlineStr">
        <is>
          <t>AIRE</t>
        </is>
      </c>
      <c r="H247" s="25" t="inlineStr">
        <is>
          <t>Emision de gases y olores por asados en balcon</t>
        </is>
      </c>
      <c r="I247" s="25" t="inlineStr">
        <is>
          <t>Magdalena Guzman - Admon C.R Tierra Grata</t>
        </is>
      </c>
      <c r="J247" s="25" t="inlineStr">
        <is>
          <t>Cl</t>
        </is>
      </c>
      <c r="K247" s="25" t="n">
        <v>27</v>
      </c>
      <c r="L247" s="25" t="inlineStr">
        <is>
          <t>D</t>
        </is>
      </c>
      <c r="M247" s="25" t="inlineStr">
        <is>
          <t>SUR</t>
        </is>
      </c>
      <c r="N247" s="25" t="n">
        <v>27</v>
      </c>
      <c r="O247" s="25" t="inlineStr">
        <is>
          <t>C</t>
        </is>
      </c>
      <c r="P247" s="25" t="n">
        <v>150</v>
      </c>
      <c r="T247" s="25">
        <f>CONCATENATE(J247," ",K247," ",L247," ",M247," ",N247," ",O247," ",P247," ",Q247," ",R247," ",S247)</f>
        <v/>
      </c>
      <c r="U247" s="25" t="n">
        <v>42990472</v>
      </c>
      <c r="V247" s="25" t="n">
        <v>3187641071</v>
      </c>
      <c r="W247" s="25" t="inlineStr">
        <is>
          <t>Carlos Montoya - Jenifer Mejia</t>
        </is>
      </c>
      <c r="X247" s="25" t="inlineStr">
        <is>
          <t>CL</t>
        </is>
      </c>
      <c r="Y247" s="25" t="n">
        <v>27</v>
      </c>
      <c r="Z247" s="25" t="inlineStr">
        <is>
          <t>D</t>
        </is>
      </c>
      <c r="AA247" s="25" t="inlineStr">
        <is>
          <t>SUR</t>
        </is>
      </c>
      <c r="AB247" s="25" t="n">
        <v>27</v>
      </c>
      <c r="AC247" s="25" t="inlineStr">
        <is>
          <t>C</t>
        </is>
      </c>
      <c r="AD247" s="25" t="n">
        <v>150</v>
      </c>
      <c r="AG247" s="25" t="n">
        <v>513</v>
      </c>
      <c r="AH247" s="25">
        <f>CONCATENATE(X247," ",Y247," ",Z247," ",AA247," ",AB247," ",AC247," ",AD247," ",AE247," ",AF247," ",AG247)</f>
        <v/>
      </c>
      <c r="AI247" s="25" t="inlineStr">
        <is>
          <t>no reporta</t>
        </is>
      </c>
      <c r="AJ247" s="25" t="inlineStr">
        <is>
          <t>no reporta</t>
        </is>
      </c>
      <c r="AK247" s="25" t="inlineStr">
        <is>
          <t>Inmaculada</t>
        </is>
      </c>
      <c r="AM247" s="25" t="inlineStr">
        <is>
          <t>034</t>
        </is>
      </c>
      <c r="AP247" s="25" t="n">
        <v>3</v>
      </c>
      <c r="AQ247" s="34" t="n">
        <v>41715</v>
      </c>
      <c r="AR247" s="34" t="n">
        <v>41730</v>
      </c>
      <c r="AS247" s="36">
        <f>AR247-AQ247</f>
        <v/>
      </c>
      <c r="AT247" s="25" t="inlineStr">
        <is>
          <t>Acta de compromiso</t>
        </is>
      </c>
      <c r="AU247" s="25" t="inlineStr">
        <is>
          <t>Auto de archivo</t>
        </is>
      </c>
      <c r="CF247" s="38" t="n">
        <v>41787</v>
      </c>
    </row>
    <row r="248">
      <c r="B248" s="25" t="inlineStr">
        <is>
          <t>244-2014</t>
        </is>
      </c>
      <c r="C248" s="25" t="n">
        <v>1309112</v>
      </c>
      <c r="D248" s="25" t="inlineStr">
        <is>
          <t>FAUNA DOMÉSTICA</t>
        </is>
      </c>
      <c r="H248" s="25" t="inlineStr">
        <is>
          <t>Ataque de canino a persona</t>
        </is>
      </c>
      <c r="I248" s="25" t="inlineStr">
        <is>
          <t>Daniel Gomez Perez</t>
        </is>
      </c>
      <c r="J248" s="25" t="inlineStr">
        <is>
          <t>Cl</t>
        </is>
      </c>
      <c r="K248" s="25" t="n">
        <v>40</v>
      </c>
      <c r="M248" s="25" t="inlineStr">
        <is>
          <t>SUR</t>
        </is>
      </c>
      <c r="T248" s="25">
        <f>CONCATENATE(J248," ",K248," ",L248," ",M248," ",N248," ",O248," ",P248," ",Q248," ",R248," ",S248)</f>
        <v/>
      </c>
      <c r="U248" s="25" t="n">
        <v>98707651</v>
      </c>
      <c r="V248" s="25" t="n">
        <v>3332083</v>
      </c>
      <c r="W248" s="25" t="inlineStr">
        <is>
          <t>Diego</t>
        </is>
      </c>
      <c r="X248" s="25" t="inlineStr">
        <is>
          <t>CL</t>
        </is>
      </c>
      <c r="Y248" s="25" t="n">
        <v>40</v>
      </c>
      <c r="AA248" s="25" t="inlineStr">
        <is>
          <t>SUR</t>
        </is>
      </c>
      <c r="AH248" s="25">
        <f>CONCATENATE(X248," ",Y248," ",Z248," ",AA248," ",AB248," ",AC248," ",AD248," ",AE248," ",AF248," ",AG248)</f>
        <v/>
      </c>
      <c r="AI248" s="25" t="inlineStr">
        <is>
          <t>no reporta</t>
        </is>
      </c>
      <c r="AJ248" s="25" t="inlineStr">
        <is>
          <t>no reporta</t>
        </is>
      </c>
      <c r="AK248" s="25" t="inlineStr">
        <is>
          <t>El Salado</t>
        </is>
      </c>
      <c r="AM248" s="25" t="inlineStr">
        <is>
          <t>002</t>
        </is>
      </c>
      <c r="AP248" s="25" t="n">
        <v>6</v>
      </c>
      <c r="AQ248" s="34" t="n">
        <v>41715</v>
      </c>
      <c r="AR248" s="34" t="n">
        <v>41716</v>
      </c>
      <c r="AS248" s="36">
        <f>AR248-AQ248</f>
        <v/>
      </c>
      <c r="AT248" s="25" t="inlineStr">
        <is>
          <t>Acta de compromiso</t>
        </is>
      </c>
      <c r="AU248" s="25" t="inlineStr">
        <is>
          <t>Auto de archivo</t>
        </is>
      </c>
      <c r="AW248" s="38" t="n">
        <v>41716</v>
      </c>
      <c r="AX248" s="37" t="inlineStr">
        <is>
          <t>J. Restrepo - S. Bustamante - C. Rojas</t>
        </is>
      </c>
      <c r="AY248" s="38" t="n">
        <v>41723</v>
      </c>
      <c r="CF248" s="38" t="n">
        <v>42020</v>
      </c>
    </row>
    <row r="249">
      <c r="B249" s="25" t="inlineStr">
        <is>
          <t>245-2014</t>
        </is>
      </c>
      <c r="C249" s="25" t="n">
        <v>1309113</v>
      </c>
      <c r="E249" s="25" t="inlineStr">
        <is>
          <t>RESIDUOS SOLIDOS</t>
        </is>
      </c>
      <c r="H249" s="25" t="inlineStr">
        <is>
          <t>Disposición inadecuada de residuos y escombros</t>
        </is>
      </c>
      <c r="I249" s="25" t="inlineStr">
        <is>
          <t>Henry Nieto Rendon</t>
        </is>
      </c>
      <c r="J249" s="25" t="inlineStr">
        <is>
          <t>Cl</t>
        </is>
      </c>
      <c r="K249" s="25" t="n">
        <v>40</v>
      </c>
      <c r="L249" s="25" t="inlineStr">
        <is>
          <t>B</t>
        </is>
      </c>
      <c r="M249" s="25" t="inlineStr">
        <is>
          <t>SUR</t>
        </is>
      </c>
      <c r="N249" s="25" t="n">
        <v>26</v>
      </c>
      <c r="P249" s="25" t="n">
        <v>105</v>
      </c>
      <c r="T249" s="25">
        <f>CONCATENATE(J249," ",K249," ",L249," ",M249," ",N249," ",O249," ",P249," ",Q249," ",R249," ",S249)</f>
        <v/>
      </c>
      <c r="U249" s="25" t="n">
        <v>98562599</v>
      </c>
      <c r="V249" s="25" t="n">
        <v>3332430</v>
      </c>
      <c r="W249" s="25" t="inlineStr">
        <is>
          <t>Roque Hernandez</t>
        </is>
      </c>
      <c r="X249" s="25" t="inlineStr">
        <is>
          <t>CL</t>
        </is>
      </c>
      <c r="Y249" s="25" t="n">
        <v>40</v>
      </c>
      <c r="Z249" s="25" t="inlineStr">
        <is>
          <t>B</t>
        </is>
      </c>
      <c r="AA249" s="25" t="inlineStr">
        <is>
          <t>SUR</t>
        </is>
      </c>
      <c r="AB249" s="25" t="n">
        <v>26</v>
      </c>
      <c r="AD249" s="25" t="n">
        <v>106</v>
      </c>
      <c r="AH249" s="25">
        <f>CONCATENATE(X249," ",Y249," ",Z249," ",AA249," ",AB249," ",AC249," ",AD249," ",AE249," ",AF249," ",AG249)</f>
        <v/>
      </c>
      <c r="AI249" s="25" t="inlineStr">
        <is>
          <t>no reporta</t>
        </is>
      </c>
      <c r="AJ249" s="25" t="inlineStr">
        <is>
          <t>no reporta</t>
        </is>
      </c>
      <c r="AK249" s="25" t="inlineStr">
        <is>
          <t xml:space="preserve">La Mina </t>
        </is>
      </c>
      <c r="AM249" s="25" t="inlineStr">
        <is>
          <t>003</t>
        </is>
      </c>
      <c r="AP249" s="25" t="n">
        <v>6</v>
      </c>
      <c r="AQ249" s="34" t="n">
        <v>41715</v>
      </c>
      <c r="AR249" s="34" t="n">
        <v>41730</v>
      </c>
      <c r="AS249" s="36">
        <f>AR249-AQ249</f>
        <v/>
      </c>
      <c r="AT249" s="25" t="inlineStr">
        <is>
          <t>Acta de compromiso</t>
        </is>
      </c>
      <c r="AU249" s="25" t="inlineStr">
        <is>
          <t>Auto de archivo</t>
        </is>
      </c>
      <c r="CF249" s="38" t="n">
        <v>41841</v>
      </c>
    </row>
    <row r="250">
      <c r="B250" s="25" t="inlineStr">
        <is>
          <t>246-2014</t>
        </is>
      </c>
      <c r="C250" s="25" t="n">
        <v>1309117</v>
      </c>
      <c r="E250" s="25" t="inlineStr">
        <is>
          <t>RESIDUOS SOLIDOS</t>
        </is>
      </c>
      <c r="H250" s="25" t="inlineStr">
        <is>
          <t>Disposición inadecuada de residuos</t>
        </is>
      </c>
      <c r="I250" s="25" t="inlineStr">
        <is>
          <t>anonimo</t>
        </is>
      </c>
      <c r="T250" s="25">
        <f>CONCATENATE(J250," ",K250," ",L250," ",M250," ",N250," ",O250," ",P250," ",Q250," ",R250," ",S250)</f>
        <v/>
      </c>
      <c r="U250" s="25" t="inlineStr">
        <is>
          <t>no reporta</t>
        </is>
      </c>
      <c r="V250" s="25" t="inlineStr">
        <is>
          <t>no reporta</t>
        </is>
      </c>
      <c r="W250" s="25" t="inlineStr">
        <is>
          <t>Comunidad del sector</t>
        </is>
      </c>
      <c r="X250" s="25" t="inlineStr">
        <is>
          <t>KR</t>
        </is>
      </c>
      <c r="Y250" s="25" t="n">
        <v>37</v>
      </c>
      <c r="AB250" s="25" t="n">
        <v>38</v>
      </c>
      <c r="AC250" s="25" t="inlineStr">
        <is>
          <t>A</t>
        </is>
      </c>
      <c r="AD250" s="25" t="n">
        <v>44</v>
      </c>
      <c r="AE250" s="25" t="inlineStr">
        <is>
          <t>SUR</t>
        </is>
      </c>
      <c r="AH250" s="25">
        <f>CONCATENATE(X250," ",Y250," ",Z250," ",AA250," ",AB250," ",AC250," ",AD250," ",AE250," ",AF250," ",AG250)</f>
        <v/>
      </c>
      <c r="AI250" s="25" t="inlineStr">
        <is>
          <t>no reporta</t>
        </is>
      </c>
      <c r="AJ250" s="25" t="inlineStr">
        <is>
          <t>no reporta</t>
        </is>
      </c>
      <c r="AK250" s="25" t="inlineStr">
        <is>
          <t>Mesa</t>
        </is>
      </c>
      <c r="AM250" s="25" t="inlineStr">
        <is>
          <t>021</t>
        </is>
      </c>
      <c r="AP250" s="25" t="n">
        <v>9</v>
      </c>
      <c r="AQ250" s="34" t="n">
        <v>41715</v>
      </c>
      <c r="AR250" s="34" t="n">
        <v>41730</v>
      </c>
      <c r="AS250" s="36">
        <f>AR250-AQ250</f>
        <v/>
      </c>
      <c r="AT250" s="25" t="inlineStr">
        <is>
          <t>Acta de compromiso</t>
        </is>
      </c>
      <c r="AU250" s="25" t="inlineStr">
        <is>
          <t>Verificación</t>
        </is>
      </c>
    </row>
    <row r="251">
      <c r="B251" s="25" t="inlineStr">
        <is>
          <t>247-2014</t>
        </is>
      </c>
      <c r="C251" s="25" t="n">
        <v>1309126</v>
      </c>
      <c r="D251" s="25" t="inlineStr">
        <is>
          <t>AIRE</t>
        </is>
      </c>
      <c r="H251" s="25" t="inlineStr">
        <is>
          <t>Quemas en construcción</t>
        </is>
      </c>
      <c r="I251" s="25" t="inlineStr">
        <is>
          <t>Julieth Santamaria</t>
        </is>
      </c>
      <c r="J251" s="25" t="inlineStr">
        <is>
          <t>KR</t>
        </is>
      </c>
      <c r="K251" s="25" t="n">
        <v>24</v>
      </c>
      <c r="L251" s="25" t="inlineStr">
        <is>
          <t>F</t>
        </is>
      </c>
      <c r="N251" s="25" t="n">
        <v>40</v>
      </c>
      <c r="P251" s="25" t="n">
        <v>53</v>
      </c>
      <c r="Q251" s="25" t="inlineStr">
        <is>
          <t>SUR</t>
        </is>
      </c>
      <c r="T251" s="25">
        <f>CONCATENATE(J251," ",K251," ",L251," ",M251," ",N251," ",O251," ",P251," ",Q251," ",R251," ",S251)</f>
        <v/>
      </c>
      <c r="U251" s="25" t="inlineStr">
        <is>
          <t>no reporta</t>
        </is>
      </c>
      <c r="V251" s="25" t="n">
        <v>3332891</v>
      </c>
      <c r="W251" s="25" t="inlineStr">
        <is>
          <t>Alejandro Lemus</t>
        </is>
      </c>
      <c r="X251" s="25" t="inlineStr">
        <is>
          <t>KR</t>
        </is>
      </c>
      <c r="Y251" s="25" t="n">
        <v>24</v>
      </c>
      <c r="Z251" s="25" t="inlineStr">
        <is>
          <t>F</t>
        </is>
      </c>
      <c r="AB251" s="25" t="n">
        <v>40</v>
      </c>
      <c r="AD251" s="25" t="n">
        <v>53</v>
      </c>
      <c r="AE251" s="25" t="inlineStr">
        <is>
          <t>SUR</t>
        </is>
      </c>
      <c r="AH251" s="25">
        <f>CONCATENATE(X251," ",Y251," ",Z251," ",AA251," ",AB251," ",AC251," ",AD251," ",AE251," ",AF251," ",AG251)</f>
        <v/>
      </c>
      <c r="AI251" s="25" t="n">
        <v>1037451048</v>
      </c>
      <c r="AJ251" s="25" t="n">
        <v>3327939</v>
      </c>
      <c r="AK251" s="25" t="inlineStr">
        <is>
          <t>El Salado</t>
        </is>
      </c>
      <c r="AM251" s="25" t="inlineStr">
        <is>
          <t>002</t>
        </is>
      </c>
      <c r="AP251" s="25" t="n">
        <v>6</v>
      </c>
      <c r="AQ251" s="34" t="n">
        <v>41715</v>
      </c>
      <c r="AR251" s="34" t="n">
        <v>41715</v>
      </c>
      <c r="AS251" s="36">
        <f>AR251-AQ251</f>
        <v/>
      </c>
      <c r="AT251" s="25" t="inlineStr">
        <is>
          <t>Acta de compromiso</t>
        </is>
      </c>
      <c r="AU251" s="25" t="inlineStr">
        <is>
          <t>Auto de archivo</t>
        </is>
      </c>
      <c r="AW251" s="38" t="n">
        <v>41712</v>
      </c>
      <c r="AX251" s="37" t="inlineStr">
        <is>
          <t>L. Garcia - J. Alvarez</t>
        </is>
      </c>
      <c r="AY251" s="38" t="n">
        <v>41715</v>
      </c>
      <c r="CF251" s="38" t="n">
        <v>41715</v>
      </c>
    </row>
    <row r="252">
      <c r="B252" s="25" t="inlineStr">
        <is>
          <t>248-2014</t>
        </is>
      </c>
      <c r="C252" s="25" t="inlineStr">
        <is>
          <t>1307671 - 1309735 - 01980</t>
        </is>
      </c>
      <c r="D252" s="25" t="inlineStr">
        <is>
          <t>HÍDRICO</t>
        </is>
      </c>
      <c r="H252" s="25" t="inlineStr">
        <is>
          <t>Aguas subterraneas que se almacenan en tanque de edificio</t>
        </is>
      </c>
      <c r="I252" s="25" t="inlineStr">
        <is>
          <t>Juan Gonzalo Gomez J - Admon Urbanización Camino de la Colina</t>
        </is>
      </c>
      <c r="J252" s="25" t="inlineStr">
        <is>
          <t>TR</t>
        </is>
      </c>
      <c r="K252" s="25" t="n">
        <v>35</v>
      </c>
      <c r="M252" s="25" t="inlineStr">
        <is>
          <t>SUR</t>
        </is>
      </c>
      <c r="N252" s="25" t="n">
        <v>27</v>
      </c>
      <c r="O252" s="25" t="inlineStr">
        <is>
          <t>F</t>
        </is>
      </c>
      <c r="P252" s="25" t="n">
        <v>51</v>
      </c>
      <c r="T252" s="25">
        <f>CONCATENATE(J252," ",K252," ",L252," ",M252," ",N252," ",O252," ",P252," ",Q252," ",R252," ",S252)</f>
        <v/>
      </c>
      <c r="U252" s="25" t="inlineStr">
        <is>
          <t>no reporta</t>
        </is>
      </c>
      <c r="V252" s="25" t="n">
        <v>3343517</v>
      </c>
      <c r="W252" s="25" t="inlineStr">
        <is>
          <t>Por determinar</t>
        </is>
      </c>
      <c r="AH252" s="25">
        <f>CONCATENATE(X252," ",Y252," ",Z252," ",AA252," ",AB252," ",AC252," ",AD252," ",AE252," ",AF252," ",AG252)</f>
        <v/>
      </c>
      <c r="AI252" s="25" t="inlineStr">
        <is>
          <t>no reporta</t>
        </is>
      </c>
      <c r="AJ252" s="25" t="inlineStr">
        <is>
          <t>no reporta</t>
        </is>
      </c>
      <c r="AK252" s="25" t="inlineStr">
        <is>
          <t>Inmaculada</t>
        </is>
      </c>
      <c r="AM252" s="25" t="inlineStr">
        <is>
          <t>018</t>
        </is>
      </c>
      <c r="AP252" s="25" t="n">
        <v>5</v>
      </c>
      <c r="AQ252" s="34" t="n">
        <v>41708</v>
      </c>
      <c r="AR252" s="34" t="n">
        <v>41726</v>
      </c>
      <c r="AS252" s="36">
        <f>AR252-AQ252</f>
        <v/>
      </c>
      <c r="AT252" s="25" t="inlineStr">
        <is>
          <t>Acta de compromiso</t>
        </is>
      </c>
      <c r="AU252" s="25" t="inlineStr">
        <is>
          <t>Auto de archivo</t>
        </is>
      </c>
    </row>
    <row r="253">
      <c r="A253" s="25" t="inlineStr">
        <is>
          <t xml:space="preserve">I.T 132176 Oficio 132175 </t>
        </is>
      </c>
      <c r="B253" s="25" t="inlineStr">
        <is>
          <t>249-2014</t>
        </is>
      </c>
      <c r="C253" s="25" t="inlineStr">
        <is>
          <t>152182 - 117173 - 02020 - 133964 - 004631</t>
        </is>
      </c>
      <c r="D253" s="25" t="inlineStr">
        <is>
          <t>SUELO</t>
        </is>
      </c>
      <c r="H253" s="25" t="inlineStr">
        <is>
          <t>Inestabilidad de talud</t>
        </is>
      </c>
      <c r="I253" s="25" t="inlineStr">
        <is>
          <t>Maria del Rosario Osuna Ospina - Urb. Quintas de la Serrania</t>
        </is>
      </c>
      <c r="J253" s="25" t="inlineStr">
        <is>
          <t>Cl</t>
        </is>
      </c>
      <c r="K253" s="25" t="n">
        <v>36</v>
      </c>
      <c r="L253" s="25" t="inlineStr">
        <is>
          <t>D</t>
        </is>
      </c>
      <c r="M253" s="25" t="inlineStr">
        <is>
          <t>SUR</t>
        </is>
      </c>
      <c r="N253" s="25" t="n">
        <v>27</v>
      </c>
      <c r="O253" s="25" t="inlineStr">
        <is>
          <t>AA</t>
        </is>
      </c>
      <c r="P253" s="25" t="n">
        <v>205</v>
      </c>
      <c r="T253" s="25">
        <f>CONCATENATE(J253," ",K253," ",L253," ",M253," ",N253," ",O253," ",P253," ",Q253," ",R253," ",S253)</f>
        <v/>
      </c>
      <c r="U253" s="25" t="inlineStr">
        <is>
          <t>no reporta</t>
        </is>
      </c>
      <c r="V253" s="25" t="n">
        <v>2702932</v>
      </c>
      <c r="W253" s="25" t="inlineStr">
        <is>
          <t>Por determinar</t>
        </is>
      </c>
      <c r="AH253" s="25">
        <f>CONCATENATE(X253," ",Y253," ",Z253," ",AA253," ",AB253," ",AC253," ",AD253," ",AE253," ",AF253," ",AG253)</f>
        <v/>
      </c>
      <c r="AI253" s="25" t="inlineStr">
        <is>
          <t>no reporta</t>
        </is>
      </c>
      <c r="AJ253" s="25" t="inlineStr">
        <is>
          <t>no reporta</t>
        </is>
      </c>
      <c r="AK253" s="25" t="inlineStr">
        <is>
          <t>El Escobero</t>
        </is>
      </c>
      <c r="AM253" s="25" t="inlineStr">
        <is>
          <t>015</t>
        </is>
      </c>
      <c r="AP253" s="25" t="n">
        <v>5</v>
      </c>
      <c r="AQ253" s="34" t="n">
        <v>41708</v>
      </c>
      <c r="AR253" s="34" t="n">
        <v>41807</v>
      </c>
      <c r="AS253" s="36">
        <f>AR253-AQ253</f>
        <v/>
      </c>
      <c r="AT253" s="25" t="inlineStr">
        <is>
          <t>Acta de compromiso</t>
        </is>
      </c>
      <c r="AU253" s="25" t="inlineStr">
        <is>
          <t>Auto de archivo</t>
        </is>
      </c>
      <c r="AW253" s="38" t="n">
        <v>41807</v>
      </c>
      <c r="AX253" s="37" t="inlineStr">
        <is>
          <t>L. Taborda</t>
        </is>
      </c>
    </row>
    <row r="254">
      <c r="A254" s="25" t="inlineStr">
        <is>
          <t>I.T 1308941 Oficio 132191 I.T 13-3255</t>
        </is>
      </c>
      <c r="B254" s="25" t="inlineStr">
        <is>
          <t>250-2014</t>
        </is>
      </c>
      <c r="C254" s="25" t="n">
        <v>1308941</v>
      </c>
      <c r="D254" s="25" t="inlineStr">
        <is>
          <t>HÍDRICO</t>
        </is>
      </c>
      <c r="H254" s="25" t="inlineStr">
        <is>
          <t>Afectacion de quebrada por talud inestable</t>
        </is>
      </c>
      <c r="I254" s="25" t="inlineStr">
        <is>
          <t>Carlos Julio Duran</t>
        </is>
      </c>
      <c r="J254" s="25" t="inlineStr">
        <is>
          <t>KR</t>
        </is>
      </c>
      <c r="K254" s="25" t="n">
        <v>10</v>
      </c>
      <c r="N254" s="25" t="n">
        <v>19</v>
      </c>
      <c r="P254" s="25" t="n">
        <v>851</v>
      </c>
      <c r="S254" s="25" t="n">
        <v>115</v>
      </c>
      <c r="T254" s="25">
        <f>CONCATENATE(J254," ",K254," ",L254," ",M254," ",N254," ",O254," ",P254," ",Q254," ",R254," ",S254)</f>
        <v/>
      </c>
      <c r="U254" s="25" t="inlineStr">
        <is>
          <t>no reporta</t>
        </is>
      </c>
      <c r="V254" s="25" t="n">
        <v>3175973</v>
      </c>
      <c r="W254" s="25" t="inlineStr">
        <is>
          <t>Mario Meliton Rodriguez Obeso</t>
        </is>
      </c>
      <c r="AG254" s="25" t="inlineStr">
        <is>
          <t>predio 220</t>
        </is>
      </c>
      <c r="AH254" s="25">
        <f>CONCATENATE(X254," ",Y254," ",Z254," ",AA254," ",AB254," ",AC254," ",AD254," ",AE254," ",AF254," ",AG254)</f>
        <v/>
      </c>
      <c r="AI254" s="25" t="inlineStr">
        <is>
          <t>no reporta</t>
        </is>
      </c>
      <c r="AJ254" s="25" t="inlineStr">
        <is>
          <t>no reporta</t>
        </is>
      </c>
      <c r="AL254" s="25" t="inlineStr">
        <is>
          <t>Santa Catalina</t>
        </is>
      </c>
      <c r="AM254" s="25" t="inlineStr">
        <is>
          <t>003</t>
        </is>
      </c>
      <c r="AO254" s="25" t="n">
        <v>220</v>
      </c>
      <c r="AP254" s="25" t="n">
        <v>10</v>
      </c>
      <c r="AQ254" s="34" t="n">
        <v>41711</v>
      </c>
      <c r="AS254" s="36">
        <f>AR254-AQ254</f>
        <v/>
      </c>
      <c r="AT254" s="25" t="inlineStr">
        <is>
          <t>Acta de compromiso</t>
        </is>
      </c>
      <c r="AU254" s="25" t="inlineStr">
        <is>
          <t>Auto de archivo</t>
        </is>
      </c>
      <c r="AV254" s="25" t="inlineStr">
        <is>
          <t xml:space="preserve">Remitido a Corantioquia </t>
        </is>
      </c>
    </row>
    <row r="255">
      <c r="B255" s="25" t="inlineStr">
        <is>
          <t>251-2014</t>
        </is>
      </c>
      <c r="C255" s="25" t="n">
        <v>112812</v>
      </c>
      <c r="G255" s="25" t="inlineStr">
        <is>
          <t>oficio sistemas</t>
        </is>
      </c>
      <c r="H255" s="25" t="inlineStr">
        <is>
          <t>Solicitud lider de proceso automatizacion</t>
        </is>
      </c>
      <c r="I255" s="25" t="inlineStr">
        <is>
          <t>Luis Felipe Rosso Ricaute</t>
        </is>
      </c>
      <c r="T255" s="25">
        <f>CONCATENATE(J255," ",K255," ",L255," ",M255," ",N255," ",O255," ",P255," ",Q255," ",R255," ",S255)</f>
        <v/>
      </c>
      <c r="U255" s="25" t="inlineStr">
        <is>
          <t>no reporta</t>
        </is>
      </c>
      <c r="V255" s="25" t="inlineStr">
        <is>
          <t>no reporta</t>
        </is>
      </c>
      <c r="W255" s="25" t="inlineStr">
        <is>
          <t>No aplica</t>
        </is>
      </c>
      <c r="AH255" s="25">
        <f>CONCATENATE(X255," ",Y255," ",Z255," ",AA255," ",AB255," ",AC255," ",AD255," ",AE255," ",AF255," ",AG255)</f>
        <v/>
      </c>
      <c r="AI255" s="25" t="inlineStr">
        <is>
          <t>no reporta</t>
        </is>
      </c>
      <c r="AJ255" s="25" t="inlineStr">
        <is>
          <t>no reporta</t>
        </is>
      </c>
      <c r="AS255" s="36">
        <f>AR255-AQ255</f>
        <v/>
      </c>
      <c r="AT255" s="25" t="inlineStr">
        <is>
          <t>Remisión u otros</t>
        </is>
      </c>
      <c r="AU255" s="25" t="inlineStr">
        <is>
          <t>Remisión u otros</t>
        </is>
      </c>
    </row>
    <row r="256">
      <c r="A256" s="25" t="inlineStr">
        <is>
          <t>I.T 132569</t>
        </is>
      </c>
      <c r="B256" s="25" t="inlineStr">
        <is>
          <t>252-2014</t>
        </is>
      </c>
      <c r="C256" s="25" t="n">
        <v>159678</v>
      </c>
      <c r="D256" s="25" t="inlineStr">
        <is>
          <t>HÍDRICO</t>
        </is>
      </c>
      <c r="H256" s="25" t="inlineStr">
        <is>
          <t>Manejo inadecuado de agua lluvia, inestabilidad de terreno</t>
        </is>
      </c>
      <c r="I256" s="25" t="inlineStr">
        <is>
          <t>Lina Patricia Mesa M. - Urb. Envigado Campestre</t>
        </is>
      </c>
      <c r="J256" s="25" t="inlineStr">
        <is>
          <t>CL</t>
        </is>
      </c>
      <c r="K256" s="25" t="n">
        <v>40</v>
      </c>
      <c r="L256" s="25" t="inlineStr">
        <is>
          <t>F</t>
        </is>
      </c>
      <c r="M256" s="25" t="inlineStr">
        <is>
          <t>SUR</t>
        </is>
      </c>
      <c r="N256" s="25" t="n">
        <v>248</v>
      </c>
      <c r="P256" s="25" t="n">
        <v>200</v>
      </c>
      <c r="T256" s="25">
        <f>CONCATENATE(J256," ",K256," ",L256," ",M256," ",N256," ",O256," ",P256," ",Q256," ",R256," ",S256)</f>
        <v/>
      </c>
      <c r="U256" s="25" t="n">
        <v>42798769</v>
      </c>
      <c r="V256" s="25" t="n">
        <v>3060087</v>
      </c>
      <c r="W256" s="25" t="inlineStr">
        <is>
          <t>Gonzalo Muñoz</t>
        </is>
      </c>
      <c r="X256" s="25" t="inlineStr">
        <is>
          <t>CL</t>
        </is>
      </c>
      <c r="Y256" s="25" t="n">
        <v>40</v>
      </c>
      <c r="Z256" s="25" t="inlineStr">
        <is>
          <t>A</t>
        </is>
      </c>
      <c r="AA256" s="25" t="inlineStr">
        <is>
          <t>SUR</t>
        </is>
      </c>
      <c r="AB256" s="25" t="n">
        <v>25</v>
      </c>
      <c r="AC256" s="25" t="inlineStr">
        <is>
          <t>AA</t>
        </is>
      </c>
      <c r="AD256" s="25" t="n">
        <v>9</v>
      </c>
      <c r="AH256" s="25">
        <f>CONCATENATE(X256," ",Y256," ",Z256," ",AA256," ",AB256," ",AC256," ",AD256," ",AE256," ",AF256," ",AG256)</f>
        <v/>
      </c>
      <c r="AI256" s="25" t="inlineStr">
        <is>
          <t>no reporta</t>
        </is>
      </c>
      <c r="AJ256" s="25" t="inlineStr">
        <is>
          <t>no reporta</t>
        </is>
      </c>
      <c r="AK256" s="25" t="inlineStr">
        <is>
          <t xml:space="preserve">La Mina </t>
        </is>
      </c>
      <c r="AM256" s="25" t="inlineStr">
        <is>
          <t>003</t>
        </is>
      </c>
      <c r="AP256" s="25" t="n">
        <v>6</v>
      </c>
      <c r="AQ256" s="34" t="n">
        <v>41715</v>
      </c>
      <c r="AR256" s="34" t="n">
        <v>41771</v>
      </c>
      <c r="AS256" s="36">
        <f>AR256-AQ256</f>
        <v/>
      </c>
      <c r="AT256" s="25" t="inlineStr">
        <is>
          <t>Acta de compromiso</t>
        </is>
      </c>
      <c r="AU256" s="25" t="inlineStr">
        <is>
          <t>Verificación</t>
        </is>
      </c>
      <c r="AW256" s="38" t="n">
        <v>41771</v>
      </c>
      <c r="AX256" s="37" t="inlineStr">
        <is>
          <t>C. Calle</t>
        </is>
      </c>
      <c r="AY256" s="38" t="n">
        <v>41772</v>
      </c>
    </row>
    <row r="257">
      <c r="A257" s="25" t="inlineStr">
        <is>
          <t>IT 13-3095</t>
        </is>
      </c>
      <c r="B257" s="25" t="inlineStr">
        <is>
          <t>253-2014</t>
        </is>
      </c>
      <c r="C257" s="25" t="n">
        <v>114001</v>
      </c>
      <c r="D257" s="25" t="inlineStr">
        <is>
          <t>HÍDRICO</t>
        </is>
      </c>
      <c r="G257" s="25" t="inlineStr">
        <is>
          <t>Altos de Arrayanes</t>
        </is>
      </c>
      <c r="H257" s="25" t="inlineStr">
        <is>
          <t>Afectación recurso hidrico predio el chuscal</t>
        </is>
      </c>
      <c r="I257" s="25" t="inlineStr">
        <is>
          <t>Flor Angela Restrepo Pelaez - Corantioquia</t>
        </is>
      </c>
      <c r="T257" s="25">
        <f>CONCATENATE(J257," ",K257," ",L257," ",M257," ",N257," ",O257," ",P257," ",Q257," ",R257," ",S257)</f>
        <v/>
      </c>
      <c r="U257" s="25" t="inlineStr">
        <is>
          <t>no reporta</t>
        </is>
      </c>
      <c r="V257" s="25" t="n">
        <v>4938888</v>
      </c>
      <c r="W257" s="25" t="inlineStr">
        <is>
          <t>Mauricio Mesa - Juan Jose Carvajal</t>
        </is>
      </c>
      <c r="AG257" s="25" t="inlineStr">
        <is>
          <t>predio 964</t>
        </is>
      </c>
      <c r="AH257" s="25">
        <f>CONCATENATE(X257," ",Y257," ",Z257," ",AA257," ",AB257," ",AC257," ",AD257," ",AE257," ",AF257," ",AG257)</f>
        <v/>
      </c>
      <c r="AI257" s="25" t="inlineStr">
        <is>
          <t>no reporta</t>
        </is>
      </c>
      <c r="AJ257" s="25" t="inlineStr">
        <is>
          <t>3146195666 - 3116171964</t>
        </is>
      </c>
      <c r="AL257" s="25" t="inlineStr">
        <is>
          <t>Las Palmas</t>
        </is>
      </c>
      <c r="AM257" s="25" t="inlineStr">
        <is>
          <t>004</t>
        </is>
      </c>
      <c r="AP257" s="25" t="n">
        <v>12</v>
      </c>
      <c r="AQ257" s="34" t="n">
        <v>41717</v>
      </c>
      <c r="AR257" s="34" t="n">
        <v>41751</v>
      </c>
      <c r="AS257" s="36">
        <f>AR257-AQ257</f>
        <v/>
      </c>
      <c r="AT257" s="25" t="inlineStr">
        <is>
          <t>Pendiente de tramite</t>
        </is>
      </c>
      <c r="AU257" s="25" t="inlineStr">
        <is>
          <t>Auto de archivo</t>
        </is>
      </c>
      <c r="AW257" s="38" t="n">
        <v>41735</v>
      </c>
      <c r="AX257" s="37" t="inlineStr">
        <is>
          <t>L. Taborda</t>
        </is>
      </c>
      <c r="AY257" s="38" t="n">
        <v>41735</v>
      </c>
    </row>
    <row r="258">
      <c r="B258" s="25" t="inlineStr">
        <is>
          <t>254-2014</t>
        </is>
      </c>
      <c r="C258" s="25" t="n">
        <v>1309131</v>
      </c>
      <c r="E258" s="25" t="inlineStr">
        <is>
          <t>RESIDUOS SOLIDOS</t>
        </is>
      </c>
      <c r="H258" s="25" t="inlineStr">
        <is>
          <t>Disposición inadecuada de residuos solidos</t>
        </is>
      </c>
      <c r="I258" s="25" t="inlineStr">
        <is>
          <t>Comunidad</t>
        </is>
      </c>
      <c r="T258" s="25">
        <f>CONCATENATE(J258," ",K258," ",L258," ",M258," ",N258," ",O258," ",P258," ",Q258," ",R258," ",S258)</f>
        <v/>
      </c>
      <c r="U258" s="25" t="inlineStr">
        <is>
          <t>no reporta</t>
        </is>
      </c>
      <c r="V258" s="25" t="inlineStr">
        <is>
          <t>no reporta</t>
        </is>
      </c>
      <c r="W258" s="25" t="inlineStr">
        <is>
          <t>Por determinar</t>
        </is>
      </c>
      <c r="X258" s="25" t="inlineStr">
        <is>
          <t>CL</t>
        </is>
      </c>
      <c r="Y258" s="25" t="n">
        <v>40</v>
      </c>
      <c r="Z258" s="25" t="inlineStr">
        <is>
          <t>D</t>
        </is>
      </c>
      <c r="AA258" s="25" t="inlineStr">
        <is>
          <t>SUR</t>
        </is>
      </c>
      <c r="AB258" s="25" t="n">
        <v>28</v>
      </c>
      <c r="AD258" s="25" t="n">
        <v>18</v>
      </c>
      <c r="AH258" s="25">
        <f>CONCATENATE(X258," ",Y258," ",Z258," ",AA258," ",AB258," ",AC258," ",AD258," ",AE258," ",AF258," ",AG258)</f>
        <v/>
      </c>
      <c r="AI258" s="25" t="inlineStr">
        <is>
          <t>no reporta</t>
        </is>
      </c>
      <c r="AJ258" s="25" t="inlineStr">
        <is>
          <t>no reporta</t>
        </is>
      </c>
      <c r="AK258" s="25" t="inlineStr">
        <is>
          <t xml:space="preserve">La Mina </t>
        </is>
      </c>
      <c r="AM258" s="25" t="inlineStr">
        <is>
          <t>003</t>
        </is>
      </c>
      <c r="AP258" s="25" t="n">
        <v>6</v>
      </c>
      <c r="AQ258" s="34" t="n">
        <v>41715</v>
      </c>
      <c r="AR258" s="34" t="n">
        <v>41730</v>
      </c>
      <c r="AS258" s="36">
        <f>AR258-AQ258</f>
        <v/>
      </c>
      <c r="AT258" s="25" t="inlineStr">
        <is>
          <t>Acta de compromiso</t>
        </is>
      </c>
      <c r="AU258" s="25" t="inlineStr">
        <is>
          <t>Auto de archivo</t>
        </is>
      </c>
      <c r="CF258" s="38" t="n">
        <v>41841</v>
      </c>
    </row>
    <row r="259">
      <c r="B259" s="25" t="inlineStr">
        <is>
          <t>255-2014</t>
        </is>
      </c>
      <c r="C259" s="25" t="n">
        <v>1309139</v>
      </c>
      <c r="E259" s="25" t="inlineStr">
        <is>
          <t>RESIDUOS SOLIDOS</t>
        </is>
      </c>
      <c r="H259" s="25" t="inlineStr">
        <is>
          <t>Vehiculo renault 9 gris de placa CHN 743 de Bello arroja residuos en via publica</t>
        </is>
      </c>
      <c r="I259" s="25" t="inlineStr">
        <is>
          <t>De oficio</t>
        </is>
      </c>
      <c r="T259" s="25">
        <f>CONCATENATE(J259," ",K259," ",L259," ",M259," ",N259," ",O259," ",P259," ",Q259," ",R259," ",S259)</f>
        <v/>
      </c>
      <c r="U259" s="25" t="inlineStr">
        <is>
          <t>no reporta</t>
        </is>
      </c>
      <c r="V259" s="25" t="inlineStr">
        <is>
          <t>no reporta</t>
        </is>
      </c>
      <c r="W259" s="25" t="inlineStr">
        <is>
          <t>CHN 743</t>
        </is>
      </c>
      <c r="AH259" s="25">
        <f>CONCATENATE(X259," ",Y259," ",Z259," ",AA259," ",AB259," ",AC259," ",AD259," ",AE259," ",AF259," ",AG259)</f>
        <v/>
      </c>
      <c r="AI259" s="25" t="inlineStr">
        <is>
          <t>no reporta</t>
        </is>
      </c>
      <c r="AJ259" s="25" t="inlineStr">
        <is>
          <t>no reporta</t>
        </is>
      </c>
      <c r="AK259" s="25" t="inlineStr">
        <is>
          <t>Mesa</t>
        </is>
      </c>
      <c r="AM259" s="25" t="inlineStr">
        <is>
          <t>021</t>
        </is>
      </c>
      <c r="AP259" s="25" t="n">
        <v>9</v>
      </c>
      <c r="AQ259" s="34" t="n">
        <v>41716</v>
      </c>
      <c r="AR259" s="34" t="n">
        <v>41716</v>
      </c>
      <c r="AS259" s="36">
        <f>AR259-AQ259</f>
        <v/>
      </c>
      <c r="AT259" s="25" t="inlineStr">
        <is>
          <t>Acta de compromiso</t>
        </is>
      </c>
      <c r="AU259" s="25" t="inlineStr">
        <is>
          <t>Auto de archivo</t>
        </is>
      </c>
      <c r="AW259" s="38" t="n">
        <v>41716</v>
      </c>
      <c r="AX259" s="37" t="inlineStr">
        <is>
          <t>J. Restrepo - S. Bustamante - C. Rojas</t>
        </is>
      </c>
      <c r="AY259" s="38" t="n">
        <v>41717</v>
      </c>
      <c r="CF259" s="38" t="n">
        <v>41723</v>
      </c>
    </row>
    <row r="260">
      <c r="B260" s="25" t="inlineStr">
        <is>
          <t>256-2014</t>
        </is>
      </c>
      <c r="C260" s="25" t="n">
        <v>1309155</v>
      </c>
      <c r="D260" s="25" t="inlineStr">
        <is>
          <t>FLORA</t>
        </is>
      </c>
      <c r="H260" s="25" t="inlineStr">
        <is>
          <t xml:space="preserve">Socola de sotobosque </t>
        </is>
      </c>
      <c r="I260" s="25" t="inlineStr">
        <is>
          <t>Jose Ignacio Martinez</t>
        </is>
      </c>
      <c r="T260" s="25">
        <f>CONCATENATE(J260," ",K260," ",L260," ",M260," ",N260," ",O260," ",P260," ",Q260," ",R260," ",S260)</f>
        <v/>
      </c>
      <c r="U260" s="25" t="inlineStr">
        <is>
          <t>no reporta</t>
        </is>
      </c>
      <c r="V260" s="25" t="n">
        <v>3104308718</v>
      </c>
      <c r="W260" s="25" t="inlineStr">
        <is>
          <t>Ingelel</t>
        </is>
      </c>
      <c r="AH260" s="25">
        <f>CONCATENATE(X260," ",Y260," ",Z260," ",AA260," ",AB260," ",AC260," ",AD260," ",AE260," ",AF260," ",AG260)</f>
        <v/>
      </c>
      <c r="AI260" s="25" t="inlineStr">
        <is>
          <t>no reporta</t>
        </is>
      </c>
      <c r="AJ260" s="25" t="inlineStr">
        <is>
          <t>no reporta</t>
        </is>
      </c>
      <c r="AL260" s="25" t="inlineStr">
        <is>
          <t>Las Palmas</t>
        </is>
      </c>
      <c r="AM260" s="25" t="inlineStr">
        <is>
          <t>004</t>
        </is>
      </c>
      <c r="AP260" s="25" t="n">
        <v>12</v>
      </c>
      <c r="AQ260" s="34" t="n">
        <v>41716</v>
      </c>
      <c r="AR260" s="34" t="n">
        <v>41729</v>
      </c>
      <c r="AS260" s="36">
        <f>AR260-AQ260</f>
        <v/>
      </c>
      <c r="AT260" s="25" t="inlineStr">
        <is>
          <t>Acta de compromiso</t>
        </is>
      </c>
      <c r="AU260" s="25" t="inlineStr">
        <is>
          <t>Auto de archivo</t>
        </is>
      </c>
      <c r="AW260" s="38" t="n">
        <v>41729</v>
      </c>
      <c r="AX260" s="37" t="inlineStr">
        <is>
          <t>J. Guzman</t>
        </is>
      </c>
      <c r="AY260" s="38" t="n">
        <v>41731</v>
      </c>
      <c r="CF260" s="38" t="n">
        <v>41731</v>
      </c>
    </row>
    <row r="261">
      <c r="A261" s="25" t="inlineStr">
        <is>
          <t>I.T 132180</t>
        </is>
      </c>
      <c r="B261" s="25" t="inlineStr">
        <is>
          <t>257-2014</t>
        </is>
      </c>
      <c r="C261" s="25" t="n">
        <v>1308155</v>
      </c>
      <c r="D261" s="25" t="inlineStr">
        <is>
          <t>ESPACIO PUBLICOS VERDES</t>
        </is>
      </c>
      <c r="H261" s="25" t="inlineStr">
        <is>
          <t>Cambio de zona verde por piso duro</t>
        </is>
      </c>
      <c r="I261" s="25" t="inlineStr">
        <is>
          <t>Parques y Arborización</t>
        </is>
      </c>
      <c r="T261" s="25">
        <f>CONCATENATE(J261," ",K261," ",L261," ",M261," ",N261," ",O261," ",P261," ",Q261," ",R261," ",S261)</f>
        <v/>
      </c>
      <c r="U261" s="25" t="inlineStr">
        <is>
          <t>no reporta</t>
        </is>
      </c>
      <c r="V261" s="25" t="inlineStr">
        <is>
          <t>no reporta</t>
        </is>
      </c>
      <c r="W261" s="25" t="inlineStr">
        <is>
          <t>Olga Mejia Betancur</t>
        </is>
      </c>
      <c r="X261" s="25" t="inlineStr">
        <is>
          <t>TR</t>
        </is>
      </c>
      <c r="Y261" s="25" t="n">
        <v>34</v>
      </c>
      <c r="Z261" s="25" t="inlineStr">
        <is>
          <t>D</t>
        </is>
      </c>
      <c r="AA261" s="25" t="inlineStr">
        <is>
          <t>SUR</t>
        </is>
      </c>
      <c r="AB261" s="25" t="n">
        <v>32</v>
      </c>
      <c r="AC261" s="25" t="inlineStr">
        <is>
          <t>D</t>
        </is>
      </c>
      <c r="AD261" s="25" t="n">
        <v>5</v>
      </c>
      <c r="AH261" s="25">
        <f>CONCATENATE(X261," ",Y261," ",Z261," ",AA261," ",AB261," ",AC261," ",AD261," ",AE261," ",AF261," ",AG261)</f>
        <v/>
      </c>
      <c r="AI261" s="25" t="inlineStr">
        <is>
          <t>no reporta</t>
        </is>
      </c>
      <c r="AJ261" s="25" t="n">
        <v>3168344002</v>
      </c>
      <c r="AK261" s="25" t="inlineStr">
        <is>
          <t>Obrero</t>
        </is>
      </c>
      <c r="AM261" s="25" t="inlineStr">
        <is>
          <t>026</t>
        </is>
      </c>
      <c r="AP261" s="25" t="n">
        <v>9</v>
      </c>
      <c r="AQ261" s="34" t="n">
        <v>41723</v>
      </c>
      <c r="AS261" s="36">
        <f>AR261-AQ261</f>
        <v/>
      </c>
      <c r="AT261" s="25" t="inlineStr">
        <is>
          <t>Acta de compromiso</t>
        </is>
      </c>
      <c r="AU261" s="25" t="inlineStr">
        <is>
          <t>Auto de archivo</t>
        </is>
      </c>
    </row>
    <row r="262">
      <c r="B262" s="25" t="inlineStr">
        <is>
          <t>258-2014</t>
        </is>
      </c>
      <c r="C262" s="25" t="n">
        <v>1309158</v>
      </c>
      <c r="E262" s="25" t="inlineStr">
        <is>
          <t>RESIDUO ESPECIAL</t>
        </is>
      </c>
      <c r="H262" s="25" t="inlineStr">
        <is>
          <t>Disposición inadecuada de residuos de caballerizas</t>
        </is>
      </c>
      <c r="I262" s="25" t="inlineStr">
        <is>
          <t>Comunidad</t>
        </is>
      </c>
      <c r="T262" s="25">
        <f>CONCATENATE(J262," ",K262," ",L262," ",M262," ",N262," ",O262," ",P262," ",Q262," ",R262," ",S262)</f>
        <v/>
      </c>
      <c r="U262" s="25" t="inlineStr">
        <is>
          <t>no reporta</t>
        </is>
      </c>
      <c r="V262" s="25" t="inlineStr">
        <is>
          <t>no reporta</t>
        </is>
      </c>
      <c r="W262" s="25" t="inlineStr">
        <is>
          <t>Marta</t>
        </is>
      </c>
      <c r="AH262" s="25">
        <f>CONCATENATE(X262," ",Y262," ",Z262," ",AA262," ",AB262," ",AC262," ",AD262," ",AE262," ",AF262," ",AG262)</f>
        <v/>
      </c>
      <c r="AI262" s="25" t="inlineStr">
        <is>
          <t>no reporta</t>
        </is>
      </c>
      <c r="AJ262" s="25" t="inlineStr">
        <is>
          <t>no reporta</t>
        </is>
      </c>
      <c r="AK262" s="25" t="inlineStr">
        <is>
          <t>El Chingui</t>
        </is>
      </c>
      <c r="AM262" s="25" t="inlineStr">
        <is>
          <t>001</t>
        </is>
      </c>
      <c r="AP262" s="25" t="n">
        <v>6</v>
      </c>
      <c r="AQ262" s="34" t="n">
        <v>41717</v>
      </c>
      <c r="AR262" s="34" t="n">
        <v>41730</v>
      </c>
      <c r="AS262" s="36">
        <f>AR262-AQ262</f>
        <v/>
      </c>
      <c r="AT262" s="25" t="inlineStr">
        <is>
          <t>Acta de compromiso</t>
        </is>
      </c>
      <c r="AU262" s="25" t="inlineStr">
        <is>
          <t>Auto de archivo</t>
        </is>
      </c>
      <c r="AW262" s="38" t="n">
        <v>41730</v>
      </c>
      <c r="AX262" s="37" t="inlineStr">
        <is>
          <t>L. Garcia - J. Alvarez</t>
        </is>
      </c>
      <c r="AY262" s="38" t="n">
        <v>41731</v>
      </c>
      <c r="CF262" s="38" t="n">
        <v>41731</v>
      </c>
    </row>
    <row r="263">
      <c r="B263" s="25" t="inlineStr">
        <is>
          <t>259-2014</t>
        </is>
      </c>
      <c r="C263" s="25" t="n">
        <v>1309167</v>
      </c>
      <c r="E263" s="25" t="inlineStr">
        <is>
          <t>RESIDUO ESPECIAL</t>
        </is>
      </c>
      <c r="H263" s="25" t="inlineStr">
        <is>
          <t>Disposición inadecuada de residuos especiales</t>
        </is>
      </c>
      <c r="I263" s="25" t="inlineStr">
        <is>
          <t>Comunidad</t>
        </is>
      </c>
      <c r="T263" s="25">
        <f>CONCATENATE(J263," ",K263," ",L263," ",M263," ",N263," ",O263," ",P263," ",Q263," ",R263," ",S263)</f>
        <v/>
      </c>
      <c r="U263" s="25" t="inlineStr">
        <is>
          <t>no reporta</t>
        </is>
      </c>
      <c r="V263" s="25" t="inlineStr">
        <is>
          <t>no reporta</t>
        </is>
      </c>
      <c r="W263" s="25" t="inlineStr">
        <is>
          <t>Todo Autos</t>
        </is>
      </c>
      <c r="X263" s="25" t="inlineStr">
        <is>
          <t>TR</t>
        </is>
      </c>
      <c r="Y263" s="25" t="n">
        <v>27</v>
      </c>
      <c r="Z263" s="25" t="inlineStr">
        <is>
          <t>A</t>
        </is>
      </c>
      <c r="AA263" s="25" t="inlineStr">
        <is>
          <t>SUR</t>
        </is>
      </c>
      <c r="AB263" s="25" t="n">
        <v>42</v>
      </c>
      <c r="AC263" s="25" t="inlineStr">
        <is>
          <t>B</t>
        </is>
      </c>
      <c r="AD263" s="25" t="n">
        <v>80</v>
      </c>
      <c r="AH263" s="25">
        <f>CONCATENATE(X263," ",Y263," ",Z263," ",AA263," ",AB263," ",AC263," ",AD263," ",AE263," ",AF263," ",AG263)</f>
        <v/>
      </c>
      <c r="AI263" s="25" t="n">
        <v>4447904</v>
      </c>
      <c r="AJ263" s="25" t="n">
        <v>9005397773</v>
      </c>
      <c r="AK263" s="25" t="inlineStr">
        <is>
          <t>Pontevedra</t>
        </is>
      </c>
      <c r="AM263" s="25" t="inlineStr">
        <is>
          <t>036</t>
        </is>
      </c>
      <c r="AP263" s="25" t="n">
        <v>2</v>
      </c>
      <c r="AQ263" s="34" t="n">
        <v>41717</v>
      </c>
      <c r="AR263" s="34" t="n">
        <v>41730</v>
      </c>
      <c r="AS263" s="36">
        <f>AR263-AQ263</f>
        <v/>
      </c>
      <c r="AT263" s="25" t="inlineStr">
        <is>
          <t>Acta de compromiso</t>
        </is>
      </c>
      <c r="AU263" s="25" t="inlineStr">
        <is>
          <t>Auto de archivo</t>
        </is>
      </c>
      <c r="CF263" s="38" t="n">
        <v>41841</v>
      </c>
    </row>
    <row r="264">
      <c r="B264" s="25" t="inlineStr">
        <is>
          <t>260-2014</t>
        </is>
      </c>
      <c r="C264" s="25" t="inlineStr">
        <is>
          <t>1309169 - 1309707</t>
        </is>
      </c>
      <c r="E264" s="25" t="inlineStr">
        <is>
          <t>RESIDUOS SOLIDOS</t>
        </is>
      </c>
      <c r="F264" s="25" t="n">
        <v>3</v>
      </c>
      <c r="H264" s="25" t="inlineStr">
        <is>
          <t>Disposición inadecudad de residuos solidos - comparendo 2204</t>
        </is>
      </c>
      <c r="I264" s="25" t="inlineStr">
        <is>
          <t>Comunidad</t>
        </is>
      </c>
      <c r="T264" s="25">
        <f>CONCATENATE(J264," ",K264," ",L264," ",M264," ",N264," ",O264," ",P264," ",Q264," ",R264," ",S264)</f>
        <v/>
      </c>
      <c r="U264" s="25" t="inlineStr">
        <is>
          <t>no reporta</t>
        </is>
      </c>
      <c r="V264" s="25" t="inlineStr">
        <is>
          <t>no reporta</t>
        </is>
      </c>
      <c r="W264" s="25" t="inlineStr">
        <is>
          <t>Olena Klimenko</t>
        </is>
      </c>
      <c r="X264" s="25" t="inlineStr">
        <is>
          <t>DG</t>
        </is>
      </c>
      <c r="Y264" s="25" t="n">
        <v>29</v>
      </c>
      <c r="AB264" s="25" t="n">
        <v>34</v>
      </c>
      <c r="AC264" s="25" t="inlineStr">
        <is>
          <t>B</t>
        </is>
      </c>
      <c r="AD264" s="25" t="n">
        <v>58</v>
      </c>
      <c r="AE264" s="25" t="inlineStr">
        <is>
          <t>SUR</t>
        </is>
      </c>
      <c r="AH264" s="25">
        <f>CONCATENATE(X264," ",Y264," ",Z264," ",AA264," ",AB264," ",AC264," ",AD264," ",AE264," ",AF264," ",AG264)</f>
        <v/>
      </c>
      <c r="AI264" s="25" t="n">
        <v>5994754</v>
      </c>
      <c r="AJ264" s="25" t="inlineStr">
        <is>
          <t>no reporta</t>
        </is>
      </c>
      <c r="AK264" s="25" t="inlineStr">
        <is>
          <t>Uribe Angel</t>
        </is>
      </c>
      <c r="AM264" s="25" t="inlineStr">
        <is>
          <t>030</t>
        </is>
      </c>
      <c r="AP264" s="25" t="n">
        <v>3</v>
      </c>
      <c r="AQ264" s="34" t="n">
        <v>41717</v>
      </c>
      <c r="AR264" s="34" t="n">
        <v>41717</v>
      </c>
      <c r="AS264" s="36">
        <f>AR264-AQ264</f>
        <v/>
      </c>
      <c r="AT264" s="25" t="inlineStr">
        <is>
          <t>Acta de compromiso</t>
        </is>
      </c>
      <c r="AU264" s="25" t="inlineStr">
        <is>
          <t>Auto de archivo</t>
        </is>
      </c>
      <c r="AW264" s="38" t="n">
        <v>41716</v>
      </c>
      <c r="AX264" s="37" t="inlineStr">
        <is>
          <t>L. Garcia - J. Alvarez</t>
        </is>
      </c>
      <c r="AY264" s="38" t="n">
        <v>41717</v>
      </c>
      <c r="AZ264" s="38" t="n"/>
      <c r="CF264" s="38" t="n">
        <v>41725</v>
      </c>
    </row>
    <row r="265">
      <c r="B265" s="25" t="inlineStr">
        <is>
          <t>261-2014</t>
        </is>
      </c>
      <c r="C265" s="25" t="n">
        <v>1309175</v>
      </c>
      <c r="E265" s="25" t="inlineStr">
        <is>
          <t>ESCOMBROS</t>
        </is>
      </c>
      <c r="H265" s="25" t="inlineStr">
        <is>
          <t>Disposición inadecuada de escombros</t>
        </is>
      </c>
      <c r="I265" s="25" t="inlineStr">
        <is>
          <t>De Oficio</t>
        </is>
      </c>
      <c r="T265" s="25">
        <f>CONCATENATE(J265," ",K265," ",L265," ",M265," ",N265," ",O265," ",P265," ",Q265," ",R265," ",S265)</f>
        <v/>
      </c>
      <c r="U265" s="25" t="inlineStr">
        <is>
          <t>no reporta</t>
        </is>
      </c>
      <c r="V265" s="25" t="inlineStr">
        <is>
          <t>no reporta</t>
        </is>
      </c>
      <c r="W265" s="25" t="inlineStr">
        <is>
          <t>Gladys Mena</t>
        </is>
      </c>
      <c r="AF265" s="25" t="n">
        <v>7.1</v>
      </c>
      <c r="AG265" s="25" t="n">
        <v>502</v>
      </c>
      <c r="AH265" s="25">
        <f>CONCATENATE(X265," ",Y265," ",Z265," ",AA265," ",AB265," ",AC265," ",AD265," ",AE265," ",AF265," ",AG265)</f>
        <v/>
      </c>
      <c r="AI265" s="25" t="n">
        <v>25193090</v>
      </c>
      <c r="AJ265" s="25" t="n">
        <v>6010842</v>
      </c>
      <c r="AK265" s="25" t="inlineStr">
        <is>
          <t>Loma del Barro</t>
        </is>
      </c>
      <c r="AM265" s="25" t="inlineStr">
        <is>
          <t>007</t>
        </is>
      </c>
      <c r="AP265" s="25" t="n">
        <v>7</v>
      </c>
      <c r="AQ265" s="34" t="n">
        <v>41718</v>
      </c>
      <c r="AR265" s="34" t="n">
        <v>41718</v>
      </c>
      <c r="AS265" s="36">
        <f>AR265-AQ265</f>
        <v/>
      </c>
      <c r="AT265" s="25" t="inlineStr">
        <is>
          <t>Acta de compromiso</t>
        </is>
      </c>
      <c r="AU265" s="25" t="inlineStr">
        <is>
          <t>Auto de archivo</t>
        </is>
      </c>
      <c r="AW265" s="38" t="n">
        <v>41712</v>
      </c>
      <c r="AX265" s="37" t="inlineStr">
        <is>
          <t>J. Restrepo - S. Bustamante - C. Rojas</t>
        </is>
      </c>
      <c r="AY265" s="38" t="n">
        <v>41716</v>
      </c>
      <c r="CF265" s="38" t="n">
        <v>41801</v>
      </c>
    </row>
    <row r="266">
      <c r="B266" s="25" t="inlineStr">
        <is>
          <t>262-2014</t>
        </is>
      </c>
      <c r="C266" s="25" t="n">
        <v>1309176</v>
      </c>
      <c r="E266" s="25" t="inlineStr">
        <is>
          <t>ESCOMBROS</t>
        </is>
      </c>
      <c r="H266" s="25" t="inlineStr">
        <is>
          <t>Disposición inadecuada de escombros</t>
        </is>
      </c>
      <c r="I266" s="25" t="inlineStr">
        <is>
          <t>De Oficio</t>
        </is>
      </c>
      <c r="T266" s="25">
        <f>CONCATENATE(J266," ",K266," ",L266," ",M266," ",N266," ",O266," ",P266," ",Q266," ",R266," ",S266)</f>
        <v/>
      </c>
      <c r="U266" s="25" t="inlineStr">
        <is>
          <t>no reporta</t>
        </is>
      </c>
      <c r="V266" s="25" t="inlineStr">
        <is>
          <t>no reporta</t>
        </is>
      </c>
      <c r="W266" s="25" t="inlineStr">
        <is>
          <t>Alexander Posada</t>
        </is>
      </c>
      <c r="X266" s="25" t="inlineStr">
        <is>
          <t>KR</t>
        </is>
      </c>
      <c r="Y266" s="25" t="n">
        <v>29</v>
      </c>
      <c r="Z266" s="25" t="inlineStr">
        <is>
          <t>C</t>
        </is>
      </c>
      <c r="AB266" s="25" t="n">
        <v>40</v>
      </c>
      <c r="AC266" s="25" t="inlineStr">
        <is>
          <t>F</t>
        </is>
      </c>
      <c r="AD266" s="25" t="n">
        <v>68</v>
      </c>
      <c r="AE266" s="25" t="inlineStr">
        <is>
          <t>SUR</t>
        </is>
      </c>
      <c r="AF266" s="25" t="n">
        <v>7.1</v>
      </c>
      <c r="AH266" s="25">
        <f>CONCATENATE(X266," ",Y266," ",Z266," ",AA266," ",AB266," ",AC266," ",AD266," ",AE266," ",AF266," ",AG266)</f>
        <v/>
      </c>
      <c r="AI266" s="25" t="n">
        <v>70557577</v>
      </c>
      <c r="AJ266" s="25" t="n">
        <v>3145829893</v>
      </c>
      <c r="AK266" s="25" t="inlineStr">
        <is>
          <t>Loma del Barro</t>
        </is>
      </c>
      <c r="AM266" s="25" t="inlineStr">
        <is>
          <t>007</t>
        </is>
      </c>
      <c r="AP266" s="25" t="n">
        <v>7</v>
      </c>
      <c r="AQ266" s="34" t="n">
        <v>41718</v>
      </c>
      <c r="AR266" s="34" t="n">
        <v>41718</v>
      </c>
      <c r="AS266" s="36">
        <f>AR266-AQ266</f>
        <v/>
      </c>
      <c r="AT266" s="25" t="inlineStr">
        <is>
          <t>Acta de compromiso</t>
        </is>
      </c>
      <c r="AU266" s="25" t="inlineStr">
        <is>
          <t>Auto de archivo</t>
        </is>
      </c>
      <c r="AW266" s="38" t="n">
        <v>41716</v>
      </c>
      <c r="AX266" s="37" t="inlineStr">
        <is>
          <t>J. Restrepo - S. Bustamante - C. Rojas</t>
        </is>
      </c>
      <c r="AY266" s="38" t="n">
        <v>41716</v>
      </c>
      <c r="AZ266" s="38" t="n">
        <v>41730</v>
      </c>
      <c r="BA266" s="37" t="inlineStr">
        <is>
          <t>J. Restrepo - S. Bustamante</t>
        </is>
      </c>
      <c r="BB266" s="38" t="n">
        <v>41731</v>
      </c>
      <c r="CF266" s="38" t="n">
        <v>41731</v>
      </c>
    </row>
    <row r="267">
      <c r="B267" s="25" t="inlineStr">
        <is>
          <t>263-2014</t>
        </is>
      </c>
      <c r="C267" s="25" t="n">
        <v>108973</v>
      </c>
      <c r="D267" s="25" t="inlineStr">
        <is>
          <t>ESPACIO PUBLICOS VERDES</t>
        </is>
      </c>
      <c r="H267" s="25" t="inlineStr">
        <is>
          <t xml:space="preserve">Para conocimiento cumplimiento sentencia </t>
        </is>
      </c>
      <c r="I267" s="25" t="inlineStr">
        <is>
          <t>Blanca Lia Suarez de Restrepo</t>
        </is>
      </c>
      <c r="T267" s="25">
        <f>CONCATENATE(J267," ",K267," ",L267," ",M267," ",N267," ",O267," ",P267," ",Q267," ",R267," ",S267)</f>
        <v/>
      </c>
      <c r="U267" s="25" t="inlineStr">
        <is>
          <t>no reporta</t>
        </is>
      </c>
      <c r="V267" s="25" t="inlineStr">
        <is>
          <t>no reporta</t>
        </is>
      </c>
      <c r="W267" s="25" t="inlineStr">
        <is>
          <t>Ana Liliam Loaiza</t>
        </is>
      </c>
      <c r="X267" s="25" t="inlineStr">
        <is>
          <t>CL</t>
        </is>
      </c>
      <c r="Y267" s="25" t="n">
        <v>38</v>
      </c>
      <c r="AA267" s="25" t="inlineStr">
        <is>
          <t>SUR</t>
        </is>
      </c>
      <c r="AB267" s="25" t="n">
        <v>32</v>
      </c>
      <c r="AD267" s="25" t="n">
        <v>41</v>
      </c>
      <c r="AH267" s="25">
        <f>CONCATENATE(X267," ",Y267," ",Z267," ",AA267," ",AB267," ",AC267," ",AD267," ",AE267," ",AF267," ",AG267)</f>
        <v/>
      </c>
      <c r="AI267" s="25" t="inlineStr">
        <is>
          <t>no reporta</t>
        </is>
      </c>
      <c r="AJ267" s="25" t="inlineStr">
        <is>
          <t>no reporta</t>
        </is>
      </c>
      <c r="AK267" s="25" t="inlineStr">
        <is>
          <t>Mesa</t>
        </is>
      </c>
      <c r="AM267" s="25" t="inlineStr">
        <is>
          <t>021</t>
        </is>
      </c>
      <c r="AP267" s="25" t="n">
        <v>9</v>
      </c>
      <c r="AQ267" s="34" t="n">
        <v>41690</v>
      </c>
      <c r="AR267" s="34" t="n">
        <v>41718</v>
      </c>
      <c r="AS267" s="36">
        <f>AR267-AQ267</f>
        <v/>
      </c>
      <c r="AT267" s="25" t="inlineStr">
        <is>
          <t>Remisión u otros</t>
        </is>
      </c>
      <c r="AU267" s="25" t="inlineStr">
        <is>
          <t>Remisión u otros</t>
        </is>
      </c>
    </row>
    <row r="268">
      <c r="A268" s="25" t="inlineStr">
        <is>
          <t>I.T 132256</t>
        </is>
      </c>
      <c r="B268" s="25" t="inlineStr">
        <is>
          <t>264-2014</t>
        </is>
      </c>
      <c r="D268" s="25" t="inlineStr">
        <is>
          <t>FLORA</t>
        </is>
      </c>
      <c r="H268" s="25" t="inlineStr">
        <is>
          <t>Informe técnico que autoriza tala de arboles en riesgo</t>
        </is>
      </c>
      <c r="I268" s="25" t="inlineStr">
        <is>
          <t>Santiago Rojas</t>
        </is>
      </c>
      <c r="J268" s="25" t="inlineStr">
        <is>
          <t>KR</t>
        </is>
      </c>
      <c r="K268" s="25" t="n">
        <v>27</v>
      </c>
      <c r="L268" s="25" t="inlineStr">
        <is>
          <t>D</t>
        </is>
      </c>
      <c r="N268" s="25" t="n">
        <v>27</v>
      </c>
      <c r="P268" s="25" t="n">
        <v>61</v>
      </c>
      <c r="Q268" s="25" t="inlineStr">
        <is>
          <t>SUR</t>
        </is>
      </c>
      <c r="T268" s="25">
        <f>CONCATENATE(J268," ",K268," ",L268," ",M268," ",N268," ",O268," ",P268," ",Q268," ",R268," ",S268)</f>
        <v/>
      </c>
      <c r="U268" s="25" t="inlineStr">
        <is>
          <t>no reporta</t>
        </is>
      </c>
      <c r="V268" s="25" t="inlineStr">
        <is>
          <t>no reporta</t>
        </is>
      </c>
      <c r="W268" s="25" t="inlineStr">
        <is>
          <t>Jose Orlando Moreno Díaz</t>
        </is>
      </c>
      <c r="X268" s="25" t="inlineStr">
        <is>
          <t>CL</t>
        </is>
      </c>
      <c r="Y268" s="25" t="n">
        <v>27</v>
      </c>
      <c r="AA268" s="25" t="inlineStr">
        <is>
          <t>SUR</t>
        </is>
      </c>
      <c r="AB268" s="25" t="n">
        <v>27</v>
      </c>
      <c r="AC268" s="25" t="inlineStr">
        <is>
          <t>D</t>
        </is>
      </c>
      <c r="AD268" s="25" t="n">
        <v>123</v>
      </c>
      <c r="AH268" s="25">
        <f>CONCATENATE(X268," ",Y268," ",Z268," ",AA268," ",AB268," ",AC268," ",AD268," ",AE268," ",AF268," ",AG268)</f>
        <v/>
      </c>
      <c r="AI268" s="25" t="n">
        <v>70057598</v>
      </c>
      <c r="AJ268" s="25" t="inlineStr">
        <is>
          <t>no reporta</t>
        </is>
      </c>
      <c r="AK268" s="25" t="inlineStr">
        <is>
          <t>El Esmeraldal</t>
        </is>
      </c>
      <c r="AM268" s="25" t="inlineStr">
        <is>
          <t>031</t>
        </is>
      </c>
      <c r="AP268" s="25" t="n">
        <v>4</v>
      </c>
      <c r="AQ268" s="34" t="n">
        <v>41723</v>
      </c>
      <c r="AS268" s="36">
        <f>AR268-AQ268</f>
        <v/>
      </c>
      <c r="AT268" s="25" t="inlineStr">
        <is>
          <t>Acta de compromiso</t>
        </is>
      </c>
      <c r="AU268" s="25" t="inlineStr">
        <is>
          <t>Auto de archivo</t>
        </is>
      </c>
    </row>
    <row r="269">
      <c r="B269" s="25" t="inlineStr">
        <is>
          <t>265-2014</t>
        </is>
      </c>
      <c r="C269" s="25" t="n">
        <v>1309231</v>
      </c>
      <c r="E269" s="25" t="inlineStr">
        <is>
          <t>RESIDUOS SOLIDOS</t>
        </is>
      </c>
      <c r="G269" s="25" t="inlineStr">
        <is>
          <t>Sensibilización</t>
        </is>
      </c>
      <c r="H269" s="25" t="inlineStr">
        <is>
          <t>Jornada sensibilización en urbanización los almendros</t>
        </is>
      </c>
      <c r="I269" s="25" t="inlineStr">
        <is>
          <t>Comunidad</t>
        </is>
      </c>
      <c r="T269" s="25">
        <f>CONCATENATE(J269," ",K269," ",L269," ",M269," ",N269," ",O269," ",P269," ",Q269," ",R269," ",S269)</f>
        <v/>
      </c>
      <c r="U269" s="25" t="inlineStr">
        <is>
          <t>no reporta</t>
        </is>
      </c>
      <c r="V269" s="25" t="inlineStr">
        <is>
          <t>no reporta</t>
        </is>
      </c>
      <c r="W269" s="25" t="inlineStr">
        <is>
          <t>Comunidad</t>
        </is>
      </c>
      <c r="X269" s="25" t="inlineStr">
        <is>
          <t>CL</t>
        </is>
      </c>
      <c r="Y269" s="25" t="n">
        <v>40</v>
      </c>
      <c r="AA269" s="25" t="inlineStr">
        <is>
          <t>SUR</t>
        </is>
      </c>
      <c r="AB269" s="25" t="n">
        <v>47</v>
      </c>
      <c r="AD269" s="25" t="n">
        <v>41</v>
      </c>
      <c r="AH269" s="25">
        <f>CONCATENATE(X269," ",Y269," ",Z269," ",AA269," ",AB269," ",AC269," ",AD269," ",AE269," ",AF269," ",AG269)</f>
        <v/>
      </c>
      <c r="AI269" s="25" t="inlineStr">
        <is>
          <t>no reporta</t>
        </is>
      </c>
      <c r="AJ269" s="25" t="inlineStr">
        <is>
          <t>no reporta</t>
        </is>
      </c>
      <c r="AK269" s="25" t="inlineStr">
        <is>
          <t>Milan- Vallejuelos</t>
        </is>
      </c>
      <c r="AM269" s="25" t="inlineStr">
        <is>
          <t>012</t>
        </is>
      </c>
      <c r="AP269" s="25" t="n">
        <v>8</v>
      </c>
      <c r="AQ269" s="34" t="n">
        <v>41719</v>
      </c>
      <c r="AR269" s="34" t="n">
        <v>41719</v>
      </c>
      <c r="AS269" s="36">
        <f>AR269-AQ269</f>
        <v/>
      </c>
      <c r="AT269" s="25" t="inlineStr">
        <is>
          <t>Acta de compromiso</t>
        </is>
      </c>
      <c r="AU269" s="25" t="inlineStr">
        <is>
          <t>Auto de archivo</t>
        </is>
      </c>
      <c r="AW269" s="38" t="n">
        <v>41718</v>
      </c>
      <c r="AX269" s="37" t="inlineStr">
        <is>
          <t>A. Restrepo - S. Ossa</t>
        </is>
      </c>
      <c r="AY269" s="38" t="n">
        <v>41719</v>
      </c>
      <c r="CF269" s="38" t="n">
        <v>41723</v>
      </c>
    </row>
    <row r="270">
      <c r="B270" s="25" t="inlineStr">
        <is>
          <t>266-2014</t>
        </is>
      </c>
      <c r="C270" s="25" t="n">
        <v>1309240</v>
      </c>
      <c r="D270" s="25" t="inlineStr">
        <is>
          <t>FLORA</t>
        </is>
      </c>
      <c r="G270" s="25" t="inlineStr">
        <is>
          <t>Luxor</t>
        </is>
      </c>
      <c r="H270" s="25" t="inlineStr">
        <is>
          <t>Tala de guaduas</t>
        </is>
      </c>
      <c r="I270" s="25" t="inlineStr">
        <is>
          <t>Comunidad</t>
        </is>
      </c>
      <c r="T270" s="25">
        <f>CONCATENATE(J270," ",K270," ",L270," ",M270," ",N270," ",O270," ",P270," ",Q270," ",R270," ",S270)</f>
        <v/>
      </c>
      <c r="U270" s="25" t="inlineStr">
        <is>
          <t>no reporta</t>
        </is>
      </c>
      <c r="V270" s="25" t="inlineStr">
        <is>
          <t>no reporta</t>
        </is>
      </c>
      <c r="W270" s="25" t="inlineStr">
        <is>
          <t>Victor Builes - Proyecto Luxor</t>
        </is>
      </c>
      <c r="X270" s="25" t="inlineStr">
        <is>
          <t>CL</t>
        </is>
      </c>
      <c r="Y270" s="25" t="n">
        <v>46</v>
      </c>
      <c r="Z270" s="25" t="inlineStr">
        <is>
          <t>E</t>
        </is>
      </c>
      <c r="AA270" s="25" t="inlineStr">
        <is>
          <t>SUR</t>
        </is>
      </c>
      <c r="AB270" s="25" t="n">
        <v>42</v>
      </c>
      <c r="AC270" s="25" t="inlineStr">
        <is>
          <t>B</t>
        </is>
      </c>
      <c r="AD270" s="25" t="n">
        <v>45</v>
      </c>
      <c r="AH270" s="25">
        <f>CONCATENATE(X270," ",Y270," ",Z270," ",AA270," ",AB270," ",AC270," ",AD270," ",AE270," ",AF270," ",AG270)</f>
        <v/>
      </c>
      <c r="AI270" s="25" t="n">
        <v>71669113</v>
      </c>
      <c r="AJ270" s="25" t="inlineStr">
        <is>
          <t>no reporta</t>
        </is>
      </c>
      <c r="AK270" s="25" t="inlineStr">
        <is>
          <t>La Paz</t>
        </is>
      </c>
      <c r="AM270" s="25" t="inlineStr">
        <is>
          <t>011</t>
        </is>
      </c>
      <c r="AP270" s="25" t="n">
        <v>7</v>
      </c>
      <c r="AQ270" s="34" t="n">
        <v>41719</v>
      </c>
      <c r="AR270" s="34" t="n">
        <v>41719</v>
      </c>
      <c r="AS270" s="36">
        <f>AR270-AQ270</f>
        <v/>
      </c>
      <c r="AT270" s="25" t="inlineStr">
        <is>
          <t>Acta de compromiso</t>
        </is>
      </c>
      <c r="AU270" s="25" t="inlineStr">
        <is>
          <t>Auto de archivo</t>
        </is>
      </c>
      <c r="AW270" s="38" t="n">
        <v>41718</v>
      </c>
      <c r="AX270" s="37" t="inlineStr">
        <is>
          <t>L. Garcia - J. Alvarez</t>
        </is>
      </c>
      <c r="AY270" s="38" t="n">
        <v>41719</v>
      </c>
    </row>
    <row r="271">
      <c r="B271" s="25" t="inlineStr">
        <is>
          <t>267-2014</t>
        </is>
      </c>
      <c r="C271" s="25" t="n">
        <v>1309253</v>
      </c>
      <c r="E271" s="25" t="inlineStr">
        <is>
          <t>RESIDUOS SOLIDOS</t>
        </is>
      </c>
      <c r="H271" s="25" t="inlineStr">
        <is>
          <t>Disposición inadecuada de residuos solidos</t>
        </is>
      </c>
      <c r="I271" s="25" t="inlineStr">
        <is>
          <t>Comunidad</t>
        </is>
      </c>
      <c r="T271" s="25">
        <f>CONCATENATE(J271," ",K271," ",L271," ",M271," ",N271," ",O271," ",P271," ",Q271," ",R271," ",S271)</f>
        <v/>
      </c>
      <c r="U271" s="25" t="inlineStr">
        <is>
          <t>no reporta</t>
        </is>
      </c>
      <c r="V271" s="25" t="inlineStr">
        <is>
          <t>no reporta</t>
        </is>
      </c>
      <c r="W271" s="25" t="inlineStr">
        <is>
          <t>Por determinar</t>
        </is>
      </c>
      <c r="X271" s="25" t="inlineStr">
        <is>
          <t>CL</t>
        </is>
      </c>
      <c r="Y271" s="25" t="n">
        <v>46</v>
      </c>
      <c r="AA271" s="25" t="inlineStr">
        <is>
          <t>SUR</t>
        </is>
      </c>
      <c r="AB271" s="25" t="n">
        <v>46</v>
      </c>
      <c r="AC271" s="25" t="inlineStr">
        <is>
          <t>C</t>
        </is>
      </c>
      <c r="AD271" s="25" t="n">
        <v>13</v>
      </c>
      <c r="AH271" s="25">
        <f>CONCATENATE(X271," ",Y271," ",Z271," ",AA271," ",AB271," ",AC271," ",AD271," ",AE271," ",AF271," ",AG271)</f>
        <v/>
      </c>
      <c r="AI271" s="25" t="inlineStr">
        <is>
          <t>no reporta</t>
        </is>
      </c>
      <c r="AJ271" s="25" t="inlineStr">
        <is>
          <t>no reporta</t>
        </is>
      </c>
      <c r="AK271" s="25" t="inlineStr">
        <is>
          <t>Primavera</t>
        </is>
      </c>
      <c r="AM271" s="25" t="inlineStr">
        <is>
          <t>010</t>
        </is>
      </c>
      <c r="AP271" s="25" t="n">
        <v>8</v>
      </c>
      <c r="AQ271" s="34" t="n">
        <v>41719</v>
      </c>
      <c r="AR271" s="34" t="n">
        <v>41730</v>
      </c>
      <c r="AS271" s="36">
        <f>AR271-AQ271</f>
        <v/>
      </c>
      <c r="AT271" s="25" t="inlineStr">
        <is>
          <t>Acta de compromiso</t>
        </is>
      </c>
      <c r="AU271" s="25" t="inlineStr">
        <is>
          <t>Auto de archivo</t>
        </is>
      </c>
      <c r="AW271" s="38" t="n">
        <v>41730</v>
      </c>
      <c r="AX271" s="37" t="inlineStr">
        <is>
          <t>L. Garcia - J. Alvarez</t>
        </is>
      </c>
      <c r="AY271" s="38" t="n">
        <v>41731</v>
      </c>
      <c r="CF271" s="38" t="n">
        <v>41731</v>
      </c>
    </row>
    <row r="272">
      <c r="B272" s="25" t="inlineStr">
        <is>
          <t>268-2014</t>
        </is>
      </c>
      <c r="C272" s="25" t="n">
        <v>1309255</v>
      </c>
      <c r="E272" s="25" t="inlineStr">
        <is>
          <t>ESCOMBROS</t>
        </is>
      </c>
      <c r="H272" s="25" t="inlineStr">
        <is>
          <t>Disposición inadecuada de escombros</t>
        </is>
      </c>
      <c r="I272" s="25" t="inlineStr">
        <is>
          <t>De oficio</t>
        </is>
      </c>
      <c r="T272" s="25">
        <f>CONCATENATE(J272," ",K272," ",L272," ",M272," ",N272," ",O272," ",P272," ",Q272," ",R272," ",S272)</f>
        <v/>
      </c>
      <c r="U272" s="25" t="inlineStr">
        <is>
          <t>no reporta</t>
        </is>
      </c>
      <c r="V272" s="25" t="inlineStr">
        <is>
          <t>no reporta</t>
        </is>
      </c>
      <c r="W272" s="25" t="inlineStr">
        <is>
          <t>Angelo Giraldo</t>
        </is>
      </c>
      <c r="X272" s="25" t="inlineStr">
        <is>
          <t>TR</t>
        </is>
      </c>
      <c r="Y272" s="25" t="n">
        <v>35</v>
      </c>
      <c r="Z272" s="25" t="inlineStr">
        <is>
          <t>D</t>
        </is>
      </c>
      <c r="AA272" s="25" t="inlineStr">
        <is>
          <t>SUR</t>
        </is>
      </c>
      <c r="AB272" s="25" t="n">
        <v>29</v>
      </c>
      <c r="AD272" s="25" t="n">
        <v>11</v>
      </c>
      <c r="AH272" s="25">
        <f>CONCATENATE(X272," ",Y272," ",Z272," ",AA272," ",AB272," ",AC272," ",AD272," ",AE272," ",AF272," ",AG272)</f>
        <v/>
      </c>
      <c r="AI272" s="25" t="n">
        <v>1000755352</v>
      </c>
      <c r="AJ272" s="25" t="n">
        <v>3002949605</v>
      </c>
      <c r="AK272" s="25" t="inlineStr">
        <is>
          <t>La Sebastiana</t>
        </is>
      </c>
      <c r="AM272" s="25" t="inlineStr">
        <is>
          <t>019</t>
        </is>
      </c>
      <c r="AP272" s="25" t="n">
        <v>3</v>
      </c>
      <c r="AQ272" s="34" t="n">
        <v>41723</v>
      </c>
      <c r="AR272" s="34" t="n">
        <v>41723</v>
      </c>
      <c r="AS272" s="36">
        <f>AR272-AQ272</f>
        <v/>
      </c>
      <c r="AT272" s="25" t="inlineStr">
        <is>
          <t>Acta de compromiso</t>
        </is>
      </c>
      <c r="AU272" s="25" t="inlineStr">
        <is>
          <t>Auto de archivo</t>
        </is>
      </c>
      <c r="AW272" s="38" t="n">
        <v>41718</v>
      </c>
      <c r="AY272" s="38" t="n">
        <v>41723</v>
      </c>
      <c r="AZ272" s="38" t="n">
        <v>41730</v>
      </c>
      <c r="BA272" s="37" t="inlineStr">
        <is>
          <t>L. Garcia - J. Alvarez</t>
        </is>
      </c>
      <c r="BB272" s="38" t="n">
        <v>41731</v>
      </c>
      <c r="CF272" s="38" t="n">
        <v>41731</v>
      </c>
    </row>
    <row r="273">
      <c r="B273" s="25" t="inlineStr">
        <is>
          <t>269-2014</t>
        </is>
      </c>
      <c r="C273" s="25" t="inlineStr">
        <is>
          <t>1309257 - 1309549</t>
        </is>
      </c>
      <c r="D273" s="25" t="inlineStr">
        <is>
          <t>FLORA</t>
        </is>
      </c>
      <c r="H273" s="25" t="inlineStr">
        <is>
          <t>Tala de guadual en predio vecino a antillas 3</t>
        </is>
      </c>
      <c r="I273" s="41" t="inlineStr">
        <is>
          <t>melazuluaga_89@hotmail.com</t>
        </is>
      </c>
      <c r="T273" s="25">
        <f>CONCATENATE(J273," ",K273," ",L273," ",M273," ",N273," ",O273," ",P273," ",Q273," ",R273," ",S273)</f>
        <v/>
      </c>
      <c r="U273" s="25" t="inlineStr">
        <is>
          <t>no reporta</t>
        </is>
      </c>
      <c r="V273" s="25" t="inlineStr">
        <is>
          <t>no reporta</t>
        </is>
      </c>
      <c r="W273" s="25" t="inlineStr">
        <is>
          <t>Por determinar</t>
        </is>
      </c>
      <c r="AH273" s="25">
        <f>CONCATENATE(X273," ",Y273," ",Z273," ",AA273," ",AB273," ",AC273," ",AD273," ",AE273," ",AF273," ",AG273)</f>
        <v/>
      </c>
      <c r="AI273" s="25" t="inlineStr">
        <is>
          <t>no reporta</t>
        </is>
      </c>
      <c r="AJ273" s="25" t="inlineStr">
        <is>
          <t>no reporta</t>
        </is>
      </c>
      <c r="AK273" s="25" t="inlineStr">
        <is>
          <t>Las Antillas</t>
        </is>
      </c>
      <c r="AM273" s="25" t="inlineStr">
        <is>
          <t>005</t>
        </is>
      </c>
      <c r="AP273" s="25" t="n">
        <v>7</v>
      </c>
      <c r="AQ273" s="34" t="n">
        <v>41723</v>
      </c>
      <c r="AR273" s="34" t="n">
        <v>41731</v>
      </c>
      <c r="AS273" s="36">
        <f>AR273-AQ273</f>
        <v/>
      </c>
      <c r="AT273" s="25" t="inlineStr">
        <is>
          <t>Acta de compromiso</t>
        </is>
      </c>
      <c r="AU273" s="25" t="inlineStr">
        <is>
          <t>Auto de archivo</t>
        </is>
      </c>
      <c r="AW273" s="38" t="n">
        <v>41723</v>
      </c>
      <c r="AX273" s="37" t="inlineStr">
        <is>
          <t>J. Restrepo - S. Bustamante - C. Rojas</t>
        </is>
      </c>
      <c r="AY273" s="38" t="n">
        <v>41731</v>
      </c>
      <c r="CF273" s="38" t="n">
        <v>41801</v>
      </c>
    </row>
    <row r="274">
      <c r="B274" s="25" t="inlineStr">
        <is>
          <t>270-2014</t>
        </is>
      </c>
      <c r="C274" s="25" t="n">
        <v>1309258</v>
      </c>
      <c r="D274" s="25" t="inlineStr">
        <is>
          <t>HÍDRICO</t>
        </is>
      </c>
      <c r="H274" s="25" t="inlineStr">
        <is>
          <t>Denuncian vertimiento a la quebrada colorantes</t>
        </is>
      </c>
      <c r="I274" s="25" t="inlineStr">
        <is>
          <t>anonimo</t>
        </is>
      </c>
      <c r="T274" s="25">
        <f>CONCATENATE(J274," ",K274," ",L274," ",M274," ",N274," ",O274," ",P274," ",Q274," ",R274," ",S274)</f>
        <v/>
      </c>
      <c r="U274" s="25" t="inlineStr">
        <is>
          <t>no reporta</t>
        </is>
      </c>
      <c r="V274" s="25" t="inlineStr">
        <is>
          <t>no reporta</t>
        </is>
      </c>
      <c r="W274" s="25" t="inlineStr">
        <is>
          <t>Por determinar</t>
        </is>
      </c>
      <c r="AH274" s="25">
        <f>CONCATENATE(X274," ",Y274," ",Z274," ",AA274," ",AB274," ",AC274," ",AD274," ",AE274," ",AF274," ",AG274)</f>
        <v/>
      </c>
      <c r="AI274" s="25" t="inlineStr">
        <is>
          <t>no reporta</t>
        </is>
      </c>
      <c r="AJ274" s="25" t="inlineStr">
        <is>
          <t>no reporta</t>
        </is>
      </c>
      <c r="AL274" s="25" t="inlineStr">
        <is>
          <t>El Escobero</t>
        </is>
      </c>
      <c r="AM274" s="25" t="inlineStr">
        <is>
          <t>002</t>
        </is>
      </c>
      <c r="AP274" s="25" t="n">
        <v>10</v>
      </c>
      <c r="AQ274" s="34" t="n">
        <v>41723</v>
      </c>
      <c r="AR274" s="34" t="n">
        <v>41723</v>
      </c>
      <c r="AS274" s="36">
        <f>AR274-AQ274</f>
        <v/>
      </c>
      <c r="AT274" s="25" t="inlineStr">
        <is>
          <t>Acta de compromiso</t>
        </is>
      </c>
      <c r="AU274" s="25" t="inlineStr">
        <is>
          <t>Auto de archivo</t>
        </is>
      </c>
      <c r="AW274" s="38" t="n">
        <v>41718</v>
      </c>
      <c r="AX274" s="37" t="inlineStr">
        <is>
          <t>J. Restrepo - S. Bustamante - C. Rojas</t>
        </is>
      </c>
      <c r="AY274" s="38" t="n">
        <v>41723</v>
      </c>
      <c r="CF274" s="38" t="n">
        <v>41723</v>
      </c>
    </row>
    <row r="275">
      <c r="B275" s="25" t="inlineStr">
        <is>
          <t>271-2014</t>
        </is>
      </c>
      <c r="C275" s="25" t="n">
        <v>1309283</v>
      </c>
      <c r="D275" s="25" t="inlineStr">
        <is>
          <t>ESPACIO PUBLICOS VERDES</t>
        </is>
      </c>
      <c r="H275" s="25" t="inlineStr">
        <is>
          <t>Cambio de piso blando a piso duro</t>
        </is>
      </c>
      <c r="I275" s="25" t="inlineStr">
        <is>
          <t>De oficio</t>
        </is>
      </c>
      <c r="T275" s="25">
        <f>CONCATENATE(J275," ",K275," ",L275," ",M275," ",N275," ",O275," ",P275," ",Q275," ",R275," ",S275)</f>
        <v/>
      </c>
      <c r="U275" s="25" t="inlineStr">
        <is>
          <t>no reporta</t>
        </is>
      </c>
      <c r="V275" s="25" t="inlineStr">
        <is>
          <t>no reporta</t>
        </is>
      </c>
      <c r="W275" s="25" t="inlineStr">
        <is>
          <t>Jorge Humberto Colorado</t>
        </is>
      </c>
      <c r="X275" s="25" t="inlineStr">
        <is>
          <t>TR</t>
        </is>
      </c>
      <c r="Y275" s="25" t="n">
        <v>34</v>
      </c>
      <c r="Z275" s="25" t="inlineStr">
        <is>
          <t>D</t>
        </is>
      </c>
      <c r="AA275" s="25" t="inlineStr">
        <is>
          <t>SUR</t>
        </is>
      </c>
      <c r="AB275" s="25" t="n">
        <v>31</v>
      </c>
      <c r="AC275" s="25" t="inlineStr">
        <is>
          <t>F</t>
        </is>
      </c>
      <c r="AD275" s="25" t="n">
        <v>31</v>
      </c>
      <c r="AH275" s="25">
        <f>CONCATENATE(X275," ",Y275," ",Z275," ",AA275," ",AB275," ",AC275," ",AD275," ",AE275," ",AF275," ",AG275)</f>
        <v/>
      </c>
      <c r="AI275" s="25" t="n">
        <v>70564869</v>
      </c>
      <c r="AJ275" s="25" t="n">
        <v>3136705310</v>
      </c>
      <c r="AK275" s="25" t="inlineStr">
        <is>
          <t>Los Naranjos</t>
        </is>
      </c>
      <c r="AM275" s="25" t="inlineStr">
        <is>
          <t>020</t>
        </is>
      </c>
      <c r="AP275" s="25" t="n">
        <v>9</v>
      </c>
      <c r="AQ275" s="34" t="n">
        <v>41723</v>
      </c>
      <c r="AR275" s="34" t="n">
        <v>41723</v>
      </c>
      <c r="AS275" s="36">
        <f>AR275-AQ275</f>
        <v/>
      </c>
      <c r="AT275" s="25" t="inlineStr">
        <is>
          <t>Acta de compromiso</t>
        </is>
      </c>
      <c r="AU275" s="25" t="inlineStr">
        <is>
          <t>Auto de archivo</t>
        </is>
      </c>
      <c r="AW275" s="38" t="n">
        <v>41719</v>
      </c>
      <c r="AX275" s="37" t="inlineStr">
        <is>
          <t>L. Garcia - J. Alvarez</t>
        </is>
      </c>
      <c r="AY275" s="38" t="n">
        <v>41723</v>
      </c>
      <c r="AZ275" s="38" t="n">
        <v>41837</v>
      </c>
      <c r="BA275" s="37" t="inlineStr">
        <is>
          <t>L. Taborda</t>
        </is>
      </c>
      <c r="BB275" s="38" t="n">
        <v>41837</v>
      </c>
    </row>
    <row r="276">
      <c r="B276" s="25" t="inlineStr">
        <is>
          <t>272-2014</t>
        </is>
      </c>
      <c r="C276" s="25" t="n">
        <v>1309284</v>
      </c>
      <c r="D276" s="25" t="inlineStr">
        <is>
          <t>AIRE</t>
        </is>
      </c>
      <c r="H276" s="25" t="inlineStr">
        <is>
          <t>Quema en predio privado</t>
        </is>
      </c>
      <c r="I276" s="25" t="inlineStr">
        <is>
          <t>Gloria Posada</t>
        </is>
      </c>
      <c r="J276" s="25" t="inlineStr">
        <is>
          <t>Cl</t>
        </is>
      </c>
      <c r="K276" s="25" t="n">
        <v>23</v>
      </c>
      <c r="M276" s="25" t="inlineStr">
        <is>
          <t>SUR</t>
        </is>
      </c>
      <c r="N276" s="25" t="n">
        <v>15</v>
      </c>
      <c r="P276" s="25" t="n">
        <v>5</v>
      </c>
      <c r="T276" s="25">
        <f>CONCATENATE(J276," ",K276," ",L276," ",M276," ",N276," ",O276," ",P276," ",Q276," ",R276," ",S276)</f>
        <v/>
      </c>
      <c r="U276" s="25" t="inlineStr">
        <is>
          <t>no reporta</t>
        </is>
      </c>
      <c r="V276" s="25" t="inlineStr">
        <is>
          <t>no reporta</t>
        </is>
      </c>
      <c r="W276" s="25" t="inlineStr">
        <is>
          <t>Por determinar</t>
        </is>
      </c>
      <c r="AH276" s="25">
        <f>CONCATENATE(X276," ",Y276," ",Z276," ",AA276," ",AB276," ",AC276," ",AD276," ",AE276," ",AF276," ",AG276)</f>
        <v/>
      </c>
      <c r="AI276" s="25" t="inlineStr">
        <is>
          <t>no reporta</t>
        </is>
      </c>
      <c r="AJ276" s="25" t="inlineStr">
        <is>
          <t>no reporta</t>
        </is>
      </c>
      <c r="AL276" s="25" t="inlineStr">
        <is>
          <t>Santa Catalina</t>
        </is>
      </c>
      <c r="AM276" s="25" t="inlineStr">
        <is>
          <t>003</t>
        </is>
      </c>
      <c r="AP276" s="25" t="n">
        <v>10</v>
      </c>
      <c r="AQ276" s="34" t="n">
        <v>41723</v>
      </c>
      <c r="AR276" s="34" t="n">
        <v>41723</v>
      </c>
      <c r="AS276" s="36">
        <f>AR276-AQ276</f>
        <v/>
      </c>
      <c r="AT276" s="25" t="inlineStr">
        <is>
          <t>Acta de compromiso</t>
        </is>
      </c>
      <c r="AU276" s="25" t="inlineStr">
        <is>
          <t>Auto de archivo</t>
        </is>
      </c>
      <c r="AW276" s="38" t="n">
        <v>41719</v>
      </c>
      <c r="AX276" s="37" t="inlineStr">
        <is>
          <t>L. Garcia - J. Alvarez</t>
        </is>
      </c>
      <c r="AY276" s="38" t="n">
        <v>41723</v>
      </c>
      <c r="CF276" s="38" t="n">
        <v>41724</v>
      </c>
    </row>
    <row r="277">
      <c r="B277" s="25" t="inlineStr">
        <is>
          <t>273-2014</t>
        </is>
      </c>
      <c r="C277" s="25" t="n">
        <v>1309339</v>
      </c>
      <c r="D277" s="25" t="inlineStr">
        <is>
          <t>ESPACIO PUBLICOS VERDES</t>
        </is>
      </c>
      <c r="G277" s="25" t="inlineStr">
        <is>
          <t>Ed. Puerta de Alcala</t>
        </is>
      </c>
      <c r="H277" s="25" t="inlineStr">
        <is>
          <t>Cambio de zona verde por piso duro</t>
        </is>
      </c>
      <c r="I277" s="25" t="inlineStr">
        <is>
          <t>De Oficio</t>
        </is>
      </c>
      <c r="T277" s="25">
        <f>CONCATENATE(J277," ",K277," ",L277," ",M277," ",N277," ",O277," ",P277," ",Q277," ",R277," ",S277)</f>
        <v/>
      </c>
      <c r="U277" s="25" t="inlineStr">
        <is>
          <t>no reporta</t>
        </is>
      </c>
      <c r="V277" s="25" t="inlineStr">
        <is>
          <t>no reporta</t>
        </is>
      </c>
      <c r="W277" s="25" t="inlineStr">
        <is>
          <t>Mauricio Perdomo</t>
        </is>
      </c>
      <c r="X277" s="25" t="inlineStr">
        <is>
          <t>CL</t>
        </is>
      </c>
      <c r="Y277" s="25" t="n">
        <v>40</v>
      </c>
      <c r="AA277" s="25" t="inlineStr">
        <is>
          <t>SUR</t>
        </is>
      </c>
      <c r="AB277" s="25" t="n">
        <v>46</v>
      </c>
      <c r="AC277" s="25" t="inlineStr">
        <is>
          <t>A</t>
        </is>
      </c>
      <c r="AD277" s="25" t="n">
        <v>16</v>
      </c>
      <c r="AH277" s="25">
        <f>CONCATENATE(X277," ",Y277," ",Z277," ",AA277," ",AB277," ",AC277," ",AD277," ",AE277," ",AF277," ",AG277)</f>
        <v/>
      </c>
      <c r="AI277" s="25" t="n">
        <v>98557506</v>
      </c>
      <c r="AJ277" s="25" t="n">
        <v>3006526763</v>
      </c>
      <c r="AK277" s="25" t="inlineStr">
        <is>
          <t>Alcalá</t>
        </is>
      </c>
      <c r="AM277" s="25" t="inlineStr">
        <is>
          <t>023</t>
        </is>
      </c>
      <c r="AP277" s="25" t="n">
        <v>8</v>
      </c>
      <c r="AQ277" s="34" t="n">
        <v>41725</v>
      </c>
      <c r="AR277" s="34" t="n">
        <v>41725</v>
      </c>
      <c r="AS277" s="36">
        <f>AR277-AQ277</f>
        <v/>
      </c>
      <c r="AT277" s="25" t="inlineStr">
        <is>
          <t>Acta de compromiso</t>
        </is>
      </c>
      <c r="AU277" s="25" t="inlineStr">
        <is>
          <t>Auto de archivo</t>
        </is>
      </c>
      <c r="AW277" s="38" t="n">
        <v>41724</v>
      </c>
      <c r="AX277" s="37" t="inlineStr">
        <is>
          <t>L. Garcia - J. Alvarez</t>
        </is>
      </c>
      <c r="AY277" s="38" t="n">
        <v>41725</v>
      </c>
      <c r="AZ277" s="38" t="n">
        <v>41779</v>
      </c>
      <c r="BA277" s="37" t="inlineStr">
        <is>
          <t>L. Taborda</t>
        </is>
      </c>
      <c r="BB277" s="38" t="n">
        <v>41779</v>
      </c>
      <c r="BL277" s="38" t="n">
        <v>41729</v>
      </c>
      <c r="BM277" s="38" t="n">
        <v>41729</v>
      </c>
      <c r="CF277" s="38" t="n">
        <v>41779</v>
      </c>
    </row>
    <row r="278">
      <c r="B278" s="25" t="inlineStr">
        <is>
          <t>274-2014</t>
        </is>
      </c>
      <c r="C278" s="25" t="n">
        <v>1309295</v>
      </c>
      <c r="E278" s="25" t="inlineStr">
        <is>
          <t>RESIDUOS SOLIDOS</t>
        </is>
      </c>
      <c r="G278" s="25" t="inlineStr">
        <is>
          <t>Sensibilización</t>
        </is>
      </c>
      <c r="H278" s="25" t="inlineStr">
        <is>
          <t>Disposición inadecuada de residuos solidos</t>
        </is>
      </c>
      <c r="I278" s="25" t="inlineStr">
        <is>
          <t>Comunidad</t>
        </is>
      </c>
      <c r="T278" s="25">
        <f>CONCATENATE(J278," ",K278," ",L278," ",M278," ",N278," ",O278," ",P278," ",Q278," ",R278," ",S278)</f>
        <v/>
      </c>
      <c r="U278" s="25" t="inlineStr">
        <is>
          <t>no reporta</t>
        </is>
      </c>
      <c r="V278" s="25" t="inlineStr">
        <is>
          <t>no reporta</t>
        </is>
      </c>
      <c r="W278" s="25" t="inlineStr">
        <is>
          <t>Comunidad</t>
        </is>
      </c>
      <c r="X278" s="25" t="inlineStr">
        <is>
          <t>CL</t>
        </is>
      </c>
      <c r="Y278" s="25" t="n">
        <v>40</v>
      </c>
      <c r="Z278" s="25" t="inlineStr">
        <is>
          <t>D</t>
        </is>
      </c>
      <c r="AA278" s="25" t="inlineStr">
        <is>
          <t>SUR</t>
        </is>
      </c>
      <c r="AB278" s="25" t="n">
        <v>40</v>
      </c>
      <c r="AC278" s="25" t="inlineStr">
        <is>
          <t>F</t>
        </is>
      </c>
      <c r="AH278" s="25">
        <f>CONCATENATE(X278," ",Y278," ",Z278," ",AA278," ",AB278," ",AC278," ",AD278," ",AE278," ",AF278," ",AG278)</f>
        <v/>
      </c>
      <c r="AI278" s="25" t="inlineStr">
        <is>
          <t>no reporta</t>
        </is>
      </c>
      <c r="AJ278" s="25" t="inlineStr">
        <is>
          <t>no reporta</t>
        </is>
      </c>
      <c r="AK278" s="25" t="inlineStr">
        <is>
          <t>El Dorado</t>
        </is>
      </c>
      <c r="AM278" s="25" t="inlineStr">
        <is>
          <t>013</t>
        </is>
      </c>
      <c r="AP278" s="25" t="n">
        <v>7</v>
      </c>
      <c r="AQ278" s="34" t="n">
        <v>41724</v>
      </c>
      <c r="AR278" s="34" t="n">
        <v>41724</v>
      </c>
      <c r="AS278" s="36">
        <f>AR278-AQ278</f>
        <v/>
      </c>
      <c r="AT278" s="25" t="inlineStr">
        <is>
          <t>Acta de compromiso</t>
        </is>
      </c>
      <c r="AU278" s="25" t="inlineStr">
        <is>
          <t>Auto de archivo</t>
        </is>
      </c>
      <c r="AW278" s="38" t="n">
        <v>41723</v>
      </c>
      <c r="AX278" s="37" t="inlineStr">
        <is>
          <t>A. Restrepo - S. Ossa</t>
        </is>
      </c>
      <c r="AY278" s="38" t="n">
        <v>41724</v>
      </c>
      <c r="CF278" s="38" t="n">
        <v>41729</v>
      </c>
    </row>
    <row r="279">
      <c r="B279" s="25" t="inlineStr">
        <is>
          <t>275-2014</t>
        </is>
      </c>
      <c r="C279" s="25" t="n">
        <v>1309313</v>
      </c>
      <c r="E279" s="25" t="inlineStr">
        <is>
          <t>RESIDUOS SOLIDOS</t>
        </is>
      </c>
      <c r="G279" s="25" t="inlineStr">
        <is>
          <t>Sensibilización</t>
        </is>
      </c>
      <c r="H279" s="25" t="inlineStr">
        <is>
          <t>Disposición inadecuada de residuos solidos</t>
        </is>
      </c>
      <c r="I279" s="25" t="inlineStr">
        <is>
          <t>Helena Klimenco</t>
        </is>
      </c>
      <c r="J279" s="25" t="inlineStr">
        <is>
          <t>DG</t>
        </is>
      </c>
      <c r="K279" s="25" t="n">
        <v>29</v>
      </c>
      <c r="N279" s="25" t="n">
        <v>34</v>
      </c>
      <c r="O279" s="25" t="inlineStr">
        <is>
          <t>B</t>
        </is>
      </c>
      <c r="P279" s="25" t="n">
        <v>58</v>
      </c>
      <c r="Q279" s="25" t="inlineStr">
        <is>
          <t>SUR</t>
        </is>
      </c>
      <c r="T279" s="25">
        <f>CONCATENATE(J279," ",K279," ",L279," ",M279," ",N279," ",O279," ",P279," ",Q279," ",R279," ",S279)</f>
        <v/>
      </c>
      <c r="U279" s="25" t="n">
        <v>1037608936</v>
      </c>
      <c r="V279" s="25" t="n">
        <v>5994754</v>
      </c>
      <c r="W279" s="25" t="inlineStr">
        <is>
          <t>Comunidad del sector</t>
        </is>
      </c>
      <c r="AH279" s="25">
        <f>CONCATENATE(X279," ",Y279," ",Z279," ",AA279," ",AB279," ",AC279," ",AD279," ",AE279," ",AF279," ",AG279)</f>
        <v/>
      </c>
      <c r="AI279" s="25" t="inlineStr">
        <is>
          <t>no reporta</t>
        </is>
      </c>
      <c r="AJ279" s="25" t="inlineStr">
        <is>
          <t>no reporta</t>
        </is>
      </c>
      <c r="AK279" s="25" t="inlineStr">
        <is>
          <t>Uribe Angel</t>
        </is>
      </c>
      <c r="AM279" s="25" t="inlineStr">
        <is>
          <t>030</t>
        </is>
      </c>
      <c r="AP279" s="25" t="n">
        <v>3</v>
      </c>
      <c r="AQ279" s="34" t="n">
        <v>41724</v>
      </c>
      <c r="AR279" s="34" t="n">
        <v>41731</v>
      </c>
      <c r="AS279" s="36">
        <f>AR279-AQ279</f>
        <v/>
      </c>
      <c r="AT279" s="25" t="inlineStr">
        <is>
          <t>Acta de compromiso</t>
        </is>
      </c>
      <c r="AU279" s="25" t="inlineStr">
        <is>
          <t>Auto de archivo</t>
        </is>
      </c>
    </row>
    <row r="280">
      <c r="B280" s="25" t="inlineStr">
        <is>
          <t>276-2014</t>
        </is>
      </c>
      <c r="C280" s="25" t="n">
        <v>1309317</v>
      </c>
      <c r="D280" s="25" t="inlineStr">
        <is>
          <t>AIRE</t>
        </is>
      </c>
      <c r="H280" s="25" t="inlineStr">
        <is>
          <t>Perjuicio a comunidad por pintura de motos y taller</t>
        </is>
      </c>
      <c r="I280" s="25" t="inlineStr">
        <is>
          <t>Comunidad</t>
        </is>
      </c>
      <c r="T280" s="25">
        <f>CONCATENATE(J280," ",K280," ",L280," ",M280," ",N280," ",O280," ",P280," ",Q280," ",R280," ",S280)</f>
        <v/>
      </c>
      <c r="U280" s="25" t="inlineStr">
        <is>
          <t>no reporta</t>
        </is>
      </c>
      <c r="V280" s="25" t="inlineStr">
        <is>
          <t>no reporta</t>
        </is>
      </c>
      <c r="W280" s="25" t="inlineStr">
        <is>
          <t>Por determinar</t>
        </is>
      </c>
      <c r="X280" s="25" t="inlineStr">
        <is>
          <t>KR</t>
        </is>
      </c>
      <c r="Y280" s="25" t="n">
        <v>24</v>
      </c>
      <c r="Z280" s="25" t="inlineStr">
        <is>
          <t>DB</t>
        </is>
      </c>
      <c r="AB280" s="25" t="n">
        <v>39</v>
      </c>
      <c r="AC280" s="25" t="inlineStr">
        <is>
          <t>EE</t>
        </is>
      </c>
      <c r="AE280" s="25" t="inlineStr">
        <is>
          <t>SUR</t>
        </is>
      </c>
      <c r="AH280" s="25">
        <f>CONCATENATE(X280," ",Y280," ",Z280," ",AA280," ",AB280," ",AC280," ",AD280," ",AE280," ",AF280," ",AG280)</f>
        <v/>
      </c>
      <c r="AI280" s="25" t="inlineStr">
        <is>
          <t>no reporta</t>
        </is>
      </c>
      <c r="AJ280" s="25" t="inlineStr">
        <is>
          <t>no reporta</t>
        </is>
      </c>
      <c r="AK280" s="25" t="inlineStr">
        <is>
          <t>El Chingui</t>
        </is>
      </c>
      <c r="AM280" s="25" t="inlineStr">
        <is>
          <t>001</t>
        </is>
      </c>
      <c r="AP280" s="25" t="n">
        <v>6</v>
      </c>
      <c r="AQ280" s="34" t="n">
        <v>41724</v>
      </c>
      <c r="AR280" s="34" t="n">
        <v>41731</v>
      </c>
      <c r="AS280" s="36">
        <f>AR280-AQ280</f>
        <v/>
      </c>
      <c r="AT280" s="25" t="inlineStr">
        <is>
          <t>Acta de compromiso</t>
        </is>
      </c>
      <c r="AU280" s="25" t="inlineStr">
        <is>
          <t>Auto de archivo</t>
        </is>
      </c>
      <c r="AW280" s="38" t="n">
        <v>41731</v>
      </c>
      <c r="AX280" s="37" t="inlineStr">
        <is>
          <t>L. Garcia - J. Alvarez</t>
        </is>
      </c>
      <c r="AY280" s="38" t="n">
        <v>41732</v>
      </c>
      <c r="CF280" s="38" t="n">
        <v>41753</v>
      </c>
    </row>
    <row r="281">
      <c r="B281" s="25" t="inlineStr">
        <is>
          <t>277-2014</t>
        </is>
      </c>
      <c r="C281" s="25" t="n">
        <v>1309329</v>
      </c>
      <c r="D281" s="25" t="inlineStr">
        <is>
          <t>FAUNA DOMÉSTICA</t>
        </is>
      </c>
      <c r="H281" s="25" t="inlineStr">
        <is>
          <t>Tenencia inadecuada de mascota</t>
        </is>
      </c>
      <c r="I281" s="25" t="inlineStr">
        <is>
          <t>Isabel Castellanos</t>
        </is>
      </c>
      <c r="J281" s="25" t="inlineStr">
        <is>
          <t>Cl</t>
        </is>
      </c>
      <c r="K281" s="25" t="n">
        <v>48</v>
      </c>
      <c r="L281" s="25" t="inlineStr">
        <is>
          <t>C</t>
        </is>
      </c>
      <c r="M281" s="25" t="inlineStr">
        <is>
          <t>SUR</t>
        </is>
      </c>
      <c r="N281" s="25" t="n">
        <v>43</v>
      </c>
      <c r="O281" s="25" t="inlineStr">
        <is>
          <t>A</t>
        </is>
      </c>
      <c r="P281" s="25" t="n">
        <v>50</v>
      </c>
      <c r="S281" s="25" t="n">
        <v>147</v>
      </c>
      <c r="T281" s="25">
        <f>CONCATENATE(J281," ",K281," ",L281," ",M281," ",N281," ",O281," ",P281," ",Q281," ",R281," ",S281)</f>
        <v/>
      </c>
      <c r="U281" s="25" t="n">
        <v>29701397</v>
      </c>
      <c r="V281" s="25" t="n">
        <v>3324903</v>
      </c>
      <c r="W281" s="25" t="inlineStr">
        <is>
          <t>Robinson Miranda</t>
        </is>
      </c>
      <c r="X281" s="25" t="inlineStr">
        <is>
          <t>CL</t>
        </is>
      </c>
      <c r="Y281" s="25" t="n">
        <v>48</v>
      </c>
      <c r="Z281" s="25" t="inlineStr">
        <is>
          <t>C</t>
        </is>
      </c>
      <c r="AA281" s="25" t="inlineStr">
        <is>
          <t>SUR</t>
        </is>
      </c>
      <c r="AB281" s="25" t="n">
        <v>43</v>
      </c>
      <c r="AC281" s="25" t="inlineStr">
        <is>
          <t>A</t>
        </is>
      </c>
      <c r="AD281" s="25" t="n">
        <v>50</v>
      </c>
      <c r="AG281" s="25" t="n">
        <v>173</v>
      </c>
      <c r="AH281" s="25">
        <f>CONCATENATE(X281," ",Y281," ",Z281," ",AA281," ",AB281," ",AC281," ",AD281," ",AE281," ",AF281," ",AG281)</f>
        <v/>
      </c>
      <c r="AI281" s="25" t="inlineStr">
        <is>
          <t>no reporta</t>
        </is>
      </c>
      <c r="AJ281" s="25" t="inlineStr">
        <is>
          <t>no reporta</t>
        </is>
      </c>
      <c r="AK281" s="25" t="inlineStr">
        <is>
          <t>Primavera</t>
        </is>
      </c>
      <c r="AM281" s="25" t="inlineStr">
        <is>
          <t>010</t>
        </is>
      </c>
      <c r="AP281" s="25" t="n">
        <v>8</v>
      </c>
      <c r="AQ281" s="34" t="n">
        <v>41724</v>
      </c>
      <c r="AR281" s="34" t="n">
        <v>41731</v>
      </c>
      <c r="AS281" s="36">
        <f>AR281-AQ281</f>
        <v/>
      </c>
      <c r="AT281" s="25" t="inlineStr">
        <is>
          <t>Acta de compromiso</t>
        </is>
      </c>
      <c r="AU281" s="25" t="inlineStr">
        <is>
          <t>Auto de archivo</t>
        </is>
      </c>
      <c r="CF281" s="38" t="n">
        <v>41764</v>
      </c>
    </row>
    <row r="282">
      <c r="B282" s="25" t="inlineStr">
        <is>
          <t>278-2014</t>
        </is>
      </c>
      <c r="C282" s="25" t="n">
        <v>1309362</v>
      </c>
      <c r="E282" s="25" t="inlineStr">
        <is>
          <t>ESCOMBROS</t>
        </is>
      </c>
      <c r="H282" s="25" t="inlineStr">
        <is>
          <t>Disposición inadecuada de escombros</t>
        </is>
      </c>
      <c r="I282" s="25" t="inlineStr">
        <is>
          <t>Juliana Sanchez</t>
        </is>
      </c>
      <c r="J282" s="25" t="inlineStr">
        <is>
          <t>Cl</t>
        </is>
      </c>
      <c r="K282" s="25" t="n">
        <v>41</v>
      </c>
      <c r="L282" s="25" t="inlineStr">
        <is>
          <t>B</t>
        </is>
      </c>
      <c r="M282" s="25" t="inlineStr">
        <is>
          <t>SUR</t>
        </is>
      </c>
      <c r="N282" s="25" t="n">
        <v>25</v>
      </c>
      <c r="O282" s="25" t="inlineStr">
        <is>
          <t>A</t>
        </is>
      </c>
      <c r="P282" s="25" t="n">
        <v>80</v>
      </c>
      <c r="S282" s="25" t="n">
        <v>102</v>
      </c>
      <c r="T282" s="25">
        <f>CONCATENATE(J282," ",K282," ",L282," ",M282," ",N282," ",O282," ",P282," ",Q282," ",R282," ",S282)</f>
        <v/>
      </c>
      <c r="U282" s="25" t="inlineStr">
        <is>
          <t>no reporta</t>
        </is>
      </c>
      <c r="V282" s="25" t="inlineStr">
        <is>
          <t>no reporta</t>
        </is>
      </c>
      <c r="W282" s="25" t="inlineStr">
        <is>
          <t>Humberto Bolivar</t>
        </is>
      </c>
      <c r="X282" s="25" t="inlineStr">
        <is>
          <t>CL</t>
        </is>
      </c>
      <c r="Y282" s="25" t="n">
        <v>41</v>
      </c>
      <c r="Z282" s="25" t="inlineStr">
        <is>
          <t>B</t>
        </is>
      </c>
      <c r="AA282" s="25" t="inlineStr">
        <is>
          <t>SUR</t>
        </is>
      </c>
      <c r="AB282" s="25" t="n">
        <v>25</v>
      </c>
      <c r="AC282" s="25" t="inlineStr">
        <is>
          <t>A</t>
        </is>
      </c>
      <c r="AD282" s="25" t="n">
        <v>80</v>
      </c>
      <c r="AG282" s="25" t="n">
        <v>103</v>
      </c>
      <c r="AH282" s="25">
        <f>CONCATENATE(X282," ",Y282," ",Z282," ",AA282," ",AB282," ",AC282," ",AD282," ",AE282," ",AF282," ",AG282)</f>
        <v/>
      </c>
      <c r="AI282" s="25" t="inlineStr">
        <is>
          <t>no reporta</t>
        </is>
      </c>
      <c r="AJ282" s="25" t="n">
        <v>2763808</v>
      </c>
      <c r="AK282" s="25" t="inlineStr">
        <is>
          <t>San Rafael</t>
        </is>
      </c>
      <c r="AM282" s="25" t="inlineStr">
        <is>
          <t>004</t>
        </is>
      </c>
      <c r="AP282" s="25" t="n">
        <v>6</v>
      </c>
      <c r="AQ282" s="34" t="n">
        <v>41725</v>
      </c>
      <c r="AR282" s="34" t="n">
        <v>41731</v>
      </c>
      <c r="AS282" s="36">
        <f>AR282-AQ282</f>
        <v/>
      </c>
      <c r="AT282" s="25" t="inlineStr">
        <is>
          <t>Acta de compromiso</t>
        </is>
      </c>
      <c r="AU282" s="25" t="inlineStr">
        <is>
          <t>Auto de archivo</t>
        </is>
      </c>
      <c r="CF282" s="38" t="n">
        <v>41801</v>
      </c>
    </row>
    <row r="283">
      <c r="B283" s="25" t="inlineStr">
        <is>
          <t>279-2014</t>
        </is>
      </c>
      <c r="C283" s="25" t="n">
        <v>1309363</v>
      </c>
      <c r="E283" s="25" t="inlineStr">
        <is>
          <t>RESIDUO ESPECIAL</t>
        </is>
      </c>
      <c r="H283" s="25" t="inlineStr">
        <is>
          <t>Disposición inadecuada de residuos especiales</t>
        </is>
      </c>
      <c r="I283" s="25" t="inlineStr">
        <is>
          <t>Comunidad</t>
        </is>
      </c>
      <c r="T283" s="25">
        <f>CONCATENATE(J283," ",K283," ",L283," ",M283," ",N283," ",O283," ",P283," ",Q283," ",R283," ",S283)</f>
        <v/>
      </c>
      <c r="U283" s="25" t="inlineStr">
        <is>
          <t>no reporta</t>
        </is>
      </c>
      <c r="V283" s="25" t="inlineStr">
        <is>
          <t>no reporta</t>
        </is>
      </c>
      <c r="W283" s="25" t="inlineStr">
        <is>
          <t>Residentes - Las Cometas</t>
        </is>
      </c>
      <c r="AF283" s="25" t="inlineStr">
        <is>
          <t>D - F</t>
        </is>
      </c>
      <c r="AG283" s="25" t="inlineStr">
        <is>
          <t>302 - 402</t>
        </is>
      </c>
      <c r="AH283" s="25">
        <f>CONCATENATE(X283," ",Y283," ",Z283," ",AA283," ",AB283," ",AC283," ",AD283," ",AE283," ",AF283," ",AG283)</f>
        <v/>
      </c>
      <c r="AI283" s="25" t="inlineStr">
        <is>
          <t>no reporta</t>
        </is>
      </c>
      <c r="AJ283" s="25" t="inlineStr">
        <is>
          <t>no reporta</t>
        </is>
      </c>
      <c r="AK283" s="25" t="inlineStr">
        <is>
          <t>La Sebastiana</t>
        </is>
      </c>
      <c r="AM283" s="25" t="inlineStr">
        <is>
          <t>019</t>
        </is>
      </c>
      <c r="AP283" s="25" t="n">
        <v>3</v>
      </c>
      <c r="AQ283" s="34" t="n">
        <v>41725</v>
      </c>
      <c r="AR283" s="34" t="n">
        <v>41731</v>
      </c>
      <c r="AS283" s="36">
        <f>AR283-AQ283</f>
        <v/>
      </c>
      <c r="AT283" s="25" t="inlineStr">
        <is>
          <t>Acta de compromiso</t>
        </is>
      </c>
      <c r="AU283" s="25" t="inlineStr">
        <is>
          <t>Auto de archivo</t>
        </is>
      </c>
      <c r="CF283" s="38" t="n">
        <v>41801</v>
      </c>
    </row>
    <row r="284">
      <c r="B284" s="25" t="inlineStr">
        <is>
          <t>280-2014</t>
        </is>
      </c>
      <c r="C284" s="25" t="n">
        <v>1309382</v>
      </c>
      <c r="D284" s="25" t="inlineStr">
        <is>
          <t>ESPACIO PUBLICOS VERDES</t>
        </is>
      </c>
      <c r="H284" s="25" t="inlineStr">
        <is>
          <t>Cambio de zona verde por piso duro</t>
        </is>
      </c>
      <c r="I284" s="25" t="inlineStr">
        <is>
          <t>Comunidad</t>
        </is>
      </c>
      <c r="T284" s="25">
        <f>CONCATENATE(J284," ",K284," ",L284," ",M284," ",N284," ",O284," ",P284," ",Q284," ",R284," ",S284)</f>
        <v/>
      </c>
      <c r="U284" s="25" t="inlineStr">
        <is>
          <t>no reporta</t>
        </is>
      </c>
      <c r="V284" s="25" t="inlineStr">
        <is>
          <t>no reporta</t>
        </is>
      </c>
      <c r="W284" s="25" t="inlineStr">
        <is>
          <t>Luz Marina Zuluaga M.</t>
        </is>
      </c>
      <c r="X284" s="25" t="inlineStr">
        <is>
          <t>CL</t>
        </is>
      </c>
      <c r="Y284" s="25" t="n">
        <v>38</v>
      </c>
      <c r="AA284" s="25" t="inlineStr">
        <is>
          <t>SUR</t>
        </is>
      </c>
      <c r="AB284" s="25" t="n">
        <v>29</v>
      </c>
      <c r="AC284" s="25" t="inlineStr">
        <is>
          <t>A</t>
        </is>
      </c>
      <c r="AD284" s="25" t="n">
        <v>19</v>
      </c>
      <c r="AH284" s="25">
        <f>CONCATENATE(X284," ",Y284," ",Z284," ",AA284," ",AB284," ",AC284," ",AD284," ",AE284," ",AF284," ",AG284)</f>
        <v/>
      </c>
      <c r="AI284" s="25" t="n">
        <v>42875102</v>
      </c>
      <c r="AJ284" s="25" t="n">
        <v>3333433</v>
      </c>
      <c r="AK284" s="25" t="inlineStr">
        <is>
          <t>Mesa</t>
        </is>
      </c>
      <c r="AM284" s="25" t="inlineStr">
        <is>
          <t>021</t>
        </is>
      </c>
      <c r="AP284" s="25" t="n">
        <v>9</v>
      </c>
      <c r="AQ284" s="34" t="n">
        <v>41726</v>
      </c>
      <c r="AR284" s="34" t="n">
        <v>41726</v>
      </c>
      <c r="AS284" s="36">
        <f>AR284-AQ284</f>
        <v/>
      </c>
      <c r="AT284" s="25" t="inlineStr">
        <is>
          <t>Acta de compromiso</t>
        </is>
      </c>
      <c r="AU284" s="25" t="inlineStr">
        <is>
          <t>Auto de archivo</t>
        </is>
      </c>
      <c r="AW284" s="38" t="n">
        <v>41725</v>
      </c>
      <c r="AX284" s="37" t="inlineStr">
        <is>
          <t>L. Garcia - J. Alvarez</t>
        </is>
      </c>
      <c r="AY284" s="38" t="n">
        <v>41726</v>
      </c>
      <c r="AZ284" s="38" t="n">
        <v>41786</v>
      </c>
      <c r="BA284" s="37" t="inlineStr">
        <is>
          <t>L. Taborda</t>
        </is>
      </c>
      <c r="BB284" s="38" t="n">
        <v>41786</v>
      </c>
    </row>
    <row r="285">
      <c r="B285" s="25" t="inlineStr">
        <is>
          <t>281-2014</t>
        </is>
      </c>
      <c r="C285" s="25" t="n">
        <v>1309384</v>
      </c>
      <c r="D285" s="25" t="inlineStr">
        <is>
          <t>AIRE</t>
        </is>
      </c>
      <c r="H285" s="25" t="inlineStr">
        <is>
          <t>Quema de material vegetal</t>
        </is>
      </c>
      <c r="I285" s="25" t="inlineStr">
        <is>
          <t>Comunidad</t>
        </is>
      </c>
      <c r="T285" s="25">
        <f>CONCATENATE(J285," ",K285," ",L285," ",M285," ",N285," ",O285," ",P285," ",Q285," ",R285," ",S285)</f>
        <v/>
      </c>
      <c r="U285" s="25" t="inlineStr">
        <is>
          <t>no reporta</t>
        </is>
      </c>
      <c r="V285" s="25" t="inlineStr">
        <is>
          <t>no reporta</t>
        </is>
      </c>
      <c r="W285" s="25" t="inlineStr">
        <is>
          <t>Renata Gumiero</t>
        </is>
      </c>
      <c r="X285" s="25" t="inlineStr">
        <is>
          <t>CL</t>
        </is>
      </c>
      <c r="Y285" s="25" t="n">
        <v>48</v>
      </c>
      <c r="Z285" s="25" t="inlineStr">
        <is>
          <t>C</t>
        </is>
      </c>
      <c r="AA285" s="25" t="inlineStr">
        <is>
          <t>SUR</t>
        </is>
      </c>
      <c r="AB285" s="25" t="n">
        <v>39</v>
      </c>
      <c r="AC285" s="25" t="inlineStr">
        <is>
          <t>A</t>
        </is>
      </c>
      <c r="AD285" s="25" t="n">
        <v>155</v>
      </c>
      <c r="AH285" s="25">
        <f>CONCATENATE(X285," ",Y285," ",Z285," ",AA285," ",AB285," ",AC285," ",AD285," ",AE285," ",AF285," ",AG285)</f>
        <v/>
      </c>
      <c r="AI285" s="25" t="inlineStr">
        <is>
          <t>no reporta</t>
        </is>
      </c>
      <c r="AJ285" s="25" t="n">
        <v>2708452</v>
      </c>
      <c r="AK285" s="25" t="inlineStr">
        <is>
          <t>Loma del Barro</t>
        </is>
      </c>
      <c r="AM285" s="25" t="inlineStr">
        <is>
          <t>007</t>
        </is>
      </c>
      <c r="AP285" s="25" t="n">
        <v>7</v>
      </c>
      <c r="AQ285" s="34" t="n">
        <v>41726</v>
      </c>
      <c r="AR285" s="34" t="n">
        <v>41726</v>
      </c>
      <c r="AS285" s="36">
        <f>AR285-AQ285</f>
        <v/>
      </c>
      <c r="AT285" s="25" t="inlineStr">
        <is>
          <t>Acta de compromiso</t>
        </is>
      </c>
      <c r="AU285" s="25" t="inlineStr">
        <is>
          <t>Auto de archivo</t>
        </is>
      </c>
      <c r="AW285" s="38" t="n">
        <v>41726</v>
      </c>
      <c r="AX285" s="37" t="inlineStr">
        <is>
          <t>L. Taborda</t>
        </is>
      </c>
      <c r="AY285" s="38" t="n">
        <v>41726</v>
      </c>
      <c r="CF285" s="38" t="n">
        <v>41731</v>
      </c>
    </row>
    <row r="286">
      <c r="B286" s="25" t="inlineStr">
        <is>
          <t>282-2014</t>
        </is>
      </c>
      <c r="C286" s="25" t="inlineStr">
        <is>
          <t>1309395 - 1311646</t>
        </is>
      </c>
      <c r="E286" s="25" t="inlineStr">
        <is>
          <t>RESIDUOS SOLIDOS</t>
        </is>
      </c>
      <c r="F286" s="25" t="n">
        <v>3</v>
      </c>
      <c r="H286" s="25" t="inlineStr">
        <is>
          <t>Comparendo 574, disposición inadecuada de residuos</t>
        </is>
      </c>
      <c r="I286" s="25" t="inlineStr">
        <is>
          <t>De oficio</t>
        </is>
      </c>
      <c r="T286" s="25">
        <f>CONCATENATE(J286," ",K286," ",L286," ",M286," ",N286," ",O286," ",P286," ",Q286," ",R286," ",S286)</f>
        <v/>
      </c>
      <c r="U286" s="25" t="inlineStr">
        <is>
          <t>no reporta</t>
        </is>
      </c>
      <c r="V286" s="25" t="inlineStr">
        <is>
          <t>no reporta</t>
        </is>
      </c>
      <c r="W286" s="25" t="inlineStr">
        <is>
          <t>Jorge Eliecer Ariza</t>
        </is>
      </c>
      <c r="X286" s="25" t="inlineStr">
        <is>
          <t>KR</t>
        </is>
      </c>
      <c r="Y286" s="25" t="n">
        <v>41</v>
      </c>
      <c r="AB286" s="25" t="n">
        <v>44</v>
      </c>
      <c r="AD286" s="25" t="n">
        <v>83</v>
      </c>
      <c r="AE286" s="25" t="inlineStr">
        <is>
          <t>SUR</t>
        </is>
      </c>
      <c r="AH286" s="25">
        <f>CONCATENATE(X286," ",Y286," ",Z286," ",AA286," ",AB286," ",AC286," ",AD286," ",AE286," ",AF286," ",AG286)</f>
        <v/>
      </c>
      <c r="AI286" s="25" t="n">
        <v>17174821</v>
      </c>
      <c r="AJ286" s="25" t="n">
        <v>2063501</v>
      </c>
      <c r="AK286" s="25" t="inlineStr">
        <is>
          <t>El Dorado</t>
        </is>
      </c>
      <c r="AM286" s="25" t="inlineStr">
        <is>
          <t>013</t>
        </is>
      </c>
      <c r="AP286" s="25" t="n">
        <v>7</v>
      </c>
      <c r="AQ286" s="34" t="n">
        <v>41729</v>
      </c>
      <c r="AR286" s="34" t="n">
        <v>41729</v>
      </c>
      <c r="AS286" s="36">
        <f>AR286-AQ286</f>
        <v/>
      </c>
      <c r="AT286" s="25" t="inlineStr">
        <is>
          <t>Comparendo ambiental</t>
        </is>
      </c>
      <c r="AU286" s="25" t="inlineStr">
        <is>
          <t>Auto de archivo</t>
        </is>
      </c>
      <c r="AW286" s="38" t="n">
        <v>41723</v>
      </c>
      <c r="AX286" s="37" t="inlineStr">
        <is>
          <t>J. Restrepo - S. Bustamante - C. Rojas</t>
        </is>
      </c>
      <c r="AY286" s="38" t="n">
        <v>41729</v>
      </c>
      <c r="CF286" s="38" t="n">
        <v>42020</v>
      </c>
    </row>
    <row r="287">
      <c r="B287" s="25" t="inlineStr">
        <is>
          <t>283-2014</t>
        </is>
      </c>
      <c r="C287" s="25" t="n">
        <v>1309402</v>
      </c>
      <c r="E287" s="25" t="inlineStr">
        <is>
          <t>RESIDUOS SOLIDOS</t>
        </is>
      </c>
      <c r="H287" s="25" t="inlineStr">
        <is>
          <t>Disposición inadecuada de material vegetal</t>
        </is>
      </c>
      <c r="I287" s="25" t="inlineStr">
        <is>
          <t>Guillermo Correa</t>
        </is>
      </c>
      <c r="J287" s="25" t="inlineStr">
        <is>
          <t>Cl</t>
        </is>
      </c>
      <c r="K287" s="25" t="n">
        <v>45</v>
      </c>
      <c r="L287" s="25" t="inlineStr">
        <is>
          <t>C</t>
        </is>
      </c>
      <c r="M287" s="25" t="inlineStr">
        <is>
          <t>SUR</t>
        </is>
      </c>
      <c r="N287" s="25" t="n">
        <v>42</v>
      </c>
      <c r="T287" s="25">
        <f>CONCATENATE(J287," ",K287," ",L287," ",M287," ",N287," ",O287," ",P287," ",Q287," ",R287," ",S287)</f>
        <v/>
      </c>
      <c r="U287" s="25" t="inlineStr">
        <is>
          <t>no reporta</t>
        </is>
      </c>
      <c r="V287" s="25" t="inlineStr">
        <is>
          <t>3313540 - 3117707949</t>
        </is>
      </c>
      <c r="W287" s="25" t="inlineStr">
        <is>
          <t>Urbanización Villas del Prado</t>
        </is>
      </c>
      <c r="X287" s="25" t="inlineStr">
        <is>
          <t>CL</t>
        </is>
      </c>
      <c r="Y287" s="25" t="n">
        <v>45</v>
      </c>
      <c r="Z287" s="25" t="inlineStr">
        <is>
          <t>C</t>
        </is>
      </c>
      <c r="AA287" s="25" t="inlineStr">
        <is>
          <t>SUR</t>
        </is>
      </c>
      <c r="AB287" s="25" t="n">
        <v>42</v>
      </c>
      <c r="AH287" s="25">
        <f>CONCATENATE(X287," ",Y287," ",Z287," ",AA287," ",AB287," ",AC287," ",AD287," ",AE287," ",AF287," ",AG287)</f>
        <v/>
      </c>
      <c r="AI287" s="25" t="inlineStr">
        <is>
          <t>no reporta</t>
        </is>
      </c>
      <c r="AJ287" s="25" t="inlineStr">
        <is>
          <t>no reporta</t>
        </is>
      </c>
      <c r="AK287" s="25" t="inlineStr">
        <is>
          <t>La Paz</t>
        </is>
      </c>
      <c r="AM287" s="25" t="inlineStr">
        <is>
          <t>011</t>
        </is>
      </c>
      <c r="AP287" s="25" t="n">
        <v>7</v>
      </c>
      <c r="AQ287" s="34" t="n">
        <v>41729</v>
      </c>
      <c r="AR287" s="34" t="n">
        <v>41750</v>
      </c>
      <c r="AS287" s="36">
        <f>AR287-AQ287</f>
        <v/>
      </c>
      <c r="AT287" s="25" t="inlineStr">
        <is>
          <t>Acta de compromiso</t>
        </is>
      </c>
      <c r="AU287" s="25" t="inlineStr">
        <is>
          <t>Auto de archivo</t>
        </is>
      </c>
      <c r="CF287" s="38" t="n">
        <v>41801</v>
      </c>
    </row>
    <row r="288">
      <c r="B288" s="25" t="inlineStr">
        <is>
          <t>284-2014</t>
        </is>
      </c>
      <c r="C288" s="25" t="n">
        <v>1309496</v>
      </c>
      <c r="D288" s="25" t="inlineStr">
        <is>
          <t>AIRE</t>
        </is>
      </c>
      <c r="H288" s="25" t="inlineStr">
        <is>
          <t>Olores ofensivos por quimicos resinas</t>
        </is>
      </c>
      <c r="I288" s="25" t="inlineStr">
        <is>
          <t>De oficio</t>
        </is>
      </c>
      <c r="T288" s="25">
        <f>CONCATENATE(J288," ",K288," ",L288," ",M288," ",N288," ",O288," ",P288," ",Q288," ",R288," ",S288)</f>
        <v/>
      </c>
      <c r="U288" s="25" t="inlineStr">
        <is>
          <t>no reporta</t>
        </is>
      </c>
      <c r="V288" s="25" t="inlineStr">
        <is>
          <t>no reporta</t>
        </is>
      </c>
      <c r="W288" s="25" t="inlineStr">
        <is>
          <t>Yeni Patricia Delgado</t>
        </is>
      </c>
      <c r="X288" s="25" t="inlineStr">
        <is>
          <t>CL</t>
        </is>
      </c>
      <c r="Y288" s="25" t="n">
        <v>46</v>
      </c>
      <c r="Z288" s="25" t="inlineStr">
        <is>
          <t>E</t>
        </is>
      </c>
      <c r="AA288" s="25" t="inlineStr">
        <is>
          <t>SUR</t>
        </is>
      </c>
      <c r="AB288" s="25" t="n">
        <v>41</v>
      </c>
      <c r="AC288" s="25" t="inlineStr">
        <is>
          <t>A</t>
        </is>
      </c>
      <c r="AD288" s="25" t="n">
        <v>45</v>
      </c>
      <c r="AG288" s="25" t="n">
        <v>201</v>
      </c>
      <c r="AH288" s="25">
        <f>CONCATENATE(X288," ",Y288," ",Z288," ",AA288," ",AB288," ",AC288," ",AD288," ",AE288," ",AF288," ",AG288)</f>
        <v/>
      </c>
      <c r="AI288" s="25" t="n">
        <v>52344813</v>
      </c>
      <c r="AJ288" s="25" t="n">
        <v>3213977243</v>
      </c>
      <c r="AK288" s="25" t="inlineStr">
        <is>
          <t>La Paz</t>
        </is>
      </c>
      <c r="AM288" s="25" t="inlineStr">
        <is>
          <t>011</t>
        </is>
      </c>
      <c r="AP288" s="25" t="n">
        <v>7</v>
      </c>
      <c r="AQ288" s="34" t="n">
        <v>41730</v>
      </c>
      <c r="AR288" s="34" t="n">
        <v>41730</v>
      </c>
      <c r="AS288" s="36">
        <f>AR288-AQ288</f>
        <v/>
      </c>
      <c r="AT288" s="25" t="inlineStr">
        <is>
          <t>Acta de compromiso</t>
        </is>
      </c>
      <c r="AU288" s="25" t="inlineStr">
        <is>
          <t>Auto de archivo</t>
        </is>
      </c>
      <c r="AW288" s="38" t="n">
        <v>41729</v>
      </c>
      <c r="AX288" s="37" t="inlineStr">
        <is>
          <t>L. Garcia - J. Alvarez</t>
        </is>
      </c>
      <c r="AY288" s="38" t="n">
        <v>41730</v>
      </c>
      <c r="AZ288" s="38" t="n">
        <v>41739</v>
      </c>
      <c r="BA288" s="37" t="inlineStr">
        <is>
          <t>L. Garcia - J. Alvarez</t>
        </is>
      </c>
      <c r="BB288" s="38" t="n">
        <v>41740</v>
      </c>
      <c r="CF288" s="38" t="n">
        <v>41753</v>
      </c>
    </row>
    <row r="289">
      <c r="B289" s="25" t="inlineStr">
        <is>
          <t>285-2014</t>
        </is>
      </c>
      <c r="C289" s="25" t="n">
        <v>1309501</v>
      </c>
      <c r="D289" s="25" t="inlineStr">
        <is>
          <t>FLORA</t>
        </is>
      </c>
      <c r="H289" s="25" t="inlineStr">
        <is>
          <t>Denuncian tala de arboles</t>
        </is>
      </c>
      <c r="I289" s="25" t="inlineStr">
        <is>
          <t>Sergio Bernal - calavera910@gmail.com</t>
        </is>
      </c>
      <c r="T289" s="25">
        <f>CONCATENATE(J289," ",K289," ",L289," ",M289," ",N289," ",O289," ",P289," ",Q289," ",R289," ",S289)</f>
        <v/>
      </c>
      <c r="U289" s="25" t="inlineStr">
        <is>
          <t>no reporta</t>
        </is>
      </c>
      <c r="V289" s="25" t="inlineStr">
        <is>
          <t>no reporta</t>
        </is>
      </c>
      <c r="W289" s="25" t="inlineStr">
        <is>
          <t>Urb. Altos del Escobero</t>
        </is>
      </c>
      <c r="AH289" s="25">
        <f>CONCATENATE(X289," ",Y289," ",Z289," ",AA289," ",AB289," ",AC289," ",AD289," ",AE289," ",AF289," ",AG289)</f>
        <v/>
      </c>
      <c r="AI289" s="25" t="inlineStr">
        <is>
          <t>no reporta</t>
        </is>
      </c>
      <c r="AJ289" s="25" t="inlineStr">
        <is>
          <t>no reporta</t>
        </is>
      </c>
      <c r="AL289" s="25" t="inlineStr">
        <is>
          <t>El Vallano</t>
        </is>
      </c>
      <c r="AM289" s="25" t="inlineStr">
        <is>
          <t>001</t>
        </is>
      </c>
      <c r="AP289" s="25" t="n">
        <v>11</v>
      </c>
      <c r="AQ289" s="34" t="n">
        <v>41730</v>
      </c>
      <c r="AR289" s="34" t="n">
        <v>41750</v>
      </c>
      <c r="AS289" s="36">
        <f>AR289-AQ289</f>
        <v/>
      </c>
      <c r="AT289" s="25" t="inlineStr">
        <is>
          <t>Acta de compromiso</t>
        </is>
      </c>
      <c r="AU289" s="25" t="inlineStr">
        <is>
          <t>Verificación</t>
        </is>
      </c>
    </row>
    <row r="290">
      <c r="B290" s="25" t="inlineStr">
        <is>
          <t>286-2014</t>
        </is>
      </c>
      <c r="C290" s="25" t="n">
        <v>1309503</v>
      </c>
      <c r="E290" s="25" t="inlineStr">
        <is>
          <t>RESIDUOS SOLIDOS</t>
        </is>
      </c>
      <c r="H290" s="25" t="inlineStr">
        <is>
          <t>Disposicion inadecuada de residuos</t>
        </is>
      </c>
      <c r="I290" s="25" t="inlineStr">
        <is>
          <t>Rodrigo Arango</t>
        </is>
      </c>
      <c r="J290" s="25" t="inlineStr">
        <is>
          <t>DG</t>
        </is>
      </c>
      <c r="K290" s="25" t="n">
        <v>33</v>
      </c>
      <c r="N290" s="25" t="n">
        <v>34</v>
      </c>
      <c r="O290" s="25" t="inlineStr">
        <is>
          <t>C</t>
        </is>
      </c>
      <c r="P290" s="25" t="n">
        <v>27</v>
      </c>
      <c r="S290" s="25" t="n">
        <v>101</v>
      </c>
      <c r="T290" s="25">
        <f>CONCATENATE(J290," ",K290," ",L290," ",M290," ",N290," ",O290," ",P290," ",Q290," ",R290," ",S290)</f>
        <v/>
      </c>
      <c r="U290" s="25" t="inlineStr">
        <is>
          <t>no reporta</t>
        </is>
      </c>
      <c r="V290" s="25" t="n">
        <v>3175237852</v>
      </c>
      <c r="W290" s="25" t="inlineStr">
        <is>
          <t>Amparo Franco</t>
        </is>
      </c>
      <c r="X290" s="25" t="inlineStr">
        <is>
          <t>DG</t>
        </is>
      </c>
      <c r="Y290" s="25" t="n">
        <v>33</v>
      </c>
      <c r="AB290" s="25" t="n">
        <v>33</v>
      </c>
      <c r="AD290" s="25" t="n">
        <v>8</v>
      </c>
      <c r="AH290" s="25">
        <f>CONCATENATE(X290," ",Y290," ",Z290," ",AA290," ",AB290," ",AC290," ",AD290," ",AE290," ",AF290," ",AG290)</f>
        <v/>
      </c>
      <c r="AI290" s="25" t="inlineStr">
        <is>
          <t>no reporta</t>
        </is>
      </c>
      <c r="AJ290" s="25" t="inlineStr">
        <is>
          <t>no reporta</t>
        </is>
      </c>
      <c r="AK290" s="25" t="inlineStr">
        <is>
          <t>Obrero</t>
        </is>
      </c>
      <c r="AM290" s="25" t="inlineStr">
        <is>
          <t>026</t>
        </is>
      </c>
      <c r="AP290" s="25" t="n">
        <v>9</v>
      </c>
      <c r="AQ290" s="34" t="n">
        <v>41730</v>
      </c>
      <c r="AR290" s="34" t="n">
        <v>41750</v>
      </c>
      <c r="AS290" s="36">
        <f>AR290-AQ290</f>
        <v/>
      </c>
      <c r="AT290" s="25" t="inlineStr">
        <is>
          <t>Acta de compromiso</t>
        </is>
      </c>
      <c r="AU290" s="25" t="inlineStr">
        <is>
          <t>Auto de archivo</t>
        </is>
      </c>
      <c r="CF290" s="38" t="n">
        <v>41801</v>
      </c>
    </row>
    <row r="291">
      <c r="B291" s="25" t="inlineStr">
        <is>
          <t>287-2014</t>
        </is>
      </c>
      <c r="C291" s="25" t="n">
        <v>1309521</v>
      </c>
      <c r="D291" s="25" t="inlineStr">
        <is>
          <t>SUELO</t>
        </is>
      </c>
      <c r="H291" s="25" t="inlineStr">
        <is>
          <t xml:space="preserve">Lleno en zona de depresion posible corriente de agua </t>
        </is>
      </c>
      <c r="I291" s="25" t="inlineStr">
        <is>
          <t>Inspección Palmas</t>
        </is>
      </c>
      <c r="T291" s="25">
        <f>CONCATENATE(J291," ",K291," ",L291," ",M291," ",N291," ",O291," ",P291," ",Q291," ",R291," ",S291)</f>
        <v/>
      </c>
      <c r="U291" s="25" t="inlineStr">
        <is>
          <t>no reporta</t>
        </is>
      </c>
      <c r="V291" s="25" t="n">
        <v>3860909</v>
      </c>
      <c r="W291" s="25" t="inlineStr">
        <is>
          <t>Alvaro Quintero Morales</t>
        </is>
      </c>
      <c r="AF291" s="25" t="inlineStr">
        <is>
          <t>PREDIO 160</t>
        </is>
      </c>
      <c r="AH291" s="25">
        <f>CONCATENATE(X291," ",Y291," ",Z291," ",AA291," ",AB291," ",AC291," ",AD291," ",AE291," ",AF291," ",AG291)</f>
        <v/>
      </c>
      <c r="AI291" s="25" t="inlineStr">
        <is>
          <t>no reporta</t>
        </is>
      </c>
      <c r="AJ291" s="25" t="inlineStr">
        <is>
          <t>no reporta</t>
        </is>
      </c>
      <c r="AL291" s="25" t="inlineStr">
        <is>
          <t>Las Palmas</t>
        </is>
      </c>
      <c r="AM291" s="25" t="inlineStr">
        <is>
          <t>004</t>
        </is>
      </c>
      <c r="AP291" s="25" t="n">
        <v>12</v>
      </c>
      <c r="AQ291" s="34" t="n">
        <v>41730</v>
      </c>
      <c r="AR291" s="34" t="n">
        <v>41730</v>
      </c>
      <c r="AS291" s="36">
        <f>AR291-AQ291</f>
        <v/>
      </c>
      <c r="AT291" s="25" t="inlineStr">
        <is>
          <t>Acta de compromiso</t>
        </is>
      </c>
      <c r="AU291" s="25" t="inlineStr">
        <is>
          <t>Verificación</t>
        </is>
      </c>
      <c r="AW291" s="38" t="n">
        <v>41730</v>
      </c>
      <c r="AX291" s="37" t="inlineStr">
        <is>
          <t>L. Taborda</t>
        </is>
      </c>
      <c r="AY291" s="38" t="n">
        <v>41730</v>
      </c>
    </row>
    <row r="292">
      <c r="B292" s="25" t="inlineStr">
        <is>
          <t>288-2014</t>
        </is>
      </c>
      <c r="C292" s="25" t="inlineStr">
        <is>
          <t>1309523 - 1309730 - 1312935</t>
        </is>
      </c>
      <c r="E292" s="25" t="inlineStr">
        <is>
          <t>ESCOMBROS</t>
        </is>
      </c>
      <c r="H292" s="25" t="inlineStr">
        <is>
          <t>Disposición inadecuada de escombros - comparendo 2178</t>
        </is>
      </c>
      <c r="I292" s="25" t="inlineStr">
        <is>
          <t>Comunidad</t>
        </is>
      </c>
      <c r="T292" s="25">
        <f>CONCATENATE(J292," ",K292," ",L292," ",M292," ",N292," ",O292," ",P292," ",Q292," ",R292," ",S292)</f>
        <v/>
      </c>
      <c r="U292" s="25" t="inlineStr">
        <is>
          <t>no reporta</t>
        </is>
      </c>
      <c r="V292" s="25" t="inlineStr">
        <is>
          <t>no reporta</t>
        </is>
      </c>
      <c r="W292" s="25" t="inlineStr">
        <is>
          <t>Maria Belen Castañeda</t>
        </is>
      </c>
      <c r="X292" s="25" t="inlineStr">
        <is>
          <t>CL</t>
        </is>
      </c>
      <c r="Y292" s="25" t="n">
        <v>40</v>
      </c>
      <c r="Z292" s="25" t="inlineStr">
        <is>
          <t>D</t>
        </is>
      </c>
      <c r="AA292" s="25" t="inlineStr">
        <is>
          <t>SUR</t>
        </is>
      </c>
      <c r="AB292" s="25" t="n">
        <v>25</v>
      </c>
      <c r="AC292" s="25" t="inlineStr">
        <is>
          <t>B</t>
        </is>
      </c>
      <c r="AD292" s="25" t="n">
        <v>46</v>
      </c>
      <c r="AG292" s="25" t="n">
        <v>301</v>
      </c>
      <c r="AH292" s="25">
        <f>CONCATENATE(X292," ",Y292," ",Z292," ",AA292," ",AB292," ",AC292," ",AD292," ",AE292," ",AF292," ",AG292)</f>
        <v/>
      </c>
      <c r="AI292" s="25" t="n">
        <v>39430420</v>
      </c>
      <c r="AJ292" s="25" t="n">
        <v>39430920</v>
      </c>
      <c r="AK292" s="25" t="inlineStr">
        <is>
          <t xml:space="preserve">La Mina </t>
        </is>
      </c>
      <c r="AM292" s="25" t="inlineStr">
        <is>
          <t>003</t>
        </is>
      </c>
      <c r="AP292" s="25" t="n">
        <v>6</v>
      </c>
      <c r="AQ292" s="34" t="n">
        <v>41733</v>
      </c>
      <c r="AR292" s="34" t="n">
        <v>41733</v>
      </c>
      <c r="AS292" s="36">
        <f>AR292-AQ292</f>
        <v/>
      </c>
      <c r="AT292" s="25" t="inlineStr">
        <is>
          <t>Acta de compromiso</t>
        </is>
      </c>
      <c r="AU292" s="25" t="inlineStr">
        <is>
          <t>Auto de archivo</t>
        </is>
      </c>
      <c r="AW292" s="38" t="n">
        <v>41730</v>
      </c>
      <c r="AX292" s="37" t="inlineStr">
        <is>
          <t>L. Garcia - J. Alvarez</t>
        </is>
      </c>
      <c r="AY292" s="38" t="n">
        <v>41731</v>
      </c>
      <c r="BN292" s="38" t="n">
        <v>41752</v>
      </c>
      <c r="BQ292" s="38" t="n">
        <v>41758</v>
      </c>
      <c r="BV292" s="38" t="n">
        <v>41754</v>
      </c>
      <c r="BX292" s="38" t="n">
        <v>41878</v>
      </c>
      <c r="CF292" s="38" t="n">
        <v>41927</v>
      </c>
    </row>
    <row r="293">
      <c r="B293" s="25" t="inlineStr">
        <is>
          <t>289-2014</t>
        </is>
      </c>
      <c r="C293" s="25" t="n">
        <v>1309530</v>
      </c>
      <c r="E293" s="25" t="inlineStr">
        <is>
          <t>RESIDUOS SOLIDOS</t>
        </is>
      </c>
      <c r="H293" s="25" t="inlineStr">
        <is>
          <t>Disposición inadecuada de residuos solidos</t>
        </is>
      </c>
      <c r="I293" s="25" t="inlineStr">
        <is>
          <t>De oficio</t>
        </is>
      </c>
      <c r="T293" s="25">
        <f>CONCATENATE(J293," ",K293," ",L293," ",M293," ",N293," ",O293," ",P293," ",Q293," ",R293," ",S293)</f>
        <v/>
      </c>
      <c r="U293" s="25" t="inlineStr">
        <is>
          <t>no reporta</t>
        </is>
      </c>
      <c r="V293" s="25" t="inlineStr">
        <is>
          <t>no reporta</t>
        </is>
      </c>
      <c r="W293" s="25" t="inlineStr">
        <is>
          <t>Patricia Piedrahita</t>
        </is>
      </c>
      <c r="X293" s="25" t="inlineStr">
        <is>
          <t>KR</t>
        </is>
      </c>
      <c r="Y293" s="25" t="n">
        <v>42</v>
      </c>
      <c r="AB293" s="25" t="n">
        <v>40</v>
      </c>
      <c r="AC293" s="25" t="inlineStr">
        <is>
          <t>B</t>
        </is>
      </c>
      <c r="AD293" s="25" t="n">
        <v>16</v>
      </c>
      <c r="AE293" s="25" t="inlineStr">
        <is>
          <t>SUR</t>
        </is>
      </c>
      <c r="AG293" s="25" t="inlineStr">
        <is>
          <t>apt 502</t>
        </is>
      </c>
      <c r="AH293" s="25">
        <f>CONCATENATE(X293," ",Y293," ",Z293," ",AA293," ",AB293," ",AC293," ",AD293," ",AE293," ",AF293," ",AG293)</f>
        <v/>
      </c>
      <c r="AI293" s="25" t="inlineStr">
        <is>
          <t>no reporta</t>
        </is>
      </c>
      <c r="AJ293" s="25" t="inlineStr">
        <is>
          <t>no reporta</t>
        </is>
      </c>
      <c r="AK293" s="25" t="inlineStr">
        <is>
          <t>El Dorado</t>
        </is>
      </c>
      <c r="AM293" s="25" t="inlineStr">
        <is>
          <t>013</t>
        </is>
      </c>
      <c r="AP293" s="25" t="n">
        <v>7</v>
      </c>
      <c r="AQ293" s="34" t="n">
        <v>41731</v>
      </c>
      <c r="AR293" s="34" t="n">
        <v>41750</v>
      </c>
      <c r="AS293" s="36">
        <f>AR293-AQ293</f>
        <v/>
      </c>
      <c r="AT293" s="25" t="inlineStr">
        <is>
          <t>Acta de compromiso</t>
        </is>
      </c>
      <c r="AU293" s="25" t="inlineStr">
        <is>
          <t>Auto de archivo</t>
        </is>
      </c>
      <c r="AW293" s="38" t="n">
        <v>41731</v>
      </c>
      <c r="AX293" s="37" t="inlineStr">
        <is>
          <t>leonardo-jhon j</t>
        </is>
      </c>
      <c r="AY293" s="38" t="n">
        <v>41750</v>
      </c>
      <c r="CF293" s="38" t="n">
        <v>41764</v>
      </c>
    </row>
    <row r="294">
      <c r="B294" s="25" t="inlineStr">
        <is>
          <t>290-2014</t>
        </is>
      </c>
      <c r="C294" s="25" t="n">
        <v>1309531</v>
      </c>
      <c r="E294" s="25" t="inlineStr">
        <is>
          <t>RESIDUO ESPECIAL</t>
        </is>
      </c>
      <c r="H294" s="25" t="inlineStr">
        <is>
          <t>Disposición inadecuada de residuos ordinarios y bolsas contaminadas con sangre</t>
        </is>
      </c>
      <c r="I294" s="25" t="inlineStr">
        <is>
          <t>anonimo</t>
        </is>
      </c>
      <c r="T294" s="25">
        <f>CONCATENATE(J294," ",K294," ",L294," ",M294," ",N294," ",O294," ",P294," ",Q294," ",R294," ",S294)</f>
        <v/>
      </c>
      <c r="U294" s="25" t="inlineStr">
        <is>
          <t>no reporta</t>
        </is>
      </c>
      <c r="V294" s="25" t="inlineStr">
        <is>
          <t>no reporta</t>
        </is>
      </c>
      <c r="W294" s="25" t="inlineStr">
        <is>
          <t>Carniceria La Montaña</t>
        </is>
      </c>
      <c r="X294" s="25" t="inlineStr">
        <is>
          <t>CL</t>
        </is>
      </c>
      <c r="Y294" s="25" t="n">
        <v>39</v>
      </c>
      <c r="AA294" s="25" t="inlineStr">
        <is>
          <t>SUR</t>
        </is>
      </c>
      <c r="AB294" s="25" t="n">
        <v>40</v>
      </c>
      <c r="AH294" s="25">
        <f>CONCATENATE(X294," ",Y294," ",Z294," ",AA294," ",AB294," ",AC294," ",AD294," ",AE294," ",AF294," ",AG294)</f>
        <v/>
      </c>
      <c r="AI294" s="25" t="inlineStr">
        <is>
          <t>no reporta</t>
        </is>
      </c>
      <c r="AJ294" s="25" t="inlineStr">
        <is>
          <t>no reporta</t>
        </is>
      </c>
      <c r="AK294" s="25" t="inlineStr">
        <is>
          <t>Zona centro</t>
        </is>
      </c>
      <c r="AM294" s="25" t="inlineStr">
        <is>
          <t>022</t>
        </is>
      </c>
      <c r="AP294" s="25" t="n">
        <v>9</v>
      </c>
      <c r="AQ294" s="34" t="n">
        <v>41731</v>
      </c>
      <c r="AR294" s="34" t="n">
        <v>41750</v>
      </c>
      <c r="AS294" s="36">
        <f>AR294-AQ294</f>
        <v/>
      </c>
      <c r="AT294" s="25" t="inlineStr">
        <is>
          <t>Acta de compromiso</t>
        </is>
      </c>
      <c r="AU294" s="25" t="inlineStr">
        <is>
          <t>Verificación</t>
        </is>
      </c>
    </row>
    <row r="295">
      <c r="A295" s="25" t="inlineStr">
        <is>
          <t>IT 132708</t>
        </is>
      </c>
      <c r="B295" s="25" t="inlineStr">
        <is>
          <t>291-2014</t>
        </is>
      </c>
      <c r="C295" s="25" t="n">
        <v>1309532</v>
      </c>
      <c r="E295" s="25" t="inlineStr">
        <is>
          <t>RESIDUOS SOLIDOS</t>
        </is>
      </c>
      <c r="H295" s="25" t="inlineStr">
        <is>
          <t>Disposición inadecuada de residuos solidos</t>
        </is>
      </c>
      <c r="I295" s="25" t="inlineStr">
        <is>
          <t>David Rojas - Secretaria de Salud</t>
        </is>
      </c>
      <c r="J295" s="25" t="inlineStr">
        <is>
          <t>Cl</t>
        </is>
      </c>
      <c r="K295" s="25" t="n">
        <v>52</v>
      </c>
      <c r="L295" s="25" t="inlineStr">
        <is>
          <t>B</t>
        </is>
      </c>
      <c r="M295" s="25" t="inlineStr">
        <is>
          <t>SUR</t>
        </is>
      </c>
      <c r="N295" s="25" t="n">
        <v>40</v>
      </c>
      <c r="P295" s="25" t="n">
        <v>70</v>
      </c>
      <c r="T295" s="25">
        <f>CONCATENATE(J295," ",K295," ",L295," ",M295," ",N295," ",O295," ",P295," ",Q295," ",R295," ",S295)</f>
        <v/>
      </c>
      <c r="U295" s="25" t="inlineStr">
        <is>
          <t>no reporta</t>
        </is>
      </c>
      <c r="V295" s="25" t="n">
        <v>3207406126</v>
      </c>
      <c r="W295" s="25" t="inlineStr">
        <is>
          <t>Varios usuarios</t>
        </is>
      </c>
      <c r="AH295" s="25">
        <f>CONCATENATE(X295," ",Y295," ",Z295," ",AA295," ",AB295," ",AC295," ",AD295," ",AE295," ",AF295," ",AG295)</f>
        <v/>
      </c>
      <c r="AI295" s="25" t="inlineStr">
        <is>
          <t>no reporta</t>
        </is>
      </c>
      <c r="AJ295" s="25" t="inlineStr">
        <is>
          <t>no reporta</t>
        </is>
      </c>
      <c r="AK295" s="25" t="inlineStr">
        <is>
          <t>Loma del Barro</t>
        </is>
      </c>
      <c r="AM295" s="25" t="inlineStr">
        <is>
          <t>007</t>
        </is>
      </c>
      <c r="AP295" s="25" t="n">
        <v>7</v>
      </c>
      <c r="AQ295" s="34" t="n">
        <v>41731</v>
      </c>
      <c r="AR295" s="34" t="n">
        <v>41785</v>
      </c>
      <c r="AS295" s="36">
        <f>AR295-AQ295</f>
        <v/>
      </c>
      <c r="AT295" s="25" t="inlineStr">
        <is>
          <t>Acta de compromiso</t>
        </is>
      </c>
      <c r="AU295" s="25" t="inlineStr">
        <is>
          <t>Auto de archivo</t>
        </is>
      </c>
      <c r="AW295" s="38" t="n">
        <v>41785</v>
      </c>
      <c r="AX295" s="37" t="inlineStr">
        <is>
          <t>C. Rojas - C. Calle</t>
        </is>
      </c>
      <c r="AY295" s="38" t="n">
        <v>41787</v>
      </c>
    </row>
    <row r="296">
      <c r="A296" s="25" t="inlineStr">
        <is>
          <t>IT 132409</t>
        </is>
      </c>
      <c r="B296" s="25" t="inlineStr">
        <is>
          <t>292-2014</t>
        </is>
      </c>
      <c r="C296" s="25" t="n">
        <v>1309536</v>
      </c>
      <c r="D296" s="25" t="inlineStr">
        <is>
          <t>FAUNA DOMÉSTICA</t>
        </is>
      </c>
      <c r="H296" s="25" t="inlineStr">
        <is>
          <t>Ataque de macota a persona (pincher)</t>
        </is>
      </c>
      <c r="I296" s="25" t="inlineStr">
        <is>
          <t>Diego Alejandro Rendon</t>
        </is>
      </c>
      <c r="J296" s="25" t="inlineStr">
        <is>
          <t>TR</t>
        </is>
      </c>
      <c r="K296" s="25" t="n">
        <v>34</v>
      </c>
      <c r="L296" s="25" t="inlineStr">
        <is>
          <t>D</t>
        </is>
      </c>
      <c r="M296" s="25" t="inlineStr">
        <is>
          <t>SUR</t>
        </is>
      </c>
      <c r="N296" s="25" t="n">
        <v>29</v>
      </c>
      <c r="P296" s="25" t="n">
        <v>38</v>
      </c>
      <c r="T296" s="25">
        <f>CONCATENATE(J296," ",K296," ",L296," ",M296," ",N296," ",O296," ",P296," ",Q296," ",R296," ",S296)</f>
        <v/>
      </c>
      <c r="U296" s="25" t="n">
        <v>1037602647</v>
      </c>
      <c r="V296" s="25" t="n">
        <v>2704328</v>
      </c>
      <c r="W296" s="25" t="inlineStr">
        <is>
          <t>Miriam Acevedo</t>
        </is>
      </c>
      <c r="X296" s="25" t="inlineStr">
        <is>
          <t>TR</t>
        </is>
      </c>
      <c r="Y296" s="25" t="n">
        <v>34</v>
      </c>
      <c r="Z296" s="25" t="inlineStr">
        <is>
          <t>D</t>
        </is>
      </c>
      <c r="AA296" s="25" t="inlineStr">
        <is>
          <t>SUR</t>
        </is>
      </c>
      <c r="AB296" s="25" t="n">
        <v>29</v>
      </c>
      <c r="AD296" s="25" t="n">
        <v>38</v>
      </c>
      <c r="AH296" s="25">
        <f>CONCATENATE(X296," ",Y296," ",Z296," ",AA296," ",AB296," ",AC296," ",AD296," ",AE296," ",AF296," ",AG296)</f>
        <v/>
      </c>
      <c r="AI296" s="25" t="inlineStr">
        <is>
          <t>no reporta</t>
        </is>
      </c>
      <c r="AJ296" s="25" t="n">
        <v>2704328</v>
      </c>
      <c r="AK296" s="25" t="inlineStr">
        <is>
          <t>Uribe Angel</t>
        </is>
      </c>
      <c r="AM296" s="25" t="inlineStr">
        <is>
          <t>030</t>
        </is>
      </c>
      <c r="AP296" s="25" t="n">
        <v>3</v>
      </c>
      <c r="AQ296" s="34" t="n">
        <v>41731</v>
      </c>
      <c r="AR296" s="34" t="n">
        <v>41750</v>
      </c>
      <c r="AS296" s="36">
        <f>AR296-AQ296</f>
        <v/>
      </c>
      <c r="AT296" s="25" t="inlineStr">
        <is>
          <t>Acta de compromiso</t>
        </is>
      </c>
      <c r="AU296" s="25" t="inlineStr">
        <is>
          <t>Auto de archivo</t>
        </is>
      </c>
      <c r="CF296" s="38" t="n">
        <v>41764</v>
      </c>
    </row>
    <row r="297">
      <c r="B297" s="25" t="inlineStr">
        <is>
          <t>293-2014</t>
        </is>
      </c>
      <c r="C297" s="25" t="n">
        <v>1309543</v>
      </c>
      <c r="D297" s="25" t="inlineStr">
        <is>
          <t>FLORA</t>
        </is>
      </c>
      <c r="H297" s="25" t="inlineStr">
        <is>
          <t>Arrancan plantas sembradas por el municipio y poda de arbol</t>
        </is>
      </c>
      <c r="I297" s="25" t="inlineStr">
        <is>
          <t>Marta Colorado</t>
        </is>
      </c>
      <c r="J297" s="25" t="inlineStr">
        <is>
          <t>DG</t>
        </is>
      </c>
      <c r="K297" s="25" t="n">
        <v>33</v>
      </c>
      <c r="N297" s="25" t="n">
        <v>33</v>
      </c>
      <c r="O297" s="25" t="inlineStr">
        <is>
          <t>A</t>
        </is>
      </c>
      <c r="P297" s="25" t="n">
        <v>23</v>
      </c>
      <c r="Q297" s="25" t="inlineStr">
        <is>
          <t>SUR</t>
        </is>
      </c>
      <c r="T297" s="25">
        <f>CONCATENATE(J297," ",K297," ",L297," ",M297," ",N297," ",O297," ",P297," ",Q297," ",R297," ",S297)</f>
        <v/>
      </c>
      <c r="U297" s="25" t="n">
        <v>21719241</v>
      </c>
      <c r="V297" s="25" t="n">
        <v>2065979</v>
      </c>
      <c r="W297" s="25" t="inlineStr">
        <is>
          <t>Angela Benjumea</t>
        </is>
      </c>
      <c r="X297" s="25" t="inlineStr">
        <is>
          <t>DG</t>
        </is>
      </c>
      <c r="Y297" s="25" t="n">
        <v>33</v>
      </c>
      <c r="AB297" s="25" t="n">
        <v>33</v>
      </c>
      <c r="AD297" s="25" t="n">
        <v>28</v>
      </c>
      <c r="AH297" s="25">
        <f>CONCATENATE(X297," ",Y297," ",Z297," ",AA297," ",AB297," ",AC297," ",AD297," ",AE297," ",AF297," ",AG297)</f>
        <v/>
      </c>
      <c r="AI297" s="25" t="inlineStr">
        <is>
          <t>no reporta</t>
        </is>
      </c>
      <c r="AJ297" s="25" t="inlineStr">
        <is>
          <t>no reporta</t>
        </is>
      </c>
      <c r="AK297" s="25" t="inlineStr">
        <is>
          <t>La Magnolia</t>
        </is>
      </c>
      <c r="AM297" s="25" t="inlineStr">
        <is>
          <t>028</t>
        </is>
      </c>
      <c r="AP297" s="25" t="n">
        <v>9</v>
      </c>
      <c r="AQ297" s="34" t="n">
        <v>41731</v>
      </c>
      <c r="AR297" s="34" t="n">
        <v>41750</v>
      </c>
      <c r="AS297" s="36">
        <f>AR297-AQ297</f>
        <v/>
      </c>
      <c r="AT297" s="25" t="inlineStr">
        <is>
          <t>Acta de compromiso</t>
        </is>
      </c>
      <c r="AU297" s="25" t="inlineStr">
        <is>
          <t>Auto de archivo</t>
        </is>
      </c>
    </row>
    <row r="298">
      <c r="B298" s="25" t="inlineStr">
        <is>
          <t>294-2014</t>
        </is>
      </c>
      <c r="C298" s="25" t="n">
        <v>1309545</v>
      </c>
      <c r="E298" s="25" t="inlineStr">
        <is>
          <t>RESIDUOS SOLIDOS</t>
        </is>
      </c>
      <c r="H298" s="25" t="inlineStr">
        <is>
          <t>Control de residuos de frutero</t>
        </is>
      </c>
      <c r="I298" s="25" t="inlineStr">
        <is>
          <t>De oficio</t>
        </is>
      </c>
      <c r="T298" s="25">
        <f>CONCATENATE(J298," ",K298," ",L298," ",M298," ",N298," ",O298," ",P298," ",Q298," ",R298," ",S298)</f>
        <v/>
      </c>
      <c r="U298" s="25" t="inlineStr">
        <is>
          <t>no reporta</t>
        </is>
      </c>
      <c r="V298" s="25" t="inlineStr">
        <is>
          <t>no reporta</t>
        </is>
      </c>
      <c r="W298" s="25" t="inlineStr">
        <is>
          <t>Eladio Restrepo</t>
        </is>
      </c>
      <c r="AH298" s="25">
        <f>CONCATENATE(X298," ",Y298," ",Z298," ",AA298," ",AB298," ",AC298," ",AD298," ",AE298," ",AF298," ",AG298)</f>
        <v/>
      </c>
      <c r="AI298" s="25" t="n">
        <v>8343171</v>
      </c>
      <c r="AJ298" s="25" t="n">
        <v>3329128</v>
      </c>
      <c r="AK298" s="25" t="inlineStr">
        <is>
          <t>Los Naranjos</t>
        </is>
      </c>
      <c r="AM298" s="25" t="inlineStr">
        <is>
          <t>020</t>
        </is>
      </c>
      <c r="AP298" s="25" t="n">
        <v>9</v>
      </c>
      <c r="AQ298" s="34" t="n">
        <v>41731</v>
      </c>
      <c r="AR298" s="34" t="n">
        <v>41731</v>
      </c>
      <c r="AS298" s="36">
        <f>AR298-AQ298</f>
        <v/>
      </c>
      <c r="AT298" s="25" t="inlineStr">
        <is>
          <t>Acta de compromiso</t>
        </is>
      </c>
      <c r="AU298" s="25" t="inlineStr">
        <is>
          <t>Auto de archivo</t>
        </is>
      </c>
      <c r="AW298" s="38" t="n">
        <v>41729</v>
      </c>
      <c r="AX298" s="37" t="inlineStr">
        <is>
          <t>J. Restrepo - S. Bustamante - C. Rojas</t>
        </is>
      </c>
      <c r="AY298" s="38" t="n">
        <v>41731</v>
      </c>
      <c r="CF298" s="38" t="n">
        <v>41841</v>
      </c>
    </row>
    <row r="299">
      <c r="B299" s="25" t="inlineStr">
        <is>
          <t>295-2014</t>
        </is>
      </c>
      <c r="C299" s="25" t="n">
        <v>1309546</v>
      </c>
      <c r="E299" s="25" t="inlineStr">
        <is>
          <t>ESCOMBROS</t>
        </is>
      </c>
      <c r="H299" s="25" t="inlineStr">
        <is>
          <t>Disposición inadecuada de escombros</t>
        </is>
      </c>
      <c r="I299" s="25" t="inlineStr">
        <is>
          <t>De oficio</t>
        </is>
      </c>
      <c r="T299" s="25">
        <f>CONCATENATE(J299," ",K299," ",L299," ",M299," ",N299," ",O299," ",P299," ",Q299," ",R299," ",S299)</f>
        <v/>
      </c>
      <c r="U299" s="25" t="inlineStr">
        <is>
          <t>no reporta</t>
        </is>
      </c>
      <c r="V299" s="25" t="inlineStr">
        <is>
          <t>no reporta</t>
        </is>
      </c>
      <c r="W299" s="25" t="inlineStr">
        <is>
          <t>Orlando Martinez</t>
        </is>
      </c>
      <c r="X299" s="25" t="inlineStr">
        <is>
          <t>TR</t>
        </is>
      </c>
      <c r="Y299" s="25" t="n">
        <v>34</v>
      </c>
      <c r="Z299" s="25" t="inlineStr">
        <is>
          <t>C</t>
        </is>
      </c>
      <c r="AA299" s="25" t="inlineStr">
        <is>
          <t>SUR</t>
        </is>
      </c>
      <c r="AB299" s="25" t="n">
        <v>31</v>
      </c>
      <c r="AC299" s="25" t="inlineStr">
        <is>
          <t>E</t>
        </is>
      </c>
      <c r="AD299" s="25" t="n">
        <v>39</v>
      </c>
      <c r="AH299" s="25">
        <f>CONCATENATE(X299," ",Y299," ",Z299," ",AA299," ",AB299," ",AC299," ",AD299," ",AE299," ",AF299," ",AG299)</f>
        <v/>
      </c>
      <c r="AI299" s="25" t="n">
        <v>6759416</v>
      </c>
      <c r="AJ299" s="25" t="n">
        <v>3122898714</v>
      </c>
      <c r="AK299" s="25" t="inlineStr">
        <is>
          <t>Obrero</t>
        </is>
      </c>
      <c r="AM299" s="25" t="inlineStr">
        <is>
          <t>026</t>
        </is>
      </c>
      <c r="AP299" s="25" t="n">
        <v>9</v>
      </c>
      <c r="AQ299" s="34" t="n">
        <v>41731</v>
      </c>
      <c r="AR299" s="34" t="n">
        <v>41731</v>
      </c>
      <c r="AS299" s="36">
        <f>AR299-AQ299</f>
        <v/>
      </c>
      <c r="AT299" s="25" t="inlineStr">
        <is>
          <t>Acta de compromiso</t>
        </is>
      </c>
      <c r="AU299" s="25" t="inlineStr">
        <is>
          <t>Auto de archivo</t>
        </is>
      </c>
      <c r="AW299" s="38" t="n">
        <v>41730</v>
      </c>
      <c r="AX299" s="37" t="inlineStr">
        <is>
          <t>J. Restrepo - S. Bustamante - C. Rojas</t>
        </is>
      </c>
      <c r="AY299" s="38" t="n">
        <v>41731</v>
      </c>
      <c r="CF299" s="38" t="n">
        <v>41737</v>
      </c>
    </row>
    <row r="300">
      <c r="B300" s="25" t="inlineStr">
        <is>
          <t>296-2014</t>
        </is>
      </c>
      <c r="C300" s="25" t="n">
        <v>1309547</v>
      </c>
      <c r="E300" s="25" t="inlineStr">
        <is>
          <t>RESIDUOS SOLIDOS</t>
        </is>
      </c>
      <c r="H300" s="25" t="inlineStr">
        <is>
          <t>Disposición inadecuada de residuos solidos</t>
        </is>
      </c>
      <c r="I300" s="25" t="inlineStr">
        <is>
          <t>De oficio</t>
        </is>
      </c>
      <c r="T300" s="25">
        <f>CONCATENATE(J300," ",K300," ",L300," ",M300," ",N300," ",O300," ",P300," ",Q300," ",R300," ",S300)</f>
        <v/>
      </c>
      <c r="U300" s="25" t="inlineStr">
        <is>
          <t>no reporta</t>
        </is>
      </c>
      <c r="V300" s="25" t="inlineStr">
        <is>
          <t>no reporta</t>
        </is>
      </c>
      <c r="W300" s="25" t="inlineStr">
        <is>
          <t>No reporta</t>
        </is>
      </c>
      <c r="X300" s="25" t="inlineStr">
        <is>
          <t>CL</t>
        </is>
      </c>
      <c r="Y300" s="25" t="n">
        <v>45</v>
      </c>
      <c r="Z300" s="25" t="inlineStr">
        <is>
          <t>C</t>
        </is>
      </c>
      <c r="AA300" s="25" t="inlineStr">
        <is>
          <t>SUR</t>
        </is>
      </c>
      <c r="AB300" s="25" t="n">
        <v>42</v>
      </c>
      <c r="AH300" s="25">
        <f>CONCATENATE(X300," ",Y300," ",Z300," ",AA300," ",AB300," ",AC300," ",AD300," ",AE300," ",AF300," ",AG300)</f>
        <v/>
      </c>
      <c r="AI300" s="25" t="inlineStr">
        <is>
          <t>no reporta</t>
        </is>
      </c>
      <c r="AJ300" s="25" t="inlineStr">
        <is>
          <t>no reporta</t>
        </is>
      </c>
      <c r="AK300" s="25" t="inlineStr">
        <is>
          <t>La Paz</t>
        </is>
      </c>
      <c r="AM300" s="25" t="inlineStr">
        <is>
          <t>011</t>
        </is>
      </c>
      <c r="AP300" s="25" t="n">
        <v>7</v>
      </c>
      <c r="AQ300" s="34" t="n">
        <v>41731</v>
      </c>
      <c r="AR300" s="34" t="n">
        <v>41731</v>
      </c>
      <c r="AS300" s="36">
        <f>AR300-AQ300</f>
        <v/>
      </c>
      <c r="AT300" s="25" t="inlineStr">
        <is>
          <t>Acta de compromiso</t>
        </is>
      </c>
      <c r="AU300" s="25" t="inlineStr">
        <is>
          <t>Auto de archivo</t>
        </is>
      </c>
      <c r="AW300" s="38" t="n">
        <v>41730</v>
      </c>
      <c r="AX300" s="37" t="inlineStr">
        <is>
          <t>J. Restrepo - S. Bustamante - C. Rojas</t>
        </is>
      </c>
      <c r="AY300" s="38" t="n">
        <v>41731</v>
      </c>
      <c r="CF300" s="38" t="n">
        <v>41737</v>
      </c>
    </row>
    <row r="301">
      <c r="B301" s="25" t="inlineStr">
        <is>
          <t>297-2014</t>
        </is>
      </c>
      <c r="C301" s="25" t="n">
        <v>1309548</v>
      </c>
      <c r="E301" s="25" t="inlineStr">
        <is>
          <t>ESCOMBROS</t>
        </is>
      </c>
      <c r="H301" s="25" t="inlineStr">
        <is>
          <t>Disposición inadecuada de escombros</t>
        </is>
      </c>
      <c r="I301" s="25" t="inlineStr">
        <is>
          <t>De oficio</t>
        </is>
      </c>
      <c r="T301" s="25">
        <f>CONCATENATE(J301," ",K301," ",L301," ",M301," ",N301," ",O301," ",P301," ",Q301," ",R301," ",S301)</f>
        <v/>
      </c>
      <c r="U301" s="25" t="inlineStr">
        <is>
          <t>no reporta</t>
        </is>
      </c>
      <c r="V301" s="25" t="inlineStr">
        <is>
          <t>no reporta</t>
        </is>
      </c>
      <c r="W301" s="25" t="inlineStr">
        <is>
          <t>Yolanda Sandoval</t>
        </is>
      </c>
      <c r="X301" s="25" t="inlineStr">
        <is>
          <t>KR</t>
        </is>
      </c>
      <c r="Y301" s="25" t="n">
        <v>47</v>
      </c>
      <c r="AB301" s="25" t="n">
        <v>39</v>
      </c>
      <c r="AC301" s="25" t="inlineStr">
        <is>
          <t>B</t>
        </is>
      </c>
      <c r="AD301" s="25" t="n">
        <v>18</v>
      </c>
      <c r="AE301" s="25" t="inlineStr">
        <is>
          <t>SUR</t>
        </is>
      </c>
      <c r="AH301" s="25">
        <f>CONCATENATE(X301," ",Y301," ",Z301," ",AA301," ",AB301," ",AC301," ",AD301," ",AE301," ",AF301," ",AG301)</f>
        <v/>
      </c>
      <c r="AI301" s="25" t="inlineStr">
        <is>
          <t>no reporta</t>
        </is>
      </c>
      <c r="AJ301" s="25" t="inlineStr">
        <is>
          <t>no reporta</t>
        </is>
      </c>
      <c r="AK301" s="25" t="inlineStr">
        <is>
          <t>Alcalá</t>
        </is>
      </c>
      <c r="AM301" s="25" t="inlineStr">
        <is>
          <t>023</t>
        </is>
      </c>
      <c r="AP301" s="25" t="n">
        <v>8</v>
      </c>
      <c r="AQ301" s="34" t="n">
        <v>41731</v>
      </c>
      <c r="AR301" s="34" t="n">
        <v>41731</v>
      </c>
      <c r="AS301" s="36">
        <f>AR301-AQ301</f>
        <v/>
      </c>
      <c r="AT301" s="25" t="inlineStr">
        <is>
          <t>Acta de compromiso</t>
        </is>
      </c>
      <c r="AU301" s="25" t="inlineStr">
        <is>
          <t>Auto de archivo</t>
        </is>
      </c>
      <c r="AW301" s="38" t="n">
        <v>41730</v>
      </c>
      <c r="AX301" s="37" t="inlineStr">
        <is>
          <t>J. Restrepo - S. Bustamante - C. Rojas</t>
        </is>
      </c>
      <c r="AY301" s="38" t="n">
        <v>41731</v>
      </c>
      <c r="CF301" s="38" t="n">
        <v>41753</v>
      </c>
    </row>
    <row r="302">
      <c r="B302" s="25" t="inlineStr">
        <is>
          <t>298-2014</t>
        </is>
      </c>
      <c r="C302" s="25" t="n">
        <v>1309560</v>
      </c>
      <c r="D302" s="25" t="inlineStr">
        <is>
          <t>AIRE</t>
        </is>
      </c>
      <c r="H302" s="25" t="inlineStr">
        <is>
          <t>Quema en un lote</t>
        </is>
      </c>
      <c r="I302" s="25" t="inlineStr">
        <is>
          <t>Anonimo</t>
        </is>
      </c>
      <c r="T302" s="25">
        <f>CONCATENATE(J302," ",K302," ",L302," ",M302," ",N302," ",O302," ",P302," ",Q302," ",R302," ",S302)</f>
        <v/>
      </c>
      <c r="U302" s="25" t="inlineStr">
        <is>
          <t>no reporta</t>
        </is>
      </c>
      <c r="V302" s="25" t="inlineStr">
        <is>
          <t>no reporta</t>
        </is>
      </c>
      <c r="W302" s="25" t="inlineStr">
        <is>
          <t>Hector Correa</t>
        </is>
      </c>
      <c r="X302" s="25" t="inlineStr">
        <is>
          <t>CL</t>
        </is>
      </c>
      <c r="Y302" s="25" t="n">
        <v>40</v>
      </c>
      <c r="AA302" s="25" t="inlineStr">
        <is>
          <t>SUR</t>
        </is>
      </c>
      <c r="AB302" s="25" t="n">
        <v>24</v>
      </c>
      <c r="AC302" s="25" t="inlineStr">
        <is>
          <t>F</t>
        </is>
      </c>
      <c r="AD302" s="25" t="n">
        <v>17</v>
      </c>
      <c r="AG302" s="25" t="n">
        <v>301</v>
      </c>
      <c r="AH302" s="25">
        <f>CONCATENATE(X302," ",Y302," ",Z302," ",AA302," ",AB302," ",AC302," ",AD302," ",AE302," ",AF302," ",AG302)</f>
        <v/>
      </c>
      <c r="AI302" s="25" t="n">
        <v>8340493</v>
      </c>
      <c r="AJ302" s="25" t="n">
        <v>3347896</v>
      </c>
      <c r="AK302" s="25" t="inlineStr">
        <is>
          <t>El Salado</t>
        </is>
      </c>
      <c r="AM302" s="25" t="inlineStr">
        <is>
          <t>002</t>
        </is>
      </c>
      <c r="AP302" s="25" t="n">
        <v>6</v>
      </c>
      <c r="AQ302" s="34" t="n">
        <v>41732</v>
      </c>
      <c r="AR302" s="34" t="n">
        <v>41732</v>
      </c>
      <c r="AS302" s="36">
        <f>AR302-AQ302</f>
        <v/>
      </c>
      <c r="AT302" s="25" t="inlineStr">
        <is>
          <t>Acta de compromiso</t>
        </is>
      </c>
      <c r="AU302" s="25" t="inlineStr">
        <is>
          <t>Auto de archivo</t>
        </is>
      </c>
      <c r="AW302" s="38" t="n">
        <v>41731</v>
      </c>
      <c r="AX302" s="37" t="inlineStr">
        <is>
          <t>L. Garcia - J. Alvarez</t>
        </is>
      </c>
      <c r="AY302" s="38" t="n">
        <v>41732</v>
      </c>
      <c r="CF302" s="38" t="n">
        <v>41737</v>
      </c>
    </row>
    <row r="303">
      <c r="B303" s="25" t="inlineStr">
        <is>
          <t>299-2014</t>
        </is>
      </c>
      <c r="C303" s="25" t="n">
        <v>1309561</v>
      </c>
      <c r="E303" s="25" t="inlineStr">
        <is>
          <t>ESCOMBROS</t>
        </is>
      </c>
      <c r="H303" s="25" t="inlineStr">
        <is>
          <t>Disposición inadecuada de escombros</t>
        </is>
      </c>
      <c r="I303" s="25" t="inlineStr">
        <is>
          <t>anonimo</t>
        </is>
      </c>
      <c r="U303" s="25" t="inlineStr">
        <is>
          <t>no reporta</t>
        </is>
      </c>
      <c r="V303" s="25" t="inlineStr">
        <is>
          <t>no reporta</t>
        </is>
      </c>
      <c r="W303" s="25" t="inlineStr">
        <is>
          <t>Por determinar</t>
        </is>
      </c>
      <c r="X303" s="25" t="inlineStr">
        <is>
          <t>CL</t>
        </is>
      </c>
      <c r="Y303" s="25" t="n">
        <v>39</v>
      </c>
      <c r="Z303" s="25" t="inlineStr">
        <is>
          <t>B</t>
        </is>
      </c>
      <c r="AA303" s="25" t="inlineStr">
        <is>
          <t>SUR</t>
        </is>
      </c>
      <c r="AI303" s="25" t="inlineStr">
        <is>
          <t>no reporta</t>
        </is>
      </c>
      <c r="AJ303" s="25" t="inlineStr">
        <is>
          <t>no reporta</t>
        </is>
      </c>
      <c r="AK303" s="25" t="inlineStr">
        <is>
          <t>El Chingui</t>
        </is>
      </c>
      <c r="AM303" s="25" t="inlineStr">
        <is>
          <t>001</t>
        </is>
      </c>
      <c r="AP303" s="25" t="n">
        <v>6</v>
      </c>
      <c r="AQ303" s="34" t="n">
        <v>41732</v>
      </c>
      <c r="AR303" s="34" t="n">
        <v>41732</v>
      </c>
      <c r="AS303" s="36">
        <f>AR303-AQ303</f>
        <v/>
      </c>
      <c r="AT303" s="25" t="inlineStr">
        <is>
          <t>Acta de compromiso</t>
        </is>
      </c>
      <c r="AU303" s="25" t="inlineStr">
        <is>
          <t>Auto de archivo</t>
        </is>
      </c>
      <c r="AW303" s="38" t="n">
        <v>41731</v>
      </c>
      <c r="AX303" s="37" t="inlineStr">
        <is>
          <t>L. Garcia - J. Alvarez</t>
        </is>
      </c>
      <c r="AY303" s="38" t="n">
        <v>41732</v>
      </c>
      <c r="CF303" s="38" t="n">
        <v>41737</v>
      </c>
    </row>
    <row r="304">
      <c r="B304" s="25" t="inlineStr">
        <is>
          <t>300-2014</t>
        </is>
      </c>
      <c r="C304" s="25" t="inlineStr">
        <is>
          <t>1309573 - 1316762 - 368041</t>
        </is>
      </c>
      <c r="D304" s="25" t="inlineStr">
        <is>
          <t>FAUNA DOMÉSTICA</t>
        </is>
      </c>
      <c r="H304" s="25" t="inlineStr">
        <is>
          <t>Maltrato animal</t>
        </is>
      </c>
      <c r="I304" s="25" t="inlineStr">
        <is>
          <t>Gilberto Leon Duque Torres - Carabineros</t>
        </is>
      </c>
      <c r="T304" s="25">
        <f>CONCATENATE(J304," ",K304," ",L304," ",M304," ",N304," ",O304," ",P304," ",Q304," ",R304," ",S304)</f>
        <v/>
      </c>
      <c r="U304" s="25" t="inlineStr">
        <is>
          <t>no reporta</t>
        </is>
      </c>
      <c r="V304" s="25" t="n">
        <v>3313368</v>
      </c>
      <c r="W304" s="25" t="inlineStr">
        <is>
          <t>Franco Angelo Ripol</t>
        </is>
      </c>
      <c r="AH304" s="25">
        <f>CONCATENATE(X304," ",Y304," ",Z304," ",AA304," ",AB304," ",AC304," ",AD304," ",AE304," ",AF304," ",AG304)</f>
        <v/>
      </c>
      <c r="AI304" s="25" t="inlineStr">
        <is>
          <t>no reporta</t>
        </is>
      </c>
      <c r="AJ304" s="25" t="n">
        <v>2761332</v>
      </c>
      <c r="AL304" s="25" t="inlineStr">
        <is>
          <t>El Vallano</t>
        </is>
      </c>
      <c r="AM304" s="25" t="inlineStr">
        <is>
          <t>001</t>
        </is>
      </c>
      <c r="AP304" s="25" t="n">
        <v>11</v>
      </c>
      <c r="AQ304" s="34" t="n">
        <v>41732</v>
      </c>
      <c r="AR304" s="34" t="n">
        <v>41736</v>
      </c>
      <c r="AS304" s="36">
        <f>AR304-AQ304</f>
        <v/>
      </c>
      <c r="AT304" s="25" t="inlineStr">
        <is>
          <t>Maltrato Animal</t>
        </is>
      </c>
      <c r="AU304" s="25" t="inlineStr">
        <is>
          <t>Auto de archivo</t>
        </is>
      </c>
      <c r="AV304" s="25" t="inlineStr">
        <is>
          <t>Verificacion y en proceso abierto</t>
        </is>
      </c>
    </row>
    <row r="305">
      <c r="B305" s="25" t="inlineStr">
        <is>
          <t>301-2014</t>
        </is>
      </c>
      <c r="C305" s="25" t="n">
        <v>1309574</v>
      </c>
      <c r="D305" s="25" t="inlineStr">
        <is>
          <t>FLORA</t>
        </is>
      </c>
      <c r="H305" s="25" t="inlineStr">
        <is>
          <t>Denuncia que estan anillando arboles</t>
        </is>
      </c>
      <c r="I305" s="25" t="inlineStr">
        <is>
          <t>Gilberto Leon Duque Torres - Carabineros</t>
        </is>
      </c>
      <c r="T305" s="25">
        <f>CONCATENATE(J305," ",K305," ",L305," ",M305," ",N305," ",O305," ",P305," ",Q305," ",R305," ",S305)</f>
        <v/>
      </c>
      <c r="U305" s="25" t="inlineStr">
        <is>
          <t>no reporta</t>
        </is>
      </c>
      <c r="V305" s="25" t="n">
        <v>3313368</v>
      </c>
      <c r="W305" s="25" t="inlineStr">
        <is>
          <t>Por determinar</t>
        </is>
      </c>
      <c r="AH305" s="25">
        <f>CONCATENATE(X305," ",Y305," ",Z305," ",AA305," ",AB305," ",AC305," ",AD305," ",AE305," ",AF305," ",AG305)</f>
        <v/>
      </c>
      <c r="AI305" s="25" t="inlineStr">
        <is>
          <t>no reporta</t>
        </is>
      </c>
      <c r="AJ305" s="25" t="inlineStr">
        <is>
          <t>no reporta</t>
        </is>
      </c>
      <c r="AL305" s="25" t="inlineStr">
        <is>
          <t>El Vallano</t>
        </is>
      </c>
      <c r="AM305" s="25" t="inlineStr">
        <is>
          <t>001</t>
        </is>
      </c>
      <c r="AP305" s="25" t="n">
        <v>11</v>
      </c>
      <c r="AQ305" s="34" t="n">
        <v>41732</v>
      </c>
      <c r="AR305" s="34" t="n">
        <v>41753</v>
      </c>
      <c r="AS305" s="36">
        <f>AR305-AQ305</f>
        <v/>
      </c>
      <c r="AT305" s="25" t="inlineStr">
        <is>
          <t>Acta de compromiso</t>
        </is>
      </c>
      <c r="AU305" s="25" t="inlineStr">
        <is>
          <t>Auto de archivo</t>
        </is>
      </c>
    </row>
    <row r="306">
      <c r="B306" s="25" t="inlineStr">
        <is>
          <t>302-2014</t>
        </is>
      </c>
      <c r="C306" s="25" t="n">
        <v>1309588</v>
      </c>
      <c r="D306" s="25" t="inlineStr">
        <is>
          <t>FLORA</t>
        </is>
      </c>
      <c r="H306" s="25" t="inlineStr">
        <is>
          <t>Denuncian que corto arboles para extender ropa</t>
        </is>
      </c>
      <c r="I306" s="25" t="inlineStr">
        <is>
          <t>anonimo</t>
        </is>
      </c>
      <c r="T306" s="25">
        <f>CONCATENATE(J306," ",K306," ",L306," ",M306," ",N306," ",O306," ",P306," ",Q306," ",R306," ",S306)</f>
        <v/>
      </c>
      <c r="U306" s="25" t="inlineStr">
        <is>
          <t>no reporta</t>
        </is>
      </c>
      <c r="V306" s="25" t="inlineStr">
        <is>
          <t>no reporta</t>
        </is>
      </c>
      <c r="W306" s="25" t="inlineStr">
        <is>
          <t>Lenis Oquendo - Alver Oquendo</t>
        </is>
      </c>
      <c r="X306" s="25" t="inlineStr">
        <is>
          <t>TR</t>
        </is>
      </c>
      <c r="Y306" s="25" t="n">
        <v>35</v>
      </c>
      <c r="Z306" s="25" t="inlineStr">
        <is>
          <t>B</t>
        </is>
      </c>
      <c r="AA306" s="25" t="inlineStr">
        <is>
          <t>SUR</t>
        </is>
      </c>
      <c r="AB306" s="25" t="n">
        <v>31</v>
      </c>
      <c r="AC306" s="25" t="inlineStr">
        <is>
          <t>A</t>
        </is>
      </c>
      <c r="AD306" s="25" t="n">
        <v>3</v>
      </c>
      <c r="AG306" s="25" t="n">
        <v>101</v>
      </c>
      <c r="AH306" s="25">
        <f>CONCATENATE(X306," ",Y306," ",Z306," ",AA306," ",AB306," ",AC306," ",AD306," ",AE306," ",AF306," ",AG306)</f>
        <v/>
      </c>
      <c r="AI306" s="25" t="inlineStr">
        <is>
          <t>no reporta</t>
        </is>
      </c>
      <c r="AJ306" s="25" t="inlineStr">
        <is>
          <t>no reporta</t>
        </is>
      </c>
      <c r="AK306" s="25" t="inlineStr">
        <is>
          <t>La Sebastiana</t>
        </is>
      </c>
      <c r="AM306" s="25" t="inlineStr">
        <is>
          <t>019</t>
        </is>
      </c>
      <c r="AP306" s="25" t="n">
        <v>3</v>
      </c>
      <c r="AQ306" s="34" t="n">
        <v>41733</v>
      </c>
      <c r="AR306" s="34" t="n">
        <v>41740</v>
      </c>
      <c r="AS306" s="36">
        <f>AR306-AQ306</f>
        <v/>
      </c>
      <c r="AT306" s="25" t="inlineStr">
        <is>
          <t>Acta de compromiso</t>
        </is>
      </c>
      <c r="AU306" s="25" t="inlineStr">
        <is>
          <t>Auto de archivo</t>
        </is>
      </c>
      <c r="AW306" s="38" t="n">
        <v>41740</v>
      </c>
      <c r="AX306" s="37" t="inlineStr">
        <is>
          <t>C. Rojas - C. Calle</t>
        </is>
      </c>
      <c r="AY306" s="38" t="n">
        <v>41740</v>
      </c>
      <c r="CF306" s="38" t="n">
        <v>41753</v>
      </c>
    </row>
    <row r="307">
      <c r="B307" s="25" t="inlineStr">
        <is>
          <t>303-2014</t>
        </is>
      </c>
      <c r="C307" s="25" t="n">
        <v>1309596</v>
      </c>
      <c r="E307" s="25" t="inlineStr">
        <is>
          <t>RESIDUOS SOLIDOS</t>
        </is>
      </c>
      <c r="H307" s="25" t="inlineStr">
        <is>
          <t>Disposición inadecuada de residuos solidos</t>
        </is>
      </c>
      <c r="I307" s="25" t="inlineStr">
        <is>
          <t>Comunidad</t>
        </is>
      </c>
      <c r="T307" s="25">
        <f>CONCATENATE(J307," ",K307," ",L307," ",M307," ",N307," ",O307," ",P307," ",Q307," ",R307," ",S307)</f>
        <v/>
      </c>
      <c r="U307" s="25" t="inlineStr">
        <is>
          <t>no reporta</t>
        </is>
      </c>
      <c r="V307" s="25" t="inlineStr">
        <is>
          <t>no reporta</t>
        </is>
      </c>
      <c r="W307" s="25" t="inlineStr">
        <is>
          <t>Panaderia</t>
        </is>
      </c>
      <c r="X307" s="25" t="inlineStr">
        <is>
          <t>DG</t>
        </is>
      </c>
      <c r="Y307" s="25" t="n">
        <v>32</v>
      </c>
      <c r="Z307" s="25" t="inlineStr">
        <is>
          <t>D</t>
        </is>
      </c>
      <c r="AB307" s="25" t="n">
        <v>31</v>
      </c>
      <c r="AD307" s="25" t="n">
        <v>35</v>
      </c>
      <c r="AE307" s="25" t="inlineStr">
        <is>
          <t>SUR</t>
        </is>
      </c>
      <c r="AH307" s="25">
        <f>CONCATENATE(X307," ",Y307," ",Z307," ",AA307," ",AB307," ",AC307," ",AD307," ",AE307," ",AF307," ",AG307)</f>
        <v/>
      </c>
      <c r="AI307" s="25" t="inlineStr">
        <is>
          <t>no reporta</t>
        </is>
      </c>
      <c r="AJ307" s="25" t="inlineStr">
        <is>
          <t>no reporta</t>
        </is>
      </c>
      <c r="AK307" s="25" t="inlineStr">
        <is>
          <t>La Magnolia</t>
        </is>
      </c>
      <c r="AM307" s="25" t="inlineStr">
        <is>
          <t>028</t>
        </is>
      </c>
      <c r="AP307" s="25" t="n">
        <v>9</v>
      </c>
      <c r="AQ307" s="34" t="n">
        <v>41733</v>
      </c>
      <c r="AR307" s="34" t="n">
        <v>41751</v>
      </c>
      <c r="AS307" s="36">
        <f>AR307-AQ307</f>
        <v/>
      </c>
      <c r="AT307" s="25" t="inlineStr">
        <is>
          <t>Acta de compromiso</t>
        </is>
      </c>
      <c r="AU307" s="25" t="inlineStr">
        <is>
          <t>Auto de archivo</t>
        </is>
      </c>
      <c r="AW307" s="38" t="n">
        <v>41751</v>
      </c>
      <c r="AX307" s="37" t="inlineStr">
        <is>
          <t>L. Garcia - J. Alvarez</t>
        </is>
      </c>
      <c r="AY307" s="38" t="n">
        <v>41753</v>
      </c>
      <c r="CF307" s="38" t="n">
        <v>41753</v>
      </c>
    </row>
    <row r="308">
      <c r="B308" s="25" t="inlineStr">
        <is>
          <t>304-2014</t>
        </is>
      </c>
      <c r="C308" s="25" t="n">
        <v>1309597</v>
      </c>
      <c r="E308" s="25" t="inlineStr">
        <is>
          <t>RESIDUOS SOLIDOS</t>
        </is>
      </c>
      <c r="H308" s="25" t="inlineStr">
        <is>
          <t>Disposición inadecuada de residuos solidos</t>
        </is>
      </c>
      <c r="I308" s="25" t="inlineStr">
        <is>
          <t>Comunidad</t>
        </is>
      </c>
      <c r="T308" s="25">
        <f>CONCATENATE(J308," ",K308," ",L308," ",M308," ",N308," ",O308," ",P308," ",Q308," ",R308," ",S308)</f>
        <v/>
      </c>
      <c r="U308" s="25" t="inlineStr">
        <is>
          <t>no reporta</t>
        </is>
      </c>
      <c r="V308" s="25" t="inlineStr">
        <is>
          <t>no reporta</t>
        </is>
      </c>
      <c r="W308" s="25" t="inlineStr">
        <is>
          <t>Fami empresa conservas</t>
        </is>
      </c>
      <c r="X308" s="25" t="inlineStr">
        <is>
          <t>DG</t>
        </is>
      </c>
      <c r="Y308" s="25" t="n">
        <v>32</v>
      </c>
      <c r="Z308" s="25" t="inlineStr">
        <is>
          <t>D</t>
        </is>
      </c>
      <c r="AB308" s="25" t="n">
        <v>31</v>
      </c>
      <c r="AD308" s="25" t="n">
        <v>33</v>
      </c>
      <c r="AE308" s="25" t="inlineStr">
        <is>
          <t>SUR</t>
        </is>
      </c>
      <c r="AH308" s="25">
        <f>CONCATENATE(X308," ",Y308," ",Z308," ",AA308," ",AB308," ",AC308," ",AD308," ",AE308," ",AF308," ",AG308)</f>
        <v/>
      </c>
      <c r="AI308" s="25" t="inlineStr">
        <is>
          <t>no reporta</t>
        </is>
      </c>
      <c r="AJ308" s="25" t="inlineStr">
        <is>
          <t>no reporta</t>
        </is>
      </c>
      <c r="AK308" s="25" t="inlineStr">
        <is>
          <t>La Magnolia</t>
        </is>
      </c>
      <c r="AM308" s="25" t="inlineStr">
        <is>
          <t>028</t>
        </is>
      </c>
      <c r="AP308" s="25" t="n">
        <v>9</v>
      </c>
      <c r="AQ308" s="34" t="n">
        <v>41733</v>
      </c>
      <c r="AR308" s="34" t="n">
        <v>41751</v>
      </c>
      <c r="AS308" s="36">
        <f>AR308-AQ308</f>
        <v/>
      </c>
      <c r="AT308" s="25" t="inlineStr">
        <is>
          <t>Acta de compromiso</t>
        </is>
      </c>
      <c r="AU308" s="25" t="inlineStr">
        <is>
          <t>Auto de archivo</t>
        </is>
      </c>
      <c r="AW308" s="38" t="n">
        <v>41751</v>
      </c>
      <c r="AX308" s="37" t="inlineStr">
        <is>
          <t>L. Garcia - J. Alvarez</t>
        </is>
      </c>
      <c r="AY308" s="38" t="n">
        <v>41753</v>
      </c>
      <c r="CF308" s="38" t="n">
        <v>41753</v>
      </c>
    </row>
    <row r="309">
      <c r="A309" s="25" t="inlineStr">
        <is>
          <t>IT 13-2650-132597</t>
        </is>
      </c>
      <c r="B309" s="25" t="inlineStr">
        <is>
          <t>305-2014</t>
        </is>
      </c>
      <c r="C309" s="25" t="n">
        <v>1309607</v>
      </c>
      <c r="D309" s="25" t="inlineStr">
        <is>
          <t>FLORA</t>
        </is>
      </c>
      <c r="H309" s="25" t="inlineStr">
        <is>
          <t>Denuncian posible arbol en riesgo</t>
        </is>
      </c>
      <c r="I309" s="25" t="inlineStr">
        <is>
          <t>Ivan Alcides Arroyave</t>
        </is>
      </c>
      <c r="J309" s="25" t="inlineStr">
        <is>
          <t>Cl</t>
        </is>
      </c>
      <c r="K309" s="25" t="n">
        <v>37</v>
      </c>
      <c r="L309" s="25" t="inlineStr">
        <is>
          <t>B</t>
        </is>
      </c>
      <c r="M309" s="25" t="inlineStr">
        <is>
          <t>SUR</t>
        </is>
      </c>
      <c r="N309" s="25" t="n">
        <v>27</v>
      </c>
      <c r="O309" s="25" t="inlineStr">
        <is>
          <t>A</t>
        </is>
      </c>
      <c r="P309" s="25" t="n">
        <v>150</v>
      </c>
      <c r="R309" s="25" t="inlineStr">
        <is>
          <t>RAMAL 4</t>
        </is>
      </c>
      <c r="T309" s="25">
        <f>CONCATENATE(J309," ",K309," ",L309," ",M309," ",N309," ",O309," ",P309," ",Q309," ",R309," ",S309)</f>
        <v/>
      </c>
      <c r="U309" s="25" t="n">
        <v>70551613</v>
      </c>
      <c r="V309" s="25" t="n">
        <v>3148468686</v>
      </c>
      <c r="W309" s="25" t="inlineStr">
        <is>
          <t>Admon Altos del Escobero</t>
        </is>
      </c>
      <c r="AH309" s="25">
        <f>CONCATENATE(X309," ",Y309," ",Z309," ",AA309," ",AB309," ",AC309," ",AD309," ",AE309," ",AF309," ",AG309)</f>
        <v/>
      </c>
      <c r="AI309" s="25" t="inlineStr">
        <is>
          <t>no reporta</t>
        </is>
      </c>
      <c r="AJ309" s="25" t="n">
        <v>3322409</v>
      </c>
      <c r="AK309" s="25" t="inlineStr">
        <is>
          <t>Loma de las Brujas</t>
        </is>
      </c>
      <c r="AM309" s="25" t="inlineStr">
        <is>
          <t>015</t>
        </is>
      </c>
      <c r="AP309" s="25" t="n">
        <v>5</v>
      </c>
      <c r="AQ309" s="34" t="n">
        <v>41736</v>
      </c>
      <c r="AR309" s="34" t="n">
        <v>41771</v>
      </c>
      <c r="AS309" s="36">
        <f>AR309-AQ309</f>
        <v/>
      </c>
      <c r="AT309" s="25" t="inlineStr">
        <is>
          <t>Acta de compromiso</t>
        </is>
      </c>
      <c r="AU309" s="25" t="inlineStr">
        <is>
          <t>Auto de archivo</t>
        </is>
      </c>
      <c r="AW309" s="38" t="n">
        <v>41771</v>
      </c>
      <c r="AX309" s="37" t="inlineStr">
        <is>
          <t>J. Guzman - C. Calle</t>
        </is>
      </c>
      <c r="AY309" s="38" t="n">
        <v>41775</v>
      </c>
      <c r="CF309" s="38" t="n">
        <v>41816</v>
      </c>
    </row>
    <row r="310">
      <c r="B310" s="25" t="inlineStr">
        <is>
          <t>306-2014</t>
        </is>
      </c>
      <c r="C310" s="25" t="n">
        <v>1309608</v>
      </c>
      <c r="D310" s="25" t="inlineStr">
        <is>
          <t>FLORA</t>
        </is>
      </c>
      <c r="H310" s="25" t="inlineStr">
        <is>
          <t>Afectación de palma por retiro de hojas</t>
        </is>
      </c>
      <c r="I310" s="25" t="inlineStr">
        <is>
          <t>anonimo</t>
        </is>
      </c>
      <c r="T310" s="25">
        <f>CONCATENATE(J310," ",K310," ",L310," ",M310," ",N310," ",O310," ",P310," ",Q310," ",R310," ",S310)</f>
        <v/>
      </c>
      <c r="U310" s="25" t="inlineStr">
        <is>
          <t>no reporta</t>
        </is>
      </c>
      <c r="V310" s="25" t="inlineStr">
        <is>
          <t>no reporta</t>
        </is>
      </c>
      <c r="W310" s="25" t="inlineStr">
        <is>
          <t>Jorge Ivan de Ossa</t>
        </is>
      </c>
      <c r="X310" s="25" t="inlineStr">
        <is>
          <t>CL</t>
        </is>
      </c>
      <c r="Y310" s="25" t="n">
        <v>39</v>
      </c>
      <c r="Z310" s="25" t="inlineStr">
        <is>
          <t>B</t>
        </is>
      </c>
      <c r="AA310" s="25" t="inlineStr">
        <is>
          <t>SUR</t>
        </is>
      </c>
      <c r="AB310" s="25" t="n">
        <v>36</v>
      </c>
      <c r="AD310" s="25" t="n">
        <v>27</v>
      </c>
      <c r="AH310" s="25">
        <f>CONCATENATE(X310," ",Y310," ",Z310," ",AA310," ",AB310," ",AC310," ",AD310," ",AE310," ",AF310," ",AG310)</f>
        <v/>
      </c>
      <c r="AI310" s="25" t="inlineStr">
        <is>
          <t>no reporta</t>
        </is>
      </c>
      <c r="AJ310" s="25" t="inlineStr">
        <is>
          <t>no reporta</t>
        </is>
      </c>
      <c r="AK310" s="25" t="inlineStr">
        <is>
          <t>Mesa</t>
        </is>
      </c>
      <c r="AM310" s="25" t="inlineStr">
        <is>
          <t>021</t>
        </is>
      </c>
      <c r="AP310" s="25" t="n">
        <v>9</v>
      </c>
      <c r="AQ310" s="34" t="n">
        <v>41736</v>
      </c>
      <c r="AR310" s="34" t="n">
        <v>41751</v>
      </c>
      <c r="AS310" s="36">
        <f>AR310-AQ310</f>
        <v/>
      </c>
      <c r="AT310" s="25" t="inlineStr">
        <is>
          <t>Acta de compromiso</t>
        </is>
      </c>
      <c r="AU310" s="25" t="inlineStr">
        <is>
          <t>Auto de archivo</t>
        </is>
      </c>
      <c r="AW310" s="38" t="n">
        <v>41751</v>
      </c>
      <c r="AX310" s="37" t="inlineStr">
        <is>
          <t>L. Garcia - J. Alvarez</t>
        </is>
      </c>
      <c r="AY310" s="38" t="n">
        <v>41753</v>
      </c>
      <c r="CF310" s="38" t="n">
        <v>41753</v>
      </c>
    </row>
    <row r="311">
      <c r="B311" s="25" t="inlineStr">
        <is>
          <t>307-2014</t>
        </is>
      </c>
      <c r="C311" s="25" t="n">
        <v>1309625</v>
      </c>
      <c r="D311" s="25" t="inlineStr">
        <is>
          <t>ESPACIO PUBLICOS VERDES</t>
        </is>
      </c>
      <c r="H311" s="25" t="inlineStr">
        <is>
          <t>Cambio zona verde por piso duro</t>
        </is>
      </c>
      <c r="I311" s="25" t="inlineStr">
        <is>
          <t>De Oficio</t>
        </is>
      </c>
      <c r="T311" s="25">
        <f>CONCATENATE(J311," ",K311," ",L311," ",M311," ",N311," ",O311," ",P311," ",Q311," ",R311," ",S311)</f>
        <v/>
      </c>
      <c r="U311" s="25" t="inlineStr">
        <is>
          <t>no reporta</t>
        </is>
      </c>
      <c r="V311" s="25" t="inlineStr">
        <is>
          <t>no reporta</t>
        </is>
      </c>
      <c r="W311" s="25" t="inlineStr">
        <is>
          <t>Monica Mattos</t>
        </is>
      </c>
      <c r="X311" s="25" t="inlineStr">
        <is>
          <t>KR</t>
        </is>
      </c>
      <c r="Y311" s="25" t="n">
        <v>40</v>
      </c>
      <c r="AB311" s="25" t="n">
        <v>46</v>
      </c>
      <c r="AC311" s="25" t="inlineStr">
        <is>
          <t>D</t>
        </is>
      </c>
      <c r="AD311" s="25" t="n">
        <v>46</v>
      </c>
      <c r="AE311" s="25" t="inlineStr">
        <is>
          <t>SUR</t>
        </is>
      </c>
      <c r="AH311" s="25">
        <f>CONCATENATE(X311," ",Y311," ",Z311," ",AA311," ",AB311," ",AC311," ",AD311," ",AE311," ",AF311," ",AG311)</f>
        <v/>
      </c>
      <c r="AI311" s="25" t="n">
        <v>21527286</v>
      </c>
      <c r="AJ311" s="25" t="n">
        <v>3017726989</v>
      </c>
      <c r="AK311" s="25" t="inlineStr">
        <is>
          <t>El Trianón</t>
        </is>
      </c>
      <c r="AM311" s="25" t="inlineStr">
        <is>
          <t>006</t>
        </is>
      </c>
      <c r="AP311" s="25" t="n">
        <v>7</v>
      </c>
      <c r="AQ311" s="34" t="n">
        <v>41737</v>
      </c>
      <c r="AR311" s="34" t="n">
        <v>41737</v>
      </c>
      <c r="AS311" s="36">
        <f>AR311-AQ311</f>
        <v/>
      </c>
      <c r="AT311" s="25" t="inlineStr">
        <is>
          <t>Acta de compromiso</t>
        </is>
      </c>
      <c r="AU311" s="25" t="inlineStr">
        <is>
          <t>Auto de archivo</t>
        </is>
      </c>
      <c r="AW311" s="38" t="n">
        <v>41736</v>
      </c>
      <c r="AX311" s="37" t="inlineStr">
        <is>
          <t>C. Rojas - C. Calle</t>
        </is>
      </c>
      <c r="AY311" s="38" t="n">
        <v>41737</v>
      </c>
      <c r="CF311" s="38" t="n">
        <v>41926</v>
      </c>
    </row>
    <row r="312">
      <c r="B312" s="25" t="inlineStr">
        <is>
          <t>308-2014</t>
        </is>
      </c>
      <c r="C312" s="25" t="inlineStr">
        <is>
          <t>1309627 - 1312985</t>
        </is>
      </c>
      <c r="E312" s="25" t="inlineStr">
        <is>
          <t>RESIDUOS SOLIDOS</t>
        </is>
      </c>
      <c r="H312" s="25" t="inlineStr">
        <is>
          <t>Disposicion inadecuada de residuos solidos</t>
        </is>
      </c>
      <c r="I312" s="25" t="inlineStr">
        <is>
          <t>De Oficio</t>
        </is>
      </c>
      <c r="T312" s="25">
        <f>CONCATENATE(J312," ",K312," ",L312," ",M312," ",N312," ",O312," ",P312," ",Q312," ",R312," ",S312)</f>
        <v/>
      </c>
      <c r="U312" s="25" t="inlineStr">
        <is>
          <t>no reporta</t>
        </is>
      </c>
      <c r="V312" s="25" t="inlineStr">
        <is>
          <t>no reporta</t>
        </is>
      </c>
      <c r="W312" s="25" t="inlineStr">
        <is>
          <t>Juan Pablo Perez Perez</t>
        </is>
      </c>
      <c r="X312" s="25" t="inlineStr">
        <is>
          <t>CL</t>
        </is>
      </c>
      <c r="Y312" s="25" t="n">
        <v>39</v>
      </c>
      <c r="Z312" s="25" t="inlineStr">
        <is>
          <t>B</t>
        </is>
      </c>
      <c r="AA312" s="25" t="inlineStr">
        <is>
          <t>SUR</t>
        </is>
      </c>
      <c r="AB312" s="25" t="n">
        <v>45</v>
      </c>
      <c r="AD312" s="25" t="n">
        <v>15</v>
      </c>
      <c r="AG312" s="25" t="n">
        <v>301</v>
      </c>
      <c r="AH312" s="25">
        <f>CONCATENATE(X312," ",Y312," ",Z312," ",AA312," ",AB312," ",AC312," ",AD312," ",AE312," ",AF312," ",AG312)</f>
        <v/>
      </c>
      <c r="AI312" s="25" t="n">
        <v>3415317</v>
      </c>
      <c r="AJ312" s="25" t="n">
        <v>3023568</v>
      </c>
      <c r="AK312" s="25" t="inlineStr">
        <is>
          <t>Alcalá</t>
        </is>
      </c>
      <c r="AM312" s="25" t="inlineStr">
        <is>
          <t>023</t>
        </is>
      </c>
      <c r="AP312" s="25" t="n">
        <v>8</v>
      </c>
      <c r="AQ312" s="34" t="n">
        <v>41737</v>
      </c>
      <c r="AR312" s="34" t="n">
        <v>41737</v>
      </c>
      <c r="AS312" s="36">
        <f>AR312-AQ312</f>
        <v/>
      </c>
      <c r="AT312" s="25" t="inlineStr">
        <is>
          <t>Acta de compromiso</t>
        </is>
      </c>
      <c r="AU312" s="25" t="inlineStr">
        <is>
          <t>Auto de archivo</t>
        </is>
      </c>
      <c r="AW312" s="38" t="n">
        <v>41732</v>
      </c>
      <c r="AX312" s="37" t="inlineStr">
        <is>
          <t>J. Restrepo - S. Bustamante - C. Rojas</t>
        </is>
      </c>
      <c r="AY312" s="38" t="n">
        <v>41737</v>
      </c>
      <c r="CF312" s="38" t="n">
        <v>42019</v>
      </c>
    </row>
    <row r="313">
      <c r="B313" s="25" t="inlineStr">
        <is>
          <t>309-2014</t>
        </is>
      </c>
      <c r="C313" s="25" t="n">
        <v>116613</v>
      </c>
      <c r="E313" s="25" t="inlineStr">
        <is>
          <t>RESIDUOS SOLIDOS</t>
        </is>
      </c>
      <c r="H313" s="25" t="inlineStr">
        <is>
          <t>Disposición inadecuada de residuos solidos</t>
        </is>
      </c>
      <c r="I313" s="25" t="inlineStr">
        <is>
          <t>Inspección sexta urbana - Paula Andrea Areango Acevedo - Sergio Antonio Osorio Fernandez</t>
        </is>
      </c>
      <c r="T313" s="25">
        <f>CONCATENATE(J313," ",K313," ",L313," ",M313," ",N313," ",O313," ",P313," ",Q313," ",R313," ",S313)</f>
        <v/>
      </c>
      <c r="U313" s="25" t="inlineStr">
        <is>
          <t>no reporta</t>
        </is>
      </c>
      <c r="V313" s="25" t="inlineStr">
        <is>
          <t>3394031 - 2760916</t>
        </is>
      </c>
      <c r="W313" s="25" t="inlineStr">
        <is>
          <t>Octavio Escobar</t>
        </is>
      </c>
      <c r="X313" s="25" t="inlineStr">
        <is>
          <t>KR</t>
        </is>
      </c>
      <c r="Y313" s="25" t="n">
        <v>48</v>
      </c>
      <c r="AB313" s="25" t="n">
        <v>19</v>
      </c>
      <c r="AD313" s="25" t="n">
        <v>136</v>
      </c>
      <c r="AE313" s="25" t="inlineStr">
        <is>
          <t>SUR</t>
        </is>
      </c>
      <c r="AH313" s="25">
        <f>CONCATENATE(X313," ",Y313," ",Z313," ",AA313," ",AB313," ",AC313," ",AD313," ",AE313," ",AF313," ",AG313)</f>
        <v/>
      </c>
      <c r="AI313" s="25" t="inlineStr">
        <is>
          <t>no reporta</t>
        </is>
      </c>
      <c r="AJ313" s="25" t="inlineStr">
        <is>
          <t>no reporta</t>
        </is>
      </c>
      <c r="AK313" s="25" t="inlineStr">
        <is>
          <t>Bosques de Zuñiga</t>
        </is>
      </c>
      <c r="AM313" s="25" t="inlineStr">
        <is>
          <t>039</t>
        </is>
      </c>
      <c r="AP313" s="25" t="n">
        <v>2</v>
      </c>
      <c r="AQ313" s="34" t="n">
        <v>41731</v>
      </c>
      <c r="AR313" s="34" t="n">
        <v>41751</v>
      </c>
      <c r="AS313" s="36">
        <f>AR313-AQ313</f>
        <v/>
      </c>
      <c r="AT313" s="25" t="inlineStr">
        <is>
          <t>Acta de compromiso</t>
        </is>
      </c>
      <c r="AU313" s="25" t="inlineStr">
        <is>
          <t>Auto de archivo</t>
        </is>
      </c>
      <c r="CF313" s="38" t="n">
        <v>41787</v>
      </c>
    </row>
    <row r="314">
      <c r="B314" s="25" t="inlineStr">
        <is>
          <t>310-2014</t>
        </is>
      </c>
      <c r="C314" s="25" t="n">
        <v>1136</v>
      </c>
      <c r="D314" s="25" t="inlineStr">
        <is>
          <t>HÍDRICO</t>
        </is>
      </c>
      <c r="H314" s="25" t="inlineStr">
        <is>
          <t xml:space="preserve">Desviación de quebrada La Meseta </t>
        </is>
      </c>
      <c r="I314" s="25" t="inlineStr">
        <is>
          <t>Autoridad Ambiental</t>
        </is>
      </c>
      <c r="T314" s="25">
        <f>CONCATENATE(J314," ",K314," ",L314," ",M314," ",N314," ",O314," ",P314," ",Q314," ",R314," ",S314)</f>
        <v/>
      </c>
      <c r="U314" s="25" t="inlineStr">
        <is>
          <t>no reporta</t>
        </is>
      </c>
      <c r="V314" s="25" t="inlineStr">
        <is>
          <t>no reporta</t>
        </is>
      </c>
      <c r="W314" s="25" t="inlineStr">
        <is>
          <t>Varios usuarios</t>
        </is>
      </c>
      <c r="AH314" s="25">
        <f>CONCATENATE(X314," ",Y314," ",Z314," ",AA314," ",AB314," ",AC314," ",AD314," ",AE314," ",AF314," ",AG314)</f>
        <v/>
      </c>
      <c r="AI314" s="25" t="inlineStr">
        <is>
          <t>no reporta</t>
        </is>
      </c>
      <c r="AJ314" s="25" t="inlineStr">
        <is>
          <t>no reporta</t>
        </is>
      </c>
      <c r="AL314" s="25" t="inlineStr">
        <is>
          <t>Perico</t>
        </is>
      </c>
      <c r="AM314" s="25" t="inlineStr">
        <is>
          <t>006</t>
        </is>
      </c>
      <c r="AP314" s="25" t="n">
        <v>13</v>
      </c>
      <c r="AQ314" s="34" t="n">
        <v>41698</v>
      </c>
      <c r="AR314" s="34" t="n">
        <v>41799</v>
      </c>
      <c r="AS314" s="36">
        <f>AR314-AQ314</f>
        <v/>
      </c>
      <c r="AT314" s="25" t="inlineStr">
        <is>
          <t>Acta de compromiso</t>
        </is>
      </c>
      <c r="AU314" s="25" t="inlineStr">
        <is>
          <t>Auto de archivo</t>
        </is>
      </c>
    </row>
    <row r="315">
      <c r="A315" s="25" t="inlineStr">
        <is>
          <t>IT 132609</t>
        </is>
      </c>
      <c r="B315" s="25" t="inlineStr">
        <is>
          <t>311-2014</t>
        </is>
      </c>
      <c r="C315" s="25" t="inlineStr">
        <is>
          <t>116830 - 124498</t>
        </is>
      </c>
      <c r="D315" s="25" t="inlineStr">
        <is>
          <t>HÍDRICO</t>
        </is>
      </c>
      <c r="H315" s="25" t="inlineStr">
        <is>
          <t>Manejo inadecuado de agua lluvia</t>
        </is>
      </c>
      <c r="I315" s="25" t="inlineStr">
        <is>
          <t>OGR</t>
        </is>
      </c>
      <c r="T315" s="25">
        <f>CONCATENATE(J315," ",K315," ",L315," ",M315," ",N315," ",O315," ",P315," ",Q315," ",R315," ",S315)</f>
        <v/>
      </c>
      <c r="U315" s="25" t="inlineStr">
        <is>
          <t>no reporta</t>
        </is>
      </c>
      <c r="V315" s="25" t="inlineStr">
        <is>
          <t>no reporta</t>
        </is>
      </c>
      <c r="W315" s="25" t="inlineStr">
        <is>
          <t>Olga del Socorro Restrepo Ossa</t>
        </is>
      </c>
      <c r="X315" s="25" t="inlineStr">
        <is>
          <t>KR</t>
        </is>
      </c>
      <c r="Y315" s="25" t="n">
        <v>34</v>
      </c>
      <c r="AB315" s="25" t="n">
        <v>38</v>
      </c>
      <c r="AC315" s="25" t="inlineStr">
        <is>
          <t>A</t>
        </is>
      </c>
      <c r="AD315" s="25" t="n">
        <v>47</v>
      </c>
      <c r="AE315" s="25" t="inlineStr">
        <is>
          <t>SUR</t>
        </is>
      </c>
      <c r="AG315" s="25" t="n">
        <v>201</v>
      </c>
      <c r="AH315" s="25">
        <f>CONCATENATE(X315," ",Y315," ",Z315," ",AA315," ",AB315," ",AC315," ",AD315," ",AE315," ",AF315," ",AG315)</f>
        <v/>
      </c>
      <c r="AI315" s="25" t="inlineStr">
        <is>
          <t>no reporta</t>
        </is>
      </c>
      <c r="AJ315" s="25" t="n">
        <v>3320831</v>
      </c>
      <c r="AK315" s="25" t="inlineStr">
        <is>
          <t>Mesa</t>
        </is>
      </c>
      <c r="AM315" s="25" t="inlineStr">
        <is>
          <t>021</t>
        </is>
      </c>
      <c r="AP315" s="25" t="n">
        <v>9</v>
      </c>
      <c r="AQ315" s="34" t="n">
        <v>41732</v>
      </c>
      <c r="AR315" s="34" t="n">
        <v>41757</v>
      </c>
      <c r="AS315" s="36">
        <f>AR315-AQ315</f>
        <v/>
      </c>
      <c r="AT315" s="25" t="inlineStr">
        <is>
          <t>Acta de compromiso</t>
        </is>
      </c>
      <c r="AU315" s="25" t="inlineStr">
        <is>
          <t>Auto de archivo</t>
        </is>
      </c>
      <c r="AW315" s="38" t="n">
        <v>41774</v>
      </c>
      <c r="AX315" s="37" t="inlineStr">
        <is>
          <t>L. Taborda - C. Calle</t>
        </is>
      </c>
      <c r="AY315" s="38" t="n">
        <v>41775</v>
      </c>
    </row>
    <row r="316">
      <c r="B316" s="25" t="inlineStr">
        <is>
          <t>312-2014</t>
        </is>
      </c>
      <c r="C316" s="25" t="n">
        <v>1309604</v>
      </c>
      <c r="D316" s="25" t="inlineStr">
        <is>
          <t>SUELO</t>
        </is>
      </c>
      <c r="H316" s="25" t="inlineStr">
        <is>
          <t>Movimiento de tierra, explanación de terreno aporte de sedimentos en lote del municipio</t>
        </is>
      </c>
      <c r="I316" s="25" t="inlineStr">
        <is>
          <t>De oficio</t>
        </is>
      </c>
      <c r="U316" s="25" t="inlineStr">
        <is>
          <t>no reporta</t>
        </is>
      </c>
      <c r="V316" s="25" t="inlineStr">
        <is>
          <t>no reporta</t>
        </is>
      </c>
      <c r="W316" s="25" t="inlineStr">
        <is>
          <t>Diego Tamayo</t>
        </is>
      </c>
      <c r="AH316" s="25">
        <f>CONCATENATE(X316," ",Y316," ",Z316," ",AA316," ",AB316," ",AC316," ",AD316," ",AE316," ",AF316," ",AG316)</f>
        <v/>
      </c>
      <c r="AL316" s="25" t="inlineStr">
        <is>
          <t>Pantanillo</t>
        </is>
      </c>
      <c r="AM316" s="25" t="inlineStr">
        <is>
          <t>005</t>
        </is>
      </c>
      <c r="AP316" s="25" t="n">
        <v>13</v>
      </c>
      <c r="AQ316" s="34" t="n">
        <v>41736</v>
      </c>
      <c r="AR316" s="34" t="n">
        <v>41736</v>
      </c>
      <c r="AS316" s="36">
        <f>AR316-AQ316</f>
        <v/>
      </c>
      <c r="AT316" s="25" t="inlineStr">
        <is>
          <t>Acta de compromiso</t>
        </is>
      </c>
      <c r="AU316" s="25" t="inlineStr">
        <is>
          <t>Auto de archivo</t>
        </is>
      </c>
      <c r="AW316" s="38" t="n">
        <v>41734</v>
      </c>
      <c r="AX316" s="37" t="inlineStr">
        <is>
          <t>L. Taborda</t>
        </is>
      </c>
      <c r="AY316" s="38" t="n">
        <v>41736</v>
      </c>
      <c r="CF316" s="38" t="n">
        <v>41884</v>
      </c>
    </row>
    <row r="317">
      <c r="B317" s="25" t="inlineStr">
        <is>
          <t>313-2014</t>
        </is>
      </c>
      <c r="C317" s="25" t="n">
        <v>1309721</v>
      </c>
      <c r="E317" s="25" t="inlineStr">
        <is>
          <t>RESIDUO ESPECIAL</t>
        </is>
      </c>
      <c r="H317" s="25" t="inlineStr">
        <is>
          <t>Disposición inadecuada de sanitarios, lavamanos al separador</t>
        </is>
      </c>
      <c r="I317" s="25" t="inlineStr">
        <is>
          <t>De oficio</t>
        </is>
      </c>
      <c r="T317" s="25">
        <f>CONCATENATE(J317," ",K317," ",L317," ",M317," ",N317," ",O317," ",P317," ",Q317," ",R317," ",S317)</f>
        <v/>
      </c>
      <c r="U317" s="25" t="inlineStr">
        <is>
          <t>no reporta</t>
        </is>
      </c>
      <c r="V317" s="25" t="inlineStr">
        <is>
          <t>no reporta</t>
        </is>
      </c>
      <c r="W317" s="25" t="inlineStr">
        <is>
          <t>Claudia Moscoso</t>
        </is>
      </c>
      <c r="X317" s="25" t="inlineStr">
        <is>
          <t>DG</t>
        </is>
      </c>
      <c r="Y317" s="25" t="n">
        <v>33</v>
      </c>
      <c r="AB317" s="25" t="n">
        <v>32</v>
      </c>
      <c r="AC317" s="25" t="inlineStr">
        <is>
          <t>C</t>
        </is>
      </c>
      <c r="AD317" s="25" t="n">
        <v>41</v>
      </c>
      <c r="AE317" s="25" t="inlineStr">
        <is>
          <t>SUR</t>
        </is>
      </c>
      <c r="AH317" s="25">
        <f>CONCATENATE(X317," ",Y317," ",Z317," ",AA317," ",AB317," ",AC317," ",AD317," ",AE317," ",AF317," ",AG317)</f>
        <v/>
      </c>
      <c r="AI317" s="25" t="n">
        <v>42896828</v>
      </c>
      <c r="AJ317" s="25" t="n">
        <v>2761279</v>
      </c>
      <c r="AK317" s="25" t="inlineStr">
        <is>
          <t>La Magnolia</t>
        </is>
      </c>
      <c r="AM317" s="25" t="inlineStr">
        <is>
          <t>028</t>
        </is>
      </c>
      <c r="AP317" s="25" t="n">
        <v>9</v>
      </c>
      <c r="AQ317" s="34" t="n">
        <v>41737</v>
      </c>
      <c r="AR317" s="34" t="n">
        <v>41737</v>
      </c>
      <c r="AS317" s="36">
        <f>AR317-AQ317</f>
        <v/>
      </c>
      <c r="AT317" s="25" t="inlineStr">
        <is>
          <t>Acta de compromiso</t>
        </is>
      </c>
      <c r="AU317" s="25" t="inlineStr">
        <is>
          <t>Auto de archivo</t>
        </is>
      </c>
      <c r="AW317" s="38" t="n">
        <v>41737</v>
      </c>
      <c r="AX317" s="37" t="inlineStr">
        <is>
          <t>L. Garcia - J. Alvarez</t>
        </is>
      </c>
      <c r="AY317" s="38" t="n">
        <v>41738</v>
      </c>
      <c r="CF317" s="38" t="n">
        <v>41751</v>
      </c>
    </row>
    <row r="318">
      <c r="A318" s="25" t="inlineStr">
        <is>
          <t>Oficio 13-2660</t>
        </is>
      </c>
      <c r="B318" s="25" t="inlineStr">
        <is>
          <t>314-2014</t>
        </is>
      </c>
      <c r="C318" s="25" t="inlineStr">
        <is>
          <t>1309622 - 127263 - 127264</t>
        </is>
      </c>
      <c r="D318" s="25" t="inlineStr">
        <is>
          <t>FLORA</t>
        </is>
      </c>
      <c r="H318" s="25" t="inlineStr">
        <is>
          <t>Tala de arboles en zona protección, explanación</t>
        </is>
      </c>
      <c r="I318" s="25" t="inlineStr">
        <is>
          <t>De oficio</t>
        </is>
      </c>
      <c r="T318" s="25">
        <f>CONCATENATE(J318," ",K318," ",L318," ",M318," ",N318," ",O318," ",P318," ",Q318," ",R318," ",S318)</f>
        <v/>
      </c>
      <c r="U318" s="25" t="inlineStr">
        <is>
          <t>no reporta</t>
        </is>
      </c>
      <c r="V318" s="25" t="inlineStr">
        <is>
          <t>no reporta</t>
        </is>
      </c>
      <c r="W318" s="25" t="inlineStr">
        <is>
          <t>Clara Isabel Mesa Posada - Jose Ignacio Castro Ramos</t>
        </is>
      </c>
      <c r="AH318" s="25">
        <f>CONCATENATE(X318," ",Y318," ",Z318," ",AA318," ",AB318," ",AC318," ",AD318," ",AE318," ",AF318," ",AG318)</f>
        <v/>
      </c>
      <c r="AI318" s="25" t="n">
        <v>43726061</v>
      </c>
      <c r="AJ318" s="25" t="n">
        <v>5839966</v>
      </c>
      <c r="AL318" s="25" t="inlineStr">
        <is>
          <t>Pantanillo</t>
        </is>
      </c>
      <c r="AN318" s="25" t="inlineStr">
        <is>
          <t>005</t>
        </is>
      </c>
      <c r="AP318" s="25" t="n">
        <v>13</v>
      </c>
      <c r="AQ318" s="34" t="n">
        <v>41736</v>
      </c>
      <c r="AR318" s="34" t="n">
        <v>41736</v>
      </c>
      <c r="AS318" s="36">
        <f>AR318-AQ318</f>
        <v/>
      </c>
      <c r="AT318" s="25" t="inlineStr">
        <is>
          <t>Acta de compromiso</t>
        </is>
      </c>
      <c r="AU318" s="25" t="inlineStr">
        <is>
          <t>Pendiente de trámite</t>
        </is>
      </c>
      <c r="AW318" s="38" t="n">
        <v>41734</v>
      </c>
      <c r="AX318" s="37" t="inlineStr">
        <is>
          <t>L. Taborda</t>
        </is>
      </c>
      <c r="AY318" s="38" t="n">
        <v>41736</v>
      </c>
    </row>
    <row r="319">
      <c r="B319" s="25" t="inlineStr">
        <is>
          <t>315-2014</t>
        </is>
      </c>
      <c r="C319" s="25" t="n">
        <v>1309690</v>
      </c>
      <c r="D319" s="25" t="inlineStr">
        <is>
          <t>HÍDRICO</t>
        </is>
      </c>
      <c r="H319" s="25" t="inlineStr">
        <is>
          <t>Afectación por agua lluvia</t>
        </is>
      </c>
      <c r="I319" s="25" t="inlineStr">
        <is>
          <t>Cesar Londoño Uribe</t>
        </is>
      </c>
      <c r="J319" s="25" t="inlineStr">
        <is>
          <t>Cl</t>
        </is>
      </c>
      <c r="K319" s="25" t="n">
        <v>40</v>
      </c>
      <c r="L319" s="25" t="inlineStr">
        <is>
          <t>A</t>
        </is>
      </c>
      <c r="M319" s="25" t="inlineStr">
        <is>
          <t>SUR</t>
        </is>
      </c>
      <c r="N319" s="25" t="n">
        <v>25</v>
      </c>
      <c r="O319" s="25" t="inlineStr">
        <is>
          <t>AA</t>
        </is>
      </c>
      <c r="P319" s="25" t="n">
        <v>135</v>
      </c>
      <c r="T319" s="25">
        <f>CONCATENATE(J319," ",K319," ",L319," ",M319," ",N319," ",O319," ",P319," ",Q319," ",R319," ",S319)</f>
        <v/>
      </c>
      <c r="U319" s="25" t="inlineStr">
        <is>
          <t>no reporta</t>
        </is>
      </c>
      <c r="V319" s="25" t="n">
        <v>3333805</v>
      </c>
      <c r="W319" s="25" t="inlineStr">
        <is>
          <t>Walter</t>
        </is>
      </c>
      <c r="X319" s="25" t="inlineStr">
        <is>
          <t>CL</t>
        </is>
      </c>
      <c r="Y319" s="25" t="n">
        <v>40</v>
      </c>
      <c r="Z319" s="25" t="inlineStr">
        <is>
          <t>A</t>
        </is>
      </c>
      <c r="AA319" s="25" t="inlineStr">
        <is>
          <t>SUR</t>
        </is>
      </c>
      <c r="AB319" s="25" t="n">
        <v>25</v>
      </c>
      <c r="AC319" s="25" t="inlineStr">
        <is>
          <t>AA</t>
        </is>
      </c>
      <c r="AD319" s="25" t="n">
        <v>127</v>
      </c>
      <c r="AH319" s="25">
        <f>CONCATENATE(X319," ",Y319," ",Z319," ",AA319," ",AB319," ",AC319," ",AD319," ",AE319," ",AF319," ",AG319)</f>
        <v/>
      </c>
      <c r="AI319" s="25" t="inlineStr">
        <is>
          <t>no reporta</t>
        </is>
      </c>
      <c r="AJ319" s="25" t="inlineStr">
        <is>
          <t>no reporta</t>
        </is>
      </c>
      <c r="AK319" s="25" t="inlineStr">
        <is>
          <t xml:space="preserve">La Mina </t>
        </is>
      </c>
      <c r="AM319" s="25" t="inlineStr">
        <is>
          <t>003</t>
        </is>
      </c>
      <c r="AP319" s="25" t="n">
        <v>6</v>
      </c>
      <c r="AQ319" s="34" t="n">
        <v>41739</v>
      </c>
      <c r="AR319" s="34" t="n">
        <v>41757</v>
      </c>
      <c r="AS319" s="36">
        <f>AR319-AQ319</f>
        <v/>
      </c>
      <c r="AT319" s="25" t="inlineStr">
        <is>
          <t>Acta de compromiso</t>
        </is>
      </c>
      <c r="AU319" s="25" t="inlineStr">
        <is>
          <t>Auto de archivo</t>
        </is>
      </c>
      <c r="CF319" s="38" t="n">
        <v>41865</v>
      </c>
    </row>
    <row r="320">
      <c r="B320" s="25" t="inlineStr">
        <is>
          <t>316-2014</t>
        </is>
      </c>
      <c r="C320" s="25" t="n">
        <v>1309697</v>
      </c>
      <c r="D320" s="25" t="inlineStr">
        <is>
          <t>AIRE</t>
        </is>
      </c>
      <c r="G320" s="25" t="inlineStr">
        <is>
          <t>Urb. Villas de Santa Teresa</t>
        </is>
      </c>
      <c r="H320" s="25" t="inlineStr">
        <is>
          <t>Olores ofensivos por lavado de canecas en espacio publico - villas de santa teresa</t>
        </is>
      </c>
      <c r="I320" s="25" t="inlineStr">
        <is>
          <t>Comunidad</t>
        </is>
      </c>
      <c r="T320" s="25">
        <f>CONCATENATE(J320," ",K320," ",L320," ",M320," ",N320," ",O320," ",P320," ",Q320," ",R320," ",S320)</f>
        <v/>
      </c>
      <c r="U320" s="25" t="inlineStr">
        <is>
          <t>no reporta</t>
        </is>
      </c>
      <c r="V320" s="25" t="inlineStr">
        <is>
          <t>no reporta</t>
        </is>
      </c>
      <c r="W320" s="25" t="inlineStr">
        <is>
          <t>Villas de Santa Teresa</t>
        </is>
      </c>
      <c r="AH320" s="25">
        <f>CONCATENATE(X320," ",Y320," ",Z320," ",AA320," ",AB320," ",AC320," ",AD320," ",AE320," ",AF320," ",AG320)</f>
        <v/>
      </c>
      <c r="AI320" s="25" t="inlineStr">
        <is>
          <t>no reporta</t>
        </is>
      </c>
      <c r="AJ320" s="25" t="inlineStr">
        <is>
          <t>no reporta</t>
        </is>
      </c>
      <c r="AK320" s="25" t="inlineStr">
        <is>
          <t>Jardines</t>
        </is>
      </c>
      <c r="AM320" s="25" t="inlineStr">
        <is>
          <t>037</t>
        </is>
      </c>
      <c r="AP320" s="25" t="n">
        <v>2</v>
      </c>
      <c r="AQ320" s="34" t="n">
        <v>41739</v>
      </c>
      <c r="AR320" s="34" t="n">
        <v>41739</v>
      </c>
      <c r="AS320" s="36">
        <f>AR320-AQ320</f>
        <v/>
      </c>
      <c r="AT320" s="25" t="inlineStr">
        <is>
          <t>Acta de compromiso</t>
        </is>
      </c>
      <c r="AU320" s="25" t="inlineStr">
        <is>
          <t>Auto de archivo</t>
        </is>
      </c>
      <c r="CF320" s="38" t="n">
        <v>41816</v>
      </c>
    </row>
    <row r="321">
      <c r="B321" s="25" t="inlineStr">
        <is>
          <t>317-2014</t>
        </is>
      </c>
      <c r="C321" s="25" t="n">
        <v>1309687</v>
      </c>
      <c r="D321" s="25" t="inlineStr">
        <is>
          <t>AIRE</t>
        </is>
      </c>
      <c r="H321" s="25" t="inlineStr">
        <is>
          <t>Quema de material vegetal para carbon y afectando rastrojos medios</t>
        </is>
      </c>
      <c r="I321" s="25" t="inlineStr">
        <is>
          <t>De oficio</t>
        </is>
      </c>
      <c r="T321" s="25">
        <f>CONCATENATE(J321," ",K321," ",L321," ",M321," ",N321," ",O321," ",P321," ",Q321," ",R321," ",S321)</f>
        <v/>
      </c>
      <c r="U321" s="25" t="inlineStr">
        <is>
          <t>no reporta</t>
        </is>
      </c>
      <c r="V321" s="25" t="inlineStr">
        <is>
          <t>no reporta</t>
        </is>
      </c>
      <c r="W321" s="25" t="inlineStr">
        <is>
          <t>Leon Dario Torres</t>
        </is>
      </c>
      <c r="AG321" s="25" t="inlineStr">
        <is>
          <t>km 4,5</t>
        </is>
      </c>
      <c r="AH321" s="25">
        <f>CONCATENATE(X321," ",Y321," ",Z321," ",AA321," ",AB321," ",AC321," ",AD321," ",AE321," ",AF321," ",AG321)</f>
        <v/>
      </c>
      <c r="AI321" s="25" t="n">
        <v>71691184</v>
      </c>
      <c r="AJ321" s="25" t="n">
        <v>3361979</v>
      </c>
      <c r="AL321" s="25" t="inlineStr">
        <is>
          <t>El Escobero</t>
        </is>
      </c>
      <c r="AM321" s="25" t="inlineStr">
        <is>
          <t>002</t>
        </is>
      </c>
      <c r="AP321" s="25" t="n">
        <v>12</v>
      </c>
      <c r="AQ321" s="34" t="n">
        <v>41739</v>
      </c>
      <c r="AR321" s="34" t="n">
        <v>41739</v>
      </c>
      <c r="AS321" s="36">
        <f>AR321-AQ321</f>
        <v/>
      </c>
      <c r="AT321" s="25" t="inlineStr">
        <is>
          <t>Acta de compromiso</t>
        </is>
      </c>
      <c r="AU321" s="25" t="inlineStr">
        <is>
          <t>Verificación</t>
        </is>
      </c>
      <c r="AW321" s="38" t="n">
        <v>41738</v>
      </c>
      <c r="AX321" s="37" t="inlineStr">
        <is>
          <t>L. Taborda</t>
        </is>
      </c>
      <c r="AY321" s="38" t="n">
        <v>41739</v>
      </c>
    </row>
    <row r="322">
      <c r="A322" s="25" t="inlineStr">
        <is>
          <t>IT132395</t>
        </is>
      </c>
      <c r="B322" s="25" t="inlineStr">
        <is>
          <t>318-2014</t>
        </is>
      </c>
      <c r="C322" s="25" t="n">
        <v>1309663</v>
      </c>
      <c r="D322" s="25" t="inlineStr">
        <is>
          <t>HÍDRICO</t>
        </is>
      </c>
      <c r="H322" s="25" t="inlineStr">
        <is>
          <t>Contaminacion de fuente hidrica</t>
        </is>
      </c>
      <c r="I322" s="25" t="inlineStr">
        <is>
          <t>Agustin de Jesus Montoya Montoya</t>
        </is>
      </c>
      <c r="J322" s="25" t="inlineStr">
        <is>
          <t>Cl</t>
        </is>
      </c>
      <c r="K322" s="25" t="n">
        <v>36</v>
      </c>
      <c r="M322" s="25" t="inlineStr">
        <is>
          <t>SUR</t>
        </is>
      </c>
      <c r="N322" s="25" t="n">
        <v>22</v>
      </c>
      <c r="P322" s="25" t="n">
        <v>4</v>
      </c>
      <c r="R322" s="25" t="inlineStr">
        <is>
          <t>PREDIO 192</t>
        </is>
      </c>
      <c r="S322" s="25" t="n">
        <v>113</v>
      </c>
      <c r="T322" s="25">
        <f>CONCATENATE(J322," ",K322," ",L322," ",M322," ",N322," ",O322," ",P322," ",Q322," ",R322," ",S322)</f>
        <v/>
      </c>
      <c r="U322" s="25" t="inlineStr">
        <is>
          <t>no reporta</t>
        </is>
      </c>
      <c r="V322" s="25" t="n">
        <v>3313247</v>
      </c>
      <c r="W322" s="25" t="inlineStr">
        <is>
          <t>Rincon Alto SAS</t>
        </is>
      </c>
      <c r="AF322" s="25" t="inlineStr">
        <is>
          <t>PREDIO 416</t>
        </is>
      </c>
      <c r="AH322" s="25">
        <f>CONCATENATE(X322," ",Y322," ",Z322," ",AA322," ",AB322," ",AC322," ",AD322," ",AE322," ",AF322," ",AG322)</f>
        <v/>
      </c>
      <c r="AI322" s="25" t="n">
        <v>800217842</v>
      </c>
      <c r="AJ322" s="25" t="n">
        <v>3118084</v>
      </c>
      <c r="AL322" s="25" t="inlineStr">
        <is>
          <t>Santa Catalina</t>
        </is>
      </c>
      <c r="AM322" s="25" t="inlineStr">
        <is>
          <t>003</t>
        </is>
      </c>
      <c r="AP322" s="25" t="n">
        <v>10</v>
      </c>
      <c r="AQ322" s="34" t="n">
        <v>41738</v>
      </c>
      <c r="AR322" s="34" t="n">
        <v>41751</v>
      </c>
      <c r="AS322" s="36">
        <f>AR322-AQ322</f>
        <v/>
      </c>
      <c r="AT322" s="25" t="inlineStr">
        <is>
          <t>Acta de compromiso</t>
        </is>
      </c>
      <c r="AU322" s="25" t="inlineStr">
        <is>
          <t>Verificación</t>
        </is>
      </c>
      <c r="AW322" s="38" t="n">
        <v>41739</v>
      </c>
      <c r="AX322" s="37" t="inlineStr">
        <is>
          <t>J. Guzman</t>
        </is>
      </c>
      <c r="AY322" s="38" t="n">
        <v>41751</v>
      </c>
    </row>
    <row r="323">
      <c r="B323" s="25" t="inlineStr">
        <is>
          <t>319-2014</t>
        </is>
      </c>
      <c r="C323" s="25" t="n">
        <v>1309672</v>
      </c>
      <c r="D323" s="25" t="inlineStr">
        <is>
          <t>FAUNA DOMÉSTICA</t>
        </is>
      </c>
      <c r="H323" s="25" t="inlineStr">
        <is>
          <t>Denuncian gato en malas condiciones</t>
        </is>
      </c>
      <c r="I323" s="25" t="inlineStr">
        <is>
          <t xml:space="preserve">Maria Eugenia Agudelo </t>
        </is>
      </c>
      <c r="J323" s="25" t="inlineStr">
        <is>
          <t>Cl</t>
        </is>
      </c>
      <c r="K323" s="25" t="n">
        <v>5</v>
      </c>
      <c r="N323" s="25" t="n">
        <v>80</v>
      </c>
      <c r="O323" s="25" t="inlineStr">
        <is>
          <t>C</t>
        </is>
      </c>
      <c r="P323" s="25" t="n">
        <v>130</v>
      </c>
      <c r="S323" s="25" t="n">
        <v>1412</v>
      </c>
      <c r="T323" s="25">
        <f>CONCATENATE(J323," ",K323," ",L323," ",M323," ",N323," ",O323," ",P323," ",Q323," ",R323," ",S323)</f>
        <v/>
      </c>
      <c r="U323" s="25" t="n">
        <v>42993430</v>
      </c>
      <c r="V323" s="25" t="n">
        <v>3148248970</v>
      </c>
      <c r="W323" s="25" t="inlineStr">
        <is>
          <t>Maria Cecilia Vasquez</t>
        </is>
      </c>
      <c r="X323" s="25" t="inlineStr">
        <is>
          <t>KR</t>
        </is>
      </c>
      <c r="Y323" s="25" t="n">
        <v>36</v>
      </c>
      <c r="Z323" s="25" t="inlineStr">
        <is>
          <t>D</t>
        </is>
      </c>
      <c r="AB323" s="25" t="n">
        <v>43</v>
      </c>
      <c r="AD323" s="25" t="n">
        <v>100</v>
      </c>
      <c r="AE323" s="25" t="inlineStr">
        <is>
          <t>SUR</t>
        </is>
      </c>
      <c r="AG323" s="25" t="n">
        <v>15</v>
      </c>
      <c r="AH323" s="25">
        <f>CONCATENATE(X323," ",Y323," ",Z323," ",AA323," ",AB323," ",AC323," ",AD323," ",AE323," ",AF323," ",AG323)</f>
        <v/>
      </c>
      <c r="AI323" s="25" t="inlineStr">
        <is>
          <t>no reporta</t>
        </is>
      </c>
      <c r="AJ323" s="25" t="n">
        <v>3006014316</v>
      </c>
      <c r="AK323" s="25" t="inlineStr">
        <is>
          <t>Las Antillas</t>
        </is>
      </c>
      <c r="AM323" s="25" t="inlineStr">
        <is>
          <t>005</t>
        </is>
      </c>
      <c r="AP323" s="25" t="n">
        <v>7</v>
      </c>
      <c r="AQ323" s="34" t="n">
        <v>41738</v>
      </c>
      <c r="AR323" s="34" t="n">
        <v>41761</v>
      </c>
      <c r="AS323" s="36">
        <f>AR323-AQ323</f>
        <v/>
      </c>
      <c r="AT323" s="25" t="inlineStr">
        <is>
          <t>Acta de compromiso</t>
        </is>
      </c>
      <c r="AU323" s="25" t="inlineStr">
        <is>
          <t>Auto de archivo</t>
        </is>
      </c>
      <c r="CF323" s="38" t="n">
        <v>41771</v>
      </c>
    </row>
    <row r="324">
      <c r="B324" s="25" t="inlineStr">
        <is>
          <t>320-2014</t>
        </is>
      </c>
      <c r="C324" s="25" t="n">
        <v>1309649</v>
      </c>
      <c r="D324" s="25" t="inlineStr">
        <is>
          <t>FAUNA DOMÉSTICA</t>
        </is>
      </c>
      <c r="H324" s="25" t="inlineStr">
        <is>
          <t>Tenencia inadecuada de perros peligrosos</t>
        </is>
      </c>
      <c r="I324" s="25" t="inlineStr">
        <is>
          <t>Ana Luz Robledo - analuzrobledo@hotmail.com</t>
        </is>
      </c>
      <c r="T324" s="25">
        <f>CONCATENATE(J324," ",K324," ",L324," ",M324," ",N324," ",O324," ",P324," ",Q324," ",R324," ",S324)</f>
        <v/>
      </c>
      <c r="U324" s="25" t="inlineStr">
        <is>
          <t>no reporta</t>
        </is>
      </c>
      <c r="V324" s="25" t="inlineStr">
        <is>
          <t>no reporta</t>
        </is>
      </c>
      <c r="W324" s="25" t="inlineStr">
        <is>
          <t>Hernan</t>
        </is>
      </c>
      <c r="X324" s="25" t="inlineStr">
        <is>
          <t>KR</t>
        </is>
      </c>
      <c r="Y324" s="25" t="n">
        <v>24</v>
      </c>
      <c r="Z324" s="25" t="inlineStr">
        <is>
          <t>E</t>
        </is>
      </c>
      <c r="AB324" s="25" t="n">
        <v>40</v>
      </c>
      <c r="AE324" s="25" t="inlineStr">
        <is>
          <t>SUR</t>
        </is>
      </c>
      <c r="AH324" s="25">
        <f>CONCATENATE(X324," ",Y324," ",Z324," ",AA324," ",AB324," ",AC324," ",AD324," ",AE324," ",AF324," ",AG324)</f>
        <v/>
      </c>
      <c r="AI324" s="25" t="inlineStr">
        <is>
          <t>no reporta</t>
        </is>
      </c>
      <c r="AJ324" s="25" t="inlineStr">
        <is>
          <t>no reporta</t>
        </is>
      </c>
      <c r="AK324" s="25" t="inlineStr">
        <is>
          <t>El Salado</t>
        </is>
      </c>
      <c r="AM324" s="25" t="inlineStr">
        <is>
          <t>002</t>
        </is>
      </c>
      <c r="AP324" s="25" t="n">
        <v>6</v>
      </c>
      <c r="AQ324" s="34" t="n">
        <v>41738</v>
      </c>
      <c r="AR324" s="34" t="n">
        <v>41757</v>
      </c>
      <c r="AS324" s="36">
        <f>AR324-AQ324</f>
        <v/>
      </c>
      <c r="AT324" s="25" t="inlineStr">
        <is>
          <t>Acta de compromiso</t>
        </is>
      </c>
      <c r="AU324" s="25" t="inlineStr">
        <is>
          <t>Auto de archivo</t>
        </is>
      </c>
    </row>
    <row r="325">
      <c r="B325" s="25" t="inlineStr">
        <is>
          <t>321-2014</t>
        </is>
      </c>
      <c r="C325" s="25" t="n">
        <v>1309654</v>
      </c>
      <c r="E325" s="25" t="inlineStr">
        <is>
          <t>RESIDUOS SOLIDOS</t>
        </is>
      </c>
      <c r="H325" s="25" t="inlineStr">
        <is>
          <t>Disposicion inadecuada de residuos solidos</t>
        </is>
      </c>
      <c r="I325" s="25" t="inlineStr">
        <is>
          <t>Enviaseo</t>
        </is>
      </c>
      <c r="T325" s="25">
        <f>CONCATENATE(J325," ",K325," ",L325," ",M325," ",N325," ",O325," ",P325," ",Q325," ",R325," ",S325)</f>
        <v/>
      </c>
      <c r="U325" s="25" t="inlineStr">
        <is>
          <t>no reporta</t>
        </is>
      </c>
      <c r="V325" s="25" t="n">
        <v>4032000</v>
      </c>
      <c r="W325" s="25" t="inlineStr">
        <is>
          <t>Por determinar</t>
        </is>
      </c>
      <c r="X325" s="25" t="inlineStr">
        <is>
          <t>CL</t>
        </is>
      </c>
      <c r="Y325" s="25" t="n">
        <v>40</v>
      </c>
      <c r="AA325" s="25" t="inlineStr">
        <is>
          <t>SUR</t>
        </is>
      </c>
      <c r="AB325" s="25" t="n">
        <v>28</v>
      </c>
      <c r="AD325" s="25" t="n">
        <v>35</v>
      </c>
      <c r="AH325" s="25">
        <f>CONCATENATE(X325," ",Y325," ",Z325," ",AA325," ",AB325," ",AC325," ",AD325," ",AE325," ",AF325," ",AG325)</f>
        <v/>
      </c>
      <c r="AI325" s="25" t="inlineStr">
        <is>
          <t>no reporta</t>
        </is>
      </c>
      <c r="AJ325" s="25" t="inlineStr">
        <is>
          <t>no reporta</t>
        </is>
      </c>
      <c r="AK325" s="25" t="inlineStr">
        <is>
          <t>San José</t>
        </is>
      </c>
      <c r="AM325" s="25" t="inlineStr">
        <is>
          <t>014</t>
        </is>
      </c>
      <c r="AP325" s="25" t="n">
        <v>6</v>
      </c>
      <c r="AQ325" s="34" t="n">
        <v>41738</v>
      </c>
      <c r="AR325" s="34" t="n">
        <v>41757</v>
      </c>
      <c r="AS325" s="36">
        <f>AR325-AQ325</f>
        <v/>
      </c>
      <c r="AT325" s="25" t="inlineStr">
        <is>
          <t>Acta de compromiso</t>
        </is>
      </c>
      <c r="AU325" s="25" t="inlineStr">
        <is>
          <t>Auto de archivo</t>
        </is>
      </c>
    </row>
    <row r="326">
      <c r="B326" s="25" t="inlineStr">
        <is>
          <t>322-2014</t>
        </is>
      </c>
      <c r="C326" s="25" t="n">
        <v>1309670</v>
      </c>
      <c r="D326" s="25" t="inlineStr">
        <is>
          <t>ESPACIO PUBLICOS VERDES</t>
        </is>
      </c>
      <c r="G326" s="25" t="inlineStr">
        <is>
          <t>Ed. Maria Jose</t>
        </is>
      </c>
      <c r="H326" s="25" t="inlineStr">
        <is>
          <t>Intervencion de antejardines</t>
        </is>
      </c>
      <c r="I326" s="25" t="inlineStr">
        <is>
          <t>De Oficio</t>
        </is>
      </c>
      <c r="T326" s="25">
        <f>CONCATENATE(J326," ",K326," ",L326," ",M326," ",N326," ",O326," ",P326," ",Q326," ",R326," ",S326)</f>
        <v/>
      </c>
      <c r="U326" s="25" t="inlineStr">
        <is>
          <t>no reporta</t>
        </is>
      </c>
      <c r="V326" s="25" t="inlineStr">
        <is>
          <t>no reporta</t>
        </is>
      </c>
      <c r="W326" s="25" t="inlineStr">
        <is>
          <t>Gustavo Ochoa Perez</t>
        </is>
      </c>
      <c r="X326" s="25" t="inlineStr">
        <is>
          <t>CL</t>
        </is>
      </c>
      <c r="Y326" s="25" t="n">
        <v>39</v>
      </c>
      <c r="AA326" s="25" t="inlineStr">
        <is>
          <t>SUR</t>
        </is>
      </c>
      <c r="AB326" s="25" t="n">
        <v>45</v>
      </c>
      <c r="AC326" s="25" t="inlineStr">
        <is>
          <t>A</t>
        </is>
      </c>
      <c r="AD326" s="25" t="n">
        <v>3</v>
      </c>
      <c r="AH326" s="25">
        <f>CONCATENATE(X326," ",Y326," ",Z326," ",AA326," ",AB326," ",AC326," ",AD326," ",AE326," ",AF326," ",AG326)</f>
        <v/>
      </c>
      <c r="AI326" s="25" t="n">
        <v>98517845</v>
      </c>
      <c r="AJ326" s="25" t="n">
        <v>3108953444</v>
      </c>
      <c r="AK326" s="25" t="inlineStr">
        <is>
          <t>Alcalá</t>
        </is>
      </c>
      <c r="AM326" s="25" t="inlineStr">
        <is>
          <t>023</t>
        </is>
      </c>
      <c r="AP326" s="25" t="n">
        <v>8</v>
      </c>
      <c r="AQ326" s="34" t="n">
        <v>41738</v>
      </c>
      <c r="AR326" s="34" t="n">
        <v>41738</v>
      </c>
      <c r="AS326" s="36">
        <f>AR326-AQ326</f>
        <v/>
      </c>
      <c r="AT326" s="25" t="inlineStr">
        <is>
          <t>Acta de compromiso</t>
        </is>
      </c>
      <c r="AU326" s="25" t="inlineStr">
        <is>
          <t>Auto de archivo</t>
        </is>
      </c>
      <c r="AW326" s="38" t="n">
        <v>41738</v>
      </c>
      <c r="AX326" s="37" t="inlineStr">
        <is>
          <t>L. Taborda</t>
        </is>
      </c>
      <c r="AY326" s="38" t="n">
        <v>41739</v>
      </c>
      <c r="AZ326" s="38" t="n">
        <v>41779</v>
      </c>
      <c r="BA326" s="37" t="inlineStr">
        <is>
          <t>L. Taborda</t>
        </is>
      </c>
      <c r="BB326" s="38" t="n">
        <v>41779</v>
      </c>
      <c r="CF326" s="38" t="n">
        <v>41779</v>
      </c>
    </row>
    <row r="327">
      <c r="B327" s="25" t="inlineStr">
        <is>
          <t>323-2014</t>
        </is>
      </c>
      <c r="C327" s="25" t="n">
        <v>1309637</v>
      </c>
      <c r="D327" s="25" t="inlineStr">
        <is>
          <t>FAUNA DOMÉSTICA</t>
        </is>
      </c>
      <c r="H327" s="25" t="inlineStr">
        <is>
          <t>Maltrato a canino</t>
        </is>
      </c>
      <c r="I327" s="25" t="inlineStr">
        <is>
          <t>Saira Perez</t>
        </is>
      </c>
      <c r="J327" s="25" t="inlineStr">
        <is>
          <t>KR</t>
        </is>
      </c>
      <c r="K327" s="25" t="n">
        <v>30</v>
      </c>
      <c r="N327" s="25" t="n">
        <v>40</v>
      </c>
      <c r="O327" s="25" t="inlineStr">
        <is>
          <t>F</t>
        </is>
      </c>
      <c r="P327" s="25" t="n">
        <v>86</v>
      </c>
      <c r="Q327" s="25" t="inlineStr">
        <is>
          <t>SUR</t>
        </is>
      </c>
      <c r="T327" s="25">
        <f>CONCATENATE(J327," ",K327," ",L327," ",M327," ",N327," ",O327," ",P327," ",Q327," ",R327," ",S327)</f>
        <v/>
      </c>
      <c r="U327" s="25" t="inlineStr">
        <is>
          <t>no reporta</t>
        </is>
      </c>
      <c r="V327" s="25" t="n">
        <v>3311166</v>
      </c>
      <c r="W327" s="25" t="inlineStr">
        <is>
          <t>Por determinar</t>
        </is>
      </c>
      <c r="X327" s="25" t="inlineStr">
        <is>
          <t>CL</t>
        </is>
      </c>
      <c r="Y327" s="25" t="n">
        <v>41</v>
      </c>
      <c r="AA327" s="25" t="inlineStr">
        <is>
          <t>SUR</t>
        </is>
      </c>
      <c r="AB327" s="25" t="n">
        <v>27</v>
      </c>
      <c r="AC327" s="25" t="inlineStr">
        <is>
          <t>A</t>
        </is>
      </c>
      <c r="AH327" s="25">
        <f>CONCATENATE(X327," ",Y327," ",Z327," ",AA327," ",AB327," ",AC327," ",AD327," ",AE327," ",AF327," ",AG327)</f>
        <v/>
      </c>
      <c r="AI327" s="25" t="inlineStr">
        <is>
          <t>no reporta</t>
        </is>
      </c>
      <c r="AJ327" s="25" t="inlineStr">
        <is>
          <t>no reporta</t>
        </is>
      </c>
      <c r="AK327" s="25" t="inlineStr">
        <is>
          <t>San José</t>
        </is>
      </c>
      <c r="AM327" s="25" t="inlineStr">
        <is>
          <t>014</t>
        </is>
      </c>
      <c r="AP327" s="25" t="n">
        <v>6</v>
      </c>
      <c r="AQ327" s="34" t="n">
        <v>41737</v>
      </c>
      <c r="AR327" s="34" t="n">
        <v>41757</v>
      </c>
      <c r="AS327" s="36">
        <f>AR327-AQ327</f>
        <v/>
      </c>
      <c r="AT327" s="25" t="inlineStr">
        <is>
          <t>Acta de compromiso</t>
        </is>
      </c>
      <c r="AU327" s="25" t="inlineStr">
        <is>
          <t>Auto de archivo</t>
        </is>
      </c>
      <c r="CF327" s="38" t="n">
        <v>41876</v>
      </c>
    </row>
    <row r="328">
      <c r="B328" s="25" t="inlineStr">
        <is>
          <t>324-2014</t>
        </is>
      </c>
      <c r="C328" s="25" t="n">
        <v>1309646</v>
      </c>
      <c r="E328" s="25" t="inlineStr">
        <is>
          <t>ESCOMBROS</t>
        </is>
      </c>
      <c r="H328" s="25" t="inlineStr">
        <is>
          <t>Escombros en via publica</t>
        </is>
      </c>
      <c r="I328" s="25" t="inlineStr">
        <is>
          <t>Daniel Andres Jimenez</t>
        </is>
      </c>
      <c r="J328" s="25" t="inlineStr">
        <is>
          <t>Cl</t>
        </is>
      </c>
      <c r="K328" s="25" t="n">
        <v>41</v>
      </c>
      <c r="L328" s="25" t="inlineStr">
        <is>
          <t>B</t>
        </is>
      </c>
      <c r="M328" s="25" t="inlineStr">
        <is>
          <t>SUR</t>
        </is>
      </c>
      <c r="N328" s="25" t="n">
        <v>25</v>
      </c>
      <c r="O328" s="25" t="inlineStr">
        <is>
          <t>A</t>
        </is>
      </c>
      <c r="P328" s="25" t="n">
        <v>71</v>
      </c>
      <c r="T328" s="25">
        <f>CONCATENATE(J328," ",K328," ",L328," ",M328," ",N328," ",O328," ",P328," ",Q328," ",R328," ",S328)</f>
        <v/>
      </c>
      <c r="U328" s="25" t="n">
        <v>8163409</v>
      </c>
      <c r="V328" s="25" t="n">
        <v>5701024</v>
      </c>
      <c r="W328" s="25" t="inlineStr">
        <is>
          <t>Por determinar</t>
        </is>
      </c>
      <c r="X328" s="25" t="inlineStr">
        <is>
          <t>CL</t>
        </is>
      </c>
      <c r="Y328" s="25" t="n">
        <v>41</v>
      </c>
      <c r="Z328" s="25" t="inlineStr">
        <is>
          <t>B</t>
        </is>
      </c>
      <c r="AA328" s="25" t="inlineStr">
        <is>
          <t>SUR</t>
        </is>
      </c>
      <c r="AB328" s="25" t="n">
        <v>25</v>
      </c>
      <c r="AC328" s="25" t="inlineStr">
        <is>
          <t>A</t>
        </is>
      </c>
      <c r="AH328" s="25">
        <f>CONCATENATE(X328," ",Y328," ",Z328," ",AA328," ",AB328," ",AC328," ",AD328," ",AE328," ",AF328," ",AG328)</f>
        <v/>
      </c>
      <c r="AI328" s="25" t="inlineStr">
        <is>
          <t>no reporta</t>
        </is>
      </c>
      <c r="AJ328" s="25" t="inlineStr">
        <is>
          <t>no reporta</t>
        </is>
      </c>
      <c r="AK328" s="25" t="inlineStr">
        <is>
          <t>San Rafael</t>
        </is>
      </c>
      <c r="AM328" s="25" t="inlineStr">
        <is>
          <t>004</t>
        </is>
      </c>
      <c r="AP328" s="25" t="n">
        <v>6</v>
      </c>
      <c r="AQ328" s="34" t="n">
        <v>41738</v>
      </c>
      <c r="AR328" s="34" t="n">
        <v>41757</v>
      </c>
      <c r="AS328" s="36">
        <f>AR328-AQ328</f>
        <v/>
      </c>
      <c r="AT328" s="25" t="inlineStr">
        <is>
          <t>Acta de compromiso</t>
        </is>
      </c>
      <c r="AU328" s="25" t="inlineStr">
        <is>
          <t>Auto de archivo</t>
        </is>
      </c>
      <c r="CF328" s="38" t="n">
        <v>41771</v>
      </c>
    </row>
    <row r="329">
      <c r="B329" s="25" t="inlineStr">
        <is>
          <t>325-2014</t>
        </is>
      </c>
      <c r="C329" s="25" t="n">
        <v>1309647</v>
      </c>
      <c r="E329" s="25" t="inlineStr">
        <is>
          <t>RESIDUOS SOLIDOS</t>
        </is>
      </c>
      <c r="H329" s="25" t="inlineStr">
        <is>
          <t>Disposición inadecuada de residuos solidos</t>
        </is>
      </c>
      <c r="I329" s="25" t="inlineStr">
        <is>
          <t>Comunidad</t>
        </is>
      </c>
      <c r="J329" s="25" t="inlineStr">
        <is>
          <t>KR</t>
        </is>
      </c>
      <c r="K329" s="25" t="n">
        <v>41</v>
      </c>
      <c r="N329" s="25" t="n">
        <v>39</v>
      </c>
      <c r="P329" s="25" t="n">
        <v>70</v>
      </c>
      <c r="Q329" s="25" t="inlineStr">
        <is>
          <t>SUR</t>
        </is>
      </c>
      <c r="T329" s="25">
        <f>CONCATENATE(J329," ",K329," ",L329," ",M329," ",N329," ",O329," ",P329," ",Q329," ",R329," ",S329)</f>
        <v/>
      </c>
      <c r="U329" s="25" t="inlineStr">
        <is>
          <t>no reporta</t>
        </is>
      </c>
      <c r="V329" s="25" t="inlineStr">
        <is>
          <t>no reporta</t>
        </is>
      </c>
      <c r="W329" s="25" t="inlineStr">
        <is>
          <t>Establecimientos</t>
        </is>
      </c>
      <c r="AH329" s="25">
        <f>CONCATENATE(X329," ",Y329," ",Z329," ",AA329," ",AB329," ",AC329," ",AD329," ",AE329," ",AF329," ",AG329)</f>
        <v/>
      </c>
      <c r="AI329" s="25" t="inlineStr">
        <is>
          <t>no reporta</t>
        </is>
      </c>
      <c r="AJ329" s="25" t="inlineStr">
        <is>
          <t>no reporta</t>
        </is>
      </c>
      <c r="AK329" s="25" t="inlineStr">
        <is>
          <t>El Dorado</t>
        </is>
      </c>
      <c r="AM329" s="25" t="inlineStr">
        <is>
          <t>013</t>
        </is>
      </c>
      <c r="AP329" s="25" t="n">
        <v>7</v>
      </c>
      <c r="AQ329" s="34" t="n">
        <v>41738</v>
      </c>
      <c r="AR329" s="34" t="n">
        <v>41757</v>
      </c>
      <c r="AS329" s="36">
        <f>AR329-AQ329</f>
        <v/>
      </c>
      <c r="AT329" s="25" t="inlineStr">
        <is>
          <t>Acta de compromiso</t>
        </is>
      </c>
      <c r="AU329" s="25" t="inlineStr">
        <is>
          <t>Auto de archivo</t>
        </is>
      </c>
      <c r="CF329" s="38" t="n">
        <v>41771</v>
      </c>
    </row>
    <row r="330">
      <c r="B330" s="25" t="inlineStr">
        <is>
          <t>326-2014</t>
        </is>
      </c>
      <c r="C330" s="25" t="n">
        <v>1309779</v>
      </c>
      <c r="D330" s="25" t="inlineStr">
        <is>
          <t>FAUNA DOMÉSTICA</t>
        </is>
      </c>
      <c r="H330" s="25" t="inlineStr">
        <is>
          <t>Maltrato animal - canino</t>
        </is>
      </c>
      <c r="I330" s="25" t="inlineStr">
        <is>
          <t>Anonimo - Luz</t>
        </is>
      </c>
      <c r="T330" s="25">
        <f>CONCATENATE(J330," ",K330," ",L330," ",M330," ",N330," ",O330," ",P330," ",Q330," ",R330," ",S330)</f>
        <v/>
      </c>
      <c r="U330" s="25" t="inlineStr">
        <is>
          <t>no reporta</t>
        </is>
      </c>
      <c r="V330" s="25" t="n">
        <v>3838219</v>
      </c>
      <c r="W330" s="25" t="inlineStr">
        <is>
          <t>Jhon</t>
        </is>
      </c>
      <c r="X330" s="25" t="inlineStr">
        <is>
          <t>CL</t>
        </is>
      </c>
      <c r="Y330" s="25" t="n">
        <v>41</v>
      </c>
      <c r="Z330" s="25" t="inlineStr">
        <is>
          <t>B</t>
        </is>
      </c>
      <c r="AA330" s="25" t="inlineStr">
        <is>
          <t>SUR</t>
        </is>
      </c>
      <c r="AB330" s="25" t="n">
        <v>25</v>
      </c>
      <c r="AC330" s="25" t="inlineStr">
        <is>
          <t>A</t>
        </is>
      </c>
      <c r="AD330" s="25" t="n">
        <v>71</v>
      </c>
      <c r="AG330" s="25" t="n">
        <v>9979</v>
      </c>
      <c r="AH330" s="25">
        <f>CONCATENATE(X330," ",Y330," ",Z330," ",AA330," ",AB330," ",AC330," ",AD330," ",AE330," ",AF330," ",AG330)</f>
        <v/>
      </c>
      <c r="AI330" s="25" t="inlineStr">
        <is>
          <t>no reporta</t>
        </is>
      </c>
      <c r="AJ330" s="25" t="inlineStr">
        <is>
          <t>no reporta</t>
        </is>
      </c>
      <c r="AK330" s="25" t="inlineStr">
        <is>
          <t>San Rafael</t>
        </is>
      </c>
      <c r="AM330" s="25" t="inlineStr">
        <is>
          <t>004</t>
        </is>
      </c>
      <c r="AP330" s="25" t="n">
        <v>6</v>
      </c>
      <c r="AQ330" s="34" t="n">
        <v>41750</v>
      </c>
      <c r="AR330" s="34" t="n">
        <v>41757</v>
      </c>
      <c r="AS330" s="36">
        <f>AR330-AQ330</f>
        <v/>
      </c>
      <c r="AT330" s="25" t="inlineStr">
        <is>
          <t>Acta de compromiso</t>
        </is>
      </c>
      <c r="AU330" s="25" t="inlineStr">
        <is>
          <t>Auto de archivo</t>
        </is>
      </c>
      <c r="CF330" s="38" t="n">
        <v>41778</v>
      </c>
    </row>
    <row r="331">
      <c r="B331" s="25" t="inlineStr">
        <is>
          <t>327-2014</t>
        </is>
      </c>
      <c r="C331" s="25" t="n">
        <v>1309725</v>
      </c>
      <c r="D331" s="25" t="inlineStr">
        <is>
          <t>FLORA</t>
        </is>
      </c>
      <c r="H331" s="25" t="inlineStr">
        <is>
          <t>Decomiso de 5 bultos de musgo</t>
        </is>
      </c>
      <c r="I331" s="25" t="inlineStr">
        <is>
          <t>De oficio</t>
        </is>
      </c>
      <c r="T331" s="25">
        <f>CONCATENATE(J331," ",K331," ",L331," ",M331," ",N331," ",O331," ",P331," ",Q331," ",R331," ",S331)</f>
        <v/>
      </c>
      <c r="U331" s="25" t="inlineStr">
        <is>
          <t>no reporta</t>
        </is>
      </c>
      <c r="V331" s="25" t="inlineStr">
        <is>
          <t>no reporta</t>
        </is>
      </c>
      <c r="W331" s="25" t="inlineStr">
        <is>
          <t>Pedro Pablo Giraldo</t>
        </is>
      </c>
      <c r="AH331" s="25">
        <f>CONCATENATE(X331," ",Y331," ",Z331," ",AA331," ",AB331," ",AC331," ",AD331," ",AE331," ",AF331," ",AG331)</f>
        <v/>
      </c>
      <c r="AI331" s="25" t="inlineStr">
        <is>
          <t>no reporta</t>
        </is>
      </c>
      <c r="AJ331" s="25" t="n">
        <v>3007448993</v>
      </c>
      <c r="AL331" s="25" t="inlineStr">
        <is>
          <t>El Vallano</t>
        </is>
      </c>
      <c r="AM331" s="25" t="inlineStr">
        <is>
          <t>001</t>
        </is>
      </c>
      <c r="AP331" s="25" t="n">
        <v>11</v>
      </c>
      <c r="AQ331" s="34" t="n">
        <v>41740</v>
      </c>
      <c r="AR331" s="34" t="n">
        <v>41740</v>
      </c>
      <c r="AS331" s="36">
        <f>AR331-AQ331</f>
        <v/>
      </c>
      <c r="AT331" s="25" t="inlineStr">
        <is>
          <t>Remisión u otros</t>
        </is>
      </c>
      <c r="AU331" s="25" t="inlineStr">
        <is>
          <t>Auto de archivo</t>
        </is>
      </c>
      <c r="AW331" s="38" t="n">
        <v>41740</v>
      </c>
      <c r="AX331" s="37" t="inlineStr">
        <is>
          <t>C. Rojas - C. Calle</t>
        </is>
      </c>
      <c r="AY331" s="38" t="n">
        <v>41740</v>
      </c>
      <c r="CF331" s="38" t="n">
        <v>41752</v>
      </c>
    </row>
    <row r="332">
      <c r="B332" s="25" t="inlineStr">
        <is>
          <t>328-2014</t>
        </is>
      </c>
      <c r="C332" s="25" t="n">
        <v>1309727</v>
      </c>
      <c r="D332" s="25" t="inlineStr">
        <is>
          <t>FLORA</t>
        </is>
      </c>
      <c r="H332" s="25" t="inlineStr">
        <is>
          <t>Tala de arboles nativos y quemas</t>
        </is>
      </c>
      <c r="I332" s="25" t="inlineStr">
        <is>
          <t>De oficio</t>
        </is>
      </c>
      <c r="T332" s="25">
        <f>CONCATENATE(J332," ",K332," ",L332," ",M332," ",N332," ",O332," ",P332," ",Q332," ",R332," ",S332)</f>
        <v/>
      </c>
      <c r="U332" s="25" t="inlineStr">
        <is>
          <t>no reporta</t>
        </is>
      </c>
      <c r="V332" s="25" t="inlineStr">
        <is>
          <t>no reporta</t>
        </is>
      </c>
      <c r="W332" s="25" t="inlineStr">
        <is>
          <t>David Naranjo Uribe - davidnaranjou@yahoo.com.mx</t>
        </is>
      </c>
      <c r="X332" s="25" t="inlineStr">
        <is>
          <t>CL</t>
        </is>
      </c>
      <c r="Y332" s="25" t="n">
        <v>29</v>
      </c>
      <c r="AB332" s="25" t="n">
        <v>41</v>
      </c>
      <c r="AD332" s="25" t="n">
        <v>98</v>
      </c>
      <c r="AG332" s="25" t="n">
        <v>1001</v>
      </c>
      <c r="AH332" s="25">
        <f>CONCATENATE(X332," ",Y332," ",Z332," ",AA332," ",AB332," ",AC332," ",AD332," ",AE332," ",AF332," ",AG332)</f>
        <v/>
      </c>
      <c r="AI332" s="25" t="n">
        <v>71775433</v>
      </c>
      <c r="AJ332" s="25" t="n">
        <v>3105388845</v>
      </c>
      <c r="AL332" s="25" t="inlineStr">
        <is>
          <t>Pantanillo</t>
        </is>
      </c>
      <c r="AM332" s="25" t="inlineStr">
        <is>
          <t>005</t>
        </is>
      </c>
      <c r="AP332" s="25" t="n">
        <v>13</v>
      </c>
      <c r="AQ332" s="34" t="n">
        <v>41740</v>
      </c>
      <c r="AR332" s="34" t="n">
        <v>41740</v>
      </c>
      <c r="AS332" s="36">
        <f>AR332-AQ332</f>
        <v/>
      </c>
      <c r="AT332" s="25" t="inlineStr">
        <is>
          <t>Acta de compromiso</t>
        </is>
      </c>
      <c r="AU332" s="25" t="inlineStr">
        <is>
          <t>Verificación</t>
        </is>
      </c>
      <c r="AW332" s="38" t="n">
        <v>41740</v>
      </c>
      <c r="AX332" s="37" t="inlineStr">
        <is>
          <t>L. Taborda</t>
        </is>
      </c>
      <c r="AY332" s="38" t="n">
        <v>41740</v>
      </c>
    </row>
    <row r="333">
      <c r="B333" s="25" t="inlineStr">
        <is>
          <t>329-2014</t>
        </is>
      </c>
      <c r="C333" s="25" t="n">
        <v>1309786</v>
      </c>
      <c r="D333" s="25" t="inlineStr">
        <is>
          <t>FAUNA DOMÉSTICA</t>
        </is>
      </c>
      <c r="H333" s="25" t="inlineStr">
        <is>
          <t>Ataque de un canino a otro</t>
        </is>
      </c>
      <c r="I333" s="25" t="inlineStr">
        <is>
          <t>Jelly Liseth Agudelo</t>
        </is>
      </c>
      <c r="J333" s="25" t="inlineStr">
        <is>
          <t>Cl</t>
        </is>
      </c>
      <c r="K333" s="25" t="n">
        <v>46</v>
      </c>
      <c r="M333" s="25" t="inlineStr">
        <is>
          <t>SUR</t>
        </is>
      </c>
      <c r="N333" s="25" t="n">
        <v>46</v>
      </c>
      <c r="O333" s="25" t="inlineStr">
        <is>
          <t>AA</t>
        </is>
      </c>
      <c r="P333" s="25" t="n">
        <v>37</v>
      </c>
      <c r="T333" s="25">
        <f>CONCATENATE(J333," ",K333," ",L333," ",M333," ",N333," ",O333," ",P333," ",Q333," ",R333," ",S333)</f>
        <v/>
      </c>
      <c r="U333" s="25" t="n">
        <v>1128430066</v>
      </c>
      <c r="V333" s="25" t="n">
        <v>5680176</v>
      </c>
      <c r="W333" s="25" t="inlineStr">
        <is>
          <t>Bernardo Montoya</t>
        </is>
      </c>
      <c r="X333" s="25" t="inlineStr">
        <is>
          <t>CL</t>
        </is>
      </c>
      <c r="Y333" s="25" t="n">
        <v>46</v>
      </c>
      <c r="AA333" s="25" t="inlineStr">
        <is>
          <t>SUR</t>
        </is>
      </c>
      <c r="AB333" s="25" t="n">
        <v>46</v>
      </c>
      <c r="AC333" s="25" t="inlineStr">
        <is>
          <t>B</t>
        </is>
      </c>
      <c r="AD333" s="25" t="n">
        <v>22</v>
      </c>
      <c r="AH333" s="25">
        <f>CONCATENATE(X333," ",Y333," ",Z333," ",AA333," ",AB333," ",AC333," ",AD333," ",AE333," ",AF333," ",AG333)</f>
        <v/>
      </c>
      <c r="AI333" s="25" t="inlineStr">
        <is>
          <t>no reporta</t>
        </is>
      </c>
      <c r="AJ333" s="25" t="inlineStr">
        <is>
          <t>no reporta</t>
        </is>
      </c>
      <c r="AK333" s="25" t="inlineStr">
        <is>
          <t>Primavera</t>
        </is>
      </c>
      <c r="AM333" s="25" t="inlineStr">
        <is>
          <t>010</t>
        </is>
      </c>
      <c r="AP333" s="25" t="n">
        <v>8</v>
      </c>
      <c r="AQ333" s="34" t="n">
        <v>41750</v>
      </c>
      <c r="AR333" s="34" t="n">
        <v>41757</v>
      </c>
      <c r="AS333" s="36">
        <f>AR333-AQ333</f>
        <v/>
      </c>
      <c r="AT333" s="25" t="inlineStr">
        <is>
          <t>Acta de compromiso</t>
        </is>
      </c>
      <c r="AU333" s="25" t="inlineStr">
        <is>
          <t>Verificación</t>
        </is>
      </c>
    </row>
    <row r="334">
      <c r="B334" s="25" t="inlineStr">
        <is>
          <t>330-2014</t>
        </is>
      </c>
      <c r="C334" s="25" t="n">
        <v>1194</v>
      </c>
      <c r="D334" s="25" t="inlineStr">
        <is>
          <t>AIRE</t>
        </is>
      </c>
      <c r="H334" s="25" t="inlineStr">
        <is>
          <t>Quemas para carbon</t>
        </is>
      </c>
      <c r="I334" s="25" t="inlineStr">
        <is>
          <t>OGR</t>
        </is>
      </c>
      <c r="T334" s="25">
        <f>CONCATENATE(J334," ",K334," ",L334," ",M334," ",N334," ",O334," ",P334," ",Q334," ",R334," ",S334)</f>
        <v/>
      </c>
      <c r="U334" s="25" t="inlineStr">
        <is>
          <t>no reporta</t>
        </is>
      </c>
      <c r="V334" s="25" t="inlineStr">
        <is>
          <t>no reporta</t>
        </is>
      </c>
      <c r="W334" s="25" t="inlineStr">
        <is>
          <t>Carboneros</t>
        </is>
      </c>
      <c r="AH334" s="25">
        <f>CONCATENATE(X334," ",Y334," ",Z334," ",AA334," ",AB334," ",AC334," ",AD334," ",AE334," ",AF334," ",AG334)</f>
        <v/>
      </c>
      <c r="AI334" s="25" t="inlineStr">
        <is>
          <t>no reporta</t>
        </is>
      </c>
      <c r="AJ334" s="25" t="inlineStr">
        <is>
          <t>no reporta</t>
        </is>
      </c>
      <c r="AL334" s="25" t="inlineStr">
        <is>
          <t>El Vallano</t>
        </is>
      </c>
      <c r="AM334" s="25" t="inlineStr">
        <is>
          <t>001</t>
        </is>
      </c>
      <c r="AP334" s="25" t="n">
        <v>11</v>
      </c>
      <c r="AQ334" s="34" t="n">
        <v>41739</v>
      </c>
      <c r="AR334" s="34" t="n">
        <v>41758</v>
      </c>
      <c r="AS334" s="36">
        <f>AR334-AQ334</f>
        <v/>
      </c>
      <c r="AT334" s="25" t="inlineStr">
        <is>
          <t>Acta de compromiso</t>
        </is>
      </c>
      <c r="AU334" s="25" t="inlineStr">
        <is>
          <t>Auto de archivo</t>
        </is>
      </c>
    </row>
    <row r="335">
      <c r="B335" s="25" t="inlineStr">
        <is>
          <t>331-2014</t>
        </is>
      </c>
      <c r="C335" s="25" t="n">
        <v>1309785</v>
      </c>
      <c r="D335" s="25" t="inlineStr">
        <is>
          <t>FAUNA DOMÉSTICA</t>
        </is>
      </c>
      <c r="H335" s="25" t="inlineStr">
        <is>
          <t>Ataque de canino a persona</t>
        </is>
      </c>
      <c r="I335" s="25" t="inlineStr">
        <is>
          <t>Dario de Jesus Castañeda</t>
        </is>
      </c>
      <c r="J335" s="25" t="inlineStr">
        <is>
          <t>KR</t>
        </is>
      </c>
      <c r="K335" s="25" t="n">
        <v>27</v>
      </c>
      <c r="L335" s="25" t="inlineStr">
        <is>
          <t>B</t>
        </is>
      </c>
      <c r="N335" s="25" t="n">
        <v>23</v>
      </c>
      <c r="P335" s="25" t="n">
        <v>100</v>
      </c>
      <c r="Q335" s="25" t="inlineStr">
        <is>
          <t>SUR</t>
        </is>
      </c>
      <c r="T335" s="25">
        <f>CONCATENATE(J335," ",K335," ",L335," ",M335," ",N335," ",O335," ",P335," ",Q335," ",R335," ",S335)</f>
        <v/>
      </c>
      <c r="U335" s="25" t="n">
        <v>3471991</v>
      </c>
      <c r="V335" s="25" t="n">
        <v>3170240</v>
      </c>
      <c r="W335" s="25" t="inlineStr">
        <is>
          <t>Oscar Colorado</t>
        </is>
      </c>
      <c r="X335" s="25" t="inlineStr">
        <is>
          <t>KR</t>
        </is>
      </c>
      <c r="Y335" s="25" t="n">
        <v>27</v>
      </c>
      <c r="Z335" s="25" t="inlineStr">
        <is>
          <t>B</t>
        </is>
      </c>
      <c r="AB335" s="25" t="n">
        <v>23</v>
      </c>
      <c r="AD335" s="25" t="n">
        <v>100</v>
      </c>
      <c r="AE335" s="25" t="inlineStr">
        <is>
          <t>SUR</t>
        </is>
      </c>
      <c r="AH335" s="25">
        <f>CONCATENATE(X335," ",Y335," ",Z335," ",AA335," ",AB335," ",AC335," ",AD335," ",AE335," ",AF335," ",AG335)</f>
        <v/>
      </c>
      <c r="AI335" s="25" t="inlineStr">
        <is>
          <t>no reporta</t>
        </is>
      </c>
      <c r="AJ335" s="25" t="inlineStr">
        <is>
          <t>no reporta</t>
        </is>
      </c>
      <c r="AK335" s="25" t="inlineStr">
        <is>
          <t>Zuñiga</t>
        </is>
      </c>
      <c r="AM335" s="25" t="inlineStr">
        <is>
          <t>033</t>
        </is>
      </c>
      <c r="AP335" s="25" t="n">
        <v>4</v>
      </c>
      <c r="AQ335" s="34" t="n">
        <v>41750</v>
      </c>
      <c r="AR335" s="34" t="n">
        <v>41753</v>
      </c>
      <c r="AS335" s="36">
        <f>AR335-AQ335</f>
        <v/>
      </c>
      <c r="AT335" s="25" t="inlineStr">
        <is>
          <t>Código de policia</t>
        </is>
      </c>
      <c r="AU335" s="25" t="inlineStr">
        <is>
          <t>Auto de archivo</t>
        </is>
      </c>
    </row>
    <row r="336">
      <c r="B336" s="25" t="inlineStr">
        <is>
          <t>332-2014</t>
        </is>
      </c>
      <c r="C336" s="25" t="n">
        <v>1309845</v>
      </c>
      <c r="E336" s="25" t="inlineStr">
        <is>
          <t>RESIDUOS SOLIDOS</t>
        </is>
      </c>
      <c r="H336" s="25" t="inlineStr">
        <is>
          <t>Disposición inadecuada de residuos solidos</t>
        </is>
      </c>
      <c r="I336" s="25" t="inlineStr">
        <is>
          <t>Enviaseo</t>
        </is>
      </c>
      <c r="J336" s="25" t="inlineStr">
        <is>
          <t>KR</t>
        </is>
      </c>
      <c r="K336" s="25" t="n">
        <v>43</v>
      </c>
      <c r="L336" s="25" t="inlineStr">
        <is>
          <t>A</t>
        </is>
      </c>
      <c r="N336" s="25" t="n">
        <v>46</v>
      </c>
      <c r="O336" s="25" t="inlineStr">
        <is>
          <t>A</t>
        </is>
      </c>
      <c r="P336" s="25" t="n">
        <v>39</v>
      </c>
      <c r="Q336" s="25" t="inlineStr">
        <is>
          <t>SUR</t>
        </is>
      </c>
      <c r="T336" s="25">
        <f>CONCATENATE(J336," ",K336," ",L336," ",M336," ",N336," ",O336," ",P336," ",Q336," ",R336," ",S336)</f>
        <v/>
      </c>
      <c r="U336" s="25" t="inlineStr">
        <is>
          <t>no reporta</t>
        </is>
      </c>
      <c r="V336" s="25" t="n">
        <v>4032000</v>
      </c>
      <c r="W336" s="25" t="inlineStr">
        <is>
          <t>Restaurante Gula Gula</t>
        </is>
      </c>
      <c r="X336" s="25" t="inlineStr">
        <is>
          <t>DG</t>
        </is>
      </c>
      <c r="Y336" s="25" t="n">
        <v>33</v>
      </c>
      <c r="AB336" s="25" t="n">
        <v>32</v>
      </c>
      <c r="AC336" s="25" t="inlineStr">
        <is>
          <t>A</t>
        </is>
      </c>
      <c r="AD336" s="25" t="n">
        <v>44</v>
      </c>
      <c r="AE336" s="25" t="inlineStr">
        <is>
          <t>SUR</t>
        </is>
      </c>
      <c r="AH336" s="25">
        <f>CONCATENATE(X336," ",Y336," ",Z336," ",AA336," ",AB336," ",AC336," ",AD336," ",AE336," ",AF336," ",AG336)</f>
        <v/>
      </c>
      <c r="AI336" s="25" t="inlineStr">
        <is>
          <t>no reporta</t>
        </is>
      </c>
      <c r="AJ336" s="25" t="inlineStr">
        <is>
          <t>no reporta</t>
        </is>
      </c>
      <c r="AK336" s="25" t="inlineStr">
        <is>
          <t>La Magnolia</t>
        </is>
      </c>
      <c r="AM336" s="25" t="inlineStr">
        <is>
          <t>028</t>
        </is>
      </c>
      <c r="AP336" s="25" t="n">
        <v>9</v>
      </c>
      <c r="AQ336" s="34" t="n">
        <v>41751</v>
      </c>
      <c r="AR336" s="34" t="n">
        <v>41757</v>
      </c>
      <c r="AS336" s="36">
        <f>AR336-AQ336</f>
        <v/>
      </c>
      <c r="AT336" s="25" t="inlineStr">
        <is>
          <t>Acta de compromiso</t>
        </is>
      </c>
      <c r="AU336" s="25" t="inlineStr">
        <is>
          <t>Auto de archivo</t>
        </is>
      </c>
      <c r="AW336" s="38" t="n">
        <v>41757</v>
      </c>
      <c r="AX336" s="37" t="inlineStr">
        <is>
          <t>L. Garcia - J. Alvarez</t>
        </is>
      </c>
      <c r="AY336" s="38" t="n">
        <v>41757</v>
      </c>
      <c r="BL336" s="38" t="n">
        <v>41785</v>
      </c>
      <c r="CF336" s="38" t="n">
        <v>41787</v>
      </c>
    </row>
    <row r="337">
      <c r="B337" s="25" t="inlineStr">
        <is>
          <t>333-2014</t>
        </is>
      </c>
      <c r="C337" s="25" t="n">
        <v>1309804</v>
      </c>
      <c r="E337" s="25" t="inlineStr">
        <is>
          <t>RESIDUOS SOLIDOS</t>
        </is>
      </c>
      <c r="H337" s="25" t="inlineStr">
        <is>
          <t>Inadecuado manejo de residuos solidos</t>
        </is>
      </c>
      <c r="I337" s="25" t="inlineStr">
        <is>
          <t>Comunidad</t>
        </is>
      </c>
      <c r="T337" s="25">
        <f>CONCATENATE(J337," ",K337," ",L337," ",M337," ",N337," ",O337," ",P337," ",Q337," ",R337," ",S337)</f>
        <v/>
      </c>
      <c r="U337" s="25" t="inlineStr">
        <is>
          <t>no reporta</t>
        </is>
      </c>
      <c r="V337" s="25" t="inlineStr">
        <is>
          <t>no reporta</t>
        </is>
      </c>
      <c r="W337" s="25" t="inlineStr">
        <is>
          <t>Comunidad del sector</t>
        </is>
      </c>
      <c r="X337" s="25" t="inlineStr">
        <is>
          <t>CL</t>
        </is>
      </c>
      <c r="Y337" s="25" t="n">
        <v>39</v>
      </c>
      <c r="Z337" s="25" t="inlineStr">
        <is>
          <t>B</t>
        </is>
      </c>
      <c r="AA337" s="25" t="inlineStr">
        <is>
          <t>SUR</t>
        </is>
      </c>
      <c r="AB337" s="25" t="n">
        <v>33</v>
      </c>
      <c r="AD337" s="25" t="n">
        <v>47</v>
      </c>
      <c r="AH337" s="25">
        <f>CONCATENATE(X337," ",Y337," ",Z337," ",AA337," ",AB337," ",AC337," ",AD337," ",AE337," ",AF337," ",AG337)</f>
        <v/>
      </c>
      <c r="AI337" s="25" t="inlineStr">
        <is>
          <t>no reporta</t>
        </is>
      </c>
      <c r="AJ337" s="25" t="inlineStr">
        <is>
          <t>no reporta</t>
        </is>
      </c>
      <c r="AK337" s="25" t="inlineStr">
        <is>
          <t>Mesa</t>
        </is>
      </c>
      <c r="AM337" s="25" t="inlineStr">
        <is>
          <t>021</t>
        </is>
      </c>
      <c r="AP337" s="25" t="n">
        <v>9</v>
      </c>
      <c r="AQ337" s="34" t="n">
        <v>41751</v>
      </c>
      <c r="AR337" s="34" t="n">
        <v>41761</v>
      </c>
      <c r="AS337" s="36">
        <f>AR337-AQ337</f>
        <v/>
      </c>
      <c r="AT337" s="25" t="inlineStr">
        <is>
          <t>Acta de compromiso</t>
        </is>
      </c>
      <c r="AU337" s="25" t="inlineStr">
        <is>
          <t>Auto de archivo</t>
        </is>
      </c>
      <c r="CF337" s="38" t="n">
        <v>41787</v>
      </c>
    </row>
    <row r="338">
      <c r="B338" s="25" t="inlineStr">
        <is>
          <t>334-2014</t>
        </is>
      </c>
      <c r="C338" s="25" t="inlineStr">
        <is>
          <t>1309839 - 1310518 - 1310349</t>
        </is>
      </c>
      <c r="D338" s="25" t="inlineStr">
        <is>
          <t>FAUNA DOMÉSTICA</t>
        </is>
      </c>
      <c r="H338" s="25" t="inlineStr">
        <is>
          <t>Ataque de canino a niña</t>
        </is>
      </c>
      <c r="I338" s="25" t="inlineStr">
        <is>
          <t>David Toro Ruiz</t>
        </is>
      </c>
      <c r="J338" s="25" t="inlineStr">
        <is>
          <t>Cl</t>
        </is>
      </c>
      <c r="K338" s="25" t="n">
        <v>33</v>
      </c>
      <c r="L338" s="25" t="inlineStr">
        <is>
          <t>B</t>
        </is>
      </c>
      <c r="M338" s="25" t="inlineStr">
        <is>
          <t>SUR</t>
        </is>
      </c>
      <c r="N338" s="25" t="n">
        <v>43</v>
      </c>
      <c r="P338" s="25" t="n">
        <v>36</v>
      </c>
      <c r="T338" s="25">
        <f>CONCATENATE(J338," ",K338," ",L338," ",M338," ",N338," ",O338," ",P338," ",Q338," ",R338," ",S338)</f>
        <v/>
      </c>
      <c r="U338" s="25" t="n">
        <v>1037597215</v>
      </c>
      <c r="V338" s="25" t="n">
        <v>5798510</v>
      </c>
      <c r="W338" s="25" t="inlineStr">
        <is>
          <t>Carlos Enrique Alvarez</t>
        </is>
      </c>
      <c r="X338" s="25" t="inlineStr">
        <is>
          <t>KR</t>
        </is>
      </c>
      <c r="Y338" s="25" t="n">
        <v>45</v>
      </c>
      <c r="Z338" s="25" t="inlineStr">
        <is>
          <t>A</t>
        </is>
      </c>
      <c r="AB338" s="25" t="n">
        <v>35</v>
      </c>
      <c r="AD338" s="25" t="n">
        <v>43</v>
      </c>
      <c r="AE338" s="25" t="inlineStr">
        <is>
          <t>SUR</t>
        </is>
      </c>
      <c r="AH338" s="25">
        <f>CONCATENATE(X338," ",Y338," ",Z338," ",AA338," ",AB338," ",AC338," ",AD338," ",AE338," ",AF338," ",AG338)</f>
        <v/>
      </c>
      <c r="AI338" s="25" t="inlineStr">
        <is>
          <t>no reporta</t>
        </is>
      </c>
      <c r="AJ338" s="25" t="n">
        <v>5966807</v>
      </c>
      <c r="AK338" s="25" t="inlineStr">
        <is>
          <t>San Marcos</t>
        </is>
      </c>
      <c r="AM338" s="25" t="inlineStr">
        <is>
          <t>025</t>
        </is>
      </c>
      <c r="AP338" s="25" t="n">
        <v>3</v>
      </c>
      <c r="AQ338" s="34" t="n">
        <v>41751</v>
      </c>
      <c r="AR338" s="34" t="n">
        <v>41771</v>
      </c>
      <c r="AS338" s="36">
        <f>AR338-AQ338</f>
        <v/>
      </c>
      <c r="AT338" s="25" t="inlineStr">
        <is>
          <t>Código de policia</t>
        </is>
      </c>
      <c r="AU338" s="25" t="inlineStr">
        <is>
          <t>Auto de archivo</t>
        </is>
      </c>
    </row>
    <row r="339">
      <c r="B339" s="25" t="inlineStr">
        <is>
          <t>335-2014</t>
        </is>
      </c>
      <c r="C339" s="25" t="inlineStr">
        <is>
          <t>1309838 - 1312962</t>
        </is>
      </c>
      <c r="D339" s="25" t="inlineStr">
        <is>
          <t>FAUNA DOMÉSTICA</t>
        </is>
      </c>
      <c r="H339" s="25" t="inlineStr">
        <is>
          <t>Ataque de canino a persona</t>
        </is>
      </c>
      <c r="I339" s="25" t="inlineStr">
        <is>
          <t>Alejandro Olaya B.</t>
        </is>
      </c>
      <c r="J339" s="25" t="inlineStr">
        <is>
          <t>KR</t>
        </is>
      </c>
      <c r="K339" s="25" t="n">
        <v>41</v>
      </c>
      <c r="N339" s="25" t="n">
        <v>39</v>
      </c>
      <c r="T339" s="25">
        <f>CONCATENATE(J339," ",K339," ",L339," ",M339," ",N339," ",O339," ",P339," ",Q339," ",R339," ",S339)</f>
        <v/>
      </c>
      <c r="U339" s="25" t="inlineStr">
        <is>
          <t>no reporta</t>
        </is>
      </c>
      <c r="V339" s="25" t="n">
        <v>3336051</v>
      </c>
      <c r="W339" s="25" t="inlineStr">
        <is>
          <t>Ana Carolina Toro Martinez</t>
        </is>
      </c>
      <c r="X339" s="25" t="inlineStr">
        <is>
          <t>KR</t>
        </is>
      </c>
      <c r="Y339" s="25" t="n">
        <v>41</v>
      </c>
      <c r="Z339" s="25" t="inlineStr">
        <is>
          <t>A</t>
        </is>
      </c>
      <c r="AB339" s="25" t="n">
        <v>40</v>
      </c>
      <c r="AC339" s="25" t="inlineStr">
        <is>
          <t>B</t>
        </is>
      </c>
      <c r="AD339" s="25" t="n">
        <v>11</v>
      </c>
      <c r="AE339" s="25" t="inlineStr">
        <is>
          <t>SUR</t>
        </is>
      </c>
      <c r="AH339" s="25">
        <f>CONCATENATE(X339," ",Y339," ",Z339," ",AA339," ",AB339," ",AC339," ",AD339," ",AE339," ",AF339," ",AG339)</f>
        <v/>
      </c>
      <c r="AI339" s="25" t="inlineStr">
        <is>
          <t>no reporta</t>
        </is>
      </c>
      <c r="AJ339" s="25" t="inlineStr">
        <is>
          <t>no reporta</t>
        </is>
      </c>
      <c r="AK339" s="25" t="inlineStr">
        <is>
          <t>El Dorado</t>
        </is>
      </c>
      <c r="AM339" s="25" t="inlineStr">
        <is>
          <t>013</t>
        </is>
      </c>
      <c r="AP339" s="25" t="n">
        <v>7</v>
      </c>
      <c r="AQ339" s="34" t="n">
        <v>41751</v>
      </c>
      <c r="AR339" s="34" t="n">
        <v>41771</v>
      </c>
      <c r="AS339" s="36">
        <f>AR339-AQ339</f>
        <v/>
      </c>
      <c r="AT339" s="25" t="inlineStr">
        <is>
          <t>Acta de compromiso</t>
        </is>
      </c>
      <c r="AU339" s="25" t="inlineStr">
        <is>
          <t>Auto de archivo</t>
        </is>
      </c>
      <c r="CF339" s="38" t="n">
        <v>42019</v>
      </c>
    </row>
    <row r="340">
      <c r="B340" s="25" t="inlineStr">
        <is>
          <t>336-2014</t>
        </is>
      </c>
      <c r="C340" s="25" t="n">
        <v>1309846</v>
      </c>
      <c r="D340" s="25" t="inlineStr">
        <is>
          <t>FLORA</t>
        </is>
      </c>
      <c r="H340" s="25" t="inlineStr">
        <is>
          <t>Poda de arboles severa sin autorizacion</t>
        </is>
      </c>
      <c r="I340" s="25" t="inlineStr">
        <is>
          <t>Anonimo</t>
        </is>
      </c>
      <c r="T340" s="25">
        <f>CONCATENATE(J340," ",K340," ",L340," ",M340," ",N340," ",O340," ",P340," ",Q340," ",R340," ",S340)</f>
        <v/>
      </c>
      <c r="U340" s="25" t="inlineStr">
        <is>
          <t>no reporta</t>
        </is>
      </c>
      <c r="V340" s="25" t="inlineStr">
        <is>
          <t>no reporta</t>
        </is>
      </c>
      <c r="W340" s="25" t="inlineStr">
        <is>
          <t>Barberia Tatos - Comidas rapidas Jordy</t>
        </is>
      </c>
      <c r="X340" s="25" t="inlineStr">
        <is>
          <t>CL</t>
        </is>
      </c>
      <c r="Y340" s="25" t="n">
        <v>40</v>
      </c>
      <c r="AA340" s="25" t="inlineStr">
        <is>
          <t>SUR</t>
        </is>
      </c>
      <c r="AB340" s="25" t="n">
        <v>32</v>
      </c>
      <c r="AD340" s="25" t="n">
        <v>41</v>
      </c>
      <c r="AH340" s="25">
        <f>CONCATENATE(X340," ",Y340," ",Z340," ",AA340," ",AB340," ",AC340," ",AD340," ",AE340," ",AF340," ",AG340)</f>
        <v/>
      </c>
      <c r="AI340" s="25" t="inlineStr">
        <is>
          <t>no reporta</t>
        </is>
      </c>
      <c r="AJ340" s="25" t="inlineStr">
        <is>
          <t>no reporta</t>
        </is>
      </c>
      <c r="AK340" s="25" t="inlineStr">
        <is>
          <t>Mesa</t>
        </is>
      </c>
      <c r="AM340" s="25" t="inlineStr">
        <is>
          <t>021</t>
        </is>
      </c>
      <c r="AP340" s="25" t="n">
        <v>9</v>
      </c>
      <c r="AQ340" s="34" t="n">
        <v>41751</v>
      </c>
      <c r="AR340" s="34" t="n">
        <v>41834</v>
      </c>
      <c r="AS340" s="36">
        <f>AR340-AQ340</f>
        <v/>
      </c>
      <c r="AT340" s="25" t="inlineStr">
        <is>
          <t>Acta de compromiso</t>
        </is>
      </c>
      <c r="AU340" s="25" t="inlineStr">
        <is>
          <t>Auto de archivo</t>
        </is>
      </c>
      <c r="AW340" s="38" t="n">
        <v>41834</v>
      </c>
      <c r="AX340" s="37" t="inlineStr">
        <is>
          <t>L. Taborda</t>
        </is>
      </c>
      <c r="AY340" s="38" t="n">
        <v>41834</v>
      </c>
      <c r="CF340" s="38" t="n">
        <v>41841</v>
      </c>
    </row>
    <row r="341">
      <c r="B341" s="25" t="inlineStr">
        <is>
          <t>337-2014</t>
        </is>
      </c>
      <c r="C341" s="25" t="n">
        <v>1309851</v>
      </c>
      <c r="D341" s="25" t="inlineStr">
        <is>
          <t>FLORA</t>
        </is>
      </c>
      <c r="H341" s="25" t="inlineStr">
        <is>
          <t>Afectacion severa de palma</t>
        </is>
      </c>
      <c r="I341" s="25" t="inlineStr">
        <is>
          <t>Comunidad</t>
        </is>
      </c>
      <c r="T341" s="25">
        <f>CONCATENATE(J341," ",K341," ",L341," ",M341," ",N341," ",O341," ",P341," ",Q341," ",R341," ",S341)</f>
        <v/>
      </c>
      <c r="U341" s="25" t="inlineStr">
        <is>
          <t>no reporta</t>
        </is>
      </c>
      <c r="V341" s="25" t="inlineStr">
        <is>
          <t>no reporta</t>
        </is>
      </c>
      <c r="W341" s="25" t="inlineStr">
        <is>
          <t>Inirida</t>
        </is>
      </c>
      <c r="X341" s="25" t="inlineStr">
        <is>
          <t>CL</t>
        </is>
      </c>
      <c r="Y341" s="25" t="n">
        <v>21</v>
      </c>
      <c r="AA341" s="25" t="inlineStr">
        <is>
          <t>SUR</t>
        </is>
      </c>
      <c r="AB341" s="25" t="n">
        <v>41</v>
      </c>
      <c r="AC341" s="25" t="inlineStr">
        <is>
          <t>A</t>
        </is>
      </c>
      <c r="AD341" s="25" t="n">
        <v>71</v>
      </c>
      <c r="AF341" s="25" t="n">
        <v>3</v>
      </c>
      <c r="AG341" s="25" t="n">
        <v>105</v>
      </c>
      <c r="AH341" s="25">
        <f>CONCATENATE(X341," ",Y341," ",Z341," ",AA341," ",AB341," ",AC341," ",AD341," ",AE341," ",AF341," ",AG341)</f>
        <v/>
      </c>
      <c r="AI341" s="25" t="inlineStr">
        <is>
          <t>no reporta</t>
        </is>
      </c>
      <c r="AJ341" s="25" t="inlineStr">
        <is>
          <t>no reporta</t>
        </is>
      </c>
      <c r="AK341" s="25" t="inlineStr">
        <is>
          <t>Zuñiga</t>
        </is>
      </c>
      <c r="AM341" s="25" t="inlineStr">
        <is>
          <t>033</t>
        </is>
      </c>
      <c r="AP341" s="25" t="n">
        <v>4</v>
      </c>
      <c r="AQ341" s="34" t="n">
        <v>41751</v>
      </c>
      <c r="AR341" s="34" t="n">
        <v>41773</v>
      </c>
      <c r="AS341" s="36">
        <f>AR341-AQ341</f>
        <v/>
      </c>
      <c r="AT341" s="25" t="inlineStr">
        <is>
          <t>Acta de compromiso</t>
        </is>
      </c>
      <c r="AU341" s="25" t="inlineStr">
        <is>
          <t>Auto de archivo</t>
        </is>
      </c>
    </row>
    <row r="342">
      <c r="A342" s="25" t="inlineStr">
        <is>
          <t>Oficio 13-3037 - 2263</t>
        </is>
      </c>
      <c r="B342" s="25" t="inlineStr">
        <is>
          <t>338-2014</t>
        </is>
      </c>
      <c r="C342" s="25" t="n">
        <v>1200</v>
      </c>
      <c r="D342" s="25" t="inlineStr">
        <is>
          <t>HÍDRICO</t>
        </is>
      </c>
      <c r="H342" s="25" t="inlineStr">
        <is>
          <t>Conexión errada de agua residual</t>
        </is>
      </c>
      <c r="I342" s="25" t="inlineStr">
        <is>
          <t>De oficio</t>
        </is>
      </c>
      <c r="T342" s="25">
        <f>CONCATENATE(J342," ",K342," ",L342," ",M342," ",N342," ",O342," ",P342," ",Q342," ",R342," ",S342)</f>
        <v/>
      </c>
      <c r="U342" s="25" t="inlineStr">
        <is>
          <t>no reporta</t>
        </is>
      </c>
      <c r="V342" s="25" t="inlineStr">
        <is>
          <t>no reporta</t>
        </is>
      </c>
      <c r="W342" s="25" t="inlineStr">
        <is>
          <t>Margarita Maria Lopez A - Arrendamientos Envigado</t>
        </is>
      </c>
      <c r="X342" s="25" t="inlineStr">
        <is>
          <t>KR</t>
        </is>
      </c>
      <c r="Y342" s="25" t="n">
        <v>43</v>
      </c>
      <c r="AB342" s="25" t="n">
        <v>38</v>
      </c>
      <c r="AD342" s="25" t="n">
        <v>75</v>
      </c>
      <c r="AE342" s="25" t="inlineStr">
        <is>
          <t>SUR</t>
        </is>
      </c>
      <c r="AH342" s="25">
        <f>CONCATENATE(X342," ",Y342," ",Z342," ",AA342," ",AB342," ",AC342," ",AD342," ",AE342," ",AF342," ",AG342)</f>
        <v/>
      </c>
      <c r="AI342" s="25" t="inlineStr">
        <is>
          <t>no reporta</t>
        </is>
      </c>
      <c r="AJ342" s="25" t="n">
        <v>4446868</v>
      </c>
      <c r="AK342" s="25" t="inlineStr">
        <is>
          <t>Zona centro</t>
        </is>
      </c>
      <c r="AM342" s="25" t="inlineStr">
        <is>
          <t>022</t>
        </is>
      </c>
      <c r="AP342" s="25" t="n">
        <v>9</v>
      </c>
      <c r="AQ342" s="34" t="n">
        <v>41753</v>
      </c>
      <c r="AS342" s="36">
        <f>AR342-AQ342</f>
        <v/>
      </c>
      <c r="AT342" s="25" t="inlineStr">
        <is>
          <t>Acta de compromiso</t>
        </is>
      </c>
      <c r="AU342" s="25" t="inlineStr">
        <is>
          <t>Auto de archivo</t>
        </is>
      </c>
      <c r="AW342" s="38" t="n">
        <v>41753</v>
      </c>
      <c r="AX342" s="37" t="inlineStr">
        <is>
          <t>inspeccion ambiental</t>
        </is>
      </c>
      <c r="AY342" s="38" t="n">
        <v>41753</v>
      </c>
      <c r="BL342" s="38" t="n">
        <v>41757</v>
      </c>
      <c r="BM342" s="37" t="inlineStr">
        <is>
          <t>julian guzman</t>
        </is>
      </c>
      <c r="CF342" s="38" t="n">
        <v>41940</v>
      </c>
    </row>
    <row r="343">
      <c r="B343" s="25" t="inlineStr">
        <is>
          <t>339-2014</t>
        </is>
      </c>
      <c r="C343" s="25" t="inlineStr">
        <is>
          <t>1309922 - 1310461 -  (R/DP. 0120031)</t>
        </is>
      </c>
      <c r="D343" s="25" t="inlineStr">
        <is>
          <t>HÍDRICO</t>
        </is>
      </c>
      <c r="G343" s="25" t="inlineStr">
        <is>
          <t>Tierra grata esmeraldal</t>
        </is>
      </c>
      <c r="H343" s="25" t="inlineStr">
        <is>
          <t>descarga de agua de pilas a red de alcantarillado</t>
        </is>
      </c>
      <c r="I343" s="25" t="inlineStr">
        <is>
          <t>De oficio</t>
        </is>
      </c>
      <c r="U343" s="25" t="inlineStr">
        <is>
          <t>no reporta</t>
        </is>
      </c>
      <c r="V343" s="25" t="inlineStr">
        <is>
          <t>no reporta</t>
        </is>
      </c>
      <c r="W343" s="25" t="inlineStr">
        <is>
          <t>Tierra Grata - Esmeraldal</t>
        </is>
      </c>
      <c r="X343" s="25" t="inlineStr">
        <is>
          <t>CL</t>
        </is>
      </c>
      <c r="Y343" s="25" t="n">
        <v>27</v>
      </c>
      <c r="AA343" s="25" t="inlineStr">
        <is>
          <t>SUR</t>
        </is>
      </c>
      <c r="AB343" s="25" t="n">
        <v>27</v>
      </c>
      <c r="AD343" s="25" t="n">
        <v>92</v>
      </c>
      <c r="AH343" s="25">
        <f>CONCATENATE(X343," ",Y343," ",Z343," ",AA343," ",AB343," ",AC343," ",AD343," ",AE343," ",AF343," ",AG343)</f>
        <v/>
      </c>
      <c r="AI343" s="25" t="inlineStr">
        <is>
          <t>no reporta</t>
        </is>
      </c>
      <c r="AJ343" s="25" t="inlineStr">
        <is>
          <t>3363955 - 3036779207</t>
        </is>
      </c>
      <c r="AK343" s="25" t="inlineStr">
        <is>
          <t>Uribe Angel</t>
        </is>
      </c>
      <c r="AM343" s="25" t="inlineStr">
        <is>
          <t>030</t>
        </is>
      </c>
      <c r="AP343" s="25" t="n">
        <v>3</v>
      </c>
      <c r="AQ343" s="34" t="n">
        <v>41753</v>
      </c>
      <c r="AR343" s="34" t="n">
        <v>41753</v>
      </c>
      <c r="AS343" s="36">
        <f>AR343-AQ343</f>
        <v/>
      </c>
      <c r="AT343" s="25" t="inlineStr">
        <is>
          <t>Acta de compromiso</t>
        </is>
      </c>
      <c r="AU343" s="25" t="inlineStr">
        <is>
          <t>Auto de archivo</t>
        </is>
      </c>
    </row>
    <row r="344">
      <c r="B344" s="25" t="inlineStr">
        <is>
          <t>340-2014</t>
        </is>
      </c>
      <c r="C344" s="25" t="inlineStr">
        <is>
          <t>117953 - 1310495</t>
        </is>
      </c>
      <c r="D344" s="25" t="inlineStr">
        <is>
          <t>LOTE-PREDIO</t>
        </is>
      </c>
      <c r="H344" s="25" t="inlineStr">
        <is>
          <t>Lote en malas condiciones</t>
        </is>
      </c>
      <c r="I344" s="25" t="inlineStr">
        <is>
          <t>Personeria- Margarita Arango Giraldo</t>
        </is>
      </c>
      <c r="T344" s="25">
        <f>CONCATENATE(J344," ",K344," ",L344," ",M344," ",N344," ",O344," ",P344," ",Q344," ",R344," ",S344)</f>
        <v/>
      </c>
      <c r="U344" s="25" t="n">
        <v>32333295</v>
      </c>
      <c r="V344" s="25" t="n">
        <v>3346921</v>
      </c>
      <c r="W344" s="25" t="inlineStr">
        <is>
          <t>Maria Rubiela Palacio - Pioneros</t>
        </is>
      </c>
      <c r="X344" s="25" t="inlineStr">
        <is>
          <t>DG</t>
        </is>
      </c>
      <c r="Y344" s="25" t="n">
        <v>29</v>
      </c>
      <c r="AB344" s="25" t="n">
        <v>26</v>
      </c>
      <c r="AC344" s="25" t="inlineStr">
        <is>
          <t>A</t>
        </is>
      </c>
      <c r="AD344" s="25" t="n">
        <v>97</v>
      </c>
      <c r="AE344" s="25" t="inlineStr">
        <is>
          <t>SUR</t>
        </is>
      </c>
      <c r="AF344" s="25" t="n">
        <v>1</v>
      </c>
      <c r="AG344" s="25" t="n">
        <v>504</v>
      </c>
      <c r="AH344" s="25">
        <f>CONCATENATE(X344," ",Y344," ",Z344," ",AA344," ",AB344," ",AC344," ",AD344," ",AE344," ",AF344," ",AG344)</f>
        <v/>
      </c>
      <c r="AI344" s="25" t="inlineStr">
        <is>
          <t>no reporta</t>
        </is>
      </c>
      <c r="AJ344" s="25" t="inlineStr">
        <is>
          <t>no reporta</t>
        </is>
      </c>
      <c r="AK344" s="25" t="inlineStr">
        <is>
          <t>Las Orquideas</t>
        </is>
      </c>
      <c r="AM344" s="25" t="inlineStr">
        <is>
          <t>035</t>
        </is>
      </c>
      <c r="AP344" s="25" t="n">
        <v>3</v>
      </c>
      <c r="AQ344" s="34" t="n">
        <v>41750</v>
      </c>
      <c r="AR344" s="34" t="n">
        <v>41761</v>
      </c>
      <c r="AS344" s="36">
        <f>AR344-AQ344</f>
        <v/>
      </c>
      <c r="AT344" s="25" t="inlineStr">
        <is>
          <t>Acta de compromiso</t>
        </is>
      </c>
      <c r="AU344" s="25" t="inlineStr">
        <is>
          <t>Auto de archivo</t>
        </is>
      </c>
      <c r="CF344" s="38" t="n">
        <v>41816</v>
      </c>
    </row>
    <row r="345">
      <c r="B345" s="25" t="inlineStr">
        <is>
          <t>341-2014</t>
        </is>
      </c>
      <c r="C345" s="25" t="n">
        <v>1309924</v>
      </c>
      <c r="E345" s="25" t="inlineStr">
        <is>
          <t>RESIDUOS SOLIDOS</t>
        </is>
      </c>
      <c r="H345" s="25" t="inlineStr">
        <is>
          <t>Disposición inadecuada de residuos solidos</t>
        </is>
      </c>
      <c r="I345" s="25" t="inlineStr">
        <is>
          <t>Comunidad</t>
        </is>
      </c>
      <c r="T345" s="25">
        <f>CONCATENATE(J345," ",K345," ",L345," ",M345," ",N345," ",O345," ",P345," ",Q345," ",R345," ",S345)</f>
        <v/>
      </c>
      <c r="U345" s="25" t="inlineStr">
        <is>
          <t>no reporta</t>
        </is>
      </c>
      <c r="V345" s="25" t="inlineStr">
        <is>
          <t>no reporta</t>
        </is>
      </c>
      <c r="W345" s="25" t="inlineStr">
        <is>
          <t>Comunidad</t>
        </is>
      </c>
      <c r="AH345" s="25">
        <f>CONCATENATE(X345," ",Y345," ",Z345," ",AA345," ",AB345," ",AC345," ",AD345," ",AE345," ",AF345," ",AG345)</f>
        <v/>
      </c>
      <c r="AI345" s="25" t="inlineStr">
        <is>
          <t>no reporta</t>
        </is>
      </c>
      <c r="AJ345" s="25" t="inlineStr">
        <is>
          <t>no reporta</t>
        </is>
      </c>
      <c r="AK345" s="25" t="inlineStr">
        <is>
          <t xml:space="preserve">La Mina </t>
        </is>
      </c>
      <c r="AM345" s="25" t="inlineStr">
        <is>
          <t>003</t>
        </is>
      </c>
      <c r="AP345" s="25" t="n">
        <v>6</v>
      </c>
      <c r="AQ345" s="34" t="n">
        <v>41753</v>
      </c>
      <c r="AR345" s="34" t="n">
        <v>41754</v>
      </c>
      <c r="AS345" s="36">
        <f>AR345-AQ345</f>
        <v/>
      </c>
      <c r="AT345" s="25" t="inlineStr">
        <is>
          <t>Acta de compromiso</t>
        </is>
      </c>
      <c r="AU345" s="25" t="inlineStr">
        <is>
          <t>Auto de archivo</t>
        </is>
      </c>
    </row>
    <row r="346">
      <c r="B346" s="25" t="inlineStr">
        <is>
          <t>342-2014</t>
        </is>
      </c>
      <c r="C346" s="25" t="n">
        <v>1309925</v>
      </c>
      <c r="D346" s="25" t="inlineStr">
        <is>
          <t>FAUNA DOMÉSTICA</t>
        </is>
      </c>
      <c r="H346" s="25" t="inlineStr">
        <is>
          <t>No recogen heces de mascota</t>
        </is>
      </c>
      <c r="I346" s="25" t="inlineStr">
        <is>
          <t>anonimo</t>
        </is>
      </c>
      <c r="T346" s="25">
        <f>CONCATENATE(J346," ",K346," ",L346," ",M346," ",N346," ",O346," ",P346," ",Q346," ",R346," ",S346)</f>
        <v/>
      </c>
      <c r="U346" s="25" t="inlineStr">
        <is>
          <t>no reporta</t>
        </is>
      </c>
      <c r="V346" s="25" t="inlineStr">
        <is>
          <t>no reporta</t>
        </is>
      </c>
      <c r="W346" s="25" t="inlineStr">
        <is>
          <t>Soledad Valencia</t>
        </is>
      </c>
      <c r="X346" s="25" t="inlineStr">
        <is>
          <t>CL</t>
        </is>
      </c>
      <c r="Y346" s="25" t="n">
        <v>40</v>
      </c>
      <c r="AA346" s="25" t="inlineStr">
        <is>
          <t>SUR</t>
        </is>
      </c>
      <c r="AB346" s="25" t="n">
        <v>25</v>
      </c>
      <c r="AC346" s="25" t="inlineStr">
        <is>
          <t>AA</t>
        </is>
      </c>
      <c r="AD346" s="25" t="n">
        <v>25</v>
      </c>
      <c r="AG346" s="25" t="n">
        <v>102</v>
      </c>
      <c r="AH346" s="25">
        <f>CONCATENATE(X346," ",Y346," ",Z346," ",AA346," ",AB346," ",AC346," ",AD346," ",AE346," ",AF346," ",AG346)</f>
        <v/>
      </c>
      <c r="AI346" s="25" t="inlineStr">
        <is>
          <t>no reporta</t>
        </is>
      </c>
      <c r="AJ346" s="25" t="inlineStr">
        <is>
          <t>no reporta</t>
        </is>
      </c>
      <c r="AK346" s="25" t="inlineStr">
        <is>
          <t>El Salado</t>
        </is>
      </c>
      <c r="AM346" s="25" t="inlineStr">
        <is>
          <t>002</t>
        </is>
      </c>
      <c r="AP346" s="25" t="n">
        <v>6</v>
      </c>
      <c r="AQ346" s="34" t="n">
        <v>41753</v>
      </c>
      <c r="AR346" s="34" t="n">
        <v>41877</v>
      </c>
      <c r="AS346" s="36">
        <f>AR346-AQ346</f>
        <v/>
      </c>
      <c r="AT346" s="25" t="inlineStr">
        <is>
          <t>Acta de compromiso</t>
        </is>
      </c>
      <c r="AU346" s="25" t="inlineStr">
        <is>
          <t>Auto de archivo</t>
        </is>
      </c>
      <c r="CF346" s="38" t="n">
        <v>41883</v>
      </c>
    </row>
    <row r="347">
      <c r="B347" s="25" t="inlineStr">
        <is>
          <t>343-2014</t>
        </is>
      </c>
      <c r="C347" s="25" t="n">
        <v>1309263</v>
      </c>
      <c r="D347" s="25" t="inlineStr">
        <is>
          <t>FAUNA DOMÉSTICA</t>
        </is>
      </c>
      <c r="H347" s="25" t="inlineStr">
        <is>
          <t>Tenencia inadecuada de gatos</t>
        </is>
      </c>
      <c r="I347" s="25" t="inlineStr">
        <is>
          <t>Javier Ivan Hernandez</t>
        </is>
      </c>
      <c r="J347" s="25" t="inlineStr">
        <is>
          <t>Cl</t>
        </is>
      </c>
      <c r="K347" s="25" t="n">
        <v>39</v>
      </c>
      <c r="L347" s="25" t="inlineStr">
        <is>
          <t>B</t>
        </is>
      </c>
      <c r="M347" s="25" t="inlineStr">
        <is>
          <t>SUR</t>
        </is>
      </c>
      <c r="N347" s="25" t="n">
        <v>30</v>
      </c>
      <c r="P347" s="25" t="n">
        <v>44</v>
      </c>
      <c r="S347" s="25" t="n">
        <v>401</v>
      </c>
      <c r="T347" s="25">
        <f>CONCATENATE(J347," ",K347," ",L347," ",M347," ",N347," ",O347," ",P347," ",Q347," ",R347," ",S347)</f>
        <v/>
      </c>
      <c r="U347" s="25" t="n">
        <v>15910898</v>
      </c>
      <c r="V347" s="25" t="n">
        <v>3023751</v>
      </c>
      <c r="W347" s="25" t="inlineStr">
        <is>
          <t>Por determinar</t>
        </is>
      </c>
      <c r="X347" s="25" t="inlineStr">
        <is>
          <t>CL</t>
        </is>
      </c>
      <c r="Y347" s="25" t="n">
        <v>39</v>
      </c>
      <c r="Z347" s="25" t="inlineStr">
        <is>
          <t>B</t>
        </is>
      </c>
      <c r="AA347" s="25" t="inlineStr">
        <is>
          <t>SUR</t>
        </is>
      </c>
      <c r="AB347" s="25" t="n">
        <v>30</v>
      </c>
      <c r="AD347" s="25" t="n">
        <v>44</v>
      </c>
      <c r="AG347" s="25" t="n">
        <v>402</v>
      </c>
      <c r="AH347" s="25">
        <f>CONCATENATE(X347," ",Y347," ",Z347," ",AA347," ",AB347," ",AC347," ",AD347," ",AE347," ",AF347," ",AG347)</f>
        <v/>
      </c>
      <c r="AI347" s="25" t="inlineStr">
        <is>
          <t>no reporta</t>
        </is>
      </c>
      <c r="AJ347" s="25" t="inlineStr">
        <is>
          <t>no reporta</t>
        </is>
      </c>
      <c r="AK347" s="25" t="inlineStr">
        <is>
          <t>Mesa</t>
        </is>
      </c>
      <c r="AM347" s="25" t="inlineStr">
        <is>
          <t>021</t>
        </is>
      </c>
      <c r="AP347" s="25" t="n">
        <v>9</v>
      </c>
      <c r="AQ347" s="34" t="n">
        <v>41757</v>
      </c>
      <c r="AS347" s="36">
        <f>AR347-AQ347</f>
        <v/>
      </c>
      <c r="AT347" s="25" t="inlineStr">
        <is>
          <t>Acta de compromiso</t>
        </is>
      </c>
      <c r="AU347" s="25" t="inlineStr">
        <is>
          <t>Citaciones</t>
        </is>
      </c>
    </row>
    <row r="348">
      <c r="B348" s="25" t="inlineStr">
        <is>
          <t>344-2014</t>
        </is>
      </c>
      <c r="C348" s="25" t="n">
        <v>1309168</v>
      </c>
      <c r="D348" s="25" t="inlineStr">
        <is>
          <t>FAUNA DOMÉSTICA</t>
        </is>
      </c>
      <c r="H348" s="25" t="inlineStr">
        <is>
          <t>Maltrato canino</t>
        </is>
      </c>
      <c r="I348" s="25" t="inlineStr">
        <is>
          <t>Administrador Corazon Envigado</t>
        </is>
      </c>
      <c r="T348" s="25">
        <f>CONCATENATE(J348," ",K348," ",L348," ",M348," ",N348," ",O348," ",P348," ",Q348," ",R348," ",S348)</f>
        <v/>
      </c>
      <c r="U348" s="25" t="inlineStr">
        <is>
          <t>no reporta</t>
        </is>
      </c>
      <c r="V348" s="25" t="inlineStr">
        <is>
          <t>no reporta</t>
        </is>
      </c>
      <c r="W348" s="25" t="inlineStr">
        <is>
          <t>Santiago Roldan</t>
        </is>
      </c>
      <c r="X348" s="25" t="inlineStr">
        <is>
          <t>CL</t>
        </is>
      </c>
      <c r="Y348" s="25" t="n">
        <v>52</v>
      </c>
      <c r="Z348" s="25" t="inlineStr">
        <is>
          <t>B</t>
        </is>
      </c>
      <c r="AA348" s="25" t="inlineStr">
        <is>
          <t>SUR</t>
        </is>
      </c>
      <c r="AB348" s="25" t="n">
        <v>39</v>
      </c>
      <c r="AC348" s="25" t="inlineStr">
        <is>
          <t>E</t>
        </is>
      </c>
      <c r="AD348" s="25" t="n">
        <v>37</v>
      </c>
      <c r="AF348" s="25" t="n">
        <v>2</v>
      </c>
      <c r="AG348" s="25" t="n">
        <v>811</v>
      </c>
      <c r="AH348" s="25">
        <f>CONCATENATE(X348," ",Y348," ",Z348," ",AA348," ",AB348," ",AC348," ",AD348," ",AE348," ",AF348," ",AG348)</f>
        <v/>
      </c>
      <c r="AI348" s="25" t="inlineStr">
        <is>
          <t>no reporta</t>
        </is>
      </c>
      <c r="AJ348" s="25" t="inlineStr">
        <is>
          <t>no reporta</t>
        </is>
      </c>
      <c r="AK348" s="25" t="inlineStr">
        <is>
          <t>Loma del Barro</t>
        </is>
      </c>
      <c r="AM348" s="25" t="inlineStr">
        <is>
          <t>007</t>
        </is>
      </c>
      <c r="AP348" s="25" t="n">
        <v>7</v>
      </c>
      <c r="AQ348" s="34" t="n">
        <v>41757</v>
      </c>
      <c r="AS348" s="36">
        <f>AR348-AQ348</f>
        <v/>
      </c>
      <c r="AT348" s="25" t="inlineStr">
        <is>
          <t>Acta de compromiso</t>
        </is>
      </c>
      <c r="AU348" s="25" t="inlineStr">
        <is>
          <t>Citaciones</t>
        </is>
      </c>
    </row>
    <row r="349">
      <c r="B349" s="25" t="inlineStr">
        <is>
          <t>345-2014</t>
        </is>
      </c>
      <c r="C349" s="25" t="n">
        <v>1309160</v>
      </c>
      <c r="D349" s="25" t="inlineStr">
        <is>
          <t>FAUNA DOMÉSTICA</t>
        </is>
      </c>
      <c r="H349" s="25" t="inlineStr">
        <is>
          <t>Tenencia inadecuada de caninos</t>
        </is>
      </c>
      <c r="I349" s="25" t="inlineStr">
        <is>
          <t>Jazmin Quintero</t>
        </is>
      </c>
      <c r="T349" s="25">
        <f>CONCATENATE(J349," ",K349," ",L349," ",M349," ",N349," ",O349," ",P349," ",Q349," ",R349," ",S349)</f>
        <v/>
      </c>
      <c r="U349" s="25" t="n">
        <v>43733005</v>
      </c>
      <c r="V349" s="25" t="n">
        <v>5976462</v>
      </c>
      <c r="W349" s="25" t="inlineStr">
        <is>
          <t>Carlos</t>
        </is>
      </c>
      <c r="X349" s="25" t="inlineStr">
        <is>
          <t>KR</t>
        </is>
      </c>
      <c r="Y349" s="25" t="n">
        <v>32</v>
      </c>
      <c r="AB349" s="25" t="n">
        <v>40</v>
      </c>
      <c r="AC349" s="25" t="inlineStr">
        <is>
          <t>E</t>
        </is>
      </c>
      <c r="AD349" s="25" t="n">
        <v>14</v>
      </c>
      <c r="AE349" s="25" t="inlineStr">
        <is>
          <t>SUR</t>
        </is>
      </c>
      <c r="AH349" s="25">
        <f>CONCATENATE(X349," ",Y349," ",Z349," ",AA349," ",AB349," ",AC349," ",AD349," ",AE349," ",AF349," ",AG349)</f>
        <v/>
      </c>
      <c r="AI349" s="25" t="inlineStr">
        <is>
          <t>no reporta</t>
        </is>
      </c>
      <c r="AJ349" s="25" t="inlineStr">
        <is>
          <t>no reporta</t>
        </is>
      </c>
      <c r="AK349" s="25" t="inlineStr">
        <is>
          <t>El Dorado</t>
        </is>
      </c>
      <c r="AM349" s="25" t="inlineStr">
        <is>
          <t>013</t>
        </is>
      </c>
      <c r="AP349" s="25" t="n">
        <v>7</v>
      </c>
      <c r="AQ349" s="34" t="n">
        <v>41757</v>
      </c>
      <c r="AS349" s="36">
        <f>AR349-AQ349</f>
        <v/>
      </c>
      <c r="AT349" s="25" t="inlineStr">
        <is>
          <t>Acta de compromiso</t>
        </is>
      </c>
      <c r="AU349" s="25" t="inlineStr">
        <is>
          <t>Citaciones</t>
        </is>
      </c>
    </row>
    <row r="350">
      <c r="B350" s="25" t="inlineStr">
        <is>
          <t>346-2014</t>
        </is>
      </c>
      <c r="C350" s="25" t="n">
        <v>1309143</v>
      </c>
      <c r="D350" s="25" t="inlineStr">
        <is>
          <t>FAUNA DOMÉSTICA</t>
        </is>
      </c>
      <c r="H350" s="25" t="inlineStr">
        <is>
          <t>Tenencia inadecuada de caninos</t>
        </is>
      </c>
      <c r="I350" s="25" t="inlineStr">
        <is>
          <t>Comunidad - Fauna</t>
        </is>
      </c>
      <c r="T350" s="25">
        <f>CONCATENATE(J350," ",K350," ",L350," ",M350," ",N350," ",O350," ",P350," ",Q350," ",R350," ",S350)</f>
        <v/>
      </c>
      <c r="U350" s="25" t="inlineStr">
        <is>
          <t>no reporta</t>
        </is>
      </c>
      <c r="V350" s="25" t="inlineStr">
        <is>
          <t>no reporta</t>
        </is>
      </c>
      <c r="W350" s="25" t="inlineStr">
        <is>
          <t>Raul</t>
        </is>
      </c>
      <c r="X350" s="25" t="inlineStr">
        <is>
          <t>CL</t>
        </is>
      </c>
      <c r="Y350" s="25" t="n">
        <v>37</v>
      </c>
      <c r="AA350" s="25" t="inlineStr">
        <is>
          <t>SUR</t>
        </is>
      </c>
      <c r="AB350" s="25" t="n">
        <v>28</v>
      </c>
      <c r="AD350" s="25" t="n">
        <v>34</v>
      </c>
      <c r="AH350" s="25">
        <f>CONCATENATE(X350," ",Y350," ",Z350," ",AA350," ",AB350," ",AC350," ",AD350," ",AE350," ",AF350," ",AG350)</f>
        <v/>
      </c>
      <c r="AI350" s="25" t="inlineStr">
        <is>
          <t>no reporta</t>
        </is>
      </c>
      <c r="AJ350" s="25" t="inlineStr">
        <is>
          <t>no reporta</t>
        </is>
      </c>
      <c r="AK350" s="25" t="inlineStr">
        <is>
          <t>La Pradera</t>
        </is>
      </c>
      <c r="AM350" s="25" t="inlineStr">
        <is>
          <t>016</t>
        </is>
      </c>
      <c r="AP350" s="25" t="n">
        <v>5</v>
      </c>
      <c r="AQ350" s="34" t="n">
        <v>41757</v>
      </c>
      <c r="AS350" s="36">
        <f>AR350-AQ350</f>
        <v/>
      </c>
      <c r="AT350" s="25" t="inlineStr">
        <is>
          <t>Acta de compromiso</t>
        </is>
      </c>
      <c r="AU350" s="25" t="inlineStr">
        <is>
          <t>Citaciones</t>
        </is>
      </c>
    </row>
    <row r="351">
      <c r="B351" s="25" t="inlineStr">
        <is>
          <t>347-2014</t>
        </is>
      </c>
      <c r="C351" s="25" t="n">
        <v>1309940</v>
      </c>
      <c r="D351" s="25" t="inlineStr">
        <is>
          <t>ESPACIO PUBLICOS VERDES</t>
        </is>
      </c>
      <c r="H351" s="25" t="inlineStr">
        <is>
          <t>Ocupacion de zona verde con piso duro y mesas</t>
        </is>
      </c>
      <c r="I351" s="25" t="inlineStr">
        <is>
          <t>Comunidad</t>
        </is>
      </c>
      <c r="T351" s="25">
        <f>CONCATENATE(J351," ",K351," ",L351," ",M351," ",N351," ",O351," ",P351," ",Q351," ",R351," ",S351)</f>
        <v/>
      </c>
      <c r="U351" s="25" t="inlineStr">
        <is>
          <t>no reporta</t>
        </is>
      </c>
      <c r="V351" s="25" t="inlineStr">
        <is>
          <t>no reporta</t>
        </is>
      </c>
      <c r="W351" s="25" t="inlineStr">
        <is>
          <t>Sergio - Establecimiento bar</t>
        </is>
      </c>
      <c r="X351" s="25" t="inlineStr">
        <is>
          <t>CL</t>
        </is>
      </c>
      <c r="Y351" s="25" t="n">
        <v>30</v>
      </c>
      <c r="AA351" s="25" t="inlineStr">
        <is>
          <t>SUR</t>
        </is>
      </c>
      <c r="AB351" s="25" t="n">
        <v>45</v>
      </c>
      <c r="AD351" s="25" t="n">
        <v>27</v>
      </c>
      <c r="AH351" s="25">
        <f>CONCATENATE(X351," ",Y351," ",Z351," ",AA351," ",AB351," ",AC351," ",AD351," ",AE351," ",AF351," ",AG351)</f>
        <v/>
      </c>
      <c r="AI351" s="25" t="inlineStr">
        <is>
          <t>no reporta</t>
        </is>
      </c>
      <c r="AJ351" s="25" t="inlineStr">
        <is>
          <t>no reporta</t>
        </is>
      </c>
      <c r="AK351" s="25" t="inlineStr">
        <is>
          <t>Jardines</t>
        </is>
      </c>
      <c r="AM351" s="25" t="inlineStr">
        <is>
          <t>037</t>
        </is>
      </c>
      <c r="AP351" s="25" t="n">
        <v>2</v>
      </c>
      <c r="AQ351" s="34" t="n">
        <v>41754</v>
      </c>
      <c r="AR351" s="34" t="n">
        <v>41754</v>
      </c>
      <c r="AS351" s="36">
        <f>AR351-AQ351</f>
        <v/>
      </c>
      <c r="AT351" s="25" t="inlineStr">
        <is>
          <t>Acta de compromiso</t>
        </is>
      </c>
      <c r="AU351" s="25" t="inlineStr">
        <is>
          <t>Citaciones</t>
        </is>
      </c>
    </row>
    <row r="352">
      <c r="B352" s="25" t="inlineStr">
        <is>
          <t>348-2014</t>
        </is>
      </c>
      <c r="C352" s="25" t="n">
        <v>1309941</v>
      </c>
      <c r="D352" s="25" t="inlineStr">
        <is>
          <t>ESPACIO PUBLICOS VERDES</t>
        </is>
      </c>
      <c r="H352" s="25" t="inlineStr">
        <is>
          <t>Ocupacion de zona verde con piso duro y silla</t>
        </is>
      </c>
      <c r="I352" s="25" t="inlineStr">
        <is>
          <t>De Oficio</t>
        </is>
      </c>
      <c r="T352" s="25">
        <f>CONCATENATE(J352," ",K352," ",L352," ",M352," ",N352," ",O352," ",P352," ",Q352," ",R352," ",S352)</f>
        <v/>
      </c>
      <c r="U352" s="25" t="inlineStr">
        <is>
          <t>no reporta</t>
        </is>
      </c>
      <c r="V352" s="25" t="inlineStr">
        <is>
          <t>no reporta</t>
        </is>
      </c>
      <c r="W352" s="25" t="inlineStr">
        <is>
          <t>Sebastian Martinez</t>
        </is>
      </c>
      <c r="X352" s="25" t="inlineStr">
        <is>
          <t>CL</t>
        </is>
      </c>
      <c r="Y352" s="25" t="n">
        <v>30</v>
      </c>
      <c r="AA352" s="25" t="inlineStr">
        <is>
          <t>SUR</t>
        </is>
      </c>
      <c r="AB352" s="25" t="n">
        <v>44</v>
      </c>
      <c r="AC352" s="25" t="inlineStr">
        <is>
          <t>A</t>
        </is>
      </c>
      <c r="AD352" s="25" t="n">
        <v>41</v>
      </c>
      <c r="AH352" s="25">
        <f>CONCATENATE(X352," ",Y352," ",Z352," ",AA352," ",AB352," ",AC352," ",AD352," ",AE352," ",AF352," ",AG352)</f>
        <v/>
      </c>
      <c r="AI352" s="25" t="n">
        <v>52685015</v>
      </c>
      <c r="AJ352" s="25" t="n">
        <v>3314980</v>
      </c>
      <c r="AK352" s="25" t="inlineStr">
        <is>
          <t>Jardines</t>
        </is>
      </c>
      <c r="AM352" s="25" t="inlineStr">
        <is>
          <t>037</t>
        </is>
      </c>
      <c r="AP352" s="25" t="n">
        <v>2</v>
      </c>
      <c r="AQ352" s="34" t="n">
        <v>41754</v>
      </c>
      <c r="AR352" s="34" t="n">
        <v>41754</v>
      </c>
      <c r="AS352" s="36">
        <f>AR352-AQ352</f>
        <v/>
      </c>
      <c r="AT352" s="25" t="inlineStr">
        <is>
          <t>Acta de compromiso</t>
        </is>
      </c>
      <c r="AU352" s="25" t="inlineStr">
        <is>
          <t>Verificación</t>
        </is>
      </c>
    </row>
    <row r="353">
      <c r="B353" s="25" t="inlineStr">
        <is>
          <t>349-2014</t>
        </is>
      </c>
      <c r="C353" s="25" t="n">
        <v>1309942</v>
      </c>
      <c r="D353" s="25" t="inlineStr">
        <is>
          <t>ESPACIO PUBLICOS VERDES</t>
        </is>
      </c>
      <c r="H353" s="25" t="inlineStr">
        <is>
          <t>Ocupación de zona verde con piso duro, mesas, sillas</t>
        </is>
      </c>
      <c r="I353" s="25" t="inlineStr">
        <is>
          <t>Comunidad</t>
        </is>
      </c>
      <c r="T353" s="25">
        <f>CONCATENATE(J353," ",K353," ",L353," ",M353," ",N353," ",O353," ",P353," ",Q353," ",R353," ",S353)</f>
        <v/>
      </c>
      <c r="U353" s="25" t="inlineStr">
        <is>
          <t>no reporta</t>
        </is>
      </c>
      <c r="V353" s="25" t="inlineStr">
        <is>
          <t>no reporta</t>
        </is>
      </c>
      <c r="W353" s="25" t="inlineStr">
        <is>
          <t>Diego Alexander Lopez Zapata</t>
        </is>
      </c>
      <c r="X353" s="25" t="inlineStr">
        <is>
          <t>CL</t>
        </is>
      </c>
      <c r="Y353" s="25" t="n">
        <v>30</v>
      </c>
      <c r="AA353" s="25" t="inlineStr">
        <is>
          <t>SUR</t>
        </is>
      </c>
      <c r="AB353" s="25" t="n">
        <v>45</v>
      </c>
      <c r="AD353" s="25" t="n">
        <v>27</v>
      </c>
      <c r="AH353" s="25">
        <f>CONCATENATE(X353," ",Y353," ",Z353," ",AA353," ",AB353," ",AC353," ",AD353," ",AE353," ",AF353," ",AG353)</f>
        <v/>
      </c>
      <c r="AI353" s="25" t="inlineStr">
        <is>
          <t>no reporta</t>
        </is>
      </c>
      <c r="AJ353" s="25" t="inlineStr">
        <is>
          <t>no reporta</t>
        </is>
      </c>
      <c r="AK353" s="25" t="inlineStr">
        <is>
          <t>Jardines</t>
        </is>
      </c>
      <c r="AM353" s="25" t="inlineStr">
        <is>
          <t>037</t>
        </is>
      </c>
      <c r="AP353" s="25" t="n">
        <v>2</v>
      </c>
      <c r="AQ353" s="34" t="n">
        <v>41754</v>
      </c>
      <c r="AR353" s="34" t="n">
        <v>41754</v>
      </c>
      <c r="AS353" s="36">
        <f>AR353-AQ353</f>
        <v/>
      </c>
      <c r="AT353" s="25" t="inlineStr">
        <is>
          <t>Acta de compromiso</t>
        </is>
      </c>
      <c r="AU353" s="25" t="inlineStr">
        <is>
          <t>Citaciones</t>
        </is>
      </c>
    </row>
    <row r="354">
      <c r="B354" s="25" t="inlineStr">
        <is>
          <t>350-2014</t>
        </is>
      </c>
      <c r="C354" s="25" t="n">
        <v>1309943</v>
      </c>
      <c r="D354" s="25" t="inlineStr">
        <is>
          <t>ESPACIO PUBLICOS VERDES</t>
        </is>
      </c>
      <c r="H354" s="25" t="inlineStr">
        <is>
          <t>Acumulación de triturado en zona verde del espacio publico</t>
        </is>
      </c>
      <c r="I354" s="25" t="inlineStr">
        <is>
          <t>Comunidad</t>
        </is>
      </c>
      <c r="T354" s="25">
        <f>CONCATENATE(J354," ",K354," ",L354," ",M354," ",N354," ",O354," ",P354," ",Q354," ",R354," ",S354)</f>
        <v/>
      </c>
      <c r="U354" s="25" t="inlineStr">
        <is>
          <t>no reporta</t>
        </is>
      </c>
      <c r="V354" s="25" t="inlineStr">
        <is>
          <t>no reporta</t>
        </is>
      </c>
      <c r="W354" s="25" t="inlineStr">
        <is>
          <t>Gloria Estela Ruiz</t>
        </is>
      </c>
      <c r="X354" s="25" t="inlineStr">
        <is>
          <t>KR</t>
        </is>
      </c>
      <c r="Y354" s="25" t="n">
        <v>45</v>
      </c>
      <c r="AB354" s="25" t="n">
        <v>29</v>
      </c>
      <c r="AC354" s="25" t="inlineStr">
        <is>
          <t>A</t>
        </is>
      </c>
      <c r="AD354" s="25" t="n">
        <v>29</v>
      </c>
      <c r="AE354" s="25" t="inlineStr">
        <is>
          <t>SUR</t>
        </is>
      </c>
      <c r="AH354" s="25">
        <f>CONCATENATE(X354," ",Y354," ",Z354," ",AA354," ",AB354," ",AC354," ",AD354," ",AE354," ",AF354," ",AG354)</f>
        <v/>
      </c>
      <c r="AI354" s="25" t="inlineStr">
        <is>
          <t>no reporta</t>
        </is>
      </c>
      <c r="AJ354" s="25" t="n">
        <v>3320027</v>
      </c>
      <c r="AK354" s="25" t="inlineStr">
        <is>
          <t>Jardines</t>
        </is>
      </c>
      <c r="AM354" s="25" t="inlineStr">
        <is>
          <t>037</t>
        </is>
      </c>
      <c r="AP354" s="25" t="n">
        <v>2</v>
      </c>
      <c r="AQ354" s="34" t="n">
        <v>41754</v>
      </c>
      <c r="AR354" s="34" t="n">
        <v>41754</v>
      </c>
      <c r="AS354" s="36">
        <f>AR354-AQ354</f>
        <v/>
      </c>
      <c r="AT354" s="25" t="inlineStr">
        <is>
          <t>Acta de compromiso</t>
        </is>
      </c>
      <c r="AU354" s="25" t="inlineStr">
        <is>
          <t>Auto de archivo</t>
        </is>
      </c>
      <c r="AW354" s="38" t="n">
        <v>41754</v>
      </c>
      <c r="AX354" s="37" t="inlineStr">
        <is>
          <t>L. Taborda</t>
        </is>
      </c>
      <c r="AY354" s="38" t="n">
        <v>41757</v>
      </c>
      <c r="CF354" s="38" t="n">
        <v>41774</v>
      </c>
    </row>
    <row r="355">
      <c r="B355" s="25" t="inlineStr">
        <is>
          <t>351-2014</t>
        </is>
      </c>
      <c r="C355" s="25" t="n">
        <v>1309945</v>
      </c>
      <c r="D355" s="25" t="inlineStr">
        <is>
          <t>ESPACIO PUBLICOS VERDES</t>
        </is>
      </c>
      <c r="H355" s="25" t="inlineStr">
        <is>
          <t>Acumulación de escombros en antejardin</t>
        </is>
      </c>
      <c r="I355" s="25" t="inlineStr">
        <is>
          <t>Comunidad</t>
        </is>
      </c>
      <c r="T355" s="25">
        <f>CONCATENATE(J355," ",K355," ",L355," ",M355," ",N355," ",O355," ",P355," ",Q355," ",R355," ",S355)</f>
        <v/>
      </c>
      <c r="U355" s="25" t="inlineStr">
        <is>
          <t>no reporta</t>
        </is>
      </c>
      <c r="V355" s="25" t="inlineStr">
        <is>
          <t>no reporta</t>
        </is>
      </c>
      <c r="W355" s="25" t="inlineStr">
        <is>
          <t>Ricardo Bernal</t>
        </is>
      </c>
      <c r="X355" s="25" t="inlineStr">
        <is>
          <t>CL</t>
        </is>
      </c>
      <c r="Y355" s="25" t="n">
        <v>25</v>
      </c>
      <c r="AA355" s="25" t="inlineStr">
        <is>
          <t>SUR</t>
        </is>
      </c>
      <c r="AB355" s="25" t="n">
        <v>46</v>
      </c>
      <c r="AD355" s="25" t="n">
        <v>29</v>
      </c>
      <c r="AG355" s="25" t="n">
        <v>116</v>
      </c>
      <c r="AH355" s="25">
        <f>CONCATENATE(X355," ",Y355," ",Z355," ",AA355," ",AB355," ",AC355," ",AD355," ",AE355," ",AF355," ",AG355)</f>
        <v/>
      </c>
      <c r="AI355" s="25" t="n">
        <v>71679577</v>
      </c>
      <c r="AJ355" s="25" t="n">
        <v>3332357</v>
      </c>
      <c r="AK355" s="25" t="inlineStr">
        <is>
          <t>Villagrande</t>
        </is>
      </c>
      <c r="AM355" s="25" t="inlineStr">
        <is>
          <t>038</t>
        </is>
      </c>
      <c r="AP355" s="25" t="n">
        <v>2</v>
      </c>
      <c r="AQ355" s="34" t="n">
        <v>41754</v>
      </c>
      <c r="AR355" s="34" t="n">
        <v>41754</v>
      </c>
      <c r="AS355" s="36">
        <f>AR355-AQ355</f>
        <v/>
      </c>
      <c r="AT355" s="25" t="inlineStr">
        <is>
          <t>Acta de compromiso</t>
        </is>
      </c>
      <c r="AU355" s="25" t="inlineStr">
        <is>
          <t>Auto de archivo</t>
        </is>
      </c>
    </row>
    <row r="356">
      <c r="A356" s="25" t="n">
        <v>1709</v>
      </c>
      <c r="B356" s="25" t="inlineStr">
        <is>
          <t>352-2014</t>
        </is>
      </c>
      <c r="C356" s="25" t="n">
        <v>1309953</v>
      </c>
      <c r="E356" s="25" t="inlineStr">
        <is>
          <t>RESIDUOS SOLIDOS</t>
        </is>
      </c>
      <c r="H356" s="25" t="inlineStr">
        <is>
          <t>Disposición inadecuada de residuos solidos</t>
        </is>
      </c>
      <c r="I356" s="25" t="inlineStr">
        <is>
          <t>Comunidad</t>
        </is>
      </c>
      <c r="T356" s="25">
        <f>CONCATENATE(J356," ",K356," ",L356," ",M356," ",N356," ",O356," ",P356," ",Q356," ",R356," ",S356)</f>
        <v/>
      </c>
      <c r="U356" s="25" t="inlineStr">
        <is>
          <t>no reporta</t>
        </is>
      </c>
      <c r="V356" s="25" t="inlineStr">
        <is>
          <t>no reporta</t>
        </is>
      </c>
      <c r="W356" s="25" t="inlineStr">
        <is>
          <t>Edificio Yarima</t>
        </is>
      </c>
      <c r="X356" s="25" t="inlineStr">
        <is>
          <t>CL</t>
        </is>
      </c>
      <c r="Y356" s="25" t="n">
        <v>35</v>
      </c>
      <c r="AA356" s="25" t="inlineStr">
        <is>
          <t>SUR</t>
        </is>
      </c>
      <c r="AB356" s="25" t="n">
        <v>45</v>
      </c>
      <c r="AC356" s="25" t="inlineStr">
        <is>
          <t>B</t>
        </is>
      </c>
      <c r="AD356" s="25" t="n">
        <v>90</v>
      </c>
      <c r="AH356" s="25">
        <f>CONCATENATE(X356," ",Y356," ",Z356," ",AA356," ",AB356," ",AC356," ",AD356," ",AE356," ",AF356," ",AG356)</f>
        <v/>
      </c>
      <c r="AI356" s="25" t="inlineStr">
        <is>
          <t>no reporta</t>
        </is>
      </c>
      <c r="AJ356" s="25" t="inlineStr">
        <is>
          <t>no reporta</t>
        </is>
      </c>
      <c r="AK356" s="25" t="inlineStr">
        <is>
          <t>El Portal</t>
        </is>
      </c>
      <c r="AM356" s="25" t="inlineStr">
        <is>
          <t>024</t>
        </is>
      </c>
      <c r="AP356" s="25" t="n">
        <v>2</v>
      </c>
      <c r="AQ356" s="34" t="n">
        <v>41757</v>
      </c>
      <c r="AR356" s="34" t="n">
        <v>41757</v>
      </c>
      <c r="AS356" s="36">
        <f>AR356-AQ356</f>
        <v/>
      </c>
      <c r="AT356" s="25" t="inlineStr">
        <is>
          <t>Acta de compromiso</t>
        </is>
      </c>
      <c r="AU356" s="25" t="inlineStr">
        <is>
          <t>Visitas patrulleros</t>
        </is>
      </c>
    </row>
    <row r="357">
      <c r="B357" s="25" t="inlineStr">
        <is>
          <t>353-2014</t>
        </is>
      </c>
      <c r="C357" s="25" t="inlineStr">
        <is>
          <t>1309980 - 1310512</t>
        </is>
      </c>
      <c r="D357" s="25" t="inlineStr">
        <is>
          <t>HÍDRICO</t>
        </is>
      </c>
      <c r="H357" s="25" t="inlineStr">
        <is>
          <t>Descarga de aguas residuales domesticas en terreno aportando a saturacion de suelo</t>
        </is>
      </c>
      <c r="I357" s="25" t="inlineStr">
        <is>
          <t>OGR</t>
        </is>
      </c>
      <c r="T357" s="25">
        <f>CONCATENATE(J357," ",K357," ",L357," ",M357," ",N357," ",O357," ",P357," ",Q357," ",R357," ",S357)</f>
        <v/>
      </c>
      <c r="U357" s="25" t="inlineStr">
        <is>
          <t>no reporta</t>
        </is>
      </c>
      <c r="V357" s="25" t="inlineStr">
        <is>
          <t>no reporta</t>
        </is>
      </c>
      <c r="W357" s="25" t="inlineStr">
        <is>
          <t>Jose David Lopez - Rosalba Lopez</t>
        </is>
      </c>
      <c r="X357" s="25" t="inlineStr">
        <is>
          <t>KR</t>
        </is>
      </c>
      <c r="Y357" s="25" t="n">
        <v>25</v>
      </c>
      <c r="AC357" s="25" t="inlineStr">
        <is>
          <t>D</t>
        </is>
      </c>
      <c r="AD357" s="25" t="n">
        <v>2</v>
      </c>
      <c r="AG357" s="25" t="n">
        <v>175</v>
      </c>
      <c r="AH357" s="25">
        <f>CONCATENATE(X357," ",Y357," ",Z357," ",AA357," ",AB357," ",AC357," ",AD357," ",AE357," ",AF357," ",AG357)</f>
        <v/>
      </c>
      <c r="AI357" s="25" t="n">
        <v>3316968</v>
      </c>
      <c r="AJ357" s="25" t="n">
        <v>3163342606</v>
      </c>
      <c r="AK357" s="25" t="inlineStr">
        <is>
          <t>El Chingui</t>
        </is>
      </c>
      <c r="AM357" s="25" t="inlineStr">
        <is>
          <t>001</t>
        </is>
      </c>
      <c r="AP357" s="25" t="n">
        <v>6</v>
      </c>
      <c r="AQ357" s="34" t="n">
        <v>41757</v>
      </c>
      <c r="AR357" s="34" t="n">
        <v>41757</v>
      </c>
      <c r="AS357" s="36">
        <f>AR357-AQ357</f>
        <v/>
      </c>
      <c r="AT357" s="25" t="inlineStr">
        <is>
          <t>Acta de compromiso</t>
        </is>
      </c>
      <c r="AU357" s="25" t="inlineStr">
        <is>
          <t>Verificación</t>
        </is>
      </c>
    </row>
    <row r="358">
      <c r="B358" s="25" t="inlineStr">
        <is>
          <t>354-2014</t>
        </is>
      </c>
      <c r="C358" s="25" t="n">
        <v>1309983</v>
      </c>
      <c r="D358" s="25" t="inlineStr">
        <is>
          <t>AIRE</t>
        </is>
      </c>
      <c r="H358" s="25" t="inlineStr">
        <is>
          <t>Compostaje que genera olores y roedores</t>
        </is>
      </c>
      <c r="I358" s="25" t="inlineStr">
        <is>
          <t>De Oficio</t>
        </is>
      </c>
      <c r="T358" s="25">
        <f>CONCATENATE(J358," ",K358," ",L358," ",M358," ",N358," ",O358," ",P358," ",Q358," ",R358," ",S358)</f>
        <v/>
      </c>
      <c r="U358" s="25" t="inlineStr">
        <is>
          <t>no reporta</t>
        </is>
      </c>
      <c r="V358" s="25" t="inlineStr">
        <is>
          <t>no reporta</t>
        </is>
      </c>
      <c r="W358" s="25" t="inlineStr">
        <is>
          <t>Por determinar</t>
        </is>
      </c>
      <c r="X358" s="25" t="inlineStr">
        <is>
          <t>KR</t>
        </is>
      </c>
      <c r="Y358" s="25" t="n">
        <v>39</v>
      </c>
      <c r="Z358" s="25" t="inlineStr">
        <is>
          <t>D</t>
        </is>
      </c>
      <c r="AB358" s="25" t="n">
        <v>45</v>
      </c>
      <c r="AC358" s="25" t="inlineStr">
        <is>
          <t>E</t>
        </is>
      </c>
      <c r="AD358" s="25" t="n">
        <v>7</v>
      </c>
      <c r="AE358" s="25" t="inlineStr">
        <is>
          <t>SUR</t>
        </is>
      </c>
      <c r="AH358" s="25">
        <f>CONCATENATE(X358," ",Y358," ",Z358," ",AA358," ",AB358," ",AC358," ",AD358," ",AE358," ",AF358," ",AG358)</f>
        <v/>
      </c>
      <c r="AI358" s="25" t="inlineStr">
        <is>
          <t>no reporta</t>
        </is>
      </c>
      <c r="AJ358" s="25" t="inlineStr">
        <is>
          <t>no reporta</t>
        </is>
      </c>
      <c r="AK358" s="25" t="inlineStr">
        <is>
          <t>La Paz</t>
        </is>
      </c>
      <c r="AM358" s="25" t="inlineStr">
        <is>
          <t>011</t>
        </is>
      </c>
      <c r="AP358" s="25" t="n">
        <v>7</v>
      </c>
      <c r="AQ358" s="34" t="n">
        <v>41758</v>
      </c>
      <c r="AR358" s="34" t="n">
        <v>41878</v>
      </c>
      <c r="AS358" s="36">
        <f>AR358-AQ358</f>
        <v/>
      </c>
      <c r="AT358" s="25" t="inlineStr">
        <is>
          <t>Acta de compromiso</t>
        </is>
      </c>
      <c r="AU358" s="25" t="inlineStr">
        <is>
          <t>Auto de archivo</t>
        </is>
      </c>
      <c r="CF358" s="38" t="n">
        <v>41883</v>
      </c>
    </row>
    <row r="359">
      <c r="B359" s="25" t="inlineStr">
        <is>
          <t>355-2014</t>
        </is>
      </c>
      <c r="C359" s="25" t="n">
        <v>1310035</v>
      </c>
      <c r="D359" s="25" t="inlineStr">
        <is>
          <t>FAUNA DOMÉSTICA</t>
        </is>
      </c>
      <c r="H359" s="25" t="inlineStr">
        <is>
          <t>Tenencia inadecuada de canino</t>
        </is>
      </c>
      <c r="I359" s="25" t="inlineStr">
        <is>
          <t>Diana Maria Jaramillo - C.R Entremontes</t>
        </is>
      </c>
      <c r="J359" s="25" t="inlineStr">
        <is>
          <t>Cl</t>
        </is>
      </c>
      <c r="K359" s="25" t="n">
        <v>36</v>
      </c>
      <c r="M359" s="25" t="inlineStr">
        <is>
          <t>SUR</t>
        </is>
      </c>
      <c r="N359" s="25" t="n">
        <v>25</v>
      </c>
      <c r="P359" s="25" t="n">
        <v>175</v>
      </c>
      <c r="T359" s="25">
        <f>CONCATENATE(J359," ",K359," ",L359," ",M359," ",N359," ",O359," ",P359," ",Q359," ",R359," ",S359)</f>
        <v/>
      </c>
      <c r="U359" s="25" t="inlineStr">
        <is>
          <t>42771735 - 8110471003</t>
        </is>
      </c>
      <c r="V359" s="25" t="n">
        <v>3121610</v>
      </c>
      <c r="W359" s="25" t="inlineStr">
        <is>
          <t>Nelly Henao</t>
        </is>
      </c>
      <c r="X359" s="25" t="inlineStr">
        <is>
          <t>CL</t>
        </is>
      </c>
      <c r="Y359" s="25" t="n">
        <v>36</v>
      </c>
      <c r="AA359" s="25" t="inlineStr">
        <is>
          <t>SUR</t>
        </is>
      </c>
      <c r="AB359" s="25" t="n">
        <v>25</v>
      </c>
      <c r="AD359" s="25" t="n">
        <v>175</v>
      </c>
      <c r="AG359" s="25" t="n">
        <v>172</v>
      </c>
      <c r="AH359" s="25">
        <f>CONCATENATE(X359," ",Y359," ",Z359," ",AA359," ",AB359," ",AC359," ",AD359," ",AE359," ",AF359," ",AG359)</f>
        <v/>
      </c>
      <c r="AI359" s="25" t="inlineStr">
        <is>
          <t>no reporta</t>
        </is>
      </c>
      <c r="AJ359" s="25" t="inlineStr">
        <is>
          <t>no reporta</t>
        </is>
      </c>
      <c r="AK359" s="25" t="inlineStr">
        <is>
          <t>Loma El Atravezado</t>
        </is>
      </c>
      <c r="AM359" s="25" t="inlineStr">
        <is>
          <t>032</t>
        </is>
      </c>
      <c r="AP359" s="25" t="n">
        <v>4</v>
      </c>
      <c r="AQ359" s="34" t="n">
        <v>41758</v>
      </c>
      <c r="AS359" s="36">
        <f>AR359-AQ359</f>
        <v/>
      </c>
      <c r="AT359" s="25" t="inlineStr">
        <is>
          <t>Acta de compromiso</t>
        </is>
      </c>
      <c r="AU359" s="25" t="inlineStr">
        <is>
          <t>Auto de archivo</t>
        </is>
      </c>
      <c r="AW359" s="38" t="n">
        <v>41758</v>
      </c>
      <c r="AX359" s="37" t="inlineStr">
        <is>
          <t>jhon j - santiago</t>
        </is>
      </c>
      <c r="AY359" s="38" t="n">
        <v>41878</v>
      </c>
      <c r="AZ359" s="38" t="n">
        <v>41913</v>
      </c>
      <c r="BA359" s="38" t="inlineStr">
        <is>
          <t>jhon j - valentina</t>
        </is>
      </c>
      <c r="BB359" s="38" t="n">
        <v>41913</v>
      </c>
      <c r="CF359" s="38" t="n">
        <v>41940</v>
      </c>
    </row>
    <row r="360">
      <c r="A360" s="25" t="inlineStr">
        <is>
          <t>DP 14030-122588</t>
        </is>
      </c>
      <c r="B360" s="25" t="inlineStr">
        <is>
          <t>356-2014</t>
        </is>
      </c>
      <c r="C360" s="25" t="inlineStr">
        <is>
          <t>122796 - 1310103 - 125093</t>
        </is>
      </c>
      <c r="D360" s="25" t="inlineStr">
        <is>
          <t>FAUNA DOMÉSTICA</t>
        </is>
      </c>
      <c r="H360" s="25" t="inlineStr">
        <is>
          <t xml:space="preserve">Perros peligrosos </t>
        </is>
      </c>
      <c r="I360" s="25" t="inlineStr">
        <is>
          <t>Jorge Humberto Gomez A</t>
        </is>
      </c>
      <c r="J360" s="25" t="inlineStr">
        <is>
          <t>Cl</t>
        </is>
      </c>
      <c r="K360" s="25" t="n">
        <v>29</v>
      </c>
      <c r="M360" s="25" t="inlineStr">
        <is>
          <t>SUR</t>
        </is>
      </c>
      <c r="N360" s="25" t="n">
        <v>43</v>
      </c>
      <c r="O360" s="25" t="inlineStr">
        <is>
          <t>A</t>
        </is>
      </c>
      <c r="P360" s="25" t="n">
        <v>15</v>
      </c>
      <c r="S360" s="25" t="n">
        <v>401</v>
      </c>
      <c r="T360" s="25">
        <f>CONCATENATE(J360," ",K360," ",L360," ",M360," ",N360," ",O360," ",P360," ",Q360," ",R360," ",S360)</f>
        <v/>
      </c>
      <c r="U360" s="25" t="n">
        <v>10219885</v>
      </c>
      <c r="V360" s="25" t="n">
        <v>2704300</v>
      </c>
      <c r="W360" s="25" t="inlineStr">
        <is>
          <t>Por determinar</t>
        </is>
      </c>
      <c r="AH360" s="25">
        <f>CONCATENATE(X360," ",Y360," ",Z360," ",AA360," ",AB360," ",AC360," ",AD360," ",AE360," ",AF360," ",AG360)</f>
        <v/>
      </c>
      <c r="AI360" s="25" t="inlineStr">
        <is>
          <t>no reporta</t>
        </is>
      </c>
      <c r="AJ360" s="25" t="inlineStr">
        <is>
          <t>no reporta</t>
        </is>
      </c>
      <c r="AK360" s="25" t="inlineStr">
        <is>
          <t>El Salado</t>
        </is>
      </c>
      <c r="AM360" s="25" t="inlineStr">
        <is>
          <t>002</t>
        </is>
      </c>
      <c r="AP360" s="25" t="n">
        <v>6</v>
      </c>
      <c r="AQ360" s="34" t="n">
        <v>41765</v>
      </c>
      <c r="AR360" s="34" t="n">
        <v>41795</v>
      </c>
      <c r="AS360" s="36">
        <f>AR360-AQ360</f>
        <v/>
      </c>
      <c r="AT360" s="25" t="inlineStr">
        <is>
          <t>Acta de compromiso</t>
        </is>
      </c>
      <c r="AU360" s="25" t="inlineStr">
        <is>
          <t>Verificación</t>
        </is>
      </c>
    </row>
    <row r="361">
      <c r="B361" s="25" t="inlineStr">
        <is>
          <t>357-2014</t>
        </is>
      </c>
      <c r="C361" s="25" t="n">
        <v>1310051</v>
      </c>
      <c r="D361" s="25" t="inlineStr">
        <is>
          <t>FAUNA DOMÉSTICA</t>
        </is>
      </c>
      <c r="H361" s="25" t="inlineStr">
        <is>
          <t>Bus que atropello a un canino</t>
        </is>
      </c>
      <c r="I361" s="25" t="inlineStr">
        <is>
          <t>Juan Manuel Caro</t>
        </is>
      </c>
      <c r="J361" s="25" t="inlineStr">
        <is>
          <t>Cl</t>
        </is>
      </c>
      <c r="K361" s="25" t="n">
        <v>39</v>
      </c>
      <c r="M361" s="25" t="inlineStr">
        <is>
          <t>SUR</t>
        </is>
      </c>
      <c r="N361" s="25" t="n">
        <v>24</v>
      </c>
      <c r="P361" s="25" t="n">
        <v>180</v>
      </c>
      <c r="S361" s="25" t="n">
        <v>102</v>
      </c>
      <c r="T361" s="25">
        <f>CONCATENATE(J361," ",K361," ",L361," ",M361," ",N361," ",O361," ",P361," ",Q361," ",R361," ",S361)</f>
        <v/>
      </c>
      <c r="U361" s="25" t="inlineStr">
        <is>
          <t>no reporta</t>
        </is>
      </c>
      <c r="V361" s="25" t="n">
        <v>3325457</v>
      </c>
      <c r="W361" s="25" t="inlineStr">
        <is>
          <t>Jorge Mario Marin Betancur</t>
        </is>
      </c>
      <c r="X361" s="25" t="inlineStr">
        <is>
          <t>CL</t>
        </is>
      </c>
      <c r="Y361" s="25" t="n">
        <v>37</v>
      </c>
      <c r="AA361" s="25" t="inlineStr">
        <is>
          <t>SUR</t>
        </is>
      </c>
      <c r="AB361" s="25" t="n">
        <v>39</v>
      </c>
      <c r="AD361" s="25" t="n">
        <v>38</v>
      </c>
      <c r="AH361" s="25">
        <f>CONCATENATE(X361," ",Y361," ",Z361," ",AA361," ",AB361," ",AC361," ",AD361," ",AE361," ",AF361," ",AG361)</f>
        <v/>
      </c>
      <c r="AI361" s="25" t="inlineStr">
        <is>
          <t>no reporta</t>
        </is>
      </c>
      <c r="AJ361" s="25" t="n">
        <v>2767571</v>
      </c>
      <c r="AK361" s="25" t="inlineStr">
        <is>
          <t>El Salado</t>
        </is>
      </c>
      <c r="AM361" s="25" t="inlineStr">
        <is>
          <t>002</t>
        </is>
      </c>
      <c r="AP361" s="25" t="n">
        <v>6</v>
      </c>
      <c r="AQ361" s="34" t="n">
        <v>41759</v>
      </c>
      <c r="AR361" s="34" t="n">
        <v>41767</v>
      </c>
      <c r="AS361" s="36">
        <f>AR361-AQ361</f>
        <v/>
      </c>
      <c r="AT361" s="25" t="inlineStr">
        <is>
          <t>Acta de compromiso</t>
        </is>
      </c>
      <c r="AU361" s="25" t="inlineStr">
        <is>
          <t>Citaciones</t>
        </is>
      </c>
    </row>
    <row r="362">
      <c r="B362" s="25" t="inlineStr">
        <is>
          <t>358-2014</t>
        </is>
      </c>
      <c r="C362" s="25" t="n">
        <v>1310081</v>
      </c>
      <c r="D362" s="25" t="inlineStr">
        <is>
          <t>FAUNA DOMÉSTICA</t>
        </is>
      </c>
      <c r="H362" s="25" t="inlineStr">
        <is>
          <t>Canino que ataca a persona</t>
        </is>
      </c>
      <c r="I362" s="25" t="inlineStr">
        <is>
          <t>Angela Maria Bermudez Rueda</t>
        </is>
      </c>
      <c r="J362" s="25" t="inlineStr">
        <is>
          <t>DG</t>
        </is>
      </c>
      <c r="K362" s="25" t="n">
        <v>31</v>
      </c>
      <c r="L362" s="25" t="inlineStr">
        <is>
          <t>B</t>
        </is>
      </c>
      <c r="N362" s="25" t="n">
        <v>32</v>
      </c>
      <c r="O362" s="25" t="inlineStr">
        <is>
          <t>C</t>
        </is>
      </c>
      <c r="P362" s="25" t="n">
        <v>118</v>
      </c>
      <c r="R362" s="25" t="n">
        <v>10</v>
      </c>
      <c r="S362" s="25" t="n">
        <v>102</v>
      </c>
      <c r="T362" s="25">
        <f>CONCATENATE(J362," ",K362," ",L362," ",M362," ",N362," ",O362," ",P362," ",Q362," ",R362," ",S362)</f>
        <v/>
      </c>
      <c r="U362" s="25" t="inlineStr">
        <is>
          <t>no reporta</t>
        </is>
      </c>
      <c r="V362" s="25" t="n">
        <v>2709532</v>
      </c>
      <c r="W362" s="25" t="inlineStr">
        <is>
          <t>Leon Javier Rojas Henao</t>
        </is>
      </c>
      <c r="X362" s="25" t="inlineStr">
        <is>
          <t>CL</t>
        </is>
      </c>
      <c r="Y362" s="25" t="n">
        <v>39</v>
      </c>
      <c r="Z362" s="25" t="inlineStr">
        <is>
          <t>D</t>
        </is>
      </c>
      <c r="AA362" s="25" t="inlineStr">
        <is>
          <t>SUR</t>
        </is>
      </c>
      <c r="AB362" s="25" t="n">
        <v>24</v>
      </c>
      <c r="AC362" s="25" t="inlineStr">
        <is>
          <t>D</t>
        </is>
      </c>
      <c r="AD362" s="25" t="n">
        <v>12</v>
      </c>
      <c r="AH362" s="25">
        <f>CONCATENATE(X362," ",Y362," ",Z362," ",AA362," ",AB362," ",AC362," ",AD362," ",AE362," ",AF362," ",AG362)</f>
        <v/>
      </c>
      <c r="AI362" s="25" t="inlineStr">
        <is>
          <t>no reporta</t>
        </is>
      </c>
      <c r="AJ362" s="25" t="n">
        <v>5798299</v>
      </c>
      <c r="AK362" s="25" t="inlineStr">
        <is>
          <t>El Salado</t>
        </is>
      </c>
      <c r="AM362" s="25" t="inlineStr">
        <is>
          <t>002</t>
        </is>
      </c>
      <c r="AP362" s="25" t="n">
        <v>6</v>
      </c>
      <c r="AQ362" s="34" t="n">
        <v>41759</v>
      </c>
      <c r="AR362" s="34" t="n">
        <v>41841</v>
      </c>
      <c r="AS362" s="36">
        <f>AR362-AQ362</f>
        <v/>
      </c>
      <c r="AT362" s="25" t="inlineStr">
        <is>
          <t>Acta de compromiso</t>
        </is>
      </c>
      <c r="AU362" s="25" t="inlineStr">
        <is>
          <t xml:space="preserve">Auto de inicio </t>
        </is>
      </c>
    </row>
    <row r="363">
      <c r="B363" s="25" t="inlineStr">
        <is>
          <t>359-2014</t>
        </is>
      </c>
      <c r="C363" s="25" t="inlineStr">
        <is>
          <t>1310086 - 287310</t>
        </is>
      </c>
      <c r="E363" s="25" t="inlineStr">
        <is>
          <t>RESIDUOS SOLIDOS</t>
        </is>
      </c>
      <c r="H363" s="25" t="inlineStr">
        <is>
          <t>Disposición inadecuada de residuos solidos</t>
        </is>
      </c>
      <c r="I363" s="25" t="inlineStr">
        <is>
          <t>Accion Comunal - Liliam Loaiza</t>
        </is>
      </c>
      <c r="T363" s="25">
        <f>CONCATENATE(J363," ",K363," ",L363," ",M363," ",N363," ",O363," ",P363," ",Q363," ",R363," ",S363)</f>
        <v/>
      </c>
      <c r="U363" s="25" t="inlineStr">
        <is>
          <t>no reporta</t>
        </is>
      </c>
      <c r="V363" s="25" t="n">
        <v>2708514</v>
      </c>
      <c r="W363" s="25" t="inlineStr">
        <is>
          <t>Urb. Corazon Envigado</t>
        </is>
      </c>
      <c r="AH363" s="25">
        <f>CONCATENATE(X363," ",Y363," ",Z363," ",AA363," ",AB363," ",AC363," ",AD363," ",AE363," ",AF363," ",AG363)</f>
        <v/>
      </c>
      <c r="AI363" s="25" t="inlineStr">
        <is>
          <t>no reporta</t>
        </is>
      </c>
      <c r="AJ363" s="25" t="inlineStr">
        <is>
          <t>no reporta</t>
        </is>
      </c>
      <c r="AK363" s="25" t="inlineStr">
        <is>
          <t>Loma del Barro</t>
        </is>
      </c>
      <c r="AM363" s="25" t="inlineStr">
        <is>
          <t>007</t>
        </is>
      </c>
      <c r="AP363" s="25" t="n">
        <v>7</v>
      </c>
      <c r="AQ363" s="34" t="n">
        <v>41761</v>
      </c>
      <c r="AR363" s="34" t="n">
        <v>41761</v>
      </c>
      <c r="AS363" s="36">
        <f>AR363-AQ363</f>
        <v/>
      </c>
      <c r="AT363" s="25" t="inlineStr">
        <is>
          <t>Acta de compromiso</t>
        </is>
      </c>
      <c r="AU363" s="25" t="inlineStr">
        <is>
          <t>Auto de archivo</t>
        </is>
      </c>
      <c r="AV363" s="25" t="inlineStr">
        <is>
          <t>llega nuevamente queja por el mismo asunto el 19-05-2015</t>
        </is>
      </c>
      <c r="CF363" s="38" t="n">
        <v>41761</v>
      </c>
    </row>
    <row r="364">
      <c r="B364" s="25" t="inlineStr">
        <is>
          <t>360-2014</t>
        </is>
      </c>
      <c r="C364" s="25" t="n">
        <v>1310084</v>
      </c>
      <c r="D364" s="25" t="inlineStr">
        <is>
          <t>AIRE</t>
        </is>
      </c>
      <c r="H364" s="25" t="inlineStr">
        <is>
          <t>Quema de material vegetal para carbon</t>
        </is>
      </c>
      <c r="I364" s="25" t="inlineStr">
        <is>
          <t>De oficio</t>
        </is>
      </c>
      <c r="T364" s="25">
        <f>CONCATENATE(J364," ",K364," ",L364," ",M364," ",N364," ",O364," ",P364," ",Q364," ",R364," ",S364)</f>
        <v/>
      </c>
      <c r="U364" s="25" t="inlineStr">
        <is>
          <t>no reporta</t>
        </is>
      </c>
      <c r="V364" s="25" t="inlineStr">
        <is>
          <t>no reporta</t>
        </is>
      </c>
      <c r="W364" s="25" t="inlineStr">
        <is>
          <t>Jorge Hernan Arango</t>
        </is>
      </c>
      <c r="AH364" s="25">
        <f>CONCATENATE(X364," ",Y364," ",Z364," ",AA364," ",AB364," ",AC364," ",AD364," ",AE364," ",AF364," ",AG364)</f>
        <v/>
      </c>
      <c r="AI364" s="25" t="inlineStr">
        <is>
          <t>no reporta</t>
        </is>
      </c>
      <c r="AJ364" s="25" t="inlineStr">
        <is>
          <t>no reporta</t>
        </is>
      </c>
      <c r="AL364" s="25" t="inlineStr">
        <is>
          <t>El Vallano</t>
        </is>
      </c>
      <c r="AM364" s="25" t="inlineStr">
        <is>
          <t>001</t>
        </is>
      </c>
      <c r="AP364" s="25" t="n">
        <v>11</v>
      </c>
      <c r="AQ364" s="34" t="n">
        <v>41761</v>
      </c>
      <c r="AR364" s="34" t="n">
        <v>41761</v>
      </c>
      <c r="AS364" s="36">
        <f>AR364-AQ364</f>
        <v/>
      </c>
      <c r="AT364" s="25" t="inlineStr">
        <is>
          <t>Acta de compromiso</t>
        </is>
      </c>
      <c r="AU364" s="25" t="inlineStr">
        <is>
          <t>Auto de archivo</t>
        </is>
      </c>
      <c r="AW364" s="38" t="n">
        <v>41761</v>
      </c>
      <c r="AX364" s="37" t="inlineStr">
        <is>
          <t>J. Restrepo - S. Bustamante - C. Rojas</t>
        </is>
      </c>
      <c r="AY364" s="38" t="n">
        <v>41761</v>
      </c>
      <c r="AZ364" s="38" t="n">
        <v>41786</v>
      </c>
      <c r="BA364" s="37" t="inlineStr">
        <is>
          <t>C. Rojas - J. Restrepo</t>
        </is>
      </c>
      <c r="BB364" s="38" t="n">
        <v>41787</v>
      </c>
      <c r="CF364" s="38" t="n">
        <v>41787</v>
      </c>
    </row>
    <row r="365">
      <c r="B365" s="25" t="inlineStr">
        <is>
          <t>361-2014</t>
        </is>
      </c>
      <c r="C365" s="25" t="inlineStr">
        <is>
          <t>1310091 - 1310720</t>
        </is>
      </c>
      <c r="D365" s="25" t="inlineStr">
        <is>
          <t>ESPACIO PUBLICOS VERDES</t>
        </is>
      </c>
      <c r="H365" s="25" t="inlineStr">
        <is>
          <t>Ocupación de zona verde con triturado para venta estacionaria</t>
        </is>
      </c>
      <c r="I365" s="25" t="inlineStr">
        <is>
          <t>Comunidad</t>
        </is>
      </c>
      <c r="T365" s="25">
        <f>CONCATENATE(J365," ",K365," ",L365," ",M365," ",N365," ",O365," ",P365," ",Q365," ",R365," ",S365)</f>
        <v/>
      </c>
      <c r="U365" s="25" t="inlineStr">
        <is>
          <t>no reporta</t>
        </is>
      </c>
      <c r="V365" s="25" t="inlineStr">
        <is>
          <t>no reporta</t>
        </is>
      </c>
      <c r="W365" s="25" t="inlineStr">
        <is>
          <t>Juan Carlos Villegas Ramirez - Carlos Enrique Monsalve</t>
        </is>
      </c>
      <c r="X365" s="25" t="inlineStr">
        <is>
          <t>CL</t>
        </is>
      </c>
      <c r="Y365" s="25" t="n">
        <v>37</v>
      </c>
      <c r="AA365" s="25" t="inlineStr">
        <is>
          <t>SUR</t>
        </is>
      </c>
      <c r="AB365" s="25" t="n">
        <v>29</v>
      </c>
      <c r="AC365" s="25" t="inlineStr">
        <is>
          <t>A</t>
        </is>
      </c>
      <c r="AD365" s="25" t="n">
        <v>9</v>
      </c>
      <c r="AH365" s="25">
        <f>CONCATENATE(X365," ",Y365," ",Z365," ",AA365," ",AB365," ",AC365," ",AD365," ",AE365," ",AF365," ",AG365)</f>
        <v/>
      </c>
      <c r="AI365" s="25" t="n">
        <v>98565148</v>
      </c>
      <c r="AJ365" s="25" t="n">
        <v>3314047</v>
      </c>
      <c r="AK365" s="25" t="inlineStr">
        <is>
          <t>Mesa</t>
        </is>
      </c>
      <c r="AM365" s="25" t="inlineStr">
        <is>
          <t>021</t>
        </is>
      </c>
      <c r="AP365" s="25" t="n">
        <v>9</v>
      </c>
      <c r="AQ365" s="34" t="n">
        <v>41761</v>
      </c>
      <c r="AR365" s="34" t="n">
        <v>41771</v>
      </c>
      <c r="AS365" s="36">
        <f>AR365-AQ365</f>
        <v/>
      </c>
      <c r="AT365" s="25" t="inlineStr">
        <is>
          <t>Acta de compromiso</t>
        </is>
      </c>
      <c r="AU365" s="25" t="inlineStr">
        <is>
          <t>Verificación</t>
        </is>
      </c>
      <c r="AW365" s="38" t="n">
        <v>41771</v>
      </c>
      <c r="AX365" s="37" t="inlineStr">
        <is>
          <t>L. Garcia - J. Alvarez</t>
        </is>
      </c>
      <c r="AY365" s="38" t="n">
        <v>41771</v>
      </c>
      <c r="BL365" s="38" t="n">
        <v>41779</v>
      </c>
      <c r="BM365" s="38" t="n">
        <v>41779</v>
      </c>
    </row>
    <row r="366">
      <c r="B366" s="25" t="inlineStr">
        <is>
          <t>362-2014</t>
        </is>
      </c>
      <c r="C366" s="25" t="n">
        <v>1310111</v>
      </c>
      <c r="E366" s="25" t="inlineStr">
        <is>
          <t>RESIDUOS SOLIDOS</t>
        </is>
      </c>
      <c r="H366" s="25" t="inlineStr">
        <is>
          <t>Disposición inadecuada de residuos solidos</t>
        </is>
      </c>
      <c r="I366" s="25" t="inlineStr">
        <is>
          <t>Juan Carlos Cadavid</t>
        </is>
      </c>
      <c r="J366" s="25" t="inlineStr">
        <is>
          <t>KR</t>
        </is>
      </c>
      <c r="K366" s="25" t="n">
        <v>43</v>
      </c>
      <c r="L366" s="25" t="inlineStr">
        <is>
          <t>B</t>
        </is>
      </c>
      <c r="N366" s="25" t="n">
        <v>34</v>
      </c>
      <c r="P366" s="25" t="n">
        <v>50</v>
      </c>
      <c r="Q366" s="25" t="inlineStr">
        <is>
          <t>SUR</t>
        </is>
      </c>
      <c r="T366" s="25">
        <f>CONCATENATE(J366," ",K366," ",L366," ",M366," ",N366," ",O366," ",P366," ",Q366," ",R366," ",S366)</f>
        <v/>
      </c>
      <c r="U366" s="25" t="n">
        <v>70569291</v>
      </c>
      <c r="V366" s="25" t="n">
        <v>3312576</v>
      </c>
      <c r="W366" s="25" t="inlineStr">
        <is>
          <t>Gladys Sierra</t>
        </is>
      </c>
      <c r="X366" s="25" t="inlineStr">
        <is>
          <t>CL</t>
        </is>
      </c>
      <c r="Y366" s="25" t="n">
        <v>38</v>
      </c>
      <c r="Z366" s="25" t="inlineStr">
        <is>
          <t>A</t>
        </is>
      </c>
      <c r="AA366" s="25" t="inlineStr">
        <is>
          <t>SUR</t>
        </is>
      </c>
      <c r="AB366" s="25" t="n">
        <v>41</v>
      </c>
      <c r="AD366" s="25" t="n">
        <v>53</v>
      </c>
      <c r="AH366" s="25">
        <f>CONCATENATE(X366," ",Y366," ",Z366," ",AA366," ",AB366," ",AC366," ",AD366," ",AE366," ",AF366," ",AG366)</f>
        <v/>
      </c>
      <c r="AI366" s="25" t="inlineStr">
        <is>
          <t>no reporta</t>
        </is>
      </c>
      <c r="AJ366" s="25" t="inlineStr">
        <is>
          <t>no reporta</t>
        </is>
      </c>
      <c r="AK366" s="25" t="inlineStr">
        <is>
          <t>Zona centro</t>
        </is>
      </c>
      <c r="AM366" s="25" t="inlineStr">
        <is>
          <t>022</t>
        </is>
      </c>
      <c r="AP366" s="25" t="n">
        <v>9</v>
      </c>
      <c r="AQ366" s="34" t="n">
        <v>41764</v>
      </c>
      <c r="AR366" s="34" t="n">
        <v>41771</v>
      </c>
      <c r="AS366" s="36">
        <f>AR366-AQ366</f>
        <v/>
      </c>
      <c r="AT366" s="25" t="inlineStr">
        <is>
          <t>Acta de compromiso</t>
        </is>
      </c>
      <c r="AU366" s="25" t="inlineStr">
        <is>
          <t>Auto de archivo</t>
        </is>
      </c>
      <c r="CF366" s="38" t="n">
        <v>41884</v>
      </c>
    </row>
    <row r="367">
      <c r="B367" s="25" t="inlineStr">
        <is>
          <t>363-2014</t>
        </is>
      </c>
      <c r="C367" s="25" t="inlineStr">
        <is>
          <t>1310146 - 128863 - 128864 - 131572 - 02341</t>
        </is>
      </c>
      <c r="E367" s="25" t="inlineStr">
        <is>
          <t>RESIDUOS SOLIDOS</t>
        </is>
      </c>
      <c r="H367" s="25" t="inlineStr">
        <is>
          <t>Disposición inadecuada de residuos solidos y estancamiento de agua en tanques abandonados predio Muncipio</t>
        </is>
      </c>
      <c r="I367" s="25" t="inlineStr">
        <is>
          <t>Walter Osvaldo Torres</t>
        </is>
      </c>
      <c r="U367" s="25" t="inlineStr">
        <is>
          <t>no reporta</t>
        </is>
      </c>
      <c r="V367" s="25" t="inlineStr">
        <is>
          <t>no reporta</t>
        </is>
      </c>
      <c r="W367" s="25" t="inlineStr">
        <is>
          <t>Municipio de Envigado</t>
        </is>
      </c>
      <c r="X367" s="25" t="inlineStr">
        <is>
          <t>CL</t>
        </is>
      </c>
      <c r="Y367" s="25" t="n">
        <v>40</v>
      </c>
      <c r="Z367" s="25" t="inlineStr">
        <is>
          <t>A</t>
        </is>
      </c>
      <c r="AA367" s="25" t="inlineStr">
        <is>
          <t>SUR</t>
        </is>
      </c>
      <c r="AB367" s="25" t="n">
        <v>25</v>
      </c>
      <c r="AH367" s="25">
        <f>CONCATENATE(X367," ",Y367," ",Z367," ",AA367," ",AB367," ",AC367," ",AD367," ",AE367," ",AF367," ",AG367)</f>
        <v/>
      </c>
      <c r="AI367" s="25" t="inlineStr">
        <is>
          <t>no reporta</t>
        </is>
      </c>
      <c r="AJ367" s="25" t="inlineStr">
        <is>
          <t>no reporta</t>
        </is>
      </c>
      <c r="AK367" s="25" t="inlineStr">
        <is>
          <t>El Salado</t>
        </is>
      </c>
      <c r="AM367" s="25" t="inlineStr">
        <is>
          <t>002</t>
        </is>
      </c>
      <c r="AP367" s="25" t="n">
        <v>6</v>
      </c>
      <c r="AQ367" s="34" t="n">
        <v>41765</v>
      </c>
      <c r="AS367" s="36">
        <f>AR367-AQ367</f>
        <v/>
      </c>
      <c r="AT367" s="25" t="inlineStr">
        <is>
          <t>Acta de compromiso</t>
        </is>
      </c>
      <c r="AU367" s="25" t="inlineStr">
        <is>
          <t>Visitas patrulleros</t>
        </is>
      </c>
    </row>
    <row r="368">
      <c r="B368" s="25" t="inlineStr">
        <is>
          <t>364-2014</t>
        </is>
      </c>
      <c r="C368" s="25" t="n">
        <v>1310151</v>
      </c>
      <c r="E368" s="25" t="inlineStr">
        <is>
          <t>RESIDUOS SOLIDOS</t>
        </is>
      </c>
      <c r="H368" s="25" t="inlineStr">
        <is>
          <t>Disposición inadecuada de residuos solidos</t>
        </is>
      </c>
      <c r="I368" s="25" t="inlineStr">
        <is>
          <t>Silvia Maria Arango</t>
        </is>
      </c>
      <c r="T368" s="25">
        <f>CONCATENATE(J368," ",K368," ",L368," ",M368," ",N368," ",O368," ",P368," ",Q368," ",R368," ",S368)</f>
        <v/>
      </c>
      <c r="U368" s="25" t="n">
        <v>43031074</v>
      </c>
      <c r="V368" s="25" t="n">
        <v>3316448</v>
      </c>
      <c r="W368" s="25" t="inlineStr">
        <is>
          <t>Teresa Zapata</t>
        </is>
      </c>
      <c r="AH368" s="25">
        <f>CONCATENATE(X368," ",Y368," ",Z368," ",AA368," ",AB368," ",AC368," ",AD368," ",AE368," ",AF368," ",AG368)</f>
        <v/>
      </c>
      <c r="AI368" s="25" t="inlineStr">
        <is>
          <t>no reporta</t>
        </is>
      </c>
      <c r="AJ368" s="25" t="inlineStr">
        <is>
          <t>no reporta</t>
        </is>
      </c>
      <c r="AK368" s="25" t="inlineStr">
        <is>
          <t>San Rafael</t>
        </is>
      </c>
      <c r="AM368" s="25" t="inlineStr">
        <is>
          <t>004</t>
        </is>
      </c>
      <c r="AP368" s="25" t="n">
        <v>6</v>
      </c>
      <c r="AQ368" s="34" t="n">
        <v>41765</v>
      </c>
      <c r="AR368" s="34" t="n">
        <v>41771</v>
      </c>
      <c r="AS368" s="36">
        <f>AR368-AQ368</f>
        <v/>
      </c>
      <c r="AT368" s="25" t="inlineStr">
        <is>
          <t>Acta de compromiso</t>
        </is>
      </c>
      <c r="AU368" s="25" t="inlineStr">
        <is>
          <t>Auto de archivo</t>
        </is>
      </c>
      <c r="CF368" s="38" t="n">
        <v>41877</v>
      </c>
    </row>
    <row r="369">
      <c r="B369" s="25" t="inlineStr">
        <is>
          <t>365-2014</t>
        </is>
      </c>
      <c r="C369" s="25" t="n">
        <v>1310179</v>
      </c>
      <c r="D369" s="25" t="inlineStr">
        <is>
          <t>HÍDRICO</t>
        </is>
      </c>
      <c r="H369" s="25" t="inlineStr">
        <is>
          <t>Perjuicios por desabastecimiento de agua</t>
        </is>
      </c>
      <c r="I369" s="25" t="inlineStr">
        <is>
          <t>Inspección Palmas</t>
        </is>
      </c>
      <c r="T369" s="25">
        <f>CONCATENATE(J369," ",K369," ",L369," ",M369," ",N369," ",O369," ",P369," ",Q369," ",R369," ",S369)</f>
        <v/>
      </c>
      <c r="U369" s="25" t="inlineStr">
        <is>
          <t>no reporta</t>
        </is>
      </c>
      <c r="V369" s="25" t="n">
        <v>3860909</v>
      </c>
      <c r="W369" s="25" t="inlineStr">
        <is>
          <t>Fernando Jaramillo</t>
        </is>
      </c>
      <c r="AH369" s="25">
        <f>CONCATENATE(X369," ",Y369," ",Z369," ",AA369," ",AB369," ",AC369," ",AD369," ",AE369," ",AF369," ",AG369)</f>
        <v/>
      </c>
      <c r="AI369" s="25" t="n">
        <v>8300063</v>
      </c>
      <c r="AJ369" s="25" t="n">
        <v>3860191</v>
      </c>
      <c r="AL369" s="25" t="inlineStr">
        <is>
          <t>Las Palmas</t>
        </is>
      </c>
      <c r="AM369" s="25" t="inlineStr">
        <is>
          <t>004</t>
        </is>
      </c>
      <c r="AP369" s="25" t="n">
        <v>12</v>
      </c>
      <c r="AQ369" s="34" t="n">
        <v>41766</v>
      </c>
      <c r="AR369" s="34" t="n">
        <v>41766</v>
      </c>
      <c r="AS369" s="36">
        <f>AR369-AQ369</f>
        <v/>
      </c>
      <c r="AT369" s="25" t="inlineStr">
        <is>
          <t>Acta de compromiso</t>
        </is>
      </c>
      <c r="AU369" s="25" t="inlineStr">
        <is>
          <t>Verificación</t>
        </is>
      </c>
      <c r="AW369" s="38" t="n">
        <v>41764</v>
      </c>
      <c r="AX369" s="37" t="inlineStr">
        <is>
          <t>J. Guzman</t>
        </is>
      </c>
      <c r="AY369" s="38" t="n">
        <v>41766</v>
      </c>
    </row>
    <row r="370">
      <c r="B370" s="25" t="inlineStr">
        <is>
          <t>366-2014</t>
        </is>
      </c>
      <c r="C370" s="25" t="n">
        <v>1310064</v>
      </c>
      <c r="D370" s="25" t="inlineStr">
        <is>
          <t>SUELO</t>
        </is>
      </c>
      <c r="H370" s="25" t="inlineStr">
        <is>
          <t>Compostera en retiro de quebrada El Salado</t>
        </is>
      </c>
      <c r="I370" s="25" t="inlineStr">
        <is>
          <t>De oficio</t>
        </is>
      </c>
      <c r="T370" s="25">
        <f>CONCATENATE(J370," ",K370," ",L370," ",M370," ",N370," ",O370," ",P370," ",Q370," ",R370," ",S370)</f>
        <v/>
      </c>
      <c r="U370" s="25" t="inlineStr">
        <is>
          <t>no reporta</t>
        </is>
      </c>
      <c r="V370" s="25" t="inlineStr">
        <is>
          <t>no reporta</t>
        </is>
      </c>
      <c r="W370" s="25" t="inlineStr">
        <is>
          <t>Francisco Javier Espinal</t>
        </is>
      </c>
      <c r="AH370" s="25">
        <f>CONCATENATE(X370," ",Y370," ",Z370," ",AA370," ",AB370," ",AC370," ",AD370," ",AE370," ",AF370," ",AG370)</f>
        <v/>
      </c>
      <c r="AI370" s="25" t="inlineStr">
        <is>
          <t>no reporta</t>
        </is>
      </c>
      <c r="AJ370" s="25" t="inlineStr">
        <is>
          <t>no reporta</t>
        </is>
      </c>
      <c r="AK370" s="25" t="inlineStr">
        <is>
          <t>El Salado</t>
        </is>
      </c>
      <c r="AM370" s="25" t="inlineStr">
        <is>
          <t>002</t>
        </is>
      </c>
      <c r="AP370" s="25" t="n">
        <v>6</v>
      </c>
      <c r="AQ370" s="34" t="n">
        <v>41759</v>
      </c>
      <c r="AR370" s="34" t="n">
        <v>41759</v>
      </c>
      <c r="AS370" s="36">
        <f>AR370-AQ370</f>
        <v/>
      </c>
      <c r="AT370" s="25" t="inlineStr">
        <is>
          <t>Acta de compromiso</t>
        </is>
      </c>
      <c r="AU370" s="25" t="inlineStr">
        <is>
          <t>Auto de archivo</t>
        </is>
      </c>
      <c r="AV370" s="25" t="inlineStr">
        <is>
          <t>Remitido a espacio Publico</t>
        </is>
      </c>
      <c r="AW370" s="38" t="n">
        <v>41759</v>
      </c>
      <c r="AX370" s="37" t="inlineStr">
        <is>
          <t>C. Calle - A. Espinosa</t>
        </is>
      </c>
      <c r="AY370" s="38" t="n">
        <v>41759</v>
      </c>
      <c r="CF370" s="38" t="n">
        <v>41816</v>
      </c>
    </row>
    <row r="371">
      <c r="B371" s="25" t="inlineStr">
        <is>
          <t>367-2014</t>
        </is>
      </c>
      <c r="C371" s="25" t="n">
        <v>113657</v>
      </c>
      <c r="D371" s="25" t="inlineStr">
        <is>
          <t>HÍDRICO</t>
        </is>
      </c>
      <c r="H371" s="25" t="inlineStr">
        <is>
          <t>Afectación por agua de escorrentia</t>
        </is>
      </c>
      <c r="I371" s="25" t="inlineStr">
        <is>
          <t>Matilde Hoyos</t>
        </is>
      </c>
      <c r="J371" s="25" t="inlineStr">
        <is>
          <t>KR</t>
        </is>
      </c>
      <c r="K371" s="25" t="n">
        <v>24</v>
      </c>
      <c r="L371" s="25" t="inlineStr">
        <is>
          <t>F</t>
        </is>
      </c>
      <c r="N371" s="25" t="n">
        <v>40</v>
      </c>
      <c r="P371" s="25" t="n">
        <v>141</v>
      </c>
      <c r="Q371" s="25" t="inlineStr">
        <is>
          <t>SUR</t>
        </is>
      </c>
      <c r="S371" s="25" t="n">
        <v>109</v>
      </c>
      <c r="T371" s="25">
        <f>CONCATENATE(J371," ",K371," ",L371," ",M371," ",N371," ",O371," ",P371," ",Q371," ",R371," ",S371)</f>
        <v/>
      </c>
      <c r="U371" s="25" t="inlineStr">
        <is>
          <t>no reporta</t>
        </is>
      </c>
      <c r="V371" s="25" t="inlineStr">
        <is>
          <t>no reporta</t>
        </is>
      </c>
      <c r="W371" s="25" t="inlineStr">
        <is>
          <t>Luis Fernando Molina</t>
        </is>
      </c>
      <c r="AG371" s="25" t="inlineStr">
        <is>
          <t>lote</t>
        </is>
      </c>
      <c r="AH371" s="25">
        <f>CONCATENATE(X371," ",Y371," ",Z371," ",AA371," ",AB371," ",AC371," ",AD371," ",AE371," ",AF371," ",AG371)</f>
        <v/>
      </c>
      <c r="AI371" s="25" t="inlineStr">
        <is>
          <t>no reporta</t>
        </is>
      </c>
      <c r="AJ371" s="25" t="n">
        <v>5119955</v>
      </c>
      <c r="AK371" s="25" t="inlineStr">
        <is>
          <t>El Salado</t>
        </is>
      </c>
      <c r="AM371" s="25" t="inlineStr">
        <is>
          <t>002</t>
        </is>
      </c>
      <c r="AP371" s="25" t="n">
        <v>6</v>
      </c>
      <c r="AQ371" s="34" t="n">
        <v>41765</v>
      </c>
      <c r="AS371" s="36">
        <f>AR371-AQ371</f>
        <v/>
      </c>
      <c r="AT371" s="25" t="inlineStr">
        <is>
          <t>Acta de compromiso</t>
        </is>
      </c>
      <c r="AU371" s="25" t="inlineStr">
        <is>
          <t>Verificación</t>
        </is>
      </c>
    </row>
    <row r="372">
      <c r="A372" s="25" t="inlineStr">
        <is>
          <t>IT 132466</t>
        </is>
      </c>
      <c r="B372" s="25" t="inlineStr">
        <is>
          <t>368-2014</t>
        </is>
      </c>
      <c r="C372" s="25" t="inlineStr">
        <is>
          <t>DA06-006</t>
        </is>
      </c>
      <c r="D372" s="25" t="inlineStr">
        <is>
          <t>HÍDRICO</t>
        </is>
      </c>
      <c r="H372" s="25" t="inlineStr">
        <is>
          <t>Requerimiento por mantenimiento de obra que descarga agua lluvia</t>
        </is>
      </c>
      <c r="I372" s="25" t="inlineStr">
        <is>
          <t>Autoridad Ambiental</t>
        </is>
      </c>
      <c r="T372" s="25">
        <f>CONCATENATE(J372," ",K372," ",L372," ",M372," ",N372," ",O372," ",P372," ",Q372," ",R372," ",S372)</f>
        <v/>
      </c>
      <c r="U372" s="25" t="inlineStr">
        <is>
          <t>no reporta</t>
        </is>
      </c>
      <c r="V372" s="25" t="inlineStr">
        <is>
          <t>no reporta</t>
        </is>
      </c>
      <c r="W372" s="25" t="inlineStr">
        <is>
          <t>Lina Maria Angel Correa - Jardines de Montiel</t>
        </is>
      </c>
      <c r="X372" s="25" t="inlineStr">
        <is>
          <t>CL</t>
        </is>
      </c>
      <c r="Y372" s="25" t="n">
        <v>24</v>
      </c>
      <c r="AA372" s="25" t="inlineStr">
        <is>
          <t>SUR</t>
        </is>
      </c>
      <c r="AB372" s="25" t="n">
        <v>39</v>
      </c>
      <c r="AD372" s="25" t="n">
        <v>37</v>
      </c>
      <c r="AH372" s="25">
        <f>CONCATENATE(X372," ",Y372," ",Z372," ",AA372," ",AB372," ",AC372," ",AD372," ",AE372," ",AF372," ",AG372)</f>
        <v/>
      </c>
      <c r="AI372" s="25" t="inlineStr">
        <is>
          <t>no reporta</t>
        </is>
      </c>
      <c r="AJ372" s="25" t="n">
        <v>3113403135</v>
      </c>
      <c r="AK372" s="25" t="inlineStr">
        <is>
          <t>Zuñiga</t>
        </is>
      </c>
      <c r="AM372" s="25" t="inlineStr">
        <is>
          <t>033</t>
        </is>
      </c>
      <c r="AP372" s="25" t="n">
        <v>4</v>
      </c>
      <c r="AQ372" s="34" t="n">
        <v>41764</v>
      </c>
      <c r="AR372" s="34" t="n">
        <v>41796</v>
      </c>
      <c r="AS372" s="36">
        <f>AR372-AQ372</f>
        <v/>
      </c>
      <c r="AT372" s="25" t="inlineStr">
        <is>
          <t>Acta de compromiso</t>
        </is>
      </c>
      <c r="AU372" s="25" t="inlineStr">
        <is>
          <t>Auto de archivo</t>
        </is>
      </c>
      <c r="CF372" s="38" t="n">
        <v>41799</v>
      </c>
    </row>
    <row r="373">
      <c r="A373" s="25" t="inlineStr">
        <is>
          <t>Oficio 132592</t>
        </is>
      </c>
      <c r="B373" s="25" t="inlineStr">
        <is>
          <t>369-2014</t>
        </is>
      </c>
      <c r="C373" s="25" t="n">
        <v>122517</v>
      </c>
      <c r="E373" s="25" t="inlineStr">
        <is>
          <t>RESIDUOS SOLIDOS</t>
        </is>
      </c>
      <c r="H373" s="25" t="inlineStr">
        <is>
          <t>Disposición inadecuada de residuos solidos por habitantes de la calle</t>
        </is>
      </c>
      <c r="I373" s="25" t="inlineStr">
        <is>
          <t>Secretaria de Salud</t>
        </is>
      </c>
      <c r="J373" s="25" t="inlineStr">
        <is>
          <t>Cl</t>
        </is>
      </c>
      <c r="K373" s="25" t="n">
        <v>39</v>
      </c>
      <c r="M373" s="25" t="inlineStr">
        <is>
          <t>SUR</t>
        </is>
      </c>
      <c r="N373" s="25" t="n">
        <v>39</v>
      </c>
      <c r="P373" s="25" t="n">
        <v>47</v>
      </c>
      <c r="T373" s="25">
        <f>CONCATENATE(J373," ",K373," ",L373," ",M373," ",N373," ",O373," ",P373," ",Q373," ",R373," ",S373)</f>
        <v/>
      </c>
      <c r="U373" s="25" t="inlineStr">
        <is>
          <t>no reporta</t>
        </is>
      </c>
      <c r="V373" s="25" t="n">
        <v>3394041</v>
      </c>
      <c r="W373" s="25" t="inlineStr">
        <is>
          <t>Por determinar</t>
        </is>
      </c>
      <c r="X373" s="25" t="inlineStr">
        <is>
          <t>CL</t>
        </is>
      </c>
      <c r="Y373" s="25" t="n">
        <v>39</v>
      </c>
      <c r="Z373" s="25" t="inlineStr">
        <is>
          <t>B</t>
        </is>
      </c>
      <c r="AA373" s="25" t="inlineStr">
        <is>
          <t>SUR</t>
        </is>
      </c>
      <c r="AB373" s="25" t="n">
        <v>45</v>
      </c>
      <c r="AC373" s="25" t="inlineStr">
        <is>
          <t>AA</t>
        </is>
      </c>
      <c r="AD373" s="25" t="n">
        <v>4</v>
      </c>
      <c r="AH373" s="25">
        <f>CONCATENATE(X373," ",Y373," ",Z373," ",AA373," ",AB373," ",AC373," ",AD373," ",AE373," ",AF373," ",AG373)</f>
        <v/>
      </c>
      <c r="AI373" s="25" t="inlineStr">
        <is>
          <t>no reporta</t>
        </is>
      </c>
      <c r="AJ373" s="25" t="inlineStr">
        <is>
          <t>no reporta</t>
        </is>
      </c>
      <c r="AK373" s="25" t="inlineStr">
        <is>
          <t>Alcalá</t>
        </is>
      </c>
      <c r="AM373" s="25" t="inlineStr">
        <is>
          <t>023</t>
        </is>
      </c>
      <c r="AP373" s="25" t="n">
        <v>8</v>
      </c>
      <c r="AQ373" s="34" t="n">
        <v>41764</v>
      </c>
      <c r="AR373" s="34" t="n">
        <v>41773</v>
      </c>
      <c r="AS373" s="36">
        <f>AR373-AQ373</f>
        <v/>
      </c>
      <c r="AT373" s="25" t="inlineStr">
        <is>
          <t>Acta de compromiso</t>
        </is>
      </c>
      <c r="AU373" s="25" t="inlineStr">
        <is>
          <t>Verificación</t>
        </is>
      </c>
      <c r="AW373" s="38" t="n">
        <v>41773</v>
      </c>
      <c r="AX373" s="37" t="inlineStr">
        <is>
          <t>C. Rojas - C. Calle</t>
        </is>
      </c>
      <c r="AY373" s="38" t="n">
        <v>41774</v>
      </c>
    </row>
    <row r="374">
      <c r="B374" s="25" t="inlineStr">
        <is>
          <t>370-2014</t>
        </is>
      </c>
      <c r="C374" s="25" t="n">
        <v>1310184</v>
      </c>
      <c r="E374" s="25" t="inlineStr">
        <is>
          <t>RESIDUOS SOLIDOS</t>
        </is>
      </c>
      <c r="H374" s="25" t="inlineStr">
        <is>
          <t>Disposicion inadecuada de residuos solidos</t>
        </is>
      </c>
      <c r="I374" s="25" t="inlineStr">
        <is>
          <t>Raul Antonio Bustamante Mendoza - JAC Los Almendros</t>
        </is>
      </c>
      <c r="J374" s="25" t="inlineStr">
        <is>
          <t>KR</t>
        </is>
      </c>
      <c r="K374" s="25" t="n">
        <v>45</v>
      </c>
      <c r="L374" s="25" t="inlineStr">
        <is>
          <t>H</t>
        </is>
      </c>
      <c r="N374" s="25" t="n">
        <v>40</v>
      </c>
      <c r="O374" s="25" t="inlineStr">
        <is>
          <t>A</t>
        </is>
      </c>
      <c r="P374" s="25" t="n">
        <v>31</v>
      </c>
      <c r="Q374" s="25" t="inlineStr">
        <is>
          <t>SUR</t>
        </is>
      </c>
      <c r="R374" s="25" t="n">
        <v>7</v>
      </c>
      <c r="S374" s="25" t="n">
        <v>401</v>
      </c>
      <c r="T374" s="25">
        <f>CONCATENATE(J374," ",K374," ",L374," ",M374," ",N374," ",O374," ",P374," ",Q374," ",R374," ",S374)</f>
        <v/>
      </c>
      <c r="U374" s="25" t="n">
        <v>3520796</v>
      </c>
      <c r="V374" s="25" t="n">
        <v>3314749</v>
      </c>
      <c r="W374" s="25" t="inlineStr">
        <is>
          <t>Por determinar</t>
        </is>
      </c>
      <c r="AH374" s="25">
        <f>CONCATENATE(X374," ",Y374," ",Z374," ",AA374," ",AB374," ",AC374," ",AD374," ",AE374," ",AF374," ",AG374)</f>
        <v/>
      </c>
      <c r="AI374" s="25" t="inlineStr">
        <is>
          <t>no reporta</t>
        </is>
      </c>
      <c r="AJ374" s="25" t="inlineStr">
        <is>
          <t>no reporta</t>
        </is>
      </c>
      <c r="AK374" s="25" t="inlineStr">
        <is>
          <t>Milan- Vallejuelos</t>
        </is>
      </c>
      <c r="AM374" s="25" t="inlineStr">
        <is>
          <t>012</t>
        </is>
      </c>
      <c r="AP374" s="25" t="n">
        <v>8</v>
      </c>
      <c r="AQ374" s="34" t="n">
        <v>41766</v>
      </c>
      <c r="AR374" s="34" t="n">
        <v>41781</v>
      </c>
      <c r="AS374" s="36">
        <f>AR374-AQ374</f>
        <v/>
      </c>
      <c r="AT374" s="25" t="inlineStr">
        <is>
          <t>Acta de compromiso</t>
        </is>
      </c>
      <c r="AU374" s="25" t="inlineStr">
        <is>
          <t>Auto de archivo</t>
        </is>
      </c>
    </row>
    <row r="375">
      <c r="B375" s="25" t="inlineStr">
        <is>
          <t>371-2014</t>
        </is>
      </c>
      <c r="C375" s="25" t="n">
        <v>1310202</v>
      </c>
      <c r="E375" s="25" t="inlineStr">
        <is>
          <t>ESCOMBROS</t>
        </is>
      </c>
      <c r="H375" s="25" t="inlineStr">
        <is>
          <t>Disposición inadecuada de escombros</t>
        </is>
      </c>
      <c r="I375" s="25" t="inlineStr">
        <is>
          <t>Comunidad</t>
        </is>
      </c>
      <c r="T375" s="25">
        <f>CONCATENATE(J375," ",K375," ",L375," ",M375," ",N375," ",O375," ",P375," ",Q375," ",R375," ",S375)</f>
        <v/>
      </c>
      <c r="U375" s="25" t="inlineStr">
        <is>
          <t>no reporta</t>
        </is>
      </c>
      <c r="V375" s="25" t="inlineStr">
        <is>
          <t>no reporta</t>
        </is>
      </c>
      <c r="W375" s="25" t="inlineStr">
        <is>
          <t>Luis Antonio Zuluaga Ramírez</t>
        </is>
      </c>
      <c r="X375" s="25" t="inlineStr">
        <is>
          <t>KR</t>
        </is>
      </c>
      <c r="Y375" s="25" t="n">
        <v>47</v>
      </c>
      <c r="AB375" s="25" t="n">
        <v>19</v>
      </c>
      <c r="AD375" s="25" t="n">
        <v>56</v>
      </c>
      <c r="AE375" s="25" t="inlineStr">
        <is>
          <t>SUR</t>
        </is>
      </c>
      <c r="AH375" s="25">
        <f>CONCATENATE(X375," ",Y375," ",Z375," ",AA375," ",AB375," ",AC375," ",AD375," ",AE375," ",AF375," ",AG375)</f>
        <v/>
      </c>
      <c r="AI375" s="25" t="inlineStr">
        <is>
          <t>no reporta</t>
        </is>
      </c>
      <c r="AJ375" s="25" t="inlineStr">
        <is>
          <t>no reporta</t>
        </is>
      </c>
      <c r="AK375" s="25" t="inlineStr">
        <is>
          <t>Zuñiga</t>
        </is>
      </c>
      <c r="AM375" s="25" t="inlineStr">
        <is>
          <t>033</t>
        </is>
      </c>
      <c r="AP375" s="25" t="n">
        <v>4</v>
      </c>
      <c r="AQ375" s="34" t="n">
        <v>41767</v>
      </c>
      <c r="AR375" s="34" t="n">
        <v>41788</v>
      </c>
      <c r="AS375" s="36">
        <f>AR375-AQ375</f>
        <v/>
      </c>
      <c r="AT375" s="25" t="inlineStr">
        <is>
          <t>Acta de compromiso</t>
        </is>
      </c>
      <c r="AU375" s="25" t="inlineStr">
        <is>
          <t>Auto de archivo</t>
        </is>
      </c>
    </row>
    <row r="376">
      <c r="A376" s="25" t="inlineStr">
        <is>
          <t>Oficio 132516 IT 132517</t>
        </is>
      </c>
      <c r="B376" s="25" t="inlineStr">
        <is>
          <t>372-2014</t>
        </is>
      </c>
      <c r="C376" s="25" t="inlineStr">
        <is>
          <t>NA</t>
        </is>
      </c>
      <c r="D376" s="25" t="inlineStr">
        <is>
          <t>HÍDRICO</t>
        </is>
      </c>
      <c r="H376" s="25" t="inlineStr">
        <is>
          <t>MH ubicado en lecho de la quebrada La Lenteja, parcelación Alamos del Escobero</t>
        </is>
      </c>
      <c r="I376" s="25" t="inlineStr">
        <is>
          <t>Autoridad Ambiental</t>
        </is>
      </c>
      <c r="T376" s="25">
        <f>CONCATENATE(J376," ",K376," ",L376," ",M376," ",N376," ",O376," ",P376," ",Q376," ",R376," ",S376)</f>
        <v/>
      </c>
      <c r="U376" s="25" t="inlineStr">
        <is>
          <t>no reporta</t>
        </is>
      </c>
      <c r="V376" s="25" t="inlineStr">
        <is>
          <t>no reporta</t>
        </is>
      </c>
      <c r="W376" s="25" t="inlineStr">
        <is>
          <t>Hemel Adolfo Serna Valencia - EPM</t>
        </is>
      </c>
      <c r="X376" s="25" t="inlineStr">
        <is>
          <t>KR</t>
        </is>
      </c>
      <c r="Y376" s="25" t="n">
        <v>58</v>
      </c>
      <c r="AB376" s="25" t="n">
        <v>42</v>
      </c>
      <c r="AD376" s="25" t="n">
        <v>125</v>
      </c>
      <c r="AH376" s="25">
        <f>CONCATENATE(X376," ",Y376," ",Z376," ",AA376," ",AB376," ",AC376," ",AD376," ",AE376," ",AF376," ",AG376)</f>
        <v/>
      </c>
      <c r="AI376" s="25" t="inlineStr">
        <is>
          <t>no reporta</t>
        </is>
      </c>
      <c r="AJ376" s="25" t="n">
        <v>3807637</v>
      </c>
      <c r="AL376" s="25" t="inlineStr">
        <is>
          <t>El Escobero</t>
        </is>
      </c>
      <c r="AM376" s="25" t="inlineStr">
        <is>
          <t>002</t>
        </is>
      </c>
      <c r="AP376" s="25" t="n">
        <v>10</v>
      </c>
      <c r="AQ376" s="34" t="n">
        <v>41771</v>
      </c>
      <c r="AS376" s="36">
        <f>AR376-AQ376</f>
        <v/>
      </c>
      <c r="AT376" s="25" t="inlineStr">
        <is>
          <t>Acta de compromiso</t>
        </is>
      </c>
      <c r="AU376" s="25" t="inlineStr">
        <is>
          <t>Pendiente de trámite</t>
        </is>
      </c>
    </row>
    <row r="377">
      <c r="B377" s="25" t="inlineStr">
        <is>
          <t>373-2014</t>
        </is>
      </c>
      <c r="C377" s="25" t="n">
        <v>1310036</v>
      </c>
      <c r="D377" s="25" t="inlineStr">
        <is>
          <t>AIRE</t>
        </is>
      </c>
      <c r="H377" s="25" t="inlineStr">
        <is>
          <t>Quema de material vegetal</t>
        </is>
      </c>
      <c r="I377" s="25" t="inlineStr">
        <is>
          <t>Comunidad</t>
        </is>
      </c>
      <c r="T377" s="25">
        <f>CONCATENATE(J377," ",K377," ",L377," ",M377," ",N377," ",O377," ",P377," ",Q377," ",R377," ",S377)</f>
        <v/>
      </c>
      <c r="U377" s="25" t="inlineStr">
        <is>
          <t>no reporta</t>
        </is>
      </c>
      <c r="V377" s="25" t="inlineStr">
        <is>
          <t>no reporta</t>
        </is>
      </c>
      <c r="W377" s="25" t="inlineStr">
        <is>
          <t>Carlos Mario del Valle</t>
        </is>
      </c>
      <c r="X377" s="25" t="inlineStr">
        <is>
          <t>CL</t>
        </is>
      </c>
      <c r="Y377" s="25" t="n">
        <v>36</v>
      </c>
      <c r="AA377" s="25" t="inlineStr">
        <is>
          <t>SUR</t>
        </is>
      </c>
      <c r="AB377" s="25" t="n">
        <v>22</v>
      </c>
      <c r="AD377" s="25" t="n">
        <v>4</v>
      </c>
      <c r="AH377" s="25">
        <f>CONCATENATE(X377," ",Y377," ",Z377," ",AA377," ",AB377," ",AC377," ",AD377," ",AE377," ",AF377," ",AG377)</f>
        <v/>
      </c>
      <c r="AI377" s="25" t="n">
        <v>21667725</v>
      </c>
      <c r="AJ377" s="25" t="n">
        <v>3360767</v>
      </c>
      <c r="AK377" s="25" t="inlineStr">
        <is>
          <t>El Chocho</t>
        </is>
      </c>
      <c r="AM377" s="25" t="inlineStr">
        <is>
          <t>017</t>
        </is>
      </c>
      <c r="AP377" s="25" t="n">
        <v>5</v>
      </c>
      <c r="AQ377" s="34" t="n">
        <v>41758</v>
      </c>
      <c r="AR377" s="34" t="n">
        <v>41765</v>
      </c>
      <c r="AS377" s="36">
        <f>AR377-AQ377</f>
        <v/>
      </c>
      <c r="AT377" s="25" t="inlineStr">
        <is>
          <t>Acta de compromiso</t>
        </is>
      </c>
      <c r="AU377" s="25" t="inlineStr">
        <is>
          <t>Verificación</t>
        </is>
      </c>
      <c r="AW377" s="38" t="n">
        <v>41765</v>
      </c>
      <c r="AX377" s="37" t="inlineStr">
        <is>
          <t>A. Espinosa</t>
        </is>
      </c>
      <c r="AY377" s="38" t="n">
        <v>41768</v>
      </c>
    </row>
    <row r="378">
      <c r="A378" s="25" t="inlineStr">
        <is>
          <t>DP 14032 Oficio 132420</t>
        </is>
      </c>
      <c r="B378" s="25" t="inlineStr">
        <is>
          <t>374-2014</t>
        </is>
      </c>
      <c r="C378" s="25" t="inlineStr">
        <is>
          <t>123057 - 1310484</t>
        </is>
      </c>
      <c r="D378" s="25" t="inlineStr">
        <is>
          <t>HÍDRICO</t>
        </is>
      </c>
      <c r="H378" s="25" t="inlineStr">
        <is>
          <t>Falla alcantarillado quebrada La Honda</t>
        </is>
      </c>
      <c r="I378" s="25" t="inlineStr">
        <is>
          <t>Paloma Gonzales Villafañe</t>
        </is>
      </c>
      <c r="T378" s="25">
        <f>CONCATENATE(J378," ",K378," ",L378," ",M378," ",N378," ",O378," ",P378," ",Q378," ",R378," ",S378)</f>
        <v/>
      </c>
      <c r="U378" s="25" t="n">
        <v>43756128</v>
      </c>
      <c r="V378" s="25" t="inlineStr">
        <is>
          <t>no reporta</t>
        </is>
      </c>
      <c r="W378" s="25" t="inlineStr">
        <is>
          <t>EPM - Hemel Adolfo Serna Valencia</t>
        </is>
      </c>
      <c r="X378" s="25" t="inlineStr">
        <is>
          <t>KR</t>
        </is>
      </c>
      <c r="Y378" s="25" t="n">
        <v>58</v>
      </c>
      <c r="AB378" s="25" t="n">
        <v>42</v>
      </c>
      <c r="AD378" s="25" t="n">
        <v>125</v>
      </c>
      <c r="AH378" s="25">
        <f>CONCATENATE(X378," ",Y378," ",Z378," ",AA378," ",AB378," ",AC378," ",AD378," ",AE378," ",AF378," ",AG378)</f>
        <v/>
      </c>
      <c r="AI378" s="25" t="inlineStr">
        <is>
          <t>no reporta</t>
        </is>
      </c>
      <c r="AJ378" s="25" t="n">
        <v>3807637</v>
      </c>
      <c r="AK378" s="25" t="inlineStr">
        <is>
          <t>El Esmeraldal</t>
        </is>
      </c>
      <c r="AM378" s="25" t="inlineStr">
        <is>
          <t>031</t>
        </is>
      </c>
      <c r="AP378" s="25" t="n">
        <v>4</v>
      </c>
      <c r="AQ378" s="34" t="n">
        <v>41766</v>
      </c>
      <c r="AR378" s="34" t="n">
        <v>41767</v>
      </c>
      <c r="AS378" s="36">
        <f>AR378-AQ378</f>
        <v/>
      </c>
      <c r="AT378" s="25" t="inlineStr">
        <is>
          <t>Acta de compromiso</t>
        </is>
      </c>
      <c r="AU378" s="25" t="inlineStr">
        <is>
          <t>Auto de archivo</t>
        </is>
      </c>
      <c r="AW378" s="38" t="n">
        <v>41757</v>
      </c>
      <c r="AX378" s="37" t="inlineStr">
        <is>
          <t>J. Guzman</t>
        </is>
      </c>
      <c r="AY378" s="38" t="n">
        <v>41758</v>
      </c>
    </row>
    <row r="379">
      <c r="B379" s="25" t="inlineStr">
        <is>
          <t>375-2014</t>
        </is>
      </c>
      <c r="C379" s="25" t="n">
        <v>1310368</v>
      </c>
      <c r="D379" s="25" t="inlineStr">
        <is>
          <t>HÍDRICO</t>
        </is>
      </c>
      <c r="H379" s="25" t="inlineStr">
        <is>
          <t>Ocupación de cauce</t>
        </is>
      </c>
      <c r="I379" s="25" t="inlineStr">
        <is>
          <t>OGR</t>
        </is>
      </c>
      <c r="T379" s="25">
        <f>CONCATENATE(J379," ",K379," ",L379," ",M379," ",N379," ",O379," ",P379," ",Q379," ",R379," ",S379)</f>
        <v/>
      </c>
      <c r="U379" s="25" t="inlineStr">
        <is>
          <t>no reporta</t>
        </is>
      </c>
      <c r="V379" s="25" t="inlineStr">
        <is>
          <t>no reporta</t>
        </is>
      </c>
      <c r="W379" s="25" t="inlineStr">
        <is>
          <t>Ivan Dario Escobar</t>
        </is>
      </c>
      <c r="AH379" s="25">
        <f>CONCATENATE(X379," ",Y379," ",Z379," ",AA379," ",AB379," ",AC379," ",AD379," ",AE379," ",AF379," ",AG379)</f>
        <v/>
      </c>
      <c r="AI379" s="25" t="inlineStr">
        <is>
          <t>no reporta</t>
        </is>
      </c>
      <c r="AJ379" s="25" t="inlineStr">
        <is>
          <t>no reporta</t>
        </is>
      </c>
      <c r="AL379" s="25" t="inlineStr">
        <is>
          <t>El Vallano</t>
        </is>
      </c>
      <c r="AM379" s="25" t="inlineStr">
        <is>
          <t>001</t>
        </is>
      </c>
      <c r="AP379" s="25" t="n">
        <v>11</v>
      </c>
      <c r="AQ379" s="34" t="n">
        <v>41775</v>
      </c>
      <c r="AS379" s="36">
        <f>AR379-AQ379</f>
        <v/>
      </c>
      <c r="AT379" s="25" t="inlineStr">
        <is>
          <t>Acta de compromiso</t>
        </is>
      </c>
      <c r="AU379" s="25" t="inlineStr">
        <is>
          <t>Citaciones</t>
        </is>
      </c>
    </row>
    <row r="380">
      <c r="B380" s="25" t="inlineStr">
        <is>
          <t>376-2014</t>
        </is>
      </c>
      <c r="C380" s="25" t="inlineStr">
        <is>
          <t>1310398 - 1313128</t>
        </is>
      </c>
      <c r="E380" s="25" t="inlineStr">
        <is>
          <t>RESIDUO ESPECIAL</t>
        </is>
      </c>
      <c r="F380" s="25" t="n">
        <v>12</v>
      </c>
      <c r="H380" s="25" t="inlineStr">
        <is>
          <t>Lavado de contenedores en espacio publico - Comparendo 2206</t>
        </is>
      </c>
      <c r="I380" s="25" t="inlineStr">
        <is>
          <t>De oficio</t>
        </is>
      </c>
      <c r="T380" s="25">
        <f>CONCATENATE(J380," ",K380," ",L380," ",M380," ",N380," ",O380," ",P380," ",Q380," ",R380," ",S380)</f>
        <v/>
      </c>
      <c r="U380" s="25" t="inlineStr">
        <is>
          <t>no reporta</t>
        </is>
      </c>
      <c r="V380" s="25" t="inlineStr">
        <is>
          <t>no reporta</t>
        </is>
      </c>
      <c r="W380" s="25" t="inlineStr">
        <is>
          <t>Urb. Luna Verde</t>
        </is>
      </c>
      <c r="X380" s="25" t="inlineStr">
        <is>
          <t>CL</t>
        </is>
      </c>
      <c r="Y380" s="25" t="n">
        <v>31</v>
      </c>
      <c r="AA380" s="25" t="inlineStr">
        <is>
          <t>SUR</t>
        </is>
      </c>
      <c r="AB380" s="25" t="n">
        <v>45</v>
      </c>
      <c r="AC380" s="25" t="inlineStr">
        <is>
          <t>A</t>
        </is>
      </c>
      <c r="AD380" s="25" t="n">
        <v>3</v>
      </c>
      <c r="AH380" s="25">
        <f>CONCATENATE(X380," ",Y380," ",Z380," ",AA380," ",AB380," ",AC380," ",AD380," ",AE380," ",AF380," ",AG380)</f>
        <v/>
      </c>
      <c r="AI380" s="25" t="n">
        <v>8110065516</v>
      </c>
      <c r="AJ380" s="25" t="n">
        <v>3329166</v>
      </c>
      <c r="AK380" s="25" t="inlineStr">
        <is>
          <t>Jardines</t>
        </is>
      </c>
      <c r="AM380" s="25" t="inlineStr">
        <is>
          <t>037</t>
        </is>
      </c>
      <c r="AP380" s="25" t="n">
        <v>2</v>
      </c>
      <c r="AQ380" s="34" t="n">
        <v>41775</v>
      </c>
      <c r="AR380" s="34" t="n">
        <v>41775</v>
      </c>
      <c r="AS380" s="36">
        <f>AR380-AQ380</f>
        <v/>
      </c>
      <c r="AT380" s="25" t="inlineStr">
        <is>
          <t>Comparendo ambiental</t>
        </is>
      </c>
      <c r="AU380" s="25" t="inlineStr">
        <is>
          <t>Auto de archivo</t>
        </is>
      </c>
    </row>
    <row r="381">
      <c r="B381" s="25" t="inlineStr">
        <is>
          <t>377-2014</t>
        </is>
      </c>
      <c r="C381" s="25" t="inlineStr">
        <is>
          <t>1310399 - 1312958</t>
        </is>
      </c>
      <c r="E381" s="25" t="inlineStr">
        <is>
          <t>RESIDUO ESPECIAL</t>
        </is>
      </c>
      <c r="F381" s="25" t="n">
        <v>12</v>
      </c>
      <c r="H381" s="25" t="inlineStr">
        <is>
          <t>Lavado de contenedores en espacio publico - Comparendo 2207</t>
        </is>
      </c>
      <c r="I381" s="25" t="inlineStr">
        <is>
          <t>De oficio</t>
        </is>
      </c>
      <c r="T381" s="25">
        <f>CONCATENATE(J381," ",K381," ",L381," ",M381," ",N381," ",O381," ",P381," ",Q381," ",R381," ",S381)</f>
        <v/>
      </c>
      <c r="U381" s="25" t="inlineStr">
        <is>
          <t>no reporta</t>
        </is>
      </c>
      <c r="V381" s="25" t="inlineStr">
        <is>
          <t>no reporta</t>
        </is>
      </c>
      <c r="W381" s="25" t="inlineStr">
        <is>
          <t>Ciudadela San Marcos</t>
        </is>
      </c>
      <c r="X381" s="25" t="inlineStr">
        <is>
          <t>KR</t>
        </is>
      </c>
      <c r="Y381" s="25" t="n">
        <v>44</v>
      </c>
      <c r="Z381" s="25" t="inlineStr">
        <is>
          <t>A</t>
        </is>
      </c>
      <c r="AB381" s="25" t="n">
        <v>31</v>
      </c>
      <c r="AD381" s="25" t="n">
        <v>15</v>
      </c>
      <c r="AE381" s="25" t="inlineStr">
        <is>
          <t>SUR</t>
        </is>
      </c>
      <c r="AH381" s="25">
        <f>CONCATENATE(X381," ",Y381," ",Z381," ",AA381," ",AB381," ",AC381," ",AD381," ",AE381," ",AF381," ",AG381)</f>
        <v/>
      </c>
      <c r="AI381" s="25" t="n">
        <v>8110384522</v>
      </c>
      <c r="AJ381" s="25" t="n">
        <v>3024919</v>
      </c>
      <c r="AK381" s="25" t="inlineStr">
        <is>
          <t>San Marcos</t>
        </is>
      </c>
      <c r="AM381" s="25" t="inlineStr">
        <is>
          <t>025</t>
        </is>
      </c>
      <c r="AP381" s="25" t="n">
        <v>2</v>
      </c>
      <c r="AQ381" s="34" t="n">
        <v>41775</v>
      </c>
      <c r="AR381" s="34" t="n">
        <v>41775</v>
      </c>
      <c r="AS381" s="36">
        <f>AR381-AQ381</f>
        <v/>
      </c>
      <c r="AT381" s="25" t="inlineStr">
        <is>
          <t>Comparendo ambiental</t>
        </is>
      </c>
      <c r="AU381" s="25" t="inlineStr">
        <is>
          <t>Auto de archivo</t>
        </is>
      </c>
    </row>
    <row r="382">
      <c r="B382" s="25" t="inlineStr">
        <is>
          <t>378-2014</t>
        </is>
      </c>
      <c r="C382" s="25" t="n">
        <v>1310400</v>
      </c>
      <c r="E382" s="25" t="inlineStr">
        <is>
          <t>RESIDUO ESPECIAL</t>
        </is>
      </c>
      <c r="F382" s="25" t="n">
        <v>12</v>
      </c>
      <c r="H382" s="25" t="inlineStr">
        <is>
          <t>Lavado de contenedores en espacio publico - Comparendo 2208</t>
        </is>
      </c>
      <c r="I382" s="25" t="inlineStr">
        <is>
          <t>De oficio</t>
        </is>
      </c>
      <c r="T382" s="25">
        <f>CONCATENATE(J382," ",K382," ",L382," ",M382," ",N382," ",O382," ",P382," ",Q382," ",R382," ",S382)</f>
        <v/>
      </c>
      <c r="U382" s="25" t="inlineStr">
        <is>
          <t>no reporta</t>
        </is>
      </c>
      <c r="V382" s="25" t="inlineStr">
        <is>
          <t>no reporta</t>
        </is>
      </c>
      <c r="W382" s="25" t="inlineStr">
        <is>
          <t>Urb. Palmanova</t>
        </is>
      </c>
      <c r="X382" s="25" t="inlineStr">
        <is>
          <t>KR</t>
        </is>
      </c>
      <c r="Y382" s="25" t="n">
        <v>45</v>
      </c>
      <c r="Z382" s="25" t="inlineStr">
        <is>
          <t>B</t>
        </is>
      </c>
      <c r="AB382" s="25" t="n">
        <v>29</v>
      </c>
      <c r="AD382" s="25" t="n">
        <v>71</v>
      </c>
      <c r="AE382" s="25" t="inlineStr">
        <is>
          <t>SUR</t>
        </is>
      </c>
      <c r="AH382" s="25">
        <f>CONCATENATE(X382," ",Y382," ",Z382," ",AA382," ",AB382," ",AC382," ",AD382," ",AE382," ",AF382," ",AG382)</f>
        <v/>
      </c>
      <c r="AI382" s="25" t="n">
        <v>9001531151</v>
      </c>
      <c r="AJ382" s="25" t="n">
        <v>3768957</v>
      </c>
      <c r="AK382" s="25" t="inlineStr">
        <is>
          <t>Jardines</t>
        </is>
      </c>
      <c r="AM382" s="25" t="inlineStr">
        <is>
          <t>037</t>
        </is>
      </c>
      <c r="AP382" s="25" t="n">
        <v>2</v>
      </c>
      <c r="AQ382" s="34" t="n">
        <v>41775</v>
      </c>
      <c r="AR382" s="34" t="n">
        <v>41775</v>
      </c>
      <c r="AS382" s="36">
        <f>AR382-AQ382</f>
        <v/>
      </c>
      <c r="AT382" s="25" t="inlineStr">
        <is>
          <t>Comparendo ambiental</t>
        </is>
      </c>
      <c r="AU382" s="25" t="inlineStr">
        <is>
          <t>Auto de archivo</t>
        </is>
      </c>
    </row>
    <row r="383">
      <c r="B383" s="25" t="inlineStr">
        <is>
          <t>379-2014</t>
        </is>
      </c>
      <c r="C383" s="25" t="n">
        <v>1310401</v>
      </c>
      <c r="E383" s="25" t="inlineStr">
        <is>
          <t>RESIDUO ESPECIAL</t>
        </is>
      </c>
      <c r="F383" s="25" t="n">
        <v>12</v>
      </c>
      <c r="H383" s="25" t="inlineStr">
        <is>
          <t>Lavado de contenedores en espacio publico - Comparendo 2209</t>
        </is>
      </c>
      <c r="I383" s="25" t="inlineStr">
        <is>
          <t>De oficio</t>
        </is>
      </c>
      <c r="T383" s="25">
        <f>CONCATENATE(J383," ",K383," ",L383," ",M383," ",N383," ",O383," ",P383," ",Q383," ",R383," ",S383)</f>
        <v/>
      </c>
      <c r="U383" s="25" t="inlineStr">
        <is>
          <t>no reporta</t>
        </is>
      </c>
      <c r="V383" s="25" t="inlineStr">
        <is>
          <t>no reporta</t>
        </is>
      </c>
      <c r="W383" s="25" t="inlineStr">
        <is>
          <t>Asados Rogelio Arguelles</t>
        </is>
      </c>
      <c r="X383" s="25" t="inlineStr">
        <is>
          <t>CL</t>
        </is>
      </c>
      <c r="Y383" s="25" t="n">
        <v>30</v>
      </c>
      <c r="AA383" s="25" t="inlineStr">
        <is>
          <t>SUR</t>
        </is>
      </c>
      <c r="AB383" s="25" t="n">
        <v>45</v>
      </c>
      <c r="AC383" s="25" t="inlineStr">
        <is>
          <t>A</t>
        </is>
      </c>
      <c r="AD383" s="25" t="n">
        <v>1</v>
      </c>
      <c r="AH383" s="25">
        <f>CONCATENATE(X383," ",Y383," ",Z383," ",AA383," ",AB383," ",AC383," ",AD383," ",AE383," ",AF383," ",AG383)</f>
        <v/>
      </c>
      <c r="AI383" s="25" t="inlineStr">
        <is>
          <t>no reporta</t>
        </is>
      </c>
      <c r="AJ383" s="25" t="inlineStr">
        <is>
          <t>no reporta</t>
        </is>
      </c>
      <c r="AK383" s="25" t="inlineStr">
        <is>
          <t>Jardines</t>
        </is>
      </c>
      <c r="AM383" s="25" t="inlineStr">
        <is>
          <t>037</t>
        </is>
      </c>
      <c r="AP383" s="25" t="n">
        <v>2</v>
      </c>
      <c r="AQ383" s="34" t="n">
        <v>41775</v>
      </c>
      <c r="AR383" s="34" t="n">
        <v>41775</v>
      </c>
      <c r="AS383" s="36">
        <f>AR383-AQ383</f>
        <v/>
      </c>
      <c r="AT383" s="25" t="inlineStr">
        <is>
          <t>Comparendo ambiental</t>
        </is>
      </c>
      <c r="AU383" s="25" t="inlineStr">
        <is>
          <t>Auto de archivo</t>
        </is>
      </c>
      <c r="CF383" s="38" t="n">
        <v>42019</v>
      </c>
    </row>
    <row r="384">
      <c r="B384" s="25" t="inlineStr">
        <is>
          <t>380-2014</t>
        </is>
      </c>
      <c r="C384" s="25" t="n">
        <v>1310492</v>
      </c>
      <c r="E384" s="25" t="inlineStr">
        <is>
          <t>ESCOMBROS</t>
        </is>
      </c>
      <c r="H384" s="25" t="inlineStr">
        <is>
          <t>Disposición inadecuada de escombros en via publica</t>
        </is>
      </c>
      <c r="I384" s="25" t="inlineStr">
        <is>
          <t>Comunidad</t>
        </is>
      </c>
      <c r="T384" s="25">
        <f>CONCATENATE(J384," ",K384," ",L384," ",M384," ",N384," ",O384," ",P384," ",Q384," ",R384," ",S384)</f>
        <v/>
      </c>
      <c r="U384" s="25" t="inlineStr">
        <is>
          <t>no reporta</t>
        </is>
      </c>
      <c r="V384" s="25" t="inlineStr">
        <is>
          <t>no reporta</t>
        </is>
      </c>
      <c r="W384" s="25" t="inlineStr">
        <is>
          <t>Hector Montoya</t>
        </is>
      </c>
      <c r="X384" s="25" t="inlineStr">
        <is>
          <t>CL</t>
        </is>
      </c>
      <c r="Y384" s="25" t="n">
        <v>36</v>
      </c>
      <c r="Z384" s="25" t="inlineStr">
        <is>
          <t>D</t>
        </is>
      </c>
      <c r="AA384" s="25" t="inlineStr">
        <is>
          <t>SUR</t>
        </is>
      </c>
      <c r="AB384" s="25" t="n">
        <v>23</v>
      </c>
      <c r="AD384" s="25" t="n">
        <v>97</v>
      </c>
      <c r="AH384" s="25">
        <f>CONCATENATE(X384," ",Y384," ",Z384," ",AA384," ",AB384," ",AC384," ",AD384," ",AE384," ",AF384," ",AG384)</f>
        <v/>
      </c>
      <c r="AI384" s="25" t="inlineStr">
        <is>
          <t>no reporta</t>
        </is>
      </c>
      <c r="AJ384" s="25" t="n">
        <v>3013572921</v>
      </c>
      <c r="AL384" s="25" t="inlineStr">
        <is>
          <t>El Escobero</t>
        </is>
      </c>
      <c r="AM384" s="25" t="inlineStr">
        <is>
          <t>002</t>
        </is>
      </c>
      <c r="AP384" s="25" t="n">
        <v>10</v>
      </c>
      <c r="AQ384" s="34" t="n">
        <v>41781</v>
      </c>
      <c r="AR384" s="34" t="n">
        <v>41782</v>
      </c>
      <c r="AS384" s="36">
        <f>AR384-AQ384</f>
        <v/>
      </c>
      <c r="AT384" s="25" t="inlineStr">
        <is>
          <t>Acta de compromiso</t>
        </is>
      </c>
      <c r="AU384" s="25" t="inlineStr">
        <is>
          <t>Verificación</t>
        </is>
      </c>
    </row>
    <row r="385">
      <c r="A385" s="25" t="inlineStr">
        <is>
          <t>Oficio 13-2638 IT 13-2639</t>
        </is>
      </c>
      <c r="B385" s="25" t="inlineStr">
        <is>
          <t>381-2014</t>
        </is>
      </c>
      <c r="C385" s="25" t="inlineStr">
        <is>
          <t>123514 - 134171 - 134172</t>
        </is>
      </c>
      <c r="D385" s="25" t="inlineStr">
        <is>
          <t>HÍDRICO</t>
        </is>
      </c>
      <c r="G385" s="25" t="inlineStr">
        <is>
          <t>Urbanización Canta Piedra</t>
        </is>
      </c>
      <c r="H385" s="25" t="inlineStr">
        <is>
          <t>Requerimiento por ejecución de obras</t>
        </is>
      </c>
      <c r="I385" s="25" t="inlineStr">
        <is>
          <t>Autoridad Ambiental</t>
        </is>
      </c>
      <c r="T385" s="25">
        <f>CONCATENATE(J385," ",K385," ",L385," ",M385," ",N385," ",O385," ",P385," ",Q385," ",R385," ",S385)</f>
        <v/>
      </c>
      <c r="U385" s="25" t="inlineStr">
        <is>
          <t>no reporta</t>
        </is>
      </c>
      <c r="V385" s="25" t="inlineStr">
        <is>
          <t>no reporta</t>
        </is>
      </c>
      <c r="W385" s="25" t="inlineStr">
        <is>
          <t>Luis Fernando Ramirez C</t>
        </is>
      </c>
      <c r="X385" s="25" t="inlineStr">
        <is>
          <t>CL</t>
        </is>
      </c>
      <c r="Y385" s="25" t="n">
        <v>21</v>
      </c>
      <c r="AA385" s="25" t="inlineStr">
        <is>
          <t>SUR</t>
        </is>
      </c>
      <c r="AB385" s="25" t="n">
        <v>41</v>
      </c>
      <c r="AD385" s="25" t="n">
        <v>117</v>
      </c>
      <c r="AH385" s="25">
        <f>CONCATENATE(X385," ",Y385," ",Z385," ",AA385," ",AB385," ",AC385," ",AD385," ",AE385," ",AF385," ",AG385)</f>
        <v/>
      </c>
      <c r="AI385" s="25" t="inlineStr">
        <is>
          <t>no reporta</t>
        </is>
      </c>
      <c r="AJ385" s="25" t="n">
        <v>2717570</v>
      </c>
      <c r="AK385" s="25" t="inlineStr">
        <is>
          <t>Zuñiga</t>
        </is>
      </c>
      <c r="AM385" s="25" t="inlineStr">
        <is>
          <t>033</t>
        </is>
      </c>
      <c r="AP385" s="25" t="n">
        <v>4</v>
      </c>
      <c r="AQ385" s="34" t="n">
        <v>41779</v>
      </c>
      <c r="AR385" s="34" t="n">
        <v>41780</v>
      </c>
      <c r="AS385" s="36">
        <f>AR385-AQ385</f>
        <v/>
      </c>
      <c r="AT385" s="25" t="inlineStr">
        <is>
          <t>Acta de compromiso</t>
        </is>
      </c>
      <c r="AU385" s="25" t="inlineStr">
        <is>
          <t>Auto de archivo</t>
        </is>
      </c>
      <c r="AV385" s="25" t="inlineStr">
        <is>
          <t>Se realiza verificacion con el señor Luis Fernando Ramirez, Administrador de canta piedra sus compromisos estan superados, queda pendiente el tema del descole que esta socabado, por informacion del Sr. Luis Fdo Ramirez dice que esta obra transversal le corresponde a la urbanizacion acanto, se programa visita a la urb. acanto para informar sobre este tema y solicitar la reparacion del descole si pertenece a ellos. Auto de archivo, Canta Piedra, problema superado.</t>
        </is>
      </c>
      <c r="AW385" s="38" t="n">
        <v>42122</v>
      </c>
      <c r="AX385" s="37" t="inlineStr">
        <is>
          <t>A. Arbelaez</t>
        </is>
      </c>
      <c r="AY385" s="38" t="n">
        <v>42123</v>
      </c>
    </row>
    <row r="386">
      <c r="B386" s="25" t="inlineStr">
        <is>
          <t>382-2014</t>
        </is>
      </c>
      <c r="C386" s="25" t="n">
        <v>1310462</v>
      </c>
      <c r="E386" s="25" t="inlineStr">
        <is>
          <t>RESIDUO ESPECIAL</t>
        </is>
      </c>
      <c r="F386" s="25" t="n">
        <v>12</v>
      </c>
      <c r="H386" s="25" t="inlineStr">
        <is>
          <t>Lavado de contenedores en espacio publico - Comparendo 2212</t>
        </is>
      </c>
      <c r="I386" s="25" t="inlineStr">
        <is>
          <t>De oficio</t>
        </is>
      </c>
      <c r="T386" s="25">
        <f>CONCATENATE(J386," ",K386," ",L386," ",M386," ",N386," ",O386," ",P386," ",Q386," ",R386," ",S386)</f>
        <v/>
      </c>
      <c r="U386" s="25" t="inlineStr">
        <is>
          <t>no reporta</t>
        </is>
      </c>
      <c r="V386" s="25" t="inlineStr">
        <is>
          <t>no reporta</t>
        </is>
      </c>
      <c r="W386" s="25" t="inlineStr">
        <is>
          <t>Urb. Portal del Valle</t>
        </is>
      </c>
      <c r="X386" s="25" t="inlineStr">
        <is>
          <t>KR</t>
        </is>
      </c>
      <c r="Y386" s="25" t="n">
        <v>48</v>
      </c>
      <c r="AB386" s="25" t="n">
        <v>30</v>
      </c>
      <c r="AD386" s="25" t="n">
        <v>106</v>
      </c>
      <c r="AF386" s="25" t="inlineStr">
        <is>
          <t>TORRE 7</t>
        </is>
      </c>
      <c r="AH386" s="25">
        <f>CONCATENATE(X386," ",Y386," ",Z386," ",AA386," ",AB386," ",AC386," ",AD386," ",AE386," ",AF386," ",AG386)</f>
        <v/>
      </c>
      <c r="AI386" s="25" t="inlineStr">
        <is>
          <t>no reporta</t>
        </is>
      </c>
      <c r="AJ386" s="25" t="n">
        <v>3332535</v>
      </c>
      <c r="AK386" s="25" t="inlineStr">
        <is>
          <t>Jardines</t>
        </is>
      </c>
      <c r="AM386" s="25" t="inlineStr">
        <is>
          <t>037</t>
        </is>
      </c>
      <c r="AP386" s="25" t="n">
        <v>2</v>
      </c>
      <c r="AQ386" s="34" t="n">
        <v>41780</v>
      </c>
      <c r="AR386" s="34" t="n">
        <v>41780</v>
      </c>
      <c r="AS386" s="36">
        <f>AR386-AQ386</f>
        <v/>
      </c>
      <c r="AT386" s="25" t="inlineStr">
        <is>
          <t>Comparendo ambiental</t>
        </is>
      </c>
      <c r="AU386" s="25" t="inlineStr">
        <is>
          <t>Auto de archivo</t>
        </is>
      </c>
    </row>
    <row r="387">
      <c r="B387" s="25" t="inlineStr">
        <is>
          <t>383-2014</t>
        </is>
      </c>
      <c r="C387" s="25" t="inlineStr">
        <is>
          <t>1310236 - 1316589 - 1317753</t>
        </is>
      </c>
      <c r="D387" s="25" t="inlineStr">
        <is>
          <t>FAUNA DOMÉSTICA</t>
        </is>
      </c>
      <c r="H387" s="25" t="inlineStr">
        <is>
          <t>Canino que ataco a tres personas</t>
        </is>
      </c>
      <c r="I387" s="25" t="inlineStr">
        <is>
          <t>Comunidad</t>
        </is>
      </c>
      <c r="T387" s="25">
        <f>CONCATENATE(J387," ",K387," ",L387," ",M387," ",N387," ",O387," ",P387," ",Q387," ",R387," ",S387)</f>
        <v/>
      </c>
      <c r="U387" s="25" t="inlineStr">
        <is>
          <t>no reporta</t>
        </is>
      </c>
      <c r="V387" s="25" t="inlineStr">
        <is>
          <t>no reporta</t>
        </is>
      </c>
      <c r="W387" s="25" t="inlineStr">
        <is>
          <t>Cristian Alejandro Montaño Gutierrez</t>
        </is>
      </c>
      <c r="X387" s="25" t="inlineStr">
        <is>
          <t>CL</t>
        </is>
      </c>
      <c r="Y387" s="25" t="n">
        <v>25</v>
      </c>
      <c r="AA387" s="25" t="inlineStr">
        <is>
          <t>SUR</t>
        </is>
      </c>
      <c r="AB387" s="25" t="n">
        <v>25</v>
      </c>
      <c r="AC387" s="25" t="inlineStr">
        <is>
          <t>B</t>
        </is>
      </c>
      <c r="AD387" s="25" t="n">
        <v>40</v>
      </c>
      <c r="AG387" s="25" t="n">
        <v>108</v>
      </c>
      <c r="AH387" s="25">
        <f>CONCATENATE(X387," ",Y387," ",Z387," ",AA387," ",AB387," ",AC387," ",AD387," ",AE387," ",AF387," ",AG387)</f>
        <v/>
      </c>
      <c r="AI387" s="25" t="inlineStr">
        <is>
          <t>no reporta</t>
        </is>
      </c>
      <c r="AJ387" s="25" t="n">
        <v>3360023</v>
      </c>
      <c r="AK387" s="25" t="inlineStr">
        <is>
          <t>Loma El Atravezado</t>
        </is>
      </c>
      <c r="AM387" s="25" t="inlineStr">
        <is>
          <t>032</t>
        </is>
      </c>
      <c r="AP387" s="25" t="n">
        <v>4</v>
      </c>
      <c r="AQ387" s="34" t="n">
        <v>41771</v>
      </c>
      <c r="AR387" s="34" t="n">
        <v>41786</v>
      </c>
      <c r="AS387" s="36">
        <f>AR387-AQ387</f>
        <v/>
      </c>
      <c r="AT387" s="25" t="inlineStr">
        <is>
          <t>Acta de compromiso</t>
        </is>
      </c>
      <c r="AU387" s="25" t="inlineStr">
        <is>
          <t>Auto de archivo</t>
        </is>
      </c>
      <c r="CF387" s="38" t="n">
        <v>41865</v>
      </c>
    </row>
    <row r="388">
      <c r="B388" s="25" t="inlineStr">
        <is>
          <t>384-2014</t>
        </is>
      </c>
      <c r="C388" s="25" t="n">
        <v>1310440</v>
      </c>
      <c r="E388" s="25" t="inlineStr">
        <is>
          <t>ESCOMBROS</t>
        </is>
      </c>
      <c r="H388" s="25" t="inlineStr">
        <is>
          <t>Disposición inadecuada de escombros</t>
        </is>
      </c>
      <c r="I388" s="25" t="inlineStr">
        <is>
          <t>Comunidad</t>
        </is>
      </c>
      <c r="T388" s="25">
        <f>CONCATENATE(J388," ",K388," ",L388," ",M388," ",N388," ",O388," ",P388," ",Q388," ",R388," ",S388)</f>
        <v/>
      </c>
      <c r="U388" s="25" t="inlineStr">
        <is>
          <t>no reporta</t>
        </is>
      </c>
      <c r="V388" s="25" t="inlineStr">
        <is>
          <t>no reporta</t>
        </is>
      </c>
      <c r="W388" s="25" t="inlineStr">
        <is>
          <t>Por determinar</t>
        </is>
      </c>
      <c r="X388" s="25" t="inlineStr">
        <is>
          <t>KR</t>
        </is>
      </c>
      <c r="Y388" s="25" t="n">
        <v>40</v>
      </c>
      <c r="AA388" s="25" t="inlineStr">
        <is>
          <t>SUR</t>
        </is>
      </c>
      <c r="AB388" s="25" t="n">
        <v>48</v>
      </c>
      <c r="AD388" s="25" t="n">
        <v>44</v>
      </c>
      <c r="AH388" s="25">
        <f>CONCATENATE(X388," ",Y388," ",Z388," ",AA388," ",AB388," ",AC388," ",AD388," ",AE388," ",AF388," ",AG388)</f>
        <v/>
      </c>
      <c r="AI388" s="25" t="inlineStr">
        <is>
          <t>no reporta</t>
        </is>
      </c>
      <c r="AJ388" s="25" t="inlineStr">
        <is>
          <t>no reporta</t>
        </is>
      </c>
      <c r="AK388" s="25" t="inlineStr">
        <is>
          <t>El Trianón</t>
        </is>
      </c>
      <c r="AM388" s="25" t="inlineStr">
        <is>
          <t>006</t>
        </is>
      </c>
      <c r="AP388" s="25" t="n">
        <v>7</v>
      </c>
      <c r="AQ388" s="34" t="n">
        <v>41779</v>
      </c>
      <c r="AR388" s="34" t="n">
        <v>41786</v>
      </c>
      <c r="AS388" s="36">
        <f>AR388-AQ388</f>
        <v/>
      </c>
      <c r="AT388" s="25" t="inlineStr">
        <is>
          <t>Acta de compromiso</t>
        </is>
      </c>
      <c r="AU388" s="25" t="inlineStr">
        <is>
          <t>Auto de archivo</t>
        </is>
      </c>
      <c r="CF388" s="38" t="n">
        <v>41827</v>
      </c>
    </row>
    <row r="389">
      <c r="B389" s="25" t="inlineStr">
        <is>
          <t>385-2014</t>
        </is>
      </c>
      <c r="C389" s="25" t="n">
        <v>1310439</v>
      </c>
      <c r="D389" s="25" t="inlineStr">
        <is>
          <t>FAUNA DOMÉSTICA</t>
        </is>
      </c>
      <c r="H389" s="25" t="inlineStr">
        <is>
          <t>Manejo inadecuado de excrementos de caninos</t>
        </is>
      </c>
      <c r="I389" s="25" t="inlineStr">
        <is>
          <t>Maria Patricia Quintero Aristizabal</t>
        </is>
      </c>
      <c r="J389" s="25" t="inlineStr">
        <is>
          <t>KR</t>
        </is>
      </c>
      <c r="K389" s="25" t="n">
        <v>32</v>
      </c>
      <c r="N389" s="25" t="n">
        <v>39</v>
      </c>
      <c r="P389" s="25" t="n">
        <v>74</v>
      </c>
      <c r="Q389" s="25" t="inlineStr">
        <is>
          <t>SUR</t>
        </is>
      </c>
      <c r="T389" s="25">
        <f>CONCATENATE(J389," ",K389," ",L389," ",M389," ",N389," ",O389," ",P389," ",Q389," ",R389," ",S389)</f>
        <v/>
      </c>
      <c r="U389" s="25" t="inlineStr">
        <is>
          <t>no reporta</t>
        </is>
      </c>
      <c r="V389" s="25" t="n">
        <v>3207252860</v>
      </c>
      <c r="W389" s="25" t="inlineStr">
        <is>
          <t>Stella Aristizabal</t>
        </is>
      </c>
      <c r="X389" s="25" t="inlineStr">
        <is>
          <t>CL</t>
        </is>
      </c>
      <c r="Y389" s="25" t="n">
        <v>39</v>
      </c>
      <c r="Z389" s="25" t="inlineStr">
        <is>
          <t>B</t>
        </is>
      </c>
      <c r="AA389" s="25" t="inlineStr">
        <is>
          <t>SUR</t>
        </is>
      </c>
      <c r="AB389" s="25" t="n">
        <v>31</v>
      </c>
      <c r="AD389" s="25" t="n">
        <v>44</v>
      </c>
      <c r="AG389" s="25" t="n">
        <v>301</v>
      </c>
      <c r="AH389" s="25">
        <f>CONCATENATE(X389," ",Y389," ",Z389," ",AA389," ",AB389," ",AC389," ",AD389," ",AE389," ",AF389," ",AG389)</f>
        <v/>
      </c>
      <c r="AI389" s="25" t="inlineStr">
        <is>
          <t>no reporta</t>
        </is>
      </c>
      <c r="AJ389" s="25" t="inlineStr">
        <is>
          <t>no reporta</t>
        </is>
      </c>
      <c r="AK389" s="25" t="inlineStr">
        <is>
          <t>Mesa</t>
        </is>
      </c>
      <c r="AM389" s="25" t="inlineStr">
        <is>
          <t>021</t>
        </is>
      </c>
      <c r="AP389" s="25" t="n">
        <v>9</v>
      </c>
      <c r="AQ389" s="34" t="n">
        <v>41779</v>
      </c>
      <c r="AR389" s="34" t="n">
        <v>41786</v>
      </c>
      <c r="AS389" s="36">
        <f>AR389-AQ389</f>
        <v/>
      </c>
      <c r="AT389" s="25" t="inlineStr">
        <is>
          <t>Acta de compromiso</t>
        </is>
      </c>
      <c r="AU389" s="25" t="inlineStr">
        <is>
          <t>fjvillarraga</t>
        </is>
      </c>
    </row>
    <row r="390">
      <c r="B390" s="25" t="inlineStr">
        <is>
          <t>386-2014</t>
        </is>
      </c>
      <c r="C390" s="25" t="n">
        <v>1310430</v>
      </c>
      <c r="D390" s="25" t="inlineStr">
        <is>
          <t>FAUNA DOMÉSTICA</t>
        </is>
      </c>
      <c r="H390" s="25" t="inlineStr">
        <is>
          <t>Manejo inadecuado de excrementos de caninos</t>
        </is>
      </c>
      <c r="I390" s="25" t="inlineStr">
        <is>
          <t>Antonio Jose Orozco Giraldo</t>
        </is>
      </c>
      <c r="J390" s="25" t="inlineStr">
        <is>
          <t>KR</t>
        </is>
      </c>
      <c r="K390" s="25" t="n">
        <v>25</v>
      </c>
      <c r="N390" s="25" t="n">
        <v>41</v>
      </c>
      <c r="O390" s="25" t="inlineStr">
        <is>
          <t>B</t>
        </is>
      </c>
      <c r="P390" s="25" t="n">
        <v>25</v>
      </c>
      <c r="Q390" s="25" t="inlineStr">
        <is>
          <t>SUR</t>
        </is>
      </c>
      <c r="S390" s="25" t="n">
        <v>137</v>
      </c>
      <c r="T390" s="25">
        <f>CONCATENATE(J390," ",K390," ",L390," ",M390," ",N390," ",O390," ",P390," ",Q390," ",R390," ",S390)</f>
        <v/>
      </c>
      <c r="U390" s="25" t="n">
        <v>8295595</v>
      </c>
      <c r="V390" s="25" t="n">
        <v>3310173</v>
      </c>
      <c r="W390" s="25" t="inlineStr">
        <is>
          <t>Por determinar</t>
        </is>
      </c>
      <c r="X390" s="25" t="inlineStr">
        <is>
          <t>KR</t>
        </is>
      </c>
      <c r="Y390" s="25" t="n">
        <v>25</v>
      </c>
      <c r="AB390" s="25" t="n">
        <v>41</v>
      </c>
      <c r="AC390" s="25" t="inlineStr">
        <is>
          <t>B</t>
        </is>
      </c>
      <c r="AE390" s="25" t="inlineStr">
        <is>
          <t>SUR</t>
        </is>
      </c>
      <c r="AH390" s="25">
        <f>CONCATENATE(X390," ",Y390," ",Z390," ",AA390," ",AB390," ",AC390," ",AD390," ",AE390," ",AF390," ",AG390)</f>
        <v/>
      </c>
      <c r="AI390" s="25" t="inlineStr">
        <is>
          <t>no reporta</t>
        </is>
      </c>
      <c r="AJ390" s="25" t="inlineStr">
        <is>
          <t>no reporta</t>
        </is>
      </c>
      <c r="AK390" s="25" t="inlineStr">
        <is>
          <t>San Rafael</t>
        </is>
      </c>
      <c r="AM390" s="25" t="inlineStr">
        <is>
          <t>004</t>
        </is>
      </c>
      <c r="AP390" s="25" t="n">
        <v>6</v>
      </c>
      <c r="AQ390" s="34" t="n">
        <v>41779</v>
      </c>
      <c r="AR390" s="34" t="n">
        <v>41787</v>
      </c>
      <c r="AS390" s="36">
        <f>AR390-AQ390</f>
        <v/>
      </c>
      <c r="AT390" s="25" t="inlineStr">
        <is>
          <t>Acta de compromiso</t>
        </is>
      </c>
      <c r="AU390" s="25" t="inlineStr">
        <is>
          <t>Auto de archivo</t>
        </is>
      </c>
      <c r="CF390" s="38" t="n">
        <v>41827</v>
      </c>
    </row>
    <row r="391">
      <c r="B391" s="25" t="inlineStr">
        <is>
          <t>387-2014</t>
        </is>
      </c>
      <c r="C391" s="25" t="n">
        <v>1310438</v>
      </c>
      <c r="D391" s="25" t="inlineStr">
        <is>
          <t>HÍDRICO</t>
        </is>
      </c>
      <c r="G391" s="25" t="inlineStr">
        <is>
          <t>Almendros Terra</t>
        </is>
      </c>
      <c r="H391" s="25" t="inlineStr">
        <is>
          <t>Control ambiental de obra</t>
        </is>
      </c>
      <c r="I391" s="25" t="inlineStr">
        <is>
          <t>De oficio</t>
        </is>
      </c>
      <c r="T391" s="25">
        <f>CONCATENATE(J391," ",K391," ",L391," ",M391," ",N391," ",O391," ",P391," ",Q391," ",R391," ",S391)</f>
        <v/>
      </c>
      <c r="U391" s="25" t="inlineStr">
        <is>
          <t>no reporta</t>
        </is>
      </c>
      <c r="V391" s="25" t="inlineStr">
        <is>
          <t>no reporta</t>
        </is>
      </c>
      <c r="W391" s="25" t="inlineStr">
        <is>
          <t>Proyecto Almendros Terra</t>
        </is>
      </c>
      <c r="X391" s="25" t="inlineStr">
        <is>
          <t>CL</t>
        </is>
      </c>
      <c r="Y391" s="25" t="n">
        <v>48</v>
      </c>
      <c r="Z391" s="25" t="inlineStr">
        <is>
          <t>F</t>
        </is>
      </c>
      <c r="AA391" s="25" t="inlineStr">
        <is>
          <t>SUR</t>
        </is>
      </c>
      <c r="AB391" s="25" t="n">
        <v>39</v>
      </c>
      <c r="AC391" s="25" t="inlineStr">
        <is>
          <t>B</t>
        </is>
      </c>
      <c r="AD391" s="25" t="n">
        <v>193</v>
      </c>
      <c r="AH391" s="25">
        <f>CONCATENATE(X391," ",Y391," ",Z391," ",AA391," ",AB391," ",AC391," ",AD391," ",AE391," ",AF391," ",AG391)</f>
        <v/>
      </c>
      <c r="AI391" s="25" t="inlineStr">
        <is>
          <t>no reporta</t>
        </is>
      </c>
      <c r="AJ391" s="25" t="n">
        <v>3323255</v>
      </c>
      <c r="AK391" s="25" t="inlineStr">
        <is>
          <t>Loma del Barro</t>
        </is>
      </c>
      <c r="AM391" s="25" t="inlineStr">
        <is>
          <t>007</t>
        </is>
      </c>
      <c r="AP391" s="25" t="n">
        <v>7</v>
      </c>
      <c r="AQ391" s="34" t="n">
        <v>41779</v>
      </c>
      <c r="AR391" s="34" t="n">
        <v>41779</v>
      </c>
      <c r="AS391" s="36">
        <f>AR391-AQ391</f>
        <v/>
      </c>
      <c r="AT391" s="25" t="inlineStr">
        <is>
          <t>Acta de compromiso</t>
        </is>
      </c>
      <c r="AU391" s="25" t="inlineStr">
        <is>
          <t>Verificación</t>
        </is>
      </c>
      <c r="AW391" s="38" t="n">
        <v>41779</v>
      </c>
      <c r="AX391" s="37" t="inlineStr">
        <is>
          <t>L. Taborda</t>
        </is>
      </c>
      <c r="AY391" s="38" t="n">
        <v>41779</v>
      </c>
    </row>
    <row r="392">
      <c r="B392" s="25" t="inlineStr">
        <is>
          <t>388-2014</t>
        </is>
      </c>
      <c r="C392" s="25" t="n">
        <v>1310454</v>
      </c>
      <c r="E392" s="25" t="inlineStr">
        <is>
          <t>RESIDUOS SOLIDOS</t>
        </is>
      </c>
      <c r="H392" s="25" t="inlineStr">
        <is>
          <t>Disposición inadecuada de residuos solidos</t>
        </is>
      </c>
      <c r="I392" s="25" t="inlineStr">
        <is>
          <t>Comunidad</t>
        </is>
      </c>
      <c r="T392" s="25">
        <f>CONCATENATE(J392," ",K392," ",L392," ",M392," ",N392," ",O392," ",P392," ",Q392," ",R392," ",S392)</f>
        <v/>
      </c>
      <c r="U392" s="25" t="inlineStr">
        <is>
          <t>no reporta</t>
        </is>
      </c>
      <c r="V392" s="25" t="inlineStr">
        <is>
          <t>no reporta</t>
        </is>
      </c>
      <c r="W392" s="25" t="inlineStr">
        <is>
          <t>Restaurante</t>
        </is>
      </c>
      <c r="X392" s="25" t="inlineStr">
        <is>
          <t>KR</t>
        </is>
      </c>
      <c r="Y392" s="25" t="n">
        <v>38</v>
      </c>
      <c r="Z392" s="25" t="inlineStr">
        <is>
          <t>A</t>
        </is>
      </c>
      <c r="AB392" s="25" t="n">
        <v>39</v>
      </c>
      <c r="AE392" s="25" t="inlineStr">
        <is>
          <t>SUR</t>
        </is>
      </c>
      <c r="AH392" s="25">
        <f>CONCATENATE(X392," ",Y392," ",Z392," ",AA392," ",AB392," ",AC392," ",AD392," ",AE392," ",AF392," ",AG392)</f>
        <v/>
      </c>
      <c r="AI392" s="25" t="inlineStr">
        <is>
          <t>no reporta</t>
        </is>
      </c>
      <c r="AJ392" s="25" t="inlineStr">
        <is>
          <t>no reporta</t>
        </is>
      </c>
      <c r="AK392" s="25" t="inlineStr">
        <is>
          <t>Mesa</t>
        </is>
      </c>
      <c r="AM392" s="25" t="inlineStr">
        <is>
          <t>021</t>
        </is>
      </c>
      <c r="AP392" s="25" t="n">
        <v>9</v>
      </c>
      <c r="AQ392" s="34" t="n">
        <v>41780</v>
      </c>
      <c r="AR392" s="34" t="n">
        <v>41787</v>
      </c>
      <c r="AS392" s="36">
        <f>AR392-AQ392</f>
        <v/>
      </c>
      <c r="AT392" s="25" t="inlineStr">
        <is>
          <t>Acta de compromiso</t>
        </is>
      </c>
      <c r="AU392" s="25" t="inlineStr">
        <is>
          <t>Auto de archivo</t>
        </is>
      </c>
      <c r="CF392" s="38" t="n">
        <v>41884</v>
      </c>
    </row>
    <row r="393">
      <c r="B393" s="25" t="inlineStr">
        <is>
          <t>389-2014</t>
        </is>
      </c>
      <c r="C393" s="25" t="n">
        <v>1310294</v>
      </c>
      <c r="E393" s="25" t="inlineStr">
        <is>
          <t>RESIDUO ESPECIAL</t>
        </is>
      </c>
      <c r="F393" s="25" t="n">
        <v>12</v>
      </c>
      <c r="H393" s="25" t="inlineStr">
        <is>
          <t>Lavado de contenedores en espacio publico - Comparendo 2203</t>
        </is>
      </c>
      <c r="I393" s="25" t="inlineStr">
        <is>
          <t>De oficio</t>
        </is>
      </c>
      <c r="T393" s="25">
        <f>CONCATENATE(J393," ",K393," ",L393," ",M393," ",N393," ",O393," ",P393," ",Q393," ",R393," ",S393)</f>
        <v/>
      </c>
      <c r="U393" s="25" t="inlineStr">
        <is>
          <t>no reporta</t>
        </is>
      </c>
      <c r="V393" s="25" t="inlineStr">
        <is>
          <t>no reporta</t>
        </is>
      </c>
      <c r="W393" s="25" t="inlineStr">
        <is>
          <t>Quintas de Milan</t>
        </is>
      </c>
      <c r="X393" s="25" t="inlineStr">
        <is>
          <t>CL</t>
        </is>
      </c>
      <c r="Y393" s="25" t="n">
        <v>24</v>
      </c>
      <c r="AA393" s="25" t="inlineStr">
        <is>
          <t>SUR</t>
        </is>
      </c>
      <c r="AB393" s="25" t="n">
        <v>46</v>
      </c>
      <c r="AC393" s="25" t="inlineStr">
        <is>
          <t>B</t>
        </is>
      </c>
      <c r="AD393" s="25" t="n">
        <v>87</v>
      </c>
      <c r="AH393" s="25">
        <f>CONCATENATE(X393," ",Y393," ",Z393," ",AA393," ",AB393," ",AC393," ",AD393," ",AE393," ",AF393," ",AG393)</f>
        <v/>
      </c>
      <c r="AI393" s="25" t="inlineStr">
        <is>
          <t>no reporta</t>
        </is>
      </c>
      <c r="AJ393" s="25" t="n">
        <v>2709982</v>
      </c>
      <c r="AK393" s="25" t="inlineStr">
        <is>
          <t>Milan- Vallejuelos</t>
        </is>
      </c>
      <c r="AM393" s="25" t="inlineStr">
        <is>
          <t>012</t>
        </is>
      </c>
      <c r="AP393" s="25" t="n">
        <v>8</v>
      </c>
      <c r="AQ393" s="34" t="n">
        <v>41773</v>
      </c>
      <c r="AR393" s="34" t="n">
        <v>41773</v>
      </c>
      <c r="AS393" s="36">
        <f>AR393-AQ393</f>
        <v/>
      </c>
      <c r="AT393" s="25" t="inlineStr">
        <is>
          <t>Comparendo ambiental</t>
        </is>
      </c>
      <c r="AU393" s="25" t="inlineStr">
        <is>
          <t>Auto de archivo</t>
        </is>
      </c>
      <c r="AW393" s="38" t="n">
        <v>41773</v>
      </c>
      <c r="AX393" s="37" t="inlineStr">
        <is>
          <t>S. Bustamante</t>
        </is>
      </c>
      <c r="AY393" s="38" t="n">
        <v>41773</v>
      </c>
      <c r="BP393" s="38" t="n">
        <v>41843</v>
      </c>
      <c r="BQ393" s="38" t="n">
        <v>41843</v>
      </c>
      <c r="BT393" s="38" t="n">
        <v>41907</v>
      </c>
      <c r="BU393" s="38" t="n">
        <v>41907</v>
      </c>
      <c r="BV393" s="38" t="n">
        <v>41913</v>
      </c>
      <c r="BW393" s="38" t="n">
        <v>41913</v>
      </c>
      <c r="BX393" s="38" t="n">
        <v>41927</v>
      </c>
      <c r="BY393" s="38" t="n">
        <v>41974</v>
      </c>
      <c r="BZ393" s="38" t="n">
        <v>41982</v>
      </c>
      <c r="CA393" s="38" t="n">
        <v>41982</v>
      </c>
      <c r="CF393" s="38" t="n">
        <v>41982</v>
      </c>
    </row>
    <row r="394">
      <c r="B394" s="25" t="inlineStr">
        <is>
          <t>390-2014</t>
        </is>
      </c>
      <c r="C394" s="25" t="n">
        <v>1310293</v>
      </c>
      <c r="E394" s="25" t="inlineStr">
        <is>
          <t>RESIDUO ESPECIAL</t>
        </is>
      </c>
      <c r="F394" s="25" t="n">
        <v>12</v>
      </c>
      <c r="H394" s="25" t="inlineStr">
        <is>
          <t>Lavado de contenedores en espacio publico - Comparendo 2202</t>
        </is>
      </c>
      <c r="I394" s="25" t="inlineStr">
        <is>
          <t>De Oficio</t>
        </is>
      </c>
      <c r="T394" s="25">
        <f>CONCATENATE(J394," ",K394," ",L394," ",M394," ",N394," ",O394," ",P394," ",Q394," ",R394," ",S394)</f>
        <v/>
      </c>
      <c r="U394" s="25" t="inlineStr">
        <is>
          <t>no reporta</t>
        </is>
      </c>
      <c r="V394" s="25" t="inlineStr">
        <is>
          <t>no reporta</t>
        </is>
      </c>
      <c r="W394" s="25" t="inlineStr">
        <is>
          <t>Condominio 3 Milan</t>
        </is>
      </c>
      <c r="X394" s="25" t="inlineStr">
        <is>
          <t>KR</t>
        </is>
      </c>
      <c r="Y394" s="25" t="n">
        <v>46</v>
      </c>
      <c r="Z394" s="25" t="inlineStr">
        <is>
          <t>A</t>
        </is>
      </c>
      <c r="AB394" s="25" t="n">
        <v>42</v>
      </c>
      <c r="AD394" s="25" t="n">
        <v>75</v>
      </c>
      <c r="AE394" s="25" t="inlineStr">
        <is>
          <t>SUR</t>
        </is>
      </c>
      <c r="AH394" s="25">
        <f>CONCATENATE(X394," ",Y394," ",Z394," ",AA394," ",AB394," ",AC394," ",AD394," ",AE394," ",AF394," ",AG394)</f>
        <v/>
      </c>
      <c r="AI394" s="25" t="n">
        <v>8909408197</v>
      </c>
      <c r="AJ394" s="25" t="n">
        <v>3329068</v>
      </c>
      <c r="AK394" s="25" t="inlineStr">
        <is>
          <t>Milan- Vallejuelos</t>
        </is>
      </c>
      <c r="AM394" s="25" t="inlineStr">
        <is>
          <t>012</t>
        </is>
      </c>
      <c r="AP394" s="25" t="n">
        <v>8</v>
      </c>
      <c r="AQ394" s="34" t="n">
        <v>41773</v>
      </c>
      <c r="AR394" s="34" t="n">
        <v>41773</v>
      </c>
      <c r="AS394" s="36">
        <f>AR394-AQ394</f>
        <v/>
      </c>
      <c r="AT394" s="25" t="inlineStr">
        <is>
          <t>Comparendo ambiental</t>
        </is>
      </c>
      <c r="AU394" s="25" t="inlineStr">
        <is>
          <t>Auto de archivo</t>
        </is>
      </c>
    </row>
    <row r="395">
      <c r="B395" s="25" t="inlineStr">
        <is>
          <t>391-2014</t>
        </is>
      </c>
      <c r="C395" s="25" t="n">
        <v>1310292</v>
      </c>
      <c r="E395" s="25" t="inlineStr">
        <is>
          <t>RESIDUO ESPECIAL</t>
        </is>
      </c>
      <c r="F395" s="25" t="n">
        <v>12</v>
      </c>
      <c r="H395" s="25" t="inlineStr">
        <is>
          <t>Lavado de contenedores en espacio publico - Comparendo 2177</t>
        </is>
      </c>
      <c r="I395" s="25" t="inlineStr">
        <is>
          <t>De Oficio</t>
        </is>
      </c>
      <c r="T395" s="25">
        <f>CONCATENATE(J395," ",K395," ",L395," ",M395," ",N395," ",O395," ",P395," ",Q395," ",R395," ",S395)</f>
        <v/>
      </c>
      <c r="U395" s="25" t="inlineStr">
        <is>
          <t>no reporta</t>
        </is>
      </c>
      <c r="V395" s="25" t="inlineStr">
        <is>
          <t>no reporta</t>
        </is>
      </c>
      <c r="W395" s="25" t="inlineStr">
        <is>
          <t>Condominio 9 Milan</t>
        </is>
      </c>
      <c r="X395" s="25" t="inlineStr">
        <is>
          <t>CL</t>
        </is>
      </c>
      <c r="Y395" s="25" t="n">
        <v>44</v>
      </c>
      <c r="AA395" s="25" t="inlineStr">
        <is>
          <t>SUR</t>
        </is>
      </c>
      <c r="AB395" s="25" t="n">
        <v>47</v>
      </c>
      <c r="AD395" s="25" t="n">
        <v>18</v>
      </c>
      <c r="AH395" s="25">
        <f>CONCATENATE(X395," ",Y395," ",Z395," ",AA395," ",AB395," ",AC395," ",AD395," ",AE395," ",AF395," ",AG395)</f>
        <v/>
      </c>
      <c r="AI395" s="25" t="n">
        <v>8000437258</v>
      </c>
      <c r="AJ395" s="25" t="n">
        <v>3317859</v>
      </c>
      <c r="AK395" s="25" t="inlineStr">
        <is>
          <t>Milan- Vallejuelos</t>
        </is>
      </c>
      <c r="AM395" s="25" t="inlineStr">
        <is>
          <t>012</t>
        </is>
      </c>
      <c r="AP395" s="25" t="n">
        <v>8</v>
      </c>
      <c r="AQ395" s="34" t="n">
        <v>41773</v>
      </c>
      <c r="AR395" s="34" t="n">
        <v>41773</v>
      </c>
      <c r="AS395" s="36">
        <f>AR395-AQ395</f>
        <v/>
      </c>
      <c r="AT395" s="25" t="inlineStr">
        <is>
          <t>Comparendo ambiental</t>
        </is>
      </c>
      <c r="AU395" s="25" t="inlineStr">
        <is>
          <t>Comparendo</t>
        </is>
      </c>
    </row>
    <row r="396">
      <c r="B396" s="25" t="inlineStr">
        <is>
          <t>392-2014</t>
        </is>
      </c>
      <c r="C396" s="25" t="n">
        <v>1310295</v>
      </c>
      <c r="E396" s="25" t="inlineStr">
        <is>
          <t>RESIDUOS SOLIDOS</t>
        </is>
      </c>
      <c r="H396" s="25" t="inlineStr">
        <is>
          <t>Disposición inadecuada de residuos solidos</t>
        </is>
      </c>
      <c r="I396" s="25" t="inlineStr">
        <is>
          <t>Gloria Lucia Cano</t>
        </is>
      </c>
      <c r="J396" s="25" t="inlineStr">
        <is>
          <t>Cl</t>
        </is>
      </c>
      <c r="K396" s="25" t="n">
        <v>40</v>
      </c>
      <c r="L396" s="25" t="inlineStr">
        <is>
          <t>D</t>
        </is>
      </c>
      <c r="M396" s="25" t="inlineStr">
        <is>
          <t>SUR</t>
        </is>
      </c>
      <c r="N396" s="25" t="n">
        <v>29</v>
      </c>
      <c r="O396" s="25" t="inlineStr">
        <is>
          <t>C</t>
        </is>
      </c>
      <c r="P396" s="25" t="n">
        <v>32</v>
      </c>
      <c r="T396" s="25">
        <f>CONCATENATE(J396," ",K396," ",L396," ",M396," ",N396," ",O396," ",P396," ",Q396," ",R396," ",S396)</f>
        <v/>
      </c>
      <c r="U396" s="25" t="inlineStr">
        <is>
          <t>no reporta</t>
        </is>
      </c>
      <c r="V396" s="25" t="n">
        <v>3026557</v>
      </c>
      <c r="W396" s="25" t="inlineStr">
        <is>
          <t>Varios usuarios</t>
        </is>
      </c>
      <c r="AH396" s="25">
        <f>CONCATENATE(X396," ",Y396," ",Z396," ",AA396," ",AB396," ",AC396," ",AD396," ",AE396," ",AF396," ",AG396)</f>
        <v/>
      </c>
      <c r="AI396" s="25" t="inlineStr">
        <is>
          <t>no reporta</t>
        </is>
      </c>
      <c r="AJ396" s="25" t="inlineStr">
        <is>
          <t>no reporta</t>
        </is>
      </c>
      <c r="AK396" s="25" t="inlineStr">
        <is>
          <t>San José</t>
        </is>
      </c>
      <c r="AM396" s="25" t="inlineStr">
        <is>
          <t>014</t>
        </is>
      </c>
      <c r="AP396" s="25" t="n">
        <v>6</v>
      </c>
      <c r="AQ396" s="34" t="n">
        <v>41773</v>
      </c>
      <c r="AR396" s="34" t="n">
        <v>41787</v>
      </c>
      <c r="AS396" s="36">
        <f>AR396-AQ396</f>
        <v/>
      </c>
      <c r="AT396" s="25" t="inlineStr">
        <is>
          <t>Acta de compromiso</t>
        </is>
      </c>
      <c r="AU396" s="25" t="inlineStr">
        <is>
          <t>Auto de archivo</t>
        </is>
      </c>
      <c r="CF396" s="38" t="n">
        <v>41827</v>
      </c>
    </row>
    <row r="397">
      <c r="B397" s="25" t="inlineStr">
        <is>
          <t>393-2014</t>
        </is>
      </c>
      <c r="C397" s="25" t="n">
        <v>1310297</v>
      </c>
      <c r="E397" s="25" t="inlineStr">
        <is>
          <t>RESIDUOS SOLIDOS</t>
        </is>
      </c>
      <c r="H397" s="25" t="inlineStr">
        <is>
          <t>Disposición inadecuada de residuos solidos</t>
        </is>
      </c>
      <c r="I397" s="25" t="inlineStr">
        <is>
          <t>Enviaseo</t>
        </is>
      </c>
      <c r="T397" s="25">
        <f>CONCATENATE(J397," ",K397," ",L397," ",M397," ",N397," ",O397," ",P397," ",Q397," ",R397," ",S397)</f>
        <v/>
      </c>
      <c r="U397" s="25" t="inlineStr">
        <is>
          <t>no reporta</t>
        </is>
      </c>
      <c r="V397" s="25" t="n">
        <v>4600800</v>
      </c>
      <c r="W397" s="25" t="inlineStr">
        <is>
          <t>Negocios</t>
        </is>
      </c>
      <c r="X397" s="25" t="inlineStr">
        <is>
          <t>CL</t>
        </is>
      </c>
      <c r="Y397" s="25" t="n">
        <v>37</v>
      </c>
      <c r="AA397" s="25" t="inlineStr">
        <is>
          <t>SUR</t>
        </is>
      </c>
      <c r="AB397" s="25" t="n">
        <v>29</v>
      </c>
      <c r="AC397" s="25" t="inlineStr">
        <is>
          <t>A</t>
        </is>
      </c>
      <c r="AH397" s="25">
        <f>CONCATENATE(X397," ",Y397," ",Z397," ",AA397," ",AB397," ",AC397," ",AD397," ",AE397," ",AF397," ",AG397)</f>
        <v/>
      </c>
      <c r="AI397" s="25" t="inlineStr">
        <is>
          <t>no reporta</t>
        </is>
      </c>
      <c r="AJ397" s="25" t="inlineStr">
        <is>
          <t>no reporta</t>
        </is>
      </c>
      <c r="AK397" s="25" t="inlineStr">
        <is>
          <t>Mesa</t>
        </is>
      </c>
      <c r="AM397" s="25" t="inlineStr">
        <is>
          <t>021</t>
        </is>
      </c>
      <c r="AP397" s="25" t="n">
        <v>9</v>
      </c>
      <c r="AQ397" s="34" t="n">
        <v>41773</v>
      </c>
      <c r="AR397" s="34" t="n">
        <v>41787</v>
      </c>
      <c r="AS397" s="36">
        <f>AR397-AQ397</f>
        <v/>
      </c>
      <c r="AT397" s="25" t="inlineStr">
        <is>
          <t>Acta de compromiso</t>
        </is>
      </c>
      <c r="AU397" s="25" t="inlineStr">
        <is>
          <t>Auto de archivo</t>
        </is>
      </c>
      <c r="CF397" s="38" t="n">
        <v>41827</v>
      </c>
    </row>
    <row r="398">
      <c r="B398" s="25" t="inlineStr">
        <is>
          <t>394-2014</t>
        </is>
      </c>
      <c r="C398" s="25" t="n">
        <v>1310298</v>
      </c>
      <c r="D398" s="25" t="inlineStr">
        <is>
          <t>SUELO</t>
        </is>
      </c>
      <c r="H398" s="25" t="inlineStr">
        <is>
          <t>Botadero de material para lleno</t>
        </is>
      </c>
      <c r="I398" s="25" t="inlineStr">
        <is>
          <t>De Oficio</t>
        </is>
      </c>
      <c r="T398" s="25">
        <f>CONCATENATE(J398," ",K398," ",L398," ",M398," ",N398," ",O398," ",P398," ",Q398," ",R398," ",S398)</f>
        <v/>
      </c>
      <c r="U398" s="25" t="inlineStr">
        <is>
          <t>no reporta</t>
        </is>
      </c>
      <c r="V398" s="25" t="inlineStr">
        <is>
          <t>no reporta</t>
        </is>
      </c>
      <c r="W398" s="25" t="inlineStr">
        <is>
          <t>Por determinar</t>
        </is>
      </c>
      <c r="AH398" s="25">
        <f>CONCATENATE(X398," ",Y398," ",Z398," ",AA398," ",AB398," ",AC398," ",AD398," ",AE398," ",AF398," ",AG398)</f>
        <v/>
      </c>
      <c r="AI398" s="25" t="inlineStr">
        <is>
          <t>no reporta</t>
        </is>
      </c>
      <c r="AJ398" s="25" t="inlineStr">
        <is>
          <t>no reporta</t>
        </is>
      </c>
      <c r="AL398" s="25" t="inlineStr">
        <is>
          <t>Las Palmas</t>
        </is>
      </c>
      <c r="AM398" s="25" t="inlineStr">
        <is>
          <t>004</t>
        </is>
      </c>
      <c r="AP398" s="25" t="n">
        <v>12</v>
      </c>
      <c r="AQ398" s="34" t="n">
        <v>41773</v>
      </c>
      <c r="AR398" s="34" t="n">
        <v>41773</v>
      </c>
      <c r="AS398" s="36">
        <f>AR398-AQ398</f>
        <v/>
      </c>
      <c r="AT398" s="25" t="inlineStr">
        <is>
          <t>Acta de compromiso</t>
        </is>
      </c>
      <c r="AU398" s="25" t="inlineStr">
        <is>
          <t>Verificación</t>
        </is>
      </c>
      <c r="AW398" s="38" t="n">
        <v>41765</v>
      </c>
      <c r="AX398" s="37" t="inlineStr">
        <is>
          <t>L. Taborda</t>
        </is>
      </c>
      <c r="AY398" s="38" t="n">
        <v>41773</v>
      </c>
    </row>
    <row r="399">
      <c r="B399" s="25" t="inlineStr">
        <is>
          <t>395-2014</t>
        </is>
      </c>
      <c r="C399" s="25" t="n">
        <v>1310249</v>
      </c>
      <c r="D399" s="25" t="inlineStr">
        <is>
          <t>AIRE</t>
        </is>
      </c>
      <c r="H399" s="25" t="inlineStr">
        <is>
          <t>Olor a gasolina que perjudica vecinos</t>
        </is>
      </c>
      <c r="I399" s="25" t="inlineStr">
        <is>
          <t>Edilia Osorio Henao</t>
        </is>
      </c>
      <c r="J399" s="25" t="inlineStr">
        <is>
          <t>Cl</t>
        </is>
      </c>
      <c r="K399" s="25" t="n">
        <v>39</v>
      </c>
      <c r="M399" s="25" t="inlineStr">
        <is>
          <t>SUR</t>
        </is>
      </c>
      <c r="N399" s="25" t="n">
        <v>46</v>
      </c>
      <c r="O399" s="25" t="inlineStr">
        <is>
          <t>A</t>
        </is>
      </c>
      <c r="P399" s="25" t="n">
        <v>19</v>
      </c>
      <c r="S399" s="25" t="n">
        <v>201</v>
      </c>
      <c r="T399" s="25">
        <f>CONCATENATE(J399," ",K399," ",L399," ",M399," ",N399," ",O399," ",P399," ",Q399," ",R399," ",S399)</f>
        <v/>
      </c>
      <c r="U399" s="25" t="inlineStr">
        <is>
          <t>no reporta</t>
        </is>
      </c>
      <c r="V399" s="25" t="n">
        <v>2705140</v>
      </c>
      <c r="W399" s="25" t="inlineStr">
        <is>
          <t>Maria Yamile Martinez</t>
        </is>
      </c>
      <c r="X399" s="25" t="inlineStr">
        <is>
          <t>CL</t>
        </is>
      </c>
      <c r="Y399" s="25" t="n">
        <v>39</v>
      </c>
      <c r="AA399" s="25" t="inlineStr">
        <is>
          <t>SUR</t>
        </is>
      </c>
      <c r="AB399" s="25" t="n">
        <v>46</v>
      </c>
      <c r="AC399" s="25" t="inlineStr">
        <is>
          <t>A</t>
        </is>
      </c>
      <c r="AD399" s="25" t="n">
        <v>17</v>
      </c>
      <c r="AH399" s="25">
        <f>CONCATENATE(X399," ",Y399," ",Z399," ",AA399," ",AB399," ",AC399," ",AD399," ",AE399," ",AF399," ",AG399)</f>
        <v/>
      </c>
      <c r="AI399" s="25" t="inlineStr">
        <is>
          <t>no reporta</t>
        </is>
      </c>
      <c r="AJ399" s="25" t="inlineStr">
        <is>
          <t>no reporta</t>
        </is>
      </c>
      <c r="AK399" s="25" t="inlineStr">
        <is>
          <t>Alcalá</t>
        </is>
      </c>
      <c r="AM399" s="25" t="inlineStr">
        <is>
          <t>023</t>
        </is>
      </c>
      <c r="AP399" s="25" t="n">
        <v>8</v>
      </c>
      <c r="AQ399" s="34" t="n">
        <v>41771</v>
      </c>
      <c r="AR399" s="34" t="n">
        <v>41787</v>
      </c>
      <c r="AS399" s="36">
        <f>AR399-AQ399</f>
        <v/>
      </c>
      <c r="AT399" s="25" t="inlineStr">
        <is>
          <t>Acta de compromiso</t>
        </is>
      </c>
      <c r="AU399" s="25" t="inlineStr">
        <is>
          <t>Auto de archivo</t>
        </is>
      </c>
      <c r="CF399" s="38" t="n">
        <v>41877</v>
      </c>
    </row>
    <row r="400">
      <c r="B400" s="25" t="inlineStr">
        <is>
          <t>396-2014</t>
        </is>
      </c>
      <c r="C400" s="25" t="inlineStr">
        <is>
          <t>1310255 - 1312544</t>
        </is>
      </c>
      <c r="D400" s="25" t="inlineStr">
        <is>
          <t>FAUNA SILVESTRE</t>
        </is>
      </c>
      <c r="H400" s="25" t="inlineStr">
        <is>
          <t>Afectación de nido de ave</t>
        </is>
      </c>
      <c r="I400" s="25" t="inlineStr">
        <is>
          <t>Patrullero Jaiber Johani Londoño</t>
        </is>
      </c>
      <c r="J400" s="25" t="inlineStr">
        <is>
          <t>Cl</t>
        </is>
      </c>
      <c r="K400" s="25" t="n">
        <v>48</v>
      </c>
      <c r="M400" s="25" t="inlineStr">
        <is>
          <t>SUR</t>
        </is>
      </c>
      <c r="T400" s="25">
        <f>CONCATENATE(J400," ",K400," ",L400," ",M400," ",N400," ",O400," ",P400," ",Q400," ",R400," ",S400)</f>
        <v/>
      </c>
      <c r="U400" s="25" t="inlineStr">
        <is>
          <t>no reporta</t>
        </is>
      </c>
      <c r="V400" s="25" t="inlineStr">
        <is>
          <t>no reporta</t>
        </is>
      </c>
      <c r="W400" s="25" t="inlineStr">
        <is>
          <t>Subteniente Paolo Castillo</t>
        </is>
      </c>
      <c r="X400" s="25" t="inlineStr">
        <is>
          <t>CL</t>
        </is>
      </c>
      <c r="Y400" s="25" t="n">
        <v>48</v>
      </c>
      <c r="AA400" s="25" t="inlineStr">
        <is>
          <t>SUR</t>
        </is>
      </c>
      <c r="AH400" s="25">
        <f>CONCATENATE(X400," ",Y400," ",Z400," ",AA400," ",AB400," ",AC400," ",AD400," ",AE400," ",AF400," ",AG400)</f>
        <v/>
      </c>
      <c r="AI400" s="25" t="inlineStr">
        <is>
          <t>no reporta</t>
        </is>
      </c>
      <c r="AJ400" s="25" t="inlineStr">
        <is>
          <t>no reporta</t>
        </is>
      </c>
      <c r="AK400" s="25" t="inlineStr">
        <is>
          <t>Las Vegas</t>
        </is>
      </c>
      <c r="AM400" s="25" t="inlineStr">
        <is>
          <t>009</t>
        </is>
      </c>
      <c r="AP400" s="25" t="n">
        <v>1</v>
      </c>
      <c r="AQ400" s="34" t="n">
        <v>41772</v>
      </c>
      <c r="AR400" s="34" t="n">
        <v>41794</v>
      </c>
      <c r="AS400" s="36">
        <f>AR400-AQ400</f>
        <v/>
      </c>
      <c r="AT400" s="25" t="inlineStr">
        <is>
          <t>Acta de compromiso</t>
        </is>
      </c>
      <c r="AU400" s="25" t="inlineStr">
        <is>
          <t>Auto de archivo</t>
        </is>
      </c>
      <c r="CF400" s="38" t="n">
        <v>41816</v>
      </c>
    </row>
    <row r="401">
      <c r="B401" s="25" t="inlineStr">
        <is>
          <t>397-2014</t>
        </is>
      </c>
      <c r="C401" s="25" t="inlineStr">
        <is>
          <t>1310265 - (I.T 3469)</t>
        </is>
      </c>
      <c r="D401" s="25" t="inlineStr">
        <is>
          <t>HÍDRICO</t>
        </is>
      </c>
      <c r="G401" s="25" t="inlineStr">
        <is>
          <t>Bruja Campestre</t>
        </is>
      </c>
      <c r="H401" s="25" t="inlineStr">
        <is>
          <t>Control ambiental de obra</t>
        </is>
      </c>
      <c r="I401" s="25" t="inlineStr">
        <is>
          <t>De Oficio</t>
        </is>
      </c>
      <c r="T401" s="25">
        <f>CONCATENATE(J401," ",K401," ",L401," ",M401," ",N401," ",O401," ",P401," ",Q401," ",R401," ",S401)</f>
        <v/>
      </c>
      <c r="U401" s="25" t="inlineStr">
        <is>
          <t>no reporta</t>
        </is>
      </c>
      <c r="V401" s="25" t="inlineStr">
        <is>
          <t>no reporta</t>
        </is>
      </c>
      <c r="W401" s="25" t="inlineStr">
        <is>
          <t>Proyecto Bruja Campestre - Francisco Avendaño</t>
        </is>
      </c>
      <c r="X401" s="25" t="inlineStr">
        <is>
          <t>CL</t>
        </is>
      </c>
      <c r="Y401" s="25" t="n">
        <v>37</v>
      </c>
      <c r="Z401" s="25" t="inlineStr">
        <is>
          <t>B</t>
        </is>
      </c>
      <c r="AA401" s="25" t="inlineStr">
        <is>
          <t>SUR</t>
        </is>
      </c>
      <c r="AB401" s="25" t="n">
        <v>27</v>
      </c>
      <c r="AD401" s="25" t="n">
        <v>51</v>
      </c>
      <c r="AH401" s="25">
        <f>CONCATENATE(X401," ",Y401," ",Z401," ",AA401," ",AB401," ",AC401," ",AD401," ",AE401," ",AF401," ",AG401)</f>
        <v/>
      </c>
      <c r="AI401" s="25" t="inlineStr">
        <is>
          <t>no reporta</t>
        </is>
      </c>
      <c r="AJ401" s="25" t="n">
        <v>3216467680</v>
      </c>
      <c r="AK401" s="25" t="inlineStr">
        <is>
          <t>Loma de las Brujas</t>
        </is>
      </c>
      <c r="AM401" s="25" t="inlineStr">
        <is>
          <t>015</t>
        </is>
      </c>
      <c r="AP401" s="25" t="n">
        <v>5</v>
      </c>
      <c r="AQ401" s="34" t="n">
        <v>41772</v>
      </c>
      <c r="AR401" s="34" t="n">
        <v>41772</v>
      </c>
      <c r="AS401" s="36">
        <f>AR401-AQ401</f>
        <v/>
      </c>
      <c r="AT401" s="25" t="inlineStr">
        <is>
          <t>Acta de compromiso</t>
        </is>
      </c>
      <c r="AU401" s="25" t="inlineStr">
        <is>
          <t>Verificación</t>
        </is>
      </c>
      <c r="AW401" s="38" t="n">
        <v>41772</v>
      </c>
      <c r="AX401" s="37" t="inlineStr">
        <is>
          <t>L. Taborda</t>
        </is>
      </c>
      <c r="AY401" s="38" t="n">
        <v>41772</v>
      </c>
      <c r="AZ401" s="38" t="n">
        <v>42144</v>
      </c>
      <c r="BA401" s="37" t="inlineStr">
        <is>
          <t>C. Calle</t>
        </is>
      </c>
      <c r="BB401" s="38" t="n">
        <v>42127</v>
      </c>
    </row>
    <row r="402">
      <c r="A402" s="25" t="inlineStr">
        <is>
          <t>IT 1309842</t>
        </is>
      </c>
      <c r="B402" s="25" t="inlineStr">
        <is>
          <t>398-2014</t>
        </is>
      </c>
      <c r="C402" s="25" t="n">
        <v>1302549</v>
      </c>
      <c r="D402" s="25" t="inlineStr">
        <is>
          <t>FLORA</t>
        </is>
      </c>
      <c r="H402" s="25" t="inlineStr">
        <is>
          <t>Tala de arbol sin autorización y cambio de zona verde</t>
        </is>
      </c>
      <c r="I402" s="25" t="inlineStr">
        <is>
          <t>Anonimo</t>
        </is>
      </c>
      <c r="T402" s="25">
        <f>CONCATENATE(J402," ",K402," ",L402," ",M402," ",N402," ",O402," ",P402," ",Q402," ",R402," ",S402)</f>
        <v/>
      </c>
      <c r="U402" s="25" t="inlineStr">
        <is>
          <t>no reporta</t>
        </is>
      </c>
      <c r="V402" s="25" t="inlineStr">
        <is>
          <t>no reporta</t>
        </is>
      </c>
      <c r="W402" s="25" t="inlineStr">
        <is>
          <t>Por determinar</t>
        </is>
      </c>
      <c r="X402" s="25" t="inlineStr">
        <is>
          <t>DG</t>
        </is>
      </c>
      <c r="Y402" s="25" t="n">
        <v>30</v>
      </c>
      <c r="Z402" s="25" t="inlineStr">
        <is>
          <t>A</t>
        </is>
      </c>
      <c r="AB402" s="25" t="n">
        <v>34</v>
      </c>
      <c r="AC402" s="25" t="inlineStr">
        <is>
          <t>E</t>
        </is>
      </c>
      <c r="AD402" s="25" t="n">
        <v>52</v>
      </c>
      <c r="AE402" s="25" t="inlineStr">
        <is>
          <t>SUR</t>
        </is>
      </c>
      <c r="AH402" s="25">
        <f>CONCATENATE(X402," ",Y402," ",Z402," ",AA402," ",AB402," ",AC402," ",AD402," ",AE402," ",AF402," ",AG402)</f>
        <v/>
      </c>
      <c r="AI402" s="25" t="inlineStr">
        <is>
          <t>no reporta</t>
        </is>
      </c>
      <c r="AJ402" s="25" t="inlineStr">
        <is>
          <t>no reporta</t>
        </is>
      </c>
      <c r="AK402" s="25" t="inlineStr">
        <is>
          <t>Uribe Angel</t>
        </is>
      </c>
      <c r="AM402" s="25" t="inlineStr">
        <is>
          <t>030</t>
        </is>
      </c>
      <c r="AP402" s="25" t="n">
        <v>3</v>
      </c>
      <c r="AQ402" s="34" t="n">
        <v>41771</v>
      </c>
      <c r="AS402" s="36">
        <f>AR402-AQ402</f>
        <v/>
      </c>
      <c r="AT402" s="25" t="inlineStr">
        <is>
          <t>Acta de compromiso</t>
        </is>
      </c>
      <c r="AU402" s="25" t="inlineStr">
        <is>
          <t>Citaciones</t>
        </is>
      </c>
    </row>
    <row r="403">
      <c r="B403" s="25" t="inlineStr">
        <is>
          <t>399-2014</t>
        </is>
      </c>
      <c r="C403" s="25" t="n">
        <v>124892</v>
      </c>
      <c r="E403" s="25" t="inlineStr">
        <is>
          <t>RESIDUOS SOLIDOS</t>
        </is>
      </c>
      <c r="H403" s="25" t="inlineStr">
        <is>
          <t>Disposición inadecuada de residuos solidos</t>
        </is>
      </c>
      <c r="I403" s="25" t="inlineStr">
        <is>
          <t>Enviaseo - Ana Estella Gomez Rendon</t>
        </is>
      </c>
      <c r="J403" s="25" t="inlineStr">
        <is>
          <t>TR</t>
        </is>
      </c>
      <c r="K403" s="25" t="n">
        <v>36</v>
      </c>
      <c r="M403" s="25" t="inlineStr">
        <is>
          <t>SUR</t>
        </is>
      </c>
      <c r="N403" s="25" t="n">
        <v>33</v>
      </c>
      <c r="P403" s="25" t="n">
        <v>76</v>
      </c>
      <c r="T403" s="25">
        <f>CONCATENATE(J403," ",K403," ",L403," ",M403," ",N403," ",O403," ",P403," ",Q403," ",R403," ",S403)</f>
        <v/>
      </c>
      <c r="U403" s="25" t="n">
        <v>42899114</v>
      </c>
      <c r="V403" s="25" t="n">
        <v>2710685</v>
      </c>
      <c r="W403" s="25" t="inlineStr">
        <is>
          <t>Vecinos</t>
        </is>
      </c>
      <c r="AH403" s="25">
        <f>CONCATENATE(X403," ",Y403," ",Z403," ",AA403," ",AB403," ",AC403," ",AD403," ",AE403," ",AF403," ",AG403)</f>
        <v/>
      </c>
      <c r="AI403" s="25" t="inlineStr">
        <is>
          <t>no reporta</t>
        </is>
      </c>
      <c r="AJ403" s="25" t="inlineStr">
        <is>
          <t>no reporta</t>
        </is>
      </c>
      <c r="AK403" s="25" t="inlineStr">
        <is>
          <t>Los Naranjos</t>
        </is>
      </c>
      <c r="AM403" s="25" t="inlineStr">
        <is>
          <t>020</t>
        </is>
      </c>
      <c r="AP403" s="25" t="n">
        <v>9</v>
      </c>
      <c r="AQ403" s="34" t="n">
        <v>41775</v>
      </c>
      <c r="AR403" s="34" t="n">
        <v>41787</v>
      </c>
      <c r="AS403" s="36">
        <f>AR403-AQ403</f>
        <v/>
      </c>
      <c r="AT403" s="25" t="inlineStr">
        <is>
          <t>Acta de compromiso</t>
        </is>
      </c>
      <c r="AU403" s="25" t="inlineStr">
        <is>
          <t>Auto de archivo</t>
        </is>
      </c>
      <c r="CF403" s="38" t="n">
        <v>41984</v>
      </c>
    </row>
    <row r="404">
      <c r="B404" s="25" t="inlineStr">
        <is>
          <t>400-2014</t>
        </is>
      </c>
      <c r="C404" s="25" t="n">
        <v>1310386</v>
      </c>
      <c r="D404" s="25" t="inlineStr">
        <is>
          <t>FLORA</t>
        </is>
      </c>
      <c r="G404" s="25" t="inlineStr">
        <is>
          <t>Parcelación Las Palmas</t>
        </is>
      </c>
      <c r="H404" s="25" t="inlineStr">
        <is>
          <t>Tala de arboles en predio privado</t>
        </is>
      </c>
      <c r="I404" s="25" t="inlineStr">
        <is>
          <t>De Oficio</t>
        </is>
      </c>
      <c r="T404" s="25">
        <f>CONCATENATE(J404," ",K404," ",L404," ",M404," ",N404," ",O404," ",P404," ",Q404," ",R404," ",S404)</f>
        <v/>
      </c>
      <c r="U404" s="25" t="inlineStr">
        <is>
          <t>no reporta</t>
        </is>
      </c>
      <c r="V404" s="25" t="inlineStr">
        <is>
          <t>no reporta</t>
        </is>
      </c>
      <c r="W404" s="25" t="inlineStr">
        <is>
          <t>Parcelación Las Palmas</t>
        </is>
      </c>
      <c r="AH404" s="25">
        <f>CONCATENATE(X404," ",Y404," ",Z404," ",AA404," ",AB404," ",AC404," ",AD404," ",AE404," ",AF404," ",AG404)</f>
        <v/>
      </c>
      <c r="AI404" s="25" t="inlineStr">
        <is>
          <t>no reporta</t>
        </is>
      </c>
      <c r="AJ404" s="25" t="inlineStr">
        <is>
          <t>no reporta</t>
        </is>
      </c>
      <c r="AL404" s="25" t="inlineStr">
        <is>
          <t>Las Palmas</t>
        </is>
      </c>
      <c r="AM404" s="25" t="inlineStr">
        <is>
          <t>004</t>
        </is>
      </c>
      <c r="AP404" s="25" t="n">
        <v>12</v>
      </c>
      <c r="AQ404" s="34" t="n">
        <v>41778</v>
      </c>
      <c r="AR404" s="34" t="n">
        <v>41778</v>
      </c>
      <c r="AS404" s="36">
        <f>AR404-AQ404</f>
        <v/>
      </c>
      <c r="AT404" s="25" t="inlineStr">
        <is>
          <t>Acta de compromiso</t>
        </is>
      </c>
      <c r="AU404" s="25" t="inlineStr">
        <is>
          <t>Auto de archivo</t>
        </is>
      </c>
      <c r="AW404" s="38" t="n">
        <v>41778</v>
      </c>
      <c r="AX404" s="37" t="inlineStr">
        <is>
          <t>L. Taborda - C. Calle</t>
        </is>
      </c>
      <c r="AY404" s="38" t="n">
        <v>41778</v>
      </c>
      <c r="CF404" s="38" t="n">
        <v>41785</v>
      </c>
    </row>
    <row r="405">
      <c r="B405" s="25" t="inlineStr">
        <is>
          <t>401-2014</t>
        </is>
      </c>
      <c r="C405" s="25" t="n">
        <v>1310387</v>
      </c>
      <c r="E405" s="25" t="inlineStr">
        <is>
          <t>RESIDUOS SOLIDOS</t>
        </is>
      </c>
      <c r="H405" s="25" t="inlineStr">
        <is>
          <t>Disposición inadecuada de residuos solidos</t>
        </is>
      </c>
      <c r="I405" s="25" t="inlineStr">
        <is>
          <t>De Oficio</t>
        </is>
      </c>
      <c r="T405" s="25">
        <f>CONCATENATE(J405," ",K405," ",L405," ",M405," ",N405," ",O405," ",P405," ",Q405," ",R405," ",S405)</f>
        <v/>
      </c>
      <c r="U405" s="25" t="inlineStr">
        <is>
          <t>no reporta</t>
        </is>
      </c>
      <c r="V405" s="25" t="inlineStr">
        <is>
          <t>no reporta</t>
        </is>
      </c>
      <c r="W405" s="25" t="inlineStr">
        <is>
          <t>Por determinar</t>
        </is>
      </c>
      <c r="X405" s="25" t="inlineStr">
        <is>
          <t>CL</t>
        </is>
      </c>
      <c r="Y405" s="25" t="n">
        <v>48</v>
      </c>
      <c r="Z405" s="25" t="inlineStr">
        <is>
          <t>C</t>
        </is>
      </c>
      <c r="AA405" s="25" t="inlineStr">
        <is>
          <t>SUR</t>
        </is>
      </c>
      <c r="AB405" s="25" t="n">
        <v>39</v>
      </c>
      <c r="AC405" s="25" t="inlineStr">
        <is>
          <t>A</t>
        </is>
      </c>
      <c r="AD405" s="25" t="n">
        <v>128</v>
      </c>
      <c r="AH405" s="25">
        <f>CONCATENATE(X405," ",Y405," ",Z405," ",AA405," ",AB405," ",AC405," ",AD405," ",AE405," ",AF405," ",AG405)</f>
        <v/>
      </c>
      <c r="AI405" s="25" t="inlineStr">
        <is>
          <t>no reporta</t>
        </is>
      </c>
      <c r="AJ405" s="25" t="inlineStr">
        <is>
          <t>no reporta</t>
        </is>
      </c>
      <c r="AK405" s="25" t="inlineStr">
        <is>
          <t>El Trianón</t>
        </is>
      </c>
      <c r="AM405" s="25" t="inlineStr">
        <is>
          <t>007</t>
        </is>
      </c>
      <c r="AP405" s="25" t="n">
        <v>7</v>
      </c>
      <c r="AQ405" s="34" t="n">
        <v>41778</v>
      </c>
      <c r="AR405" s="34" t="n">
        <v>41787</v>
      </c>
      <c r="AS405" s="36">
        <f>AR405-AQ405</f>
        <v/>
      </c>
      <c r="AT405" s="25" t="inlineStr">
        <is>
          <t>Acta de compromiso</t>
        </is>
      </c>
      <c r="AU405" s="25" t="inlineStr">
        <is>
          <t>Verificación</t>
        </is>
      </c>
    </row>
    <row r="406">
      <c r="B406" s="25" t="inlineStr">
        <is>
          <t>402-2014</t>
        </is>
      </c>
      <c r="C406" s="25" t="n">
        <v>1310417</v>
      </c>
      <c r="D406" s="25" t="inlineStr">
        <is>
          <t>ESPACIO PUBLICOS VERDES</t>
        </is>
      </c>
      <c r="G406" s="25" t="inlineStr">
        <is>
          <t>Ed. Pescora</t>
        </is>
      </c>
      <c r="H406" s="25" t="inlineStr">
        <is>
          <t>Control ambiental de obra</t>
        </is>
      </c>
      <c r="I406" s="25" t="inlineStr">
        <is>
          <t>De Oficio</t>
        </is>
      </c>
      <c r="T406" s="25">
        <f>CONCATENATE(J406," ",K406," ",L406," ",M406," ",N406," ",O406," ",P406," ",Q406," ",R406," ",S406)</f>
        <v/>
      </c>
      <c r="U406" s="25" t="inlineStr">
        <is>
          <t>no reporta</t>
        </is>
      </c>
      <c r="V406" s="25" t="inlineStr">
        <is>
          <t>no reporta</t>
        </is>
      </c>
      <c r="W406" s="25" t="inlineStr">
        <is>
          <t>Edificio Pescora - Gerardo Giraldo Alvarez</t>
        </is>
      </c>
      <c r="X406" s="25" t="inlineStr">
        <is>
          <t>KR</t>
        </is>
      </c>
      <c r="Y406" s="25" t="n">
        <v>45</v>
      </c>
      <c r="AB406" s="25" t="n">
        <v>23</v>
      </c>
      <c r="AD406" s="25" t="n">
        <v>15</v>
      </c>
      <c r="AE406" s="25" t="inlineStr">
        <is>
          <t>SUR</t>
        </is>
      </c>
      <c r="AH406" s="25">
        <f>CONCATENATE(X406," ",Y406," ",Z406," ",AA406," ",AB406," ",AC406," ",AD406," ",AE406," ",AF406," ",AG406)</f>
        <v/>
      </c>
      <c r="AI406" s="25" t="n">
        <v>70558486</v>
      </c>
      <c r="AJ406" s="25" t="n">
        <v>2761323</v>
      </c>
      <c r="AK406" s="25" t="inlineStr">
        <is>
          <t>Bosques de Zuñiga</t>
        </is>
      </c>
      <c r="AM406" s="25" t="inlineStr">
        <is>
          <t>039</t>
        </is>
      </c>
      <c r="AP406" s="25" t="n">
        <v>2</v>
      </c>
      <c r="AQ406" s="34" t="n">
        <v>41779</v>
      </c>
      <c r="AR406" s="34" t="n">
        <v>41779</v>
      </c>
      <c r="AS406" s="36">
        <f>AR406-AQ406</f>
        <v/>
      </c>
      <c r="AT406" s="25" t="inlineStr">
        <is>
          <t>Acta de compromiso</t>
        </is>
      </c>
      <c r="AU406" s="25" t="inlineStr">
        <is>
          <t>Verificación</t>
        </is>
      </c>
      <c r="AW406" s="38" t="n">
        <v>41779</v>
      </c>
      <c r="AX406" s="37" t="inlineStr">
        <is>
          <t>L. Taborda</t>
        </is>
      </c>
      <c r="AY406" s="38" t="n">
        <v>41779</v>
      </c>
    </row>
    <row r="407">
      <c r="B407" s="25" t="inlineStr">
        <is>
          <t>403-2014</t>
        </is>
      </c>
      <c r="C407" s="25" t="n">
        <v>1310418</v>
      </c>
      <c r="D407" s="25" t="inlineStr">
        <is>
          <t>ESPACIO PUBLICOS VERDES</t>
        </is>
      </c>
      <c r="G407" s="25" t="inlineStr">
        <is>
          <t>Ed. Terrazino Royal</t>
        </is>
      </c>
      <c r="H407" s="25" t="inlineStr">
        <is>
          <t>Control ambiental de obra</t>
        </is>
      </c>
      <c r="I407" s="25" t="inlineStr">
        <is>
          <t>De Oficio</t>
        </is>
      </c>
      <c r="T407" s="25">
        <f>CONCATENATE(J407," ",K407," ",L407," ",M407," ",N407," ",O407," ",P407," ",Q407," ",R407," ",S407)</f>
        <v/>
      </c>
      <c r="U407" s="25" t="inlineStr">
        <is>
          <t>no reporta</t>
        </is>
      </c>
      <c r="V407" s="25" t="inlineStr">
        <is>
          <t>no reporta</t>
        </is>
      </c>
      <c r="W407" s="25" t="inlineStr">
        <is>
          <t>Proyecto Terrazino Royal - Julian Arango Bedoya</t>
        </is>
      </c>
      <c r="X407" s="25" t="inlineStr">
        <is>
          <t>CL</t>
        </is>
      </c>
      <c r="Y407" s="25" t="n">
        <v>22</v>
      </c>
      <c r="Z407" s="25" t="inlineStr">
        <is>
          <t>A</t>
        </is>
      </c>
      <c r="AA407" s="25" t="inlineStr">
        <is>
          <t>SUR</t>
        </is>
      </c>
      <c r="AB407" s="25" t="n">
        <v>46</v>
      </c>
      <c r="AD407" s="25" t="n">
        <v>34</v>
      </c>
      <c r="AH407" s="25">
        <f>CONCATENATE(X407," ",Y407," ",Z407," ",AA407," ",AB407," ",AC407," ",AD407," ",AE407," ",AF407," ",AG407)</f>
        <v/>
      </c>
      <c r="AI407" s="25" t="n">
        <v>3414055</v>
      </c>
      <c r="AJ407" s="25" t="n">
        <v>3105085238</v>
      </c>
      <c r="AK407" s="25" t="inlineStr">
        <is>
          <t>Bosques de Zuñiga</t>
        </is>
      </c>
      <c r="AM407" s="25" t="inlineStr">
        <is>
          <t>039</t>
        </is>
      </c>
      <c r="AP407" s="25" t="n">
        <v>2</v>
      </c>
      <c r="AQ407" s="34" t="n">
        <v>41779</v>
      </c>
      <c r="AR407" s="34" t="n">
        <v>41779</v>
      </c>
      <c r="AS407" s="36">
        <f>AR407-AQ407</f>
        <v/>
      </c>
      <c r="AT407" s="25" t="inlineStr">
        <is>
          <t>Acta de compromiso</t>
        </is>
      </c>
      <c r="AU407" s="25" t="inlineStr">
        <is>
          <t>Verificación</t>
        </is>
      </c>
      <c r="AW407" s="38" t="n">
        <v>41779</v>
      </c>
      <c r="AX407" s="37" t="inlineStr">
        <is>
          <t>L. Taborda</t>
        </is>
      </c>
      <c r="AY407" s="38" t="n">
        <v>41779</v>
      </c>
    </row>
    <row r="408">
      <c r="B408" s="25" t="inlineStr">
        <is>
          <t>404-2014</t>
        </is>
      </c>
      <c r="C408" s="25" t="n">
        <v>1310259</v>
      </c>
      <c r="D408" s="25" t="inlineStr">
        <is>
          <t>FLORA</t>
        </is>
      </c>
      <c r="G408" s="25" t="inlineStr">
        <is>
          <t>Pontevedra</t>
        </is>
      </c>
      <c r="H408" s="25" t="inlineStr">
        <is>
          <t>Posible tala de arboles</t>
        </is>
      </c>
      <c r="I408" s="25" t="inlineStr">
        <is>
          <t>De Oficio</t>
        </is>
      </c>
      <c r="T408" s="25">
        <f>CONCATENATE(J408," ",K408," ",L408," ",M408," ",N408," ",O408," ",P408," ",Q408," ",R408," ",S408)</f>
        <v/>
      </c>
      <c r="U408" s="25" t="inlineStr">
        <is>
          <t>no reporta</t>
        </is>
      </c>
      <c r="V408" s="25" t="inlineStr">
        <is>
          <t>no reporta</t>
        </is>
      </c>
      <c r="W408" s="25" t="inlineStr">
        <is>
          <t>Proyecto Pontevedra</t>
        </is>
      </c>
      <c r="X408" s="25" t="inlineStr">
        <is>
          <t>TR</t>
        </is>
      </c>
      <c r="Y408" s="25" t="n">
        <v>27</v>
      </c>
      <c r="Z408" s="25" t="inlineStr">
        <is>
          <t>A</t>
        </is>
      </c>
      <c r="AA408" s="25" t="inlineStr">
        <is>
          <t>SUR</t>
        </is>
      </c>
      <c r="AB408" s="25" t="n">
        <v>42</v>
      </c>
      <c r="AD408" s="25" t="n">
        <v>100</v>
      </c>
      <c r="AH408" s="25">
        <f>CONCATENATE(X408," ",Y408," ",Z408," ",AA408," ",AB408," ",AC408," ",AD408," ",AE408," ",AF408," ",AG408)</f>
        <v/>
      </c>
      <c r="AI408" s="25" t="n">
        <v>71744540</v>
      </c>
      <c r="AJ408" s="25" t="n">
        <v>3104244154</v>
      </c>
      <c r="AK408" s="25" t="inlineStr">
        <is>
          <t>Pontevedra</t>
        </is>
      </c>
      <c r="AM408" s="25" t="inlineStr">
        <is>
          <t>036</t>
        </is>
      </c>
      <c r="AP408" s="25" t="n">
        <v>2</v>
      </c>
      <c r="AQ408" s="34" t="n">
        <v>41772</v>
      </c>
      <c r="AR408" s="34" t="n">
        <v>41772</v>
      </c>
      <c r="AS408" s="36">
        <f>AR408-AQ408</f>
        <v/>
      </c>
      <c r="AT408" s="25" t="inlineStr">
        <is>
          <t>Acta de compromiso</t>
        </is>
      </c>
      <c r="AU408" s="25" t="inlineStr">
        <is>
          <t>Verificación</t>
        </is>
      </c>
      <c r="AW408" s="38" t="n">
        <v>41771</v>
      </c>
      <c r="AX408" s="37" t="inlineStr">
        <is>
          <t>C. Calle - C. Rojas</t>
        </is>
      </c>
      <c r="AY408" s="38" t="n">
        <v>41772</v>
      </c>
    </row>
    <row r="409">
      <c r="B409" s="25" t="inlineStr">
        <is>
          <t>405-2014</t>
        </is>
      </c>
      <c r="C409" s="25" t="inlineStr">
        <is>
          <t>1310227 - 125319</t>
        </is>
      </c>
      <c r="D409" s="25" t="inlineStr">
        <is>
          <t>HÍDRICO</t>
        </is>
      </c>
      <c r="H409" s="25" t="inlineStr">
        <is>
          <t>Movimientos de tierra que sedimentan la quebrada Las Palmas</t>
        </is>
      </c>
      <c r="I409" s="25" t="inlineStr">
        <is>
          <t>JAC Los Valles - Acueducto Las Palmas</t>
        </is>
      </c>
      <c r="T409" s="25">
        <f>CONCATENATE(J409," ",K409," ",L409," ",M409," ",N409," ",O409," ",P409," ",Q409," ",R409," ",S409)</f>
        <v/>
      </c>
      <c r="U409" s="25" t="inlineStr">
        <is>
          <t>no reporta</t>
        </is>
      </c>
      <c r="V409" s="25" t="inlineStr">
        <is>
          <t>3862123 - 3114456570</t>
        </is>
      </c>
      <c r="W409" s="25" t="inlineStr">
        <is>
          <t>Por determinar</t>
        </is>
      </c>
      <c r="AH409" s="25">
        <f>CONCATENATE(X409," ",Y409," ",Z409," ",AA409," ",AB409," ",AC409," ",AD409," ",AE409," ",AF409," ",AG409)</f>
        <v/>
      </c>
      <c r="AI409" s="25" t="inlineStr">
        <is>
          <t>no reporta</t>
        </is>
      </c>
      <c r="AJ409" s="25" t="inlineStr">
        <is>
          <t>no reporta</t>
        </is>
      </c>
      <c r="AL409" s="25" t="inlineStr">
        <is>
          <t>Las Palmas</t>
        </is>
      </c>
      <c r="AM409" s="25" t="inlineStr">
        <is>
          <t>004</t>
        </is>
      </c>
      <c r="AP409" s="25" t="n">
        <v>12</v>
      </c>
      <c r="AQ409" s="34" t="n">
        <v>41768</v>
      </c>
      <c r="AR409" s="34" t="n">
        <v>41768</v>
      </c>
      <c r="AS409" s="36">
        <f>AR409-AQ409</f>
        <v/>
      </c>
      <c r="AT409" s="25" t="inlineStr">
        <is>
          <t>Acta de compromiso</t>
        </is>
      </c>
      <c r="AU409" s="25" t="inlineStr">
        <is>
          <t>Verificación</t>
        </is>
      </c>
      <c r="AW409" s="38" t="n">
        <v>41768</v>
      </c>
      <c r="AX409" s="37" t="inlineStr">
        <is>
          <t>L. Taborda - J. Guzman</t>
        </is>
      </c>
      <c r="AY409" s="38" t="n">
        <v>41768</v>
      </c>
    </row>
    <row r="410">
      <c r="B410" s="25" t="inlineStr">
        <is>
          <t>406-2014</t>
        </is>
      </c>
      <c r="C410" s="25" t="n">
        <v>1310226</v>
      </c>
      <c r="E410" s="25" t="inlineStr">
        <is>
          <t>RESIDUOS SOLIDOS</t>
        </is>
      </c>
      <c r="H410" s="25" t="inlineStr">
        <is>
          <t>Disposición inadecuada de residuos solidos</t>
        </is>
      </c>
      <c r="I410" s="25" t="inlineStr">
        <is>
          <t>La Comunidad</t>
        </is>
      </c>
      <c r="T410" s="25">
        <f>CONCATENATE(J410," ",K410," ",L410," ",M410," ",N410," ",O410," ",P410," ",Q410," ",R410," ",S410)</f>
        <v/>
      </c>
      <c r="U410" s="25" t="inlineStr">
        <is>
          <t>no reporta</t>
        </is>
      </c>
      <c r="V410" s="25" t="inlineStr">
        <is>
          <t>no reporta</t>
        </is>
      </c>
      <c r="W410" s="25" t="inlineStr">
        <is>
          <t>Por determinar</t>
        </is>
      </c>
      <c r="X410" s="25" t="inlineStr">
        <is>
          <t>KR</t>
        </is>
      </c>
      <c r="Y410" s="25" t="n">
        <v>40</v>
      </c>
      <c r="AB410" s="25" t="n">
        <v>25</v>
      </c>
      <c r="AC410" s="25" t="inlineStr">
        <is>
          <t>AA</t>
        </is>
      </c>
      <c r="AD410" s="25" t="n">
        <v>24</v>
      </c>
      <c r="AG410" s="25" t="n">
        <v>112</v>
      </c>
      <c r="AH410" s="25">
        <f>CONCATENATE(X410," ",Y410," ",Z410," ",AA410," ",AB410," ",AC410," ",AD410," ",AE410," ",AF410," ",AG410)</f>
        <v/>
      </c>
      <c r="AI410" s="25" t="inlineStr">
        <is>
          <t>no reporta</t>
        </is>
      </c>
      <c r="AJ410" s="25" t="inlineStr">
        <is>
          <t>no reporta</t>
        </is>
      </c>
      <c r="AK410" s="25" t="inlineStr">
        <is>
          <t>El Salado</t>
        </is>
      </c>
      <c r="AM410" s="25" t="inlineStr">
        <is>
          <t>002</t>
        </is>
      </c>
      <c r="AP410" s="25" t="n">
        <v>6</v>
      </c>
      <c r="AQ410" s="34" t="n">
        <v>41768</v>
      </c>
      <c r="AR410" s="34" t="n">
        <v>41787</v>
      </c>
      <c r="AS410" s="36">
        <f>AR410-AQ410</f>
        <v/>
      </c>
      <c r="AT410" s="25" t="inlineStr">
        <is>
          <t>Acta de compromiso</t>
        </is>
      </c>
      <c r="AU410" s="25" t="inlineStr">
        <is>
          <t>Auto de archivo</t>
        </is>
      </c>
      <c r="AW410" s="38" t="n"/>
      <c r="CF410" s="38" t="n">
        <v>41877</v>
      </c>
    </row>
    <row r="411">
      <c r="B411" s="25" t="inlineStr">
        <is>
          <t>407-2014</t>
        </is>
      </c>
      <c r="C411" s="25" t="n">
        <v>1310232</v>
      </c>
      <c r="E411" s="25" t="inlineStr">
        <is>
          <t>RESIDUOS SOLIDOS</t>
        </is>
      </c>
      <c r="H411" s="25" t="inlineStr">
        <is>
          <t>Manejo inadecuado de residuos de la floristeria</t>
        </is>
      </c>
      <c r="I411" s="25" t="inlineStr">
        <is>
          <t>Comunidad</t>
        </is>
      </c>
      <c r="T411" s="25">
        <f>CONCATENATE(J411," ",K411," ",L411," ",M411," ",N411," ",O411," ",P411," ",Q411," ",R411," ",S411)</f>
        <v/>
      </c>
      <c r="U411" s="25" t="inlineStr">
        <is>
          <t>no reporta</t>
        </is>
      </c>
      <c r="V411" s="25" t="inlineStr">
        <is>
          <t>no reporta</t>
        </is>
      </c>
      <c r="W411" s="25" t="inlineStr">
        <is>
          <t>Floristeria Manojo de Flores</t>
        </is>
      </c>
      <c r="X411" s="25" t="inlineStr">
        <is>
          <t>CL</t>
        </is>
      </c>
      <c r="Y411" s="25" t="n">
        <v>39</v>
      </c>
      <c r="Z411" s="25" t="inlineStr">
        <is>
          <t>B</t>
        </is>
      </c>
      <c r="AA411" s="25" t="inlineStr">
        <is>
          <t>SUR</t>
        </is>
      </c>
      <c r="AB411" s="25" t="n">
        <v>33</v>
      </c>
      <c r="AH411" s="25">
        <f>CONCATENATE(X411," ",Y411," ",Z411," ",AA411," ",AB411," ",AC411," ",AD411," ",AE411," ",AF411," ",AG411)</f>
        <v/>
      </c>
      <c r="AI411" s="25" t="inlineStr">
        <is>
          <t>no reporta</t>
        </is>
      </c>
      <c r="AJ411" s="25" t="inlineStr">
        <is>
          <t>no reporta</t>
        </is>
      </c>
      <c r="AK411" s="25" t="inlineStr">
        <is>
          <t>Mesa</t>
        </is>
      </c>
      <c r="AM411" s="25" t="inlineStr">
        <is>
          <t>021</t>
        </is>
      </c>
      <c r="AP411" s="25" t="n">
        <v>9</v>
      </c>
      <c r="AQ411" s="34" t="n">
        <v>41768</v>
      </c>
      <c r="AR411" s="34" t="n">
        <v>41814</v>
      </c>
      <c r="AS411" s="36">
        <f>AR411-AQ411</f>
        <v/>
      </c>
      <c r="AT411" s="25" t="inlineStr">
        <is>
          <t>Acta de compromiso</t>
        </is>
      </c>
      <c r="AU411" s="25" t="inlineStr">
        <is>
          <t>Auto de archivo</t>
        </is>
      </c>
      <c r="CF411" s="38" t="n">
        <v>41877</v>
      </c>
    </row>
    <row r="412">
      <c r="B412" s="25" t="inlineStr">
        <is>
          <t>408-2014</t>
        </is>
      </c>
      <c r="C412" s="25" t="n">
        <v>1310233</v>
      </c>
      <c r="D412" s="25" t="inlineStr">
        <is>
          <t>ESPACIO PUBLICOS VERDES</t>
        </is>
      </c>
      <c r="H412" s="25" t="inlineStr">
        <is>
          <t>Cambio de zona verde por piso duro</t>
        </is>
      </c>
      <c r="I412" s="25" t="inlineStr">
        <is>
          <t>Comunidad</t>
        </is>
      </c>
      <c r="T412" s="25">
        <f>CONCATENATE(J412," ",K412," ",L412," ",M412," ",N412," ",O412," ",P412," ",Q412," ",R412," ",S412)</f>
        <v/>
      </c>
      <c r="U412" s="25" t="inlineStr">
        <is>
          <t>no reporta</t>
        </is>
      </c>
      <c r="V412" s="25" t="inlineStr">
        <is>
          <t>no reporta</t>
        </is>
      </c>
      <c r="W412" s="25" t="inlineStr">
        <is>
          <t>Por determinar</t>
        </is>
      </c>
      <c r="X412" s="25" t="inlineStr">
        <is>
          <t>KR</t>
        </is>
      </c>
      <c r="Y412" s="25" t="n">
        <v>36</v>
      </c>
      <c r="AB412" s="25" t="n">
        <v>40</v>
      </c>
      <c r="AC412" s="25" t="inlineStr">
        <is>
          <t>AA</t>
        </is>
      </c>
      <c r="AH412" s="25">
        <f>CONCATENATE(X412," ",Y412," ",Z412," ",AA412," ",AB412," ",AC412," ",AD412," ",AE412," ",AF412," ",AG412)</f>
        <v/>
      </c>
      <c r="AI412" s="25" t="inlineStr">
        <is>
          <t>no reporta</t>
        </is>
      </c>
      <c r="AJ412" s="25" t="inlineStr">
        <is>
          <t>no reporta</t>
        </is>
      </c>
      <c r="AK412" s="25" t="inlineStr">
        <is>
          <t>El Dorado</t>
        </is>
      </c>
      <c r="AM412" s="25" t="inlineStr">
        <is>
          <t>013</t>
        </is>
      </c>
      <c r="AP412" s="25" t="n">
        <v>7</v>
      </c>
      <c r="AQ412" s="34" t="n">
        <v>41768</v>
      </c>
      <c r="AR412" s="34" t="n">
        <v>41844</v>
      </c>
      <c r="AS412" s="36">
        <f>AR412-AQ412</f>
        <v/>
      </c>
      <c r="AT412" s="25" t="inlineStr">
        <is>
          <t>Acta de compromiso</t>
        </is>
      </c>
      <c r="AU412" s="25" t="inlineStr">
        <is>
          <t>Auto de archivo</t>
        </is>
      </c>
      <c r="AW412" s="38" t="n">
        <v>41768</v>
      </c>
      <c r="AX412" s="37" t="inlineStr">
        <is>
          <t>carlos-yeisson</t>
        </is>
      </c>
      <c r="AY412" s="38" t="n">
        <v>41814</v>
      </c>
      <c r="CF412" s="38" t="n">
        <v>41926</v>
      </c>
    </row>
    <row r="413">
      <c r="A413" s="25" t="inlineStr">
        <is>
          <t>Oficio 13-2571 IT 13-2572</t>
        </is>
      </c>
      <c r="B413" s="25" t="inlineStr">
        <is>
          <t>409-2014</t>
        </is>
      </c>
      <c r="D413" s="25" t="inlineStr">
        <is>
          <t>HÍDRICO</t>
        </is>
      </c>
      <c r="H413" s="25" t="inlineStr">
        <is>
          <t>Requiere mejorar entrega de agua lluvia a la quebrada la lenteja</t>
        </is>
      </c>
      <c r="I413" s="25" t="inlineStr">
        <is>
          <t>Autoridad Ambiental</t>
        </is>
      </c>
      <c r="T413" s="25">
        <f>CONCATENATE(J413," ",K413," ",L413," ",M413," ",N413," ",O413," ",P413," ",Q413," ",R413," ",S413)</f>
        <v/>
      </c>
      <c r="U413" s="25" t="inlineStr">
        <is>
          <t>no reporta</t>
        </is>
      </c>
      <c r="V413" s="25" t="inlineStr">
        <is>
          <t>no reporta</t>
        </is>
      </c>
      <c r="W413" s="25" t="inlineStr">
        <is>
          <t xml:space="preserve">Urb. Mirador del Escobero - Lina Maria Angel </t>
        </is>
      </c>
      <c r="X413" s="25" t="inlineStr">
        <is>
          <t>KR</t>
        </is>
      </c>
      <c r="Y413" s="25" t="n">
        <v>25</v>
      </c>
      <c r="Z413" s="25" t="inlineStr">
        <is>
          <t>A</t>
        </is>
      </c>
      <c r="AB413" s="25" t="n">
        <v>38</v>
      </c>
      <c r="AC413" s="25" t="inlineStr">
        <is>
          <t>D</t>
        </is>
      </c>
      <c r="AD413" s="25" t="n">
        <v>4</v>
      </c>
      <c r="AE413" s="25" t="inlineStr">
        <is>
          <t>SUR</t>
        </is>
      </c>
      <c r="AH413" s="25">
        <f>CONCATENATE(X413," ",Y413," ",Z413," ",AA413," ",AB413," ",AC413," ",AD413," ",AE413," ",AF413," ",AG413)</f>
        <v/>
      </c>
      <c r="AI413" s="25" t="inlineStr">
        <is>
          <t>no reporta</t>
        </is>
      </c>
      <c r="AJ413" s="25" t="n">
        <v>3113403135</v>
      </c>
      <c r="AL413" s="25" t="inlineStr">
        <is>
          <t>El Escobero</t>
        </is>
      </c>
      <c r="AM413" s="25" t="inlineStr">
        <is>
          <t>002</t>
        </is>
      </c>
      <c r="AO413" s="25" t="n">
        <v>1033</v>
      </c>
      <c r="AP413" s="25" t="n">
        <v>10</v>
      </c>
      <c r="AQ413" s="34" t="n">
        <v>41774</v>
      </c>
      <c r="AS413" s="36">
        <f>AR413-AQ413</f>
        <v/>
      </c>
      <c r="AT413" s="25" t="inlineStr">
        <is>
          <t>Acta de compromiso</t>
        </is>
      </c>
      <c r="AU413" s="25" t="inlineStr">
        <is>
          <t>Citaciones</t>
        </is>
      </c>
    </row>
    <row r="414">
      <c r="A414" s="25" t="inlineStr">
        <is>
          <t>IT 13-2459</t>
        </is>
      </c>
      <c r="B414" s="25" t="inlineStr">
        <is>
          <t>410-2014</t>
        </is>
      </c>
      <c r="C414" s="25" t="n">
        <v>1172</v>
      </c>
      <c r="D414" s="25" t="inlineStr">
        <is>
          <t>FLORA</t>
        </is>
      </c>
      <c r="H414" s="25" t="inlineStr">
        <is>
          <t>Autoriza tala de arboles en riesgo</t>
        </is>
      </c>
      <c r="I414" s="25" t="inlineStr">
        <is>
          <t>Autoridad Ambiental</t>
        </is>
      </c>
      <c r="T414" s="25">
        <f>CONCATENATE(J414," ",K414," ",L414," ",M414," ",N414," ",O414," ",P414," ",Q414," ",R414," ",S414)</f>
        <v/>
      </c>
      <c r="U414" s="25" t="inlineStr">
        <is>
          <t>no reporta</t>
        </is>
      </c>
      <c r="V414" s="25" t="inlineStr">
        <is>
          <t>no reporta</t>
        </is>
      </c>
      <c r="W414" s="25" t="inlineStr">
        <is>
          <t>Enrique Londoño Uribe</t>
        </is>
      </c>
      <c r="X414" s="25" t="inlineStr">
        <is>
          <t>CL</t>
        </is>
      </c>
      <c r="Y414" s="25" t="n">
        <v>37</v>
      </c>
      <c r="AA414" s="25" t="inlineStr">
        <is>
          <t>SUR</t>
        </is>
      </c>
      <c r="AB414" s="25" t="n">
        <v>41</v>
      </c>
      <c r="AD414" s="25" t="n">
        <v>7</v>
      </c>
      <c r="AH414" s="25">
        <f>CONCATENATE(X414," ",Y414," ",Z414," ",AA414," ",AB414," ",AC414," ",AD414," ",AE414," ",AF414," ",AG414)</f>
        <v/>
      </c>
      <c r="AI414" s="25" t="n">
        <v>70564979</v>
      </c>
      <c r="AJ414" s="25" t="n">
        <v>3311429</v>
      </c>
      <c r="AL414" s="25" t="inlineStr">
        <is>
          <t>El Vallano</t>
        </is>
      </c>
      <c r="AM414" s="25" t="inlineStr">
        <is>
          <t>001</t>
        </is>
      </c>
      <c r="AO414" s="25" t="n">
        <v>77</v>
      </c>
      <c r="AP414" s="25" t="n">
        <v>11</v>
      </c>
      <c r="AQ414" s="34" t="n">
        <v>41780</v>
      </c>
      <c r="AS414" s="36">
        <f>AR414-AQ414</f>
        <v/>
      </c>
      <c r="AT414" s="25" t="inlineStr">
        <is>
          <t>Acta de compromiso</t>
        </is>
      </c>
      <c r="AU414" s="25" t="inlineStr">
        <is>
          <t>Citaciones</t>
        </is>
      </c>
    </row>
    <row r="415">
      <c r="B415" s="25" t="inlineStr">
        <is>
          <t>411-2014</t>
        </is>
      </c>
      <c r="C415" s="25" t="n">
        <v>122514</v>
      </c>
      <c r="E415" s="25" t="inlineStr">
        <is>
          <t>RESIDUOS SOLIDOS</t>
        </is>
      </c>
      <c r="H415" s="25" t="inlineStr">
        <is>
          <t>Lote en malas condiciones</t>
        </is>
      </c>
      <c r="I415" s="25" t="inlineStr">
        <is>
          <t>Secretaria de Salud</t>
        </is>
      </c>
      <c r="T415" s="25">
        <f>CONCATENATE(J415," ",K415," ",L415," ",M415," ",N415," ",O415," ",P415," ",Q415," ",R415," ",S415)</f>
        <v/>
      </c>
      <c r="U415" s="25" t="inlineStr">
        <is>
          <t>no reporta</t>
        </is>
      </c>
      <c r="V415" s="25" t="inlineStr">
        <is>
          <t>no reporta</t>
        </is>
      </c>
      <c r="W415" s="25" t="inlineStr">
        <is>
          <t>Nohelia Arango</t>
        </is>
      </c>
      <c r="X415" s="25" t="inlineStr">
        <is>
          <t>CL</t>
        </is>
      </c>
      <c r="Y415" s="25" t="n">
        <v>41</v>
      </c>
      <c r="Z415" s="25" t="inlineStr">
        <is>
          <t>B</t>
        </is>
      </c>
      <c r="AA415" s="25" t="inlineStr">
        <is>
          <t>SUR</t>
        </is>
      </c>
      <c r="AB415" s="25" t="n">
        <v>26</v>
      </c>
      <c r="AD415" s="25" t="n">
        <v>24</v>
      </c>
      <c r="AH415" s="25">
        <f>CONCATENATE(X415," ",Y415," ",Z415," ",AA415," ",AB415," ",AC415," ",AD415," ",AE415," ",AF415," ",AG415)</f>
        <v/>
      </c>
      <c r="AI415" s="25" t="inlineStr">
        <is>
          <t>no reporta</t>
        </is>
      </c>
      <c r="AJ415" s="25" t="inlineStr">
        <is>
          <t>2768237 - 3216653394</t>
        </is>
      </c>
      <c r="AK415" s="25" t="inlineStr">
        <is>
          <t>San Rafael</t>
        </is>
      </c>
      <c r="AM415" s="25" t="inlineStr">
        <is>
          <t>004</t>
        </is>
      </c>
      <c r="AP415" s="25" t="n">
        <v>6</v>
      </c>
      <c r="AQ415" s="34" t="n">
        <v>41775</v>
      </c>
      <c r="AS415" s="36">
        <f>AR415-AQ415</f>
        <v/>
      </c>
      <c r="AT415" s="25" t="inlineStr">
        <is>
          <t>Acta de compromiso</t>
        </is>
      </c>
      <c r="AU415" s="25" t="inlineStr">
        <is>
          <t>Citaciones</t>
        </is>
      </c>
    </row>
    <row r="416">
      <c r="B416" s="25" t="inlineStr">
        <is>
          <t>412-2014</t>
        </is>
      </c>
      <c r="C416" s="25" t="n">
        <v>125347</v>
      </c>
      <c r="E416" s="25" t="inlineStr">
        <is>
          <t>ESCOMBROS</t>
        </is>
      </c>
      <c r="H416" s="25" t="inlineStr">
        <is>
          <t>Edificación abandonada, botadero de escombros</t>
        </is>
      </c>
      <c r="I416" s="25" t="inlineStr">
        <is>
          <t>Luis Fernando Posada Marin - E.S.E Santa Gertrudis</t>
        </is>
      </c>
      <c r="J416" s="25" t="inlineStr">
        <is>
          <t>DG</t>
        </is>
      </c>
      <c r="K416" s="25" t="n">
        <v>30</v>
      </c>
      <c r="L416" s="25" t="inlineStr">
        <is>
          <t>A</t>
        </is>
      </c>
      <c r="N416" s="25" t="n">
        <v>34</v>
      </c>
      <c r="O416" s="25" t="inlineStr">
        <is>
          <t>DD</t>
        </is>
      </c>
      <c r="P416" s="25" t="n">
        <v>39</v>
      </c>
      <c r="Q416" s="25" t="inlineStr">
        <is>
          <t>SUR</t>
        </is>
      </c>
      <c r="T416" s="25">
        <f>CONCATENATE(J416," ",K416," ",L416," ",M416," ",N416," ",O416," ",P416," ",Q416," ",R416," ",S416)</f>
        <v/>
      </c>
      <c r="U416" s="25" t="inlineStr">
        <is>
          <t>900125759-3</t>
        </is>
      </c>
      <c r="V416" s="25" t="n">
        <v>3319400</v>
      </c>
      <c r="W416" s="25" t="inlineStr">
        <is>
          <t>Por determinar</t>
        </is>
      </c>
      <c r="AH416" s="25">
        <f>CONCATENATE(X416," ",Y416," ",Z416," ",AA416," ",AB416," ",AC416," ",AD416," ",AE416," ",AF416," ",AG416)</f>
        <v/>
      </c>
      <c r="AI416" s="25" t="inlineStr">
        <is>
          <t>no reporta</t>
        </is>
      </c>
      <c r="AJ416" s="25" t="inlineStr">
        <is>
          <t>no reporta</t>
        </is>
      </c>
      <c r="AK416" s="25" t="inlineStr">
        <is>
          <t>La Sebastiana</t>
        </is>
      </c>
      <c r="AM416" s="25" t="inlineStr">
        <is>
          <t>019</t>
        </is>
      </c>
      <c r="AP416" s="25" t="n">
        <v>3</v>
      </c>
      <c r="AQ416" s="34" t="n">
        <v>41779</v>
      </c>
      <c r="AR416" s="34" t="n">
        <v>41814</v>
      </c>
      <c r="AS416" s="36">
        <f>AR416-AQ416</f>
        <v/>
      </c>
      <c r="AT416" s="25" t="inlineStr">
        <is>
          <t>Acta de compromiso</t>
        </is>
      </c>
      <c r="AU416" s="25" t="inlineStr">
        <is>
          <t>Auto de archivo</t>
        </is>
      </c>
      <c r="AW416" s="38" t="n">
        <v>41779</v>
      </c>
      <c r="AX416" s="37" t="inlineStr">
        <is>
          <t>santiago-jhon j</t>
        </is>
      </c>
      <c r="AY416" s="38" t="n">
        <v>41814</v>
      </c>
      <c r="CF416" s="38" t="n">
        <v>41926</v>
      </c>
    </row>
    <row r="417">
      <c r="B417" s="25" t="inlineStr">
        <is>
          <t>413-2014</t>
        </is>
      </c>
      <c r="C417" s="25" t="n">
        <v>1310517</v>
      </c>
      <c r="E417" s="25" t="inlineStr">
        <is>
          <t>RESIDUO ESPECIAL</t>
        </is>
      </c>
      <c r="H417" s="25" t="inlineStr">
        <is>
          <t>Disposición inadecuada de colchon</t>
        </is>
      </c>
      <c r="I417" s="25" t="inlineStr">
        <is>
          <t>Comunidad</t>
        </is>
      </c>
      <c r="T417" s="25">
        <f>CONCATENATE(J417," ",K417," ",L417," ",M417," ",N417," ",O417," ",P417," ",Q417," ",R417," ",S417)</f>
        <v/>
      </c>
      <c r="U417" s="25" t="inlineStr">
        <is>
          <t>no reporta</t>
        </is>
      </c>
      <c r="V417" s="25" t="inlineStr">
        <is>
          <t>no reporta</t>
        </is>
      </c>
      <c r="W417" s="25" t="inlineStr">
        <is>
          <t>Fredy Cifuentes Maya</t>
        </is>
      </c>
      <c r="X417" s="25" t="inlineStr">
        <is>
          <t>CL</t>
        </is>
      </c>
      <c r="Y417" s="25" t="n">
        <v>39</v>
      </c>
      <c r="Z417" s="25" t="inlineStr">
        <is>
          <t>D</t>
        </is>
      </c>
      <c r="AA417" s="25" t="inlineStr">
        <is>
          <t>SUR</t>
        </is>
      </c>
      <c r="AB417" s="25" t="n">
        <v>24</v>
      </c>
      <c r="AC417" s="25" t="inlineStr">
        <is>
          <t>EE</t>
        </is>
      </c>
      <c r="AD417" s="25" t="n">
        <v>120</v>
      </c>
      <c r="AH417" s="25">
        <f>CONCATENATE(X417," ",Y417," ",Z417," ",AA417," ",AB417," ",AC417," ",AD417," ",AE417," ",AF417," ",AG417)</f>
        <v/>
      </c>
      <c r="AI417" s="25" t="inlineStr">
        <is>
          <t>no reporta</t>
        </is>
      </c>
      <c r="AJ417" s="25" t="inlineStr">
        <is>
          <t>no reporta</t>
        </is>
      </c>
      <c r="AK417" s="25" t="inlineStr">
        <is>
          <t>El Chingui</t>
        </is>
      </c>
      <c r="AM417" s="25" t="inlineStr">
        <is>
          <t>001</t>
        </is>
      </c>
      <c r="AP417" s="25" t="n">
        <v>6</v>
      </c>
      <c r="AQ417" s="34" t="n">
        <v>41782</v>
      </c>
      <c r="AR417" s="34" t="n">
        <v>41786</v>
      </c>
      <c r="AS417" s="36">
        <f>AR417-AQ417</f>
        <v/>
      </c>
      <c r="AT417" s="25" t="inlineStr">
        <is>
          <t>Acta de compromiso</t>
        </is>
      </c>
      <c r="AU417" s="25" t="inlineStr">
        <is>
          <t>Auto de archivo</t>
        </is>
      </c>
    </row>
    <row r="418">
      <c r="B418" s="25" t="inlineStr">
        <is>
          <t>414-2014</t>
        </is>
      </c>
      <c r="C418" s="25" t="n">
        <v>1310531</v>
      </c>
      <c r="D418" s="25" t="inlineStr">
        <is>
          <t>FAUNA DOMÉSTICA</t>
        </is>
      </c>
      <c r="H418" s="25" t="inlineStr">
        <is>
          <t>Tenencia inadecuada de mascotas, ruido y olores</t>
        </is>
      </c>
      <c r="I418" s="25" t="inlineStr">
        <is>
          <t>Alba Molina</t>
        </is>
      </c>
      <c r="J418" s="25" t="inlineStr">
        <is>
          <t>TR</t>
        </is>
      </c>
      <c r="K418" s="25" t="n">
        <v>32</v>
      </c>
      <c r="L418" s="25" t="inlineStr">
        <is>
          <t>A</t>
        </is>
      </c>
      <c r="M418" s="25" t="inlineStr">
        <is>
          <t>SUR</t>
        </is>
      </c>
      <c r="N418" s="25" t="n">
        <v>32</v>
      </c>
      <c r="P418" s="25" t="n">
        <v>28</v>
      </c>
      <c r="S418" s="25" t="n">
        <v>201</v>
      </c>
      <c r="T418" s="25">
        <f>CONCATENATE(J418," ",K418," ",L418," ",M418," ",N418," ",O418," ",P418," ",Q418," ",R418," ",S418)</f>
        <v/>
      </c>
      <c r="U418" s="25" t="n">
        <v>32436705</v>
      </c>
      <c r="V418" s="25" t="n">
        <v>2704682</v>
      </c>
      <c r="W418" s="25" t="inlineStr">
        <is>
          <t>Marta Lucia</t>
        </is>
      </c>
      <c r="X418" s="25" t="inlineStr">
        <is>
          <t>TR</t>
        </is>
      </c>
      <c r="Y418" s="25" t="n">
        <v>32</v>
      </c>
      <c r="Z418" s="25" t="inlineStr">
        <is>
          <t>A</t>
        </is>
      </c>
      <c r="AA418" s="25" t="inlineStr">
        <is>
          <t>SUR</t>
        </is>
      </c>
      <c r="AB418" s="25" t="n">
        <v>32</v>
      </c>
      <c r="AD418" s="25" t="n">
        <v>28</v>
      </c>
      <c r="AG418" s="25" t="n">
        <v>302</v>
      </c>
      <c r="AH418" s="25">
        <f>CONCATENATE(X418," ",Y418," ",Z418," ",AA418," ",AB418," ",AC418," ",AD418," ",AE418," ",AF418," ",AG418)</f>
        <v/>
      </c>
      <c r="AI418" s="25" t="inlineStr">
        <is>
          <t>no reporta</t>
        </is>
      </c>
      <c r="AJ418" s="25" t="n">
        <v>2060275</v>
      </c>
      <c r="AK418" s="25" t="inlineStr">
        <is>
          <t>La Magnolia</t>
        </is>
      </c>
      <c r="AM418" s="25" t="inlineStr">
        <is>
          <t>028</t>
        </is>
      </c>
      <c r="AP418" s="25" t="n">
        <v>9</v>
      </c>
      <c r="AQ418" s="34" t="n">
        <v>41785</v>
      </c>
      <c r="AR418" s="34" t="n">
        <v>41814</v>
      </c>
      <c r="AS418" s="36">
        <f>AR418-AQ418</f>
        <v/>
      </c>
      <c r="AT418" s="25" t="inlineStr">
        <is>
          <t>Acta de compromiso</t>
        </is>
      </c>
      <c r="AU418" s="25" t="inlineStr">
        <is>
          <t>Auto de archivo</t>
        </is>
      </c>
      <c r="CF418" s="38" t="n">
        <v>41841</v>
      </c>
    </row>
    <row r="419">
      <c r="B419" s="25" t="inlineStr">
        <is>
          <t>415-2014</t>
        </is>
      </c>
      <c r="C419" s="25" t="n">
        <v>1310498</v>
      </c>
      <c r="D419" s="25" t="inlineStr">
        <is>
          <t>AIRE</t>
        </is>
      </c>
      <c r="H419" s="25" t="inlineStr">
        <is>
          <t>Quema de madera</t>
        </is>
      </c>
      <c r="I419" s="25" t="inlineStr">
        <is>
          <t>De oficio</t>
        </is>
      </c>
      <c r="T419" s="25">
        <f>CONCATENATE(J419," ",K419," ",L419," ",M419," ",N419," ",O419," ",P419," ",Q419," ",R419," ",S419)</f>
        <v/>
      </c>
      <c r="U419" s="25" t="inlineStr">
        <is>
          <t>no reporta</t>
        </is>
      </c>
      <c r="V419" s="25" t="inlineStr">
        <is>
          <t>no reporta</t>
        </is>
      </c>
      <c r="W419" s="25" t="inlineStr">
        <is>
          <t>Renson Carmona</t>
        </is>
      </c>
      <c r="X419" s="25" t="inlineStr">
        <is>
          <t>KR</t>
        </is>
      </c>
      <c r="Y419" s="25" t="n">
        <v>25</v>
      </c>
      <c r="AB419" s="25" t="n">
        <v>36</v>
      </c>
      <c r="AC419" s="25" t="inlineStr">
        <is>
          <t>D</t>
        </is>
      </c>
      <c r="AD419" s="25" t="n">
        <v>223</v>
      </c>
      <c r="AE419" s="25" t="inlineStr">
        <is>
          <t>SUR</t>
        </is>
      </c>
      <c r="AG419" s="25" t="n">
        <v>108</v>
      </c>
      <c r="AH419" s="25">
        <f>CONCATENATE(X419," ",Y419," ",Z419," ",AA419," ",AB419," ",AC419," ",AD419," ",AE419," ",AF419," ",AG419)</f>
        <v/>
      </c>
      <c r="AI419" s="25" t="n">
        <v>98589834</v>
      </c>
      <c r="AJ419" s="25" t="inlineStr">
        <is>
          <t>no reporta</t>
        </is>
      </c>
      <c r="AL419" s="25" t="inlineStr">
        <is>
          <t>El Escobero</t>
        </is>
      </c>
      <c r="AM419" s="25" t="inlineStr">
        <is>
          <t>002</t>
        </is>
      </c>
      <c r="AO419" s="25" t="n">
        <v>694</v>
      </c>
      <c r="AP419" s="25" t="n">
        <v>10</v>
      </c>
      <c r="AQ419" s="34" t="n">
        <v>41781</v>
      </c>
      <c r="AR419" s="34" t="n">
        <v>41781</v>
      </c>
      <c r="AS419" s="36">
        <f>AR419-AQ419</f>
        <v/>
      </c>
      <c r="AT419" s="25" t="inlineStr">
        <is>
          <t>Acta de compromiso</t>
        </is>
      </c>
      <c r="AU419" s="25" t="inlineStr">
        <is>
          <t>Auto de archivo</t>
        </is>
      </c>
      <c r="CF419" s="38" t="n">
        <v>41841</v>
      </c>
    </row>
    <row r="420">
      <c r="A420" s="25" t="inlineStr">
        <is>
          <t>IT 132713</t>
        </is>
      </c>
      <c r="B420" s="25" t="inlineStr">
        <is>
          <t>416-2014</t>
        </is>
      </c>
      <c r="C420" s="25" t="n">
        <v>1310499</v>
      </c>
      <c r="D420" s="25" t="inlineStr">
        <is>
          <t>HÍDRICO</t>
        </is>
      </c>
      <c r="G420" s="25" t="inlineStr">
        <is>
          <t>Vitta</t>
        </is>
      </c>
      <c r="H420" s="25" t="inlineStr">
        <is>
          <t>Control y seguimiento al proyecto Vitta</t>
        </is>
      </c>
      <c r="I420" s="25" t="inlineStr">
        <is>
          <t>De oficio</t>
        </is>
      </c>
      <c r="T420" s="25">
        <f>CONCATENATE(J420," ",K420," ",L420," ",M420," ",N420," ",O420," ",P420," ",Q420," ",R420," ",S420)</f>
        <v/>
      </c>
      <c r="U420" s="25" t="inlineStr">
        <is>
          <t>no reporta</t>
        </is>
      </c>
      <c r="V420" s="25" t="inlineStr">
        <is>
          <t>no reporta</t>
        </is>
      </c>
      <c r="W420" s="25" t="inlineStr">
        <is>
          <t>Marcela Aristizabal</t>
        </is>
      </c>
      <c r="X420" s="25" t="inlineStr">
        <is>
          <t>KR</t>
        </is>
      </c>
      <c r="Y420" s="25" t="n">
        <v>25</v>
      </c>
      <c r="AB420" s="25" t="n">
        <v>39</v>
      </c>
      <c r="AC420" s="25" t="inlineStr">
        <is>
          <t>B</t>
        </is>
      </c>
      <c r="AD420" s="25" t="n">
        <v>71</v>
      </c>
      <c r="AE420" s="25" t="inlineStr">
        <is>
          <t>SUR</t>
        </is>
      </c>
      <c r="AH420" s="25">
        <f>CONCATENATE(X420," ",Y420," ",Z420," ",AA420," ",AB420," ",AC420," ",AD420," ",AE420," ",AF420," ",AG420)</f>
        <v/>
      </c>
      <c r="AI420" s="25" t="n">
        <v>43755256</v>
      </c>
      <c r="AJ420" s="25" t="n">
        <v>2760229</v>
      </c>
      <c r="AK420" s="25" t="inlineStr">
        <is>
          <t>El Chingui</t>
        </is>
      </c>
      <c r="AM420" s="25" t="inlineStr">
        <is>
          <t>001</t>
        </is>
      </c>
      <c r="AP420" s="25" t="n">
        <v>6</v>
      </c>
      <c r="AQ420" s="34" t="n">
        <v>41781</v>
      </c>
      <c r="AR420" s="34" t="n">
        <v>41781</v>
      </c>
      <c r="AS420" s="36">
        <f>AR420-AQ420</f>
        <v/>
      </c>
      <c r="AT420" s="25" t="inlineStr">
        <is>
          <t>Acta de compromiso</t>
        </is>
      </c>
      <c r="AU420" s="25" t="inlineStr">
        <is>
          <t>Verificación</t>
        </is>
      </c>
      <c r="AW420" s="38" t="n">
        <v>41781</v>
      </c>
      <c r="AX420" s="37" t="inlineStr">
        <is>
          <t>C. Calle</t>
        </is>
      </c>
      <c r="AY420" s="38" t="n">
        <v>41782</v>
      </c>
    </row>
    <row r="421">
      <c r="B421" s="25" t="inlineStr">
        <is>
          <t>417-2014</t>
        </is>
      </c>
      <c r="C421" s="25" t="n">
        <v>1310529</v>
      </c>
      <c r="D421" s="25" t="inlineStr">
        <is>
          <t>FLORA</t>
        </is>
      </c>
      <c r="G421" s="25" t="inlineStr">
        <is>
          <t>Reserva de la Maria 1</t>
        </is>
      </c>
      <c r="H421" s="25" t="inlineStr">
        <is>
          <t>Denuncian tala de individuos vegetales</t>
        </is>
      </c>
      <c r="I421" s="25" t="inlineStr">
        <is>
          <t>De oficio</t>
        </is>
      </c>
      <c r="T421" s="25">
        <f>CONCATENATE(J421," ",K421," ",L421," ",M421," ",N421," ",O421," ",P421," ",Q421," ",R421," ",S421)</f>
        <v/>
      </c>
      <c r="U421" s="25" t="inlineStr">
        <is>
          <t>no reporta</t>
        </is>
      </c>
      <c r="V421" s="25" t="inlineStr">
        <is>
          <t>no reporta</t>
        </is>
      </c>
      <c r="W421" s="25" t="inlineStr">
        <is>
          <t>Reserva de la Maria 1</t>
        </is>
      </c>
      <c r="X421" s="25" t="inlineStr">
        <is>
          <t>KR</t>
        </is>
      </c>
      <c r="Y421" s="25" t="n">
        <v>46</v>
      </c>
      <c r="AB421" s="25" t="n">
        <v>22</v>
      </c>
      <c r="AD421" s="25" t="n">
        <v>50</v>
      </c>
      <c r="AE421" s="25" t="inlineStr">
        <is>
          <t>SUR</t>
        </is>
      </c>
      <c r="AH421" s="25">
        <f>CONCATENATE(X421," ",Y421," ",Z421," ",AA421," ",AB421," ",AC421," ",AD421," ",AE421," ",AF421," ",AG421)</f>
        <v/>
      </c>
      <c r="AI421" s="25" t="inlineStr">
        <is>
          <t>900201480-1</t>
        </is>
      </c>
      <c r="AJ421" s="25" t="n">
        <v>2704341</v>
      </c>
      <c r="AK421" s="25" t="inlineStr">
        <is>
          <t>Bosques de Zuñiga</t>
        </is>
      </c>
      <c r="AM421" s="25" t="inlineStr">
        <is>
          <t>039</t>
        </is>
      </c>
      <c r="AP421" s="25" t="n">
        <v>2</v>
      </c>
      <c r="AQ421" s="34" t="n">
        <v>41785</v>
      </c>
      <c r="AR421" s="34" t="n">
        <v>41785</v>
      </c>
      <c r="AS421" s="36">
        <f>AR421-AQ421</f>
        <v/>
      </c>
      <c r="AT421" s="25" t="inlineStr">
        <is>
          <t>Acta de compromiso</t>
        </is>
      </c>
      <c r="AU421" s="25" t="inlineStr">
        <is>
          <t>Auto de archivo</t>
        </is>
      </c>
      <c r="AW421" s="38" t="n">
        <v>41781</v>
      </c>
      <c r="AX421" s="37" t="inlineStr">
        <is>
          <t>C. Rojas - S. Bustamante</t>
        </is>
      </c>
      <c r="AY421" s="38" t="n">
        <v>41785</v>
      </c>
      <c r="CF421" s="38" t="n">
        <v>41787</v>
      </c>
    </row>
    <row r="422">
      <c r="A422" s="25" t="inlineStr">
        <is>
          <t>Oficio 13-2674 IT 13-2675 DA 07011</t>
        </is>
      </c>
      <c r="B422" s="25" t="inlineStr">
        <is>
          <t>418-2014</t>
        </is>
      </c>
      <c r="C422" s="25" t="inlineStr">
        <is>
          <t>8820-2007</t>
        </is>
      </c>
      <c r="D422" s="25" t="inlineStr">
        <is>
          <t>HÍDRICO</t>
        </is>
      </c>
      <c r="G422" s="25" t="inlineStr">
        <is>
          <t>Chabliss</t>
        </is>
      </c>
      <c r="H422" s="25" t="inlineStr">
        <is>
          <t>Requerimiento por descaraga de agua residual a traves de obra de agua lluvia</t>
        </is>
      </c>
      <c r="I422" s="25" t="inlineStr">
        <is>
          <t>Autoridad Ambiental</t>
        </is>
      </c>
      <c r="T422" s="25">
        <f>CONCATENATE(J422," ",K422," ",L422," ",M422," ",N422," ",O422," ",P422," ",Q422," ",R422," ",S422)</f>
        <v/>
      </c>
      <c r="U422" s="25" t="inlineStr">
        <is>
          <t>no reporta</t>
        </is>
      </c>
      <c r="V422" s="25" t="inlineStr">
        <is>
          <t>no reporta</t>
        </is>
      </c>
      <c r="W422" s="25" t="inlineStr">
        <is>
          <t>Urb. Chabliss - Maria Olga Sanchez</t>
        </is>
      </c>
      <c r="X422" s="25" t="inlineStr">
        <is>
          <t>CL</t>
        </is>
      </c>
      <c r="Y422" s="25" t="n">
        <v>23</v>
      </c>
      <c r="AA422" s="25" t="inlineStr">
        <is>
          <t>SUR</t>
        </is>
      </c>
      <c r="AB422" s="25" t="n">
        <v>28</v>
      </c>
      <c r="AD422" s="25" t="n">
        <v>80</v>
      </c>
      <c r="AH422" s="25">
        <f>CONCATENATE(X422," ",Y422," ",Z422," ",AA422," ",AB422," ",AC422," ",AD422," ",AE422," ",AF422," ",AG422)</f>
        <v/>
      </c>
      <c r="AI422" s="25" t="inlineStr">
        <is>
          <t>no reporta</t>
        </is>
      </c>
      <c r="AJ422" s="25" t="inlineStr">
        <is>
          <t>3526057 - 4126154</t>
        </is>
      </c>
      <c r="AK422" s="25" t="inlineStr">
        <is>
          <t>Zuñiga</t>
        </is>
      </c>
      <c r="AM422" s="25" t="inlineStr">
        <is>
          <t>033</t>
        </is>
      </c>
      <c r="AN422" s="25" t="inlineStr">
        <is>
          <t>005</t>
        </is>
      </c>
      <c r="AO422" s="25" t="n">
        <v>35</v>
      </c>
      <c r="AP422" s="25" t="n">
        <v>4</v>
      </c>
      <c r="AQ422" s="34" t="n">
        <v>41785</v>
      </c>
      <c r="AS422" s="36">
        <f>AR422-AQ422</f>
        <v/>
      </c>
      <c r="AT422" s="25" t="inlineStr">
        <is>
          <t>Acta de compromiso</t>
        </is>
      </c>
      <c r="AU422" s="25" t="inlineStr">
        <is>
          <t>Citaciones</t>
        </is>
      </c>
    </row>
    <row r="423">
      <c r="B423" s="25" t="inlineStr">
        <is>
          <t>419-2014</t>
        </is>
      </c>
      <c r="C423" s="25" t="n">
        <v>1310346</v>
      </c>
      <c r="E423" s="25" t="inlineStr">
        <is>
          <t>RESIDUOS SOLIDOS</t>
        </is>
      </c>
      <c r="H423" s="25" t="inlineStr">
        <is>
          <t>Disposición inadecuada de residuos solidos</t>
        </is>
      </c>
      <c r="I423" s="25" t="inlineStr">
        <is>
          <t>Comunidad</t>
        </is>
      </c>
      <c r="T423" s="25">
        <f>CONCATENATE(J423," ",K423," ",L423," ",M423," ",N423," ",O423," ",P423," ",Q423," ",R423," ",S423)</f>
        <v/>
      </c>
      <c r="U423" s="25" t="inlineStr">
        <is>
          <t>no reporta</t>
        </is>
      </c>
      <c r="V423" s="25" t="inlineStr">
        <is>
          <t>no reporta</t>
        </is>
      </c>
      <c r="W423" s="25" t="inlineStr">
        <is>
          <t>Por determinar</t>
        </is>
      </c>
      <c r="X423" s="25" t="inlineStr">
        <is>
          <t>KR</t>
        </is>
      </c>
      <c r="Y423" s="25" t="n">
        <v>45</v>
      </c>
      <c r="Z423" s="25" t="inlineStr">
        <is>
          <t>C</t>
        </is>
      </c>
      <c r="AB423" s="25" t="n">
        <v>38</v>
      </c>
      <c r="AC423" s="25" t="inlineStr">
        <is>
          <t>B</t>
        </is>
      </c>
      <c r="AD423" s="25" t="n">
        <v>30</v>
      </c>
      <c r="AE423" s="25" t="inlineStr">
        <is>
          <t>SUR</t>
        </is>
      </c>
      <c r="AG423" s="25" t="n">
        <v>201</v>
      </c>
      <c r="AH423" s="25">
        <f>CONCATENATE(X423," ",Y423," ",Z423," ",AA423," ",AB423," ",AC423," ",AD423," ",AE423," ",AF423," ",AG423)</f>
        <v/>
      </c>
      <c r="AI423" s="25" t="inlineStr">
        <is>
          <t>no reporta</t>
        </is>
      </c>
      <c r="AJ423" s="25" t="inlineStr">
        <is>
          <t>no reporta</t>
        </is>
      </c>
      <c r="AK423" s="25" t="inlineStr">
        <is>
          <t>Alcalá</t>
        </is>
      </c>
      <c r="AM423" s="25" t="inlineStr">
        <is>
          <t>023</t>
        </is>
      </c>
      <c r="AP423" s="25" t="n">
        <v>8</v>
      </c>
      <c r="AQ423" s="34" t="n">
        <v>41774</v>
      </c>
      <c r="AR423" s="34" t="n">
        <v>41814</v>
      </c>
      <c r="AS423" s="36">
        <f>AR423-AQ423</f>
        <v/>
      </c>
      <c r="AT423" s="25" t="inlineStr">
        <is>
          <t>Acta de compromiso</t>
        </is>
      </c>
      <c r="AU423" s="25" t="inlineStr">
        <is>
          <t>Auto de archivo</t>
        </is>
      </c>
      <c r="CF423" s="38" t="n">
        <v>41877</v>
      </c>
    </row>
    <row r="424">
      <c r="B424" s="25" t="inlineStr">
        <is>
          <t>420-2014</t>
        </is>
      </c>
      <c r="C424" s="25" t="inlineStr">
        <is>
          <t>1310348 - 1313036</t>
        </is>
      </c>
      <c r="E424" s="25" t="inlineStr">
        <is>
          <t>RESIDUOS SOLIDOS</t>
        </is>
      </c>
      <c r="H424" s="25" t="inlineStr">
        <is>
          <t>Disposición inadecuada de residuos solidos</t>
        </is>
      </c>
      <c r="I424" s="25" t="inlineStr">
        <is>
          <t>Juan Carlos Gonzales Obando</t>
        </is>
      </c>
      <c r="J424" s="25" t="inlineStr">
        <is>
          <t>KR</t>
        </is>
      </c>
      <c r="K424" s="25" t="n">
        <v>24</v>
      </c>
      <c r="L424" s="25" t="inlineStr">
        <is>
          <t>F</t>
        </is>
      </c>
      <c r="N424" s="25" t="n">
        <v>40</v>
      </c>
      <c r="P424" s="25" t="n">
        <v>141</v>
      </c>
      <c r="Q424" s="25" t="inlineStr">
        <is>
          <t>SUR</t>
        </is>
      </c>
      <c r="S424" s="25" t="n">
        <v>125</v>
      </c>
      <c r="T424" s="25">
        <f>CONCATENATE(J424," ",K424," ",L424," ",M424," ",N424," ",O424," ",P424," ",Q424," ",R424," ",S424)</f>
        <v/>
      </c>
      <c r="U424" s="25" t="n">
        <v>98544360</v>
      </c>
      <c r="V424" s="25" t="n">
        <v>3333490</v>
      </c>
      <c r="W424" s="25" t="inlineStr">
        <is>
          <t>Carlos Albeiro Cadavid</t>
        </is>
      </c>
      <c r="AH424" s="25">
        <f>CONCATENATE(X424," ",Y424," ",Z424," ",AA424," ",AB424," ",AC424," ",AD424," ",AE424," ",AF424," ",AG424)</f>
        <v/>
      </c>
      <c r="AI424" s="25" t="inlineStr">
        <is>
          <t>no reporta</t>
        </is>
      </c>
      <c r="AJ424" s="25" t="inlineStr">
        <is>
          <t>no reporta</t>
        </is>
      </c>
      <c r="AK424" s="25" t="inlineStr">
        <is>
          <t>El Salado</t>
        </is>
      </c>
      <c r="AM424" s="25" t="inlineStr">
        <is>
          <t>002</t>
        </is>
      </c>
      <c r="AP424" s="25" t="n">
        <v>6</v>
      </c>
      <c r="AQ424" s="34" t="n">
        <v>41774</v>
      </c>
      <c r="AR424" s="34" t="n">
        <v>41800</v>
      </c>
      <c r="AS424" s="36">
        <f>AR424-AQ424</f>
        <v/>
      </c>
      <c r="AT424" s="25" t="inlineStr">
        <is>
          <t>Acta de compromiso</t>
        </is>
      </c>
      <c r="AU424" s="25" t="inlineStr">
        <is>
          <t>Pendiente de trámite</t>
        </is>
      </c>
    </row>
    <row r="425">
      <c r="B425" s="25" t="inlineStr">
        <is>
          <t>421-2014</t>
        </is>
      </c>
      <c r="C425" s="25" t="inlineStr">
        <is>
          <t>1313250 - 294630</t>
        </is>
      </c>
      <c r="D425" s="25" t="inlineStr">
        <is>
          <t>HÍDRICO</t>
        </is>
      </c>
      <c r="H425" s="25" t="inlineStr">
        <is>
          <t>Construccion de kiosko y acumulacion de material en retiro quebrada cien pesos</t>
        </is>
      </c>
      <c r="I425" s="25" t="inlineStr">
        <is>
          <t>OGR</t>
        </is>
      </c>
      <c r="T425" s="25">
        <f>CONCATENATE(J425," ",K425," ",L425," ",M425," ",N425," ",O425," ",P425," ",Q425," ",R425," ",S425)</f>
        <v/>
      </c>
      <c r="U425" s="25" t="inlineStr">
        <is>
          <t>no reporta</t>
        </is>
      </c>
      <c r="V425" s="25" t="inlineStr">
        <is>
          <t>no reporta</t>
        </is>
      </c>
      <c r="W425" s="25" t="inlineStr">
        <is>
          <t>Dubian Buritica</t>
        </is>
      </c>
      <c r="X425" s="25" t="inlineStr">
        <is>
          <t>CL</t>
        </is>
      </c>
      <c r="Y425" s="25" t="n">
        <v>49</v>
      </c>
      <c r="Z425" s="25" t="inlineStr">
        <is>
          <t>D</t>
        </is>
      </c>
      <c r="AA425" s="25" t="inlineStr">
        <is>
          <t>SUR</t>
        </is>
      </c>
      <c r="AB425" s="25" t="n">
        <v>39</v>
      </c>
      <c r="AC425" s="25" t="inlineStr">
        <is>
          <t>B</t>
        </is>
      </c>
      <c r="AD425" s="25" t="n">
        <v>51</v>
      </c>
      <c r="AE425" s="25" t="inlineStr">
        <is>
          <t>SUR</t>
        </is>
      </c>
      <c r="AH425" s="25">
        <f>CONCATENATE(X425," ",Y425," ",Z425," ",AA425," ",AB425," ",AC425," ",AD425," ",AE425," ",AF425," ",AG425)</f>
        <v/>
      </c>
      <c r="AI425" s="25" t="inlineStr">
        <is>
          <t>no reporta</t>
        </is>
      </c>
      <c r="AJ425" s="25" t="n">
        <v>3164821054</v>
      </c>
      <c r="AK425" s="25" t="inlineStr">
        <is>
          <t>Loma del Barro</t>
        </is>
      </c>
      <c r="AP425" s="25" t="n">
        <v>7</v>
      </c>
      <c r="AQ425" s="34" t="n">
        <v>41876</v>
      </c>
      <c r="AR425" s="34" t="n">
        <v>41932</v>
      </c>
      <c r="AS425" s="36">
        <f>AR425-AQ425</f>
        <v/>
      </c>
      <c r="AT425" s="25" t="inlineStr">
        <is>
          <t>Acta de compromiso</t>
        </is>
      </c>
      <c r="AU425" s="25" t="inlineStr">
        <is>
          <t>Auto de archivo</t>
        </is>
      </c>
      <c r="AV425" s="25" t="inlineStr">
        <is>
          <t xml:space="preserve">Se envía al municipio de Sabaneta por jurisdicción. </t>
        </is>
      </c>
      <c r="AW425" s="38" t="n">
        <v>41932</v>
      </c>
      <c r="AX425" s="37" t="inlineStr">
        <is>
          <t>J. Alvarez</t>
        </is>
      </c>
    </row>
    <row r="426">
      <c r="B426" s="25" t="inlineStr">
        <is>
          <t>422-2014</t>
        </is>
      </c>
      <c r="C426" s="25" t="n">
        <v>1310352</v>
      </c>
      <c r="E426" s="25" t="inlineStr">
        <is>
          <t>RESIDUOS SOLIDOS</t>
        </is>
      </c>
      <c r="H426" s="25" t="inlineStr">
        <is>
          <t>Disposicón de mimbre en quebrada - rattan las palmas</t>
        </is>
      </c>
      <c r="I426" s="25" t="inlineStr">
        <is>
          <t>De oficio</t>
        </is>
      </c>
      <c r="T426" s="25">
        <f>CONCATENATE(J426," ",K426," ",L426," ",M426," ",N426," ",O426," ",P426," ",Q426," ",R426," ",S426)</f>
        <v/>
      </c>
      <c r="U426" s="25" t="inlineStr">
        <is>
          <t>no reporta</t>
        </is>
      </c>
      <c r="V426" s="25" t="inlineStr">
        <is>
          <t>no reporta</t>
        </is>
      </c>
      <c r="W426" s="25" t="inlineStr">
        <is>
          <t>Heraldo Espinosa</t>
        </is>
      </c>
      <c r="AG426" s="25" t="inlineStr">
        <is>
          <t>km 19 palmas</t>
        </is>
      </c>
      <c r="AH426" s="25">
        <f>CONCATENATE(X426," ",Y426," ",Z426," ",AA426," ",AB426," ",AC426," ",AD426," ",AE426," ",AF426," ",AG426)</f>
        <v/>
      </c>
      <c r="AI426" s="25" t="inlineStr">
        <is>
          <t>no reporta</t>
        </is>
      </c>
      <c r="AJ426" s="25" t="n">
        <v>4444531</v>
      </c>
      <c r="AL426" s="25" t="inlineStr">
        <is>
          <t>Las Palmas</t>
        </is>
      </c>
      <c r="AM426" s="25" t="inlineStr">
        <is>
          <t>004</t>
        </is>
      </c>
      <c r="AP426" s="25" t="n">
        <v>12</v>
      </c>
      <c r="AQ426" s="34" t="n">
        <v>41774</v>
      </c>
      <c r="AR426" s="34" t="n">
        <v>41774</v>
      </c>
      <c r="AS426" s="36">
        <f>AR426-AQ426</f>
        <v/>
      </c>
      <c r="AT426" s="25" t="inlineStr">
        <is>
          <t>Acta de compromiso</t>
        </is>
      </c>
      <c r="AU426" s="25" t="inlineStr">
        <is>
          <t>Comparendo</t>
        </is>
      </c>
    </row>
    <row r="427">
      <c r="B427" s="25" t="inlineStr">
        <is>
          <t>423-2014</t>
        </is>
      </c>
      <c r="C427" s="25" t="n">
        <v>1310353</v>
      </c>
      <c r="D427" s="25" t="inlineStr">
        <is>
          <t>AIRE</t>
        </is>
      </c>
      <c r="H427" s="25" t="inlineStr">
        <is>
          <t>Quemas efectuadas en predio</t>
        </is>
      </c>
      <c r="I427" s="25" t="inlineStr">
        <is>
          <t>De oficio</t>
        </is>
      </c>
      <c r="T427" s="25">
        <f>CONCATENATE(J427," ",K427," ",L427," ",M427," ",N427," ",O427," ",P427," ",Q427," ",R427," ",S427)</f>
        <v/>
      </c>
      <c r="U427" s="25" t="inlineStr">
        <is>
          <t>no reporta</t>
        </is>
      </c>
      <c r="V427" s="25" t="inlineStr">
        <is>
          <t>no reporta</t>
        </is>
      </c>
      <c r="W427" s="25" t="inlineStr">
        <is>
          <t>Saul Espinosa</t>
        </is>
      </c>
      <c r="AG427" s="25" t="inlineStr">
        <is>
          <t>km 18</t>
        </is>
      </c>
      <c r="AH427" s="25">
        <f>CONCATENATE(X427," ",Y427," ",Z427," ",AA427," ",AB427," ",AC427," ",AD427," ",AE427," ",AF427," ",AG427)</f>
        <v/>
      </c>
      <c r="AI427" s="25" t="n">
        <v>14242436</v>
      </c>
      <c r="AJ427" s="25" t="n">
        <v>3113977744</v>
      </c>
      <c r="AL427" s="25" t="inlineStr">
        <is>
          <t>Las Palmas</t>
        </is>
      </c>
      <c r="AM427" s="25" t="inlineStr">
        <is>
          <t>004</t>
        </is>
      </c>
      <c r="AP427" s="25" t="n">
        <v>12</v>
      </c>
      <c r="AQ427" s="34" t="n">
        <v>41774</v>
      </c>
      <c r="AR427" s="34" t="n">
        <v>41774</v>
      </c>
      <c r="AS427" s="36">
        <f>AR427-AQ427</f>
        <v/>
      </c>
      <c r="AT427" s="25" t="inlineStr">
        <is>
          <t>Acta de compromiso</t>
        </is>
      </c>
      <c r="AU427" s="25" t="inlineStr">
        <is>
          <t>Auto de archivo</t>
        </is>
      </c>
      <c r="AW427" s="38" t="n">
        <v>41774</v>
      </c>
      <c r="AX427" s="37" t="inlineStr">
        <is>
          <t>J. Guzman</t>
        </is>
      </c>
      <c r="AY427" s="38" t="n">
        <v>41774</v>
      </c>
    </row>
    <row r="428">
      <c r="B428" s="25" t="inlineStr">
        <is>
          <t>424-2014</t>
        </is>
      </c>
      <c r="C428" s="25" t="n">
        <v>1310354</v>
      </c>
      <c r="E428" s="25" t="inlineStr">
        <is>
          <t>RESIDUOS SOLIDOS</t>
        </is>
      </c>
      <c r="H428" s="25" t="inlineStr">
        <is>
          <t>Disposición de residuos hacia la quebrada</t>
        </is>
      </c>
      <c r="I428" s="25" t="inlineStr">
        <is>
          <t>De oficio</t>
        </is>
      </c>
      <c r="T428" s="25">
        <f>CONCATENATE(J428," ",K428," ",L428," ",M428," ",N428," ",O428," ",P428," ",Q428," ",R428," ",S428)</f>
        <v/>
      </c>
      <c r="U428" s="25" t="inlineStr">
        <is>
          <t>no reporta</t>
        </is>
      </c>
      <c r="V428" s="25" t="inlineStr">
        <is>
          <t>no reporta</t>
        </is>
      </c>
      <c r="W428" s="25" t="inlineStr">
        <is>
          <t>Flor Alba Lopez</t>
        </is>
      </c>
      <c r="AG428" s="25" t="inlineStr">
        <is>
          <t>km 18 el remanso</t>
        </is>
      </c>
      <c r="AH428" s="25">
        <f>CONCATENATE(X428," ",Y428," ",Z428," ",AA428," ",AB428," ",AC428," ",AD428," ",AE428," ",AF428," ",AG428)</f>
        <v/>
      </c>
      <c r="AI428" s="25" t="n">
        <v>39190529</v>
      </c>
      <c r="AJ428" s="25" t="n">
        <v>3860472</v>
      </c>
      <c r="AL428" s="25" t="inlineStr">
        <is>
          <t>Las Palmas</t>
        </is>
      </c>
      <c r="AM428" s="25" t="inlineStr">
        <is>
          <t>004</t>
        </is>
      </c>
      <c r="AP428" s="25" t="n">
        <v>12</v>
      </c>
      <c r="AQ428" s="34" t="n">
        <v>41774</v>
      </c>
      <c r="AR428" s="34" t="n">
        <v>41774</v>
      </c>
      <c r="AS428" s="36">
        <f>AR428-AQ428</f>
        <v/>
      </c>
      <c r="AT428" s="25" t="inlineStr">
        <is>
          <t>Acta de compromiso</t>
        </is>
      </c>
      <c r="AU428" s="25" t="inlineStr">
        <is>
          <t>Verificación</t>
        </is>
      </c>
      <c r="AW428" s="38" t="n">
        <v>41774</v>
      </c>
      <c r="AX428" s="37" t="inlineStr">
        <is>
          <t>J. Guzman</t>
        </is>
      </c>
      <c r="AY428" s="38" t="n">
        <v>41774</v>
      </c>
      <c r="CF428" s="38" t="n">
        <v>41788</v>
      </c>
    </row>
    <row r="429">
      <c r="B429" s="25" t="inlineStr">
        <is>
          <t>425-2014</t>
        </is>
      </c>
      <c r="C429" s="25" t="n">
        <v>1310355</v>
      </c>
      <c r="E429" s="25" t="inlineStr">
        <is>
          <t>RESIDUOS SOLIDOS</t>
        </is>
      </c>
      <c r="H429" s="25" t="inlineStr">
        <is>
          <t>Disposición de residuos hacia la quebrada</t>
        </is>
      </c>
      <c r="I429" s="25" t="inlineStr">
        <is>
          <t>De oficio</t>
        </is>
      </c>
      <c r="T429" s="25">
        <f>CONCATENATE(J429," ",K429," ",L429," ",M429," ",N429," ",O429," ",P429," ",Q429," ",R429," ",S429)</f>
        <v/>
      </c>
      <c r="U429" s="25" t="inlineStr">
        <is>
          <t>no reporta</t>
        </is>
      </c>
      <c r="V429" s="25" t="inlineStr">
        <is>
          <t>no reporta</t>
        </is>
      </c>
      <c r="W429" s="25" t="inlineStr">
        <is>
          <t>Gildardo Londoño Ruiz</t>
        </is>
      </c>
      <c r="AG429" s="25" t="inlineStr">
        <is>
          <t>km el remanso</t>
        </is>
      </c>
      <c r="AH429" s="25">
        <f>CONCATENATE(X429," ",Y429," ",Z429," ",AA429," ",AB429," ",AC429," ",AD429," ",AE429," ",AF429," ",AG429)</f>
        <v/>
      </c>
      <c r="AI429" s="25" t="n">
        <v>6211048</v>
      </c>
      <c r="AJ429" s="25" t="n">
        <v>3126314854</v>
      </c>
      <c r="AL429" s="25" t="inlineStr">
        <is>
          <t>Las Palmas</t>
        </is>
      </c>
      <c r="AM429" s="25" t="inlineStr">
        <is>
          <t>004</t>
        </is>
      </c>
      <c r="AP429" s="25" t="n">
        <v>12</v>
      </c>
      <c r="AQ429" s="34" t="n">
        <v>41774</v>
      </c>
      <c r="AR429" s="34" t="n">
        <v>41774</v>
      </c>
      <c r="AS429" s="36">
        <f>AR429-AQ429</f>
        <v/>
      </c>
      <c r="AT429" s="25" t="inlineStr">
        <is>
          <t>Acta de compromiso</t>
        </is>
      </c>
      <c r="AU429" s="25" t="inlineStr">
        <is>
          <t>Comparendo</t>
        </is>
      </c>
      <c r="AW429" s="38" t="n">
        <v>41774</v>
      </c>
      <c r="AX429" s="37" t="inlineStr">
        <is>
          <t>J. Guzman</t>
        </is>
      </c>
      <c r="AY429" s="38" t="n">
        <v>41774</v>
      </c>
    </row>
    <row r="430">
      <c r="A430" s="25" t="inlineStr">
        <is>
          <t>IT 132718</t>
        </is>
      </c>
      <c r="B430" s="25" t="inlineStr">
        <is>
          <t>426-2014</t>
        </is>
      </c>
      <c r="C430" s="25" t="n">
        <v>1310579</v>
      </c>
      <c r="D430" s="25" t="inlineStr">
        <is>
          <t>LOTE-PREDIO</t>
        </is>
      </c>
      <c r="H430" s="25" t="inlineStr">
        <is>
          <t>Lote que requiere mantenimiento por maleza</t>
        </is>
      </c>
      <c r="I430" s="25" t="inlineStr">
        <is>
          <t>De oficio</t>
        </is>
      </c>
      <c r="T430" s="25">
        <f>CONCATENATE(J430," ",K430," ",L430," ",M430," ",N430," ",O430," ",P430," ",Q430," ",R430," ",S430)</f>
        <v/>
      </c>
      <c r="U430" s="25" t="inlineStr">
        <is>
          <t>no reporta</t>
        </is>
      </c>
      <c r="V430" s="25" t="inlineStr">
        <is>
          <t>no reporta</t>
        </is>
      </c>
      <c r="W430" s="25" t="inlineStr">
        <is>
          <t>Por determinar</t>
        </is>
      </c>
      <c r="X430" s="25" t="inlineStr">
        <is>
          <t>CL</t>
        </is>
      </c>
      <c r="Y430" s="25" t="n">
        <v>24</v>
      </c>
      <c r="AA430" s="25" t="inlineStr">
        <is>
          <t>SUR</t>
        </is>
      </c>
      <c r="AB430" s="25" t="n">
        <v>39</v>
      </c>
      <c r="AD430" s="25" t="n">
        <v>85</v>
      </c>
      <c r="AH430" s="25">
        <f>CONCATENATE(X430," ",Y430," ",Z430," ",AA430," ",AB430," ",AC430," ",AD430," ",AE430," ",AF430," ",AG430)</f>
        <v/>
      </c>
      <c r="AI430" s="25" t="inlineStr">
        <is>
          <t>no reporta</t>
        </is>
      </c>
      <c r="AJ430" s="25" t="inlineStr">
        <is>
          <t>no reporta</t>
        </is>
      </c>
      <c r="AK430" s="25" t="inlineStr">
        <is>
          <t>Zuñiga</t>
        </is>
      </c>
      <c r="AM430" s="25" t="inlineStr">
        <is>
          <t>033</t>
        </is>
      </c>
      <c r="AP430" s="25" t="n">
        <v>4</v>
      </c>
      <c r="AQ430" s="34" t="n">
        <v>41786</v>
      </c>
      <c r="AR430" s="34" t="n">
        <v>41786</v>
      </c>
      <c r="AS430" s="36">
        <f>AR430-AQ430</f>
        <v/>
      </c>
      <c r="AT430" s="25" t="inlineStr">
        <is>
          <t>Acta de compromiso</t>
        </is>
      </c>
      <c r="AU430" s="25" t="inlineStr">
        <is>
          <t>Auto de archivo</t>
        </is>
      </c>
      <c r="AW430" s="38" t="n">
        <v>41786</v>
      </c>
      <c r="AX430" s="37" t="inlineStr">
        <is>
          <t>C. Calle - A. Espinosa</t>
        </is>
      </c>
      <c r="AY430" s="38" t="n">
        <v>41789</v>
      </c>
      <c r="CF430" s="38" t="n">
        <v>41841</v>
      </c>
    </row>
    <row r="431">
      <c r="B431" s="25" t="inlineStr">
        <is>
          <t>427-2014</t>
        </is>
      </c>
      <c r="C431" s="25" t="n">
        <v>127132</v>
      </c>
      <c r="E431" s="25" t="inlineStr">
        <is>
          <t>RESIDUOS SOLIDOS</t>
        </is>
      </c>
      <c r="H431" s="25" t="inlineStr">
        <is>
          <t>Manejo inadecuado de residuos solidos</t>
        </is>
      </c>
      <c r="I431" s="25" t="inlineStr">
        <is>
          <t>Secretaria de Salud</t>
        </is>
      </c>
      <c r="T431" s="25">
        <f>CONCATENATE(J431," ",K431," ",L431," ",M431," ",N431," ",O431," ",P431," ",Q431," ",R431," ",S431)</f>
        <v/>
      </c>
      <c r="U431" s="25" t="inlineStr">
        <is>
          <t>no reporta</t>
        </is>
      </c>
      <c r="V431" s="25" t="inlineStr">
        <is>
          <t>no reporta</t>
        </is>
      </c>
      <c r="W431" s="25" t="inlineStr">
        <is>
          <t>Por determinar</t>
        </is>
      </c>
      <c r="X431" s="25" t="inlineStr">
        <is>
          <t>TR</t>
        </is>
      </c>
      <c r="Y431" s="25" t="n">
        <v>34</v>
      </c>
      <c r="Z431" s="25" t="inlineStr">
        <is>
          <t>DD</t>
        </is>
      </c>
      <c r="AA431" s="25" t="inlineStr">
        <is>
          <t>SUR</t>
        </is>
      </c>
      <c r="AB431" s="25" t="n">
        <v>33</v>
      </c>
      <c r="AD431" s="25" t="n">
        <v>75</v>
      </c>
      <c r="AH431" s="25">
        <f>CONCATENATE(X431," ",Y431," ",Z431," ",AA431," ",AB431," ",AC431," ",AD431," ",AE431," ",AF431," ",AG431)</f>
        <v/>
      </c>
      <c r="AI431" s="25" t="inlineStr">
        <is>
          <t>no reporta</t>
        </is>
      </c>
      <c r="AJ431" s="25" t="inlineStr">
        <is>
          <t>no reporta</t>
        </is>
      </c>
      <c r="AK431" s="25" t="inlineStr">
        <is>
          <t>Los Naranjos</t>
        </is>
      </c>
      <c r="AM431" s="25" t="inlineStr">
        <is>
          <t>020</t>
        </is>
      </c>
      <c r="AP431" s="25" t="n">
        <v>9</v>
      </c>
      <c r="AQ431" s="34" t="n">
        <v>41787</v>
      </c>
      <c r="AR431" s="34" t="n">
        <v>41822</v>
      </c>
      <c r="AS431" s="36">
        <f>AR431-AQ431</f>
        <v/>
      </c>
      <c r="AT431" s="25" t="inlineStr">
        <is>
          <t>Acta de compromiso</t>
        </is>
      </c>
      <c r="AU431" s="25" t="inlineStr">
        <is>
          <t>Auto de archivo</t>
        </is>
      </c>
      <c r="CF431" s="38" t="n">
        <v>41877</v>
      </c>
    </row>
    <row r="432">
      <c r="B432" s="25" t="inlineStr">
        <is>
          <t>428-2014</t>
        </is>
      </c>
      <c r="C432" s="25" t="n">
        <v>1310586</v>
      </c>
      <c r="D432" t="inlineStr">
        <is>
          <t>ESPACIO PUBLICOS VERDES</t>
        </is>
      </c>
      <c r="H432" s="25" t="inlineStr">
        <is>
          <t>Daño de zona verde del espacio publico y poda de raices de arbol de mango</t>
        </is>
      </c>
      <c r="I432" s="25" t="inlineStr">
        <is>
          <t>Anonimo</t>
        </is>
      </c>
      <c r="T432" s="25">
        <f>CONCATENATE(J432," ",K432," ",L432," ",M432," ",N432," ",O432," ",P432," ",Q432," ",R432," ",S432)</f>
        <v/>
      </c>
      <c r="U432" s="25" t="inlineStr">
        <is>
          <t>no reporta</t>
        </is>
      </c>
      <c r="V432" s="25" t="inlineStr">
        <is>
          <t>no reporta</t>
        </is>
      </c>
      <c r="W432" s="25" t="inlineStr">
        <is>
          <t>Jhon Ortega</t>
        </is>
      </c>
      <c r="X432" s="25" t="inlineStr">
        <is>
          <t>TR</t>
        </is>
      </c>
      <c r="Y432" s="25" t="n">
        <v>34</v>
      </c>
      <c r="Z432" s="25" t="inlineStr">
        <is>
          <t>DD</t>
        </is>
      </c>
      <c r="AA432" s="25" t="inlineStr">
        <is>
          <t>SUR</t>
        </is>
      </c>
      <c r="AB432" s="25" t="n">
        <v>33</v>
      </c>
      <c r="AD432" s="25" t="n">
        <v>47</v>
      </c>
      <c r="AH432" s="25">
        <f>CONCATENATE(X432," ",Y432," ",Z432," ",AA432," ",AB432," ",AC432," ",AD432," ",AE432," ",AF432," ",AG432)</f>
        <v/>
      </c>
      <c r="AI432" s="25" t="inlineStr">
        <is>
          <t>no reporta</t>
        </is>
      </c>
      <c r="AJ432" s="25" t="n">
        <v>3136615095</v>
      </c>
      <c r="AK432" s="25" t="inlineStr">
        <is>
          <t>Los Naranjos</t>
        </is>
      </c>
      <c r="AM432" s="25" t="inlineStr">
        <is>
          <t>020</t>
        </is>
      </c>
      <c r="AP432" s="25" t="n">
        <v>9</v>
      </c>
      <c r="AQ432" s="34" t="n">
        <v>41786</v>
      </c>
      <c r="AR432" s="34" t="n">
        <v>41786</v>
      </c>
      <c r="AS432" s="36">
        <f>AR432-AQ432</f>
        <v/>
      </c>
      <c r="AT432" s="25" t="inlineStr">
        <is>
          <t>Acta de compromiso</t>
        </is>
      </c>
      <c r="AU432" s="25" t="inlineStr">
        <is>
          <t>Citaciones</t>
        </is>
      </c>
      <c r="AW432" s="38" t="n">
        <v>41786</v>
      </c>
      <c r="AX432" s="37" t="inlineStr">
        <is>
          <t>L. Taborda</t>
        </is>
      </c>
      <c r="AY432" s="38" t="n">
        <v>41786</v>
      </c>
    </row>
    <row r="433">
      <c r="B433" s="25" t="inlineStr">
        <is>
          <t>429-2014</t>
        </is>
      </c>
      <c r="C433" s="25" t="n">
        <v>1310587</v>
      </c>
      <c r="D433" s="25" t="inlineStr">
        <is>
          <t>AIRE</t>
        </is>
      </c>
      <c r="H433" s="25" t="inlineStr">
        <is>
          <t>Contaminación con material particulado por obra nueva</t>
        </is>
      </c>
      <c r="I433" s="25" t="inlineStr">
        <is>
          <t>Gloria Elena Alvarez</t>
        </is>
      </c>
      <c r="J433" s="25" t="inlineStr">
        <is>
          <t>Cl</t>
        </is>
      </c>
      <c r="K433" s="25" t="n">
        <v>47</v>
      </c>
      <c r="M433" s="25" t="inlineStr">
        <is>
          <t>SUR</t>
        </is>
      </c>
      <c r="N433" s="25" t="n">
        <v>39</v>
      </c>
      <c r="P433" s="25" t="n">
        <v>12</v>
      </c>
      <c r="T433" s="25">
        <f>CONCATENATE(J433," ",K433," ",L433," ",M433," ",N433," ",O433," ",P433," ",Q433," ",R433," ",S433)</f>
        <v/>
      </c>
      <c r="U433" s="25" t="n">
        <v>42072250</v>
      </c>
      <c r="V433" s="25" t="n">
        <v>2762773</v>
      </c>
      <c r="W433" s="25" t="inlineStr">
        <is>
          <t>Wilson Alberto Gonzales</t>
        </is>
      </c>
      <c r="X433" s="25" t="inlineStr">
        <is>
          <t>CL</t>
        </is>
      </c>
      <c r="Y433" s="25" t="n">
        <v>47</v>
      </c>
      <c r="AA433" s="25" t="inlineStr">
        <is>
          <t>SUR</t>
        </is>
      </c>
      <c r="AB433" s="25" t="n">
        <v>39</v>
      </c>
      <c r="AH433" s="25">
        <f>CONCATENATE(X433," ",Y433," ",Z433," ",AA433," ",AB433," ",AC433," ",AD433," ",AE433," ",AF433," ",AG433)</f>
        <v/>
      </c>
      <c r="AI433" s="25" t="inlineStr">
        <is>
          <t>no reporta</t>
        </is>
      </c>
      <c r="AJ433" s="25" t="n">
        <v>3332497</v>
      </c>
      <c r="AK433" s="25" t="inlineStr">
        <is>
          <t>El Trianón</t>
        </is>
      </c>
      <c r="AM433" s="25" t="inlineStr">
        <is>
          <t>006</t>
        </is>
      </c>
      <c r="AP433" s="25" t="n">
        <v>7</v>
      </c>
      <c r="AQ433" s="34" t="n">
        <v>41786</v>
      </c>
      <c r="AR433" s="34" t="n">
        <v>41786</v>
      </c>
      <c r="AS433" s="36">
        <f>AR433-AQ433</f>
        <v/>
      </c>
      <c r="AT433" s="25" t="inlineStr">
        <is>
          <t>Acta de compromiso</t>
        </is>
      </c>
      <c r="AU433" s="25" t="inlineStr">
        <is>
          <t>Verificación</t>
        </is>
      </c>
      <c r="AW433" s="38" t="n">
        <v>41786</v>
      </c>
      <c r="AX433" s="37" t="inlineStr">
        <is>
          <t>L. Taborda</t>
        </is>
      </c>
      <c r="AY433" s="38" t="n">
        <v>41786</v>
      </c>
    </row>
    <row r="434">
      <c r="B434" s="25" t="inlineStr">
        <is>
          <t>430-2014</t>
        </is>
      </c>
      <c r="C434" s="25" t="n">
        <v>1310733</v>
      </c>
      <c r="E434" s="25" t="inlineStr">
        <is>
          <t>RESIDUO ESPECIAL</t>
        </is>
      </c>
      <c r="F434" s="25" t="n">
        <v>5</v>
      </c>
      <c r="H434" s="25" t="inlineStr">
        <is>
          <t>Comparendo ambiental 2217 - Condisa S.A</t>
        </is>
      </c>
      <c r="I434" s="25" t="inlineStr">
        <is>
          <t>De oficio</t>
        </is>
      </c>
      <c r="T434" s="25">
        <f>CONCATENATE(J434," ",K434," ",L434," ",M434," ",N434," ",O434," ",P434," ",Q434," ",R434," ",S434)</f>
        <v/>
      </c>
      <c r="U434" s="25" t="inlineStr">
        <is>
          <t>no reporta</t>
        </is>
      </c>
      <c r="V434" s="25" t="inlineStr">
        <is>
          <t>no reporta</t>
        </is>
      </c>
      <c r="W434" s="25" t="inlineStr">
        <is>
          <t>Condisa S.A</t>
        </is>
      </c>
      <c r="X434" s="25" t="inlineStr">
        <is>
          <t>CL</t>
        </is>
      </c>
      <c r="Y434" s="25" t="n">
        <v>37</v>
      </c>
      <c r="AA434" s="25" t="inlineStr">
        <is>
          <t>SUR</t>
        </is>
      </c>
      <c r="AB434" s="25" t="n">
        <v>32</v>
      </c>
      <c r="AD434" s="25" t="n">
        <v>3</v>
      </c>
      <c r="AH434" s="25">
        <f>CONCATENATE(X434," ",Y434," ",Z434," ",AA434," ",AB434," ",AC434," ",AD434," ",AE434," ",AF434," ",AG434)</f>
        <v/>
      </c>
      <c r="AI434" s="25" t="inlineStr">
        <is>
          <t>800086096-8</t>
        </is>
      </c>
      <c r="AJ434" s="25" t="n">
        <v>4446864</v>
      </c>
      <c r="AK434" s="25" t="inlineStr">
        <is>
          <t>Mesa</t>
        </is>
      </c>
      <c r="AM434" s="25" t="inlineStr">
        <is>
          <t>021</t>
        </is>
      </c>
      <c r="AP434" s="25" t="n">
        <v>9</v>
      </c>
      <c r="AQ434" s="34" t="n">
        <v>41793</v>
      </c>
      <c r="AR434" s="34" t="n">
        <v>41793</v>
      </c>
      <c r="AS434" s="36">
        <f>AR434-AQ434</f>
        <v/>
      </c>
      <c r="AT434" s="25" t="inlineStr">
        <is>
          <t>Comparendo ambiental</t>
        </is>
      </c>
      <c r="AU434" s="25" t="inlineStr">
        <is>
          <t>Auto de archivo</t>
        </is>
      </c>
      <c r="AW434" s="38" t="n">
        <v>41771</v>
      </c>
      <c r="AX434" s="37" t="inlineStr">
        <is>
          <t>francisco v</t>
        </is>
      </c>
      <c r="AY434" s="38" t="n">
        <v>41793</v>
      </c>
      <c r="BN434" s="38" t="n">
        <v>41774</v>
      </c>
      <c r="CF434" s="38" t="n">
        <v>41926</v>
      </c>
    </row>
    <row r="435">
      <c r="B435" s="25" t="inlineStr">
        <is>
          <t>431-2014</t>
        </is>
      </c>
      <c r="C435" s="25" t="inlineStr">
        <is>
          <t>1310737 - 1312326</t>
        </is>
      </c>
      <c r="E435" s="25" t="inlineStr">
        <is>
          <t>RESIDUOS SOLIDOS</t>
        </is>
      </c>
      <c r="F435" s="25" t="n">
        <v>5</v>
      </c>
      <c r="H435" s="25" t="inlineStr">
        <is>
          <t>Comparendo ambiental 2216 - Clinica Veterinaria CES</t>
        </is>
      </c>
      <c r="I435" s="25" t="inlineStr">
        <is>
          <t>De oficio</t>
        </is>
      </c>
      <c r="T435" s="25">
        <f>CONCATENATE(J435," ",K435," ",L435," ",M435," ",N435," ",O435," ",P435," ",Q435," ",R435," ",S435)</f>
        <v/>
      </c>
      <c r="U435" s="25" t="inlineStr">
        <is>
          <t>no reporta</t>
        </is>
      </c>
      <c r="V435" s="25" t="inlineStr">
        <is>
          <t>no reporta</t>
        </is>
      </c>
      <c r="W435" s="25" t="inlineStr">
        <is>
          <t>Universidad CES</t>
        </is>
      </c>
      <c r="X435" s="25" t="inlineStr">
        <is>
          <t>CL</t>
        </is>
      </c>
      <c r="Y435" s="25" t="n">
        <v>36</v>
      </c>
      <c r="Z435" s="25" t="inlineStr">
        <is>
          <t>D</t>
        </is>
      </c>
      <c r="AA435" s="25" t="inlineStr">
        <is>
          <t>SUR</t>
        </is>
      </c>
      <c r="AH435" s="25" t="inlineStr">
        <is>
          <t>Km 4 Loma del Escobero</t>
        </is>
      </c>
      <c r="AI435" s="25" t="inlineStr">
        <is>
          <t>890984002-6</t>
        </is>
      </c>
      <c r="AJ435" s="25" t="n">
        <v>3360260</v>
      </c>
      <c r="AL435" s="25" t="inlineStr">
        <is>
          <t>El Escobero</t>
        </is>
      </c>
      <c r="AM435" s="25" t="inlineStr">
        <is>
          <t>002</t>
        </is>
      </c>
      <c r="AP435" s="25" t="n">
        <v>10</v>
      </c>
      <c r="AQ435" s="34" t="n">
        <v>41793</v>
      </c>
      <c r="AR435" s="34" t="n">
        <v>41793</v>
      </c>
      <c r="AS435" s="36">
        <f>AR435-AQ435</f>
        <v/>
      </c>
      <c r="AT435" s="25" t="inlineStr">
        <is>
          <t>Comparendo ambiental</t>
        </is>
      </c>
      <c r="AU435" s="25" t="inlineStr">
        <is>
          <t>Auto de archivo</t>
        </is>
      </c>
    </row>
    <row r="436">
      <c r="B436" s="25" t="inlineStr">
        <is>
          <t>432-2014</t>
        </is>
      </c>
      <c r="C436" s="25" t="n">
        <v>1310555</v>
      </c>
      <c r="D436" s="25" t="inlineStr">
        <is>
          <t>HÍDRICO</t>
        </is>
      </c>
      <c r="H436" s="25" t="inlineStr">
        <is>
          <t>Daño en tuberia que afecta predio</t>
        </is>
      </c>
      <c r="I436" s="25" t="inlineStr">
        <is>
          <t>Marta Silvia Angel</t>
        </is>
      </c>
      <c r="J436" s="25" t="inlineStr">
        <is>
          <t>Cl</t>
        </is>
      </c>
      <c r="K436" s="25" t="n">
        <v>41</v>
      </c>
      <c r="L436" s="25" t="inlineStr">
        <is>
          <t>B</t>
        </is>
      </c>
      <c r="M436" s="25" t="inlineStr">
        <is>
          <t>SUR</t>
        </is>
      </c>
      <c r="N436" s="25" t="n">
        <v>25</v>
      </c>
      <c r="P436" s="25" t="n">
        <v>37</v>
      </c>
      <c r="T436" s="25">
        <f>CONCATENATE(J436," ",K436," ",L436," ",M436," ",N436," ",O436," ",P436," ",Q436," ",R436," ",S436)</f>
        <v/>
      </c>
      <c r="U436" s="25" t="inlineStr">
        <is>
          <t>no reporta</t>
        </is>
      </c>
      <c r="V436" s="25" t="n">
        <v>2701155</v>
      </c>
      <c r="W436" s="25" t="inlineStr">
        <is>
          <t>Acueducto San Rafael - Alfonso Hernandez</t>
        </is>
      </c>
      <c r="AH436" s="25">
        <f>CONCATENATE(X436," ",Y436," ",Z436," ",AA436," ",AB436," ",AC436," ",AD436," ",AE436," ",AF436," ",AG436)</f>
        <v/>
      </c>
      <c r="AI436" s="25" t="n">
        <v>15237367</v>
      </c>
      <c r="AJ436" s="25" t="n">
        <v>3317201</v>
      </c>
      <c r="AK436" s="25" t="inlineStr">
        <is>
          <t>San Rafael</t>
        </is>
      </c>
      <c r="AM436" s="25" t="inlineStr">
        <is>
          <t>004</t>
        </is>
      </c>
      <c r="AP436" s="25" t="n">
        <v>6</v>
      </c>
      <c r="AQ436" s="34" t="n">
        <v>41785</v>
      </c>
      <c r="AR436" s="34" t="n">
        <v>41793</v>
      </c>
      <c r="AS436" s="36">
        <f>AR436-AQ436</f>
        <v/>
      </c>
      <c r="AT436" s="25" t="inlineStr">
        <is>
          <t>Acta de compromiso</t>
        </is>
      </c>
      <c r="AU436" s="25" t="inlineStr">
        <is>
          <t>Pendiente de trámite</t>
        </is>
      </c>
      <c r="BL436" s="38" t="n">
        <v>41793</v>
      </c>
    </row>
    <row r="437">
      <c r="B437" s="25" t="inlineStr">
        <is>
          <t>433-2014</t>
        </is>
      </c>
      <c r="C437" s="25" t="n">
        <v>1310598</v>
      </c>
      <c r="D437" s="25" t="inlineStr">
        <is>
          <t>FLORA</t>
        </is>
      </c>
      <c r="H437" s="25" t="inlineStr">
        <is>
          <t>Quema de pastizales</t>
        </is>
      </c>
      <c r="I437" s="25" t="inlineStr">
        <is>
          <t>De oficio</t>
        </is>
      </c>
      <c r="T437" s="25">
        <f>CONCATENATE(J437," ",K437," ",L437," ",M437," ",N437," ",O437," ",P437," ",Q437," ",R437," ",S437)</f>
        <v/>
      </c>
      <c r="U437" s="25" t="inlineStr">
        <is>
          <t>no reporta</t>
        </is>
      </c>
      <c r="V437" s="25" t="inlineStr">
        <is>
          <t>no reporta</t>
        </is>
      </c>
      <c r="W437" s="25" t="inlineStr">
        <is>
          <t>Jorge Ivan Londoño</t>
        </is>
      </c>
      <c r="X437" s="25" t="inlineStr">
        <is>
          <t>KR</t>
        </is>
      </c>
      <c r="Y437" s="25" t="n">
        <v>24</v>
      </c>
      <c r="Z437" s="25" t="inlineStr">
        <is>
          <t>C</t>
        </is>
      </c>
      <c r="AB437" s="25" t="n">
        <v>41</v>
      </c>
      <c r="AD437" s="25" t="n">
        <v>150</v>
      </c>
      <c r="AE437" s="25" t="inlineStr">
        <is>
          <t>SUR</t>
        </is>
      </c>
      <c r="AH437" s="25">
        <f>CONCATENATE(X437," ",Y437," ",Z437," ",AA437," ",AB437," ",AC437," ",AD437," ",AE437," ",AF437," ",AG437)</f>
        <v/>
      </c>
      <c r="AI437" s="25" t="inlineStr">
        <is>
          <t>no reporta</t>
        </is>
      </c>
      <c r="AJ437" s="25" t="inlineStr">
        <is>
          <t>no reporta</t>
        </is>
      </c>
      <c r="AK437" s="25" t="inlineStr">
        <is>
          <t xml:space="preserve">La Mina </t>
        </is>
      </c>
      <c r="AM437" s="25" t="inlineStr">
        <is>
          <t>003</t>
        </is>
      </c>
      <c r="AP437" s="25" t="n">
        <v>6</v>
      </c>
      <c r="AQ437" s="34" t="n">
        <v>41787</v>
      </c>
      <c r="AR437" s="34" t="n">
        <v>41787</v>
      </c>
      <c r="AS437" s="36">
        <f>AR437-AQ437</f>
        <v/>
      </c>
      <c r="AT437" s="25" t="inlineStr">
        <is>
          <t>Acta de compromiso</t>
        </is>
      </c>
      <c r="AU437" t="inlineStr">
        <is>
          <t>Auto de archivo</t>
        </is>
      </c>
      <c r="AW437" s="38" t="n">
        <v>41786</v>
      </c>
      <c r="AX437" s="37" t="inlineStr">
        <is>
          <t>francisco v</t>
        </is>
      </c>
      <c r="AY437" s="38" t="n">
        <v>41898</v>
      </c>
      <c r="CF437" s="38" t="n">
        <v>41927</v>
      </c>
    </row>
    <row r="438">
      <c r="B438" s="25" t="inlineStr">
        <is>
          <t>434-2014</t>
        </is>
      </c>
      <c r="C438" s="25" t="n">
        <v>1310600</v>
      </c>
      <c r="E438" s="25" t="inlineStr">
        <is>
          <t>RESIDUOS SOLIDOS</t>
        </is>
      </c>
      <c r="H438" s="25" t="inlineStr">
        <is>
          <t>Disposición inadecuada de residuos solidos</t>
        </is>
      </c>
      <c r="I438" s="25" t="inlineStr">
        <is>
          <t>Anonimo</t>
        </is>
      </c>
      <c r="T438" s="25">
        <f>CONCATENATE(J438," ",K438," ",L438," ",M438," ",N438," ",O438," ",P438," ",Q438," ",R438," ",S438)</f>
        <v/>
      </c>
      <c r="U438" s="25" t="inlineStr">
        <is>
          <t>no reporta</t>
        </is>
      </c>
      <c r="V438" s="25" t="inlineStr">
        <is>
          <t>no reporta</t>
        </is>
      </c>
      <c r="W438" s="25" t="inlineStr">
        <is>
          <t>Usuarios</t>
        </is>
      </c>
      <c r="X438" s="25" t="inlineStr">
        <is>
          <t>KR</t>
        </is>
      </c>
      <c r="Y438" s="25" t="n">
        <v>39</v>
      </c>
      <c r="AB438" s="25" t="n">
        <v>46</v>
      </c>
      <c r="AC438" s="25" t="inlineStr">
        <is>
          <t>F</t>
        </is>
      </c>
      <c r="AD438" s="25" t="n">
        <v>13</v>
      </c>
      <c r="AE438" s="25" t="inlineStr">
        <is>
          <t>SUR</t>
        </is>
      </c>
      <c r="AH438" s="25">
        <f>CONCATENATE(X438," ",Y438," ",Z438," ",AA438," ",AB438," ",AC438," ",AD438," ",AE438," ",AF438," ",AG438)</f>
        <v/>
      </c>
      <c r="AI438" s="25" t="inlineStr">
        <is>
          <t>no reporta</t>
        </is>
      </c>
      <c r="AJ438" s="25" t="inlineStr">
        <is>
          <t>no reporta</t>
        </is>
      </c>
      <c r="AK438" s="25" t="inlineStr">
        <is>
          <t>El Trianón</t>
        </is>
      </c>
      <c r="AM438" s="25" t="inlineStr">
        <is>
          <t>006</t>
        </is>
      </c>
      <c r="AP438" s="25" t="n">
        <v>7</v>
      </c>
      <c r="AQ438" s="34" t="n">
        <v>41787</v>
      </c>
      <c r="AR438" s="34" t="n">
        <v>41814</v>
      </c>
      <c r="AS438" s="36">
        <f>AR438-AQ438</f>
        <v/>
      </c>
      <c r="AT438" s="25" t="inlineStr">
        <is>
          <t>Acta de compromiso</t>
        </is>
      </c>
      <c r="AU438" s="25" t="inlineStr">
        <is>
          <t>Auto de archivo</t>
        </is>
      </c>
      <c r="CF438" s="38" t="n">
        <v>41841</v>
      </c>
    </row>
    <row r="439">
      <c r="B439" s="25" t="inlineStr">
        <is>
          <t>435-2014</t>
        </is>
      </c>
      <c r="C439" s="25" t="n">
        <v>1310601</v>
      </c>
      <c r="D439" s="25" t="inlineStr">
        <is>
          <t>HÍDRICO</t>
        </is>
      </c>
      <c r="H439" s="25" t="inlineStr">
        <is>
          <t>Construyen caballeriza en retiro de quebrada</t>
        </is>
      </c>
      <c r="I439" s="25" t="inlineStr">
        <is>
          <t>Nancy Vera Gomez - Inspección Palmas</t>
        </is>
      </c>
      <c r="T439" s="25">
        <f>CONCATENATE(J439," ",K439," ",L439," ",M439," ",N439," ",O439," ",P439," ",Q439," ",R439," ",S439)</f>
        <v/>
      </c>
      <c r="U439" s="25" t="inlineStr">
        <is>
          <t>no reporta</t>
        </is>
      </c>
      <c r="V439" s="25" t="inlineStr">
        <is>
          <t>no reporta</t>
        </is>
      </c>
      <c r="W439" s="25" t="inlineStr">
        <is>
          <t>Maria Gelsen Garcia</t>
        </is>
      </c>
      <c r="AH439" s="25">
        <f>CONCATENATE(X439," ",Y439," ",Z439," ",AA439," ",AB439," ",AC439," ",AD439," ",AE439," ",AF439," ",AG439)</f>
        <v/>
      </c>
      <c r="AI439" s="25" t="inlineStr">
        <is>
          <t>no reporta</t>
        </is>
      </c>
      <c r="AJ439" s="25" t="inlineStr">
        <is>
          <t>no reporta</t>
        </is>
      </c>
      <c r="AL439" s="25" t="inlineStr">
        <is>
          <t>Las Palmas</t>
        </is>
      </c>
      <c r="AM439" s="25" t="inlineStr">
        <is>
          <t>004</t>
        </is>
      </c>
      <c r="AP439" s="25" t="n">
        <v>12</v>
      </c>
      <c r="AQ439" s="34" t="n">
        <v>41787</v>
      </c>
      <c r="AR439" s="34" t="n">
        <v>41802</v>
      </c>
      <c r="AS439" s="36">
        <f>AR439-AQ439</f>
        <v/>
      </c>
      <c r="AT439" s="25" t="inlineStr">
        <is>
          <t>Acta de compromiso</t>
        </is>
      </c>
      <c r="AU439" s="25" t="inlineStr">
        <is>
          <t>Verificación</t>
        </is>
      </c>
    </row>
    <row r="440">
      <c r="B440" s="25" t="inlineStr">
        <is>
          <t>436-2014</t>
        </is>
      </c>
      <c r="C440" s="25" t="n">
        <v>1310726</v>
      </c>
      <c r="E440" s="25" t="inlineStr">
        <is>
          <t>ESCOMBROS</t>
        </is>
      </c>
      <c r="F440" s="25" t="n">
        <v>3</v>
      </c>
      <c r="H440" s="25" t="inlineStr">
        <is>
          <t>Comparendo 2213</t>
        </is>
      </c>
      <c r="I440" s="25" t="inlineStr">
        <is>
          <t>De oficio</t>
        </is>
      </c>
      <c r="T440" s="25">
        <f>CONCATENATE(J440," ",K440," ",L440," ",M440," ",N440," ",O440," ",P440," ",Q440," ",R440," ",S440)</f>
        <v/>
      </c>
      <c r="U440" s="25" t="inlineStr">
        <is>
          <t>no reporta</t>
        </is>
      </c>
      <c r="V440" s="25" t="inlineStr">
        <is>
          <t>no reporta</t>
        </is>
      </c>
      <c r="W440" s="25" t="inlineStr">
        <is>
          <t>La Leña</t>
        </is>
      </c>
      <c r="X440" s="25" t="inlineStr">
        <is>
          <t>CL</t>
        </is>
      </c>
      <c r="Y440" s="25" t="n">
        <v>38</v>
      </c>
      <c r="AA440" s="25" t="inlineStr">
        <is>
          <t>SUR</t>
        </is>
      </c>
      <c r="AB440" s="25" t="n">
        <v>38</v>
      </c>
      <c r="AD440" s="25" t="n">
        <v>38</v>
      </c>
      <c r="AH440" s="25">
        <f>CONCATENATE(X440," ",Y440," ",Z440," ",AA440," ",AB440," ",AC440," ",AD440," ",AE440," ",AF440," ",AG440)</f>
        <v/>
      </c>
      <c r="AI440" s="25" t="inlineStr">
        <is>
          <t>no reporta</t>
        </is>
      </c>
      <c r="AJ440" s="25" t="n">
        <v>2762685</v>
      </c>
      <c r="AK440" s="25" t="inlineStr">
        <is>
          <t>Mesa</t>
        </is>
      </c>
      <c r="AM440" s="25" t="inlineStr">
        <is>
          <t>021</t>
        </is>
      </c>
      <c r="AP440" s="25" t="n">
        <v>9</v>
      </c>
      <c r="AQ440" s="34" t="n">
        <v>41789</v>
      </c>
      <c r="AR440" s="34" t="n">
        <v>41789</v>
      </c>
      <c r="AS440" s="36">
        <f>AR440-AQ440</f>
        <v/>
      </c>
      <c r="AT440" s="25" t="inlineStr">
        <is>
          <t>Comparendo ambiental</t>
        </is>
      </c>
      <c r="AU440" s="25" t="inlineStr">
        <is>
          <t>Auto de archivo</t>
        </is>
      </c>
      <c r="AW440" s="38" t="n">
        <v>41788</v>
      </c>
      <c r="AX440" s="37" t="inlineStr">
        <is>
          <t>S. Bustamante - J. Alvarez</t>
        </is>
      </c>
      <c r="AY440" s="38" t="n">
        <v>41789</v>
      </c>
    </row>
    <row r="441">
      <c r="A441" s="25" t="inlineStr">
        <is>
          <t>Oficio 13-2918</t>
        </is>
      </c>
      <c r="B441" s="25" t="inlineStr">
        <is>
          <t>437-2014</t>
        </is>
      </c>
      <c r="C441" s="25" t="n">
        <v>1310704</v>
      </c>
      <c r="D441" s="25" t="inlineStr">
        <is>
          <t>FAUNA DOMÉSTICA</t>
        </is>
      </c>
      <c r="H441" s="25" t="inlineStr">
        <is>
          <t>Ataque de canino a personas</t>
        </is>
      </c>
      <c r="I441" s="25" t="inlineStr">
        <is>
          <t>Hector Ivan Sierra - CR Villa Nueva de la Ayura</t>
        </is>
      </c>
      <c r="J441" s="25" t="inlineStr">
        <is>
          <t>TR</t>
        </is>
      </c>
      <c r="K441" s="25" t="n">
        <v>32</v>
      </c>
      <c r="L441" s="25" t="inlineStr">
        <is>
          <t>CC</t>
        </is>
      </c>
      <c r="M441" s="25" t="inlineStr">
        <is>
          <t>SUR</t>
        </is>
      </c>
      <c r="N441" s="25" t="n">
        <v>31</v>
      </c>
      <c r="O441" s="25" t="inlineStr">
        <is>
          <t>BB</t>
        </is>
      </c>
      <c r="P441" s="25" t="n">
        <v>11</v>
      </c>
      <c r="T441" s="25">
        <f>CONCATENATE(J441," ",K441," ",L441," ",M441," ",N441," ",O441," ",P441," ",Q441," ",R441," ",S441)</f>
        <v/>
      </c>
      <c r="U441" s="25" t="inlineStr">
        <is>
          <t>811021398-8</t>
        </is>
      </c>
      <c r="V441" s="25" t="n">
        <v>2709948</v>
      </c>
      <c r="W441" s="25" t="inlineStr">
        <is>
          <t>Consuelo Agudelo</t>
        </is>
      </c>
      <c r="X441" s="25" t="inlineStr">
        <is>
          <t>TR</t>
        </is>
      </c>
      <c r="Y441" s="25" t="n">
        <v>32</v>
      </c>
      <c r="Z441" s="25" t="inlineStr">
        <is>
          <t>CC</t>
        </is>
      </c>
      <c r="AA441" s="25" t="inlineStr">
        <is>
          <t>SUR</t>
        </is>
      </c>
      <c r="AB441" s="25" t="n">
        <v>31</v>
      </c>
      <c r="AC441" s="25" t="inlineStr">
        <is>
          <t>BB</t>
        </is>
      </c>
      <c r="AD441" s="25" t="n">
        <v>11</v>
      </c>
      <c r="AF441" s="25" t="n">
        <v>24</v>
      </c>
      <c r="AG441" s="25" t="n">
        <v>104</v>
      </c>
      <c r="AH441" s="25">
        <f>CONCATENATE(X441," ",Y441," ",Z441," ",AA441," ",AB441," ",AC441," ",AD441," ",AE441," ",AF441," ",AG441)</f>
        <v/>
      </c>
      <c r="AI441" s="25" t="inlineStr">
        <is>
          <t>no reporta</t>
        </is>
      </c>
      <c r="AJ441" s="25" t="n">
        <v>2706657</v>
      </c>
      <c r="AK441" s="25" t="inlineStr">
        <is>
          <t>Las Flores</t>
        </is>
      </c>
      <c r="AM441" s="25" t="inlineStr">
        <is>
          <t>029</t>
        </is>
      </c>
      <c r="AP441" s="25" t="n">
        <v>3</v>
      </c>
      <c r="AQ441" s="34" t="n">
        <v>41793</v>
      </c>
      <c r="AR441" s="34" t="n">
        <v>41831</v>
      </c>
      <c r="AS441" s="36">
        <f>AR441-AQ441</f>
        <v/>
      </c>
      <c r="AT441" s="25" t="inlineStr">
        <is>
          <t>Código de policia</t>
        </is>
      </c>
      <c r="AU441" s="25" t="inlineStr">
        <is>
          <t>Auto de archivo</t>
        </is>
      </c>
      <c r="CF441" s="38" t="n">
        <v>41841</v>
      </c>
    </row>
    <row r="442">
      <c r="B442" s="25" t="inlineStr">
        <is>
          <t>438-2014</t>
        </is>
      </c>
      <c r="C442" s="25" t="inlineStr">
        <is>
          <t>1310708 - 1310794</t>
        </is>
      </c>
      <c r="E442" s="25" t="inlineStr">
        <is>
          <t>RESIDUOS SOLIDOS</t>
        </is>
      </c>
      <c r="H442" s="25" t="inlineStr">
        <is>
          <t xml:space="preserve">Disposición inadecuada de residuos en la zona de la pista de patinaje </t>
        </is>
      </c>
      <c r="I442" s="25" t="inlineStr">
        <is>
          <t>Enviaseo - Raul Antonio Bustamante Mendoza</t>
        </is>
      </c>
      <c r="J442" s="25" t="inlineStr">
        <is>
          <t>KR</t>
        </is>
      </c>
      <c r="K442" s="25" t="n">
        <v>45</v>
      </c>
      <c r="L442" s="25" t="inlineStr">
        <is>
          <t>H</t>
        </is>
      </c>
      <c r="N442" s="25" t="n">
        <v>40</v>
      </c>
      <c r="O442" s="25" t="inlineStr">
        <is>
          <t>A</t>
        </is>
      </c>
      <c r="P442" s="25" t="n">
        <v>31</v>
      </c>
      <c r="Q442" s="25" t="inlineStr">
        <is>
          <t>SUR</t>
        </is>
      </c>
      <c r="R442" s="25" t="n">
        <v>7</v>
      </c>
      <c r="S442" s="25" t="n">
        <v>401</v>
      </c>
      <c r="T442" s="25">
        <f>CONCATENATE(J442," ",K442," ",L442," ",M442," ",N442," ",O442," ",P442," ",Q442," ",R442," ",S442)</f>
        <v/>
      </c>
      <c r="U442" s="25" t="n">
        <v>3520796</v>
      </c>
      <c r="V442" s="25" t="n">
        <v>3314749</v>
      </c>
      <c r="W442" s="25" t="inlineStr">
        <is>
          <t>JAC Los Almendros</t>
        </is>
      </c>
      <c r="AH442" s="25">
        <f>CONCATENATE(X442," ",Y442," ",Z442," ",AA442," ",AB442," ",AC442," ",AD442," ",AE442," ",AF442," ",AG442)</f>
        <v/>
      </c>
      <c r="AI442" s="25" t="inlineStr">
        <is>
          <t>no reporta</t>
        </is>
      </c>
      <c r="AJ442" s="25" t="inlineStr">
        <is>
          <t>no reporta</t>
        </is>
      </c>
      <c r="AK442" s="25" t="inlineStr">
        <is>
          <t>Milan- Vallejuelos</t>
        </is>
      </c>
      <c r="AM442" s="25" t="inlineStr">
        <is>
          <t>012</t>
        </is>
      </c>
      <c r="AP442" s="25" t="n">
        <v>8</v>
      </c>
      <c r="AQ442" s="34" t="n">
        <v>41787</v>
      </c>
      <c r="AR442" s="34" t="n">
        <v>41823</v>
      </c>
      <c r="AS442" s="36">
        <f>AR442-AQ442</f>
        <v/>
      </c>
      <c r="AT442" s="25" t="inlineStr">
        <is>
          <t>Acta de compromiso</t>
        </is>
      </c>
      <c r="AU442" s="25" t="inlineStr">
        <is>
          <t>Auto de archivo</t>
        </is>
      </c>
    </row>
    <row r="443">
      <c r="B443" s="25" t="inlineStr">
        <is>
          <t>439-2014</t>
        </is>
      </c>
      <c r="C443" s="25" t="n">
        <v>1310719</v>
      </c>
      <c r="D443" s="25" t="inlineStr">
        <is>
          <t>HÍDRICO</t>
        </is>
      </c>
      <c r="H443" s="25" t="inlineStr">
        <is>
          <t>Contaminación de la quebrada La Sebastiana por constructoras</t>
        </is>
      </c>
      <c r="I443" s="25" t="inlineStr">
        <is>
          <t>Gloria Maria Mejia</t>
        </is>
      </c>
      <c r="T443" s="25">
        <f>CONCATENATE(J443," ",K443," ",L443," ",M443," ",N443," ",O443," ",P443," ",Q443," ",R443," ",S443)</f>
        <v/>
      </c>
      <c r="U443" s="25" t="inlineStr">
        <is>
          <t>no reporta</t>
        </is>
      </c>
      <c r="V443" s="25" t="inlineStr">
        <is>
          <t>no reporta</t>
        </is>
      </c>
      <c r="W443" s="25" t="inlineStr">
        <is>
          <t>Constructoras</t>
        </is>
      </c>
      <c r="AH443" s="25">
        <f>CONCATENATE(X443," ",Y443," ",Z443," ",AA443," ",AB443," ",AC443," ",AD443," ",AE443," ",AF443," ",AG443)</f>
        <v/>
      </c>
      <c r="AI443" s="25" t="inlineStr">
        <is>
          <t>no reporta</t>
        </is>
      </c>
      <c r="AJ443" s="25" t="inlineStr">
        <is>
          <t>no reporta</t>
        </is>
      </c>
      <c r="AK443" s="25" t="inlineStr">
        <is>
          <t>La Sebastiana</t>
        </is>
      </c>
      <c r="AM443" s="25" t="inlineStr">
        <is>
          <t>019</t>
        </is>
      </c>
      <c r="AP443" s="25" t="n">
        <v>3</v>
      </c>
      <c r="AQ443" s="34" t="n">
        <v>41789</v>
      </c>
      <c r="AR443" s="34" t="n">
        <v>41789</v>
      </c>
      <c r="AS443" s="36">
        <f>AR443-AQ443</f>
        <v/>
      </c>
      <c r="AT443" s="25" t="inlineStr">
        <is>
          <t>Acta de compromiso</t>
        </is>
      </c>
      <c r="AU443" s="25" t="inlineStr">
        <is>
          <t>Auto de archivo</t>
        </is>
      </c>
      <c r="CF443" s="38" t="n">
        <v>41827</v>
      </c>
    </row>
    <row r="444">
      <c r="B444" s="25" t="inlineStr">
        <is>
          <t>440-2014</t>
        </is>
      </c>
      <c r="C444" s="25" t="n">
        <v>1310744</v>
      </c>
      <c r="D444" s="25" t="inlineStr">
        <is>
          <t>FAUNA DOMÉSTICA</t>
        </is>
      </c>
      <c r="H444" s="25" t="inlineStr">
        <is>
          <t>Ataque de canino a personas</t>
        </is>
      </c>
      <c r="I444" s="25" t="inlineStr">
        <is>
          <t>Maria Victoria Castrillon Yepez</t>
        </is>
      </c>
      <c r="J444" s="25" t="inlineStr">
        <is>
          <t>Cl</t>
        </is>
      </c>
      <c r="K444" s="25" t="n">
        <v>48</v>
      </c>
      <c r="L444" s="25" t="inlineStr">
        <is>
          <t>C</t>
        </is>
      </c>
      <c r="M444" s="25" t="inlineStr">
        <is>
          <t>SUR</t>
        </is>
      </c>
      <c r="N444" s="25" t="n">
        <v>39</v>
      </c>
      <c r="O444" s="25" t="inlineStr">
        <is>
          <t>A</t>
        </is>
      </c>
      <c r="P444" s="25" t="n">
        <v>71</v>
      </c>
      <c r="T444" s="25">
        <f>CONCATENATE(J444," ",K444," ",L444," ",M444," ",N444," ",O444," ",P444," ",Q444," ",R444," ",S444)</f>
        <v/>
      </c>
      <c r="U444" s="25" t="inlineStr">
        <is>
          <t>no reporta</t>
        </is>
      </c>
      <c r="V444" s="25" t="n">
        <v>3116296366</v>
      </c>
      <c r="W444" s="25" t="inlineStr">
        <is>
          <t>Maria Soledad Buitrago</t>
        </is>
      </c>
      <c r="X444" s="25" t="inlineStr">
        <is>
          <t>CL</t>
        </is>
      </c>
      <c r="Y444" s="25" t="n">
        <v>48</v>
      </c>
      <c r="Z444" s="25" t="inlineStr">
        <is>
          <t>C</t>
        </is>
      </c>
      <c r="AA444" s="25" t="inlineStr">
        <is>
          <t>SUR</t>
        </is>
      </c>
      <c r="AB444" s="25" t="n">
        <v>39</v>
      </c>
      <c r="AC444" s="25" t="inlineStr">
        <is>
          <t>A</t>
        </is>
      </c>
      <c r="AD444" s="25" t="n">
        <v>155</v>
      </c>
      <c r="AI444" s="25" t="inlineStr">
        <is>
          <t>no reporta</t>
        </is>
      </c>
      <c r="AJ444" s="25" t="n">
        <v>3006019542</v>
      </c>
      <c r="AK444" s="25" t="inlineStr">
        <is>
          <t>El Trianón</t>
        </is>
      </c>
      <c r="AM444" s="25" t="inlineStr">
        <is>
          <t>006</t>
        </is>
      </c>
      <c r="AP444" s="25" t="n">
        <v>7</v>
      </c>
      <c r="AQ444" s="34" t="n">
        <v>41793</v>
      </c>
      <c r="AS444" s="36">
        <f>AR444-AQ444</f>
        <v/>
      </c>
      <c r="AT444" s="25" t="inlineStr">
        <is>
          <t>Código de policia</t>
        </is>
      </c>
      <c r="AU444" s="25" t="inlineStr">
        <is>
          <t>Auto de archivo</t>
        </is>
      </c>
    </row>
    <row r="445">
      <c r="B445" s="25" t="inlineStr">
        <is>
          <t>441-2014</t>
        </is>
      </c>
      <c r="C445" s="25" t="inlineStr">
        <is>
          <t>1310749 - 134363</t>
        </is>
      </c>
      <c r="D445" s="25" t="inlineStr">
        <is>
          <t>HÍDRICO</t>
        </is>
      </c>
      <c r="G445" s="25" t="inlineStr">
        <is>
          <t>Balmoral</t>
        </is>
      </c>
      <c r="H445" s="25" t="inlineStr">
        <is>
          <t>Control ambiental de obra</t>
        </is>
      </c>
      <c r="I445" s="25" t="inlineStr">
        <is>
          <t>De Oficio</t>
        </is>
      </c>
      <c r="T445" s="25">
        <f>CONCATENATE(J445," ",K445," ",L445," ",M445," ",N445," ",O445," ",P445," ",Q445," ",R445," ",S445)</f>
        <v/>
      </c>
      <c r="U445" s="25" t="inlineStr">
        <is>
          <t>no reporta</t>
        </is>
      </c>
      <c r="V445" s="25" t="inlineStr">
        <is>
          <t>no reporta</t>
        </is>
      </c>
      <c r="W445" s="25" t="inlineStr">
        <is>
          <t>Proyecto Balmoral - Juan Guillermo Martinez</t>
        </is>
      </c>
      <c r="AH445" s="25">
        <f>CONCATENATE(X445," ",Y445," ",Z445," ",AA445," ",AB445," ",AC445," ",AD445," ",AE445," ",AF445," ",AG445)</f>
        <v/>
      </c>
      <c r="AI445" s="25" t="inlineStr">
        <is>
          <t>no reporta</t>
        </is>
      </c>
      <c r="AJ445" s="25" t="n">
        <v>3861628</v>
      </c>
      <c r="AL445" s="25" t="inlineStr">
        <is>
          <t>Las Palmas</t>
        </is>
      </c>
      <c r="AM445" s="25" t="inlineStr">
        <is>
          <t>004</t>
        </is>
      </c>
      <c r="AP445" s="25" t="n">
        <v>12</v>
      </c>
      <c r="AQ445" s="34" t="n">
        <v>41793</v>
      </c>
      <c r="AR445" s="34" t="n">
        <v>41793</v>
      </c>
      <c r="AS445" s="36">
        <f>AR445-AQ445</f>
        <v/>
      </c>
      <c r="AT445" s="25" t="inlineStr">
        <is>
          <t>Ley 1333 de 2009</t>
        </is>
      </c>
      <c r="AU445" s="25" t="inlineStr">
        <is>
          <t>Auto de archivo</t>
        </is>
      </c>
      <c r="AW445" s="38" t="n">
        <v>41773</v>
      </c>
      <c r="AX445" s="37" t="inlineStr">
        <is>
          <t>L. Taborda</t>
        </is>
      </c>
      <c r="AY445" s="38" t="n">
        <v>41773</v>
      </c>
      <c r="CF445" s="38" t="n">
        <v>42053</v>
      </c>
    </row>
    <row r="446">
      <c r="B446" s="25" t="inlineStr">
        <is>
          <t>442-2014</t>
        </is>
      </c>
      <c r="C446" s="25" t="n">
        <v>1310750</v>
      </c>
      <c r="D446" s="25" t="inlineStr">
        <is>
          <t>AIRE</t>
        </is>
      </c>
      <c r="G446" s="25" t="inlineStr">
        <is>
          <t>Privatto aptos</t>
        </is>
      </c>
      <c r="H446" s="25" t="inlineStr">
        <is>
          <t>Control ambiental de obra</t>
        </is>
      </c>
      <c r="I446" s="25" t="inlineStr">
        <is>
          <t>De Oficio</t>
        </is>
      </c>
      <c r="T446" s="25">
        <f>CONCATENATE(J446," ",K446," ",L446," ",M446," ",N446," ",O446," ",P446," ",Q446," ",R446," ",S446)</f>
        <v/>
      </c>
      <c r="U446" s="25" t="inlineStr">
        <is>
          <t>no reporta</t>
        </is>
      </c>
      <c r="V446" s="25" t="inlineStr">
        <is>
          <t>no reporta</t>
        </is>
      </c>
      <c r="W446" s="25" t="inlineStr">
        <is>
          <t>Proyecto Privatto apartamentos</t>
        </is>
      </c>
      <c r="X446" s="25" t="inlineStr">
        <is>
          <t>KR</t>
        </is>
      </c>
      <c r="Y446" s="25" t="n">
        <v>46</v>
      </c>
      <c r="AB446" s="25" t="n">
        <v>20</v>
      </c>
      <c r="AD446" s="25" t="n">
        <v>79</v>
      </c>
      <c r="AE446" s="25" t="inlineStr">
        <is>
          <t>SUR</t>
        </is>
      </c>
      <c r="AH446" s="25">
        <f>CONCATENATE(X446," ",Y446," ",Z446," ",AA446," ",AB446," ",AC446," ",AD446," ",AE446," ",AF446," ",AG446)</f>
        <v/>
      </c>
      <c r="AI446" s="25" t="inlineStr">
        <is>
          <t>no reporta</t>
        </is>
      </c>
      <c r="AJ446" s="25" t="inlineStr">
        <is>
          <t>no reporta</t>
        </is>
      </c>
      <c r="AK446" s="25" t="inlineStr">
        <is>
          <t>Bosques de Zuñiga</t>
        </is>
      </c>
      <c r="AM446" s="25" t="inlineStr">
        <is>
          <t>039</t>
        </is>
      </c>
      <c r="AP446" s="25" t="n">
        <v>2</v>
      </c>
      <c r="AQ446" s="34" t="n">
        <v>41793</v>
      </c>
      <c r="AR446" s="34" t="n">
        <v>41793</v>
      </c>
      <c r="AS446" s="36">
        <f>AR446-AQ446</f>
        <v/>
      </c>
      <c r="AT446" s="25" t="inlineStr">
        <is>
          <t>Acta de compromiso</t>
        </is>
      </c>
      <c r="AU446" s="25" t="inlineStr">
        <is>
          <t>Verificación</t>
        </is>
      </c>
      <c r="AW446" s="38" t="n">
        <v>41788</v>
      </c>
      <c r="AX446" s="37" t="inlineStr">
        <is>
          <t>L. Taborda</t>
        </is>
      </c>
      <c r="AY446" s="38" t="n">
        <v>41788</v>
      </c>
    </row>
    <row r="447">
      <c r="B447" s="25" t="inlineStr">
        <is>
          <t>443-2014</t>
        </is>
      </c>
      <c r="C447" s="25" t="n">
        <v>1310752</v>
      </c>
      <c r="E447" s="25" t="inlineStr">
        <is>
          <t>ESCOMBROS</t>
        </is>
      </c>
      <c r="H447" s="25" t="inlineStr">
        <is>
          <t>Disposición inadecuada de escombros por obra en construcción</t>
        </is>
      </c>
      <c r="I447" s="25" t="inlineStr">
        <is>
          <t>Alba Luz Tavera</t>
        </is>
      </c>
      <c r="J447" s="25" t="inlineStr">
        <is>
          <t>Cl</t>
        </is>
      </c>
      <c r="K447" s="25" t="n">
        <v>36</v>
      </c>
      <c r="L447" s="25" t="inlineStr">
        <is>
          <t>B</t>
        </is>
      </c>
      <c r="M447" s="25" t="inlineStr">
        <is>
          <t>SUR</t>
        </is>
      </c>
      <c r="N447" s="25" t="n">
        <v>25</v>
      </c>
      <c r="P447" s="25" t="n">
        <v>84</v>
      </c>
      <c r="T447" s="25">
        <f>CONCATENATE(J447," ",K447," ",L447," ",M447," ",N447," ",O447," ",P447," ",Q447," ",R447," ",S447)</f>
        <v/>
      </c>
      <c r="U447" s="25" t="n">
        <v>43521616</v>
      </c>
      <c r="V447" s="25" t="n">
        <v>3148912417</v>
      </c>
      <c r="W447" s="25" t="inlineStr">
        <is>
          <t>Por determinar</t>
        </is>
      </c>
      <c r="AH447" s="25">
        <f>CONCATENATE(X447," ",Y447," ",Z447," ",AA447," ",AB447," ",AC447," ",AD447," ",AE447," ",AF447," ",AG447)</f>
        <v/>
      </c>
      <c r="AI447" s="25" t="inlineStr">
        <is>
          <t>no reporta</t>
        </is>
      </c>
      <c r="AJ447" s="25" t="inlineStr">
        <is>
          <t>no reporta</t>
        </is>
      </c>
      <c r="AL447" s="25" t="inlineStr">
        <is>
          <t>El Escobero</t>
        </is>
      </c>
      <c r="AM447" s="25" t="inlineStr">
        <is>
          <t>002</t>
        </is>
      </c>
      <c r="AP447" s="25" t="n">
        <v>10</v>
      </c>
      <c r="AQ447" s="34" t="n">
        <v>41793</v>
      </c>
      <c r="AR447" s="34" t="n">
        <v>41823</v>
      </c>
      <c r="AS447" s="36">
        <f>AR447-AQ447</f>
        <v/>
      </c>
      <c r="AT447" s="25" t="inlineStr">
        <is>
          <t>Acta de compromiso</t>
        </is>
      </c>
      <c r="AU447" s="25" t="inlineStr">
        <is>
          <t>Auto de archivo</t>
        </is>
      </c>
      <c r="CF447" s="38" t="n">
        <v>41878</v>
      </c>
    </row>
    <row r="448">
      <c r="B448" s="25" t="inlineStr">
        <is>
          <t>444-2014</t>
        </is>
      </c>
      <c r="C448" s="25" t="n">
        <v>1310753</v>
      </c>
      <c r="E448" s="25" t="inlineStr">
        <is>
          <t>RESIDUOS SOLIDOS</t>
        </is>
      </c>
      <c r="H448" s="25" t="inlineStr">
        <is>
          <t>Disposición inadecuada de residuos solidos</t>
        </is>
      </c>
      <c r="I448" s="25" t="inlineStr">
        <is>
          <t>Amparo Gomez de V</t>
        </is>
      </c>
      <c r="J448" s="25" t="inlineStr">
        <is>
          <t>KR</t>
        </is>
      </c>
      <c r="K448" s="25" t="n">
        <v>41</v>
      </c>
      <c r="N448" s="25" t="n">
        <v>40</v>
      </c>
      <c r="O448" s="25" t="inlineStr">
        <is>
          <t>DD</t>
        </is>
      </c>
      <c r="P448" s="25" t="n">
        <v>34</v>
      </c>
      <c r="Q448" s="25" t="inlineStr">
        <is>
          <t>SUR</t>
        </is>
      </c>
      <c r="T448" s="25">
        <f>CONCATENATE(J448," ",K448," ",L448," ",M448," ",N448," ",O448," ",P448," ",Q448," ",R448," ",S448)</f>
        <v/>
      </c>
      <c r="U448" s="25" t="n">
        <v>21307772</v>
      </c>
      <c r="V448" s="25" t="n">
        <v>2763532</v>
      </c>
      <c r="W448" s="25" t="inlineStr">
        <is>
          <t>Varios usuarios</t>
        </is>
      </c>
      <c r="AH448" s="25">
        <f>CONCATENATE(X448," ",Y448," ",Z448," ",AA448," ",AB448," ",AC448," ",AD448," ",AE448," ",AF448," ",AG448)</f>
        <v/>
      </c>
      <c r="AI448" s="25" t="inlineStr">
        <is>
          <t>no reporta</t>
        </is>
      </c>
      <c r="AJ448" s="25" t="inlineStr">
        <is>
          <t>no reporta</t>
        </is>
      </c>
      <c r="AK448" s="25" t="inlineStr">
        <is>
          <t>El Dorado</t>
        </is>
      </c>
      <c r="AM448" s="25" t="inlineStr">
        <is>
          <t>013</t>
        </is>
      </c>
      <c r="AP448" s="25" t="n">
        <v>7</v>
      </c>
      <c r="AQ448" s="34" t="n">
        <v>41793</v>
      </c>
      <c r="AR448" s="34" t="n">
        <v>41823</v>
      </c>
      <c r="AS448" s="36">
        <f>AR448-AQ448</f>
        <v/>
      </c>
      <c r="AT448" s="25" t="inlineStr">
        <is>
          <t>Acta de compromiso</t>
        </is>
      </c>
      <c r="AU448" s="25" t="inlineStr">
        <is>
          <t>Auto de archivo</t>
        </is>
      </c>
      <c r="AW448" s="37" t="inlineStr">
        <is>
          <t xml:space="preserve"> 3/6/2014</t>
        </is>
      </c>
      <c r="AX448" s="37" t="inlineStr">
        <is>
          <t>jhon j-valentina</t>
        </is>
      </c>
      <c r="AY448" s="38" t="n">
        <v>41823</v>
      </c>
      <c r="CF448" s="38" t="n">
        <v>41926</v>
      </c>
    </row>
    <row r="449">
      <c r="B449" s="25" t="inlineStr">
        <is>
          <t>445-2014</t>
        </is>
      </c>
      <c r="C449" s="25" t="n">
        <v>1310782</v>
      </c>
      <c r="E449" s="25" t="inlineStr">
        <is>
          <t>RESIDUOS SOLIDOS</t>
        </is>
      </c>
      <c r="H449" s="25" t="inlineStr">
        <is>
          <t>Disposición inadecuada de residuos solidos</t>
        </is>
      </c>
      <c r="I449" s="25" t="inlineStr">
        <is>
          <t>Anonimo</t>
        </is>
      </c>
      <c r="T449" s="25">
        <f>CONCATENATE(J449," ",K449," ",L449," ",M449," ",N449," ",O449," ",P449," ",Q449," ",R449," ",S449)</f>
        <v/>
      </c>
      <c r="U449" s="25" t="inlineStr">
        <is>
          <t>no reporta</t>
        </is>
      </c>
      <c r="V449" s="25" t="inlineStr">
        <is>
          <t>no reporta</t>
        </is>
      </c>
      <c r="W449" s="25" t="inlineStr">
        <is>
          <t>Elvia Gomez - Casa de eventos Tierra Santa</t>
        </is>
      </c>
      <c r="X449" s="25" t="inlineStr">
        <is>
          <t>CL</t>
        </is>
      </c>
      <c r="Y449" s="25" t="n">
        <v>48</v>
      </c>
      <c r="Z449" s="25" t="inlineStr">
        <is>
          <t>C</t>
        </is>
      </c>
      <c r="AA449" s="25" t="inlineStr">
        <is>
          <t>SUR</t>
        </is>
      </c>
      <c r="AB449" s="25" t="n">
        <v>42</v>
      </c>
      <c r="AC449" s="25" t="inlineStr">
        <is>
          <t>CC</t>
        </is>
      </c>
      <c r="AD449" s="25" t="n">
        <v>10</v>
      </c>
      <c r="AH449" s="25">
        <f>CONCATENATE(X449," ",Y449," ",Z449," ",AA449," ",AB449," ",AC449," ",AD449," ",AE449," ",AF449," ",AG449)</f>
        <v/>
      </c>
      <c r="AI449" s="25" t="inlineStr">
        <is>
          <t>no reporta</t>
        </is>
      </c>
      <c r="AJ449" s="25" t="inlineStr">
        <is>
          <t>no reporta</t>
        </is>
      </c>
      <c r="AK449" s="25" t="inlineStr">
        <is>
          <t>La Paz</t>
        </is>
      </c>
      <c r="AM449" s="25" t="inlineStr">
        <is>
          <t>011</t>
        </is>
      </c>
      <c r="AP449" s="25" t="n">
        <v>7</v>
      </c>
      <c r="AQ449" s="34" t="n">
        <v>41794</v>
      </c>
      <c r="AR449" s="34" t="n">
        <v>41816</v>
      </c>
      <c r="AS449" s="36">
        <f>AR449-AQ449</f>
        <v/>
      </c>
      <c r="AT449" s="25" t="inlineStr">
        <is>
          <t>Acta de compromiso</t>
        </is>
      </c>
      <c r="AU449" s="25" t="inlineStr">
        <is>
          <t>Auto de archivo</t>
        </is>
      </c>
      <c r="CF449" s="38" t="n">
        <v>41841</v>
      </c>
    </row>
    <row r="450">
      <c r="B450" s="25" t="inlineStr">
        <is>
          <t>446-2014</t>
        </is>
      </c>
      <c r="C450" s="25" t="inlineStr">
        <is>
          <t>1315086 - 1310776 (Mismo caso 289-2015)</t>
        </is>
      </c>
      <c r="D450" s="25" t="inlineStr">
        <is>
          <t>HÍDRICO</t>
        </is>
      </c>
      <c r="G450" s="25" t="inlineStr">
        <is>
          <t>Andalucia</t>
        </is>
      </c>
      <c r="H450" s="25" t="inlineStr">
        <is>
          <t>Control ambiental de obra</t>
        </is>
      </c>
      <c r="I450" s="25" t="inlineStr">
        <is>
          <t>De Oficio</t>
        </is>
      </c>
      <c r="T450" s="25">
        <f>CONCATENATE(J450," ",K450," ",L450," ",M450," ",N450," ",O450," ",P450," ",Q450," ",R450," ",S450)</f>
        <v/>
      </c>
      <c r="U450" s="25" t="inlineStr">
        <is>
          <t>no reporta</t>
        </is>
      </c>
      <c r="V450" s="25" t="inlineStr">
        <is>
          <t>no reporta</t>
        </is>
      </c>
      <c r="W450" s="25" t="inlineStr">
        <is>
          <t>Proyecto Andalucia</t>
        </is>
      </c>
      <c r="X450" s="25" t="inlineStr">
        <is>
          <t>CL</t>
        </is>
      </c>
      <c r="Y450" s="25" t="n">
        <v>23</v>
      </c>
      <c r="AA450" s="25" t="inlineStr">
        <is>
          <t>SUR</t>
        </is>
      </c>
      <c r="AB450" s="25" t="n">
        <v>15</v>
      </c>
      <c r="AD450" s="25" t="n">
        <v>50</v>
      </c>
      <c r="AH450" s="25">
        <f>CONCATENATE(X450," ",Y450," ",Z450," ",AA450," ",AB450," ",AC450," ",AD450," ",AE450," ",AF450," ",AG450)</f>
        <v/>
      </c>
      <c r="AI450" s="25" t="inlineStr">
        <is>
          <t>no reporta</t>
        </is>
      </c>
      <c r="AJ450" s="25" t="n">
        <v>3175324</v>
      </c>
      <c r="AK450" s="25" t="inlineStr">
        <is>
          <t>Zuñiga</t>
        </is>
      </c>
      <c r="AM450" s="25" t="inlineStr">
        <is>
          <t>033</t>
        </is>
      </c>
      <c r="AP450" s="25" t="n">
        <v>4</v>
      </c>
      <c r="AQ450" s="34" t="n">
        <v>41793</v>
      </c>
      <c r="AR450" s="34" t="n">
        <v>41793</v>
      </c>
      <c r="AS450" s="36">
        <f>AR450-AQ450</f>
        <v/>
      </c>
      <c r="AT450" s="25" t="inlineStr">
        <is>
          <t>Acta de compromiso</t>
        </is>
      </c>
      <c r="AU450" s="25" t="inlineStr">
        <is>
          <t>Verificación</t>
        </is>
      </c>
      <c r="AW450" s="38" t="n">
        <v>41793</v>
      </c>
      <c r="AX450" s="37" t="inlineStr">
        <is>
          <t>L. Taborda</t>
        </is>
      </c>
      <c r="AY450" s="38" t="n">
        <v>41793</v>
      </c>
    </row>
    <row r="451">
      <c r="A451" s="25" t="inlineStr">
        <is>
          <t>Oficio 13-2701 IT 13-2702</t>
        </is>
      </c>
      <c r="B451" s="25" t="inlineStr">
        <is>
          <t>447-2014</t>
        </is>
      </c>
      <c r="D451" s="25" t="inlineStr">
        <is>
          <t>HÍDRICO</t>
        </is>
      </c>
      <c r="H451" s="25" t="inlineStr">
        <is>
          <t>Requerimiento para ejecutar obras de protección de paredes de cauce quebrada La Honda</t>
        </is>
      </c>
      <c r="I451" s="25" t="inlineStr">
        <is>
          <t>Autoridad Ambiental</t>
        </is>
      </c>
      <c r="T451" s="25">
        <f>CONCATENATE(J451," ",K451," ",L451," ",M451," ",N451," ",O451," ",P451," ",Q451," ",R451," ",S451)</f>
        <v/>
      </c>
      <c r="U451" s="25" t="inlineStr">
        <is>
          <t>no reporta</t>
        </is>
      </c>
      <c r="V451" s="25" t="inlineStr">
        <is>
          <t>no reporta</t>
        </is>
      </c>
      <c r="W451" s="25" t="inlineStr">
        <is>
          <t>Urb. Cerezal - Mario Alberto Marin</t>
        </is>
      </c>
      <c r="X451" s="25" t="inlineStr">
        <is>
          <t>CL</t>
        </is>
      </c>
      <c r="Y451" s="25" t="n">
        <v>23</v>
      </c>
      <c r="AA451" s="25" t="inlineStr">
        <is>
          <t>SUR</t>
        </is>
      </c>
      <c r="AB451" s="25" t="n">
        <v>15</v>
      </c>
      <c r="AD451" s="25" t="n">
        <v>175</v>
      </c>
      <c r="AH451" s="25">
        <f>CONCATENATE(X451," ",Y451," ",Z451," ",AA451," ",AB451," ",AC451," ",AD451," ",AE451," ",AF451," ",AG451)</f>
        <v/>
      </c>
      <c r="AI451" s="25" t="inlineStr">
        <is>
          <t>no reporta</t>
        </is>
      </c>
      <c r="AJ451" s="25" t="n">
        <v>4442420</v>
      </c>
      <c r="AK451" s="25" t="inlineStr">
        <is>
          <t>Zuñiga</t>
        </is>
      </c>
      <c r="AM451" s="25" t="inlineStr">
        <is>
          <t>033</t>
        </is>
      </c>
      <c r="AP451" s="25" t="n">
        <v>4</v>
      </c>
      <c r="AQ451" s="34" t="n">
        <v>41787</v>
      </c>
      <c r="AS451" s="36">
        <f>AR451-AQ451</f>
        <v/>
      </c>
      <c r="AT451" s="25" t="inlineStr">
        <is>
          <t>Acta de compromiso</t>
        </is>
      </c>
      <c r="AU451" s="25" t="inlineStr">
        <is>
          <t>Citaciones</t>
        </is>
      </c>
    </row>
    <row r="452">
      <c r="B452" s="25" t="inlineStr">
        <is>
          <t>448-2014</t>
        </is>
      </c>
      <c r="C452" s="25" t="inlineStr">
        <is>
          <t>124937 - 147439</t>
        </is>
      </c>
      <c r="D452" s="25" t="inlineStr">
        <is>
          <t>FAUNA DOMÉSTICA</t>
        </is>
      </c>
      <c r="E452" s="25" t="inlineStr">
        <is>
          <t>RESIDUOS SOLIDOS</t>
        </is>
      </c>
      <c r="H452" s="25" t="inlineStr">
        <is>
          <t>En la frutera acumulan mas animales y da disposición inadecuda de residuos</t>
        </is>
      </c>
      <c r="I452" s="25" t="inlineStr">
        <is>
          <t>Maria Cecilia Rozo</t>
        </is>
      </c>
      <c r="J452" s="25" t="inlineStr">
        <is>
          <t>KR</t>
        </is>
      </c>
      <c r="K452" s="25" t="n">
        <v>27</v>
      </c>
      <c r="N452" s="25" t="n">
        <v>23</v>
      </c>
      <c r="P452" s="25" t="n">
        <v>117</v>
      </c>
      <c r="Q452" s="25" t="inlineStr">
        <is>
          <t>SUR</t>
        </is>
      </c>
      <c r="T452" s="25">
        <f>CONCATENATE(J452," ",K452," ",L452," ",M452," ",N452," ",O452," ",P452," ",Q452," ",R452," ",S452)</f>
        <v/>
      </c>
      <c r="U452" s="25" t="n">
        <v>42873444</v>
      </c>
      <c r="V452" s="25" t="n">
        <v>3002746780</v>
      </c>
      <c r="W452" s="25" t="inlineStr">
        <is>
          <t>La Frutera</t>
        </is>
      </c>
      <c r="AH452" s="25">
        <f>CONCATENATE(X452," ",Y452," ",Z452," ",AA452," ",AB452," ",AC452," ",AD452," ",AE452," ",AF452," ",AG452)</f>
        <v/>
      </c>
      <c r="AI452" s="25" t="inlineStr">
        <is>
          <t>no reporta</t>
        </is>
      </c>
      <c r="AJ452" s="25" t="inlineStr">
        <is>
          <t>no reporta</t>
        </is>
      </c>
      <c r="AK452" s="25" t="inlineStr">
        <is>
          <t>Zuñiga</t>
        </is>
      </c>
      <c r="AM452" s="25" t="inlineStr">
        <is>
          <t>033</t>
        </is>
      </c>
      <c r="AP452" s="25" t="n">
        <v>4</v>
      </c>
      <c r="AQ452" s="34" t="n">
        <v>41775</v>
      </c>
      <c r="AS452" s="36">
        <f>AR452-AQ452</f>
        <v/>
      </c>
      <c r="AT452" s="25" t="inlineStr">
        <is>
          <t>Acta de compromiso</t>
        </is>
      </c>
      <c r="AU452" s="25" t="inlineStr">
        <is>
          <t>Auto de archivo</t>
        </is>
      </c>
      <c r="AW452" s="38" t="n">
        <v>41775</v>
      </c>
      <c r="AX452" s="37" t="inlineStr">
        <is>
          <t>jeison</t>
        </is>
      </c>
      <c r="AY452" s="38" t="n">
        <v>41898</v>
      </c>
      <c r="CF452" s="38" t="n">
        <v>41927</v>
      </c>
    </row>
    <row r="453">
      <c r="B453" s="25" t="inlineStr">
        <is>
          <t>449-2014</t>
        </is>
      </c>
      <c r="C453" s="25" t="n">
        <v>1311630</v>
      </c>
      <c r="D453" s="25" t="inlineStr">
        <is>
          <t>AIRE</t>
        </is>
      </c>
      <c r="H453" s="25" t="inlineStr">
        <is>
          <t xml:space="preserve">Taller de soldadura genera ruido y emisiones </t>
        </is>
      </c>
      <c r="I453" s="25" t="inlineStr">
        <is>
          <t>De Oficio</t>
        </is>
      </c>
      <c r="T453" s="25">
        <f>CONCATENATE(J453," ",K453," ",L453," ",M453," ",N453," ",O453," ",P453," ",Q453," ",R453," ",S453)</f>
        <v/>
      </c>
      <c r="U453" s="25" t="inlineStr">
        <is>
          <t>no reporta</t>
        </is>
      </c>
      <c r="V453" s="25" t="inlineStr">
        <is>
          <t>no reporta</t>
        </is>
      </c>
      <c r="W453" s="25" t="inlineStr">
        <is>
          <t>Julian E Gallo</t>
        </is>
      </c>
      <c r="X453" s="25" t="inlineStr">
        <is>
          <t>TR</t>
        </is>
      </c>
      <c r="Y453" s="25" t="n">
        <v>33</v>
      </c>
      <c r="Z453" s="25" t="inlineStr">
        <is>
          <t>A</t>
        </is>
      </c>
      <c r="AA453" s="25" t="inlineStr">
        <is>
          <t>SUR</t>
        </is>
      </c>
      <c r="AB453" s="25" t="n">
        <v>32</v>
      </c>
      <c r="AC453" s="25" t="inlineStr">
        <is>
          <t>D</t>
        </is>
      </c>
      <c r="AD453" s="25" t="n">
        <v>31</v>
      </c>
      <c r="AH453" s="25">
        <f>CONCATENATE(X453," ",Y453," ",Z453," ",AA453," ",AB453," ",AC453," ",AD453," ",AE453," ",AF453," ",AG453)</f>
        <v/>
      </c>
      <c r="AI453" s="25" t="inlineStr">
        <is>
          <t>no reporta</t>
        </is>
      </c>
      <c r="AJ453" s="25" t="n">
        <v>3319649</v>
      </c>
      <c r="AK453" s="25" t="inlineStr">
        <is>
          <t>La Magnolia</t>
        </is>
      </c>
      <c r="AM453" s="25" t="inlineStr">
        <is>
          <t>028</t>
        </is>
      </c>
      <c r="AP453" s="25" t="n">
        <v>9</v>
      </c>
      <c r="AQ453" s="34" t="n">
        <v>41810</v>
      </c>
      <c r="AR453" s="34" t="n">
        <v>41810</v>
      </c>
      <c r="AS453" s="36">
        <f>AR453-AQ453</f>
        <v/>
      </c>
      <c r="AT453" s="25" t="inlineStr">
        <is>
          <t>Acta de compromiso</t>
        </is>
      </c>
      <c r="AU453" s="25" t="inlineStr">
        <is>
          <t>Auto de archivo</t>
        </is>
      </c>
      <c r="CF453" s="38" t="n">
        <v>41827</v>
      </c>
    </row>
    <row r="454">
      <c r="B454" s="25" t="inlineStr">
        <is>
          <t>450-2014</t>
        </is>
      </c>
      <c r="C454" s="25" t="n">
        <v>1310790</v>
      </c>
      <c r="D454" s="25" t="inlineStr">
        <is>
          <t>FAUNA DOMÉSTICA</t>
        </is>
      </c>
      <c r="H454" s="25" t="inlineStr">
        <is>
          <t>Perro agresivo, sale sin trailla</t>
        </is>
      </c>
      <c r="I454" s="25" t="inlineStr">
        <is>
          <t>German Guzman</t>
        </is>
      </c>
      <c r="T454" s="25">
        <f>CONCATENATE(J454," ",K454," ",L454," ",M454," ",N454," ",O454," ",P454," ",Q454," ",R454," ",S454)</f>
        <v/>
      </c>
      <c r="U454" s="25" t="inlineStr">
        <is>
          <t>no reporta</t>
        </is>
      </c>
      <c r="V454" s="25" t="inlineStr">
        <is>
          <t>no reporta</t>
        </is>
      </c>
      <c r="W454" s="25" t="inlineStr">
        <is>
          <t>Yolanda Montoya Tobon</t>
        </is>
      </c>
      <c r="X454" s="25" t="inlineStr">
        <is>
          <t>KR</t>
        </is>
      </c>
      <c r="Y454" s="25" t="n">
        <v>27</v>
      </c>
      <c r="AB454" s="25" t="n">
        <v>36</v>
      </c>
      <c r="AD454" s="25" t="n">
        <v>35</v>
      </c>
      <c r="AE454" s="25" t="inlineStr">
        <is>
          <t>SUR</t>
        </is>
      </c>
      <c r="AG454" s="25" t="n">
        <v>702</v>
      </c>
      <c r="AH454" s="25">
        <f>CONCATENATE(X454," ",Y454," ",Z454," ",AA454," ",AB454," ",AC454," ",AD454," ",AE454," ",AF454," ",AG454)</f>
        <v/>
      </c>
      <c r="AI454" s="25" t="inlineStr">
        <is>
          <t>no reporta</t>
        </is>
      </c>
      <c r="AJ454" s="25" t="n">
        <v>3361660</v>
      </c>
      <c r="AK454" s="25" t="inlineStr">
        <is>
          <t>Inmaculada</t>
        </is>
      </c>
      <c r="AM454" s="25" t="inlineStr">
        <is>
          <t>018</t>
        </is>
      </c>
      <c r="AP454" s="25" t="n">
        <v>5</v>
      </c>
      <c r="AQ454" s="34" t="n">
        <v>41794</v>
      </c>
      <c r="AR454" s="34" t="n">
        <v>41823</v>
      </c>
      <c r="AS454" s="36">
        <f>AR454-AQ454</f>
        <v/>
      </c>
      <c r="AT454" s="25" t="inlineStr">
        <is>
          <t>Acta de compromiso</t>
        </is>
      </c>
      <c r="AU454" s="25" t="inlineStr">
        <is>
          <t>Auto de archivo</t>
        </is>
      </c>
      <c r="AW454" s="38" t="n">
        <v>41794</v>
      </c>
      <c r="AX454" s="37" t="inlineStr">
        <is>
          <t>john j-adriana</t>
        </is>
      </c>
      <c r="AY454" s="38" t="n">
        <v>41823</v>
      </c>
      <c r="CF454" s="38" t="n">
        <v>41878</v>
      </c>
    </row>
    <row r="455">
      <c r="B455" s="25" t="inlineStr">
        <is>
          <t>451-2014</t>
        </is>
      </c>
      <c r="C455" s="25" t="n">
        <v>1221</v>
      </c>
      <c r="D455" s="25" t="inlineStr">
        <is>
          <t>HÍDRICO</t>
        </is>
      </c>
      <c r="H455" s="25" t="inlineStr">
        <is>
          <t>Descarga de aguas residuales domesticas sin tratamiento</t>
        </is>
      </c>
      <c r="I455" s="25" t="inlineStr">
        <is>
          <t>Autoridad Ambiental</t>
        </is>
      </c>
      <c r="T455" s="25">
        <f>CONCATENATE(J455," ",K455," ",L455," ",M455," ",N455," ",O455," ",P455," ",Q455," ",R455," ",S455)</f>
        <v/>
      </c>
      <c r="U455" s="25" t="inlineStr">
        <is>
          <t>no reporta</t>
        </is>
      </c>
      <c r="V455" s="25" t="inlineStr">
        <is>
          <t>no reporta</t>
        </is>
      </c>
      <c r="W455" s="25" t="inlineStr">
        <is>
          <t>Blanca Nelly Galeano</t>
        </is>
      </c>
      <c r="AH455" s="25">
        <f>CONCATENATE(X455," ",Y455," ",Z455," ",AA455," ",AB455," ",AC455," ",AD455," ",AE455," ",AF455," ",AG455)</f>
        <v/>
      </c>
      <c r="AI455" s="25" t="inlineStr">
        <is>
          <t>no reporta</t>
        </is>
      </c>
      <c r="AJ455" s="25" t="n">
        <v>3147266431</v>
      </c>
      <c r="AL455" s="25" t="inlineStr">
        <is>
          <t>El Vallano</t>
        </is>
      </c>
      <c r="AM455" s="25" t="inlineStr">
        <is>
          <t>001</t>
        </is>
      </c>
      <c r="AO455" s="25" t="n">
        <v>57</v>
      </c>
      <c r="AP455" s="25" t="n">
        <v>11</v>
      </c>
      <c r="AQ455" s="34" t="n">
        <v>41795</v>
      </c>
      <c r="AS455" s="36">
        <f>AR455-AQ455</f>
        <v/>
      </c>
      <c r="AT455" s="25" t="inlineStr">
        <is>
          <t>Acta de compromiso</t>
        </is>
      </c>
      <c r="AU455" s="25" t="inlineStr">
        <is>
          <t>Citaciones</t>
        </is>
      </c>
    </row>
    <row r="456">
      <c r="B456" s="25" t="inlineStr">
        <is>
          <t>452-2014</t>
        </is>
      </c>
      <c r="C456" s="25" t="n">
        <v>1310743</v>
      </c>
      <c r="D456" s="25" t="inlineStr">
        <is>
          <t>FLORA</t>
        </is>
      </c>
      <c r="H456" s="25" t="inlineStr">
        <is>
          <t>Daño de plantas en zona verde</t>
        </is>
      </c>
      <c r="I456" s="25" t="inlineStr">
        <is>
          <t>Anonimo</t>
        </is>
      </c>
      <c r="T456" s="25">
        <f>CONCATENATE(J456," ",K456," ",L456," ",M456," ",N456," ",O456," ",P456," ",Q456," ",R456," ",S456)</f>
        <v/>
      </c>
      <c r="U456" s="25" t="inlineStr">
        <is>
          <t>no reporta</t>
        </is>
      </c>
      <c r="V456" s="25" t="inlineStr">
        <is>
          <t>no reporta</t>
        </is>
      </c>
      <c r="W456" s="25" t="inlineStr">
        <is>
          <t>Fabio - Yudi</t>
        </is>
      </c>
      <c r="X456" s="25" t="inlineStr">
        <is>
          <t>KR</t>
        </is>
      </c>
      <c r="Y456" s="25" t="n">
        <v>29</v>
      </c>
      <c r="Z456" s="25" t="inlineStr">
        <is>
          <t>C</t>
        </is>
      </c>
      <c r="AB456" s="25" t="n">
        <v>40</v>
      </c>
      <c r="AC456" s="25" t="inlineStr">
        <is>
          <t>F</t>
        </is>
      </c>
      <c r="AD456" s="25" t="n">
        <v>76</v>
      </c>
      <c r="AE456" s="25" t="inlineStr">
        <is>
          <t>SUR</t>
        </is>
      </c>
      <c r="AH456" s="25">
        <f>CONCATENATE(X456," ",Y456," ",Z456," ",AA456," ",AB456," ",AC456," ",AD456," ",AE456," ",AF456," ",AG456)</f>
        <v/>
      </c>
      <c r="AI456" s="25" t="inlineStr">
        <is>
          <t>no reporta</t>
        </is>
      </c>
      <c r="AJ456" s="25" t="inlineStr">
        <is>
          <t>no reporta</t>
        </is>
      </c>
      <c r="AK456" s="25" t="inlineStr">
        <is>
          <t>San José</t>
        </is>
      </c>
      <c r="AM456" s="25" t="inlineStr">
        <is>
          <t>014</t>
        </is>
      </c>
      <c r="AP456" s="25" t="n">
        <v>6</v>
      </c>
      <c r="AQ456" s="34" t="n">
        <v>41793</v>
      </c>
      <c r="AR456" s="34" t="n">
        <v>41814</v>
      </c>
      <c r="AS456" s="36">
        <f>AR456-AQ456</f>
        <v/>
      </c>
      <c r="AT456" s="25" t="inlineStr">
        <is>
          <t>Acta de compromiso</t>
        </is>
      </c>
      <c r="AU456" s="25" t="inlineStr">
        <is>
          <t>Auto de archivo</t>
        </is>
      </c>
      <c r="CF456" s="38" t="n">
        <v>41876</v>
      </c>
    </row>
    <row r="457">
      <c r="B457" s="25" t="inlineStr">
        <is>
          <t>453-2014</t>
        </is>
      </c>
      <c r="C457" s="25" t="n">
        <v>1310824</v>
      </c>
      <c r="E457" s="25" t="inlineStr">
        <is>
          <t>RESIDUOS SOLIDOS</t>
        </is>
      </c>
      <c r="H457" s="25" t="inlineStr">
        <is>
          <t>Recicladores que dejan basuras en la zona sin control</t>
        </is>
      </c>
      <c r="I457" s="25" t="inlineStr">
        <is>
          <t>Anonimo</t>
        </is>
      </c>
      <c r="T457" s="25">
        <f>CONCATENATE(J457," ",K457," ",L457," ",M457," ",N457," ",O457," ",P457," ",Q457," ",R457," ",S457)</f>
        <v/>
      </c>
      <c r="U457" s="25" t="inlineStr">
        <is>
          <t>no reporta</t>
        </is>
      </c>
      <c r="V457" s="25" t="inlineStr">
        <is>
          <t>no reporta</t>
        </is>
      </c>
      <c r="W457" s="25" t="inlineStr">
        <is>
          <t>Recicladores</t>
        </is>
      </c>
      <c r="X457" s="25" t="inlineStr">
        <is>
          <t>CL</t>
        </is>
      </c>
      <c r="Y457" s="25" t="n">
        <v>46</v>
      </c>
      <c r="Z457" s="25" t="inlineStr">
        <is>
          <t>D</t>
        </is>
      </c>
      <c r="AA457" s="25" t="inlineStr">
        <is>
          <t>SUR</t>
        </is>
      </c>
      <c r="AB457" s="25" t="n">
        <v>40</v>
      </c>
      <c r="AD457" s="25" t="n">
        <v>11</v>
      </c>
      <c r="AH457" s="25">
        <f>CONCATENATE(X457," ",Y457," ",Z457," ",AA457," ",AB457," ",AC457," ",AD457," ",AE457," ",AF457," ",AG457)</f>
        <v/>
      </c>
      <c r="AI457" s="25" t="inlineStr">
        <is>
          <t>no reporta</t>
        </is>
      </c>
      <c r="AJ457" s="25" t="inlineStr">
        <is>
          <t>no reporta</t>
        </is>
      </c>
      <c r="AK457" s="25" t="inlineStr">
        <is>
          <t>El Trianón</t>
        </is>
      </c>
      <c r="AM457" s="25" t="inlineStr">
        <is>
          <t>006</t>
        </is>
      </c>
      <c r="AP457" s="25" t="n">
        <v>7</v>
      </c>
      <c r="AQ457" s="34" t="n">
        <v>41796</v>
      </c>
      <c r="AR457" s="34" t="n">
        <v>41823</v>
      </c>
      <c r="AS457" s="36">
        <f>AR457-AQ457</f>
        <v/>
      </c>
      <c r="AT457" s="25" t="inlineStr">
        <is>
          <t>Acta de compromiso</t>
        </is>
      </c>
      <c r="AU457" s="25" t="inlineStr">
        <is>
          <t>Verificación</t>
        </is>
      </c>
    </row>
    <row r="458">
      <c r="A458" s="25" t="inlineStr">
        <is>
          <t>IT 132854</t>
        </is>
      </c>
      <c r="B458" s="25" t="inlineStr">
        <is>
          <t>454-2014</t>
        </is>
      </c>
      <c r="C458" s="25" t="n">
        <v>1311024</v>
      </c>
      <c r="D458" s="25" t="inlineStr">
        <is>
          <t>AIRE</t>
        </is>
      </c>
      <c r="H458" s="25" t="inlineStr">
        <is>
          <t>Emision de material particulado</t>
        </is>
      </c>
      <c r="I458" s="25" t="inlineStr">
        <is>
          <t>De Oficio</t>
        </is>
      </c>
      <c r="T458" s="25">
        <f>CONCATENATE(J458," ",K458," ",L458," ",M458," ",N458," ",O458," ",P458," ",Q458," ",R458," ",S458)</f>
        <v/>
      </c>
      <c r="U458" s="25" t="inlineStr">
        <is>
          <t>no reporta</t>
        </is>
      </c>
      <c r="V458" s="25" t="inlineStr">
        <is>
          <t>no reporta</t>
        </is>
      </c>
      <c r="W458" s="25" t="inlineStr">
        <is>
          <t>William Velasquez</t>
        </is>
      </c>
      <c r="X458" s="25" t="inlineStr">
        <is>
          <t>CL</t>
        </is>
      </c>
      <c r="Y458" s="25" t="n">
        <v>48</v>
      </c>
      <c r="Z458" s="25" t="inlineStr">
        <is>
          <t>C</t>
        </is>
      </c>
      <c r="AA458" s="25" t="inlineStr">
        <is>
          <t>SUR</t>
        </is>
      </c>
      <c r="AB458" s="25" t="n">
        <v>39</v>
      </c>
      <c r="AC458" s="25" t="inlineStr">
        <is>
          <t>A</t>
        </is>
      </c>
      <c r="AD458" s="25" t="n">
        <v>110</v>
      </c>
      <c r="AH458" s="25">
        <f>CONCATENATE(X458," ",Y458," ",Z458," ",AA458," ",AB458," ",AC458," ",AD458," ",AE458," ",AF458," ",AG458)</f>
        <v/>
      </c>
      <c r="AI458" s="25" t="n">
        <v>3363137</v>
      </c>
      <c r="AJ458" s="25" t="n">
        <v>3192488614</v>
      </c>
      <c r="AK458" s="25" t="inlineStr">
        <is>
          <t>El Trianón</t>
        </is>
      </c>
      <c r="AM458" s="25" t="inlineStr">
        <is>
          <t>006</t>
        </is>
      </c>
      <c r="AP458" s="25" t="n">
        <v>7</v>
      </c>
      <c r="AQ458" s="34" t="n">
        <v>41799</v>
      </c>
      <c r="AR458" s="34" t="n">
        <v>41799</v>
      </c>
      <c r="AS458" s="36">
        <f>AR458-AQ458</f>
        <v/>
      </c>
      <c r="AT458" s="25" t="inlineStr">
        <is>
          <t>Acta de compromiso</t>
        </is>
      </c>
      <c r="AU458" s="25" t="inlineStr">
        <is>
          <t>Auto de archivo</t>
        </is>
      </c>
      <c r="AW458" s="38" t="n">
        <v>41799</v>
      </c>
      <c r="AX458" s="37" t="inlineStr">
        <is>
          <t>C. Calle</t>
        </is>
      </c>
      <c r="AY458" s="38" t="n">
        <v>41803</v>
      </c>
      <c r="CF458" s="38" t="n">
        <v>41827</v>
      </c>
    </row>
    <row r="459">
      <c r="B459" s="25" t="inlineStr">
        <is>
          <t>455-2014</t>
        </is>
      </c>
      <c r="C459" s="25" t="n">
        <v>129553</v>
      </c>
      <c r="E459" s="25" t="inlineStr">
        <is>
          <t>ESCOMBROS</t>
        </is>
      </c>
      <c r="H459" s="25" t="inlineStr">
        <is>
          <t>Volqueta OLA 017 que descarga escombros en predio privado entre city plaza y quintas de la serrania</t>
        </is>
      </c>
      <c r="I459" s="25" t="inlineStr">
        <is>
          <t>Maria del Rosario Osuna Ospina - Urb. Quintas de la Serrania</t>
        </is>
      </c>
      <c r="T459" s="25">
        <f>CONCATENATE(J459," ",K459," ",L459," ",M459," ",N459," ",O459," ",P459," ",Q459," ",R459," ",S459)</f>
        <v/>
      </c>
      <c r="U459" s="25" t="inlineStr">
        <is>
          <t>no reporta</t>
        </is>
      </c>
      <c r="V459" s="25" t="inlineStr">
        <is>
          <t>no reporta</t>
        </is>
      </c>
      <c r="W459" s="25" t="inlineStr">
        <is>
          <t>Diana Patricia Cadavid Cardona OLA 017</t>
        </is>
      </c>
      <c r="AH459" s="25">
        <f>CONCATENATE(X459," ",Y459," ",Z459," ",AA459," ",AB459," ",AC459," ",AD459," ",AE459," ",AF459," ",AG459)</f>
        <v/>
      </c>
      <c r="AI459" s="25" t="inlineStr">
        <is>
          <t>no reporta</t>
        </is>
      </c>
      <c r="AJ459" s="25" t="inlineStr">
        <is>
          <t>no reporta</t>
        </is>
      </c>
      <c r="AK459" s="25" t="inlineStr">
        <is>
          <t>Loma de las Brujas</t>
        </is>
      </c>
      <c r="AM459" s="25" t="inlineStr">
        <is>
          <t>015</t>
        </is>
      </c>
      <c r="AP459" s="25" t="n">
        <v>5</v>
      </c>
      <c r="AQ459" s="34" t="n">
        <v>41800</v>
      </c>
      <c r="AR459" s="34" t="n">
        <v>41830</v>
      </c>
      <c r="AS459" s="36">
        <f>AR459-AQ459</f>
        <v/>
      </c>
      <c r="AT459" s="25" t="inlineStr">
        <is>
          <t>Comparendo ambiental</t>
        </is>
      </c>
      <c r="AU459" s="25" t="inlineStr">
        <is>
          <t>Fallos - Orden de Policia</t>
        </is>
      </c>
    </row>
    <row r="460">
      <c r="B460" s="25" t="inlineStr">
        <is>
          <t>456-2014</t>
        </is>
      </c>
      <c r="C460" s="25" t="n">
        <v>1345</v>
      </c>
      <c r="D460" s="25" t="inlineStr">
        <is>
          <t>HÍDRICO</t>
        </is>
      </c>
      <c r="H460" s="25" t="inlineStr">
        <is>
          <t>Descarga de aguas grises en terreno</t>
        </is>
      </c>
      <c r="I460" s="25" t="inlineStr">
        <is>
          <t>Autoridad Ambiental</t>
        </is>
      </c>
      <c r="T460" s="25">
        <f>CONCATENATE(J460," ",K460," ",L460," ",M460," ",N460," ",O460," ",P460," ",Q460," ",R460," ",S460)</f>
        <v/>
      </c>
      <c r="U460" s="25" t="inlineStr">
        <is>
          <t>no reporta</t>
        </is>
      </c>
      <c r="V460" s="25" t="inlineStr">
        <is>
          <t>no reporta</t>
        </is>
      </c>
      <c r="W460" s="25" t="inlineStr">
        <is>
          <t>Bernardo Botero Calle - Amanda Jaramillo</t>
        </is>
      </c>
      <c r="AH460" s="25">
        <f>CONCATENATE(X460," ",Y460," ",Z460," ",AA460," ",AB460," ",AC460," ",AD460," ",AE460," ",AF460," ",AG460)</f>
        <v/>
      </c>
      <c r="AI460" s="25" t="n">
        <v>15347768</v>
      </c>
      <c r="AJ460" s="25" t="n">
        <v>3334234</v>
      </c>
      <c r="AL460" s="25" t="inlineStr">
        <is>
          <t>El Vallano</t>
        </is>
      </c>
      <c r="AM460" s="25" t="inlineStr">
        <is>
          <t>001</t>
        </is>
      </c>
      <c r="AO460" s="25" t="inlineStr">
        <is>
          <t>66 - 75</t>
        </is>
      </c>
      <c r="AP460" s="25" t="n">
        <v>11</v>
      </c>
      <c r="AQ460" s="34" t="n">
        <v>41788</v>
      </c>
      <c r="AR460" s="34" t="n">
        <v>41816</v>
      </c>
      <c r="AS460" s="36">
        <f>AR460-AQ460</f>
        <v/>
      </c>
      <c r="AT460" s="25" t="inlineStr">
        <is>
          <t>Acta de compromiso</t>
        </is>
      </c>
      <c r="AU460" s="25" t="inlineStr">
        <is>
          <t>Auto de archivo</t>
        </is>
      </c>
      <c r="AW460" s="38" t="n">
        <v>41816</v>
      </c>
      <c r="AX460" s="37" t="inlineStr">
        <is>
          <t>J. Guzman</t>
        </is>
      </c>
      <c r="AY460" s="38" t="n">
        <v>41788</v>
      </c>
      <c r="CF460" s="38" t="n">
        <v>41890</v>
      </c>
    </row>
    <row r="461">
      <c r="B461" s="25" t="inlineStr">
        <is>
          <t>457-2014</t>
        </is>
      </c>
      <c r="C461" s="25" t="n">
        <v>1311505</v>
      </c>
      <c r="D461" s="25" t="inlineStr">
        <is>
          <t>FLORA</t>
        </is>
      </c>
      <c r="H461" s="25" t="inlineStr">
        <is>
          <t>Tala de arbol citrico</t>
        </is>
      </c>
      <c r="I461" s="25" t="inlineStr">
        <is>
          <t>Carlos Ramirez</t>
        </is>
      </c>
      <c r="T461" s="25">
        <f>CONCATENATE(J461," ",K461," ",L461," ",M461," ",N461," ",O461," ",P461," ",Q461," ",R461," ",S461)</f>
        <v/>
      </c>
      <c r="U461" s="25" t="n">
        <v>70555640</v>
      </c>
      <c r="V461" s="25" t="n">
        <v>2708640</v>
      </c>
      <c r="W461" s="25" t="inlineStr">
        <is>
          <t>Por determinar</t>
        </is>
      </c>
      <c r="X461" s="25" t="inlineStr">
        <is>
          <t>CL</t>
        </is>
      </c>
      <c r="Y461" s="25" t="n">
        <v>36</v>
      </c>
      <c r="Z461" s="25" t="inlineStr">
        <is>
          <t>E</t>
        </is>
      </c>
      <c r="AA461" s="25" t="inlineStr">
        <is>
          <t>SUR</t>
        </is>
      </c>
      <c r="AB461" s="25" t="n">
        <v>29</v>
      </c>
      <c r="AC461" s="25" t="inlineStr">
        <is>
          <t>A</t>
        </is>
      </c>
      <c r="AD461" s="25" t="n">
        <v>6</v>
      </c>
      <c r="AH461" s="25">
        <f>CONCATENATE(X461," ",Y461," ",Z461," ",AA461," ",AB461," ",AC461," ",AD461," ",AE461," ",AF461," ",AG461)</f>
        <v/>
      </c>
      <c r="AI461" s="25" t="inlineStr">
        <is>
          <t>no reporta</t>
        </is>
      </c>
      <c r="AJ461" s="25" t="inlineStr">
        <is>
          <t>no reporta</t>
        </is>
      </c>
      <c r="AK461" s="25" t="inlineStr">
        <is>
          <t>La Pradera</t>
        </is>
      </c>
      <c r="AM461" s="25" t="inlineStr">
        <is>
          <t>016</t>
        </is>
      </c>
      <c r="AP461" s="25" t="n">
        <v>5</v>
      </c>
      <c r="AQ461" s="34" t="n">
        <v>41803</v>
      </c>
      <c r="AR461" s="34" t="n">
        <v>41807</v>
      </c>
      <c r="AS461" s="36">
        <f>AR461-AQ461</f>
        <v/>
      </c>
      <c r="AT461" s="25" t="inlineStr">
        <is>
          <t>Acta de compromiso</t>
        </is>
      </c>
      <c r="AU461" s="25" t="inlineStr">
        <is>
          <t>Auto de archivo</t>
        </is>
      </c>
      <c r="CF461" s="38" t="n">
        <v>41865</v>
      </c>
    </row>
    <row r="462">
      <c r="B462" s="25" t="inlineStr">
        <is>
          <t>458-2014</t>
        </is>
      </c>
      <c r="C462" s="25" t="n">
        <v>1311518</v>
      </c>
      <c r="E462" s="25" t="inlineStr">
        <is>
          <t>MATERIALES DE CONSTRUCCIÓN</t>
        </is>
      </c>
      <c r="H462" s="25" t="inlineStr">
        <is>
          <t>Constructora que ocupa sardinel con equipos y materiales de construcción</t>
        </is>
      </c>
      <c r="I462" s="25" t="inlineStr">
        <is>
          <t>Anonimo</t>
        </is>
      </c>
      <c r="T462" s="25">
        <f>CONCATENATE(J462," ",K462," ",L462," ",M462," ",N462," ",O462," ",P462," ",Q462," ",R462," ",S462)</f>
        <v/>
      </c>
      <c r="U462" s="25" t="inlineStr">
        <is>
          <t>no reporta</t>
        </is>
      </c>
      <c r="V462" s="25" t="inlineStr">
        <is>
          <t>no reporta</t>
        </is>
      </c>
      <c r="W462" s="25" t="inlineStr">
        <is>
          <t>Constructora</t>
        </is>
      </c>
      <c r="X462" s="25" t="inlineStr">
        <is>
          <t>DG</t>
        </is>
      </c>
      <c r="Y462" s="25" t="n">
        <v>32</v>
      </c>
      <c r="Z462" s="25" t="inlineStr">
        <is>
          <t>D</t>
        </is>
      </c>
      <c r="AB462" s="25" t="n">
        <v>31</v>
      </c>
      <c r="AE462" s="25" t="inlineStr">
        <is>
          <t>SUR</t>
        </is>
      </c>
      <c r="AH462" s="25">
        <f>CONCATENATE(X462," ",Y462," ",Z462," ",AA462," ",AB462," ",AC462," ",AD462," ",AE462," ",AF462," ",AG462)</f>
        <v/>
      </c>
      <c r="AI462" s="25" t="inlineStr">
        <is>
          <t>no reporta</t>
        </is>
      </c>
      <c r="AJ462" s="25" t="inlineStr">
        <is>
          <t>no reporta</t>
        </is>
      </c>
      <c r="AK462" s="25" t="inlineStr">
        <is>
          <t>La Magnolia</t>
        </is>
      </c>
      <c r="AM462" s="25" t="inlineStr">
        <is>
          <t>028</t>
        </is>
      </c>
      <c r="AP462" s="25" t="n">
        <v>9</v>
      </c>
      <c r="AQ462" s="34" t="n">
        <v>41803</v>
      </c>
      <c r="AR462" s="34" t="n">
        <v>41814</v>
      </c>
      <c r="AS462" s="36">
        <f>AR462-AQ462</f>
        <v/>
      </c>
      <c r="AT462" s="25" t="inlineStr">
        <is>
          <t>Acta de compromiso</t>
        </is>
      </c>
      <c r="AU462" s="25" t="inlineStr">
        <is>
          <t>Auto de archivo</t>
        </is>
      </c>
      <c r="CF462" s="38" t="n">
        <v>41878</v>
      </c>
    </row>
    <row r="463">
      <c r="A463" s="25" t="inlineStr">
        <is>
          <t>IT 13-2817</t>
        </is>
      </c>
      <c r="B463" s="25" t="inlineStr">
        <is>
          <t>459-2014</t>
        </is>
      </c>
      <c r="C463" s="25" t="inlineStr">
        <is>
          <t>1311474 - 151798</t>
        </is>
      </c>
      <c r="D463" s="25" t="inlineStr">
        <is>
          <t>FLORA</t>
        </is>
      </c>
      <c r="H463" s="25" t="inlineStr">
        <is>
          <t>Tala de arboles nativos en zona de humedales</t>
        </is>
      </c>
      <c r="I463" s="25" t="inlineStr">
        <is>
          <t>Autoridad Ambiental</t>
        </is>
      </c>
      <c r="T463" s="25">
        <f>CONCATENATE(J463," ",K463," ",L463," ",M463," ",N463," ",O463," ",P463," ",Q463," ",R463," ",S463)</f>
        <v/>
      </c>
      <c r="U463" s="25" t="inlineStr">
        <is>
          <t>no reporta</t>
        </is>
      </c>
      <c r="V463" s="25" t="inlineStr">
        <is>
          <t>no reporta</t>
        </is>
      </c>
      <c r="W463" s="25" t="inlineStr">
        <is>
          <t>Jose Ignacio Palacio Garcia - Luz Denny Mejia Mejia</t>
        </is>
      </c>
      <c r="AH463" s="25" t="inlineStr">
        <is>
          <t>n</t>
        </is>
      </c>
      <c r="AI463" s="25" t="inlineStr">
        <is>
          <t>no reporta</t>
        </is>
      </c>
      <c r="AJ463" s="25" t="inlineStr">
        <is>
          <t>no reporta</t>
        </is>
      </c>
      <c r="AL463" s="25" t="inlineStr">
        <is>
          <t>Las Palmas</t>
        </is>
      </c>
      <c r="AM463" s="25" t="inlineStr">
        <is>
          <t>004</t>
        </is>
      </c>
      <c r="AO463" s="25" t="n">
        <v>176</v>
      </c>
      <c r="AP463" s="25" t="n">
        <v>12</v>
      </c>
      <c r="AQ463" s="34" t="n">
        <v>41801</v>
      </c>
      <c r="AR463" s="34" t="n">
        <v>41871</v>
      </c>
      <c r="AS463" s="36">
        <f>AR463-AQ463</f>
        <v/>
      </c>
      <c r="AT463" s="25" t="inlineStr">
        <is>
          <t>Acta de compromiso</t>
        </is>
      </c>
      <c r="AU463" s="25" t="inlineStr">
        <is>
          <t>Auto de archivo</t>
        </is>
      </c>
    </row>
    <row r="464">
      <c r="B464" s="25" t="inlineStr">
        <is>
          <t>460-2014</t>
        </is>
      </c>
      <c r="C464" s="25" t="inlineStr">
        <is>
          <t>1311586 - 1311880</t>
        </is>
      </c>
      <c r="D464" s="25" t="inlineStr">
        <is>
          <t>FAUNA DOMÉSTICA</t>
        </is>
      </c>
      <c r="H464" s="25" t="inlineStr">
        <is>
          <t>Ataque de canino a persona y a otro canino</t>
        </is>
      </c>
      <c r="I464" s="25" t="inlineStr">
        <is>
          <t>Maria del Pilar Villegas Rodas</t>
        </is>
      </c>
      <c r="J464" s="25" t="inlineStr">
        <is>
          <t>KR</t>
        </is>
      </c>
      <c r="K464" s="25" t="n">
        <v>25</v>
      </c>
      <c r="L464" s="25" t="inlineStr">
        <is>
          <t>B</t>
        </is>
      </c>
      <c r="N464" s="25" t="n">
        <v>26</v>
      </c>
      <c r="P464" s="25" t="n">
        <v>9</v>
      </c>
      <c r="Q464" s="25" t="inlineStr">
        <is>
          <t>SUR</t>
        </is>
      </c>
      <c r="S464" s="25" t="n">
        <v>104</v>
      </c>
      <c r="T464" s="25">
        <f>CONCATENATE(J464," ",K464," ",L464," ",M464," ",N464," ",O464," ",P464," ",Q464," ",R464," ",S464)</f>
        <v/>
      </c>
      <c r="U464" s="25" t="n">
        <v>43618088</v>
      </c>
      <c r="V464" s="25" t="inlineStr">
        <is>
          <t>no reporta</t>
        </is>
      </c>
      <c r="W464" s="25" t="inlineStr">
        <is>
          <t>Angela Maria Velasquez</t>
        </is>
      </c>
      <c r="X464" s="25" t="inlineStr">
        <is>
          <t>KR</t>
        </is>
      </c>
      <c r="Y464" s="25" t="n">
        <v>25</v>
      </c>
      <c r="Z464" s="25" t="inlineStr">
        <is>
          <t>B</t>
        </is>
      </c>
      <c r="AB464" s="25" t="n">
        <v>26</v>
      </c>
      <c r="AD464" s="25" t="n">
        <v>9</v>
      </c>
      <c r="AE464" s="25" t="inlineStr">
        <is>
          <t>SUR</t>
        </is>
      </c>
      <c r="AG464" s="25" t="n">
        <v>120</v>
      </c>
      <c r="AH464" s="25">
        <f>CONCATENATE(X464," ",Y464," ",Z464," ",AA464," ",AB464," ",AC464," ",AD464," ",AE464," ",AF464," ",AG464)</f>
        <v/>
      </c>
      <c r="AI464" s="25" t="inlineStr">
        <is>
          <t>no reporta</t>
        </is>
      </c>
      <c r="AJ464" s="25" t="inlineStr">
        <is>
          <t>no reporta</t>
        </is>
      </c>
      <c r="AK464" s="25" t="inlineStr">
        <is>
          <t>El Esmeraldal</t>
        </is>
      </c>
      <c r="AM464" s="25" t="inlineStr">
        <is>
          <t>031</t>
        </is>
      </c>
      <c r="AP464" s="25" t="n">
        <v>4</v>
      </c>
      <c r="AQ464" s="34" t="n">
        <v>41808</v>
      </c>
      <c r="AR464" s="34" t="n">
        <v>41830</v>
      </c>
      <c r="AS464" s="36">
        <f>AR464-AQ464</f>
        <v/>
      </c>
      <c r="AT464" s="25" t="inlineStr">
        <is>
          <t>Acta de compromiso</t>
        </is>
      </c>
      <c r="AU464" s="25" t="inlineStr">
        <is>
          <t>Auto de archivo</t>
        </is>
      </c>
      <c r="AW464" s="38" t="n">
        <v>41808</v>
      </c>
      <c r="AX464" s="37" t="inlineStr">
        <is>
          <t>inspeccion ambiental</t>
        </is>
      </c>
      <c r="AY464" s="38" t="n">
        <v>41808</v>
      </c>
      <c r="BN464" s="38" t="n">
        <v>41827</v>
      </c>
      <c r="BO464" s="37" t="inlineStr">
        <is>
          <t>francisco v</t>
        </is>
      </c>
      <c r="BP464" s="38" t="n">
        <v>41842</v>
      </c>
      <c r="BQ464" s="38" t="n">
        <v>41849</v>
      </c>
      <c r="BV464" s="38" t="n">
        <v>41827</v>
      </c>
      <c r="BW464" s="38" t="n">
        <v>41830</v>
      </c>
      <c r="CF464" s="38" t="n">
        <v>41940</v>
      </c>
    </row>
    <row r="465">
      <c r="B465" s="25" t="inlineStr">
        <is>
          <t>461-2014</t>
        </is>
      </c>
      <c r="C465" s="25" t="n">
        <v>1310791</v>
      </c>
      <c r="D465" s="25" t="inlineStr">
        <is>
          <t>FAUNA DOMÉSTICA</t>
        </is>
      </c>
      <c r="H465" s="25" t="inlineStr">
        <is>
          <t>Solicitud de material de apoyo para educar</t>
        </is>
      </c>
      <c r="I465" s="25" t="inlineStr">
        <is>
          <t>Juan Gonzalo Gomez J - Admon Urbanización Camino de la Colina</t>
        </is>
      </c>
      <c r="J465" s="25" t="inlineStr">
        <is>
          <t>TR</t>
        </is>
      </c>
      <c r="K465" s="25" t="n">
        <v>35</v>
      </c>
      <c r="M465" s="25" t="inlineStr">
        <is>
          <t>SUR</t>
        </is>
      </c>
      <c r="N465" s="25" t="n">
        <v>27</v>
      </c>
      <c r="O465" s="25" t="inlineStr">
        <is>
          <t>F</t>
        </is>
      </c>
      <c r="P465" s="25" t="n">
        <v>51</v>
      </c>
      <c r="T465" s="25">
        <f>CONCATENATE(J465," ",K465," ",L465," ",M465," ",N465," ",O465," ",P465," ",Q465," ",R465," ",S465)</f>
        <v/>
      </c>
      <c r="U465" s="25" t="inlineStr">
        <is>
          <t>no reporta</t>
        </is>
      </c>
      <c r="V465" s="25" t="n">
        <v>3343517</v>
      </c>
      <c r="W465" s="25" t="inlineStr">
        <is>
          <t>Comunidad</t>
        </is>
      </c>
      <c r="AH465" s="25">
        <f>CONCATENATE(X465," ",Y465," ",Z465," ",AA465," ",AB465," ",AC465," ",AD465," ",AE465," ",AF465," ",AG465)</f>
        <v/>
      </c>
      <c r="AI465" s="25" t="inlineStr">
        <is>
          <t>no reporta</t>
        </is>
      </c>
      <c r="AJ465" s="25" t="inlineStr">
        <is>
          <t>no reporta</t>
        </is>
      </c>
      <c r="AK465" s="25" t="inlineStr">
        <is>
          <t>Loma de las Brujas</t>
        </is>
      </c>
      <c r="AM465" s="25" t="inlineStr">
        <is>
          <t>015</t>
        </is>
      </c>
      <c r="AP465" s="25" t="n">
        <v>5</v>
      </c>
      <c r="AQ465" s="34" t="n">
        <v>41794</v>
      </c>
      <c r="AR465" s="34" t="n">
        <v>41803</v>
      </c>
      <c r="AS465" s="36">
        <f>AR465-AQ465</f>
        <v/>
      </c>
      <c r="AT465" s="25" t="inlineStr">
        <is>
          <t>Acta de compromiso</t>
        </is>
      </c>
      <c r="AU465" s="25" t="inlineStr">
        <is>
          <t>Auto de archivo</t>
        </is>
      </c>
      <c r="CF465" s="38" t="n">
        <v>41865</v>
      </c>
    </row>
    <row r="466">
      <c r="A466" s="25" t="inlineStr">
        <is>
          <t>Oficio 13-2859 IT 13-2860</t>
        </is>
      </c>
      <c r="B466" s="25" t="inlineStr">
        <is>
          <t>462-2014</t>
        </is>
      </c>
      <c r="C466" s="25" t="n">
        <v>133854</v>
      </c>
      <c r="D466" s="25" t="inlineStr">
        <is>
          <t>HÍDRICO</t>
        </is>
      </c>
      <c r="G466" s="25" t="inlineStr">
        <is>
          <t>Casa de Patio</t>
        </is>
      </c>
      <c r="H466" s="25" t="inlineStr">
        <is>
          <t>Ocupación de zona de retiro de quebrada con campamentos provisionales</t>
        </is>
      </c>
      <c r="I466" s="25" t="inlineStr">
        <is>
          <t>Autoridad Ambiental</t>
        </is>
      </c>
      <c r="T466" s="25">
        <f>CONCATENATE(J466," ",K466," ",L466," ",M466," ",N466," ",O466," ",P466," ",Q466," ",R466," ",S466)</f>
        <v/>
      </c>
      <c r="U466" s="25" t="inlineStr">
        <is>
          <t>no reporta</t>
        </is>
      </c>
      <c r="V466" s="25" t="inlineStr">
        <is>
          <t>no reporta</t>
        </is>
      </c>
      <c r="W466" s="25" t="inlineStr">
        <is>
          <t>Proyecto Casa de Patio - Edgar Arango</t>
        </is>
      </c>
      <c r="X466" s="25" t="inlineStr">
        <is>
          <t>CL</t>
        </is>
      </c>
      <c r="Y466" s="25" t="n">
        <v>25</v>
      </c>
      <c r="AA466" s="25" t="inlineStr">
        <is>
          <t>SUR</t>
        </is>
      </c>
      <c r="AB466" s="25" t="n">
        <v>20</v>
      </c>
      <c r="AD466" s="25" t="n">
        <v>17</v>
      </c>
      <c r="AH466" s="25">
        <f>CONCATENATE(X466," ",Y466," ",Z466," ",AA466," ",AB466," ",AC466," ",AD466," ",AE466," ",AF466," ",AG466)</f>
        <v/>
      </c>
      <c r="AI466" s="25" t="inlineStr">
        <is>
          <t>no reporta</t>
        </is>
      </c>
      <c r="AJ466" s="25" t="inlineStr">
        <is>
          <t>no reporta</t>
        </is>
      </c>
      <c r="AK466" s="25" t="inlineStr">
        <is>
          <t>Loma El Atravezado</t>
        </is>
      </c>
      <c r="AM466" s="25" t="inlineStr">
        <is>
          <t>032</t>
        </is>
      </c>
      <c r="AP466" s="25" t="n">
        <v>4</v>
      </c>
      <c r="AQ466" s="34" t="n">
        <v>41808</v>
      </c>
      <c r="AS466" s="36">
        <f>AR466-AQ466</f>
        <v/>
      </c>
      <c r="AT466" s="25" t="inlineStr">
        <is>
          <t>Acta de compromiso</t>
        </is>
      </c>
      <c r="AU466" s="25" t="inlineStr">
        <is>
          <t>Verificación</t>
        </is>
      </c>
    </row>
    <row r="467">
      <c r="A467" s="25" t="inlineStr">
        <is>
          <t>27903-28161-2011</t>
        </is>
      </c>
      <c r="B467" s="25" t="inlineStr">
        <is>
          <t>463-2014</t>
        </is>
      </c>
      <c r="D467" s="25" t="inlineStr">
        <is>
          <t>FLORA</t>
        </is>
      </c>
      <c r="H467" s="25" t="inlineStr">
        <is>
          <t>Incumplimiento en reposición de arboles</t>
        </is>
      </c>
      <c r="I467" s="25" t="inlineStr">
        <is>
          <t>Parques y Arborización</t>
        </is>
      </c>
      <c r="T467" s="25">
        <f>CONCATENATE(J467," ",K467," ",L467," ",M467," ",N467," ",O467," ",P467," ",Q467," ",R467," ",S467)</f>
        <v/>
      </c>
      <c r="U467" s="25" t="inlineStr">
        <is>
          <t>no reporta</t>
        </is>
      </c>
      <c r="V467" s="25" t="inlineStr">
        <is>
          <t>no reporta</t>
        </is>
      </c>
      <c r="W467" s="25" t="inlineStr">
        <is>
          <t>Juan Francisco Velasquez Vargas</t>
        </is>
      </c>
      <c r="X467" s="25" t="inlineStr">
        <is>
          <t>KR</t>
        </is>
      </c>
      <c r="Y467" s="25" t="n">
        <v>48</v>
      </c>
      <c r="AB467" s="25" t="n">
        <v>45</v>
      </c>
      <c r="AD467" s="25" t="n">
        <v>95</v>
      </c>
      <c r="AE467" s="25" t="inlineStr">
        <is>
          <t>SUR</t>
        </is>
      </c>
      <c r="AH467" s="25">
        <f>CONCATENATE(X467," ",Y467," ",Z467," ",AA467," ",AB467," ",AC467," ",AD467," ",AE467," ",AF467," ",AG467)</f>
        <v/>
      </c>
      <c r="AI467" s="25" t="inlineStr">
        <is>
          <t>no reporta</t>
        </is>
      </c>
      <c r="AJ467" s="25" t="inlineStr">
        <is>
          <t>3117738 - 3114831 - 3125236601</t>
        </is>
      </c>
      <c r="AK467" s="25" t="inlineStr">
        <is>
          <t>Las Vegas</t>
        </is>
      </c>
      <c r="AM467" s="25" t="inlineStr">
        <is>
          <t>009</t>
        </is>
      </c>
      <c r="AP467" s="25" t="n">
        <v>1</v>
      </c>
      <c r="AQ467" s="34" t="n">
        <v>41822</v>
      </c>
      <c r="AS467" s="36">
        <f>AR467-AQ467</f>
        <v/>
      </c>
      <c r="AT467" s="25" t="inlineStr">
        <is>
          <t>Acta de compromiso</t>
        </is>
      </c>
      <c r="AU467" s="25" t="inlineStr">
        <is>
          <t>Citaciones</t>
        </is>
      </c>
    </row>
    <row r="468">
      <c r="A468" s="25" t="inlineStr">
        <is>
          <t>Oficio 13-3250 I.T 13-3251 17585-2009</t>
        </is>
      </c>
      <c r="B468" s="25" t="inlineStr">
        <is>
          <t>464-2014</t>
        </is>
      </c>
      <c r="C468" s="25" t="inlineStr">
        <is>
          <t>2068 - 273136</t>
        </is>
      </c>
      <c r="D468" s="25" t="inlineStr">
        <is>
          <t>HÍDRICO</t>
        </is>
      </c>
      <c r="G468" s="25" t="inlineStr">
        <is>
          <t>Camino de Brujas</t>
        </is>
      </c>
      <c r="H468" s="25" t="inlineStr">
        <is>
          <t>Problemas estructurales en urbanizacion -  Requerimiento por descarga de aguas grises en obra que descarga agua lluvia</t>
        </is>
      </c>
      <c r="I468" s="25" t="inlineStr">
        <is>
          <t>OGR</t>
        </is>
      </c>
      <c r="T468" s="25">
        <f>CONCATENATE(J468," ",K468," ",L468," ",M468," ",N468," ",O468," ",P468," ",Q468," ",R468," ",S468)</f>
        <v/>
      </c>
      <c r="U468" s="25" t="inlineStr">
        <is>
          <t>no reporta</t>
        </is>
      </c>
      <c r="V468" s="25" t="inlineStr">
        <is>
          <t>no reporta</t>
        </is>
      </c>
      <c r="W468" s="25" t="inlineStr">
        <is>
          <t>Juan Mauricio Jimenez - Arquitectura y Concreto - CR Camino de Brujas</t>
        </is>
      </c>
      <c r="AH468" s="25">
        <f>CONCATENATE(X468," ",Y468," ",Z468," ",AA468," ",AB468," ",AC468," ",AD468," ",AE468," ",AF468," ",AG468)</f>
        <v/>
      </c>
      <c r="AI468" s="25" t="inlineStr">
        <is>
          <t>no reporta</t>
        </is>
      </c>
      <c r="AJ468" s="25" t="inlineStr">
        <is>
          <t>no reporta</t>
        </is>
      </c>
      <c r="AK468" s="25" t="inlineStr">
        <is>
          <t>Loma de las Brujas</t>
        </is>
      </c>
      <c r="AM468" s="25" t="inlineStr">
        <is>
          <t>015</t>
        </is>
      </c>
      <c r="AP468" s="25" t="n">
        <v>5</v>
      </c>
      <c r="AQ468" s="34" t="n">
        <v>41810</v>
      </c>
      <c r="AS468" s="36">
        <f>AR468-AQ468</f>
        <v/>
      </c>
      <c r="AT468" s="25" t="inlineStr">
        <is>
          <t>Acta de compromiso</t>
        </is>
      </c>
      <c r="AU468" s="25" t="inlineStr">
        <is>
          <t>Remisión u otros</t>
        </is>
      </c>
    </row>
    <row r="469">
      <c r="A469" s="25" t="inlineStr">
        <is>
          <t>IT 13-2891</t>
        </is>
      </c>
      <c r="B469" s="25" t="inlineStr">
        <is>
          <t>465-2014</t>
        </is>
      </c>
      <c r="D469" s="25" t="inlineStr">
        <is>
          <t>HÍDRICO</t>
        </is>
      </c>
      <c r="H469" s="25" t="inlineStr">
        <is>
          <t>Descarga de agua residual domestica en quebrada La Ayura de las flores</t>
        </is>
      </c>
      <c r="I469" s="25" t="inlineStr">
        <is>
          <t>Autoridad Ambiental</t>
        </is>
      </c>
      <c r="T469" s="25">
        <f>CONCATENATE(J469," ",K469," ",L469," ",M469," ",N469," ",O469," ",P469," ",Q469," ",R469," ",S469)</f>
        <v/>
      </c>
      <c r="U469" s="25" t="inlineStr">
        <is>
          <t>no reporta</t>
        </is>
      </c>
      <c r="V469" s="25" t="inlineStr">
        <is>
          <t>no reporta</t>
        </is>
      </c>
      <c r="W469" s="25" t="inlineStr">
        <is>
          <t>EPM - Hemel Adolfo Serna Valencia</t>
        </is>
      </c>
      <c r="X469" s="25" t="inlineStr">
        <is>
          <t>DG</t>
        </is>
      </c>
      <c r="Y469" s="25" t="n">
        <v>31</v>
      </c>
      <c r="Z469" s="25" t="inlineStr">
        <is>
          <t>C</t>
        </is>
      </c>
      <c r="AB469" s="25" t="n">
        <v>33</v>
      </c>
      <c r="AC469" s="25" t="inlineStr">
        <is>
          <t>A</t>
        </is>
      </c>
      <c r="AD469" s="25" t="n">
        <v>130</v>
      </c>
      <c r="AE469" s="25" t="inlineStr">
        <is>
          <t>SUR</t>
        </is>
      </c>
      <c r="AH469" s="25">
        <f>CONCATENATE(X469," ",Y469," ",Z469," ",AA469," ",AB469," ",AC469," ",AD469," ",AE469," ",AF469," ",AG469)</f>
        <v/>
      </c>
      <c r="AI469" s="25" t="inlineStr">
        <is>
          <t>no reporta</t>
        </is>
      </c>
      <c r="AJ469" s="25" t="inlineStr">
        <is>
          <t>no reporta</t>
        </is>
      </c>
      <c r="AK469" s="25" t="inlineStr">
        <is>
          <t>Las Flores</t>
        </is>
      </c>
      <c r="AM469" s="25" t="inlineStr">
        <is>
          <t>029</t>
        </is>
      </c>
      <c r="AP469" s="25" t="n">
        <v>3</v>
      </c>
      <c r="AQ469" s="34" t="n">
        <v>41814</v>
      </c>
      <c r="AS469" s="36">
        <f>AR469-AQ469</f>
        <v/>
      </c>
      <c r="AT469" s="25" t="inlineStr">
        <is>
          <t>Acta de compromiso</t>
        </is>
      </c>
      <c r="AU469" s="25" t="inlineStr">
        <is>
          <t>Pendiente de trámite</t>
        </is>
      </c>
    </row>
    <row r="470">
      <c r="A470" s="25" t="inlineStr">
        <is>
          <t>IT 13-2893</t>
        </is>
      </c>
      <c r="B470" s="25" t="inlineStr">
        <is>
          <t>466-2014</t>
        </is>
      </c>
      <c r="D470" s="25" t="inlineStr">
        <is>
          <t>HÍDRICO</t>
        </is>
      </c>
      <c r="H470" s="25" t="inlineStr">
        <is>
          <t>Descarga de agua residual domestica en quebrada La Ayura a la altura de las brujas</t>
        </is>
      </c>
      <c r="I470" s="25" t="inlineStr">
        <is>
          <t>Autoridad Ambiental</t>
        </is>
      </c>
      <c r="T470" s="25">
        <f>CONCATENATE(J470," ",K470," ",L470," ",M470," ",N470," ",O470," ",P470," ",Q470," ",R470," ",S470)</f>
        <v/>
      </c>
      <c r="U470" s="25" t="inlineStr">
        <is>
          <t>no reporta</t>
        </is>
      </c>
      <c r="V470" s="25" t="inlineStr">
        <is>
          <t>no reporta</t>
        </is>
      </c>
      <c r="W470" s="25" t="inlineStr">
        <is>
          <t>EPM - Hemel Adolfo Serna Valencia</t>
        </is>
      </c>
      <c r="X470" s="25" t="inlineStr">
        <is>
          <t>KR</t>
        </is>
      </c>
      <c r="Y470" s="25" t="n">
        <v>29</v>
      </c>
      <c r="Z470" s="25" t="inlineStr">
        <is>
          <t>A</t>
        </is>
      </c>
      <c r="AB470" s="25" t="n">
        <v>39</v>
      </c>
      <c r="AE470" s="25" t="inlineStr">
        <is>
          <t>SUR</t>
        </is>
      </c>
      <c r="AH470" s="25">
        <f>CONCATENATE(X470," ",Y470," ",Z470," ",AA470," ",AB470," ",AC470," ",AD470," ",AE470," ",AF470," ",AG470)</f>
        <v/>
      </c>
      <c r="AI470" s="25" t="inlineStr">
        <is>
          <t>no reporta</t>
        </is>
      </c>
      <c r="AJ470" s="25" t="inlineStr">
        <is>
          <t>no reporta</t>
        </is>
      </c>
      <c r="AK470" s="25" t="inlineStr">
        <is>
          <t>Loma de las Brujas</t>
        </is>
      </c>
      <c r="AM470" s="25" t="inlineStr">
        <is>
          <t>015</t>
        </is>
      </c>
      <c r="AP470" s="25" t="n">
        <v>5</v>
      </c>
      <c r="AQ470" s="34" t="n">
        <v>41810</v>
      </c>
      <c r="AS470" s="36">
        <f>AR470-AQ470</f>
        <v/>
      </c>
      <c r="AT470" s="25" t="inlineStr">
        <is>
          <t>Acta de compromiso</t>
        </is>
      </c>
      <c r="AU470" s="25" t="inlineStr">
        <is>
          <t>Pendiente de trámite</t>
        </is>
      </c>
    </row>
    <row r="471">
      <c r="A471" s="25" t="inlineStr">
        <is>
          <t>IT 13-2892</t>
        </is>
      </c>
      <c r="B471" s="25" t="inlineStr">
        <is>
          <t>467-2014</t>
        </is>
      </c>
      <c r="D471" s="25" t="inlineStr">
        <is>
          <t>HÍDRICO</t>
        </is>
      </c>
      <c r="H471" s="25" t="inlineStr">
        <is>
          <t>Descarga de agua residual domestica en quebrada La Sebastiana a la altura de palos de moguer</t>
        </is>
      </c>
      <c r="I471" s="25" t="inlineStr">
        <is>
          <t>Autoridad Ambiental</t>
        </is>
      </c>
      <c r="T471" s="25">
        <f>CONCATENATE(J471," ",K471," ",L471," ",M471," ",N471," ",O471," ",P471," ",Q471," ",R471," ",S471)</f>
        <v/>
      </c>
      <c r="U471" s="25" t="inlineStr">
        <is>
          <t>no reporta</t>
        </is>
      </c>
      <c r="V471" s="25" t="inlineStr">
        <is>
          <t>no reporta</t>
        </is>
      </c>
      <c r="W471" s="25" t="inlineStr">
        <is>
          <t>EPM - Hemel Adolfo Serna Valencia</t>
        </is>
      </c>
      <c r="X471" s="25" t="inlineStr">
        <is>
          <t>TR</t>
        </is>
      </c>
      <c r="Y471" s="25" t="n">
        <v>36</v>
      </c>
      <c r="AA471" s="25" t="inlineStr">
        <is>
          <t>SUR</t>
        </is>
      </c>
      <c r="AB471" s="25" t="n">
        <v>28</v>
      </c>
      <c r="AD471" s="25" t="n">
        <v>4</v>
      </c>
      <c r="AH471" s="25">
        <f>CONCATENATE(X471," ",Y471," ",Z471," ",AA471," ",AB471," ",AC471," ",AD471," ",AE471," ",AF471," ",AG471)</f>
        <v/>
      </c>
      <c r="AI471" s="25" t="inlineStr">
        <is>
          <t>no reporta</t>
        </is>
      </c>
      <c r="AJ471" s="25" t="inlineStr">
        <is>
          <t>no reporta</t>
        </is>
      </c>
      <c r="AK471" s="25" t="inlineStr">
        <is>
          <t>La Pradera</t>
        </is>
      </c>
      <c r="AM471" s="25" t="inlineStr">
        <is>
          <t>016</t>
        </is>
      </c>
      <c r="AP471" s="25" t="n">
        <v>5</v>
      </c>
      <c r="AQ471" s="34" t="n">
        <v>41814</v>
      </c>
      <c r="AS471" s="36">
        <f>AR471-AQ471</f>
        <v/>
      </c>
      <c r="AT471" s="25" t="inlineStr">
        <is>
          <t>Acta de compromiso</t>
        </is>
      </c>
      <c r="AU471" s="25" t="inlineStr">
        <is>
          <t>Pendiente de trámite</t>
        </is>
      </c>
    </row>
    <row r="472">
      <c r="B472" s="25" t="inlineStr">
        <is>
          <t>468-2014</t>
        </is>
      </c>
      <c r="C472" s="25" t="n">
        <v>131685</v>
      </c>
      <c r="E472" s="25" t="inlineStr">
        <is>
          <t>RESIDUOS SOLIDOS</t>
        </is>
      </c>
      <c r="H472" s="25" t="inlineStr">
        <is>
          <t xml:space="preserve">Disposición inadecuada de residuos solidos </t>
        </is>
      </c>
      <c r="I472" s="25" t="inlineStr">
        <is>
          <t>Ricardo Arturo Gaviria Gomez</t>
        </is>
      </c>
      <c r="T472" s="25">
        <f>CONCATENATE(J472," ",K472," ",L472," ",M472," ",N472," ",O472," ",P472," ",Q472," ",R472," ",S472)</f>
        <v/>
      </c>
      <c r="U472" s="25" t="inlineStr">
        <is>
          <t>no reporta</t>
        </is>
      </c>
      <c r="V472" s="25" t="inlineStr">
        <is>
          <t>3394000ext 4230 - 3148128705</t>
        </is>
      </c>
      <c r="W472" s="25" t="inlineStr">
        <is>
          <t>Por determinar</t>
        </is>
      </c>
      <c r="X472" s="25" t="inlineStr">
        <is>
          <t>DG</t>
        </is>
      </c>
      <c r="Y472" s="25" t="n">
        <v>32</v>
      </c>
      <c r="Z472" s="25" t="inlineStr">
        <is>
          <t>C</t>
        </is>
      </c>
      <c r="AB472" s="25" t="n">
        <v>34</v>
      </c>
      <c r="AC472" s="25" t="inlineStr">
        <is>
          <t>D</t>
        </is>
      </c>
      <c r="AE472" s="25" t="inlineStr">
        <is>
          <t>SUR</t>
        </is>
      </c>
      <c r="AH472" s="25">
        <f>CONCATENATE(X472," ",Y472," ",Z472," ",AA472," ",AB472," ",AC472," ",AD472," ",AE472," ",AF472," ",AG472)</f>
        <v/>
      </c>
      <c r="AI472" s="25" t="inlineStr">
        <is>
          <t>no reporta</t>
        </is>
      </c>
      <c r="AJ472" s="25" t="inlineStr">
        <is>
          <t>no reporta</t>
        </is>
      </c>
      <c r="AK472" s="25" t="inlineStr">
        <is>
          <t>Los Naranjos</t>
        </is>
      </c>
      <c r="AM472" s="25" t="inlineStr">
        <is>
          <t>020</t>
        </is>
      </c>
      <c r="AP472" s="25" t="n">
        <v>9</v>
      </c>
      <c r="AQ472" s="34" t="n">
        <v>41810</v>
      </c>
      <c r="AR472" s="34" t="n">
        <v>41823</v>
      </c>
      <c r="AS472" s="36">
        <f>AR472-AQ472</f>
        <v/>
      </c>
      <c r="AT472" s="25" t="inlineStr">
        <is>
          <t>Acta de compromiso</t>
        </is>
      </c>
      <c r="AU472" s="25" t="inlineStr">
        <is>
          <t>Auto de archivo</t>
        </is>
      </c>
    </row>
    <row r="473">
      <c r="B473" s="25" t="inlineStr">
        <is>
          <t>469-2014</t>
        </is>
      </c>
      <c r="C473" s="25" t="n">
        <v>1311529</v>
      </c>
      <c r="E473" s="25" t="inlineStr">
        <is>
          <t>ESCOMBROS</t>
        </is>
      </c>
      <c r="H473" s="25" t="inlineStr">
        <is>
          <t>Disposición inadecuada de escombros</t>
        </is>
      </c>
      <c r="I473" s="25" t="inlineStr">
        <is>
          <t>De oficio</t>
        </is>
      </c>
      <c r="T473" s="25">
        <f>CONCATENATE(J473," ",K473," ",L473," ",M473," ",N473," ",O473," ",P473," ",Q473," ",R473," ",S473)</f>
        <v/>
      </c>
      <c r="U473" s="25" t="inlineStr">
        <is>
          <t>no reporta</t>
        </is>
      </c>
      <c r="V473" s="25" t="inlineStr">
        <is>
          <t>no reporta</t>
        </is>
      </c>
      <c r="W473" s="25" t="inlineStr">
        <is>
          <t>Por determinar</t>
        </is>
      </c>
      <c r="X473" s="25" t="inlineStr">
        <is>
          <t>KR</t>
        </is>
      </c>
      <c r="Y473" s="25" t="n">
        <v>43</v>
      </c>
      <c r="Z473" s="25" t="inlineStr">
        <is>
          <t>A</t>
        </is>
      </c>
      <c r="AB473" s="25" t="n">
        <v>32</v>
      </c>
      <c r="AC473" s="25" t="inlineStr">
        <is>
          <t>B</t>
        </is>
      </c>
      <c r="AD473" s="25" t="n">
        <v>42</v>
      </c>
      <c r="AE473" s="25" t="inlineStr">
        <is>
          <t>SUR</t>
        </is>
      </c>
      <c r="AG473" s="25" t="n">
        <v>201</v>
      </c>
      <c r="AH473" s="25">
        <f>CONCATENATE(X473," ",Y473," ",Z473," ",AA473," ",AB473," ",AC473," ",AD473," ",AE473," ",AF473," ",AG473)</f>
        <v/>
      </c>
      <c r="AI473" s="25" t="inlineStr">
        <is>
          <t>no reporta</t>
        </is>
      </c>
      <c r="AJ473" s="25" t="inlineStr">
        <is>
          <t>no reporta</t>
        </is>
      </c>
      <c r="AK473" s="25" t="inlineStr">
        <is>
          <t>San Marcos</t>
        </is>
      </c>
      <c r="AM473" s="25" t="inlineStr">
        <is>
          <t>025</t>
        </is>
      </c>
      <c r="AP473" s="25" t="n">
        <v>2</v>
      </c>
      <c r="AQ473" s="34" t="n">
        <v>41806</v>
      </c>
      <c r="AS473" s="36">
        <f>AR473-AQ473</f>
        <v/>
      </c>
      <c r="AT473" s="25" t="inlineStr">
        <is>
          <t>Comparendo ambiental</t>
        </is>
      </c>
      <c r="AU473" s="25" t="inlineStr">
        <is>
          <t>Auto de archivo</t>
        </is>
      </c>
    </row>
    <row r="474">
      <c r="B474" s="25" t="inlineStr">
        <is>
          <t>470-2014</t>
        </is>
      </c>
      <c r="C474" s="25" t="n">
        <v>1311530</v>
      </c>
      <c r="E474" s="25" t="inlineStr">
        <is>
          <t>ESCOMBROS</t>
        </is>
      </c>
      <c r="H474" s="25" t="inlineStr">
        <is>
          <t>Disposición inadecuada de escombros</t>
        </is>
      </c>
      <c r="I474" s="25" t="inlineStr">
        <is>
          <t>De oficio</t>
        </is>
      </c>
      <c r="T474" s="25">
        <f>CONCATENATE(J474," ",K474," ",L474," ",M474," ",N474," ",O474," ",P474," ",Q474," ",R474," ",S474)</f>
        <v/>
      </c>
      <c r="U474" s="25" t="inlineStr">
        <is>
          <t>no reporta</t>
        </is>
      </c>
      <c r="V474" s="25" t="inlineStr">
        <is>
          <t>no reporta</t>
        </is>
      </c>
      <c r="W474" s="25" t="inlineStr">
        <is>
          <t>Por determinar</t>
        </is>
      </c>
      <c r="X474" s="25" t="inlineStr">
        <is>
          <t>TR</t>
        </is>
      </c>
      <c r="Y474" s="25" t="n">
        <v>32</v>
      </c>
      <c r="Z474" s="25" t="inlineStr">
        <is>
          <t>C</t>
        </is>
      </c>
      <c r="AA474" s="25" t="inlineStr">
        <is>
          <t>SUR</t>
        </is>
      </c>
      <c r="AB474" s="25" t="n">
        <v>31</v>
      </c>
      <c r="AC474" s="25" t="inlineStr">
        <is>
          <t>E</t>
        </is>
      </c>
      <c r="AD474" s="25" t="n">
        <v>22</v>
      </c>
      <c r="AH474" s="25">
        <f>CONCATENATE(X474," ",Y474," ",Z474," ",AA474," ",AB474," ",AC474," ",AD474," ",AE474," ",AF474," ",AG474)</f>
        <v/>
      </c>
      <c r="AI474" s="25" t="inlineStr">
        <is>
          <t>no reporta</t>
        </is>
      </c>
      <c r="AJ474" s="25" t="inlineStr">
        <is>
          <t>no reporta</t>
        </is>
      </c>
      <c r="AK474" s="25" t="inlineStr">
        <is>
          <t>Obrero</t>
        </is>
      </c>
      <c r="AM474" s="25" t="inlineStr">
        <is>
          <t>026</t>
        </is>
      </c>
      <c r="AP474" s="25" t="n">
        <v>9</v>
      </c>
      <c r="AQ474" s="34" t="n">
        <v>41816</v>
      </c>
      <c r="AS474" s="36">
        <f>AR474-AQ474</f>
        <v/>
      </c>
      <c r="AT474" s="25" t="inlineStr">
        <is>
          <t>Comparendo ambiental</t>
        </is>
      </c>
      <c r="AU474" s="25" t="inlineStr">
        <is>
          <t>Auto de archivo</t>
        </is>
      </c>
      <c r="AV474" s="25" t="inlineStr">
        <is>
          <t>Coactivo</t>
        </is>
      </c>
    </row>
    <row r="475">
      <c r="B475" s="25" t="inlineStr">
        <is>
          <t>471-2014</t>
        </is>
      </c>
      <c r="C475" s="25" t="n">
        <v>1311531</v>
      </c>
      <c r="E475" s="25" t="inlineStr">
        <is>
          <t>MATERIALES DE CONSTRUCCIÓN</t>
        </is>
      </c>
      <c r="H475" s="25" t="inlineStr">
        <is>
          <t>Disposición inadecuada de material de construcción</t>
        </is>
      </c>
      <c r="I475" s="25" t="inlineStr">
        <is>
          <t>De oficio</t>
        </is>
      </c>
      <c r="T475" s="25">
        <f>CONCATENATE(J475," ",K475," ",L475," ",M475," ",N475," ",O475," ",P475," ",Q475," ",R475," ",S475)</f>
        <v/>
      </c>
      <c r="U475" s="25" t="inlineStr">
        <is>
          <t>no reporta</t>
        </is>
      </c>
      <c r="V475" s="25" t="inlineStr">
        <is>
          <t>no reporta</t>
        </is>
      </c>
      <c r="W475" s="25" t="inlineStr">
        <is>
          <t>Por determinar</t>
        </is>
      </c>
      <c r="X475" s="25" t="inlineStr">
        <is>
          <t>TR</t>
        </is>
      </c>
      <c r="Y475" s="25" t="n">
        <v>34</v>
      </c>
      <c r="Z475" s="25" t="inlineStr">
        <is>
          <t>C</t>
        </is>
      </c>
      <c r="AA475" s="25" t="inlineStr">
        <is>
          <t>SUR</t>
        </is>
      </c>
      <c r="AB475" s="25" t="n">
        <v>32</v>
      </c>
      <c r="AD475" s="25" t="n">
        <v>26</v>
      </c>
      <c r="AH475" s="25">
        <f>CONCATENATE(X475," ",Y475," ",Z475," ",AA475," ",AB475," ",AC475," ",AD475," ",AE475," ",AF475," ",AG475)</f>
        <v/>
      </c>
      <c r="AI475" s="25" t="inlineStr">
        <is>
          <t>no reporta</t>
        </is>
      </c>
      <c r="AJ475" s="25" t="inlineStr">
        <is>
          <t>no reporta</t>
        </is>
      </c>
      <c r="AK475" s="25" t="inlineStr">
        <is>
          <t>Obrero</t>
        </is>
      </c>
      <c r="AM475" s="25" t="inlineStr">
        <is>
          <t>026</t>
        </is>
      </c>
      <c r="AP475" s="25" t="n">
        <v>9</v>
      </c>
      <c r="AQ475" s="34" t="n">
        <v>41806</v>
      </c>
      <c r="AR475" s="34" t="n">
        <v>41796</v>
      </c>
      <c r="AS475" s="36">
        <f>AR475-AQ475</f>
        <v/>
      </c>
      <c r="AT475" s="25" t="inlineStr">
        <is>
          <t>Comparendo ambiental</t>
        </is>
      </c>
      <c r="AU475" s="25" t="inlineStr">
        <is>
          <t>Auto de archivo</t>
        </is>
      </c>
      <c r="AW475" s="38" t="n">
        <v>41796</v>
      </c>
      <c r="AX475" s="37" t="inlineStr">
        <is>
          <t>S. Bustamante</t>
        </is>
      </c>
      <c r="AY475" s="38" t="n">
        <v>41796</v>
      </c>
      <c r="CF475" s="38" t="n">
        <v>42020</v>
      </c>
    </row>
    <row r="476">
      <c r="B476" s="25" t="inlineStr">
        <is>
          <t>472-2014</t>
        </is>
      </c>
      <c r="C476" s="25" t="n">
        <v>1311532</v>
      </c>
      <c r="E476" s="25" t="inlineStr">
        <is>
          <t>MATERIALES DE CONSTRUCCIÓN</t>
        </is>
      </c>
      <c r="H476" s="25" t="inlineStr">
        <is>
          <t>Disposición inadecuada de material de construcción</t>
        </is>
      </c>
      <c r="I476" s="25" t="inlineStr">
        <is>
          <t>De oficio</t>
        </is>
      </c>
      <c r="T476" s="25">
        <f>CONCATENATE(J476," ",K476," ",L476," ",M476," ",N476," ",O476," ",P476," ",Q476," ",R476," ",S476)</f>
        <v/>
      </c>
      <c r="U476" s="25" t="inlineStr">
        <is>
          <t>no reporta</t>
        </is>
      </c>
      <c r="V476" s="25" t="inlineStr">
        <is>
          <t>no reporta</t>
        </is>
      </c>
      <c r="W476" s="25" t="inlineStr">
        <is>
          <t>Agrupadoz SAS</t>
        </is>
      </c>
      <c r="X476" s="25" t="inlineStr">
        <is>
          <t>CL</t>
        </is>
      </c>
      <c r="Y476" s="25" t="n">
        <v>38</v>
      </c>
      <c r="Z476" s="25" t="inlineStr">
        <is>
          <t>A</t>
        </is>
      </c>
      <c r="AA476" s="25" t="inlineStr">
        <is>
          <t>SUR</t>
        </is>
      </c>
      <c r="AB476" s="25" t="n">
        <v>32</v>
      </c>
      <c r="AD476" s="25" t="n">
        <v>35</v>
      </c>
      <c r="AH476" s="25">
        <f>CONCATENATE(X476," ",Y476," ",Z476," ",AA476," ",AB476," ",AC476," ",AD476," ",AE476," ",AF476," ",AG476)</f>
        <v/>
      </c>
      <c r="AI476" s="25" t="inlineStr">
        <is>
          <t>no reporta</t>
        </is>
      </c>
      <c r="AJ476" s="25" t="inlineStr">
        <is>
          <t>no reporta</t>
        </is>
      </c>
      <c r="AK476" s="25" t="inlineStr">
        <is>
          <t>Mesa</t>
        </is>
      </c>
      <c r="AM476" s="25" t="inlineStr">
        <is>
          <t>021</t>
        </is>
      </c>
      <c r="AP476" s="25" t="n">
        <v>9</v>
      </c>
      <c r="AQ476" s="34" t="n">
        <v>41806</v>
      </c>
      <c r="AS476" s="36">
        <f>AR476-AQ476</f>
        <v/>
      </c>
      <c r="AT476" s="25" t="inlineStr">
        <is>
          <t>Comparendo ambiental</t>
        </is>
      </c>
      <c r="AU476" s="25" t="inlineStr">
        <is>
          <t>Auto de archivo</t>
        </is>
      </c>
    </row>
    <row r="477">
      <c r="B477" s="25" t="inlineStr">
        <is>
          <t>473-2014</t>
        </is>
      </c>
      <c r="C477" s="25" t="n">
        <v>1311533</v>
      </c>
      <c r="E477" s="25" t="inlineStr">
        <is>
          <t>ESCOMBROS</t>
        </is>
      </c>
      <c r="H477" s="25" t="inlineStr">
        <is>
          <t>Disposición inadecuada de escombros</t>
        </is>
      </c>
      <c r="I477" s="25" t="inlineStr">
        <is>
          <t>De oficio</t>
        </is>
      </c>
      <c r="T477" s="25">
        <f>CONCATENATE(J477," ",K477," ",L477," ",M477," ",N477," ",O477," ",P477," ",Q477," ",R477," ",S477)</f>
        <v/>
      </c>
      <c r="U477" s="25" t="inlineStr">
        <is>
          <t>no reporta</t>
        </is>
      </c>
      <c r="V477" s="25" t="inlineStr">
        <is>
          <t>no reporta</t>
        </is>
      </c>
      <c r="W477" s="25" t="inlineStr">
        <is>
          <t>Proyecto Iberica</t>
        </is>
      </c>
      <c r="X477" s="25" t="inlineStr">
        <is>
          <t>CL</t>
        </is>
      </c>
      <c r="Y477" s="25" t="n">
        <v>27</v>
      </c>
      <c r="AA477" s="25" t="inlineStr">
        <is>
          <t>SUR</t>
        </is>
      </c>
      <c r="AB477" s="25" t="n">
        <v>27</v>
      </c>
      <c r="AD477" s="25" t="n">
        <v>39</v>
      </c>
      <c r="AH477" s="25">
        <f>CONCATENATE(X477," ",Y477," ",Z477," ",AA477," ",AB477," ",AC477," ",AD477," ",AE477," ",AF477," ",AG477)</f>
        <v/>
      </c>
      <c r="AI477" s="25" t="inlineStr">
        <is>
          <t>no reporta</t>
        </is>
      </c>
      <c r="AJ477" s="25" t="inlineStr">
        <is>
          <t>no reporta</t>
        </is>
      </c>
      <c r="AK477" s="25" t="inlineStr">
        <is>
          <t>El Esmeraldal</t>
        </is>
      </c>
      <c r="AM477" s="25" t="inlineStr">
        <is>
          <t>031</t>
        </is>
      </c>
      <c r="AP477" s="25" t="n">
        <v>4</v>
      </c>
      <c r="AQ477" s="34" t="n">
        <v>41806</v>
      </c>
      <c r="AS477" s="36">
        <f>AR477-AQ477</f>
        <v/>
      </c>
      <c r="AT477" s="25" t="inlineStr">
        <is>
          <t>Comparendo ambiental</t>
        </is>
      </c>
      <c r="AU477" s="25" t="inlineStr">
        <is>
          <t>Auto de archivo</t>
        </is>
      </c>
    </row>
    <row r="478">
      <c r="B478" s="25" t="inlineStr">
        <is>
          <t>474-2014</t>
        </is>
      </c>
      <c r="C478" s="25" t="n">
        <v>1311534</v>
      </c>
      <c r="E478" s="25" t="inlineStr">
        <is>
          <t>MATERIALES DE CONSTRUCCIÓN</t>
        </is>
      </c>
      <c r="H478" s="25" t="inlineStr">
        <is>
          <t>Disposición inadecuada de material de construcción</t>
        </is>
      </c>
      <c r="I478" s="25" t="inlineStr">
        <is>
          <t>De oficio</t>
        </is>
      </c>
      <c r="T478" s="25">
        <f>CONCATENATE(J478," ",K478," ",L478," ",M478," ",N478," ",O478," ",P478," ",Q478," ",R478," ",S478)</f>
        <v/>
      </c>
      <c r="U478" s="25" t="inlineStr">
        <is>
          <t>no reporta</t>
        </is>
      </c>
      <c r="V478" s="25" t="inlineStr">
        <is>
          <t>no reporta</t>
        </is>
      </c>
      <c r="W478" s="25" t="inlineStr">
        <is>
          <t>Ferreteria Alcala</t>
        </is>
      </c>
      <c r="X478" s="25" t="inlineStr">
        <is>
          <t>CL</t>
        </is>
      </c>
      <c r="Y478" s="25" t="n">
        <v>39</v>
      </c>
      <c r="AA478" s="25" t="inlineStr">
        <is>
          <t>SUR</t>
        </is>
      </c>
      <c r="AB478" s="25" t="n">
        <v>47</v>
      </c>
      <c r="AD478" s="25" t="n">
        <v>30</v>
      </c>
      <c r="AH478" s="25">
        <f>CONCATENATE(X478," ",Y478," ",Z478," ",AA478," ",AB478," ",AC478," ",AD478," ",AE478," ",AF478," ",AG478)</f>
        <v/>
      </c>
      <c r="AI478" s="25" t="inlineStr">
        <is>
          <t>no reporta</t>
        </is>
      </c>
      <c r="AJ478" s="25" t="inlineStr">
        <is>
          <t>no reporta</t>
        </is>
      </c>
      <c r="AK478" s="25" t="inlineStr">
        <is>
          <t>Alcalá</t>
        </is>
      </c>
      <c r="AM478" s="25" t="inlineStr">
        <is>
          <t>023</t>
        </is>
      </c>
      <c r="AP478" s="25" t="n">
        <v>8</v>
      </c>
      <c r="AQ478" s="34" t="n">
        <v>41806</v>
      </c>
      <c r="AS478" s="36">
        <f>AR478-AQ478</f>
        <v/>
      </c>
      <c r="AT478" s="25" t="inlineStr">
        <is>
          <t>Comparendo ambiental</t>
        </is>
      </c>
      <c r="AU478" s="25" t="inlineStr">
        <is>
          <t>Auto de archivo</t>
        </is>
      </c>
      <c r="CF478" s="38" t="n">
        <v>42053</v>
      </c>
    </row>
    <row r="479">
      <c r="B479" s="25" t="inlineStr">
        <is>
          <t>475-2014</t>
        </is>
      </c>
      <c r="C479" s="25" t="n">
        <v>1311560</v>
      </c>
      <c r="E479" s="25" t="inlineStr">
        <is>
          <t>RESIDUO ESPECIAL</t>
        </is>
      </c>
      <c r="H479" s="25" t="inlineStr">
        <is>
          <t>Lavado de contenedores en espacio publico</t>
        </is>
      </c>
      <c r="I479" s="25" t="inlineStr">
        <is>
          <t>De oficio</t>
        </is>
      </c>
      <c r="T479" s="25">
        <f>CONCATENATE(J479," ",K479," ",L479," ",M479," ",N479," ",O479," ",P479," ",Q479," ",R479," ",S479)</f>
        <v/>
      </c>
      <c r="U479" s="25" t="inlineStr">
        <is>
          <t>no reporta</t>
        </is>
      </c>
      <c r="V479" s="25" t="inlineStr">
        <is>
          <t>no reporta</t>
        </is>
      </c>
      <c r="W479" s="25" t="inlineStr">
        <is>
          <t>Cerros de Guadalcanal</t>
        </is>
      </c>
      <c r="X479" s="25" t="inlineStr">
        <is>
          <t>CL</t>
        </is>
      </c>
      <c r="Y479" s="25" t="n">
        <v>36</v>
      </c>
      <c r="Z479" s="25" t="inlineStr">
        <is>
          <t>D</t>
        </is>
      </c>
      <c r="AA479" s="25" t="inlineStr">
        <is>
          <t>SUR</t>
        </is>
      </c>
      <c r="AB479" s="25" t="n">
        <v>27</v>
      </c>
      <c r="AC479" s="25" t="inlineStr">
        <is>
          <t>D</t>
        </is>
      </c>
      <c r="AD479" s="25" t="n">
        <v>29</v>
      </c>
      <c r="AH479" s="25">
        <f>CONCATENATE(X479," ",Y479," ",Z479," ",AA479," ",AB479," ",AC479," ",AD479," ",AE479," ",AF479," ",AG479)</f>
        <v/>
      </c>
      <c r="AI479" s="25" t="inlineStr">
        <is>
          <t>no reporta</t>
        </is>
      </c>
      <c r="AJ479" s="25" t="inlineStr">
        <is>
          <t>no reporta</t>
        </is>
      </c>
      <c r="AK479" s="25" t="inlineStr">
        <is>
          <t>Loma de las Brujas</t>
        </is>
      </c>
      <c r="AM479" s="25" t="inlineStr">
        <is>
          <t>015</t>
        </is>
      </c>
      <c r="AP479" s="25" t="n">
        <v>5</v>
      </c>
      <c r="AQ479" s="34" t="n">
        <v>41807</v>
      </c>
      <c r="AS479" s="36">
        <f>AR479-AQ479</f>
        <v/>
      </c>
      <c r="AT479" s="25" t="inlineStr">
        <is>
          <t>Comparendo ambiental</t>
        </is>
      </c>
      <c r="AU479" s="25" t="inlineStr">
        <is>
          <t>Auto de archivo</t>
        </is>
      </c>
      <c r="AW479" s="38" t="n">
        <v>41837</v>
      </c>
      <c r="AX479" s="37" t="inlineStr">
        <is>
          <t xml:space="preserve">santiago </t>
        </is>
      </c>
      <c r="AY479" s="38" t="n">
        <v>41837</v>
      </c>
      <c r="BP479" s="38" t="n">
        <v>41827</v>
      </c>
      <c r="BQ479" s="38" t="n">
        <v>41827</v>
      </c>
      <c r="BT479" s="38" t="n">
        <v>41899</v>
      </c>
      <c r="BU479" s="38" t="n">
        <v>41907</v>
      </c>
      <c r="BV479" s="38" t="n">
        <v>41829</v>
      </c>
      <c r="BW479" s="38" t="n">
        <v>41834</v>
      </c>
      <c r="BX479" s="38" t="n">
        <v>41927</v>
      </c>
      <c r="BY479" s="38" t="n">
        <v>41928</v>
      </c>
      <c r="BZ479" s="38" t="n">
        <v>41932</v>
      </c>
      <c r="CA479" s="38" t="n">
        <v>41932</v>
      </c>
      <c r="CF479" s="38" t="n">
        <v>41940</v>
      </c>
    </row>
    <row r="480">
      <c r="B480" s="25" t="inlineStr">
        <is>
          <t>476-2014</t>
        </is>
      </c>
      <c r="C480" s="25" t="n">
        <v>1311528</v>
      </c>
      <c r="E480" s="25" t="inlineStr">
        <is>
          <t>RESIDUO ESPECIAL</t>
        </is>
      </c>
      <c r="H480" s="25" t="inlineStr">
        <is>
          <t>Material vegetal en espacio publico</t>
        </is>
      </c>
      <c r="I480" s="25" t="inlineStr">
        <is>
          <t>De oficio</t>
        </is>
      </c>
      <c r="T480" s="25">
        <f>CONCATENATE(J480," ",K480," ",L480," ",M480," ",N480," ",O480," ",P480," ",Q480," ",R480," ",S480)</f>
        <v/>
      </c>
      <c r="U480" s="25" t="inlineStr">
        <is>
          <t>no reporta</t>
        </is>
      </c>
      <c r="V480" s="25" t="inlineStr">
        <is>
          <t>no reporta</t>
        </is>
      </c>
      <c r="W480" s="25" t="inlineStr">
        <is>
          <t>Citroen</t>
        </is>
      </c>
      <c r="X480" s="25" t="inlineStr">
        <is>
          <t>KR</t>
        </is>
      </c>
      <c r="Y480" s="25" t="n">
        <v>25</v>
      </c>
      <c r="Z480" s="25" t="inlineStr">
        <is>
          <t>B</t>
        </is>
      </c>
      <c r="AA480" s="25" t="inlineStr">
        <is>
          <t>SUR</t>
        </is>
      </c>
      <c r="AB480" s="25" t="n">
        <v>45</v>
      </c>
      <c r="AD480" s="25" t="n">
        <v>80</v>
      </c>
      <c r="AH480" s="25">
        <f>CONCATENATE(X480," ",Y480," ",Z480," ",AA480," ",AB480," ",AC480," ",AD480," ",AE480," ",AF480," ",AG480)</f>
        <v/>
      </c>
      <c r="AI480" s="25" t="inlineStr">
        <is>
          <t>no reporta</t>
        </is>
      </c>
      <c r="AJ480" s="25" t="inlineStr">
        <is>
          <t>no reporta</t>
        </is>
      </c>
      <c r="AK480" s="25" t="inlineStr">
        <is>
          <t>Las Vegas</t>
        </is>
      </c>
      <c r="AM480" s="25" t="inlineStr">
        <is>
          <t>009</t>
        </is>
      </c>
      <c r="AP480" s="25" t="n">
        <v>1</v>
      </c>
      <c r="AQ480" s="34" t="n">
        <v>41806</v>
      </c>
      <c r="AS480" s="36">
        <f>AR480-AQ480</f>
        <v/>
      </c>
      <c r="AT480" s="25" t="inlineStr">
        <is>
          <t>Comparendo ambiental</t>
        </is>
      </c>
      <c r="AU480" s="25" t="inlineStr">
        <is>
          <t>Auto de archivo</t>
        </is>
      </c>
    </row>
    <row r="481">
      <c r="B481" s="25" t="inlineStr">
        <is>
          <t>477-2014</t>
        </is>
      </c>
      <c r="C481" s="25" t="n">
        <v>1311667</v>
      </c>
      <c r="E481" s="25" t="inlineStr">
        <is>
          <t>RESIDUOS SOLIDOS</t>
        </is>
      </c>
      <c r="H481" s="25" t="inlineStr">
        <is>
          <t>Disposición inadecuada de residuos solidos</t>
        </is>
      </c>
      <c r="I481" s="25" t="inlineStr">
        <is>
          <t>De oficio</t>
        </is>
      </c>
      <c r="T481" s="25">
        <f>CONCATENATE(J481," ",K481," ",L481," ",M481," ",N481," ",O481," ",P481," ",Q481," ",R481," ",S481)</f>
        <v/>
      </c>
      <c r="U481" s="25" t="inlineStr">
        <is>
          <t>no reporta</t>
        </is>
      </c>
      <c r="V481" s="25" t="inlineStr">
        <is>
          <t>no reporta</t>
        </is>
      </c>
      <c r="W481" s="25" t="inlineStr">
        <is>
          <t>Negocio de comidas</t>
        </is>
      </c>
      <c r="X481" s="25" t="inlineStr">
        <is>
          <t>KR</t>
        </is>
      </c>
      <c r="Y481" s="25" t="n">
        <v>31</v>
      </c>
      <c r="AB481" s="25" t="n">
        <v>37</v>
      </c>
      <c r="AD481" s="25" t="n">
        <v>21</v>
      </c>
      <c r="AE481" s="25" t="inlineStr">
        <is>
          <t>SUR</t>
        </is>
      </c>
      <c r="AH481" s="25">
        <f>CONCATENATE(X481," ",Y481," ",Z481," ",AA481," ",AB481," ",AC481," ",AD481," ",AE481," ",AF481," ",AG481)</f>
        <v/>
      </c>
      <c r="AI481" s="25" t="inlineStr">
        <is>
          <t>no reporta</t>
        </is>
      </c>
      <c r="AJ481" s="25" t="inlineStr">
        <is>
          <t>no reporta</t>
        </is>
      </c>
      <c r="AK481" s="25" t="inlineStr">
        <is>
          <t>Mesa</t>
        </is>
      </c>
      <c r="AM481" s="25" t="inlineStr">
        <is>
          <t>021</t>
        </is>
      </c>
      <c r="AP481" s="25" t="n">
        <v>9</v>
      </c>
      <c r="AQ481" s="34" t="n">
        <v>41815</v>
      </c>
      <c r="AR481" s="34" t="n">
        <v>41815</v>
      </c>
      <c r="AS481" s="36">
        <f>AR481-AQ481</f>
        <v/>
      </c>
      <c r="AT481" s="25" t="inlineStr">
        <is>
          <t>Comparendo ambiental</t>
        </is>
      </c>
      <c r="AU481" s="25" t="inlineStr">
        <is>
          <t xml:space="preserve">Auto de inicio </t>
        </is>
      </c>
    </row>
    <row r="482">
      <c r="B482" s="25" t="inlineStr">
        <is>
          <t>478-2014</t>
        </is>
      </c>
      <c r="C482" s="25" t="n">
        <v>1311686</v>
      </c>
      <c r="E482" s="25" t="inlineStr">
        <is>
          <t>RESIDUO ESPECIAL</t>
        </is>
      </c>
      <c r="H482" s="25" t="inlineStr">
        <is>
          <t>Lavado de contenedores en espacio publico</t>
        </is>
      </c>
      <c r="I482" s="25" t="inlineStr">
        <is>
          <t>De oficio</t>
        </is>
      </c>
      <c r="T482" s="25">
        <f>CONCATENATE(J482," ",K482," ",L482," ",M482," ",N482," ",O482," ",P482," ",Q482," ",R482," ",S482)</f>
        <v/>
      </c>
      <c r="U482" s="25" t="inlineStr">
        <is>
          <t>no reporta</t>
        </is>
      </c>
      <c r="V482" s="25" t="inlineStr">
        <is>
          <t>no reporta</t>
        </is>
      </c>
      <c r="W482" s="25" t="inlineStr">
        <is>
          <t>Parque Mediterraneo</t>
        </is>
      </c>
      <c r="X482" s="25" t="inlineStr">
        <is>
          <t>CL</t>
        </is>
      </c>
      <c r="Y482" s="25" t="n">
        <v>41</v>
      </c>
      <c r="Z482" s="25" t="inlineStr">
        <is>
          <t>B</t>
        </is>
      </c>
      <c r="AA482" s="25" t="inlineStr">
        <is>
          <t>SUR</t>
        </is>
      </c>
      <c r="AB482" s="25" t="n">
        <v>34</v>
      </c>
      <c r="AD482" s="25" t="n">
        <v>100</v>
      </c>
      <c r="AH482" s="25">
        <f>CONCATENATE(X482," ",Y482," ",Z482," ",AA482," ",AB482," ",AC482," ",AD482," ",AE482," ",AF482," ",AG482)</f>
        <v/>
      </c>
      <c r="AI482" s="25" t="inlineStr">
        <is>
          <t>no reporta</t>
        </is>
      </c>
      <c r="AJ482" s="25" t="inlineStr">
        <is>
          <t>no reporta</t>
        </is>
      </c>
      <c r="AK482" s="25" t="inlineStr">
        <is>
          <t>El Dorado</t>
        </is>
      </c>
      <c r="AM482" s="25" t="inlineStr">
        <is>
          <t>013</t>
        </is>
      </c>
      <c r="AP482" s="25" t="n">
        <v>7</v>
      </c>
      <c r="AQ482" s="34" t="n">
        <v>41816</v>
      </c>
      <c r="AR482" s="34" t="n">
        <v>41816</v>
      </c>
      <c r="AS482" s="36">
        <f>AR482-AQ482</f>
        <v/>
      </c>
      <c r="AT482" s="25" t="inlineStr">
        <is>
          <t>Comparendo ambiental</t>
        </is>
      </c>
      <c r="AU482" s="25" t="inlineStr">
        <is>
          <t>Auto de archivo</t>
        </is>
      </c>
      <c r="AW482" s="38" t="n">
        <v>41816</v>
      </c>
      <c r="AX482" s="37" t="inlineStr">
        <is>
          <t>J. Restrepo</t>
        </is>
      </c>
      <c r="BP482" s="38" t="n">
        <v>41843</v>
      </c>
      <c r="BQ482" s="38" t="n">
        <v>41843</v>
      </c>
      <c r="BT482" s="38" t="n">
        <v>41899</v>
      </c>
      <c r="BU482" s="38" t="n">
        <v>41899</v>
      </c>
      <c r="BV482" s="38" t="n">
        <v>41904</v>
      </c>
      <c r="BW482" s="38" t="n">
        <v>41904</v>
      </c>
      <c r="BX482" s="38" t="n">
        <v>41918</v>
      </c>
      <c r="BY482" s="38" t="n">
        <v>41967</v>
      </c>
      <c r="BZ482" s="38" t="n">
        <v>41982</v>
      </c>
      <c r="CA482" s="38" t="n">
        <v>41982</v>
      </c>
      <c r="CF482" s="38" t="n">
        <v>41982</v>
      </c>
    </row>
    <row r="483">
      <c r="B483" s="25" t="inlineStr">
        <is>
          <t>479-2014</t>
        </is>
      </c>
      <c r="C483" s="25" t="n">
        <v>1311579</v>
      </c>
      <c r="E483" s="25" t="inlineStr">
        <is>
          <t>RESIDUOS SOLIDOS</t>
        </is>
      </c>
      <c r="F483" s="25" t="n">
        <v>3</v>
      </c>
      <c r="H483" s="25" t="inlineStr">
        <is>
          <t>Comparendo 2220 disposición inadecuada de residuos solidos</t>
        </is>
      </c>
      <c r="I483" s="25" t="inlineStr">
        <is>
          <t>De oficio</t>
        </is>
      </c>
      <c r="T483" s="25">
        <f>CONCATENATE(J483," ",K483," ",L483," ",M483," ",N483," ",O483," ",P483," ",Q483," ",R483," ",S483)</f>
        <v/>
      </c>
      <c r="U483" s="25" t="inlineStr">
        <is>
          <t>no reporta</t>
        </is>
      </c>
      <c r="V483" s="25" t="inlineStr">
        <is>
          <t>no reporta</t>
        </is>
      </c>
      <c r="W483" s="25" t="inlineStr">
        <is>
          <t>GP Bikes SAS</t>
        </is>
      </c>
      <c r="X483" s="25" t="inlineStr">
        <is>
          <t>KR</t>
        </is>
      </c>
      <c r="Y483" s="25" t="n">
        <v>42</v>
      </c>
      <c r="AB483" s="25" t="n">
        <v>38</v>
      </c>
      <c r="AC483" s="25" t="inlineStr">
        <is>
          <t>A</t>
        </is>
      </c>
      <c r="AD483" s="25" t="n">
        <v>34</v>
      </c>
      <c r="AH483" s="25">
        <f>CONCATENATE(X483," ",Y483," ",Z483," ",AA483," ",AB483," ",AC483," ",AD483," ",AE483," ",AF483," ",AG483)</f>
        <v/>
      </c>
      <c r="AI483" s="25" t="inlineStr">
        <is>
          <t>900300268-9</t>
        </is>
      </c>
      <c r="AJ483" s="25" t="inlineStr">
        <is>
          <t>no reporta</t>
        </is>
      </c>
      <c r="AK483" s="25" t="inlineStr">
        <is>
          <t>Zona centro</t>
        </is>
      </c>
      <c r="AM483" s="25" t="inlineStr">
        <is>
          <t>022</t>
        </is>
      </c>
      <c r="AP483" s="25" t="n">
        <v>9</v>
      </c>
      <c r="AQ483" s="34" t="n">
        <v>41808</v>
      </c>
      <c r="AR483" s="34" t="n">
        <v>41808</v>
      </c>
      <c r="AS483" s="36">
        <f>AR483-AQ483</f>
        <v/>
      </c>
      <c r="AT483" s="25" t="inlineStr">
        <is>
          <t>Comparendo ambiental</t>
        </is>
      </c>
      <c r="AU483" s="25" t="inlineStr">
        <is>
          <t xml:space="preserve">Auto de inicio </t>
        </is>
      </c>
    </row>
    <row r="484">
      <c r="B484" s="25" t="inlineStr">
        <is>
          <t>480-2014</t>
        </is>
      </c>
      <c r="C484" s="25" t="n">
        <v>1311730</v>
      </c>
      <c r="E484" s="25" t="inlineStr">
        <is>
          <t>RESIDUO ESPECIAL</t>
        </is>
      </c>
      <c r="F484" s="25" t="n">
        <v>12</v>
      </c>
      <c r="H484" s="25" t="inlineStr">
        <is>
          <t>Comparendo 2214 - Lavado de contenedores en via publica</t>
        </is>
      </c>
      <c r="I484" s="25" t="inlineStr">
        <is>
          <t>De oficio</t>
        </is>
      </c>
      <c r="T484" s="25">
        <f>CONCATENATE(J484," ",K484," ",L484," ",M484," ",N484," ",O484," ",P484," ",Q484," ",R484," ",S484)</f>
        <v/>
      </c>
      <c r="U484" s="25" t="inlineStr">
        <is>
          <t>no reporta</t>
        </is>
      </c>
      <c r="V484" s="25" t="inlineStr">
        <is>
          <t>no reporta</t>
        </is>
      </c>
      <c r="W484" s="25" t="inlineStr">
        <is>
          <t>Urb. Vientos de la Colina</t>
        </is>
      </c>
      <c r="X484" s="25" t="inlineStr">
        <is>
          <t>KR</t>
        </is>
      </c>
      <c r="Y484" s="25" t="n">
        <v>27</v>
      </c>
      <c r="Z484" s="25" t="inlineStr">
        <is>
          <t>A</t>
        </is>
      </c>
      <c r="AB484" s="25" t="n">
        <v>37</v>
      </c>
      <c r="AD484" s="25" t="n">
        <v>80</v>
      </c>
      <c r="AE484" s="25" t="inlineStr">
        <is>
          <t>SUR</t>
        </is>
      </c>
      <c r="AH484" s="25">
        <f>CONCATENATE(X484," ",Y484," ",Z484," ",AA484," ",AB484," ",AC484," ",AD484," ",AE484," ",AF484," ",AG484)</f>
        <v/>
      </c>
      <c r="AI484" s="25" t="inlineStr">
        <is>
          <t>no reporta</t>
        </is>
      </c>
      <c r="AJ484" s="25" t="inlineStr">
        <is>
          <t>no reporta</t>
        </is>
      </c>
      <c r="AK484" s="25" t="inlineStr">
        <is>
          <t>Loma de las Brujas</t>
        </is>
      </c>
      <c r="AM484" s="25" t="inlineStr">
        <is>
          <t>015</t>
        </is>
      </c>
      <c r="AP484" s="25" t="n">
        <v>5</v>
      </c>
      <c r="AQ484" s="34" t="n">
        <v>41817</v>
      </c>
      <c r="AR484" s="34" t="n">
        <v>41817</v>
      </c>
      <c r="AS484" s="36">
        <f>AR484-AQ484</f>
        <v/>
      </c>
      <c r="AT484" s="25" t="inlineStr">
        <is>
          <t>Comparendo ambiental</t>
        </is>
      </c>
      <c r="AU484" s="25" t="inlineStr">
        <is>
          <t>Auto de archivo</t>
        </is>
      </c>
    </row>
    <row r="485">
      <c r="B485" s="25" t="inlineStr">
        <is>
          <t>481-2014</t>
        </is>
      </c>
      <c r="C485" s="25" t="n">
        <v>1311734</v>
      </c>
      <c r="E485" s="25" t="inlineStr">
        <is>
          <t>RESIDUO ESPECIAL</t>
        </is>
      </c>
      <c r="F485" s="25" t="n">
        <v>3</v>
      </c>
      <c r="H485" s="25" t="inlineStr">
        <is>
          <t>Comparendo 704 - Disposición inadecuada de maderas</t>
        </is>
      </c>
      <c r="I485" s="25" t="inlineStr">
        <is>
          <t>De oficio</t>
        </is>
      </c>
      <c r="T485" s="25">
        <f>CONCATENATE(J485," ",K485," ",L485," ",M485," ",N485," ",O485," ",P485," ",Q485," ",R485," ",S485)</f>
        <v/>
      </c>
      <c r="U485" s="25" t="inlineStr">
        <is>
          <t>no reporta</t>
        </is>
      </c>
      <c r="V485" s="25" t="inlineStr">
        <is>
          <t>no reporta</t>
        </is>
      </c>
      <c r="W485" s="25" t="inlineStr">
        <is>
          <t>Catalina Echavarria</t>
        </is>
      </c>
      <c r="X485" s="25" t="inlineStr">
        <is>
          <t>CL</t>
        </is>
      </c>
      <c r="Y485" s="25" t="n">
        <v>40</v>
      </c>
      <c r="Z485" s="25" t="inlineStr">
        <is>
          <t>A</t>
        </is>
      </c>
      <c r="AA485" s="25" t="inlineStr">
        <is>
          <t>SUR</t>
        </is>
      </c>
      <c r="AB485" s="25" t="n">
        <v>45</v>
      </c>
      <c r="AD485" s="25" t="n">
        <v>37</v>
      </c>
      <c r="AF485" s="25" t="n">
        <v>5</v>
      </c>
      <c r="AG485" s="25" t="n">
        <v>106</v>
      </c>
      <c r="AH485" s="25">
        <f>CONCATENATE(X485," ",Y485," ",Z485," ",AA485," ",AB485," ",AC485," ",AD485," ",AE485," ",AF485," ",AG485)</f>
        <v/>
      </c>
      <c r="AI485" s="25" t="n">
        <v>43837629</v>
      </c>
      <c r="AJ485" s="25" t="n">
        <v>3317665</v>
      </c>
      <c r="AK485" s="25" t="inlineStr">
        <is>
          <t>Milan- Vallejuelos</t>
        </is>
      </c>
      <c r="AM485" s="25" t="inlineStr">
        <is>
          <t>012</t>
        </is>
      </c>
      <c r="AP485" s="25" t="n">
        <v>8</v>
      </c>
      <c r="AQ485" s="34" t="n">
        <v>41821</v>
      </c>
      <c r="AR485" s="34" t="n">
        <v>41821</v>
      </c>
      <c r="AS485" s="36">
        <f>AR485-AQ485</f>
        <v/>
      </c>
      <c r="AT485" s="25" t="inlineStr">
        <is>
          <t>Comparendo ambiental</t>
        </is>
      </c>
      <c r="AU485" s="25" t="inlineStr">
        <is>
          <t>Auto de archivo</t>
        </is>
      </c>
    </row>
    <row r="486">
      <c r="B486" s="25" t="inlineStr">
        <is>
          <t>482-2014</t>
        </is>
      </c>
      <c r="C486" s="25" t="n">
        <v>1311566</v>
      </c>
      <c r="E486" s="25" t="inlineStr">
        <is>
          <t>RESIDUOS SOLIDOS</t>
        </is>
      </c>
      <c r="H486" s="25" t="inlineStr">
        <is>
          <t>Disposición inadecuada de residuos solidos</t>
        </is>
      </c>
      <c r="I486" s="25" t="inlineStr">
        <is>
          <t>Comunidad</t>
        </is>
      </c>
      <c r="T486" s="25">
        <f>CONCATENATE(J486," ",K486," ",L486," ",M486," ",N486," ",O486," ",P486," ",Q486," ",R486," ",S486)</f>
        <v/>
      </c>
      <c r="U486" s="25" t="inlineStr">
        <is>
          <t>no reporta</t>
        </is>
      </c>
      <c r="V486" s="25" t="inlineStr">
        <is>
          <t>no reporta</t>
        </is>
      </c>
      <c r="W486" s="25" t="inlineStr">
        <is>
          <t xml:space="preserve">Residente </t>
        </is>
      </c>
      <c r="X486" s="25" t="inlineStr">
        <is>
          <t>KR</t>
        </is>
      </c>
      <c r="Y486" s="25" t="n">
        <v>39</v>
      </c>
      <c r="AB486" s="25" t="n">
        <v>46</v>
      </c>
      <c r="AC486" s="25" t="inlineStr">
        <is>
          <t>F</t>
        </is>
      </c>
      <c r="AD486" s="25" t="n">
        <v>12</v>
      </c>
      <c r="AE486" s="25" t="inlineStr">
        <is>
          <t>SUR</t>
        </is>
      </c>
      <c r="AH486" s="25">
        <f>CONCATENATE(X486," ",Y486," ",Z486," ",AA486," ",AB486," ",AC486," ",AD486," ",AE486," ",AF486," ",AG486)</f>
        <v/>
      </c>
      <c r="AI486" s="25" t="inlineStr">
        <is>
          <t>no reporta</t>
        </is>
      </c>
      <c r="AJ486" s="25" t="inlineStr">
        <is>
          <t>no reporta</t>
        </is>
      </c>
      <c r="AK486" s="25" t="inlineStr">
        <is>
          <t>El Trianón</t>
        </is>
      </c>
      <c r="AM486" s="25" t="inlineStr">
        <is>
          <t>006</t>
        </is>
      </c>
      <c r="AP486" s="25" t="n">
        <v>7</v>
      </c>
      <c r="AQ486" s="34" t="n">
        <v>41807</v>
      </c>
      <c r="AR486" s="34" t="n">
        <v>41823</v>
      </c>
      <c r="AS486" s="36">
        <f>AR486-AQ486</f>
        <v/>
      </c>
      <c r="AT486" s="25" t="inlineStr">
        <is>
          <t>Acta de compromiso</t>
        </is>
      </c>
      <c r="AU486" s="25" t="inlineStr">
        <is>
          <t>Verificación</t>
        </is>
      </c>
    </row>
    <row r="487">
      <c r="B487" s="25" t="inlineStr">
        <is>
          <t>483-2014</t>
        </is>
      </c>
      <c r="C487" s="25" t="n">
        <v>1311567</v>
      </c>
      <c r="E487" s="25" t="inlineStr">
        <is>
          <t>RESIDUOS SOLIDOS</t>
        </is>
      </c>
      <c r="H487" s="25" t="inlineStr">
        <is>
          <t>Disposición inadecuada de residuos solidos</t>
        </is>
      </c>
      <c r="I487" s="25" t="inlineStr">
        <is>
          <t>Comunidad</t>
        </is>
      </c>
      <c r="T487" s="25">
        <f>CONCATENATE(J487," ",K487," ",L487," ",M487," ",N487," ",O487," ",P487," ",Q487," ",R487," ",S487)</f>
        <v/>
      </c>
      <c r="U487" s="25" t="inlineStr">
        <is>
          <t>no reporta</t>
        </is>
      </c>
      <c r="V487" s="25" t="inlineStr">
        <is>
          <t>no reporta</t>
        </is>
      </c>
      <c r="W487" s="25" t="inlineStr">
        <is>
          <t>Residente</t>
        </is>
      </c>
      <c r="X487" s="25" t="inlineStr">
        <is>
          <t>KR</t>
        </is>
      </c>
      <c r="Y487" s="25" t="n">
        <v>39</v>
      </c>
      <c r="AB487" s="25" t="n">
        <v>46</v>
      </c>
      <c r="AC487" s="25" t="inlineStr">
        <is>
          <t>F</t>
        </is>
      </c>
      <c r="AD487" s="25" t="n">
        <v>13</v>
      </c>
      <c r="AE487" s="25" t="inlineStr">
        <is>
          <t>SUR</t>
        </is>
      </c>
      <c r="AH487" s="25">
        <f>CONCATENATE(X487," ",Y487," ",Z487," ",AA487," ",AB487," ",AC487," ",AD487," ",AE487," ",AF487," ",AG487)</f>
        <v/>
      </c>
      <c r="AI487" s="25" t="inlineStr">
        <is>
          <t>no reporta</t>
        </is>
      </c>
      <c r="AJ487" s="25" t="inlineStr">
        <is>
          <t>no reporta</t>
        </is>
      </c>
      <c r="AK487" s="25" t="inlineStr">
        <is>
          <t>El Trianón</t>
        </is>
      </c>
      <c r="AM487" s="25" t="inlineStr">
        <is>
          <t>006</t>
        </is>
      </c>
      <c r="AP487" s="25" t="n">
        <v>7</v>
      </c>
      <c r="AQ487" s="34" t="n">
        <v>41807</v>
      </c>
      <c r="AR487" s="34" t="n">
        <v>41822</v>
      </c>
      <c r="AS487" s="36">
        <f>AR487-AQ487</f>
        <v/>
      </c>
      <c r="AT487" s="25" t="inlineStr">
        <is>
          <t>Acta de compromiso</t>
        </is>
      </c>
      <c r="AU487" s="25" t="inlineStr">
        <is>
          <t>Auto de archivo</t>
        </is>
      </c>
      <c r="CF487" s="38" t="n">
        <v>41884</v>
      </c>
    </row>
    <row r="488">
      <c r="B488" s="25" t="inlineStr">
        <is>
          <t>484-2014</t>
        </is>
      </c>
      <c r="C488" s="25" t="inlineStr">
        <is>
          <t>384928-1311739</t>
        </is>
      </c>
      <c r="D488" s="25" t="inlineStr">
        <is>
          <t>HÍDRICO</t>
        </is>
      </c>
      <c r="G488" s="25" t="inlineStr">
        <is>
          <t>Zarzamora</t>
        </is>
      </c>
      <c r="H488" s="25" t="inlineStr">
        <is>
          <t>Control de obra proyecto Zarzamora</t>
        </is>
      </c>
      <c r="I488" s="25" t="inlineStr">
        <is>
          <t>Amparo Colorado</t>
        </is>
      </c>
      <c r="J488" s="25" t="inlineStr">
        <is>
          <t>KR</t>
        </is>
      </c>
      <c r="K488" s="25" t="n">
        <v>27</v>
      </c>
      <c r="L488" s="25" t="inlineStr">
        <is>
          <t>B</t>
        </is>
      </c>
      <c r="N488" s="25" t="n">
        <v>23</v>
      </c>
      <c r="P488" s="25" t="n">
        <v>74</v>
      </c>
      <c r="Q488" s="25" t="inlineStr">
        <is>
          <t>SUR</t>
        </is>
      </c>
      <c r="S488" s="25" t="n">
        <v>121</v>
      </c>
      <c r="T488" s="25">
        <f>CONCATENATE(J488," ",K488," ",L488," ",M488," ",N488," ",O488," ",P488," ",Q488," ",R488," ",S488)</f>
        <v/>
      </c>
      <c r="U488" s="25" t="n">
        <v>42878309</v>
      </c>
      <c r="V488" s="25" t="n">
        <v>3212104</v>
      </c>
      <c r="W488" s="25" t="inlineStr">
        <is>
          <t>Proyecto Zarzamora</t>
        </is>
      </c>
      <c r="X488" s="25" t="inlineStr">
        <is>
          <t>KR</t>
        </is>
      </c>
      <c r="Y488" s="25" t="n">
        <v>27</v>
      </c>
      <c r="AB488" s="25" t="n">
        <v>23</v>
      </c>
      <c r="AD488" s="25" t="n">
        <v>9</v>
      </c>
      <c r="AE488" s="25" t="inlineStr">
        <is>
          <t>SUR</t>
        </is>
      </c>
      <c r="AH488" s="25">
        <f>CONCATENATE(X488," ",Y488," ",Z488," ",AA488," ",AB488," ",AC488," ",AD488," ",AE488," ",AF488," ",AG488)</f>
        <v/>
      </c>
      <c r="AI488" s="25" t="inlineStr">
        <is>
          <t>no reporta</t>
        </is>
      </c>
      <c r="AJ488" s="25" t="inlineStr">
        <is>
          <t>no reporta</t>
        </is>
      </c>
      <c r="AK488" s="25" t="inlineStr">
        <is>
          <t>Zuñiga</t>
        </is>
      </c>
      <c r="AM488" s="25" t="inlineStr">
        <is>
          <t>033</t>
        </is>
      </c>
      <c r="AP488" s="25" t="n">
        <v>4</v>
      </c>
      <c r="AQ488" s="34" t="n">
        <v>41821</v>
      </c>
      <c r="AR488" s="34" t="n">
        <v>41823</v>
      </c>
      <c r="AS488" s="36">
        <f>AR488-AQ488</f>
        <v/>
      </c>
      <c r="AT488" s="25" t="inlineStr">
        <is>
          <t>Acta de compromiso</t>
        </is>
      </c>
      <c r="AU488" s="25" t="inlineStr">
        <is>
          <t>Verificación</t>
        </is>
      </c>
    </row>
    <row r="489">
      <c r="B489" s="25" t="inlineStr">
        <is>
          <t>485-2014</t>
        </is>
      </c>
      <c r="C489" s="25" t="n">
        <v>1311751</v>
      </c>
      <c r="E489" s="25" t="inlineStr">
        <is>
          <t>RESIDUOS SOLIDOS</t>
        </is>
      </c>
      <c r="H489" s="25" t="inlineStr">
        <is>
          <t>Disposición inadecuada de residuos solidos</t>
        </is>
      </c>
      <c r="I489" s="25" t="inlineStr">
        <is>
          <t>Federico Garcia Arbelaez</t>
        </is>
      </c>
      <c r="T489" s="25">
        <f>CONCATENATE(J489," ",K489," ",L489," ",M489," ",N489," ",O489," ",P489," ",Q489," ",R489," ",S489)</f>
        <v/>
      </c>
      <c r="U489" s="25" t="inlineStr">
        <is>
          <t>no reporta</t>
        </is>
      </c>
      <c r="V489" s="25" t="inlineStr">
        <is>
          <t>no reporta</t>
        </is>
      </c>
      <c r="W489" s="25" t="inlineStr">
        <is>
          <t>Usuarios</t>
        </is>
      </c>
      <c r="X489" s="25" t="inlineStr">
        <is>
          <t>CL</t>
        </is>
      </c>
      <c r="Y489" s="25" t="n">
        <v>40</v>
      </c>
      <c r="AA489" s="25" t="inlineStr">
        <is>
          <t>SUR</t>
        </is>
      </c>
      <c r="AB489" s="25" t="n">
        <v>30</v>
      </c>
      <c r="AH489" s="25">
        <f>CONCATENATE(X489," ",Y489," ",Z489," ",AA489," ",AB489," ",AC489," ",AD489," ",AE489," ",AF489," ",AG489)</f>
        <v/>
      </c>
      <c r="AI489" s="25" t="inlineStr">
        <is>
          <t>no reporta</t>
        </is>
      </c>
      <c r="AJ489" s="25" t="inlineStr">
        <is>
          <t>no reporta</t>
        </is>
      </c>
      <c r="AK489" s="25" t="inlineStr">
        <is>
          <t>San José</t>
        </is>
      </c>
      <c r="AM489" s="25" t="inlineStr">
        <is>
          <t>014</t>
        </is>
      </c>
      <c r="AP489" s="25" t="n">
        <v>6</v>
      </c>
      <c r="AQ489" s="34" t="n">
        <v>41821</v>
      </c>
      <c r="AR489" s="34" t="n">
        <v>41823</v>
      </c>
      <c r="AS489" s="36">
        <f>AR489-AQ489</f>
        <v/>
      </c>
      <c r="AT489" s="25" t="inlineStr">
        <is>
          <t>Acta de compromiso</t>
        </is>
      </c>
      <c r="AU489" s="25" t="inlineStr">
        <is>
          <t>Visitas patrulleros</t>
        </is>
      </c>
    </row>
    <row r="490">
      <c r="B490" s="25" t="inlineStr">
        <is>
          <t>486-2014</t>
        </is>
      </c>
      <c r="C490" s="25" t="n">
        <v>1311558</v>
      </c>
      <c r="E490" s="25" t="inlineStr">
        <is>
          <t>ESCOMBROS</t>
        </is>
      </c>
      <c r="H490" s="25" t="inlineStr">
        <is>
          <t>Disposición inadecuada de escombros</t>
        </is>
      </c>
      <c r="I490" s="25" t="inlineStr">
        <is>
          <t>De oficio</t>
        </is>
      </c>
      <c r="T490" s="25">
        <f>CONCATENATE(J490," ",K490," ",L490," ",M490," ",N490," ",O490," ",P490," ",Q490," ",R490," ",S490)</f>
        <v/>
      </c>
      <c r="U490" s="25" t="inlineStr">
        <is>
          <t>no reporta</t>
        </is>
      </c>
      <c r="V490" s="25" t="inlineStr">
        <is>
          <t>no reporta</t>
        </is>
      </c>
      <c r="W490" s="25" t="inlineStr">
        <is>
          <t>Victor Lopez</t>
        </is>
      </c>
      <c r="X490" s="25" t="inlineStr">
        <is>
          <t>CL</t>
        </is>
      </c>
      <c r="Y490" s="25" t="n">
        <v>41</v>
      </c>
      <c r="Z490" s="25" t="inlineStr">
        <is>
          <t>B</t>
        </is>
      </c>
      <c r="AA490" s="25" t="inlineStr">
        <is>
          <t>SUR</t>
        </is>
      </c>
      <c r="AB490" s="25" t="n">
        <v>42</v>
      </c>
      <c r="AD490" s="25" t="n">
        <v>48</v>
      </c>
      <c r="AH490" s="25">
        <f>CONCATENATE(X490," ",Y490," ",Z490," ",AA490," ",AB490," ",AC490," ",AD490," ",AE490," ",AF490," ",AG490)</f>
        <v/>
      </c>
      <c r="AI490" s="25" t="n">
        <v>8272150</v>
      </c>
      <c r="AJ490" s="25" t="n">
        <v>3324014</v>
      </c>
      <c r="AK490" s="25" t="inlineStr">
        <is>
          <t>El Dorado</t>
        </is>
      </c>
      <c r="AM490" s="25" t="inlineStr">
        <is>
          <t>013</t>
        </is>
      </c>
      <c r="AP490" s="25" t="n">
        <v>7</v>
      </c>
      <c r="AQ490" s="34" t="n">
        <v>41807</v>
      </c>
      <c r="AR490" s="34" t="n">
        <v>41807</v>
      </c>
      <c r="AS490" s="36">
        <f>AR490-AQ490</f>
        <v/>
      </c>
      <c r="AT490" s="25" t="inlineStr">
        <is>
          <t>Acta de compromiso</t>
        </is>
      </c>
      <c r="AU490" s="25" t="inlineStr">
        <is>
          <t>Verificación</t>
        </is>
      </c>
      <c r="AW490" s="38" t="n">
        <v>41807</v>
      </c>
      <c r="AX490" s="37" t="inlineStr">
        <is>
          <t>S. Bustamante - J. Alvarez</t>
        </is>
      </c>
      <c r="AY490" s="38" t="n">
        <v>41807</v>
      </c>
    </row>
    <row r="491">
      <c r="B491" s="25" t="inlineStr">
        <is>
          <t>487-2014</t>
        </is>
      </c>
      <c r="C491" s="25" t="n">
        <v>1311559</v>
      </c>
      <c r="E491" s="25" t="inlineStr">
        <is>
          <t>ESCOMBROS</t>
        </is>
      </c>
      <c r="H491" s="25" t="inlineStr">
        <is>
          <t>Disposición inadecuada de escombros</t>
        </is>
      </c>
      <c r="I491" s="25" t="inlineStr">
        <is>
          <t>De Oficio</t>
        </is>
      </c>
      <c r="T491" s="25">
        <f>CONCATENATE(J491," ",K491," ",L491," ",M491," ",N491," ",O491," ",P491," ",Q491," ",R491," ",S491)</f>
        <v/>
      </c>
      <c r="U491" s="25" t="inlineStr">
        <is>
          <t>no reporta</t>
        </is>
      </c>
      <c r="V491" s="25" t="inlineStr">
        <is>
          <t>no reporta</t>
        </is>
      </c>
      <c r="W491" s="25" t="inlineStr">
        <is>
          <t>John Fredy</t>
        </is>
      </c>
      <c r="X491" s="25" t="inlineStr">
        <is>
          <t>KR</t>
        </is>
      </c>
      <c r="Y491" s="25" t="n">
        <v>43</v>
      </c>
      <c r="Z491" s="25" t="inlineStr">
        <is>
          <t>A</t>
        </is>
      </c>
      <c r="AB491" s="25" t="n">
        <v>40</v>
      </c>
      <c r="AD491" s="25" t="n">
        <v>118</v>
      </c>
      <c r="AE491" s="25" t="inlineStr">
        <is>
          <t>SUR</t>
        </is>
      </c>
      <c r="AH491" s="25">
        <f>CONCATENATE(X491," ",Y491," ",Z491," ",AA491," ",AB491," ",AC491," ",AD491," ",AE491," ",AF491," ",AG491)</f>
        <v/>
      </c>
      <c r="AI491" s="25" t="inlineStr">
        <is>
          <t>no reporta</t>
        </is>
      </c>
      <c r="AJ491" s="25" t="n">
        <v>3207723918</v>
      </c>
      <c r="AK491" s="25" t="inlineStr">
        <is>
          <t>El Dorado</t>
        </is>
      </c>
      <c r="AM491" s="25" t="inlineStr">
        <is>
          <t>013</t>
        </is>
      </c>
      <c r="AP491" s="25" t="n">
        <v>7</v>
      </c>
      <c r="AQ491" s="34" t="n">
        <v>41807</v>
      </c>
      <c r="AR491" s="34" t="n">
        <v>41807</v>
      </c>
      <c r="AS491" s="36">
        <f>AR491-AQ491</f>
        <v/>
      </c>
      <c r="AT491" s="25" t="inlineStr">
        <is>
          <t>Acta de compromiso</t>
        </is>
      </c>
      <c r="AU491" s="25" t="inlineStr">
        <is>
          <t>Verificación</t>
        </is>
      </c>
    </row>
    <row r="492">
      <c r="B492" s="25" t="inlineStr">
        <is>
          <t>488-2014</t>
        </is>
      </c>
      <c r="C492" s="25" t="n">
        <v>1311552</v>
      </c>
      <c r="D492" s="25" t="inlineStr">
        <is>
          <t>AIRE</t>
        </is>
      </c>
      <c r="G492" s="25" t="inlineStr">
        <is>
          <t>Montiel</t>
        </is>
      </c>
      <c r="H492" s="25" t="inlineStr">
        <is>
          <t>Dispersión de material particulado</t>
        </is>
      </c>
      <c r="I492" s="25" t="inlineStr">
        <is>
          <t>Adriana Rendon</t>
        </is>
      </c>
      <c r="J492" s="25" t="inlineStr">
        <is>
          <t>KR</t>
        </is>
      </c>
      <c r="K492" s="25" t="n">
        <v>27</v>
      </c>
      <c r="S492" s="25" t="n">
        <v>139</v>
      </c>
      <c r="T492" s="25">
        <f>CONCATENATE(J492," ",K492," ",L492," ",M492," ",N492," ",O492," ",P492," ",Q492," ",R492," ",S492)</f>
        <v/>
      </c>
      <c r="U492" s="25" t="inlineStr">
        <is>
          <t>no reporta</t>
        </is>
      </c>
      <c r="V492" s="25" t="n">
        <v>5969467</v>
      </c>
      <c r="W492" s="25" t="inlineStr">
        <is>
          <t>Condominio Montiel</t>
        </is>
      </c>
      <c r="X492" s="25" t="inlineStr">
        <is>
          <t>KR</t>
        </is>
      </c>
      <c r="Y492" s="25" t="n">
        <v>38</v>
      </c>
      <c r="AB492" s="25" t="n">
        <v>23</v>
      </c>
      <c r="AD492" s="25" t="n">
        <v>42</v>
      </c>
      <c r="AE492" s="25" t="inlineStr">
        <is>
          <t>SUR</t>
        </is>
      </c>
      <c r="AH492" s="25">
        <f>CONCATENATE(X492," ",Y492," ",Z492," ",AA492," ",AB492," ",AC492," ",AD492," ",AE492," ",AF492," ",AG492)</f>
        <v/>
      </c>
      <c r="AI492" s="25" t="inlineStr">
        <is>
          <t>no reporta</t>
        </is>
      </c>
      <c r="AJ492" s="25" t="n">
        <v>3215447</v>
      </c>
      <c r="AK492" s="25" t="inlineStr">
        <is>
          <t>Zuñiga</t>
        </is>
      </c>
      <c r="AM492" s="25" t="inlineStr">
        <is>
          <t>033</t>
        </is>
      </c>
      <c r="AP492" s="25" t="n">
        <v>4</v>
      </c>
      <c r="AQ492" s="34" t="n">
        <v>41807</v>
      </c>
      <c r="AR492" s="34" t="n">
        <v>41807</v>
      </c>
      <c r="AS492" s="36">
        <f>AR492-AQ492</f>
        <v/>
      </c>
      <c r="AT492" s="25" t="inlineStr">
        <is>
          <t>Acta de compromiso</t>
        </is>
      </c>
      <c r="AU492" s="25" t="inlineStr">
        <is>
          <t>Auto de archivo</t>
        </is>
      </c>
      <c r="AW492" s="38" t="n">
        <v>41807</v>
      </c>
      <c r="AX492" s="37" t="inlineStr">
        <is>
          <t>S. Bustamante - J. Alvarez</t>
        </is>
      </c>
      <c r="AY492" s="38" t="n">
        <v>41807</v>
      </c>
    </row>
    <row r="493">
      <c r="B493" s="25" t="inlineStr">
        <is>
          <t>489-2014</t>
        </is>
      </c>
      <c r="C493" s="25" t="n">
        <v>1311575</v>
      </c>
      <c r="E493" s="25" t="inlineStr">
        <is>
          <t>ESCOMBROS</t>
        </is>
      </c>
      <c r="H493" s="25" t="inlineStr">
        <is>
          <t>Disposición inadecuada de escombros</t>
        </is>
      </c>
      <c r="I493" s="25" t="inlineStr">
        <is>
          <t>De Oficio</t>
        </is>
      </c>
      <c r="T493" s="25">
        <f>CONCATENATE(J493," ",K493," ",L493," ",M493," ",N493," ",O493," ",P493," ",Q493," ",R493," ",S493)</f>
        <v/>
      </c>
      <c r="U493" s="25" t="inlineStr">
        <is>
          <t>no reporta</t>
        </is>
      </c>
      <c r="V493" s="25" t="inlineStr">
        <is>
          <t>no reporta</t>
        </is>
      </c>
      <c r="W493" s="25" t="inlineStr">
        <is>
          <t>Cecilia Bedoya</t>
        </is>
      </c>
      <c r="X493" s="25" t="inlineStr">
        <is>
          <t>KR</t>
        </is>
      </c>
      <c r="Y493" s="25" t="n">
        <v>28</v>
      </c>
      <c r="AB493" s="25" t="n">
        <v>40</v>
      </c>
      <c r="AC493" s="25" t="inlineStr">
        <is>
          <t>B</t>
        </is>
      </c>
      <c r="AD493" s="25" t="n">
        <v>21</v>
      </c>
      <c r="AE493" s="25" t="inlineStr">
        <is>
          <t>SUR</t>
        </is>
      </c>
      <c r="AH493" s="25">
        <f>CONCATENATE(X493," ",Y493," ",Z493," ",AA493," ",AB493," ",AC493," ",AD493," ",AE493," ",AF493," ",AG493)</f>
        <v/>
      </c>
      <c r="AI493" s="25" t="inlineStr">
        <is>
          <t>no reporta</t>
        </is>
      </c>
      <c r="AJ493" s="25" t="n">
        <v>2705820</v>
      </c>
      <c r="AK493" s="25" t="inlineStr">
        <is>
          <t xml:space="preserve">La Mina </t>
        </is>
      </c>
      <c r="AM493" s="25" t="inlineStr">
        <is>
          <t>003</t>
        </is>
      </c>
      <c r="AP493" s="25" t="n">
        <v>6</v>
      </c>
      <c r="AQ493" s="34" t="n">
        <v>41808</v>
      </c>
      <c r="AR493" s="34" t="n">
        <v>41808</v>
      </c>
      <c r="AS493" s="36">
        <f>AR493-AQ493</f>
        <v/>
      </c>
      <c r="AT493" s="25" t="inlineStr">
        <is>
          <t>Acta de compromiso</t>
        </is>
      </c>
      <c r="AU493" s="25" t="inlineStr">
        <is>
          <t>Verificación</t>
        </is>
      </c>
    </row>
    <row r="494">
      <c r="B494" s="25" t="inlineStr">
        <is>
          <t>490-2014</t>
        </is>
      </c>
      <c r="C494" s="25" t="n">
        <v>1311573</v>
      </c>
      <c r="D494" s="25" t="inlineStr">
        <is>
          <t>LOTE-PREDIO</t>
        </is>
      </c>
      <c r="H494" s="25" t="inlineStr">
        <is>
          <t>Lote enmalezado</t>
        </is>
      </c>
      <c r="I494" s="25" t="inlineStr">
        <is>
          <t>Hugo Alberto Jaramillo</t>
        </is>
      </c>
      <c r="J494" s="25" t="inlineStr">
        <is>
          <t>KR</t>
        </is>
      </c>
      <c r="K494" s="25" t="n">
        <v>40</v>
      </c>
      <c r="N494" s="25" t="n">
        <v>47</v>
      </c>
      <c r="P494" s="25" t="n">
        <v>61</v>
      </c>
      <c r="Q494" s="25" t="inlineStr">
        <is>
          <t>SUR</t>
        </is>
      </c>
      <c r="T494" s="25">
        <f>CONCATENATE(J494," ",K494," ",L494," ",M494," ",N494," ",O494," ",P494," ",Q494," ",R494," ",S494)</f>
        <v/>
      </c>
      <c r="U494" s="25" t="inlineStr">
        <is>
          <t>no reporta</t>
        </is>
      </c>
      <c r="V494" s="25" t="n">
        <v>3024885</v>
      </c>
      <c r="W494" s="25" t="inlineStr">
        <is>
          <t>Alexandra Isaza Londoño</t>
        </is>
      </c>
      <c r="X494" s="25" t="inlineStr">
        <is>
          <t>KR</t>
        </is>
      </c>
      <c r="Y494" s="25" t="n">
        <v>40</v>
      </c>
      <c r="AB494" s="25" t="n">
        <v>47</v>
      </c>
      <c r="AD494" s="25" t="n">
        <v>65</v>
      </c>
      <c r="AE494" s="25" t="inlineStr">
        <is>
          <t>SUR</t>
        </is>
      </c>
      <c r="AH494" s="25">
        <f>CONCATENATE(X494," ",Y494," ",Z494," ",AA494," ",AB494," ",AC494," ",AD494," ",AE494," ",AF494," ",AG494)</f>
        <v/>
      </c>
      <c r="AI494" s="25" t="inlineStr">
        <is>
          <t>no reporta</t>
        </is>
      </c>
      <c r="AJ494" s="25" t="n">
        <v>3026865</v>
      </c>
      <c r="AK494" s="25" t="inlineStr">
        <is>
          <t>El Trianón</t>
        </is>
      </c>
      <c r="AM494" s="25" t="inlineStr">
        <is>
          <t>006</t>
        </is>
      </c>
      <c r="AP494" s="25" t="n">
        <v>7</v>
      </c>
      <c r="AQ494" s="34" t="n">
        <v>41808</v>
      </c>
      <c r="AR494" s="34" t="n">
        <v>41828</v>
      </c>
      <c r="AS494" s="36">
        <f>AR494-AQ494</f>
        <v/>
      </c>
      <c r="AT494" s="25" t="inlineStr">
        <is>
          <t>Acta de compromiso</t>
        </is>
      </c>
      <c r="AU494" s="25" t="inlineStr">
        <is>
          <t>Verificación</t>
        </is>
      </c>
    </row>
    <row r="495">
      <c r="B495" s="25" t="inlineStr">
        <is>
          <t>491-2014</t>
        </is>
      </c>
      <c r="C495" s="25" t="n">
        <v>1311598</v>
      </c>
      <c r="E495" s="25" t="inlineStr">
        <is>
          <t>ESCOMBROS</t>
        </is>
      </c>
      <c r="H495" s="25" t="inlineStr">
        <is>
          <t>Disposición inadecuada de escombros</t>
        </is>
      </c>
      <c r="I495" s="25" t="inlineStr">
        <is>
          <t>De Oficio</t>
        </is>
      </c>
      <c r="T495" s="25">
        <f>CONCATENATE(J495," ",K495," ",L495," ",M495," ",N495," ",O495," ",P495," ",Q495," ",R495," ",S495)</f>
        <v/>
      </c>
      <c r="U495" s="25" t="inlineStr">
        <is>
          <t>no reporta</t>
        </is>
      </c>
      <c r="V495" s="25" t="inlineStr">
        <is>
          <t>no reporta</t>
        </is>
      </c>
      <c r="W495" s="25" t="inlineStr">
        <is>
          <t>Deposito de Materiales El Salado</t>
        </is>
      </c>
      <c r="X495" s="25" t="inlineStr">
        <is>
          <t>CL</t>
        </is>
      </c>
      <c r="Y495" s="25" t="n">
        <v>40</v>
      </c>
      <c r="AA495" s="25" t="inlineStr">
        <is>
          <t>SUR</t>
        </is>
      </c>
      <c r="AB495" s="25" t="n">
        <v>24</v>
      </c>
      <c r="AC495" s="25" t="inlineStr">
        <is>
          <t>DD</t>
        </is>
      </c>
      <c r="AD495" s="25" t="n">
        <v>26</v>
      </c>
      <c r="AH495" s="25">
        <f>CONCATENATE(X495," ",Y495," ",Z495," ",AA495," ",AB495," ",AC495," ",AD495," ",AE495," ",AF495," ",AG495)</f>
        <v/>
      </c>
      <c r="AI495" s="25" t="inlineStr">
        <is>
          <t>43515659-0</t>
        </is>
      </c>
      <c r="AJ495" s="25" t="n">
        <v>3343278</v>
      </c>
      <c r="AK495" s="25" t="inlineStr">
        <is>
          <t>El Salado</t>
        </is>
      </c>
      <c r="AM495" s="25" t="inlineStr">
        <is>
          <t>002</t>
        </is>
      </c>
      <c r="AP495" s="25" t="n">
        <v>6</v>
      </c>
      <c r="AQ495" s="34" t="n">
        <v>41808</v>
      </c>
      <c r="AR495" s="34" t="n">
        <v>41808</v>
      </c>
      <c r="AS495" s="36">
        <f>AR495-AQ495</f>
        <v/>
      </c>
      <c r="AT495" s="25" t="inlineStr">
        <is>
          <t>Acta de compromiso</t>
        </is>
      </c>
      <c r="AU495" s="25" t="inlineStr">
        <is>
          <t>Auto de archivo</t>
        </is>
      </c>
      <c r="CF495" s="38" t="n">
        <v>41841</v>
      </c>
    </row>
    <row r="496">
      <c r="B496" s="25" t="inlineStr">
        <is>
          <t>492-2014</t>
        </is>
      </c>
      <c r="C496" s="25" t="n">
        <v>1311597</v>
      </c>
      <c r="D496" s="25" t="inlineStr">
        <is>
          <t>AIRE</t>
        </is>
      </c>
      <c r="H496" s="25" t="inlineStr">
        <is>
          <t>Dispersión de material particulado y residuos de obra</t>
        </is>
      </c>
      <c r="I496" s="25" t="inlineStr">
        <is>
          <t>Jose Edgar Pimienta F. - josepimienta29@hotmail.com</t>
        </is>
      </c>
      <c r="J496" s="25" t="inlineStr">
        <is>
          <t>Cl</t>
        </is>
      </c>
      <c r="K496" s="25" t="n">
        <v>45</v>
      </c>
      <c r="M496" s="25" t="inlineStr">
        <is>
          <t>SUR</t>
        </is>
      </c>
      <c r="N496" s="25" t="n">
        <v>39</v>
      </c>
      <c r="O496" s="25" t="inlineStr">
        <is>
          <t>B</t>
        </is>
      </c>
      <c r="P496" s="25" t="n">
        <v>2</v>
      </c>
      <c r="T496" s="25">
        <f>CONCATENATE(J496," ",K496," ",L496," ",M496," ",N496," ",O496," ",P496," ",Q496," ",R496," ",S496)</f>
        <v/>
      </c>
      <c r="U496" s="25" t="n">
        <v>70554168</v>
      </c>
      <c r="V496" s="25" t="n">
        <v>2709800</v>
      </c>
      <c r="W496" s="25" t="inlineStr">
        <is>
          <t>Promotora Portovello - Proyecto Iris</t>
        </is>
      </c>
      <c r="X496" s="25" t="inlineStr">
        <is>
          <t>CL</t>
        </is>
      </c>
      <c r="Y496" s="25" t="n">
        <v>45</v>
      </c>
      <c r="Z496" s="25" t="inlineStr">
        <is>
          <t>A</t>
        </is>
      </c>
      <c r="AA496" s="25" t="inlineStr">
        <is>
          <t>SUR</t>
        </is>
      </c>
      <c r="AB496" s="25" t="n">
        <v>39</v>
      </c>
      <c r="AC496" s="25" t="inlineStr">
        <is>
          <t>B</t>
        </is>
      </c>
      <c r="AD496" s="25" t="n">
        <v>22</v>
      </c>
      <c r="AH496" s="25">
        <f>CONCATENATE(X496," ",Y496," ",Z496," ",AA496," ",AB496," ",AC496," ",AD496," ",AE496," ",AF496," ",AG496)</f>
        <v/>
      </c>
      <c r="AI496" s="25" t="inlineStr">
        <is>
          <t>no reporta</t>
        </is>
      </c>
      <c r="AJ496" s="25" t="n">
        <v>4440356</v>
      </c>
      <c r="AK496" s="25" t="inlineStr">
        <is>
          <t>La Paz</t>
        </is>
      </c>
      <c r="AM496" s="25" t="inlineStr">
        <is>
          <t>011</t>
        </is>
      </c>
      <c r="AP496" s="25" t="n">
        <v>7</v>
      </c>
      <c r="AQ496" s="34" t="n">
        <v>41808</v>
      </c>
      <c r="AR496" s="34" t="n">
        <v>41831</v>
      </c>
      <c r="AS496" s="36">
        <f>AR496-AQ496</f>
        <v/>
      </c>
      <c r="AT496" s="25" t="inlineStr">
        <is>
          <t>Acta de compromiso</t>
        </is>
      </c>
      <c r="AU496" s="25" t="inlineStr">
        <is>
          <t>Auto de archivo</t>
        </is>
      </c>
    </row>
    <row r="497">
      <c r="B497" s="25" t="inlineStr">
        <is>
          <t>493-2014</t>
        </is>
      </c>
      <c r="C497" s="25" t="n">
        <v>1311595</v>
      </c>
      <c r="D497" s="25" t="inlineStr">
        <is>
          <t>ESPACIO PUBLICOS VERDES</t>
        </is>
      </c>
      <c r="H497" s="25" t="inlineStr">
        <is>
          <t>Cambio de piso blando a piso duro</t>
        </is>
      </c>
      <c r="I497" s="25" t="inlineStr">
        <is>
          <t>Anonimo</t>
        </is>
      </c>
      <c r="T497" s="25">
        <f>CONCATENATE(J497," ",K497," ",L497," ",M497," ",N497," ",O497," ",P497," ",Q497," ",R497," ",S497)</f>
        <v/>
      </c>
      <c r="U497" s="25" t="inlineStr">
        <is>
          <t>no reporta</t>
        </is>
      </c>
      <c r="V497" s="25" t="inlineStr">
        <is>
          <t>no reporta</t>
        </is>
      </c>
      <c r="W497" s="25" t="inlineStr">
        <is>
          <t>Por determinar</t>
        </is>
      </c>
      <c r="X497" s="25" t="inlineStr">
        <is>
          <t>CL</t>
        </is>
      </c>
      <c r="Y497" s="25" t="n">
        <v>45</v>
      </c>
      <c r="Z497" s="25" t="inlineStr">
        <is>
          <t>A</t>
        </is>
      </c>
      <c r="AA497" s="25" t="inlineStr">
        <is>
          <t>SUR</t>
        </is>
      </c>
      <c r="AB497" s="25" t="n">
        <v>41</v>
      </c>
      <c r="AD497" s="25" t="n">
        <v>61</v>
      </c>
      <c r="AH497" s="25">
        <f>CONCATENATE(X497," ",Y497," ",Z497," ",AA497," ",AB497," ",AC497," ",AD497," ",AE497," ",AF497," ",AG497)</f>
        <v/>
      </c>
      <c r="AI497" s="25" t="inlineStr">
        <is>
          <t>no reporta</t>
        </is>
      </c>
      <c r="AJ497" s="25" t="inlineStr">
        <is>
          <t>no reporta</t>
        </is>
      </c>
      <c r="AK497" s="25" t="inlineStr">
        <is>
          <t>La Paz</t>
        </is>
      </c>
      <c r="AM497" s="25" t="inlineStr">
        <is>
          <t>011</t>
        </is>
      </c>
      <c r="AP497" s="25" t="n">
        <v>7</v>
      </c>
      <c r="AQ497" s="34" t="n">
        <v>41808</v>
      </c>
      <c r="AR497" s="34" t="n">
        <v>41842</v>
      </c>
      <c r="AS497" s="36">
        <f>AR497-AQ497</f>
        <v/>
      </c>
      <c r="AT497" s="25" t="inlineStr">
        <is>
          <t>Acta de compromiso</t>
        </is>
      </c>
      <c r="AU497" s="25" t="inlineStr">
        <is>
          <t>Auto de archivo</t>
        </is>
      </c>
      <c r="CF497" s="38" t="n">
        <v>41865</v>
      </c>
    </row>
    <row r="498">
      <c r="B498" s="25" t="inlineStr">
        <is>
          <t>494-2014</t>
        </is>
      </c>
      <c r="C498" s="25" t="n">
        <v>1311587</v>
      </c>
      <c r="D498" s="25" t="inlineStr">
        <is>
          <t>AIRE</t>
        </is>
      </c>
      <c r="H498" s="25" t="inlineStr">
        <is>
          <t>Ruido generado por compresores de empresas y inadecuado manejo de residuos solidos</t>
        </is>
      </c>
      <c r="I498" s="25" t="inlineStr">
        <is>
          <t>Anonimo</t>
        </is>
      </c>
      <c r="T498" s="25">
        <f>CONCATENATE(J498," ",K498," ",L498," ",M498," ",N498," ",O498," ",P498," ",Q498," ",R498," ",S498)</f>
        <v/>
      </c>
      <c r="U498" s="25" t="inlineStr">
        <is>
          <t>no reporta</t>
        </is>
      </c>
      <c r="V498" s="25" t="inlineStr">
        <is>
          <t>no reporta</t>
        </is>
      </c>
      <c r="W498" s="25" t="inlineStr">
        <is>
          <t xml:space="preserve">Empresas </t>
        </is>
      </c>
      <c r="X498" s="25" t="inlineStr">
        <is>
          <t>CL</t>
        </is>
      </c>
      <c r="Y498" s="25" t="n">
        <v>49</v>
      </c>
      <c r="Z498" s="25" t="inlineStr">
        <is>
          <t>D</t>
        </is>
      </c>
      <c r="AA498" s="25" t="inlineStr">
        <is>
          <t>SUR</t>
        </is>
      </c>
      <c r="AB498" s="25" t="n">
        <v>40</v>
      </c>
      <c r="AC498" s="25" t="inlineStr">
        <is>
          <t>A</t>
        </is>
      </c>
      <c r="AD498" s="25" t="n">
        <v>39</v>
      </c>
      <c r="AH498" s="25">
        <f>CONCATENATE(X498," ",Y498," ",Z498," ",AA498," ",AB498," ",AC498," ",AD498," ",AE498," ",AF498," ",AG498)</f>
        <v/>
      </c>
      <c r="AI498" s="25" t="inlineStr">
        <is>
          <t>no reporta</t>
        </is>
      </c>
      <c r="AJ498" s="25" t="inlineStr">
        <is>
          <t>no reporta</t>
        </is>
      </c>
      <c r="AK498" s="25" t="inlineStr">
        <is>
          <t>Loma del Barro</t>
        </is>
      </c>
      <c r="AM498" s="25" t="inlineStr">
        <is>
          <t>007</t>
        </is>
      </c>
      <c r="AP498" s="25" t="n">
        <v>7</v>
      </c>
      <c r="AQ498" s="34" t="n">
        <v>41808</v>
      </c>
      <c r="AR498" s="34" t="n">
        <v>41828</v>
      </c>
      <c r="AS498" s="36">
        <f>AR498-AQ498</f>
        <v/>
      </c>
      <c r="AT498" s="25" t="inlineStr">
        <is>
          <t>Acta de compromiso</t>
        </is>
      </c>
      <c r="AU498" s="25" t="inlineStr">
        <is>
          <t>Verificación</t>
        </is>
      </c>
    </row>
    <row r="499">
      <c r="B499" s="25" t="inlineStr">
        <is>
          <t>495-2014</t>
        </is>
      </c>
      <c r="C499" s="25" t="n">
        <v>1311603</v>
      </c>
      <c r="D499" s="25" t="inlineStr">
        <is>
          <t>LOTE-PREDIO</t>
        </is>
      </c>
      <c r="H499" s="25" t="inlineStr">
        <is>
          <t>Lote enmalezado y con agua estancada</t>
        </is>
      </c>
      <c r="I499" s="25" t="inlineStr">
        <is>
          <t>De Oficio</t>
        </is>
      </c>
      <c r="T499" s="25">
        <f>CONCATENATE(J499," ",K499," ",L499," ",M499," ",N499," ",O499," ",P499," ",Q499," ",R499," ",S499)</f>
        <v/>
      </c>
      <c r="U499" s="25" t="inlineStr">
        <is>
          <t>no reporta</t>
        </is>
      </c>
      <c r="V499" s="25" t="inlineStr">
        <is>
          <t>no reporta</t>
        </is>
      </c>
      <c r="W499" s="25" t="inlineStr">
        <is>
          <t>Oscar Suarez</t>
        </is>
      </c>
      <c r="X499" s="25" t="inlineStr">
        <is>
          <t>KR</t>
        </is>
      </c>
      <c r="Y499" s="25" t="n">
        <v>34</v>
      </c>
      <c r="AB499" s="25" t="n">
        <v>39</v>
      </c>
      <c r="AD499" s="25" t="n">
        <v>38</v>
      </c>
      <c r="AE499" s="25" t="inlineStr">
        <is>
          <t>SUR</t>
        </is>
      </c>
      <c r="AH499" s="25">
        <f>CONCATENATE(X499," ",Y499," ",Z499," ",AA499," ",AB499," ",AC499," ",AD499," ",AE499," ",AF499," ",AG499)</f>
        <v/>
      </c>
      <c r="AI499" s="25" t="inlineStr">
        <is>
          <t>no reporta</t>
        </is>
      </c>
      <c r="AJ499" s="25" t="inlineStr">
        <is>
          <t>no reporta</t>
        </is>
      </c>
      <c r="AK499" s="25" t="inlineStr">
        <is>
          <t>Mesa</t>
        </is>
      </c>
      <c r="AM499" s="25" t="inlineStr">
        <is>
          <t>021</t>
        </is>
      </c>
      <c r="AP499" s="25" t="n">
        <v>9</v>
      </c>
      <c r="AQ499" s="34" t="n">
        <v>41809</v>
      </c>
      <c r="AR499" s="34" t="n">
        <v>41809</v>
      </c>
      <c r="AS499" s="36">
        <f>AR499-AQ499</f>
        <v/>
      </c>
      <c r="AT499" s="25" t="inlineStr">
        <is>
          <t>Acta de compromiso</t>
        </is>
      </c>
      <c r="AU499" s="25" t="inlineStr">
        <is>
          <t>Verificación</t>
        </is>
      </c>
    </row>
    <row r="500">
      <c r="B500" s="25" t="inlineStr">
        <is>
          <t>496-2014</t>
        </is>
      </c>
      <c r="C500" s="25" t="n">
        <v>1311612</v>
      </c>
      <c r="D500" s="25" t="inlineStr">
        <is>
          <t>ESPACIO PUBLICOS VERDES</t>
        </is>
      </c>
      <c r="H500" s="25" t="inlineStr">
        <is>
          <t>Cambio de zona verde por piso duro</t>
        </is>
      </c>
      <c r="I500" s="25" t="inlineStr">
        <is>
          <t>De Oficio</t>
        </is>
      </c>
      <c r="T500" s="25">
        <f>CONCATENATE(J500," ",K500," ",L500," ",M500," ",N500," ",O500," ",P500," ",Q500," ",R500," ",S500)</f>
        <v/>
      </c>
      <c r="U500" s="25" t="inlineStr">
        <is>
          <t>no reporta</t>
        </is>
      </c>
      <c r="V500" s="25" t="inlineStr">
        <is>
          <t>no reporta</t>
        </is>
      </c>
      <c r="W500" s="25" t="inlineStr">
        <is>
          <t>Adriana Montoya</t>
        </is>
      </c>
      <c r="X500" s="25" t="inlineStr">
        <is>
          <t>CL</t>
        </is>
      </c>
      <c r="Y500" s="25" t="n">
        <v>48</v>
      </c>
      <c r="Z500" s="25" t="inlineStr">
        <is>
          <t>F</t>
        </is>
      </c>
      <c r="AA500" s="25" t="inlineStr">
        <is>
          <t>SUR</t>
        </is>
      </c>
      <c r="AB500" s="25" t="n">
        <v>42</v>
      </c>
      <c r="AC500" s="25" t="inlineStr">
        <is>
          <t>BB</t>
        </is>
      </c>
      <c r="AD500" s="25" t="n">
        <v>50</v>
      </c>
      <c r="AG500" s="25" t="n">
        <v>101</v>
      </c>
      <c r="AH500" s="25">
        <f>CONCATENATE(X500," ",Y500," ",Z500," ",AA500," ",AB500," ",AC500," ",AD500," ",AE500," ",AF500," ",AG500)</f>
        <v/>
      </c>
      <c r="AI500" s="25" t="n">
        <v>39414972</v>
      </c>
      <c r="AJ500" s="25" t="n">
        <v>2060015</v>
      </c>
      <c r="AK500" s="25" t="inlineStr">
        <is>
          <t>Loma del Barro</t>
        </is>
      </c>
      <c r="AM500" s="25" t="inlineStr">
        <is>
          <t>007</t>
        </is>
      </c>
      <c r="AP500" s="25" t="n">
        <v>7</v>
      </c>
      <c r="AQ500" s="34" t="n">
        <v>41810</v>
      </c>
      <c r="AR500" s="34" t="n">
        <v>41810</v>
      </c>
      <c r="AS500" s="36">
        <f>AR500-AQ500</f>
        <v/>
      </c>
      <c r="AT500" s="25" t="inlineStr">
        <is>
          <t>Acta de compromiso</t>
        </is>
      </c>
      <c r="AU500" s="25" t="inlineStr">
        <is>
          <t>Verificación</t>
        </is>
      </c>
      <c r="AW500" s="38" t="n">
        <v>41800</v>
      </c>
      <c r="AX500" s="37" t="inlineStr">
        <is>
          <t>L. Taborda</t>
        </is>
      </c>
      <c r="AY500" s="38" t="n">
        <v>41810</v>
      </c>
    </row>
    <row r="501">
      <c r="B501" s="25" t="inlineStr">
        <is>
          <t>497-2014</t>
        </is>
      </c>
      <c r="C501" s="25" t="n">
        <v>1311611</v>
      </c>
      <c r="D501" s="25" t="inlineStr">
        <is>
          <t>AIRE</t>
        </is>
      </c>
      <c r="H501" s="25" t="inlineStr">
        <is>
          <t>Carpinteria en zona de retiro emitiendo material particulado</t>
        </is>
      </c>
      <c r="I501" s="25" t="inlineStr">
        <is>
          <t>De Oficio</t>
        </is>
      </c>
      <c r="T501" s="25">
        <f>CONCATENATE(J501," ",K501," ",L501," ",M501," ",N501," ",O501," ",P501," ",Q501," ",R501," ",S501)</f>
        <v/>
      </c>
      <c r="U501" s="25" t="inlineStr">
        <is>
          <t>no reporta</t>
        </is>
      </c>
      <c r="V501" s="25" t="inlineStr">
        <is>
          <t>no reporta</t>
        </is>
      </c>
      <c r="W501" s="25" t="inlineStr">
        <is>
          <t>Luis Miguel Blanco</t>
        </is>
      </c>
      <c r="X501" s="25" t="inlineStr">
        <is>
          <t>KR</t>
        </is>
      </c>
      <c r="Y501" s="25" t="n">
        <v>27</v>
      </c>
      <c r="Z501" s="25" t="inlineStr">
        <is>
          <t>G</t>
        </is>
      </c>
      <c r="AB501" s="25" t="n">
        <v>36</v>
      </c>
      <c r="AC501" s="25" t="inlineStr">
        <is>
          <t>D</t>
        </is>
      </c>
      <c r="AD501" s="25" t="n">
        <v>130</v>
      </c>
      <c r="AE501" s="25" t="inlineStr">
        <is>
          <t>SUR</t>
        </is>
      </c>
      <c r="AH501" s="25">
        <f>CONCATENATE(X501," ",Y501," ",Z501," ",AA501," ",AB501," ",AC501," ",AD501," ",AE501," ",AF501," ",AG501)</f>
        <v/>
      </c>
      <c r="AI501" s="25" t="n">
        <v>70525072</v>
      </c>
      <c r="AJ501" s="25" t="n">
        <v>3117671378</v>
      </c>
      <c r="AK501" s="25" t="inlineStr">
        <is>
          <t>Loma de las Brujas</t>
        </is>
      </c>
      <c r="AM501" s="25" t="inlineStr">
        <is>
          <t>015</t>
        </is>
      </c>
      <c r="AP501" s="25" t="n">
        <v>5</v>
      </c>
      <c r="AQ501" s="34" t="n">
        <v>41810</v>
      </c>
      <c r="AR501" s="34" t="n">
        <v>41810</v>
      </c>
      <c r="AS501" s="36">
        <f>AR501-AQ501</f>
        <v/>
      </c>
      <c r="AT501" s="25" t="inlineStr">
        <is>
          <t>Acta de compromiso</t>
        </is>
      </c>
      <c r="AU501" s="25" t="inlineStr">
        <is>
          <t>Verificación</t>
        </is>
      </c>
    </row>
    <row r="502">
      <c r="B502" s="25" t="inlineStr">
        <is>
          <t>498-2014</t>
        </is>
      </c>
      <c r="C502" s="25" t="n">
        <v>1311668</v>
      </c>
      <c r="E502" s="25" t="inlineStr">
        <is>
          <t>RESIDUOS SOLIDOS</t>
        </is>
      </c>
      <c r="H502" s="25" t="inlineStr">
        <is>
          <t>Disposición inadecuada de residuos solidos</t>
        </is>
      </c>
      <c r="I502" s="25" t="inlineStr">
        <is>
          <t>Envigado</t>
        </is>
      </c>
      <c r="J502" s="25" t="inlineStr">
        <is>
          <t>KR</t>
        </is>
      </c>
      <c r="K502" s="25" t="n">
        <v>43</v>
      </c>
      <c r="N502" s="25" t="n">
        <v>46</v>
      </c>
      <c r="O502" s="25" t="inlineStr">
        <is>
          <t>A</t>
        </is>
      </c>
      <c r="P502" s="25" t="n">
        <v>39</v>
      </c>
      <c r="Q502" s="25" t="inlineStr">
        <is>
          <t>SUR</t>
        </is>
      </c>
      <c r="T502" s="25">
        <f>CONCATENATE(J502," ",K502," ",L502," ",M502," ",N502," ",O502," ",P502," ",Q502," ",R502," ",S502)</f>
        <v/>
      </c>
      <c r="U502" s="25" t="inlineStr">
        <is>
          <t>no reporta</t>
        </is>
      </c>
      <c r="V502" s="25" t="n">
        <v>4032000</v>
      </c>
      <c r="W502" s="25" t="inlineStr">
        <is>
          <t>Por determinar</t>
        </is>
      </c>
      <c r="X502" s="25" t="inlineStr">
        <is>
          <t>KR</t>
        </is>
      </c>
      <c r="Y502" s="25" t="n">
        <v>38</v>
      </c>
      <c r="AH502" s="25">
        <f>CONCATENATE(X502," ",Y502," ",Z502," ",AA502," ",AB502," ",AC502," ",AD502," ",AE502," ",AF502," ",AG502)</f>
        <v/>
      </c>
      <c r="AI502" s="25" t="inlineStr">
        <is>
          <t>no reporta</t>
        </is>
      </c>
      <c r="AJ502" s="25" t="inlineStr">
        <is>
          <t>no reporta</t>
        </is>
      </c>
      <c r="AK502" s="25" t="inlineStr">
        <is>
          <t>Mesa</t>
        </is>
      </c>
      <c r="AM502" s="25" t="inlineStr">
        <is>
          <t>021</t>
        </is>
      </c>
      <c r="AP502" s="25" t="n">
        <v>9</v>
      </c>
      <c r="AQ502" s="34" t="n">
        <v>41815</v>
      </c>
      <c r="AS502" s="36">
        <f>AR502-AQ502</f>
        <v/>
      </c>
      <c r="AT502" s="25" t="inlineStr">
        <is>
          <t>Acta de compromiso</t>
        </is>
      </c>
      <c r="AU502" s="25" t="inlineStr">
        <is>
          <t>Visitas patrulleros</t>
        </is>
      </c>
    </row>
    <row r="503">
      <c r="B503" s="25" t="inlineStr">
        <is>
          <t>499-2014</t>
        </is>
      </c>
      <c r="C503" s="25" t="inlineStr">
        <is>
          <t>1311700 - 1311940</t>
        </is>
      </c>
      <c r="D503" s="25" t="inlineStr">
        <is>
          <t>HÍDRICO</t>
        </is>
      </c>
      <c r="H503" s="25" t="inlineStr">
        <is>
          <t>Problemas por aguas negras</t>
        </is>
      </c>
      <c r="I503" s="25" t="inlineStr">
        <is>
          <t>Comunidad</t>
        </is>
      </c>
      <c r="T503" s="25">
        <f>CONCATENATE(J503," ",K503," ",L503," ",M503," ",N503," ",O503," ",P503," ",Q503," ",R503," ",S503)</f>
        <v/>
      </c>
      <c r="U503" s="25" t="inlineStr">
        <is>
          <t>no reporta</t>
        </is>
      </c>
      <c r="V503" s="25" t="inlineStr">
        <is>
          <t>no reporta</t>
        </is>
      </c>
      <c r="W503" s="25" t="inlineStr">
        <is>
          <t>Por determinar</t>
        </is>
      </c>
      <c r="X503" s="25" t="inlineStr">
        <is>
          <t>CL</t>
        </is>
      </c>
      <c r="Y503" s="25" t="n">
        <v>41</v>
      </c>
      <c r="AA503" s="25" t="inlineStr">
        <is>
          <t>SUR</t>
        </is>
      </c>
      <c r="AB503" s="25" t="n">
        <v>25</v>
      </c>
      <c r="AD503" s="25" t="n">
        <v>149</v>
      </c>
      <c r="AG503" s="25" t="n">
        <v>141</v>
      </c>
      <c r="AH503" s="25">
        <f>CONCATENATE(X503," ",Y503," ",Z503," ",AA503," ",AB503," ",AC503," ",AD503," ",AE503," ",AF503," ",AG503)</f>
        <v/>
      </c>
      <c r="AI503" s="25" t="inlineStr">
        <is>
          <t>no reporta</t>
        </is>
      </c>
      <c r="AJ503" s="25" t="inlineStr">
        <is>
          <t>no reporta</t>
        </is>
      </c>
      <c r="AK503" s="25" t="inlineStr">
        <is>
          <t xml:space="preserve">La Mina </t>
        </is>
      </c>
      <c r="AM503" s="25" t="inlineStr">
        <is>
          <t>003</t>
        </is>
      </c>
      <c r="AP503" s="25" t="n">
        <v>6</v>
      </c>
      <c r="AQ503" s="34" t="n">
        <v>41816</v>
      </c>
      <c r="AR503" s="34" t="n">
        <v>41828</v>
      </c>
      <c r="AS503" s="36">
        <f>AR503-AQ503</f>
        <v/>
      </c>
      <c r="AT503" s="25" t="inlineStr">
        <is>
          <t>Acta de compromiso</t>
        </is>
      </c>
      <c r="AU503" s="25" t="inlineStr">
        <is>
          <t>Verificación</t>
        </is>
      </c>
    </row>
    <row r="504">
      <c r="B504" s="25" t="inlineStr">
        <is>
          <t>500-2014</t>
        </is>
      </c>
      <c r="C504" s="25" t="n">
        <v>1311687</v>
      </c>
      <c r="D504" s="25" t="inlineStr">
        <is>
          <t>HÍDRICO</t>
        </is>
      </c>
      <c r="H504" s="25" t="inlineStr">
        <is>
          <t>Solicitan conectarse a la red de alcantarillado</t>
        </is>
      </c>
      <c r="I504" s="25" t="inlineStr">
        <is>
          <t>Anonimo</t>
        </is>
      </c>
      <c r="T504" s="25">
        <f>CONCATENATE(J504," ",K504," ",L504," ",M504," ",N504," ",O504," ",P504," ",Q504," ",R504," ",S504)</f>
        <v/>
      </c>
      <c r="U504" s="25" t="inlineStr">
        <is>
          <t>no reporta</t>
        </is>
      </c>
      <c r="V504" s="25" t="inlineStr">
        <is>
          <t>no reporta</t>
        </is>
      </c>
      <c r="W504" s="25" t="inlineStr">
        <is>
          <t>Rodrigo Londoño Jaramillo</t>
        </is>
      </c>
      <c r="X504" s="25" t="inlineStr">
        <is>
          <t>CL</t>
        </is>
      </c>
      <c r="Y504" s="25" t="n">
        <v>36</v>
      </c>
      <c r="Z504" s="25" t="inlineStr">
        <is>
          <t>D</t>
        </is>
      </c>
      <c r="AA504" s="25" t="inlineStr">
        <is>
          <t>SUR</t>
        </is>
      </c>
      <c r="AB504" s="25" t="n">
        <v>24</v>
      </c>
      <c r="AD504" s="25" t="n">
        <v>35</v>
      </c>
      <c r="AG504" s="25" t="n">
        <v>118</v>
      </c>
      <c r="AH504" s="25">
        <f>CONCATENATE(X504," ",Y504," ",Z504," ",AA504," ",AB504," ",AC504," ",AD504," ",AE504," ",AF504," ",AG504)</f>
        <v/>
      </c>
      <c r="AI504" s="25" t="inlineStr">
        <is>
          <t>no reporta</t>
        </is>
      </c>
      <c r="AJ504" s="25" t="inlineStr">
        <is>
          <t>no reporta</t>
        </is>
      </c>
      <c r="AL504" s="25" t="inlineStr">
        <is>
          <t>El Escobero</t>
        </is>
      </c>
      <c r="AM504" s="25" t="inlineStr">
        <is>
          <t>002</t>
        </is>
      </c>
      <c r="AP504" s="25" t="n">
        <v>10</v>
      </c>
      <c r="AQ504" s="34" t="n">
        <v>41816</v>
      </c>
      <c r="AR504" s="34" t="n">
        <v>41827</v>
      </c>
      <c r="AS504" s="36">
        <f>AR504-AQ504</f>
        <v/>
      </c>
      <c r="AT504" s="25" t="inlineStr">
        <is>
          <t>Acta de compromiso</t>
        </is>
      </c>
      <c r="AU504" s="25" t="inlineStr">
        <is>
          <t>Auto de archivo</t>
        </is>
      </c>
      <c r="AW504" s="38" t="n">
        <v>41816</v>
      </c>
      <c r="AX504" s="37" t="inlineStr">
        <is>
          <t>jhon j-santiago</t>
        </is>
      </c>
      <c r="AY504" s="38" t="n">
        <v>41863</v>
      </c>
      <c r="CF504" s="38" t="n">
        <v>41926</v>
      </c>
    </row>
    <row r="505">
      <c r="B505" s="25" t="inlineStr">
        <is>
          <t>501-2014</t>
        </is>
      </c>
      <c r="C505" s="25" t="inlineStr">
        <is>
          <t>1311735 - 1313436</t>
        </is>
      </c>
      <c r="D505" s="25" t="inlineStr">
        <is>
          <t>HÍDRICO</t>
        </is>
      </c>
      <c r="H505" s="25" t="inlineStr">
        <is>
          <t>Aguas residuales de restaurante picante rebosan en la via</t>
        </is>
      </c>
      <c r="I505" s="25" t="inlineStr">
        <is>
          <t>Pedro Luis Londoño</t>
        </is>
      </c>
      <c r="J505" s="25" t="inlineStr">
        <is>
          <t>KR</t>
        </is>
      </c>
      <c r="K505" s="25" t="n">
        <v>25</v>
      </c>
      <c r="N505" s="25" t="n">
        <v>29</v>
      </c>
      <c r="P505" s="25" t="n">
        <v>5</v>
      </c>
      <c r="Q505" s="25" t="inlineStr">
        <is>
          <t>SUR</t>
        </is>
      </c>
      <c r="T505" s="25">
        <f>CONCATENATE(J505," ",K505," ",L505," ",M505," ",N505," ",O505," ",P505," ",Q505," ",R505," ",S505)</f>
        <v/>
      </c>
      <c r="U505" s="25" t="n">
        <v>70553823</v>
      </c>
      <c r="V505" s="25" t="n">
        <v>3360675</v>
      </c>
      <c r="W505" s="25" t="inlineStr">
        <is>
          <t>Gustavo - Restaurante Picante</t>
        </is>
      </c>
      <c r="AH505" s="25">
        <f>CONCATENATE(X505," ",Y505," ",Z505," ",AA505," ",AB505," ",AC505," ",AD505," ",AE505," ",AF505," ",AG505)</f>
        <v/>
      </c>
      <c r="AI505" s="25" t="inlineStr">
        <is>
          <t>no reporta</t>
        </is>
      </c>
      <c r="AJ505" s="25" t="inlineStr">
        <is>
          <t>no reporta</t>
        </is>
      </c>
      <c r="AK505" s="25" t="inlineStr">
        <is>
          <t>Loma El Atravezado</t>
        </is>
      </c>
      <c r="AM505" s="25" t="inlineStr">
        <is>
          <t>032</t>
        </is>
      </c>
      <c r="AP505" s="25" t="n">
        <v>4</v>
      </c>
      <c r="AQ505" s="34" t="n">
        <v>41821</v>
      </c>
      <c r="AR505" s="34" t="n">
        <v>41828</v>
      </c>
      <c r="AS505" s="36">
        <f>AR505-AQ505</f>
        <v/>
      </c>
      <c r="AT505" s="25" t="inlineStr">
        <is>
          <t>Acta de compromiso</t>
        </is>
      </c>
      <c r="AU505" s="25" t="inlineStr">
        <is>
          <t>Auto de archivo</t>
        </is>
      </c>
      <c r="AW505" s="38" t="n">
        <v>41821</v>
      </c>
      <c r="AX505" s="37" t="inlineStr">
        <is>
          <t>jhon j-santiago</t>
        </is>
      </c>
      <c r="AY505" s="38" t="n">
        <v>41828</v>
      </c>
      <c r="AZ505" s="38" t="n">
        <v>41901</v>
      </c>
      <c r="CF505" s="38" t="n">
        <v>41927</v>
      </c>
    </row>
    <row r="506">
      <c r="B506" s="25" t="inlineStr">
        <is>
          <t>502-2014</t>
        </is>
      </c>
      <c r="C506" s="25" t="n">
        <v>1311741</v>
      </c>
      <c r="E506" s="25" t="inlineStr">
        <is>
          <t>ESCOMBROS</t>
        </is>
      </c>
      <c r="H506" s="25" t="inlineStr">
        <is>
          <t>Disposición inadecuada de escombros en el sector de camino verde</t>
        </is>
      </c>
      <c r="I506" s="25" t="inlineStr">
        <is>
          <t>Espacio publico</t>
        </is>
      </c>
      <c r="T506" s="25">
        <f>CONCATENATE(J506," ",K506," ",L506," ",M506," ",N506," ",O506," ",P506," ",Q506," ",R506," ",S506)</f>
        <v/>
      </c>
      <c r="U506" s="25" t="inlineStr">
        <is>
          <t>no reporta</t>
        </is>
      </c>
      <c r="V506" s="25" t="inlineStr">
        <is>
          <t>no reporta</t>
        </is>
      </c>
      <c r="W506" s="25" t="inlineStr">
        <is>
          <t>Por determinar</t>
        </is>
      </c>
      <c r="X506" s="25" t="inlineStr">
        <is>
          <t>CL</t>
        </is>
      </c>
      <c r="Y506" s="25" t="n">
        <v>40</v>
      </c>
      <c r="AA506" s="25" t="inlineStr">
        <is>
          <t>SUR</t>
        </is>
      </c>
      <c r="AB506" s="25" t="n">
        <v>27</v>
      </c>
      <c r="AD506" s="25" t="n">
        <v>21</v>
      </c>
      <c r="AH506" s="25">
        <f>CONCATENATE(X506," ",Y506," ",Z506," ",AA506," ",AB506," ",AC506," ",AD506," ",AE506," ",AF506," ",AG506)</f>
        <v/>
      </c>
      <c r="AI506" s="25" t="inlineStr">
        <is>
          <t>no reporta</t>
        </is>
      </c>
      <c r="AJ506" s="25" t="inlineStr">
        <is>
          <t>no reporta</t>
        </is>
      </c>
      <c r="AK506" s="25" t="inlineStr">
        <is>
          <t>San José</t>
        </is>
      </c>
      <c r="AM506" s="25" t="inlineStr">
        <is>
          <t>014</t>
        </is>
      </c>
      <c r="AP506" s="25" t="n">
        <v>6</v>
      </c>
      <c r="AQ506" s="34" t="n">
        <v>41821</v>
      </c>
      <c r="AR506" s="34" t="n">
        <v>41830</v>
      </c>
      <c r="AS506" s="36">
        <f>AR506-AQ506</f>
        <v/>
      </c>
      <c r="AT506" s="25" t="inlineStr">
        <is>
          <t>Acta de compromiso</t>
        </is>
      </c>
      <c r="AU506" s="25" t="inlineStr">
        <is>
          <t>Auto de archivo</t>
        </is>
      </c>
    </row>
    <row r="507">
      <c r="B507" s="25" t="inlineStr">
        <is>
          <t>503-2014</t>
        </is>
      </c>
      <c r="C507" s="25" t="n">
        <v>1311737</v>
      </c>
      <c r="D507" s="25" t="inlineStr">
        <is>
          <t>FAUNA DOMÉSTICA</t>
        </is>
      </c>
      <c r="H507" s="25" t="inlineStr">
        <is>
          <t>Canino que ataco a persona</t>
        </is>
      </c>
      <c r="I507" s="25" t="inlineStr">
        <is>
          <t>Guillermo de Jesus Montoya Ortiz</t>
        </is>
      </c>
      <c r="J507" s="25" t="inlineStr">
        <is>
          <t>Cl</t>
        </is>
      </c>
      <c r="K507" s="25" t="n">
        <v>26</v>
      </c>
      <c r="L507" s="25" t="inlineStr">
        <is>
          <t>B</t>
        </is>
      </c>
      <c r="M507" s="25" t="inlineStr">
        <is>
          <t>SUR</t>
        </is>
      </c>
      <c r="N507" s="25" t="n">
        <v>42</v>
      </c>
      <c r="O507" s="25" t="inlineStr">
        <is>
          <t>B</t>
        </is>
      </c>
      <c r="P507" s="25" t="n">
        <v>92</v>
      </c>
      <c r="T507" s="25">
        <f>CONCATENATE(J507," ",K507," ",L507," ",M507," ",N507," ",O507," ",P507," ",Q507," ",R507," ",S507)</f>
        <v/>
      </c>
      <c r="U507" s="25" t="inlineStr">
        <is>
          <t>no reporta</t>
        </is>
      </c>
      <c r="V507" s="25" t="n">
        <v>3320819</v>
      </c>
      <c r="W507" s="25" t="inlineStr">
        <is>
          <t>Oscar Gonzales</t>
        </is>
      </c>
      <c r="X507" s="25" t="inlineStr">
        <is>
          <t>TR</t>
        </is>
      </c>
      <c r="Y507" s="25" t="n">
        <v>32</v>
      </c>
      <c r="Z507" s="25" t="inlineStr">
        <is>
          <t>C</t>
        </is>
      </c>
      <c r="AA507" s="25" t="inlineStr">
        <is>
          <t>SUR</t>
        </is>
      </c>
      <c r="AB507" s="25" t="n">
        <v>31</v>
      </c>
      <c r="AD507" s="25" t="n">
        <v>19</v>
      </c>
      <c r="AG507" s="25" t="n">
        <v>201</v>
      </c>
      <c r="AH507" s="25">
        <f>CONCATENATE(X507," ",Y507," ",Z507," ",AA507," ",AB507," ",AC507," ",AD507," ",AE507," ",AF507," ",AG507)</f>
        <v/>
      </c>
      <c r="AI507" s="25" t="inlineStr">
        <is>
          <t>no reporta</t>
        </is>
      </c>
      <c r="AJ507" s="25" t="inlineStr">
        <is>
          <t>no reporta</t>
        </is>
      </c>
      <c r="AK507" s="25" t="inlineStr">
        <is>
          <t>Las Orquideas</t>
        </is>
      </c>
      <c r="AM507" s="25" t="inlineStr">
        <is>
          <t>035</t>
        </is>
      </c>
      <c r="AP507" s="25" t="n">
        <v>3</v>
      </c>
      <c r="AQ507" s="34" t="n">
        <v>41821</v>
      </c>
      <c r="AR507" s="34" t="n">
        <v>41898</v>
      </c>
      <c r="AS507" s="36">
        <f>AR507-AQ507</f>
        <v/>
      </c>
      <c r="AT507" s="25" t="inlineStr">
        <is>
          <t>Código de policia</t>
        </is>
      </c>
      <c r="AU507" s="25" t="inlineStr">
        <is>
          <t>Auto de archivo</t>
        </is>
      </c>
      <c r="BN507" s="38" t="n">
        <v>41898</v>
      </c>
    </row>
    <row r="508">
      <c r="B508" s="25" t="inlineStr">
        <is>
          <t>504-2014</t>
        </is>
      </c>
      <c r="C508" s="25" t="n">
        <v>1311752</v>
      </c>
      <c r="D508" s="25" t="inlineStr">
        <is>
          <t>HÍDRICO</t>
        </is>
      </c>
      <c r="H508" s="25" t="inlineStr">
        <is>
          <t>Contaminación de quebrada por banqueo</t>
        </is>
      </c>
      <c r="I508" s="25" t="inlineStr">
        <is>
          <t>Anonimo</t>
        </is>
      </c>
      <c r="T508" s="25">
        <f>CONCATENATE(J508," ",K508," ",L508," ",M508," ",N508," ",O508," ",P508," ",Q508," ",R508," ",S508)</f>
        <v/>
      </c>
      <c r="U508" s="25" t="inlineStr">
        <is>
          <t>no reporta</t>
        </is>
      </c>
      <c r="V508" s="25" t="inlineStr">
        <is>
          <t>no reporta</t>
        </is>
      </c>
      <c r="W508" s="25" t="inlineStr">
        <is>
          <t>Por determinar enseguida de</t>
        </is>
      </c>
      <c r="X508" s="25" t="inlineStr">
        <is>
          <t>KR</t>
        </is>
      </c>
      <c r="Y508" s="25" t="n">
        <v>24</v>
      </c>
      <c r="Z508" s="25" t="inlineStr">
        <is>
          <t>D</t>
        </is>
      </c>
      <c r="AB508" s="25" t="n">
        <v>40</v>
      </c>
      <c r="AD508" s="25" t="n">
        <v>180</v>
      </c>
      <c r="AE508" s="25" t="inlineStr">
        <is>
          <t>SUR</t>
        </is>
      </c>
      <c r="AH508" s="25">
        <f>CONCATENATE(X508," ",Y508," ",Z508," ",AA508," ",AB508," ",AC508," ",AD508," ",AE508," ",AF508," ",AG508)</f>
        <v/>
      </c>
      <c r="AI508" s="25" t="inlineStr">
        <is>
          <t>no reporta</t>
        </is>
      </c>
      <c r="AJ508" s="25" t="inlineStr">
        <is>
          <t>no reporta</t>
        </is>
      </c>
      <c r="AL508" s="25" t="inlineStr">
        <is>
          <t>El Vallano</t>
        </is>
      </c>
      <c r="AM508" s="25" t="inlineStr">
        <is>
          <t>001</t>
        </is>
      </c>
      <c r="AP508" s="25" t="n">
        <v>11</v>
      </c>
      <c r="AQ508" s="34" t="n">
        <v>41821</v>
      </c>
      <c r="AS508" s="36">
        <f>AR508-AQ508</f>
        <v/>
      </c>
      <c r="AT508" s="25" t="inlineStr">
        <is>
          <t>Acta de compromiso</t>
        </is>
      </c>
      <c r="AU508" s="25" t="inlineStr">
        <is>
          <t>Visitas técnicos</t>
        </is>
      </c>
    </row>
    <row r="509">
      <c r="B509" s="25" t="inlineStr">
        <is>
          <t>505-2014</t>
        </is>
      </c>
      <c r="C509" s="25" t="n">
        <v>1310419</v>
      </c>
      <c r="D509" s="25" t="inlineStr">
        <is>
          <t>ESPACIO PUBLICOS VERDES</t>
        </is>
      </c>
      <c r="H509" s="25" t="inlineStr">
        <is>
          <t>Cambio de zona verde por piso duro en el parque de alcala</t>
        </is>
      </c>
      <c r="I509" s="25" t="inlineStr">
        <is>
          <t>Anonimo</t>
        </is>
      </c>
      <c r="T509" s="25">
        <f>CONCATENATE(J509," ",K509," ",L509," ",M509," ",N509," ",O509," ",P509," ",Q509," ",R509," ",S509)</f>
        <v/>
      </c>
      <c r="U509" s="25" t="inlineStr">
        <is>
          <t>no reporta</t>
        </is>
      </c>
      <c r="V509" s="25" t="inlineStr">
        <is>
          <t>no reporta</t>
        </is>
      </c>
      <c r="W509" s="25" t="inlineStr">
        <is>
          <t>Salsamentaria La Herradura</t>
        </is>
      </c>
      <c r="X509" s="25" t="inlineStr">
        <is>
          <t>CL</t>
        </is>
      </c>
      <c r="Y509" s="25" t="n">
        <v>39</v>
      </c>
      <c r="AA509" s="25" t="inlineStr">
        <is>
          <t>SUR</t>
        </is>
      </c>
      <c r="AB509" s="25" t="n">
        <v>45</v>
      </c>
      <c r="AC509" s="25" t="inlineStr">
        <is>
          <t>A</t>
        </is>
      </c>
      <c r="AH509" s="25">
        <f>CONCATENATE(X509," ",Y509," ",Z509," ",AA509," ",AB509," ",AC509," ",AD509," ",AE509," ",AF509," ",AG509)</f>
        <v/>
      </c>
      <c r="AI509" s="25" t="inlineStr">
        <is>
          <t>no reporta</t>
        </is>
      </c>
      <c r="AJ509" s="25" t="inlineStr">
        <is>
          <t>no reporta</t>
        </is>
      </c>
      <c r="AK509" s="25" t="inlineStr">
        <is>
          <t>Alcalá</t>
        </is>
      </c>
      <c r="AM509" s="25" t="inlineStr">
        <is>
          <t>023</t>
        </is>
      </c>
      <c r="AP509" s="25" t="n">
        <v>8</v>
      </c>
      <c r="AQ509" s="34" t="n">
        <v>41795</v>
      </c>
      <c r="AS509" s="36">
        <f>AR509-AQ509</f>
        <v/>
      </c>
      <c r="AT509" s="25" t="inlineStr">
        <is>
          <t>Acta de compromiso</t>
        </is>
      </c>
      <c r="AU509" s="25" t="inlineStr">
        <is>
          <t>Auto de archivo</t>
        </is>
      </c>
    </row>
    <row r="510">
      <c r="B510" s="25" t="inlineStr">
        <is>
          <t>506-2014</t>
        </is>
      </c>
      <c r="C510" s="25" t="n">
        <v>1311550</v>
      </c>
      <c r="E510" s="25" t="inlineStr">
        <is>
          <t>ESCOMBROS</t>
        </is>
      </c>
      <c r="H510" s="25" t="inlineStr">
        <is>
          <t>Disposición inadecuada de escombros</t>
        </is>
      </c>
      <c r="I510" s="25" t="inlineStr">
        <is>
          <t>De oficio</t>
        </is>
      </c>
      <c r="T510" s="25">
        <f>CONCATENATE(J510," ",K510," ",L510," ",M510," ",N510," ",O510," ",P510," ",Q510," ",R510," ",S510)</f>
        <v/>
      </c>
      <c r="U510" s="25" t="inlineStr">
        <is>
          <t>no reporta</t>
        </is>
      </c>
      <c r="V510" s="25" t="inlineStr">
        <is>
          <t>no reporta</t>
        </is>
      </c>
      <c r="W510" s="25" t="inlineStr">
        <is>
          <t>Teresa Brand</t>
        </is>
      </c>
      <c r="X510" s="25" t="inlineStr">
        <is>
          <t>CL</t>
        </is>
      </c>
      <c r="Y510" s="25" t="n">
        <v>39</v>
      </c>
      <c r="Z510" s="25" t="inlineStr">
        <is>
          <t>B</t>
        </is>
      </c>
      <c r="AA510" s="25" t="inlineStr">
        <is>
          <t>SUR</t>
        </is>
      </c>
      <c r="AB510" s="25" t="n">
        <v>36</v>
      </c>
      <c r="AD510" s="25" t="n">
        <v>28</v>
      </c>
      <c r="AH510" s="25">
        <f>CONCATENATE(X510," ",Y510," ",Z510," ",AA510," ",AB510," ",AC510," ",AD510," ",AE510," ",AF510," ",AG510)</f>
        <v/>
      </c>
      <c r="AI510" s="25" t="n">
        <v>21718423</v>
      </c>
      <c r="AJ510" s="25" t="n">
        <v>2762410</v>
      </c>
      <c r="AK510" s="25" t="inlineStr">
        <is>
          <t>Mesa</t>
        </is>
      </c>
      <c r="AM510" s="25" t="inlineStr">
        <is>
          <t>021</t>
        </is>
      </c>
      <c r="AP510" s="25" t="n">
        <v>9</v>
      </c>
      <c r="AQ510" s="34" t="n">
        <v>41807</v>
      </c>
      <c r="AR510" s="34" t="n">
        <v>41807</v>
      </c>
      <c r="AS510" s="36">
        <f>AR510-AQ510</f>
        <v/>
      </c>
      <c r="AT510" s="25" t="inlineStr">
        <is>
          <t>Comparendo ambiental</t>
        </is>
      </c>
      <c r="AU510" s="25" t="inlineStr">
        <is>
          <t xml:space="preserve">Auto de inicio </t>
        </is>
      </c>
    </row>
    <row r="511">
      <c r="B511" s="25" t="inlineStr">
        <is>
          <t>507-2014</t>
        </is>
      </c>
      <c r="C511" s="25" t="n">
        <v>1311551</v>
      </c>
      <c r="E511" s="25" t="inlineStr">
        <is>
          <t>ESCOMBROS</t>
        </is>
      </c>
      <c r="H511" s="25" t="inlineStr">
        <is>
          <t>Disposición inadecuada de escombros</t>
        </is>
      </c>
      <c r="I511" s="25" t="inlineStr">
        <is>
          <t>De oficio</t>
        </is>
      </c>
      <c r="T511" s="25">
        <f>CONCATENATE(J511," ",K511," ",L511," ",M511," ",N511," ",O511," ",P511," ",Q511," ",R511," ",S511)</f>
        <v/>
      </c>
      <c r="U511" s="25" t="inlineStr">
        <is>
          <t>no reporta</t>
        </is>
      </c>
      <c r="V511" s="25" t="inlineStr">
        <is>
          <t>no reporta</t>
        </is>
      </c>
      <c r="W511" s="25" t="inlineStr">
        <is>
          <t>Sor Hernandez</t>
        </is>
      </c>
      <c r="X511" s="25" t="inlineStr">
        <is>
          <t>TR</t>
        </is>
      </c>
      <c r="Y511" s="25" t="n">
        <v>35</v>
      </c>
      <c r="Z511" s="25" t="inlineStr">
        <is>
          <t>A</t>
        </is>
      </c>
      <c r="AA511" s="25" t="inlineStr">
        <is>
          <t>SUR</t>
        </is>
      </c>
      <c r="AB511" s="25" t="n">
        <v>32</v>
      </c>
      <c r="AD511" s="25" t="n">
        <v>72</v>
      </c>
      <c r="AH511" s="25">
        <f>CONCATENATE(X511," ",Y511," ",Z511," ",AA511," ",AB511," ",AC511," ",AD511," ",AE511," ",AF511," ",AG511)</f>
        <v/>
      </c>
      <c r="AI511" s="25" t="n">
        <v>42890134</v>
      </c>
      <c r="AJ511" s="25" t="inlineStr">
        <is>
          <t>no reporta</t>
        </is>
      </c>
      <c r="AK511" s="25" t="inlineStr">
        <is>
          <t>Los Naranjos</t>
        </is>
      </c>
      <c r="AM511" s="25" t="inlineStr">
        <is>
          <t>020</t>
        </is>
      </c>
      <c r="AP511" s="25" t="n">
        <v>9</v>
      </c>
      <c r="AQ511" s="34" t="n">
        <v>41807</v>
      </c>
      <c r="AR511" s="34" t="n">
        <v>41807</v>
      </c>
      <c r="AS511" s="36">
        <f>AR511-AQ511</f>
        <v/>
      </c>
      <c r="AT511" s="25" t="inlineStr">
        <is>
          <t>Comparendo ambiental</t>
        </is>
      </c>
      <c r="AU511" s="25" t="inlineStr">
        <is>
          <t xml:space="preserve">Auto de inicio </t>
        </is>
      </c>
    </row>
    <row r="512">
      <c r="B512" s="25" t="inlineStr">
        <is>
          <t>508-2014</t>
        </is>
      </c>
      <c r="C512" s="25" t="inlineStr">
        <is>
          <t>02127 - 02170 - 1312332</t>
        </is>
      </c>
      <c r="D512" s="25" t="inlineStr">
        <is>
          <t>SUELO</t>
        </is>
      </c>
      <c r="H512" s="25" t="inlineStr">
        <is>
          <t>Lleno antropico en retiro de quebrada La Ayura</t>
        </is>
      </c>
      <c r="I512" s="25" t="inlineStr">
        <is>
          <t>OGR</t>
        </is>
      </c>
      <c r="T512" s="25">
        <f>CONCATENATE(J512," ",K512," ",L512," ",M512," ",N512," ",O512," ",P512," ",Q512," ",R512," ",S512)</f>
        <v/>
      </c>
      <c r="U512" s="25" t="inlineStr">
        <is>
          <t>no reporta</t>
        </is>
      </c>
      <c r="V512" s="25" t="inlineStr">
        <is>
          <t>no reporta</t>
        </is>
      </c>
      <c r="W512" s="25" t="inlineStr">
        <is>
          <t>Jorge Agudelo</t>
        </is>
      </c>
      <c r="X512" s="25" t="inlineStr">
        <is>
          <t>KR</t>
        </is>
      </c>
      <c r="Y512" s="25" t="n">
        <v>24</v>
      </c>
      <c r="Z512" s="25" t="inlineStr">
        <is>
          <t>D</t>
        </is>
      </c>
      <c r="AB512" s="25" t="n">
        <v>39</v>
      </c>
      <c r="AC512" s="25" t="inlineStr">
        <is>
          <t>DD</t>
        </is>
      </c>
      <c r="AE512" s="25" t="inlineStr">
        <is>
          <t>SUR</t>
        </is>
      </c>
      <c r="AH512" s="25">
        <f>CONCATENATE(X512," ",Y512," ",Z512," ",AA512," ",AB512," ",AC512," ",AD512," ",AE512," ",AF512," ",AG512)</f>
        <v/>
      </c>
      <c r="AI512" s="25" t="inlineStr">
        <is>
          <t>no reporta</t>
        </is>
      </c>
      <c r="AJ512" s="25" t="n">
        <v>2517146</v>
      </c>
      <c r="AK512" s="25" t="inlineStr">
        <is>
          <t>El Salado</t>
        </is>
      </c>
      <c r="AM512" s="25" t="inlineStr">
        <is>
          <t>002</t>
        </is>
      </c>
      <c r="AP512" s="25" t="n">
        <v>6</v>
      </c>
      <c r="AQ512" s="34" t="n">
        <v>41817</v>
      </c>
      <c r="AS512" s="36">
        <f>AR512-AQ512</f>
        <v/>
      </c>
      <c r="AT512" s="25" t="inlineStr">
        <is>
          <t>Acta de compromiso</t>
        </is>
      </c>
      <c r="AU512" s="25" t="inlineStr">
        <is>
          <t>Auto de archivo</t>
        </is>
      </c>
    </row>
    <row r="513">
      <c r="B513" s="25" t="inlineStr">
        <is>
          <t>509-2014</t>
        </is>
      </c>
      <c r="C513" s="25" t="n">
        <v>1311830</v>
      </c>
      <c r="E513" s="25" t="inlineStr">
        <is>
          <t>MATERIALES DE CONSTRUCCIÓN</t>
        </is>
      </c>
      <c r="G513" s="25" t="inlineStr">
        <is>
          <t>Edificio</t>
        </is>
      </c>
      <c r="H513" s="25" t="inlineStr">
        <is>
          <t xml:space="preserve">Control de obra civil </t>
        </is>
      </c>
      <c r="I513" s="25" t="inlineStr">
        <is>
          <t>De oficio</t>
        </is>
      </c>
      <c r="T513" s="25">
        <f>CONCATENATE(J513," ",K513," ",L513," ",M513," ",N513," ",O513," ",P513," ",Q513," ",R513," ",S513)</f>
        <v/>
      </c>
      <c r="U513" s="25" t="inlineStr">
        <is>
          <t>no reporta</t>
        </is>
      </c>
      <c r="V513" s="25" t="inlineStr">
        <is>
          <t>no reporta</t>
        </is>
      </c>
      <c r="W513" s="25" t="inlineStr">
        <is>
          <t>Monica Tamayo</t>
        </is>
      </c>
      <c r="X513" s="25" t="inlineStr">
        <is>
          <t>TR</t>
        </is>
      </c>
      <c r="Y513" s="25" t="n">
        <v>34</v>
      </c>
      <c r="Z513" s="25" t="inlineStr">
        <is>
          <t>C</t>
        </is>
      </c>
      <c r="AA513" s="25" t="inlineStr">
        <is>
          <t>SUR</t>
        </is>
      </c>
      <c r="AB513" s="25" t="n">
        <v>32</v>
      </c>
      <c r="AC513" s="25" t="inlineStr">
        <is>
          <t>D</t>
        </is>
      </c>
      <c r="AD513" s="25" t="n">
        <v>22</v>
      </c>
      <c r="AH513" s="25">
        <f>CONCATENATE(X513," ",Y513," ",Z513," ",AA513," ",AB513," ",AC513," ",AD513," ",AE513," ",AF513," ",AG513)</f>
        <v/>
      </c>
      <c r="AI513" s="25" t="inlineStr">
        <is>
          <t>no reporta</t>
        </is>
      </c>
      <c r="AJ513" s="25" t="n">
        <v>3147019066</v>
      </c>
      <c r="AK513" s="25" t="inlineStr">
        <is>
          <t>Obrero</t>
        </is>
      </c>
      <c r="AM513" s="25" t="inlineStr">
        <is>
          <t>026</t>
        </is>
      </c>
      <c r="AP513" s="25" t="n">
        <v>9</v>
      </c>
      <c r="AQ513" s="34" t="n">
        <v>41822</v>
      </c>
      <c r="AR513" s="34" t="n">
        <v>41822</v>
      </c>
      <c r="AS513" s="36">
        <f>AR513-AQ513</f>
        <v/>
      </c>
      <c r="AT513" s="25" t="inlineStr">
        <is>
          <t>Acta de compromiso</t>
        </is>
      </c>
      <c r="AU513" s="25" t="inlineStr">
        <is>
          <t>Verificación</t>
        </is>
      </c>
    </row>
    <row r="514">
      <c r="B514" s="25" t="inlineStr">
        <is>
          <t>510-2014</t>
        </is>
      </c>
      <c r="C514" s="25" t="n">
        <v>1311831</v>
      </c>
      <c r="D514" s="25" t="inlineStr">
        <is>
          <t>FLORA</t>
        </is>
      </c>
      <c r="H514" s="25" t="inlineStr">
        <is>
          <t>Disposición de material vegetal en espacio publico</t>
        </is>
      </c>
      <c r="I514" s="25" t="inlineStr">
        <is>
          <t>De oficio</t>
        </is>
      </c>
      <c r="T514" s="25">
        <f>CONCATENATE(J514," ",K514," ",L514," ",M514," ",N514," ",O514," ",P514," ",Q514," ",R514," ",S514)</f>
        <v/>
      </c>
      <c r="U514" s="25" t="inlineStr">
        <is>
          <t>no reporta</t>
        </is>
      </c>
      <c r="V514" s="25" t="inlineStr">
        <is>
          <t>no reporta</t>
        </is>
      </c>
      <c r="W514" s="25" t="inlineStr">
        <is>
          <t>Urb. Palo Verde - Jorge Ivan Arango</t>
        </is>
      </c>
      <c r="X514" s="25" t="inlineStr">
        <is>
          <t>CL</t>
        </is>
      </c>
      <c r="Y514" s="25" t="n">
        <v>39</v>
      </c>
      <c r="AA514" s="25" t="inlineStr">
        <is>
          <t>SUR</t>
        </is>
      </c>
      <c r="AB514" s="25" t="n">
        <v>25</v>
      </c>
      <c r="AC514" s="25" t="inlineStr">
        <is>
          <t>C</t>
        </is>
      </c>
      <c r="AD514" s="25" t="n">
        <v>89</v>
      </c>
      <c r="AH514" s="25">
        <f>CONCATENATE(X514," ",Y514," ",Z514," ",AA514," ",AB514," ",AC514," ",AD514," ",AE514," ",AF514," ",AG514)</f>
        <v/>
      </c>
      <c r="AI514" s="25" t="inlineStr">
        <is>
          <t>no reporta</t>
        </is>
      </c>
      <c r="AJ514" s="25" t="n">
        <v>3346200</v>
      </c>
      <c r="AK514" s="25" t="inlineStr">
        <is>
          <t>El Chingui</t>
        </is>
      </c>
      <c r="AM514" s="25" t="inlineStr">
        <is>
          <t>001</t>
        </is>
      </c>
      <c r="AP514" s="25" t="n">
        <v>6</v>
      </c>
      <c r="AQ514" s="34" t="n">
        <v>41822</v>
      </c>
      <c r="AR514" s="34" t="n">
        <v>41822</v>
      </c>
      <c r="AS514" s="36">
        <f>AR514-AQ514</f>
        <v/>
      </c>
      <c r="AT514" s="25" t="inlineStr">
        <is>
          <t>Acta de compromiso</t>
        </is>
      </c>
      <c r="AU514" s="25" t="inlineStr">
        <is>
          <t>Verificación</t>
        </is>
      </c>
    </row>
    <row r="515">
      <c r="B515" s="25" t="inlineStr">
        <is>
          <t>511-2014</t>
        </is>
      </c>
      <c r="C515" s="25" t="n">
        <v>1311900</v>
      </c>
      <c r="D515" s="25" t="inlineStr">
        <is>
          <t>HÍDRICO</t>
        </is>
      </c>
      <c r="E515" s="25" t="inlineStr">
        <is>
          <t>ESCOMBROS</t>
        </is>
      </c>
      <c r="F515" s="25" t="n">
        <v>5</v>
      </c>
      <c r="H515" s="25" t="inlineStr">
        <is>
          <t>Comparendo 2237 Deposito de materiales, suelo y escombros en retiro de quebrada Chingui</t>
        </is>
      </c>
      <c r="I515" s="25" t="inlineStr">
        <is>
          <t>De oficio</t>
        </is>
      </c>
      <c r="T515" s="25">
        <f>CONCATENATE(J515," ",K515," ",L515," ",M515," ",N515," ",O515," ",P515," ",Q515," ",R515," ",S515)</f>
        <v/>
      </c>
      <c r="U515" s="25" t="inlineStr">
        <is>
          <t>no reporta</t>
        </is>
      </c>
      <c r="V515" s="25" t="inlineStr">
        <is>
          <t>no reporta</t>
        </is>
      </c>
      <c r="W515" s="25" t="inlineStr">
        <is>
          <t>Villas de la Candelaria - Pedro Ivan Cardenas</t>
        </is>
      </c>
      <c r="AH515" s="25">
        <f>CONCATENATE(X515," ",Y515," ",Z515," ",AA515," ",AB515," ",AC515," ",AD515," ",AE515," ",AF515," ",AG515)</f>
        <v/>
      </c>
      <c r="AI515" s="25" t="inlineStr">
        <is>
          <t>no reporta</t>
        </is>
      </c>
      <c r="AJ515" s="25" t="n">
        <v>3314171</v>
      </c>
      <c r="AL515" s="25" t="inlineStr">
        <is>
          <t>Santa Catalina</t>
        </is>
      </c>
      <c r="AM515" s="25" t="inlineStr">
        <is>
          <t>003</t>
        </is>
      </c>
      <c r="AO515" s="25" t="n">
        <v>2</v>
      </c>
      <c r="AP515" s="25" t="n">
        <v>10</v>
      </c>
      <c r="AQ515" s="34" t="n">
        <v>41827</v>
      </c>
      <c r="AR515" s="34" t="n">
        <v>41827</v>
      </c>
      <c r="AS515" s="36">
        <f>AR515-AQ515</f>
        <v/>
      </c>
      <c r="AT515" s="25" t="inlineStr">
        <is>
          <t>Comparendo ambiental</t>
        </is>
      </c>
      <c r="AU515" s="25" t="inlineStr">
        <is>
          <t>Auto de archivo</t>
        </is>
      </c>
      <c r="CF515" s="38" t="n">
        <v>42053</v>
      </c>
    </row>
    <row r="516">
      <c r="B516" s="25" t="inlineStr">
        <is>
          <t>512-2014</t>
        </is>
      </c>
      <c r="C516" s="25" t="n">
        <v>1311901</v>
      </c>
      <c r="D516" s="25" t="inlineStr">
        <is>
          <t>SUELO</t>
        </is>
      </c>
      <c r="H516" s="25" t="inlineStr">
        <is>
          <t>Movimientos de tierra y botadero de escombros en zona de protección de quebrada</t>
        </is>
      </c>
      <c r="I516" s="25" t="inlineStr">
        <is>
          <t>De oficio</t>
        </is>
      </c>
      <c r="T516" s="25">
        <f>CONCATENATE(J516," ",K516," ",L516," ",M516," ",N516," ",O516," ",P516," ",Q516," ",R516," ",S516)</f>
        <v/>
      </c>
      <c r="U516" s="25" t="inlineStr">
        <is>
          <t>no reporta</t>
        </is>
      </c>
      <c r="V516" s="25" t="inlineStr">
        <is>
          <t>no reporta</t>
        </is>
      </c>
      <c r="W516" s="25" t="inlineStr">
        <is>
          <t>Alberto Alvarez Londoño</t>
        </is>
      </c>
      <c r="AH516" s="25">
        <f>CONCATENATE(X516," ",Y516," ",Z516," ",AA516," ",AB516," ",AC516," ",AD516," ",AE516," ",AF516," ",AG516)</f>
        <v/>
      </c>
      <c r="AI516" s="25" t="inlineStr">
        <is>
          <t>no reporta</t>
        </is>
      </c>
      <c r="AJ516" s="25" t="n">
        <v>3360318</v>
      </c>
      <c r="AL516" s="25" t="inlineStr">
        <is>
          <t>El Escobero</t>
        </is>
      </c>
      <c r="AM516" s="25" t="inlineStr">
        <is>
          <t>002</t>
        </is>
      </c>
      <c r="AO516" s="25" t="n">
        <v>175</v>
      </c>
      <c r="AP516" s="25" t="n">
        <v>10</v>
      </c>
      <c r="AQ516" s="34" t="n">
        <v>41827</v>
      </c>
      <c r="AR516" s="34" t="n">
        <v>41827</v>
      </c>
      <c r="AS516" s="36">
        <f>AR516-AQ516</f>
        <v/>
      </c>
      <c r="AT516" s="25" t="inlineStr">
        <is>
          <t>Acta de compromiso</t>
        </is>
      </c>
      <c r="AU516" s="25" t="inlineStr">
        <is>
          <t>Pendiente de trámite</t>
        </is>
      </c>
    </row>
    <row r="517">
      <c r="B517" s="25" t="inlineStr">
        <is>
          <t>513-2014</t>
        </is>
      </c>
      <c r="C517" s="25" t="n">
        <v>126021</v>
      </c>
      <c r="E517" s="25" t="inlineStr">
        <is>
          <t>RESIDUOS SOLIDOS</t>
        </is>
      </c>
      <c r="H517" s="25" t="inlineStr">
        <is>
          <t>Acumulación de residuos solidos inadecuadamente</t>
        </is>
      </c>
      <c r="I517" s="25" t="inlineStr">
        <is>
          <t>Claudia Patricia Toro - Bienestar social</t>
        </is>
      </c>
      <c r="T517" s="25">
        <f>CONCATENATE(J517," ",K517," ",L517," ",M517," ",N517," ",O517," ",P517," ",Q517," ",R517," ",S517)</f>
        <v/>
      </c>
      <c r="U517" s="25" t="inlineStr">
        <is>
          <t>no reporta</t>
        </is>
      </c>
      <c r="V517" s="25" t="inlineStr">
        <is>
          <t>no reporta</t>
        </is>
      </c>
      <c r="W517" s="25" t="inlineStr">
        <is>
          <t>Olga Luz Castaño Arango</t>
        </is>
      </c>
      <c r="X517" s="25" t="inlineStr">
        <is>
          <t>CL</t>
        </is>
      </c>
      <c r="Y517" s="25" t="n">
        <v>36</v>
      </c>
      <c r="AA517" s="25" t="inlineStr">
        <is>
          <t>SUR</t>
        </is>
      </c>
      <c r="AB517" s="25" t="n">
        <v>24</v>
      </c>
      <c r="AD517" s="25" t="n">
        <v>6</v>
      </c>
      <c r="AG517" s="25" t="n">
        <v>364</v>
      </c>
      <c r="AH517" s="25">
        <f>CONCATENATE(X517," ",Y517," ",Z517," ",AA517," ",AB517," ",AC517," ",AD517," ",AE517," ",AF517," ",AG517)</f>
        <v/>
      </c>
      <c r="AI517" s="25" t="n">
        <v>32525066</v>
      </c>
      <c r="AJ517" s="25" t="n">
        <v>3136415856</v>
      </c>
      <c r="AK517" s="25" t="inlineStr">
        <is>
          <t>El Chocho</t>
        </is>
      </c>
      <c r="AM517" s="25" t="inlineStr">
        <is>
          <t>017</t>
        </is>
      </c>
      <c r="AP517" s="25" t="n">
        <v>5</v>
      </c>
      <c r="AQ517" s="34" t="n">
        <v>41781</v>
      </c>
      <c r="AR517" s="34" t="n">
        <v>41837</v>
      </c>
      <c r="AS517" s="36">
        <f>AR517-AQ517</f>
        <v/>
      </c>
      <c r="AT517" s="25" t="inlineStr">
        <is>
          <t>Acta de compromiso</t>
        </is>
      </c>
      <c r="AU517" s="25" t="inlineStr">
        <is>
          <t>Auto de archivo</t>
        </is>
      </c>
      <c r="AW517" s="38" t="n">
        <v>41781</v>
      </c>
      <c r="AX517" s="37" t="inlineStr">
        <is>
          <t>yeisson</t>
        </is>
      </c>
      <c r="AY517" s="38" t="n">
        <v>41840</v>
      </c>
      <c r="AZ517" s="38" t="n">
        <v>41908</v>
      </c>
      <c r="BA517" s="37" t="inlineStr">
        <is>
          <t>yeison</t>
        </is>
      </c>
      <c r="BB517" s="38" t="n">
        <v>41909</v>
      </c>
      <c r="BC517" s="38" t="n">
        <v>41913</v>
      </c>
      <c r="BD517" s="37" t="inlineStr">
        <is>
          <t>yeison</t>
        </is>
      </c>
      <c r="BE517" s="38" t="n">
        <v>41914</v>
      </c>
      <c r="CF517" s="38" t="n">
        <v>41926</v>
      </c>
    </row>
    <row r="518">
      <c r="B518" s="25" t="inlineStr">
        <is>
          <t>514-2014</t>
        </is>
      </c>
      <c r="C518" s="25" t="n">
        <v>1311843</v>
      </c>
      <c r="D518" s="25" t="inlineStr">
        <is>
          <t>AIRE</t>
        </is>
      </c>
      <c r="G518" s="25" t="inlineStr">
        <is>
          <t>Opera</t>
        </is>
      </c>
      <c r="H518" s="25" t="inlineStr">
        <is>
          <t>Control ambiental de obra</t>
        </is>
      </c>
      <c r="I518" s="25" t="inlineStr">
        <is>
          <t>Comunidad</t>
        </is>
      </c>
      <c r="J518" s="25" t="inlineStr">
        <is>
          <t>KR</t>
        </is>
      </c>
      <c r="K518" s="25" t="n">
        <v>42</v>
      </c>
      <c r="L518" s="25" t="inlineStr">
        <is>
          <t>B</t>
        </is>
      </c>
      <c r="N518" s="25" t="n">
        <v>23</v>
      </c>
      <c r="O518" s="25" t="inlineStr">
        <is>
          <t>A</t>
        </is>
      </c>
      <c r="P518" s="25" t="n">
        <v>60</v>
      </c>
      <c r="T518" s="25">
        <f>CONCATENATE(J518," ",K518," ",L518," ",M518," ",N518," ",O518," ",P518," ",Q518," ",R518," ",S518)</f>
        <v/>
      </c>
      <c r="U518" s="25" t="inlineStr">
        <is>
          <t>no reporta</t>
        </is>
      </c>
      <c r="V518" s="25" t="inlineStr">
        <is>
          <t>no reporta</t>
        </is>
      </c>
      <c r="W518" s="25" t="inlineStr">
        <is>
          <t>Proyecto Opera</t>
        </is>
      </c>
      <c r="X518" s="25" t="inlineStr">
        <is>
          <t>KR</t>
        </is>
      </c>
      <c r="Y518" s="25" t="n">
        <v>42</v>
      </c>
      <c r="Z518" s="25" t="inlineStr">
        <is>
          <t>B</t>
        </is>
      </c>
      <c r="AB518" s="25" t="n">
        <v>23</v>
      </c>
      <c r="AC518" s="25" t="inlineStr">
        <is>
          <t>A</t>
        </is>
      </c>
      <c r="AD518" s="25" t="n">
        <v>90</v>
      </c>
      <c r="AE518" s="25" t="inlineStr">
        <is>
          <t>SUR</t>
        </is>
      </c>
      <c r="AH518" s="25">
        <f>CONCATENATE(X518," ",Y518," ",Z518," ",AA518," ",AB518," ",AC518," ",AD518," ",AE518," ",AF518," ",AG518)</f>
        <v/>
      </c>
      <c r="AI518" s="25" t="inlineStr">
        <is>
          <t>no reporta</t>
        </is>
      </c>
      <c r="AJ518" s="25" t="n">
        <v>2764437</v>
      </c>
      <c r="AK518" s="25" t="inlineStr">
        <is>
          <t>Las Orquideas</t>
        </is>
      </c>
      <c r="AM518" s="25" t="inlineStr">
        <is>
          <t>035</t>
        </is>
      </c>
      <c r="AP518" s="25" t="n">
        <v>3</v>
      </c>
      <c r="AQ518" s="34" t="n">
        <v>41823</v>
      </c>
      <c r="AR518" s="34" t="n">
        <v>41834</v>
      </c>
      <c r="AS518" s="36">
        <f>AR518-AQ518</f>
        <v/>
      </c>
      <c r="AT518" s="25" t="inlineStr">
        <is>
          <t>Acta de compromiso</t>
        </is>
      </c>
      <c r="AU518" s="25" t="inlineStr">
        <is>
          <t>Verificación</t>
        </is>
      </c>
    </row>
    <row r="519">
      <c r="B519" s="25" t="inlineStr">
        <is>
          <t>515-2014</t>
        </is>
      </c>
      <c r="C519" s="25" t="inlineStr">
        <is>
          <t>1311808 - 1317457</t>
        </is>
      </c>
      <c r="E519" s="25" t="inlineStr">
        <is>
          <t>RESIDUO ESPECIAL</t>
        </is>
      </c>
      <c r="F519" s="25" t="n">
        <v>12</v>
      </c>
      <c r="H519" s="25" t="inlineStr">
        <is>
          <t>Comparendo 2210 lavado de canecas en espacio publico</t>
        </is>
      </c>
      <c r="I519" s="25" t="inlineStr">
        <is>
          <t>De oficio</t>
        </is>
      </c>
      <c r="T519" s="25">
        <f>CONCATENATE(J519," ",K519," ",L519," ",M519," ",N519," ",O519," ",P519," ",Q519," ",R519," ",S519)</f>
        <v/>
      </c>
      <c r="U519" s="25" t="inlineStr">
        <is>
          <t>no reporta</t>
        </is>
      </c>
      <c r="V519" s="25" t="inlineStr">
        <is>
          <t>no reporta</t>
        </is>
      </c>
      <c r="W519" s="25" t="inlineStr">
        <is>
          <t>Bodegas del Consumo - mall Terracino</t>
        </is>
      </c>
      <c r="X519" s="25" t="inlineStr">
        <is>
          <t>CL</t>
        </is>
      </c>
      <c r="Y519" s="25" t="n">
        <v>36</v>
      </c>
      <c r="AA519" s="25" t="inlineStr">
        <is>
          <t>SUR</t>
        </is>
      </c>
      <c r="AB519" s="25" t="n">
        <v>27</v>
      </c>
      <c r="AH519" s="25">
        <f>CONCATENATE(X519," ",Y519," ",Z519," ",AA519," ",AB519," ",AC519," ",AD519," ",AE519," ",AF519," ",AG519)</f>
        <v/>
      </c>
      <c r="AI519" s="25" t="inlineStr">
        <is>
          <t>no reporta</t>
        </is>
      </c>
      <c r="AJ519" s="25" t="inlineStr">
        <is>
          <t>no reporta</t>
        </is>
      </c>
      <c r="AK519" s="25" t="inlineStr">
        <is>
          <t>Loma El Atravezado</t>
        </is>
      </c>
      <c r="AM519" s="25" t="inlineStr">
        <is>
          <t>032</t>
        </is>
      </c>
      <c r="AP519" s="25" t="n">
        <v>4</v>
      </c>
      <c r="AQ519" s="34" t="n">
        <v>41822</v>
      </c>
      <c r="AR519" s="34" t="n">
        <v>41822</v>
      </c>
      <c r="AS519" s="36">
        <f>AR519-AQ519</f>
        <v/>
      </c>
      <c r="AT519" s="25" t="inlineStr">
        <is>
          <t>Comparendo ambiental</t>
        </is>
      </c>
      <c r="AU519" s="25" t="inlineStr">
        <is>
          <t>Auto de archivo</t>
        </is>
      </c>
      <c r="AV519" s="25" t="inlineStr">
        <is>
          <t>Luego de la cita del 20-04-2015. Comparendo ambiental pedagogico, capacitacion.</t>
        </is>
      </c>
    </row>
    <row r="520">
      <c r="B520" s="25" t="inlineStr">
        <is>
          <t>516-2014</t>
        </is>
      </c>
      <c r="C520" s="25" t="n">
        <v>133790</v>
      </c>
      <c r="E520" s="25" t="inlineStr">
        <is>
          <t>RESIDUOS SOLIDOS</t>
        </is>
      </c>
      <c r="H520" s="25" t="inlineStr">
        <is>
          <t>Disposición inadecuada de residuos solidos</t>
        </is>
      </c>
      <c r="I520" s="25" t="inlineStr">
        <is>
          <t>Secretaria de Salud</t>
        </is>
      </c>
      <c r="T520" s="25">
        <f>CONCATENATE(J520," ",K520," ",L520," ",M520," ",N520," ",O520," ",P520," ",Q520," ",R520," ",S520)</f>
        <v/>
      </c>
      <c r="U520" s="25" t="inlineStr">
        <is>
          <t>no reporta</t>
        </is>
      </c>
      <c r="V520" s="25" t="inlineStr">
        <is>
          <t>no reporta</t>
        </is>
      </c>
      <c r="W520" s="25" t="inlineStr">
        <is>
          <t>Comunidad</t>
        </is>
      </c>
      <c r="X520" s="25" t="inlineStr">
        <is>
          <t>CL</t>
        </is>
      </c>
      <c r="Y520" s="25" t="n">
        <v>37</v>
      </c>
      <c r="Z520" s="25" t="inlineStr">
        <is>
          <t>A</t>
        </is>
      </c>
      <c r="AA520" s="25" t="inlineStr">
        <is>
          <t>SUR</t>
        </is>
      </c>
      <c r="AB520" s="25" t="n">
        <v>33</v>
      </c>
      <c r="AD520" s="25" t="n">
        <v>7</v>
      </c>
      <c r="AH520" s="25">
        <f>CONCATENATE(X520," ",Y520," ",Z520," ",AA520," ",AB520," ",AC520," ",AD520," ",AE520," ",AF520," ",AG520)</f>
        <v/>
      </c>
      <c r="AI520" s="25" t="inlineStr">
        <is>
          <t>no reporta</t>
        </is>
      </c>
      <c r="AJ520" s="25" t="inlineStr">
        <is>
          <t>no reporta</t>
        </is>
      </c>
      <c r="AK520" s="25" t="inlineStr">
        <is>
          <t>Mesa</t>
        </is>
      </c>
      <c r="AM520" s="25" t="inlineStr">
        <is>
          <t>021</t>
        </is>
      </c>
      <c r="AP520" s="25" t="n">
        <v>9</v>
      </c>
      <c r="AQ520" s="34" t="n">
        <v>41823</v>
      </c>
      <c r="AR520" s="34" t="n">
        <v>41838</v>
      </c>
      <c r="AS520" s="36">
        <f>AR520-AQ520</f>
        <v/>
      </c>
      <c r="AT520" s="25" t="inlineStr">
        <is>
          <t>Acta de compromiso</t>
        </is>
      </c>
      <c r="AU520" s="25" t="inlineStr">
        <is>
          <t>Auto de archivo</t>
        </is>
      </c>
      <c r="AW520" s="38" t="n">
        <v>41838</v>
      </c>
      <c r="AX520" s="37" t="inlineStr">
        <is>
          <t>S. Bustamante - J. Alvarez</t>
        </is>
      </c>
    </row>
    <row r="521">
      <c r="B521" s="25" t="inlineStr">
        <is>
          <t>517-2014</t>
        </is>
      </c>
      <c r="C521" s="25" t="n">
        <v>1311892</v>
      </c>
      <c r="D521" s="25" t="inlineStr">
        <is>
          <t>AIRE</t>
        </is>
      </c>
      <c r="H521" s="25" t="inlineStr">
        <is>
          <t>Ruido generado por gallos que son entrenados para peleas</t>
        </is>
      </c>
      <c r="I521" s="25" t="inlineStr">
        <is>
          <t>Lina Maria Gil</t>
        </is>
      </c>
      <c r="J521" s="25" t="inlineStr">
        <is>
          <t>TR</t>
        </is>
      </c>
      <c r="K521" s="25" t="n">
        <v>33</v>
      </c>
      <c r="L521" s="25" t="inlineStr">
        <is>
          <t>A</t>
        </is>
      </c>
      <c r="M521" s="25" t="inlineStr">
        <is>
          <t>SUR</t>
        </is>
      </c>
      <c r="N521" s="25" t="n">
        <v>31</v>
      </c>
      <c r="P521" s="25" t="n">
        <v>28</v>
      </c>
      <c r="S521" s="25" t="n">
        <v>201</v>
      </c>
      <c r="T521" s="25">
        <f>CONCATENATE(J521," ",K521," ",L521," ",M521," ",N521," ",O521," ",P521," ",Q521," ",R521," ",S521)</f>
        <v/>
      </c>
      <c r="U521" s="25" t="n">
        <v>43869619</v>
      </c>
      <c r="V521" s="25" t="n">
        <v>2060484</v>
      </c>
      <c r="W521" s="25" t="inlineStr">
        <is>
          <t>Edison Garro</t>
        </is>
      </c>
      <c r="X521" s="25" t="inlineStr">
        <is>
          <t>TR</t>
        </is>
      </c>
      <c r="Y521" s="25" t="n">
        <v>33</v>
      </c>
      <c r="Z521" s="25" t="inlineStr">
        <is>
          <t>A</t>
        </is>
      </c>
      <c r="AA521" s="25" t="inlineStr">
        <is>
          <t>SUR</t>
        </is>
      </c>
      <c r="AB521" s="25" t="n">
        <v>31</v>
      </c>
      <c r="AD521" s="25" t="n">
        <v>28</v>
      </c>
      <c r="AG521" s="25" t="n">
        <v>301</v>
      </c>
      <c r="AH521" s="25">
        <f>CONCATENATE(X521," ",Y521," ",Z521," ",AA521," ",AB521," ",AC521," ",AD521," ",AE521," ",AF521," ",AG521)</f>
        <v/>
      </c>
      <c r="AI521" s="25" t="inlineStr">
        <is>
          <t>no reporta</t>
        </is>
      </c>
      <c r="AJ521" s="25" t="inlineStr">
        <is>
          <t>no reporta</t>
        </is>
      </c>
      <c r="AK521" s="25" t="inlineStr">
        <is>
          <t>Las Flores</t>
        </is>
      </c>
      <c r="AM521" s="25" t="inlineStr">
        <is>
          <t>029</t>
        </is>
      </c>
      <c r="AP521" s="25" t="n">
        <v>3</v>
      </c>
      <c r="AQ521" s="34" t="n">
        <v>41824</v>
      </c>
      <c r="AR521" s="34" t="n">
        <v>41837</v>
      </c>
      <c r="AS521" s="36">
        <f>AR521-AQ521</f>
        <v/>
      </c>
      <c r="AT521" s="25" t="inlineStr">
        <is>
          <t>Acta de compromiso</t>
        </is>
      </c>
      <c r="AU521" s="25" t="inlineStr">
        <is>
          <t>Visitas patrulleros</t>
        </is>
      </c>
      <c r="AW521" s="38" t="n">
        <v>41837</v>
      </c>
      <c r="AX521" s="37" t="inlineStr">
        <is>
          <t>J. Alvarez</t>
        </is>
      </c>
    </row>
    <row r="522">
      <c r="B522" s="25" t="inlineStr">
        <is>
          <t>518-2014</t>
        </is>
      </c>
      <c r="C522" s="25" t="n">
        <v>1311895</v>
      </c>
      <c r="D522" s="45" t="n"/>
      <c r="E522" s="25" t="inlineStr">
        <is>
          <t>ESCOMBROS</t>
        </is>
      </c>
      <c r="H522" s="25" t="inlineStr">
        <is>
          <t>Escombros en espacio publico</t>
        </is>
      </c>
      <c r="I522" s="25" t="inlineStr">
        <is>
          <t>Enviaseo - Luis Fernando Arango Londoño</t>
        </is>
      </c>
      <c r="T522" s="25">
        <f>CONCATENATE(J522," ",K522," ",L522," ",M522," ",N522," ",O522," ",P522," ",Q522," ",R522," ",S522)</f>
        <v/>
      </c>
      <c r="U522" s="25" t="inlineStr">
        <is>
          <t>no reporta</t>
        </is>
      </c>
      <c r="V522" s="25" t="inlineStr">
        <is>
          <t>no reporta</t>
        </is>
      </c>
      <c r="W522" s="25" t="inlineStr">
        <is>
          <t>Por determinar</t>
        </is>
      </c>
      <c r="X522" s="25" t="inlineStr">
        <is>
          <t>DG</t>
        </is>
      </c>
      <c r="Y522" s="25" t="n">
        <v>31</v>
      </c>
      <c r="AB522" s="25" t="n">
        <v>33</v>
      </c>
      <c r="AC522" s="25" t="inlineStr">
        <is>
          <t>A</t>
        </is>
      </c>
      <c r="AH522" s="25">
        <f>CONCATENATE(X522," ",Y522," ",Z522," ",AA522," ",AB522," ",AC522," ",AD522," ",AE522," ",AF522," ",AG522)</f>
        <v/>
      </c>
      <c r="AI522" s="25" t="inlineStr">
        <is>
          <t>no reporta</t>
        </is>
      </c>
      <c r="AJ522" s="25" t="inlineStr">
        <is>
          <t>no reporta</t>
        </is>
      </c>
      <c r="AK522" s="25" t="inlineStr">
        <is>
          <t>Las Flores</t>
        </is>
      </c>
      <c r="AM522" s="25" t="inlineStr">
        <is>
          <t>029</t>
        </is>
      </c>
      <c r="AP522" s="25" t="n">
        <v>3</v>
      </c>
      <c r="AQ522" s="34" t="n">
        <v>41827</v>
      </c>
      <c r="AR522" s="34" t="n">
        <v>41841</v>
      </c>
      <c r="AS522" s="36">
        <f>AR522-AQ522</f>
        <v/>
      </c>
      <c r="AT522" s="25" t="inlineStr">
        <is>
          <t>Acta de compromiso</t>
        </is>
      </c>
      <c r="AU522" s="25" t="inlineStr">
        <is>
          <t>Visitas patrulleros</t>
        </is>
      </c>
      <c r="AW522" s="38" t="n">
        <v>41841</v>
      </c>
      <c r="AX522" s="37" t="inlineStr">
        <is>
          <t>S. Bustamante - J. Alvarez</t>
        </is>
      </c>
    </row>
    <row r="523">
      <c r="B523" s="25" t="inlineStr">
        <is>
          <t>519-2014</t>
        </is>
      </c>
      <c r="C523" s="25" t="n">
        <v>1311896</v>
      </c>
      <c r="E523" s="25" t="inlineStr">
        <is>
          <t>ESCOMBROS</t>
        </is>
      </c>
      <c r="H523" s="25" t="inlineStr">
        <is>
          <t>Escombros en espacio publico</t>
        </is>
      </c>
      <c r="I523" s="25" t="inlineStr">
        <is>
          <t>Enviaseo - Luis Fernando Arango Londoño</t>
        </is>
      </c>
      <c r="J523" s="25" t="inlineStr">
        <is>
          <t>KR</t>
        </is>
      </c>
      <c r="K523" s="25" t="n">
        <v>43</v>
      </c>
      <c r="L523" s="25" t="inlineStr">
        <is>
          <t>A</t>
        </is>
      </c>
      <c r="N523" s="25" t="n">
        <v>46</v>
      </c>
      <c r="O523" s="25" t="inlineStr">
        <is>
          <t>A</t>
        </is>
      </c>
      <c r="P523" s="25" t="n">
        <v>39</v>
      </c>
      <c r="T523" s="25">
        <f>CONCATENATE(J523," ",K523," ",L523," ",M523," ",N523," ",O523," ",P523," ",Q523," ",R523," ",S523)</f>
        <v/>
      </c>
      <c r="U523" s="25" t="inlineStr">
        <is>
          <t>no reporta</t>
        </is>
      </c>
      <c r="V523" s="25" t="inlineStr">
        <is>
          <t>no reporta</t>
        </is>
      </c>
      <c r="W523" s="25" t="inlineStr">
        <is>
          <t>Por determinar</t>
        </is>
      </c>
      <c r="X523" s="25" t="inlineStr">
        <is>
          <t>TR</t>
        </is>
      </c>
      <c r="Y523" s="25" t="n">
        <v>32</v>
      </c>
      <c r="Z523" s="25" t="inlineStr">
        <is>
          <t>A</t>
        </is>
      </c>
      <c r="AA523" s="25" t="inlineStr">
        <is>
          <t>SUR</t>
        </is>
      </c>
      <c r="AB523" s="25" t="n">
        <v>29</v>
      </c>
      <c r="AD523" s="25" t="n">
        <v>212</v>
      </c>
      <c r="AH523" s="25">
        <f>CONCATENATE(X523," ",Y523," ",Z523," ",AA523," ",AB523," ",AC523," ",AD523," ",AE523," ",AF523," ",AG523)</f>
        <v/>
      </c>
      <c r="AI523" s="25" t="inlineStr">
        <is>
          <t>no reporta</t>
        </is>
      </c>
      <c r="AJ523" s="25" t="inlineStr">
        <is>
          <t>no reporta</t>
        </is>
      </c>
      <c r="AK523" s="25" t="inlineStr">
        <is>
          <t>Alto de Misael</t>
        </is>
      </c>
      <c r="AM523" s="25" t="inlineStr">
        <is>
          <t>034</t>
        </is>
      </c>
      <c r="AP523" s="25" t="n">
        <v>3</v>
      </c>
      <c r="AQ523" s="34" t="n">
        <v>41827</v>
      </c>
      <c r="AR523" s="34" t="n">
        <v>41838</v>
      </c>
      <c r="AS523" s="36">
        <f>AR523-AQ523</f>
        <v/>
      </c>
      <c r="AT523" s="25" t="inlineStr">
        <is>
          <t>Acta de compromiso</t>
        </is>
      </c>
      <c r="AU523" s="25" t="inlineStr">
        <is>
          <t>Auto de archivo</t>
        </is>
      </c>
      <c r="CF523" s="38" t="n">
        <v>41844</v>
      </c>
    </row>
    <row r="524">
      <c r="B524" s="25" t="inlineStr">
        <is>
          <t>520-2014</t>
        </is>
      </c>
      <c r="C524" s="25" t="n">
        <v>1311899</v>
      </c>
      <c r="D524" s="25" t="inlineStr">
        <is>
          <t>FLORA</t>
        </is>
      </c>
      <c r="H524" s="25" t="inlineStr">
        <is>
          <t>denuncian afectación a un arbol citrico</t>
        </is>
      </c>
      <c r="I524" s="25" t="inlineStr">
        <is>
          <t>Luis Fernando Correa</t>
        </is>
      </c>
      <c r="J524" s="25" t="inlineStr">
        <is>
          <t>KR</t>
        </is>
      </c>
      <c r="K524" s="25" t="n">
        <v>43</v>
      </c>
      <c r="L524" s="25" t="inlineStr">
        <is>
          <t>A</t>
        </is>
      </c>
      <c r="N524" s="25" t="n">
        <v>46</v>
      </c>
      <c r="P524" s="25" t="n">
        <v>90</v>
      </c>
      <c r="Q524" s="25" t="inlineStr">
        <is>
          <t>SUR</t>
        </is>
      </c>
      <c r="T524" s="25">
        <f>CONCATENATE(J524," ",K524," ",L524," ",M524," ",N524," ",O524," ",P524," ",Q524," ",R524," ",S524)</f>
        <v/>
      </c>
      <c r="U524" s="25" t="n">
        <v>70549613</v>
      </c>
      <c r="V524" s="25" t="n">
        <v>2763078</v>
      </c>
      <c r="W524" s="25" t="inlineStr">
        <is>
          <t>Por determinar</t>
        </is>
      </c>
      <c r="X524" s="25" t="inlineStr">
        <is>
          <t>KR</t>
        </is>
      </c>
      <c r="Y524" s="25" t="n">
        <v>46</v>
      </c>
      <c r="Z524" s="25" t="inlineStr">
        <is>
          <t>AA</t>
        </is>
      </c>
      <c r="AB524" s="25" t="n">
        <v>45</v>
      </c>
      <c r="AC524" s="25" t="inlineStr">
        <is>
          <t>C</t>
        </is>
      </c>
      <c r="AD524" s="25" t="n">
        <v>39</v>
      </c>
      <c r="AE524" s="25" t="inlineStr">
        <is>
          <t>SUR</t>
        </is>
      </c>
      <c r="AH524" s="25">
        <f>CONCATENATE(X524," ",Y524," ",Z524," ",AA524," ",AB524," ",AC524," ",AD524," ",AE524," ",AF524," ",AG524)</f>
        <v/>
      </c>
      <c r="AI524" s="25" t="inlineStr">
        <is>
          <t>no reporta</t>
        </is>
      </c>
      <c r="AJ524" s="25" t="inlineStr">
        <is>
          <t>no reporta</t>
        </is>
      </c>
      <c r="AK524" s="25" t="inlineStr">
        <is>
          <t>Primavera</t>
        </is>
      </c>
      <c r="AM524" s="25" t="inlineStr">
        <is>
          <t>010</t>
        </is>
      </c>
      <c r="AP524" s="25" t="n">
        <v>8</v>
      </c>
      <c r="AQ524" s="34" t="n">
        <v>41827</v>
      </c>
      <c r="AR524" s="34" t="n">
        <v>41838</v>
      </c>
      <c r="AS524" s="36">
        <f>AR524-AQ524</f>
        <v/>
      </c>
      <c r="AT524" s="25" t="inlineStr">
        <is>
          <t>Acta de compromiso</t>
        </is>
      </c>
      <c r="AU524" s="25" t="inlineStr">
        <is>
          <t>Auto de archivo</t>
        </is>
      </c>
    </row>
    <row r="525">
      <c r="B525" s="25" t="inlineStr">
        <is>
          <t>521-2014</t>
        </is>
      </c>
      <c r="C525" s="25" t="inlineStr">
        <is>
          <t>1310319-1310453-1310444</t>
        </is>
      </c>
      <c r="D525" s="25" t="inlineStr">
        <is>
          <t>FAUNA DOMÉSTICA</t>
        </is>
      </c>
      <c r="H525" s="25" t="inlineStr">
        <is>
          <t>La seccion de fauna solicita ordenar recoger un canino con tenencia inadecuada reincidente</t>
        </is>
      </c>
      <c r="I525" s="25" t="inlineStr">
        <is>
          <t>Fauna</t>
        </is>
      </c>
      <c r="T525" s="25">
        <f>CONCATENATE(J525," ",K525," ",L525," ",M525," ",N525," ",O525," ",P525," ",Q525," ",R525," ",S525)</f>
        <v/>
      </c>
      <c r="U525" s="25" t="inlineStr">
        <is>
          <t>no reporta</t>
        </is>
      </c>
      <c r="V525" s="25" t="inlineStr">
        <is>
          <t>no reporta</t>
        </is>
      </c>
      <c r="W525" s="25" t="inlineStr">
        <is>
          <t>Por determinar</t>
        </is>
      </c>
      <c r="X525" s="25" t="inlineStr">
        <is>
          <t>TR</t>
        </is>
      </c>
      <c r="Y525" s="25" t="n">
        <v>35</v>
      </c>
      <c r="Z525" s="25" t="inlineStr">
        <is>
          <t>B</t>
        </is>
      </c>
      <c r="AA525" s="25" t="inlineStr">
        <is>
          <t>SUR</t>
        </is>
      </c>
      <c r="AB525" s="25" t="n">
        <v>31</v>
      </c>
      <c r="AD525" s="25" t="n">
        <v>5</v>
      </c>
      <c r="AG525" s="25" t="n">
        <v>201</v>
      </c>
      <c r="AH525" s="25">
        <f>CONCATENATE(X525," ",Y525," ",Z525," ",AA525," ",AB525," ",AC525," ",AD525," ",AE525," ",AF525," ",AG525)</f>
        <v/>
      </c>
      <c r="AI525" s="25" t="inlineStr">
        <is>
          <t>no reporta</t>
        </is>
      </c>
      <c r="AJ525" s="25" t="inlineStr">
        <is>
          <t>no reporta</t>
        </is>
      </c>
      <c r="AK525" s="25" t="inlineStr">
        <is>
          <t>La Sebastiana</t>
        </is>
      </c>
      <c r="AM525" s="25" t="inlineStr">
        <is>
          <t>019</t>
        </is>
      </c>
      <c r="AP525" s="25" t="n">
        <v>3</v>
      </c>
      <c r="AQ525" s="34" t="n">
        <v>41830</v>
      </c>
      <c r="AR525" s="34" t="n">
        <v>41845</v>
      </c>
      <c r="AS525" s="36">
        <f>AR525-AQ525</f>
        <v/>
      </c>
      <c r="AT525" s="25" t="inlineStr">
        <is>
          <t>Código de policia</t>
        </is>
      </c>
      <c r="AU525" s="25" t="inlineStr">
        <is>
          <t>Auto de archivo</t>
        </is>
      </c>
      <c r="CF525" s="38" t="n">
        <v>41865</v>
      </c>
    </row>
    <row r="526">
      <c r="B526" s="25" t="inlineStr">
        <is>
          <t>522-2014</t>
        </is>
      </c>
      <c r="C526" s="25" t="n">
        <v>1310273</v>
      </c>
      <c r="D526" s="25" t="inlineStr">
        <is>
          <t>FAUNA DOMÉSTICA</t>
        </is>
      </c>
      <c r="H526" s="25" t="inlineStr">
        <is>
          <t>Tenencia inadecuada de gatos</t>
        </is>
      </c>
      <c r="I526" s="25" t="inlineStr">
        <is>
          <t>Fauna</t>
        </is>
      </c>
      <c r="T526" s="25">
        <f>CONCATENATE(J526," ",K526," ",L526," ",M526," ",N526," ",O526," ",P526," ",Q526," ",R526," ",S526)</f>
        <v/>
      </c>
      <c r="U526" s="25" t="inlineStr">
        <is>
          <t>no reporta</t>
        </is>
      </c>
      <c r="V526" s="25" t="inlineStr">
        <is>
          <t>no reporta</t>
        </is>
      </c>
      <c r="W526" s="25" t="inlineStr">
        <is>
          <t>Por determinar</t>
        </is>
      </c>
      <c r="X526" s="25" t="inlineStr">
        <is>
          <t>CL</t>
        </is>
      </c>
      <c r="Y526" s="25" t="n">
        <v>39</v>
      </c>
      <c r="Z526" s="25" t="inlineStr">
        <is>
          <t>B</t>
        </is>
      </c>
      <c r="AA526" s="25" t="inlineStr">
        <is>
          <t>SUR</t>
        </is>
      </c>
      <c r="AB526" s="25" t="n">
        <v>30</v>
      </c>
      <c r="AD526" s="25" t="n">
        <v>44</v>
      </c>
      <c r="AG526" s="25" t="n">
        <v>402</v>
      </c>
      <c r="AH526" s="25">
        <f>CONCATENATE(X526," ",Y526," ",Z526," ",AA526," ",AB526," ",AC526," ",AD526," ",AE526," ",AF526," ",AG526)</f>
        <v/>
      </c>
      <c r="AI526" s="25" t="inlineStr">
        <is>
          <t>no reporta</t>
        </is>
      </c>
      <c r="AJ526" s="25" t="inlineStr">
        <is>
          <t>no reporta</t>
        </is>
      </c>
      <c r="AK526" s="25" t="inlineStr">
        <is>
          <t>Mesa</t>
        </is>
      </c>
      <c r="AM526" s="25" t="inlineStr">
        <is>
          <t>021</t>
        </is>
      </c>
      <c r="AP526" s="25" t="n">
        <v>9</v>
      </c>
      <c r="AQ526" s="34" t="n">
        <v>41830</v>
      </c>
      <c r="AS526" s="36">
        <f>AR526-AQ526</f>
        <v/>
      </c>
      <c r="AT526" s="25" t="inlineStr">
        <is>
          <t>Acta de compromiso</t>
        </is>
      </c>
      <c r="AU526" s="25" t="inlineStr">
        <is>
          <t>Citaciones</t>
        </is>
      </c>
    </row>
    <row r="527">
      <c r="B527" s="25" t="inlineStr">
        <is>
          <t>523-2014</t>
        </is>
      </c>
      <c r="C527" s="25" t="n">
        <v>1309848</v>
      </c>
      <c r="D527" s="25" t="inlineStr">
        <is>
          <t>FAUNA DOMÉSTICA</t>
        </is>
      </c>
      <c r="H527" s="25" t="inlineStr">
        <is>
          <t>Tenencia inadecuada de caninos</t>
        </is>
      </c>
      <c r="I527" s="25" t="inlineStr">
        <is>
          <t>Fauna</t>
        </is>
      </c>
      <c r="T527" s="25">
        <f>CONCATENATE(J527," ",K527," ",L527," ",M527," ",N527," ",O527," ",P527," ",Q527," ",R527," ",S527)</f>
        <v/>
      </c>
      <c r="U527" s="25" t="inlineStr">
        <is>
          <t>no reporta</t>
        </is>
      </c>
      <c r="V527" s="25" t="inlineStr">
        <is>
          <t>no reporta</t>
        </is>
      </c>
      <c r="W527" s="25" t="inlineStr">
        <is>
          <t>Gloria Cristina Zapata</t>
        </is>
      </c>
      <c r="X527" s="25" t="inlineStr">
        <is>
          <t>CL</t>
        </is>
      </c>
      <c r="Y527" s="25" t="n">
        <v>27</v>
      </c>
      <c r="Z527" s="25" t="inlineStr">
        <is>
          <t>A</t>
        </is>
      </c>
      <c r="AA527" s="25" t="inlineStr">
        <is>
          <t>SUR</t>
        </is>
      </c>
      <c r="AB527" s="25" t="n">
        <v>47</v>
      </c>
      <c r="AD527" s="25" t="n">
        <v>70</v>
      </c>
      <c r="AG527" s="25" t="n">
        <v>605</v>
      </c>
      <c r="AH527" s="25">
        <f>CONCATENATE(X527," ",Y527," ",Z527," ",AA527," ",AB527," ",AC527," ",AD527," ",AE527," ",AF527," ",AG527)</f>
        <v/>
      </c>
      <c r="AI527" s="25" t="inlineStr">
        <is>
          <t>no reporta</t>
        </is>
      </c>
      <c r="AJ527" s="25" t="n">
        <v>3005744584</v>
      </c>
      <c r="AK527" s="25" t="inlineStr">
        <is>
          <t>Jardines</t>
        </is>
      </c>
      <c r="AM527" s="25" t="inlineStr">
        <is>
          <t>037</t>
        </is>
      </c>
      <c r="AP527" s="25" t="n">
        <v>2</v>
      </c>
      <c r="AQ527" s="34" t="n">
        <v>41830</v>
      </c>
      <c r="AS527" s="36">
        <f>AR527-AQ527</f>
        <v/>
      </c>
      <c r="AT527" s="25" t="inlineStr">
        <is>
          <t>Acta de compromiso</t>
        </is>
      </c>
      <c r="AU527" s="25" t="inlineStr">
        <is>
          <t>Citaciones</t>
        </is>
      </c>
    </row>
    <row r="528">
      <c r="B528" s="25" t="inlineStr">
        <is>
          <t>524-2014</t>
        </is>
      </c>
      <c r="C528" s="25" t="n">
        <v>1312264</v>
      </c>
      <c r="D528" s="25" t="inlineStr">
        <is>
          <t>HÍDRICO</t>
        </is>
      </c>
      <c r="H528" s="25" t="inlineStr">
        <is>
          <t>Viviendas sin conexión a red de alcantarillado</t>
        </is>
      </c>
      <c r="I528" s="25" t="inlineStr">
        <is>
          <t>Islenia Tirado</t>
        </is>
      </c>
      <c r="J528" s="25" t="inlineStr">
        <is>
          <t>KR</t>
        </is>
      </c>
      <c r="K528" s="25" t="n">
        <v>27</v>
      </c>
      <c r="L528" s="25" t="inlineStr">
        <is>
          <t>A</t>
        </is>
      </c>
      <c r="N528" s="25" t="n">
        <v>37</v>
      </c>
      <c r="O528" s="25" t="inlineStr">
        <is>
          <t>B</t>
        </is>
      </c>
      <c r="P528" s="25" t="n">
        <v>99</v>
      </c>
      <c r="Q528" s="25" t="inlineStr">
        <is>
          <t>SUR</t>
        </is>
      </c>
      <c r="T528" s="25">
        <f>CONCATENATE(J528," ",K528," ",L528," ",M528," ",N528," ",O528," ",P528," ",Q528," ",R528," ",S528)</f>
        <v/>
      </c>
      <c r="U528" s="25" t="inlineStr">
        <is>
          <t>no reporta</t>
        </is>
      </c>
      <c r="V528" s="25" t="n">
        <v>3318146</v>
      </c>
      <c r="W528" s="25" t="inlineStr">
        <is>
          <t>Por determinar</t>
        </is>
      </c>
      <c r="AI528" s="25" t="inlineStr">
        <is>
          <t>no reporta</t>
        </is>
      </c>
      <c r="AJ528" s="25" t="inlineStr">
        <is>
          <t>no reporta</t>
        </is>
      </c>
      <c r="AK528" s="25" t="inlineStr">
        <is>
          <t>Loma de las Brujas</t>
        </is>
      </c>
      <c r="AM528" s="25" t="inlineStr">
        <is>
          <t>015</t>
        </is>
      </c>
      <c r="AP528" s="25" t="n">
        <v>5</v>
      </c>
      <c r="AQ528" s="34" t="n">
        <v>41836</v>
      </c>
      <c r="AR528" s="34" t="n">
        <v>41849</v>
      </c>
      <c r="AS528" s="36">
        <f>AR528-AQ528</f>
        <v/>
      </c>
      <c r="AT528" s="25" t="inlineStr">
        <is>
          <t>Acta de compromiso</t>
        </is>
      </c>
      <c r="AU528" s="25" t="inlineStr">
        <is>
          <t>Auto de archivo</t>
        </is>
      </c>
    </row>
    <row r="529">
      <c r="B529" s="25" t="inlineStr">
        <is>
          <t>525-2014</t>
        </is>
      </c>
      <c r="C529" s="25" t="n">
        <v>123055</v>
      </c>
      <c r="D529" s="25" t="inlineStr">
        <is>
          <t>FAUNA DOMÉSTICA</t>
        </is>
      </c>
      <c r="H529" s="25" t="inlineStr">
        <is>
          <t>Tenencia inadecuada de felinos</t>
        </is>
      </c>
      <c r="I529" s="25" t="inlineStr">
        <is>
          <t>Fauna</t>
        </is>
      </c>
      <c r="T529" s="25">
        <f>CONCATENATE(J529," ",K529," ",L529," ",M529," ",N529," ",O529," ",P529," ",Q529," ",R529," ",S529)</f>
        <v/>
      </c>
      <c r="U529" s="25" t="inlineStr">
        <is>
          <t>no reporta</t>
        </is>
      </c>
      <c r="V529" s="25" t="inlineStr">
        <is>
          <t>no reporta</t>
        </is>
      </c>
      <c r="W529" s="25" t="inlineStr">
        <is>
          <t>Ivon Marcela Alvarez</t>
        </is>
      </c>
      <c r="X529" s="25" t="inlineStr">
        <is>
          <t>TR</t>
        </is>
      </c>
      <c r="Y529" s="25" t="n">
        <v>32</v>
      </c>
      <c r="Z529" s="25" t="inlineStr">
        <is>
          <t>CC</t>
        </is>
      </c>
      <c r="AA529" s="25" t="inlineStr">
        <is>
          <t>SUR</t>
        </is>
      </c>
      <c r="AB529" s="25" t="n">
        <v>31</v>
      </c>
      <c r="AC529" s="25" t="inlineStr">
        <is>
          <t>B</t>
        </is>
      </c>
      <c r="AD529" s="25" t="n">
        <v>11</v>
      </c>
      <c r="AF529" s="25" t="n">
        <v>18</v>
      </c>
      <c r="AG529" s="25" t="n">
        <v>104</v>
      </c>
      <c r="AH529" s="25">
        <f>CONCATENATE(X529," ",Y529," ",Z529," ",AA529," ",AB529," ",AC529," ",AD529," ",AE529," ",AF529," ",AG529)</f>
        <v/>
      </c>
      <c r="AI529" s="25" t="n">
        <v>1039933930</v>
      </c>
      <c r="AJ529" s="25" t="inlineStr">
        <is>
          <t>no reporta</t>
        </is>
      </c>
      <c r="AK529" s="25" t="inlineStr">
        <is>
          <t>Las Flores</t>
        </is>
      </c>
      <c r="AM529" s="25" t="inlineStr">
        <is>
          <t>029</t>
        </is>
      </c>
      <c r="AP529" s="25" t="n">
        <v>3</v>
      </c>
      <c r="AQ529" s="34" t="n">
        <v>41830</v>
      </c>
      <c r="AS529" s="36">
        <f>AR529-AQ529</f>
        <v/>
      </c>
      <c r="AT529" s="25" t="inlineStr">
        <is>
          <t>Acta de compromiso</t>
        </is>
      </c>
      <c r="AU529" s="25" t="inlineStr">
        <is>
          <t>Auto de archivo</t>
        </is>
      </c>
      <c r="AW529" s="38" t="n">
        <v>41830</v>
      </c>
      <c r="AX529" s="37" t="inlineStr">
        <is>
          <t>santiago-jhon j</t>
        </is>
      </c>
      <c r="AY529" s="38" t="n">
        <v>41848</v>
      </c>
      <c r="CF529" s="38" t="n">
        <v>41926</v>
      </c>
    </row>
    <row r="530">
      <c r="B530" s="25" t="inlineStr">
        <is>
          <t>526-2014</t>
        </is>
      </c>
      <c r="C530" s="25" t="n">
        <v>1311638</v>
      </c>
      <c r="E530" s="25" t="inlineStr">
        <is>
          <t>RESIDUOS SOLIDOS</t>
        </is>
      </c>
      <c r="H530" s="25" t="inlineStr">
        <is>
          <t>Disposición inadecuada de residuos solidos</t>
        </is>
      </c>
      <c r="I530" s="25" t="inlineStr">
        <is>
          <t>Alba Lucia Guarin Gutierrez</t>
        </is>
      </c>
      <c r="J530" s="25" t="inlineStr">
        <is>
          <t>KR</t>
        </is>
      </c>
      <c r="K530" s="25" t="n">
        <v>40</v>
      </c>
      <c r="L530" s="25" t="inlineStr">
        <is>
          <t>A</t>
        </is>
      </c>
      <c r="M530" s="25" t="inlineStr">
        <is>
          <t>SUR</t>
        </is>
      </c>
      <c r="N530" s="25" t="n">
        <v>46</v>
      </c>
      <c r="O530" s="25" t="inlineStr">
        <is>
          <t>D</t>
        </is>
      </c>
      <c r="P530" s="25" t="n">
        <v>67</v>
      </c>
      <c r="T530" s="25">
        <f>CONCATENATE(J530," ",K530," ",L530," ",M530," ",N530," ",O530," ",P530," ",Q530," ",R530," ",S530)</f>
        <v/>
      </c>
      <c r="U530" s="25" t="n">
        <v>32488364</v>
      </c>
      <c r="V530" s="25" t="n">
        <v>3340547</v>
      </c>
      <c r="W530" s="25" t="inlineStr">
        <is>
          <t>Por determinar</t>
        </is>
      </c>
      <c r="AH530" s="25">
        <f>CONCATENATE(X530," ",Y530," ",Z530," ",AA530," ",AB530," ",AC530," ",AD530," ",AE530," ",AF530," ",AG530)</f>
        <v/>
      </c>
      <c r="AI530" s="25" t="inlineStr">
        <is>
          <t>no reporta</t>
        </is>
      </c>
      <c r="AJ530" s="25" t="inlineStr">
        <is>
          <t>no reporta</t>
        </is>
      </c>
      <c r="AK530" s="25" t="inlineStr">
        <is>
          <t>El Trianón</t>
        </is>
      </c>
      <c r="AM530" s="25" t="inlineStr">
        <is>
          <t>006</t>
        </is>
      </c>
      <c r="AP530" s="25" t="n">
        <v>7</v>
      </c>
      <c r="AQ530" s="34" t="n">
        <v>41814</v>
      </c>
      <c r="AR530" s="34" t="n">
        <v>41838</v>
      </c>
      <c r="AS530" s="36">
        <f>AR530-AQ530</f>
        <v/>
      </c>
      <c r="AT530" s="25" t="inlineStr">
        <is>
          <t>Acta de compromiso</t>
        </is>
      </c>
      <c r="AU530" s="25" t="inlineStr">
        <is>
          <t>Visitas patrulleros</t>
        </is>
      </c>
    </row>
    <row r="531">
      <c r="B531" s="25" t="inlineStr">
        <is>
          <t>527-2014</t>
        </is>
      </c>
      <c r="C531" s="25" t="n">
        <v>1311931</v>
      </c>
      <c r="E531" s="25" t="inlineStr">
        <is>
          <t>RESIDUO ESPECIAL</t>
        </is>
      </c>
      <c r="F531" s="25" t="n">
        <v>12</v>
      </c>
      <c r="H531" s="25" t="inlineStr">
        <is>
          <t>Comparendo 706 lavado de contenedores en via publica</t>
        </is>
      </c>
      <c r="I531" s="25" t="inlineStr">
        <is>
          <t>De oficio</t>
        </is>
      </c>
      <c r="T531" s="25">
        <f>CONCATENATE(J531," ",K531," ",L531," ",M531," ",N531," ",O531," ",P531," ",Q531," ",R531," ",S531)</f>
        <v/>
      </c>
      <c r="U531" s="25" t="inlineStr">
        <is>
          <t>no reporta</t>
        </is>
      </c>
      <c r="V531" s="25" t="inlineStr">
        <is>
          <t>no reporta</t>
        </is>
      </c>
      <c r="W531" s="25" t="inlineStr">
        <is>
          <t>Urbanizacióm Belagua - Marco Tulio Piedrahita Martinez</t>
        </is>
      </c>
      <c r="X531" s="25" t="inlineStr">
        <is>
          <t>KR</t>
        </is>
      </c>
      <c r="Y531" s="25" t="n">
        <v>42</v>
      </c>
      <c r="AB531" s="25" t="n">
        <v>23</v>
      </c>
      <c r="AC531" s="25" t="inlineStr">
        <is>
          <t>A</t>
        </is>
      </c>
      <c r="AD531" s="25" t="n">
        <v>126</v>
      </c>
      <c r="AE531" s="25" t="inlineStr">
        <is>
          <t>SUR</t>
        </is>
      </c>
      <c r="AH531" s="25">
        <f>CONCATENATE(X531," ",Y531," ",Z531," ",AA531," ",AB531," ",AC531," ",AD531," ",AE531," ",AF531," ",AG531)</f>
        <v/>
      </c>
      <c r="AI531" s="25" t="inlineStr">
        <is>
          <t>900370941-7</t>
        </is>
      </c>
      <c r="AJ531" s="25" t="n">
        <v>2717573</v>
      </c>
      <c r="AK531" s="25" t="inlineStr">
        <is>
          <t>Las Orquideas</t>
        </is>
      </c>
      <c r="AM531" s="25" t="inlineStr">
        <is>
          <t>035</t>
        </is>
      </c>
      <c r="AP531" s="25" t="n">
        <v>3</v>
      </c>
      <c r="AQ531" s="34" t="n">
        <v>41828</v>
      </c>
      <c r="AR531" s="34" t="n">
        <v>41828</v>
      </c>
      <c r="AS531" s="36">
        <f>AR531-AQ531</f>
        <v/>
      </c>
      <c r="AT531" s="25" t="inlineStr">
        <is>
          <t>Acta de compromiso</t>
        </is>
      </c>
      <c r="AU531" s="25" t="inlineStr">
        <is>
          <t>Auto de archivo</t>
        </is>
      </c>
    </row>
    <row r="532">
      <c r="B532" s="25" t="inlineStr">
        <is>
          <t>528-2014</t>
        </is>
      </c>
      <c r="C532" s="25" t="n">
        <v>1311933</v>
      </c>
      <c r="E532" s="25" t="inlineStr">
        <is>
          <t>RESIDUOS SOLIDOS</t>
        </is>
      </c>
      <c r="H532" s="25" t="inlineStr">
        <is>
          <t>Disposición inadecuada de residuos solidos</t>
        </is>
      </c>
      <c r="I532" s="25" t="inlineStr">
        <is>
          <t>De oficio</t>
        </is>
      </c>
      <c r="T532" s="25">
        <f>CONCATENATE(J532," ",K532," ",L532," ",M532," ",N532," ",O532," ",P532," ",Q532," ",R532," ",S532)</f>
        <v/>
      </c>
      <c r="U532" s="25" t="inlineStr">
        <is>
          <t>no reporta</t>
        </is>
      </c>
      <c r="V532" s="25" t="inlineStr">
        <is>
          <t>no reporta</t>
        </is>
      </c>
      <c r="W532" s="25" t="inlineStr">
        <is>
          <t>Arcesio de Jesus Giraldo</t>
        </is>
      </c>
      <c r="X532" s="25" t="inlineStr">
        <is>
          <t>CL</t>
        </is>
      </c>
      <c r="Y532" s="25" t="n">
        <v>52</v>
      </c>
      <c r="Z532" s="25" t="inlineStr">
        <is>
          <t>C</t>
        </is>
      </c>
      <c r="AA532" s="25" t="inlineStr">
        <is>
          <t>SUR</t>
        </is>
      </c>
      <c r="AB532" s="25" t="n">
        <v>39</v>
      </c>
      <c r="AC532" s="25" t="inlineStr">
        <is>
          <t>E</t>
        </is>
      </c>
      <c r="AD532" s="25" t="n">
        <v>37</v>
      </c>
      <c r="AG532" s="25" t="n">
        <v>210</v>
      </c>
      <c r="AH532" s="25">
        <f>CONCATENATE(X532," ",Y532," ",Z532," ",AA532," ",AB532," ",AC532," ",AD532," ",AE532," ",AF532," ",AG532)</f>
        <v/>
      </c>
      <c r="AI532" s="25" t="inlineStr">
        <is>
          <t>no reporta</t>
        </is>
      </c>
      <c r="AJ532" s="25" t="inlineStr">
        <is>
          <t>no reporta</t>
        </is>
      </c>
      <c r="AK532" s="25" t="inlineStr">
        <is>
          <t>Loma del Barro</t>
        </is>
      </c>
      <c r="AM532" s="25" t="inlineStr">
        <is>
          <t>007</t>
        </is>
      </c>
      <c r="AP532" s="25" t="n">
        <v>7</v>
      </c>
      <c r="AQ532" s="34" t="n">
        <v>41828</v>
      </c>
      <c r="AR532" s="34" t="n">
        <v>41828</v>
      </c>
      <c r="AS532" s="36">
        <f>AR532-AQ532</f>
        <v/>
      </c>
      <c r="AT532" s="25" t="inlineStr">
        <is>
          <t>Comparendo ambiental</t>
        </is>
      </c>
      <c r="AU532" s="25" t="inlineStr">
        <is>
          <t>Comparendo</t>
        </is>
      </c>
    </row>
    <row r="533">
      <c r="B533" s="25" t="inlineStr">
        <is>
          <t>529-2014</t>
        </is>
      </c>
      <c r="C533" s="25" t="n">
        <v>1311934</v>
      </c>
      <c r="E533" s="25" t="inlineStr">
        <is>
          <t>ESCOMBROS</t>
        </is>
      </c>
      <c r="H533" s="25" t="inlineStr">
        <is>
          <t>Disposición inadecuada de escombros</t>
        </is>
      </c>
      <c r="I533" s="25" t="inlineStr">
        <is>
          <t>De oficio</t>
        </is>
      </c>
      <c r="T533" s="25">
        <f>CONCATENATE(J533," ",K533," ",L533," ",M533," ",N533," ",O533," ",P533," ",Q533," ",R533," ",S533)</f>
        <v/>
      </c>
      <c r="U533" s="25" t="inlineStr">
        <is>
          <t>no reporta</t>
        </is>
      </c>
      <c r="V533" s="25" t="inlineStr">
        <is>
          <t>no reporta</t>
        </is>
      </c>
      <c r="W533" s="25" t="inlineStr">
        <is>
          <t>Asomun</t>
        </is>
      </c>
      <c r="AH533" s="25">
        <f>CONCATENATE(X533," ",Y533," ",Z533," ",AA533," ",AB533," ",AC533," ",AD533," ",AE533," ",AF533," ",AG533)</f>
        <v/>
      </c>
      <c r="AI533" s="25" t="inlineStr">
        <is>
          <t>no reporta</t>
        </is>
      </c>
      <c r="AJ533" s="25" t="inlineStr">
        <is>
          <t>no reporta</t>
        </is>
      </c>
      <c r="AK533" s="25" t="inlineStr">
        <is>
          <t>Loma del Barro</t>
        </is>
      </c>
      <c r="AM533" s="25" t="inlineStr">
        <is>
          <t>007</t>
        </is>
      </c>
      <c r="AP533" s="25" t="n">
        <v>7</v>
      </c>
      <c r="AQ533" s="34" t="n">
        <v>41828</v>
      </c>
      <c r="AS533" s="36">
        <f>AR533-AQ533</f>
        <v/>
      </c>
      <c r="AT533" s="25" t="inlineStr">
        <is>
          <t>Comparendo ambiental</t>
        </is>
      </c>
      <c r="AU533" s="25" t="inlineStr">
        <is>
          <t>Auto de archivo</t>
        </is>
      </c>
    </row>
    <row r="534">
      <c r="B534" s="25" t="inlineStr">
        <is>
          <t>530-2014</t>
        </is>
      </c>
      <c r="C534" s="25" t="n">
        <v>1311942</v>
      </c>
      <c r="E534" s="25" t="inlineStr">
        <is>
          <t>RESIDUOS SOLIDOS</t>
        </is>
      </c>
      <c r="H534" s="25" t="inlineStr">
        <is>
          <t>Disposición inadecuada de residuos solidos</t>
        </is>
      </c>
      <c r="I534" s="25" t="inlineStr">
        <is>
          <t>Enviaseo</t>
        </is>
      </c>
      <c r="T534" s="25">
        <f>CONCATENATE(J534," ",K534," ",L534," ",M534," ",N534," ",O534," ",P534," ",Q534," ",R534," ",S534)</f>
        <v/>
      </c>
      <c r="U534" s="25" t="inlineStr">
        <is>
          <t>no reporta</t>
        </is>
      </c>
      <c r="V534" s="25" t="inlineStr">
        <is>
          <t>no reporta</t>
        </is>
      </c>
      <c r="W534" s="25" t="inlineStr">
        <is>
          <t>Cubanos de fidel</t>
        </is>
      </c>
      <c r="AH534" s="25">
        <f>CONCATENATE(X534," ",Y534," ",Z534," ",AA534," ",AB534," ",AC534," ",AD534," ",AE534," ",AF534," ",AG534)</f>
        <v/>
      </c>
      <c r="AI534" s="25" t="inlineStr">
        <is>
          <t>no reporta</t>
        </is>
      </c>
      <c r="AJ534" s="25" t="n">
        <v>3346328</v>
      </c>
      <c r="AK534" s="25" t="inlineStr">
        <is>
          <t>Zona centro</t>
        </is>
      </c>
      <c r="AM534" s="25" t="inlineStr">
        <is>
          <t>022</t>
        </is>
      </c>
      <c r="AP534" s="25" t="n">
        <v>9</v>
      </c>
      <c r="AQ534" s="34" t="n">
        <v>41829</v>
      </c>
      <c r="AS534" s="36">
        <f>AR534-AQ534</f>
        <v/>
      </c>
      <c r="AT534" s="25" t="inlineStr">
        <is>
          <t>Acta de compromiso</t>
        </is>
      </c>
      <c r="AU534" s="25" t="inlineStr">
        <is>
          <t>Auto de archivo</t>
        </is>
      </c>
    </row>
    <row r="535">
      <c r="B535" s="25" t="inlineStr">
        <is>
          <t>531-2014</t>
        </is>
      </c>
      <c r="C535" s="25" t="n">
        <v>1311947</v>
      </c>
      <c r="E535" s="25" t="inlineStr">
        <is>
          <t>RESIDUOS SOLIDOS</t>
        </is>
      </c>
      <c r="H535" s="25" t="inlineStr">
        <is>
          <t>Disposición inadecuada de residuos solidos</t>
        </is>
      </c>
      <c r="I535" s="25" t="inlineStr">
        <is>
          <t>Juan Camilo Rincon Vanegas</t>
        </is>
      </c>
      <c r="J535" s="25" t="inlineStr">
        <is>
          <t>KR</t>
        </is>
      </c>
      <c r="K535" s="25" t="n">
        <v>24</v>
      </c>
      <c r="L535" s="25" t="inlineStr">
        <is>
          <t>C</t>
        </is>
      </c>
      <c r="N535" s="25" t="n">
        <v>41</v>
      </c>
      <c r="P535" s="25" t="n">
        <v>26</v>
      </c>
      <c r="Q535" s="25" t="inlineStr">
        <is>
          <t>SUR</t>
        </is>
      </c>
      <c r="S535" s="25" t="inlineStr">
        <is>
          <t>201 - 202</t>
        </is>
      </c>
      <c r="T535" s="25">
        <f>CONCATENATE(J535," ",K535," ",L535," ",M535," ",N535," ",O535," ",P535," ",Q535," ",R535," ",S535)</f>
        <v/>
      </c>
      <c r="U535" s="25" t="n">
        <v>8164518</v>
      </c>
      <c r="V535" s="25" t="inlineStr">
        <is>
          <t>no reporta</t>
        </is>
      </c>
      <c r="W535" s="25" t="inlineStr">
        <is>
          <t>Por determinar</t>
        </is>
      </c>
      <c r="AH535" s="25">
        <f>CONCATENATE(X535," ",Y535," ",Z535," ",AA535," ",AB535," ",AC535," ",AD535," ",AE535," ",AF535," ",AG535)</f>
        <v/>
      </c>
      <c r="AI535" s="25" t="inlineStr">
        <is>
          <t>no reporta</t>
        </is>
      </c>
      <c r="AJ535" s="25" t="inlineStr">
        <is>
          <t>no reporta</t>
        </is>
      </c>
      <c r="AK535" s="25" t="inlineStr">
        <is>
          <t xml:space="preserve">La Mina </t>
        </is>
      </c>
      <c r="AM535" s="25" t="inlineStr">
        <is>
          <t>003</t>
        </is>
      </c>
      <c r="AP535" s="25" t="n">
        <v>6</v>
      </c>
      <c r="AQ535" s="34" t="n">
        <v>41829</v>
      </c>
      <c r="AS535" s="36">
        <f>AR535-AQ535</f>
        <v/>
      </c>
      <c r="AT535" s="25" t="inlineStr">
        <is>
          <t>Acta de compromiso</t>
        </is>
      </c>
      <c r="AU535" s="25" t="inlineStr">
        <is>
          <t>Visitas patrulleros</t>
        </is>
      </c>
    </row>
    <row r="536">
      <c r="B536" s="25" t="inlineStr">
        <is>
          <t>532-2014</t>
        </is>
      </c>
      <c r="C536" s="25" t="n">
        <v>1311954</v>
      </c>
      <c r="E536" s="25" t="inlineStr">
        <is>
          <t>ESCOMBROS</t>
        </is>
      </c>
      <c r="H536" s="25" t="inlineStr">
        <is>
          <t>Disposición inadecuada de escombros</t>
        </is>
      </c>
      <c r="I536" s="25" t="inlineStr">
        <is>
          <t>De oficio</t>
        </is>
      </c>
      <c r="T536" s="25">
        <f>CONCATENATE(J536," ",K536," ",L536," ",M536," ",N536," ",O536," ",P536," ",Q536," ",R536," ",S536)</f>
        <v/>
      </c>
      <c r="U536" s="25" t="inlineStr">
        <is>
          <t>no reporta</t>
        </is>
      </c>
      <c r="V536" s="25" t="inlineStr">
        <is>
          <t>no reporta</t>
        </is>
      </c>
      <c r="W536" s="25" t="inlineStr">
        <is>
          <t>Emilio Gallego</t>
        </is>
      </c>
      <c r="X536" s="25" t="inlineStr">
        <is>
          <t>TR</t>
        </is>
      </c>
      <c r="Y536" s="25" t="n">
        <v>32</v>
      </c>
      <c r="Z536" s="25" t="inlineStr">
        <is>
          <t>C</t>
        </is>
      </c>
      <c r="AA536" s="25" t="inlineStr">
        <is>
          <t>SUR</t>
        </is>
      </c>
      <c r="AB536" s="25" t="n">
        <v>31</v>
      </c>
      <c r="AD536" s="25" t="n">
        <v>46</v>
      </c>
      <c r="AH536" s="25">
        <f>CONCATENATE(X536," ",Y536," ",Z536," ",AA536," ",AB536," ",AC536," ",AD536," ",AE536," ",AF536," ",AG536)</f>
        <v/>
      </c>
      <c r="AI536" s="25" t="n">
        <v>646015</v>
      </c>
      <c r="AJ536" s="25" t="n">
        <v>3311369</v>
      </c>
      <c r="AK536" s="25" t="inlineStr">
        <is>
          <t>Las Flores</t>
        </is>
      </c>
      <c r="AM536" s="25" t="inlineStr">
        <is>
          <t>029</t>
        </is>
      </c>
      <c r="AP536" s="25" t="n">
        <v>3</v>
      </c>
      <c r="AQ536" s="34" t="n">
        <v>41829</v>
      </c>
      <c r="AR536" s="34" t="n">
        <v>41829</v>
      </c>
      <c r="AS536" s="36">
        <f>AR536-AQ536</f>
        <v/>
      </c>
      <c r="AT536" s="25" t="inlineStr">
        <is>
          <t>Acta de compromiso</t>
        </is>
      </c>
      <c r="AU536" s="25" t="inlineStr">
        <is>
          <t>Verificación</t>
        </is>
      </c>
    </row>
    <row r="537">
      <c r="B537" s="25" t="inlineStr">
        <is>
          <t>533-2014</t>
        </is>
      </c>
      <c r="C537" s="25" t="n">
        <v>1311963</v>
      </c>
      <c r="D537" s="25" t="inlineStr">
        <is>
          <t>FLORA</t>
        </is>
      </c>
      <c r="H537" s="25" t="inlineStr">
        <is>
          <t>Poda severa de falso laurel</t>
        </is>
      </c>
      <c r="I537" s="25" t="inlineStr">
        <is>
          <t>Parques y Arborización</t>
        </is>
      </c>
      <c r="T537" s="25">
        <f>CONCATENATE(J537," ",K537," ",L537," ",M537," ",N537," ",O537," ",P537," ",Q537," ",R537," ",S537)</f>
        <v/>
      </c>
      <c r="U537" s="25" t="inlineStr">
        <is>
          <t>no reporta</t>
        </is>
      </c>
      <c r="V537" s="25" t="inlineStr">
        <is>
          <t>no reporta</t>
        </is>
      </c>
      <c r="W537" s="25" t="inlineStr">
        <is>
          <t>Patricia Ortiz</t>
        </is>
      </c>
      <c r="X537" s="25" t="inlineStr">
        <is>
          <t>KR</t>
        </is>
      </c>
      <c r="Y537" s="25" t="n">
        <v>39</v>
      </c>
      <c r="Z537" s="25" t="inlineStr">
        <is>
          <t>B</t>
        </is>
      </c>
      <c r="AB537" s="25" t="n">
        <v>47</v>
      </c>
      <c r="AC537" s="25" t="inlineStr">
        <is>
          <t>A</t>
        </is>
      </c>
      <c r="AD537" s="25" t="n">
        <v>13</v>
      </c>
      <c r="AE537" s="25" t="inlineStr">
        <is>
          <t>SUR</t>
        </is>
      </c>
      <c r="AH537" s="25">
        <f>CONCATENATE(X537," ",Y537," ",Z537," ",AA537," ",AB537," ",AC537," ",AD537," ",AE537," ",AF537," ",AG537)</f>
        <v/>
      </c>
      <c r="AI537" s="25" t="inlineStr">
        <is>
          <t>no reporta</t>
        </is>
      </c>
      <c r="AJ537" s="25" t="inlineStr">
        <is>
          <t>no reporta</t>
        </is>
      </c>
      <c r="AK537" s="25" t="inlineStr">
        <is>
          <t>El Trianón</t>
        </is>
      </c>
      <c r="AM537" s="25" t="inlineStr">
        <is>
          <t>006</t>
        </is>
      </c>
      <c r="AP537" s="25" t="n">
        <v>7</v>
      </c>
      <c r="AQ537" s="34" t="n">
        <v>41830</v>
      </c>
      <c r="AR537" s="34" t="n">
        <v>41830</v>
      </c>
      <c r="AS537" s="36">
        <f>AR537-AQ537</f>
        <v/>
      </c>
      <c r="AT537" s="25" t="inlineStr">
        <is>
          <t>Acta de compromiso</t>
        </is>
      </c>
      <c r="AU537" s="25" t="inlineStr">
        <is>
          <t>Auto de archivo</t>
        </is>
      </c>
    </row>
    <row r="538">
      <c r="B538" s="25" t="inlineStr">
        <is>
          <t>534-2014</t>
        </is>
      </c>
      <c r="C538" s="25" t="n">
        <v>1311974</v>
      </c>
      <c r="D538" s="25" t="inlineStr">
        <is>
          <t>FAUNA DOMÉSTICA</t>
        </is>
      </c>
      <c r="H538" s="25" t="inlineStr">
        <is>
          <t>Ataque de canino a persona</t>
        </is>
      </c>
      <c r="I538" s="25" t="inlineStr">
        <is>
          <t>Luz Amparo Patiño</t>
        </is>
      </c>
      <c r="J538" s="25" t="inlineStr">
        <is>
          <t>KR</t>
        </is>
      </c>
      <c r="K538" s="25" t="n">
        <v>42</v>
      </c>
      <c r="L538" s="25" t="inlineStr">
        <is>
          <t>A</t>
        </is>
      </c>
      <c r="N538" s="25" t="n">
        <v>26</v>
      </c>
      <c r="O538" s="25" t="inlineStr">
        <is>
          <t>A</t>
        </is>
      </c>
      <c r="P538" s="25" t="n">
        <v>4</v>
      </c>
      <c r="Q538" s="25" t="inlineStr">
        <is>
          <t>SUR</t>
        </is>
      </c>
      <c r="S538" s="25" t="n">
        <v>108</v>
      </c>
      <c r="T538" s="25">
        <f>CONCATENATE(J538," ",K538," ",L538," ",M538," ",N538," ",O538," ",P538," ",Q538," ",R538," ",S538)</f>
        <v/>
      </c>
      <c r="U538" s="25" t="n">
        <v>32331019</v>
      </c>
      <c r="V538" s="25" t="n">
        <v>3025908</v>
      </c>
      <c r="W538" s="25" t="inlineStr">
        <is>
          <t>Robinson Loaiza</t>
        </is>
      </c>
      <c r="X538" s="25" t="inlineStr">
        <is>
          <t>KR</t>
        </is>
      </c>
      <c r="Y538" s="25" t="n">
        <v>42</v>
      </c>
      <c r="Z538" s="25" t="inlineStr">
        <is>
          <t>A</t>
        </is>
      </c>
      <c r="AB538" s="25" t="n">
        <v>26</v>
      </c>
      <c r="AC538" s="25" t="inlineStr">
        <is>
          <t>A</t>
        </is>
      </c>
      <c r="AD538" s="25" t="n">
        <v>4</v>
      </c>
      <c r="AE538" s="25" t="inlineStr">
        <is>
          <t>SUR</t>
        </is>
      </c>
      <c r="AG538" s="25" t="n">
        <v>205</v>
      </c>
      <c r="AH538" s="25">
        <f>CONCATENATE(X538," ",Y538," ",Z538," ",AA538," ",AB538," ",AC538," ",AD538," ",AE538," ",AF538," ",AG538)</f>
        <v/>
      </c>
      <c r="AI538" s="25" t="inlineStr">
        <is>
          <t>no reporta</t>
        </is>
      </c>
      <c r="AJ538" s="25" t="inlineStr">
        <is>
          <t>no reporta</t>
        </is>
      </c>
      <c r="AK538" s="25" t="inlineStr">
        <is>
          <t>Las Orquideas</t>
        </is>
      </c>
      <c r="AM538" s="25" t="inlineStr">
        <is>
          <t>035</t>
        </is>
      </c>
      <c r="AP538" s="25" t="n">
        <v>3</v>
      </c>
      <c r="AQ538" s="34" t="n">
        <v>41830</v>
      </c>
      <c r="AS538" s="36">
        <f>AR538-AQ538</f>
        <v/>
      </c>
      <c r="AT538" s="25" t="inlineStr">
        <is>
          <t>Código de policia</t>
        </is>
      </c>
      <c r="AU538" s="25" t="inlineStr">
        <is>
          <t xml:space="preserve">Auto de inicio </t>
        </is>
      </c>
    </row>
    <row r="539">
      <c r="B539" s="25" t="inlineStr">
        <is>
          <t>535-2014</t>
        </is>
      </c>
      <c r="C539" s="25" t="n">
        <v>1312014</v>
      </c>
      <c r="D539" s="25" t="inlineStr">
        <is>
          <t>FLORA</t>
        </is>
      </c>
      <c r="H539" s="25" t="inlineStr">
        <is>
          <t xml:space="preserve">Roceria severa en terreno </t>
        </is>
      </c>
      <c r="I539" s="25" t="inlineStr">
        <is>
          <t>Luz Elena Giraldo Monsalve</t>
        </is>
      </c>
      <c r="J539" s="25" t="inlineStr">
        <is>
          <t>Cl</t>
        </is>
      </c>
      <c r="K539" s="25" t="n">
        <v>23</v>
      </c>
      <c r="M539" s="25" t="inlineStr">
        <is>
          <t>SUR</t>
        </is>
      </c>
      <c r="N539" s="25" t="n">
        <v>25</v>
      </c>
      <c r="O539" s="25" t="inlineStr">
        <is>
          <t>B</t>
        </is>
      </c>
      <c r="P539" s="25" t="n">
        <v>9</v>
      </c>
      <c r="S539" s="25" t="n">
        <v>109</v>
      </c>
      <c r="T539" s="25">
        <f>CONCATENATE(J539," ",K539," ",L539," ",M539," ",N539," ",O539," ",P539," ",Q539," ",R539," ",S539)</f>
        <v/>
      </c>
      <c r="U539" s="25" t="n">
        <v>42869564</v>
      </c>
      <c r="V539" s="25" t="n">
        <v>3174008</v>
      </c>
      <c r="W539" s="25" t="inlineStr">
        <is>
          <t>Alba Lucia Giraldo Monsalve</t>
        </is>
      </c>
      <c r="X539" s="25" t="inlineStr">
        <is>
          <t>CL</t>
        </is>
      </c>
      <c r="Y539" s="25" t="n">
        <v>23</v>
      </c>
      <c r="AA539" s="25" t="inlineStr">
        <is>
          <t>SUR</t>
        </is>
      </c>
      <c r="AB539" s="25" t="n">
        <v>25</v>
      </c>
      <c r="AC539" s="25" t="inlineStr">
        <is>
          <t>B</t>
        </is>
      </c>
      <c r="AD539" s="25" t="n">
        <v>9</v>
      </c>
      <c r="AH539" s="25">
        <f>CONCATENATE(X539," ",Y539," ",Z539," ",AA539," ",AB539," ",AC539," ",AD539," ",AE539," ",AF539," ",AG539)</f>
        <v/>
      </c>
      <c r="AI539" s="25" t="inlineStr">
        <is>
          <t>no reporta</t>
        </is>
      </c>
      <c r="AJ539" s="25" t="n">
        <v>5971966</v>
      </c>
      <c r="AK539" s="25" t="inlineStr">
        <is>
          <t>Loma El Atravezado</t>
        </is>
      </c>
      <c r="AM539" s="25" t="inlineStr">
        <is>
          <t>032</t>
        </is>
      </c>
      <c r="AP539" s="25" t="n">
        <v>4</v>
      </c>
      <c r="AQ539" s="34" t="n">
        <v>41834</v>
      </c>
      <c r="AR539" s="34" t="n">
        <v>41835</v>
      </c>
      <c r="AS539" s="36">
        <f>AR539-AQ539</f>
        <v/>
      </c>
      <c r="AT539" s="25" t="inlineStr">
        <is>
          <t>Acta de compromiso</t>
        </is>
      </c>
      <c r="AU539" s="25" t="inlineStr">
        <is>
          <t>Visitas técnicos</t>
        </is>
      </c>
    </row>
    <row r="540">
      <c r="B540" s="25" t="inlineStr">
        <is>
          <t>536-2014</t>
        </is>
      </c>
      <c r="C540" s="25" t="n">
        <v>1312215</v>
      </c>
      <c r="E540" s="25" t="inlineStr">
        <is>
          <t>RESIDUO ESPECIAL</t>
        </is>
      </c>
      <c r="H540" s="25" t="inlineStr">
        <is>
          <t>Disposición inadecuada de residuos de comidas rapidas dejando el piso con grasa</t>
        </is>
      </c>
      <c r="I540" s="25" t="inlineStr">
        <is>
          <t>Anonimo</t>
        </is>
      </c>
      <c r="T540" s="25">
        <f>CONCATENATE(J540," ",K540," ",L540," ",M540," ",N540," ",O540," ",P540," ",Q540," ",R540," ",S540)</f>
        <v/>
      </c>
      <c r="U540" s="25" t="inlineStr">
        <is>
          <t>no reporta</t>
        </is>
      </c>
      <c r="V540" s="25" t="inlineStr">
        <is>
          <t>no reporta</t>
        </is>
      </c>
      <c r="W540" s="25" t="inlineStr">
        <is>
          <t>Vendedores parque la piedra</t>
        </is>
      </c>
      <c r="AH540" s="25">
        <f>CONCATENATE(X540," ",Y540," ",Z540," ",AA540," ",AB540," ",AC540," ",AD540," ",AE540," ",AF540," ",AG540)</f>
        <v/>
      </c>
      <c r="AI540" s="25" t="inlineStr">
        <is>
          <t>no reporta</t>
        </is>
      </c>
      <c r="AJ540" s="25" t="inlineStr">
        <is>
          <t>no reporta</t>
        </is>
      </c>
      <c r="AK540" s="25" t="inlineStr">
        <is>
          <t>Mesa</t>
        </is>
      </c>
      <c r="AM540" s="25" t="inlineStr">
        <is>
          <t>021</t>
        </is>
      </c>
      <c r="AP540" s="25" t="n">
        <v>9</v>
      </c>
      <c r="AQ540" s="34" t="n">
        <v>41834</v>
      </c>
      <c r="AR540" s="34" t="n">
        <v>41842</v>
      </c>
      <c r="AS540" s="36">
        <f>AR540-AQ540</f>
        <v/>
      </c>
      <c r="AT540" s="25" t="inlineStr">
        <is>
          <t>Acta de compromiso</t>
        </is>
      </c>
      <c r="AU540" s="25" t="inlineStr">
        <is>
          <t>Verificación</t>
        </is>
      </c>
    </row>
    <row r="541">
      <c r="B541" s="25" t="inlineStr">
        <is>
          <t>537-2014</t>
        </is>
      </c>
      <c r="C541" s="25" t="n">
        <v>1312214</v>
      </c>
      <c r="E541" s="25" t="inlineStr">
        <is>
          <t>RESIDUO ESPECIAL</t>
        </is>
      </c>
      <c r="H541" s="25" t="inlineStr">
        <is>
          <t>Disposición inadecuada de colchones y escombros</t>
        </is>
      </c>
      <c r="I541" s="25" t="inlineStr">
        <is>
          <t>De Oficio</t>
        </is>
      </c>
      <c r="T541" s="25">
        <f>CONCATENATE(J541," ",K541," ",L541," ",M541," ",N541," ",O541," ",P541," ",Q541," ",R541," ",S541)</f>
        <v/>
      </c>
      <c r="U541" s="25" t="inlineStr">
        <is>
          <t>no reporta</t>
        </is>
      </c>
      <c r="V541" s="25" t="inlineStr">
        <is>
          <t>no reporta</t>
        </is>
      </c>
      <c r="W541" s="25" t="inlineStr">
        <is>
          <t>Por determinar</t>
        </is>
      </c>
      <c r="X541" s="25" t="inlineStr">
        <is>
          <t>CL</t>
        </is>
      </c>
      <c r="Y541" s="25" t="n">
        <v>40</v>
      </c>
      <c r="Z541" s="25" t="inlineStr">
        <is>
          <t>C</t>
        </is>
      </c>
      <c r="AA541" s="25" t="inlineStr">
        <is>
          <t>SUR</t>
        </is>
      </c>
      <c r="AB541" s="25" t="n">
        <v>42</v>
      </c>
      <c r="AH541" s="25">
        <f>CONCATENATE(X541," ",Y541," ",Z541," ",AA541," ",AB541," ",AC541," ",AD541," ",AE541," ",AF541," ",AG541)</f>
        <v/>
      </c>
      <c r="AI541" s="25" t="inlineStr">
        <is>
          <t>no reporta</t>
        </is>
      </c>
      <c r="AJ541" s="25" t="inlineStr">
        <is>
          <t>no reporta</t>
        </is>
      </c>
      <c r="AK541" s="25" t="inlineStr">
        <is>
          <t>El Dorado</t>
        </is>
      </c>
      <c r="AM541" s="25" t="inlineStr">
        <is>
          <t>013</t>
        </is>
      </c>
      <c r="AP541" s="25" t="n">
        <v>7</v>
      </c>
      <c r="AQ541" s="34" t="n">
        <v>41834</v>
      </c>
      <c r="AR541" s="34" t="n">
        <v>41834</v>
      </c>
      <c r="AS541" s="36">
        <f>AR541-AQ541</f>
        <v/>
      </c>
      <c r="AT541" s="25" t="inlineStr">
        <is>
          <t>Acta de compromiso</t>
        </is>
      </c>
      <c r="AU541" s="25" t="inlineStr">
        <is>
          <t>Visitas patrulleros</t>
        </is>
      </c>
    </row>
    <row r="542">
      <c r="B542" s="25" t="inlineStr">
        <is>
          <t>538-2014</t>
        </is>
      </c>
      <c r="C542" s="25" t="n">
        <v>1312224</v>
      </c>
      <c r="D542" s="25" t="inlineStr">
        <is>
          <t>FAUNA DOMÉSTICA</t>
        </is>
      </c>
      <c r="H542" s="25" t="inlineStr">
        <is>
          <t>Ataque de canino a felino</t>
        </is>
      </c>
      <c r="I542" s="25" t="inlineStr">
        <is>
          <t>John Alberto Bolivar</t>
        </is>
      </c>
      <c r="T542" s="25">
        <f>CONCATENATE(J542," ",K542," ",L542," ",M542," ",N542," ",O542," ",P542," ",Q542," ",R542," ",S542)</f>
        <v/>
      </c>
      <c r="U542" s="25" t="n">
        <v>98667124</v>
      </c>
      <c r="V542" s="25" t="n">
        <v>3325311</v>
      </c>
      <c r="W542" s="25" t="inlineStr">
        <is>
          <t>David Ramírez</t>
        </is>
      </c>
      <c r="X542" s="25" t="inlineStr">
        <is>
          <t>KR</t>
        </is>
      </c>
      <c r="Y542" s="25" t="n">
        <v>26</v>
      </c>
      <c r="AB542" s="25" t="n">
        <v>40</v>
      </c>
      <c r="AD542" s="25" t="n">
        <v>19</v>
      </c>
      <c r="AE542" s="25" t="inlineStr">
        <is>
          <t>SUR</t>
        </is>
      </c>
      <c r="AH542" s="25">
        <f>CONCATENATE(X542," ",Y542," ",Z542," ",AA542," ",AB542," ",AC542," ",AD542," ",AE542," ",AF542," ",AG542)</f>
        <v/>
      </c>
      <c r="AI542" s="25" t="inlineStr">
        <is>
          <t>no reporta</t>
        </is>
      </c>
      <c r="AJ542" s="25" t="n">
        <v>3317136</v>
      </c>
      <c r="AK542" s="25" t="inlineStr">
        <is>
          <t xml:space="preserve">La Mina </t>
        </is>
      </c>
      <c r="AM542" s="25" t="inlineStr">
        <is>
          <t>003</t>
        </is>
      </c>
      <c r="AP542" s="25" t="n">
        <v>6</v>
      </c>
      <c r="AQ542" s="34" t="n">
        <v>41835</v>
      </c>
      <c r="AR542" s="34" t="n">
        <v>41842</v>
      </c>
      <c r="AS542" s="36">
        <f>AR542-AQ542</f>
        <v/>
      </c>
      <c r="AT542" s="25" t="inlineStr">
        <is>
          <t>Acta de compromiso</t>
        </is>
      </c>
      <c r="AU542" s="25" t="inlineStr">
        <is>
          <t>Auto de archivo</t>
        </is>
      </c>
    </row>
    <row r="543">
      <c r="B543" s="25" t="inlineStr">
        <is>
          <t>539-2014</t>
        </is>
      </c>
      <c r="C543" s="25" t="n">
        <v>1312219</v>
      </c>
      <c r="E543" s="25" t="inlineStr">
        <is>
          <t>RESIDUOS SOLIDOS</t>
        </is>
      </c>
      <c r="H543" s="25" t="inlineStr">
        <is>
          <t>Acumulación de residuos especiales en balcon</t>
        </is>
      </c>
      <c r="I543" s="25" t="inlineStr">
        <is>
          <t>Cesar Dario Mejia Gallo</t>
        </is>
      </c>
      <c r="J543" s="25" t="inlineStr">
        <is>
          <t>KR</t>
        </is>
      </c>
      <c r="K543" s="25" t="n">
        <v>40</v>
      </c>
      <c r="L543" s="25" t="inlineStr">
        <is>
          <t>A</t>
        </is>
      </c>
      <c r="N543" s="25" t="n">
        <v>40</v>
      </c>
      <c r="O543" s="25" t="inlineStr">
        <is>
          <t>DD</t>
        </is>
      </c>
      <c r="P543" s="25" t="n">
        <v>9</v>
      </c>
      <c r="Q543" s="25" t="inlineStr">
        <is>
          <t>SUR</t>
        </is>
      </c>
      <c r="S543" s="25" t="n">
        <v>301</v>
      </c>
      <c r="T543" s="25">
        <f>CONCATENATE(J543," ",K543," ",L543," ",M543," ",N543," ",O543," ",P543," ",Q543," ",R543," ",S543)</f>
        <v/>
      </c>
      <c r="U543" s="25" t="n">
        <v>3454144</v>
      </c>
      <c r="V543" s="25" t="n">
        <v>3147054317</v>
      </c>
      <c r="W543" s="25" t="inlineStr">
        <is>
          <t>Por determinar</t>
        </is>
      </c>
      <c r="X543" s="25" t="inlineStr">
        <is>
          <t>KR</t>
        </is>
      </c>
      <c r="Y543" s="25" t="n">
        <v>40</v>
      </c>
      <c r="Z543" s="25" t="inlineStr">
        <is>
          <t>A</t>
        </is>
      </c>
      <c r="AB543" s="25" t="n">
        <v>40</v>
      </c>
      <c r="AC543" s="25" t="inlineStr">
        <is>
          <t>DD</t>
        </is>
      </c>
      <c r="AD543" s="25" t="n">
        <v>9</v>
      </c>
      <c r="AE543" s="25" t="inlineStr">
        <is>
          <t>SUR</t>
        </is>
      </c>
      <c r="AG543" s="25" t="n">
        <v>302</v>
      </c>
      <c r="AH543" s="25">
        <f>CONCATENATE(X543," ",Y543," ",Z543," ",AA543," ",AB543," ",AC543," ",AD543," ",AE543," ",AF543," ",AG543)</f>
        <v/>
      </c>
      <c r="AI543" s="25" t="inlineStr">
        <is>
          <t>no reporta</t>
        </is>
      </c>
      <c r="AJ543" s="25" t="inlineStr">
        <is>
          <t>no reporta</t>
        </is>
      </c>
      <c r="AK543" s="25" t="inlineStr">
        <is>
          <t>El Dorado</t>
        </is>
      </c>
      <c r="AM543" s="25" t="inlineStr">
        <is>
          <t>013</t>
        </is>
      </c>
      <c r="AP543" s="25" t="n">
        <v>7</v>
      </c>
      <c r="AQ543" s="34" t="n">
        <v>41835</v>
      </c>
      <c r="AR543" s="34" t="n">
        <v>41842</v>
      </c>
      <c r="AS543" s="36">
        <f>AR543-AQ543</f>
        <v/>
      </c>
      <c r="AT543" s="25" t="inlineStr">
        <is>
          <t>Acta de compromiso</t>
        </is>
      </c>
      <c r="AU543" s="25" t="inlineStr">
        <is>
          <t>Visitas patrulleros</t>
        </is>
      </c>
    </row>
    <row r="544">
      <c r="B544" s="25" t="inlineStr">
        <is>
          <t>540-2014</t>
        </is>
      </c>
      <c r="C544" s="25" t="n">
        <v>1312245</v>
      </c>
      <c r="E544" s="25" t="inlineStr">
        <is>
          <t>RESIDUOS SOLIDOS</t>
        </is>
      </c>
      <c r="H544" s="25" t="inlineStr">
        <is>
          <t xml:space="preserve">Manejo inadecuado de residuos </t>
        </is>
      </c>
      <c r="I544" s="25" t="inlineStr">
        <is>
          <t>Espacio publico</t>
        </is>
      </c>
      <c r="T544" s="25">
        <f>CONCATENATE(J544," ",K544," ",L544," ",M544," ",N544," ",O544," ",P544," ",Q544," ",R544," ",S544)</f>
        <v/>
      </c>
      <c r="U544" s="25" t="inlineStr">
        <is>
          <t>no reporta</t>
        </is>
      </c>
      <c r="V544" s="25" t="inlineStr">
        <is>
          <t>no reporta</t>
        </is>
      </c>
      <c r="W544" s="25" t="inlineStr">
        <is>
          <t>Gustavo Aguilar</t>
        </is>
      </c>
      <c r="X544" s="25" t="inlineStr">
        <is>
          <t>DG</t>
        </is>
      </c>
      <c r="Y544" s="25" t="n">
        <v>31</v>
      </c>
      <c r="Z544" s="25" t="inlineStr">
        <is>
          <t>D</t>
        </is>
      </c>
      <c r="AB544" s="25" t="n">
        <v>34</v>
      </c>
      <c r="AE544" s="25" t="inlineStr">
        <is>
          <t>SUR</t>
        </is>
      </c>
      <c r="AH544" s="25">
        <f>CONCATENATE(X544," ",Y544," ",Z544," ",AA544," ",AB544," ",AC544," ",AD544," ",AE544," ",AF544," ",AG544)</f>
        <v/>
      </c>
      <c r="AI544" s="25" t="inlineStr">
        <is>
          <t>no reporta</t>
        </is>
      </c>
      <c r="AJ544" s="25" t="inlineStr">
        <is>
          <t>no reporta</t>
        </is>
      </c>
      <c r="AK544" s="25" t="inlineStr">
        <is>
          <t>Las Flores</t>
        </is>
      </c>
      <c r="AM544" s="25" t="inlineStr">
        <is>
          <t>029</t>
        </is>
      </c>
      <c r="AP544" s="25" t="n">
        <v>3</v>
      </c>
      <c r="AQ544" s="34" t="n">
        <v>41836</v>
      </c>
      <c r="AR544" s="34" t="n">
        <v>41836</v>
      </c>
      <c r="AS544" s="36" t="n"/>
      <c r="AT544" s="25" t="inlineStr">
        <is>
          <t>Acta de compromiso</t>
        </is>
      </c>
      <c r="AU544" s="25" t="inlineStr">
        <is>
          <t>Verificación</t>
        </is>
      </c>
    </row>
    <row r="545">
      <c r="B545" s="25" t="inlineStr">
        <is>
          <t>541-2014</t>
        </is>
      </c>
      <c r="C545" s="25" t="n">
        <v>136160</v>
      </c>
      <c r="D545" s="25" t="inlineStr">
        <is>
          <t>LOTE-PREDIO</t>
        </is>
      </c>
      <c r="E545" s="25" t="inlineStr">
        <is>
          <t>RESIDUOS SOLIDOS</t>
        </is>
      </c>
      <c r="H545" s="25" t="inlineStr">
        <is>
          <t>Desarrollo de compostera que afecta comunidad vecina</t>
        </is>
      </c>
      <c r="I545" s="25" t="inlineStr">
        <is>
          <t>Luz S Arcila - Canto del Bosque</t>
        </is>
      </c>
      <c r="J545" s="25" t="inlineStr">
        <is>
          <t>KR</t>
        </is>
      </c>
      <c r="K545" s="25" t="n">
        <v>28</v>
      </c>
      <c r="N545" s="25" t="n">
        <v>38</v>
      </c>
      <c r="P545" s="25" t="n">
        <v>10</v>
      </c>
      <c r="Q545" s="25" t="inlineStr">
        <is>
          <t>SUR</t>
        </is>
      </c>
      <c r="T545" s="25">
        <f>CONCATENATE(J545," ",K545," ",L545," ",M545," ",N545," ",O545," ",P545," ",Q545," ",R545," ",S545)</f>
        <v/>
      </c>
      <c r="U545" s="25" t="inlineStr">
        <is>
          <t>811032072-1</t>
        </is>
      </c>
      <c r="V545" s="25" t="n">
        <v>3346375</v>
      </c>
      <c r="W545" s="25" t="inlineStr">
        <is>
          <t>Familia Melguizo</t>
        </is>
      </c>
      <c r="X545" s="25" t="inlineStr">
        <is>
          <t>KR</t>
        </is>
      </c>
      <c r="Y545" s="25" t="n">
        <v>28</v>
      </c>
      <c r="AB545" s="25" t="n">
        <v>37</v>
      </c>
      <c r="AC545" s="25" t="inlineStr">
        <is>
          <t>B</t>
        </is>
      </c>
      <c r="AD545" s="25" t="n">
        <v>56</v>
      </c>
      <c r="AE545" s="25" t="inlineStr">
        <is>
          <t>SUR</t>
        </is>
      </c>
      <c r="AH545" s="25">
        <f>CONCATENATE(X545," ",Y545," ",Z545," ",AA545," ",AB545," ",AC545," ",AD545," ",AE545," ",AF545," ",AG545)</f>
        <v/>
      </c>
      <c r="AI545" s="25" t="inlineStr">
        <is>
          <t>no reporta</t>
        </is>
      </c>
      <c r="AJ545" s="25" t="inlineStr">
        <is>
          <t>no reporta</t>
        </is>
      </c>
      <c r="AK545" s="25" t="inlineStr">
        <is>
          <t>Loma de las Brujas</t>
        </is>
      </c>
      <c r="AM545" s="25" t="inlineStr">
        <is>
          <t>015</t>
        </is>
      </c>
      <c r="AP545" s="25" t="n">
        <v>5</v>
      </c>
      <c r="AQ545" s="34" t="n">
        <v>41836</v>
      </c>
      <c r="AR545" s="34" t="n">
        <v>41845</v>
      </c>
      <c r="AS545" s="36" t="n"/>
      <c r="AT545" s="25" t="inlineStr">
        <is>
          <t>Acta de compromiso</t>
        </is>
      </c>
      <c r="AU545" s="25" t="inlineStr">
        <is>
          <t>Auto de archivo</t>
        </is>
      </c>
      <c r="CF545" s="38" t="n">
        <v>41876</v>
      </c>
    </row>
    <row r="546">
      <c r="B546" s="25" t="inlineStr">
        <is>
          <t>542-2014</t>
        </is>
      </c>
      <c r="C546" s="25" t="inlineStr">
        <is>
          <t>1312256 - 1312145</t>
        </is>
      </c>
      <c r="E546" s="25" t="inlineStr">
        <is>
          <t>RESIDUOS SOLIDOS</t>
        </is>
      </c>
      <c r="H546" s="25" t="inlineStr">
        <is>
          <t>Acumulación de residuos por la administración de parques de san carlos hacia el dorado</t>
        </is>
      </c>
      <c r="I546" s="25" t="inlineStr">
        <is>
          <t>Anonimo</t>
        </is>
      </c>
      <c r="T546" s="25">
        <f>CONCATENATE(J546," ",K546," ",L546," ",M546," ",N546," ",O546," ",P546," ",Q546," ",R546," ",S546)</f>
        <v/>
      </c>
      <c r="U546" s="25" t="inlineStr">
        <is>
          <t>no reporta</t>
        </is>
      </c>
      <c r="V546" s="25" t="inlineStr">
        <is>
          <t>no reporta</t>
        </is>
      </c>
      <c r="W546" s="25" t="inlineStr">
        <is>
          <t>Parques de San Carlos</t>
        </is>
      </c>
      <c r="X546" s="25" t="inlineStr">
        <is>
          <t>CL</t>
        </is>
      </c>
      <c r="Y546" s="25" t="n">
        <v>44</v>
      </c>
      <c r="Z546" s="25" t="inlineStr">
        <is>
          <t>A</t>
        </is>
      </c>
      <c r="AA546" s="25" t="inlineStr">
        <is>
          <t>SUR</t>
        </is>
      </c>
      <c r="AB546" s="25" t="n">
        <v>40</v>
      </c>
      <c r="AD546" s="25" t="n">
        <v>35</v>
      </c>
      <c r="AH546" s="25">
        <f>CONCATENATE(X546," ",Y546," ",Z546," ",AA546," ",AB546," ",AC546," ",AD546," ",AE546," ",AF546," ",AG546)</f>
        <v/>
      </c>
      <c r="AI546" s="25" t="inlineStr">
        <is>
          <t>no reporta</t>
        </is>
      </c>
      <c r="AJ546" s="25" t="inlineStr">
        <is>
          <t>no reporta</t>
        </is>
      </c>
      <c r="AK546" s="25" t="inlineStr">
        <is>
          <t>El Dorado</t>
        </is>
      </c>
      <c r="AM546" s="25" t="inlineStr">
        <is>
          <t>013</t>
        </is>
      </c>
      <c r="AP546" s="25" t="n">
        <v>7</v>
      </c>
      <c r="AQ546" s="34" t="n">
        <v>41836</v>
      </c>
      <c r="AR546" s="34" t="n">
        <v>41919</v>
      </c>
      <c r="AS546" s="36" t="n"/>
      <c r="AT546" s="25" t="inlineStr">
        <is>
          <t>Acta de compromiso</t>
        </is>
      </c>
      <c r="AU546" s="25" t="inlineStr">
        <is>
          <t>Visitas patrulleros</t>
        </is>
      </c>
      <c r="AW546" s="38" t="n">
        <v>41919</v>
      </c>
      <c r="AX546" s="37" t="inlineStr">
        <is>
          <t>S. Bustamante - J. Restrepo - C. Rojas</t>
        </is>
      </c>
    </row>
    <row r="547">
      <c r="B547" s="25" t="inlineStr">
        <is>
          <t>543-2014</t>
        </is>
      </c>
      <c r="C547" s="25" t="n">
        <v>1311938</v>
      </c>
      <c r="D547" s="25" t="inlineStr">
        <is>
          <t>ESPACIO PUBLICOS VERDES</t>
        </is>
      </c>
      <c r="H547" s="25" t="inlineStr">
        <is>
          <t>Cambio de zona verde por piso duro</t>
        </is>
      </c>
      <c r="I547" s="25" t="inlineStr">
        <is>
          <t>Anonimo</t>
        </is>
      </c>
      <c r="T547" s="25">
        <f>CONCATENATE(J547," ",K547," ",L547," ",M547," ",N547," ",O547," ",P547," ",Q547," ",R547," ",S547)</f>
        <v/>
      </c>
      <c r="U547" s="25" t="inlineStr">
        <is>
          <t>no reporta</t>
        </is>
      </c>
      <c r="V547" s="25" t="inlineStr">
        <is>
          <t>no reporta</t>
        </is>
      </c>
      <c r="W547" s="25" t="inlineStr">
        <is>
          <t>Manuel</t>
        </is>
      </c>
      <c r="X547" s="25" t="inlineStr">
        <is>
          <t>TR</t>
        </is>
      </c>
      <c r="Y547" s="25" t="n">
        <v>35</v>
      </c>
      <c r="Z547" s="25" t="inlineStr">
        <is>
          <t>B</t>
        </is>
      </c>
      <c r="AA547" s="25" t="inlineStr">
        <is>
          <t>SUR</t>
        </is>
      </c>
      <c r="AB547" s="25" t="n">
        <v>31</v>
      </c>
      <c r="AD547" s="25" t="n">
        <v>5</v>
      </c>
      <c r="AH547" s="25">
        <f>CONCATENATE(X547," ",Y547," ",Z547," ",AA547," ",AB547," ",AC547," ",AD547," ",AE547," ",AF547," ",AG547)</f>
        <v/>
      </c>
      <c r="AI547" s="25" t="inlineStr">
        <is>
          <t>no reporta</t>
        </is>
      </c>
      <c r="AJ547" s="25" t="inlineStr">
        <is>
          <t>no reporta</t>
        </is>
      </c>
      <c r="AK547" s="25" t="inlineStr">
        <is>
          <t>La Sebastiana</t>
        </is>
      </c>
      <c r="AM547" s="25" t="inlineStr">
        <is>
          <t>019</t>
        </is>
      </c>
      <c r="AP547" s="25" t="n">
        <v>3</v>
      </c>
      <c r="AQ547" s="34" t="n">
        <v>41829</v>
      </c>
      <c r="AR547" s="34" t="n">
        <v>41837</v>
      </c>
      <c r="AS547" s="36">
        <f>AR547-AQ547</f>
        <v/>
      </c>
      <c r="AT547" s="25" t="inlineStr">
        <is>
          <t>Acta de compromiso</t>
        </is>
      </c>
      <c r="AU547" s="25" t="inlineStr">
        <is>
          <t>Auto de archivo</t>
        </is>
      </c>
    </row>
    <row r="548">
      <c r="B548" s="25" t="inlineStr">
        <is>
          <t>544-2014</t>
        </is>
      </c>
      <c r="C548" s="25" t="n">
        <v>1312254</v>
      </c>
      <c r="E548" s="25" t="inlineStr">
        <is>
          <t>RESIDUOS SOLIDOS</t>
        </is>
      </c>
      <c r="H548" s="25" t="inlineStr">
        <is>
          <t>Disposición inadecuada de residuos solidos</t>
        </is>
      </c>
      <c r="I548" s="25" t="inlineStr">
        <is>
          <t>Wilfer Augusto Restrepo - Enviaseo</t>
        </is>
      </c>
      <c r="J548" s="25" t="inlineStr">
        <is>
          <t>TR</t>
        </is>
      </c>
      <c r="K548" s="25" t="n">
        <v>33</v>
      </c>
      <c r="L548" s="25" t="inlineStr">
        <is>
          <t>A</t>
        </is>
      </c>
      <c r="M548" s="25" t="inlineStr">
        <is>
          <t>SUR</t>
        </is>
      </c>
      <c r="N548" s="25" t="n">
        <v>31</v>
      </c>
      <c r="O548" s="25" t="inlineStr">
        <is>
          <t>E</t>
        </is>
      </c>
      <c r="P548" s="25" t="n">
        <v>11</v>
      </c>
      <c r="S548" s="25" t="n">
        <v>202</v>
      </c>
      <c r="T548" s="25">
        <f>CONCATENATE(J548," ",K548," ",L548," ",M548," ",N548," ",O548," ",P548," ",Q548," ",R548," ",S548)</f>
        <v/>
      </c>
      <c r="U548" s="25" t="inlineStr">
        <is>
          <t>no reporta</t>
        </is>
      </c>
      <c r="V548" s="25" t="n">
        <v>3326689</v>
      </c>
      <c r="W548" s="25" t="inlineStr">
        <is>
          <t>Comunidad</t>
        </is>
      </c>
      <c r="AH548" s="25">
        <f>CONCATENATE(X548," ",Y548," ",Z548," ",AA548," ",AB548," ",AC548," ",AD548," ",AE548," ",AF548," ",AG548)</f>
        <v/>
      </c>
      <c r="AI548" s="25" t="inlineStr">
        <is>
          <t>no reporta</t>
        </is>
      </c>
      <c r="AJ548" s="25" t="inlineStr">
        <is>
          <t>no reporta</t>
        </is>
      </c>
      <c r="AK548" s="25" t="inlineStr">
        <is>
          <t>La Magnolia</t>
        </is>
      </c>
      <c r="AM548" s="25" t="inlineStr">
        <is>
          <t>028</t>
        </is>
      </c>
      <c r="AP548" s="25" t="n">
        <v>9</v>
      </c>
      <c r="AQ548" s="34" t="n">
        <v>41836</v>
      </c>
      <c r="AR548" s="34" t="n">
        <v>41922</v>
      </c>
      <c r="AS548" s="36">
        <f>AR548-AQ548</f>
        <v/>
      </c>
      <c r="AT548" s="25" t="inlineStr">
        <is>
          <t>Acta de compromiso</t>
        </is>
      </c>
      <c r="AU548" s="25" t="inlineStr">
        <is>
          <t>Visitas patrulleros</t>
        </is>
      </c>
      <c r="AW548" s="38" t="n">
        <v>41919</v>
      </c>
      <c r="AX548" s="37" t="inlineStr">
        <is>
          <t>J. Alvarez</t>
        </is>
      </c>
      <c r="AY548" s="38" t="n">
        <v>41922</v>
      </c>
    </row>
    <row r="549">
      <c r="B549" s="25" t="inlineStr">
        <is>
          <t>545-2014</t>
        </is>
      </c>
      <c r="C549" s="25" t="n">
        <v>1312261</v>
      </c>
      <c r="D549" s="25" t="inlineStr">
        <is>
          <t>AIRE</t>
        </is>
      </c>
      <c r="H549" s="25" t="inlineStr">
        <is>
          <t>Problemas de olores y auditivos</t>
        </is>
      </c>
      <c r="I549" s="25" t="inlineStr">
        <is>
          <t>Maria Elena Mejia S</t>
        </is>
      </c>
      <c r="J549" s="25" t="inlineStr">
        <is>
          <t>DG</t>
        </is>
      </c>
      <c r="K549" s="25" t="n">
        <v>32</v>
      </c>
      <c r="L549" s="25" t="inlineStr">
        <is>
          <t>D</t>
        </is>
      </c>
      <c r="N549" s="25" t="n">
        <v>34</v>
      </c>
      <c r="P549" s="25" t="n">
        <v>23</v>
      </c>
      <c r="Q549" s="25" t="inlineStr">
        <is>
          <t>SUR</t>
        </is>
      </c>
      <c r="T549" s="25">
        <f>CONCATENATE(J549," ",K549," ",L549," ",M549," ",N549," ",O549," ",P549," ",Q549," ",R549," ",S549)</f>
        <v/>
      </c>
      <c r="U549" s="25" t="inlineStr">
        <is>
          <t>no reporta</t>
        </is>
      </c>
      <c r="V549" s="25" t="n">
        <v>3316872</v>
      </c>
      <c r="W549" s="25" t="inlineStr">
        <is>
          <t>Dario Velez Arenas</t>
        </is>
      </c>
      <c r="X549" s="25" t="inlineStr">
        <is>
          <t>DG</t>
        </is>
      </c>
      <c r="Y549" s="25" t="n">
        <v>32</v>
      </c>
      <c r="Z549" s="25" t="inlineStr">
        <is>
          <t>D</t>
        </is>
      </c>
      <c r="AB549" s="25" t="n">
        <v>34</v>
      </c>
      <c r="AD549" s="25" t="n">
        <v>31</v>
      </c>
      <c r="AE549" s="25" t="inlineStr">
        <is>
          <t>SUR</t>
        </is>
      </c>
      <c r="AH549" s="25">
        <f>CONCATENATE(X549," ",Y549," ",Z549," ",AA549," ",AB549," ",AC549," ",AD549," ",AE549," ",AF549," ",AG549)</f>
        <v/>
      </c>
      <c r="AI549" s="25" t="inlineStr">
        <is>
          <t>no reporta</t>
        </is>
      </c>
      <c r="AJ549" s="25" t="n">
        <v>2761649</v>
      </c>
      <c r="AK549" s="25" t="inlineStr">
        <is>
          <t>Obrero</t>
        </is>
      </c>
      <c r="AM549" s="25" t="inlineStr">
        <is>
          <t>026</t>
        </is>
      </c>
      <c r="AP549" s="25" t="n">
        <v>9</v>
      </c>
      <c r="AQ549" s="34" t="n">
        <v>41836</v>
      </c>
      <c r="AS549" s="36">
        <f>AR549-AQ549</f>
        <v/>
      </c>
      <c r="AT549" s="25" t="inlineStr">
        <is>
          <t>Acta de compromiso</t>
        </is>
      </c>
      <c r="AU549" s="25" t="inlineStr">
        <is>
          <t>Visitas técnicos</t>
        </is>
      </c>
    </row>
    <row r="550">
      <c r="B550" s="25" t="inlineStr">
        <is>
          <t>546-2014</t>
        </is>
      </c>
      <c r="C550" s="25" t="n">
        <v>1312265</v>
      </c>
      <c r="E550" s="25" t="inlineStr">
        <is>
          <t>RESIDUOS SOLIDOS</t>
        </is>
      </c>
      <c r="H550" s="25" t="inlineStr">
        <is>
          <t>Manejo inadecuado de residuos por recicladores</t>
        </is>
      </c>
      <c r="I550" s="25" t="inlineStr">
        <is>
          <t>De Oficio</t>
        </is>
      </c>
      <c r="T550" s="25">
        <f>CONCATENATE(J550," ",K550," ",L550," ",M550," ",N550," ",O550," ",P550," ",Q550," ",R550," ",S550)</f>
        <v/>
      </c>
      <c r="U550" s="25" t="inlineStr">
        <is>
          <t>no reporta</t>
        </is>
      </c>
      <c r="V550" s="25" t="inlineStr">
        <is>
          <t>no reporta</t>
        </is>
      </c>
      <c r="W550" s="25" t="inlineStr">
        <is>
          <t>Yorman Arley Ortiz</t>
        </is>
      </c>
      <c r="X550" s="25" t="inlineStr">
        <is>
          <t>CL</t>
        </is>
      </c>
      <c r="Y550" s="25" t="n">
        <v>45</v>
      </c>
      <c r="Z550" s="25" t="inlineStr">
        <is>
          <t>B</t>
        </is>
      </c>
      <c r="AA550" s="25" t="inlineStr">
        <is>
          <t>SUR</t>
        </is>
      </c>
      <c r="AB550" s="25" t="n">
        <v>38</v>
      </c>
      <c r="AD550" s="25" t="n">
        <v>15</v>
      </c>
      <c r="AH550" s="25">
        <f>CONCATENATE(X550," ",Y550," ",Z550," ",AA550," ",AB550," ",AC550," ",AD550," ",AE550," ",AF550," ",AG550)</f>
        <v/>
      </c>
      <c r="AI550" s="25" t="n">
        <v>98763589</v>
      </c>
      <c r="AJ550" s="25" t="inlineStr">
        <is>
          <t>no reporta</t>
        </is>
      </c>
      <c r="AK550" s="25" t="inlineStr">
        <is>
          <t>Las Antillas</t>
        </is>
      </c>
      <c r="AM550" s="25" t="inlineStr">
        <is>
          <t>005</t>
        </is>
      </c>
      <c r="AP550" s="25" t="n">
        <v>7</v>
      </c>
      <c r="AQ550" s="34" t="n">
        <v>41837</v>
      </c>
      <c r="AR550" s="34" t="n">
        <v>41837</v>
      </c>
      <c r="AS550" s="36">
        <f>AR550-AQ550</f>
        <v/>
      </c>
      <c r="AT550" s="25" t="inlineStr">
        <is>
          <t>Acta de compromiso</t>
        </is>
      </c>
      <c r="AU550" s="25" t="inlineStr">
        <is>
          <t>Verificación</t>
        </is>
      </c>
    </row>
    <row r="551">
      <c r="B551" s="25" t="inlineStr">
        <is>
          <t>547-2014</t>
        </is>
      </c>
      <c r="C551" s="25" t="n">
        <v>1312266</v>
      </c>
      <c r="E551" s="25" t="inlineStr">
        <is>
          <t>RESIDUO ESPECIAL</t>
        </is>
      </c>
      <c r="F551" s="25" t="n">
        <v>12</v>
      </c>
      <c r="H551" s="25" t="inlineStr">
        <is>
          <t>Comparendo 2215 - Lavado de canecas en via publica</t>
        </is>
      </c>
      <c r="I551" s="25" t="inlineStr">
        <is>
          <t>De Oficio</t>
        </is>
      </c>
      <c r="T551" s="25">
        <f>CONCATENATE(J551," ",K551," ",L551," ",M551," ",N551," ",O551," ",P551," ",Q551," ",R551," ",S551)</f>
        <v/>
      </c>
      <c r="U551" s="25" t="inlineStr">
        <is>
          <t>no reporta</t>
        </is>
      </c>
      <c r="V551" s="25" t="inlineStr">
        <is>
          <t>no reporta</t>
        </is>
      </c>
      <c r="W551" s="25" t="inlineStr">
        <is>
          <t>Urb. Alcala</t>
        </is>
      </c>
      <c r="X551" s="25" t="inlineStr">
        <is>
          <t>KR</t>
        </is>
      </c>
      <c r="Y551" s="25" t="n">
        <v>45</v>
      </c>
      <c r="AB551" s="25" t="n">
        <v>38</v>
      </c>
      <c r="AC551" s="25" t="inlineStr">
        <is>
          <t>A</t>
        </is>
      </c>
      <c r="AD551" s="25" t="n">
        <v>29</v>
      </c>
      <c r="AE551" s="25" t="inlineStr">
        <is>
          <t>SUR</t>
        </is>
      </c>
      <c r="AH551" s="25">
        <f>CONCATENATE(X551," ",Y551," ",Z551," ",AA551," ",AB551," ",AC551," ",AD551," ",AE551," ",AF551," ",AG551)</f>
        <v/>
      </c>
      <c r="AI551" s="25" t="inlineStr">
        <is>
          <t>no reporta</t>
        </is>
      </c>
      <c r="AJ551" s="25" t="inlineStr">
        <is>
          <t>no reporta</t>
        </is>
      </c>
      <c r="AK551" s="25" t="inlineStr">
        <is>
          <t>Alcalá</t>
        </is>
      </c>
      <c r="AM551" s="25" t="inlineStr">
        <is>
          <t>023</t>
        </is>
      </c>
      <c r="AP551" s="25" t="n">
        <v>8</v>
      </c>
      <c r="AQ551" s="34" t="n">
        <v>41837</v>
      </c>
      <c r="AR551" s="34" t="n">
        <v>41837</v>
      </c>
      <c r="AS551" s="36">
        <f>AR551-AQ551</f>
        <v/>
      </c>
      <c r="AT551" s="25" t="inlineStr">
        <is>
          <t>Comparendo ambiental</t>
        </is>
      </c>
      <c r="AU551" s="25" t="inlineStr">
        <is>
          <t xml:space="preserve">Auto de inicio </t>
        </is>
      </c>
    </row>
    <row r="552">
      <c r="B552" s="25" t="inlineStr">
        <is>
          <t>548-2014</t>
        </is>
      </c>
      <c r="C552" s="25" t="n">
        <v>1312267</v>
      </c>
      <c r="E552" s="25" t="inlineStr">
        <is>
          <t>RESIDUO ESPECIAL</t>
        </is>
      </c>
      <c r="F552" s="25" t="n">
        <v>12</v>
      </c>
      <c r="H552" s="25" t="inlineStr">
        <is>
          <t>Comparendo 705 - Lavado de canecas en via publica</t>
        </is>
      </c>
      <c r="I552" s="25" t="inlineStr">
        <is>
          <t>De oficio</t>
        </is>
      </c>
      <c r="T552" s="25">
        <f>CONCATENATE(J552," ",K552," ",L552," ",M552," ",N552," ",O552," ",P552," ",Q552," ",R552," ",S552)</f>
        <v/>
      </c>
      <c r="U552" s="25" t="inlineStr">
        <is>
          <t>no reporta</t>
        </is>
      </c>
      <c r="V552" s="25" t="inlineStr">
        <is>
          <t>no reporta</t>
        </is>
      </c>
      <c r="W552" s="25" t="inlineStr">
        <is>
          <t>Edificio Alcala</t>
        </is>
      </c>
      <c r="X552" s="25" t="inlineStr">
        <is>
          <t>KR</t>
        </is>
      </c>
      <c r="Y552" s="25" t="n">
        <v>45</v>
      </c>
      <c r="Z552" s="25" t="inlineStr">
        <is>
          <t>A</t>
        </is>
      </c>
      <c r="AB552" s="25" t="n">
        <v>38</v>
      </c>
      <c r="AC552" s="25" t="inlineStr">
        <is>
          <t>B</t>
        </is>
      </c>
      <c r="AD552" s="25" t="n">
        <v>46</v>
      </c>
      <c r="AE552" s="25" t="inlineStr">
        <is>
          <t>SUR</t>
        </is>
      </c>
      <c r="AH552" s="25">
        <f>CONCATENATE(X552," ",Y552," ",Z552," ",AA552," ",AB552," ",AC552," ",AD552," ",AE552," ",AF552," ",AG552)</f>
        <v/>
      </c>
      <c r="AI552" s="25" t="inlineStr">
        <is>
          <t>no reporta</t>
        </is>
      </c>
      <c r="AJ552" s="25" t="inlineStr">
        <is>
          <t>no reporta</t>
        </is>
      </c>
      <c r="AK552" s="25" t="inlineStr">
        <is>
          <t>Alcalá</t>
        </is>
      </c>
      <c r="AM552" s="25" t="inlineStr">
        <is>
          <t>023</t>
        </is>
      </c>
      <c r="AP552" s="25" t="n">
        <v>8</v>
      </c>
      <c r="AQ552" s="34" t="n">
        <v>41837</v>
      </c>
      <c r="AR552" s="34" t="n">
        <v>41837</v>
      </c>
      <c r="AS552" s="36">
        <f>AR552-AQ552</f>
        <v/>
      </c>
      <c r="AT552" s="25" t="inlineStr">
        <is>
          <t>Comparendo ambiental</t>
        </is>
      </c>
      <c r="AU552" s="25" t="inlineStr">
        <is>
          <t>Auto de archivo</t>
        </is>
      </c>
    </row>
    <row r="553">
      <c r="B553" s="25" t="inlineStr">
        <is>
          <t>549-2014</t>
        </is>
      </c>
      <c r="C553" s="25" t="n">
        <v>1310136</v>
      </c>
      <c r="E553" s="25" t="inlineStr">
        <is>
          <t>ESCOMBROS</t>
        </is>
      </c>
      <c r="H553" s="25" t="inlineStr">
        <is>
          <t>Intervención de zona verde del espacio publico</t>
        </is>
      </c>
      <c r="I553" s="25" t="inlineStr">
        <is>
          <t>De oficio</t>
        </is>
      </c>
      <c r="T553" s="25">
        <f>CONCATENATE(J553," ",K553," ",L553," ",M553," ",N553," ",O553," ",P553," ",Q553," ",R553," ",S553)</f>
        <v/>
      </c>
      <c r="U553" s="25" t="inlineStr">
        <is>
          <t>no reporta</t>
        </is>
      </c>
      <c r="V553" s="25" t="inlineStr">
        <is>
          <t>no reporta</t>
        </is>
      </c>
      <c r="W553" s="25" t="inlineStr">
        <is>
          <t>Carlos Mario Calle</t>
        </is>
      </c>
      <c r="X553" s="25" t="inlineStr">
        <is>
          <t>CL</t>
        </is>
      </c>
      <c r="Y553" s="25" t="n">
        <v>48</v>
      </c>
      <c r="Z553" s="25" t="inlineStr">
        <is>
          <t>DD</t>
        </is>
      </c>
      <c r="AA553" s="25" t="inlineStr">
        <is>
          <t>SUR</t>
        </is>
      </c>
      <c r="AB553" s="25" t="n">
        <v>42</v>
      </c>
      <c r="AC553" s="25" t="inlineStr">
        <is>
          <t>BB</t>
        </is>
      </c>
      <c r="AD553" s="25" t="n">
        <v>38</v>
      </c>
      <c r="AG553" s="25" t="n">
        <v>103</v>
      </c>
      <c r="AH553" s="25">
        <f>CONCATENATE(X553," ",Y553," ",Z553," ",AA553," ",AB553," ",AC553," ",AD553," ",AE553," ",AF553," ",AG553)</f>
        <v/>
      </c>
      <c r="AI553" s="25" t="inlineStr">
        <is>
          <t>no reporta</t>
        </is>
      </c>
      <c r="AJ553" s="25" t="n">
        <v>3313895</v>
      </c>
      <c r="AK553" s="25" t="inlineStr">
        <is>
          <t>Loma del Barro</t>
        </is>
      </c>
      <c r="AM553" s="25" t="inlineStr">
        <is>
          <t>007</t>
        </is>
      </c>
      <c r="AP553" s="25" t="n">
        <v>7</v>
      </c>
      <c r="AQ553" s="34" t="n">
        <v>41835</v>
      </c>
      <c r="AR553" s="34" t="n">
        <v>41835</v>
      </c>
      <c r="AS553" s="36">
        <f>AR553-AQ553</f>
        <v/>
      </c>
      <c r="AT553" s="25" t="inlineStr">
        <is>
          <t>Acta de compromiso</t>
        </is>
      </c>
      <c r="AU553" s="25" t="inlineStr">
        <is>
          <t>Verificación</t>
        </is>
      </c>
      <c r="AW553" s="38" t="n">
        <v>41835</v>
      </c>
      <c r="AX553" s="37" t="inlineStr">
        <is>
          <t>L. Taborda</t>
        </is>
      </c>
      <c r="AY553" s="38" t="n">
        <v>41835</v>
      </c>
    </row>
    <row r="554">
      <c r="B554" s="25" t="inlineStr">
        <is>
          <t>550-2014</t>
        </is>
      </c>
      <c r="C554" s="25" t="n">
        <v>1312281</v>
      </c>
      <c r="E554" s="25" t="inlineStr">
        <is>
          <t>ESCOMBROS</t>
        </is>
      </c>
      <c r="H554" s="25" t="inlineStr">
        <is>
          <t>Escombros en el espacio publico</t>
        </is>
      </c>
      <c r="I554" s="25" t="inlineStr">
        <is>
          <t>Rosalba Ospina</t>
        </is>
      </c>
      <c r="J554" s="25" t="inlineStr">
        <is>
          <t>Cl</t>
        </is>
      </c>
      <c r="K554" s="25" t="n">
        <v>48</v>
      </c>
      <c r="M554" s="25" t="inlineStr">
        <is>
          <t>SUR</t>
        </is>
      </c>
      <c r="N554" s="25" t="n">
        <v>39</v>
      </c>
      <c r="P554" s="25" t="n">
        <v>6</v>
      </c>
      <c r="T554" s="25">
        <f>CONCATENATE(J554," ",K554," ",L554," ",M554," ",N554," ",O554," ",P554," ",Q554," ",R554," ",S554)</f>
        <v/>
      </c>
      <c r="U554" s="25" t="inlineStr">
        <is>
          <t>no reporta</t>
        </is>
      </c>
      <c r="V554" s="25" t="n">
        <v>3311168</v>
      </c>
      <c r="W554" s="25" t="inlineStr">
        <is>
          <t>Gloria</t>
        </is>
      </c>
      <c r="X554" s="25" t="inlineStr">
        <is>
          <t>CL</t>
        </is>
      </c>
      <c r="Y554" s="25" t="n">
        <v>48</v>
      </c>
      <c r="AA554" s="25" t="inlineStr">
        <is>
          <t>SUR</t>
        </is>
      </c>
      <c r="AB554" s="25" t="n">
        <v>39</v>
      </c>
      <c r="AD554" s="25" t="n">
        <v>6</v>
      </c>
      <c r="AH554" s="25">
        <f>CONCATENATE(X554," ",Y554," ",Z554," ",AA554," ",AB554," ",AC554," ",AD554," ",AE554," ",AF554," ",AG554)</f>
        <v/>
      </c>
      <c r="AI554" s="25" t="inlineStr">
        <is>
          <t>no reporta</t>
        </is>
      </c>
      <c r="AJ554" s="25" t="inlineStr">
        <is>
          <t>no reporta</t>
        </is>
      </c>
      <c r="AK554" s="25" t="inlineStr">
        <is>
          <t>El Trianón</t>
        </is>
      </c>
      <c r="AM554" s="25" t="inlineStr">
        <is>
          <t>006</t>
        </is>
      </c>
      <c r="AP554" s="25" t="n">
        <v>7</v>
      </c>
      <c r="AQ554" s="34" t="n">
        <v>41837</v>
      </c>
      <c r="AR554" s="34" t="n">
        <v>41920</v>
      </c>
      <c r="AS554" s="36">
        <f>AR554-AQ554</f>
        <v/>
      </c>
      <c r="AT554" s="25" t="inlineStr">
        <is>
          <t>Acta de compromiso</t>
        </is>
      </c>
      <c r="AU554" s="25" t="inlineStr">
        <is>
          <t>Auto de archivo</t>
        </is>
      </c>
      <c r="AW554" s="38" t="n">
        <v>41920</v>
      </c>
      <c r="AX554" s="37" t="inlineStr">
        <is>
          <t>J. Alvarez</t>
        </is>
      </c>
      <c r="AY554" s="38" t="n">
        <v>41920</v>
      </c>
    </row>
    <row r="555">
      <c r="A555" s="25" t="inlineStr">
        <is>
          <t>NI 042-2014</t>
        </is>
      </c>
      <c r="B555" s="25" t="inlineStr">
        <is>
          <t>551-2014</t>
        </is>
      </c>
      <c r="C555" s="25" t="inlineStr">
        <is>
          <t>1312287 - 137382 - 1313069</t>
        </is>
      </c>
      <c r="E555" s="25" t="inlineStr">
        <is>
          <t>RESIDUOS SOLIDOS</t>
        </is>
      </c>
      <c r="H555" s="25" t="inlineStr">
        <is>
          <t>Disposición inadecuada de residuos solidos</t>
        </is>
      </c>
      <c r="I555" s="25" t="inlineStr">
        <is>
          <t>De oficio</t>
        </is>
      </c>
      <c r="T555" s="25">
        <f>CONCATENATE(J555," ",K555," ",L555," ",M555," ",N555," ",O555," ",P555," ",Q555," ",R555," ",S555)</f>
        <v/>
      </c>
      <c r="U555" s="25" t="inlineStr">
        <is>
          <t>no reporta</t>
        </is>
      </c>
      <c r="V555" s="25" t="inlineStr">
        <is>
          <t>no reporta</t>
        </is>
      </c>
      <c r="W555" s="25" t="inlineStr">
        <is>
          <t>Comunidad Loma del Escobero</t>
        </is>
      </c>
      <c r="AH555" s="25">
        <f>CONCATENATE(X555," ",Y555," ",Z555," ",AA555," ",AB555," ",AC555," ",AD555," ",AE555," ",AF555," ",AG555)</f>
        <v/>
      </c>
      <c r="AI555" s="25" t="inlineStr">
        <is>
          <t>no reporta</t>
        </is>
      </c>
      <c r="AJ555" s="25" t="inlineStr">
        <is>
          <t>no reporta</t>
        </is>
      </c>
      <c r="AL555" s="25" t="inlineStr">
        <is>
          <t>El Escobero</t>
        </is>
      </c>
      <c r="AM555" s="25" t="inlineStr">
        <is>
          <t>002</t>
        </is>
      </c>
      <c r="AP555" s="25" t="n">
        <v>10</v>
      </c>
      <c r="AQ555" s="34" t="n">
        <v>41837</v>
      </c>
      <c r="AR555" s="34" t="n">
        <v>41837</v>
      </c>
      <c r="AS555" s="36">
        <f>AR555-AQ555</f>
        <v/>
      </c>
      <c r="AT555" s="25" t="inlineStr">
        <is>
          <t>Acta de compromiso</t>
        </is>
      </c>
      <c r="AU555" s="25" t="inlineStr">
        <is>
          <t>Verificación</t>
        </is>
      </c>
    </row>
    <row r="556">
      <c r="B556" s="25" t="inlineStr">
        <is>
          <t>552-2014</t>
        </is>
      </c>
      <c r="C556" s="25" t="inlineStr">
        <is>
          <t>1312288 - 287760</t>
        </is>
      </c>
      <c r="E556" s="25" t="inlineStr">
        <is>
          <t>ESCOMBROS</t>
        </is>
      </c>
      <c r="H556" s="25" t="inlineStr">
        <is>
          <t>Disposición inadecuada de residuos solidos</t>
        </is>
      </c>
      <c r="I556" s="25" t="inlineStr">
        <is>
          <t>Anonimo</t>
        </is>
      </c>
      <c r="T556" s="25">
        <f>CONCATENATE(J556," ",K556," ",L556," ",M556," ",N556," ",O556," ",P556," ",Q556," ",R556," ",S556)</f>
        <v/>
      </c>
      <c r="U556" s="25" t="inlineStr">
        <is>
          <t>no reporta</t>
        </is>
      </c>
      <c r="V556" s="25" t="inlineStr">
        <is>
          <t>no reporta</t>
        </is>
      </c>
      <c r="W556" s="25" t="inlineStr">
        <is>
          <t>Urb. Villas del prado</t>
        </is>
      </c>
      <c r="X556" s="25" t="inlineStr">
        <is>
          <t>CL</t>
        </is>
      </c>
      <c r="Y556" s="25" t="n">
        <v>46</v>
      </c>
      <c r="Z556" s="25" t="inlineStr">
        <is>
          <t>C</t>
        </is>
      </c>
      <c r="AA556" s="25" t="inlineStr">
        <is>
          <t>SUR</t>
        </is>
      </c>
      <c r="AB556" s="25" t="n">
        <v>42</v>
      </c>
      <c r="AH556" s="25">
        <f>CONCATENATE(X556," ",Y556," ",Z556," ",AA556," ",AB556," ",AC556," ",AD556," ",AE556," ",AF556," ",AG556)</f>
        <v/>
      </c>
      <c r="AI556" s="25" t="inlineStr">
        <is>
          <t>no reporta</t>
        </is>
      </c>
      <c r="AJ556" s="25" t="inlineStr">
        <is>
          <t>no reporta</t>
        </is>
      </c>
      <c r="AK556" s="25" t="inlineStr">
        <is>
          <t>La Paz</t>
        </is>
      </c>
      <c r="AM556" s="25" t="inlineStr">
        <is>
          <t>011</t>
        </is>
      </c>
      <c r="AP556" s="25" t="n">
        <v>7</v>
      </c>
      <c r="AQ556" s="34" t="n">
        <v>41837</v>
      </c>
      <c r="AR556" s="34" t="n">
        <v>41837</v>
      </c>
      <c r="AS556" s="36">
        <f>AR556-AQ556</f>
        <v/>
      </c>
      <c r="AT556" s="25" t="inlineStr">
        <is>
          <t>Acta de compromiso</t>
        </is>
      </c>
      <c r="AU556" s="25" t="inlineStr">
        <is>
          <t>Auto de archivo</t>
        </is>
      </c>
      <c r="AV556" s="25" t="inlineStr">
        <is>
          <t>Lllega nueva queja el 19-05-2015, se asigna patrulleros para visita.</t>
        </is>
      </c>
    </row>
    <row r="557">
      <c r="B557" s="25" t="inlineStr">
        <is>
          <t>553-2014</t>
        </is>
      </c>
      <c r="C557" s="25" t="inlineStr">
        <is>
          <t>1312448 - 137180</t>
        </is>
      </c>
      <c r="D557" s="25" t="inlineStr">
        <is>
          <t>HÍDRICO</t>
        </is>
      </c>
      <c r="H557" s="25" t="inlineStr">
        <is>
          <t>Filtración de aguas de red de alcantarillado y/o combinada</t>
        </is>
      </c>
      <c r="I557" s="25" t="inlineStr">
        <is>
          <t>OGR</t>
        </is>
      </c>
      <c r="T557" s="25">
        <f>CONCATENATE(J557," ",K557," ",L557," ",M557," ",N557," ",O557," ",P557," ",Q557," ",R557," ",S557)</f>
        <v/>
      </c>
      <c r="U557" s="25" t="inlineStr">
        <is>
          <t>no reporta</t>
        </is>
      </c>
      <c r="V557" s="25" t="inlineStr">
        <is>
          <t>no reporta</t>
        </is>
      </c>
      <c r="W557" s="25" t="inlineStr">
        <is>
          <t>Juan C. Castañeda</t>
        </is>
      </c>
      <c r="X557" s="25" t="inlineStr">
        <is>
          <t>KR</t>
        </is>
      </c>
      <c r="Y557" s="25" t="n">
        <v>25</v>
      </c>
      <c r="AB557" s="25" t="n">
        <v>38</v>
      </c>
      <c r="AC557" s="25" t="inlineStr">
        <is>
          <t>D</t>
        </is>
      </c>
      <c r="AD557" s="25" t="n">
        <v>36</v>
      </c>
      <c r="AE557" s="25" t="inlineStr">
        <is>
          <t>SUR</t>
        </is>
      </c>
      <c r="AH557" s="25">
        <f>CONCATENATE(X557," ",Y557," ",Z557," ",AA557," ",AB557," ",AC557," ",AD557," ",AE557," ",AF557," ",AG557)</f>
        <v/>
      </c>
      <c r="AI557" s="25" t="n">
        <v>98568624</v>
      </c>
      <c r="AJ557" s="25" t="n">
        <v>2702462</v>
      </c>
      <c r="AK557" s="25" t="inlineStr">
        <is>
          <t>El Chingui</t>
        </is>
      </c>
      <c r="AM557" s="25" t="inlineStr">
        <is>
          <t>001</t>
        </is>
      </c>
      <c r="AP557" s="25" t="n">
        <v>6</v>
      </c>
      <c r="AQ557" s="34" t="n">
        <v>41844</v>
      </c>
      <c r="AS557" s="36">
        <f>AR557-AQ557</f>
        <v/>
      </c>
      <c r="AT557" s="25" t="inlineStr">
        <is>
          <t>Acta de compromiso</t>
        </is>
      </c>
      <c r="AU557" s="25" t="inlineStr">
        <is>
          <t>Auto de archivo</t>
        </is>
      </c>
    </row>
    <row r="558">
      <c r="B558" s="25" t="inlineStr">
        <is>
          <t>554-2014</t>
        </is>
      </c>
      <c r="C558" s="25" t="n">
        <v>1312434</v>
      </c>
      <c r="E558" s="25" t="inlineStr">
        <is>
          <t>ESCOMBROS</t>
        </is>
      </c>
      <c r="H558" s="25" t="inlineStr">
        <is>
          <t>Escombros en espacio publico</t>
        </is>
      </c>
      <c r="I558" s="25" t="inlineStr">
        <is>
          <t>De oficio</t>
        </is>
      </c>
      <c r="T558" s="25">
        <f>CONCATENATE(J558," ",K558," ",L558," ",M558," ",N558," ",O558," ",P558," ",Q558," ",R558," ",S558)</f>
        <v/>
      </c>
      <c r="U558" s="25" t="inlineStr">
        <is>
          <t>no reporta</t>
        </is>
      </c>
      <c r="V558" s="25" t="inlineStr">
        <is>
          <t>no reporta</t>
        </is>
      </c>
      <c r="W558" s="25" t="inlineStr">
        <is>
          <t>Maria Elena Mesa</t>
        </is>
      </c>
      <c r="X558" s="25" t="inlineStr">
        <is>
          <t>DG</t>
        </is>
      </c>
      <c r="Y558" s="25" t="n">
        <v>31</v>
      </c>
      <c r="AB558" s="25" t="n">
        <v>33</v>
      </c>
      <c r="AC558" s="25" t="inlineStr">
        <is>
          <t>A</t>
        </is>
      </c>
      <c r="AE558" s="25" t="inlineStr">
        <is>
          <t>SUR</t>
        </is>
      </c>
      <c r="AH558" s="25">
        <f>CONCATENATE(X558," ",Y558," ",Z558," ",AA558," ",AB558," ",AC558," ",AD558," ",AE558," ",AF558," ",AG558)</f>
        <v/>
      </c>
      <c r="AI558" s="25" t="n">
        <v>42896062</v>
      </c>
      <c r="AJ558" s="25" t="n">
        <v>2707079</v>
      </c>
      <c r="AK558" s="25" t="inlineStr">
        <is>
          <t>Las Flores</t>
        </is>
      </c>
      <c r="AM558" s="25" t="inlineStr">
        <is>
          <t>029</t>
        </is>
      </c>
      <c r="AP558" s="25" t="n">
        <v>3</v>
      </c>
      <c r="AQ558" s="34" t="n">
        <v>41842</v>
      </c>
      <c r="AR558" s="34" t="n">
        <v>41842</v>
      </c>
      <c r="AS558" s="36">
        <f>AR558-AQ558</f>
        <v/>
      </c>
      <c r="AT558" s="25" t="inlineStr">
        <is>
          <t>Acta de compromiso</t>
        </is>
      </c>
      <c r="AU558" s="25" t="inlineStr">
        <is>
          <t>Verificación</t>
        </is>
      </c>
    </row>
    <row r="559">
      <c r="B559" s="25" t="inlineStr">
        <is>
          <t>555-2014</t>
        </is>
      </c>
      <c r="C559" s="25" t="n">
        <v>1312339</v>
      </c>
      <c r="D559" s="25" t="inlineStr">
        <is>
          <t>FLORA</t>
        </is>
      </c>
      <c r="H559" s="25" t="inlineStr">
        <is>
          <t>Daño de jardin</t>
        </is>
      </c>
      <c r="I559" s="25" t="inlineStr">
        <is>
          <t>Marta Elena Monsalve</t>
        </is>
      </c>
      <c r="J559" s="25" t="inlineStr">
        <is>
          <t>Cl</t>
        </is>
      </c>
      <c r="K559" s="25" t="n">
        <v>40</v>
      </c>
      <c r="M559" s="25" t="inlineStr">
        <is>
          <t>SUR</t>
        </is>
      </c>
      <c r="N559" s="25" t="n">
        <v>25</v>
      </c>
      <c r="O559" s="25" t="inlineStr">
        <is>
          <t>A</t>
        </is>
      </c>
      <c r="P559" s="25" t="n">
        <v>30</v>
      </c>
      <c r="T559" s="25">
        <f>CONCATENATE(J559," ",K559," ",L559," ",M559," ",N559," ",O559," ",P559," ",Q559," ",R559," ",S559)</f>
        <v/>
      </c>
      <c r="U559" s="25" t="n">
        <v>21998923</v>
      </c>
      <c r="V559" s="25" t="n">
        <v>3330584</v>
      </c>
      <c r="W559" s="25" t="inlineStr">
        <is>
          <t>Fredy - Andres</t>
        </is>
      </c>
      <c r="X559" s="25" t="inlineStr">
        <is>
          <t>CL</t>
        </is>
      </c>
      <c r="Y559" s="25" t="n">
        <v>40</v>
      </c>
      <c r="AA559" s="25" t="inlineStr">
        <is>
          <t>SUR</t>
        </is>
      </c>
      <c r="AB559" s="25" t="n">
        <v>25</v>
      </c>
      <c r="AC559" s="25" t="inlineStr">
        <is>
          <t>A</t>
        </is>
      </c>
      <c r="AD559" s="25" t="n">
        <v>30</v>
      </c>
      <c r="AH559" s="25">
        <f>CONCATENATE(X559," ",Y559," ",Z559," ",AA559," ",AB559," ",AC559," ",AD559," ",AE559," ",AF559," ",AG559)</f>
        <v/>
      </c>
      <c r="AI559" s="25" t="inlineStr">
        <is>
          <t>no reporta</t>
        </is>
      </c>
      <c r="AJ559" s="25" t="inlineStr">
        <is>
          <t>no reporta</t>
        </is>
      </c>
      <c r="AK559" s="25" t="inlineStr">
        <is>
          <t>El Salado</t>
        </is>
      </c>
      <c r="AM559" s="25" t="inlineStr">
        <is>
          <t>002</t>
        </is>
      </c>
      <c r="AP559" s="25" t="n">
        <v>6</v>
      </c>
      <c r="AQ559" s="34" t="n">
        <v>41841</v>
      </c>
      <c r="AR559" s="34" t="n">
        <v>41843</v>
      </c>
      <c r="AS559" s="36">
        <f>AR559-AQ559</f>
        <v/>
      </c>
      <c r="AT559" s="25" t="inlineStr">
        <is>
          <t>Acta de compromiso</t>
        </is>
      </c>
      <c r="AU559" s="25" t="inlineStr">
        <is>
          <t>Verificación</t>
        </is>
      </c>
    </row>
    <row r="560">
      <c r="B560" s="25" t="inlineStr">
        <is>
          <t>556-2014</t>
        </is>
      </c>
      <c r="C560" s="25" t="n">
        <v>1312359</v>
      </c>
      <c r="D560" s="25" t="inlineStr">
        <is>
          <t>FAUNA DOMÉSTICA</t>
        </is>
      </c>
      <c r="H560" s="25" t="inlineStr">
        <is>
          <t>Ataque de mascota a una persona</t>
        </is>
      </c>
      <c r="I560" s="25" t="inlineStr">
        <is>
          <t>Jose Andres Arredondo Garcia</t>
        </is>
      </c>
      <c r="J560" s="25" t="inlineStr">
        <is>
          <t>TR</t>
        </is>
      </c>
      <c r="K560" s="25" t="n">
        <v>35</v>
      </c>
      <c r="M560" s="25" t="inlineStr">
        <is>
          <t>SUR</t>
        </is>
      </c>
      <c r="N560" s="25" t="n">
        <v>30</v>
      </c>
      <c r="P560" s="25" t="n">
        <v>56</v>
      </c>
      <c r="S560" s="25" t="n">
        <v>101</v>
      </c>
      <c r="T560" s="25">
        <f>CONCATENATE(J560," ",K560," ",L560," ",M560," ",N560," ",O560," ",P560," ",Q560," ",R560," ",S560)</f>
        <v/>
      </c>
      <c r="U560" s="25" t="n">
        <v>98669174</v>
      </c>
      <c r="V560" s="25" t="n">
        <v>3017403241</v>
      </c>
      <c r="W560" s="25" t="inlineStr">
        <is>
          <t>Silvana Arredondo</t>
        </is>
      </c>
      <c r="X560" s="25" t="inlineStr">
        <is>
          <t>TR</t>
        </is>
      </c>
      <c r="Y560" s="25" t="n">
        <v>35</v>
      </c>
      <c r="AA560" s="25" t="inlineStr">
        <is>
          <t>SUR</t>
        </is>
      </c>
      <c r="AB560" s="25" t="n">
        <v>30</v>
      </c>
      <c r="AD560" s="25" t="n">
        <v>56</v>
      </c>
      <c r="AG560" s="25" t="n">
        <v>104</v>
      </c>
      <c r="AH560" s="25">
        <f>CONCATENATE(X560," ",Y560," ",Z560," ",AA560," ",AB560," ",AC560," ",AD560," ",AE560," ",AF560," ",AG560)</f>
        <v/>
      </c>
      <c r="AI560" s="25" t="inlineStr">
        <is>
          <t>no reporta</t>
        </is>
      </c>
      <c r="AJ560" s="25" t="inlineStr">
        <is>
          <t>no reporta</t>
        </is>
      </c>
      <c r="AK560" s="25" t="inlineStr">
        <is>
          <t>La Sebastiana</t>
        </is>
      </c>
      <c r="AM560" s="25" t="inlineStr">
        <is>
          <t>019</t>
        </is>
      </c>
      <c r="AP560" s="25" t="n">
        <v>3</v>
      </c>
      <c r="AQ560" s="34" t="n">
        <v>41841</v>
      </c>
      <c r="AS560" s="36">
        <f>AR560-AQ560</f>
        <v/>
      </c>
      <c r="AT560" s="25" t="inlineStr">
        <is>
          <t>Código de policia</t>
        </is>
      </c>
      <c r="AU560" s="25" t="inlineStr">
        <is>
          <t xml:space="preserve">Auto de inicio </t>
        </is>
      </c>
    </row>
    <row r="561">
      <c r="B561" s="25" t="inlineStr">
        <is>
          <t>557-2014</t>
        </is>
      </c>
      <c r="C561" s="25" t="n">
        <v>1312343</v>
      </c>
      <c r="E561" s="25" t="inlineStr">
        <is>
          <t>RESIDUOS SOLIDOS</t>
        </is>
      </c>
      <c r="H561" s="25" t="inlineStr">
        <is>
          <t>Reciclador que dispersa basuras en el sector</t>
        </is>
      </c>
      <c r="I561" s="25" t="inlineStr">
        <is>
          <t>Janet Cristina Gonzales</t>
        </is>
      </c>
      <c r="J561" s="25" t="inlineStr">
        <is>
          <t>Cl</t>
        </is>
      </c>
      <c r="K561" s="25" t="n">
        <v>38</v>
      </c>
      <c r="L561" s="25" t="inlineStr">
        <is>
          <t>A</t>
        </is>
      </c>
      <c r="M561" s="25" t="inlineStr">
        <is>
          <t>SUR</t>
        </is>
      </c>
      <c r="N561" s="25" t="n">
        <v>30</v>
      </c>
      <c r="P561" s="25" t="n">
        <v>12</v>
      </c>
      <c r="S561" s="25" t="n">
        <v>201</v>
      </c>
      <c r="T561" s="25">
        <f>CONCATENATE(J561," ",K561," ",L561," ",M561," ",N561," ",O561," ",P561," ",Q561," ",R561," ",S561)</f>
        <v/>
      </c>
      <c r="U561" s="25" t="n">
        <v>43871460</v>
      </c>
      <c r="V561" s="25" t="n">
        <v>2765420</v>
      </c>
      <c r="W561" s="25" t="inlineStr">
        <is>
          <t>Recicladores</t>
        </is>
      </c>
      <c r="AH561" s="25">
        <f>CONCATENATE(X561," ",Y561," ",Z561," ",AA561," ",AB561," ",AC561," ",AD561," ",AE561," ",AF561," ",AG561)</f>
        <v/>
      </c>
      <c r="AI561" s="25" t="inlineStr">
        <is>
          <t>no reporta</t>
        </is>
      </c>
      <c r="AJ561" s="25" t="inlineStr">
        <is>
          <t>no reporta</t>
        </is>
      </c>
      <c r="AK561" s="25" t="inlineStr">
        <is>
          <t>Mesa</t>
        </is>
      </c>
      <c r="AM561" s="25" t="inlineStr">
        <is>
          <t>021</t>
        </is>
      </c>
      <c r="AP561" s="25" t="n">
        <v>9</v>
      </c>
      <c r="AQ561" s="34" t="n">
        <v>41841</v>
      </c>
      <c r="AR561" s="34" t="n">
        <v>41855</v>
      </c>
      <c r="AS561" s="36">
        <f>AR561-AQ561</f>
        <v/>
      </c>
      <c r="AT561" s="25" t="inlineStr">
        <is>
          <t>Acta de compromiso</t>
        </is>
      </c>
      <c r="AU561" s="25" t="inlineStr">
        <is>
          <t>Visitas patrulleros</t>
        </is>
      </c>
      <c r="AW561" s="38" t="n">
        <v>41855</v>
      </c>
      <c r="AX561" s="37" t="inlineStr">
        <is>
          <t>C. Rojas - J. Restrepo</t>
        </is>
      </c>
    </row>
    <row r="562">
      <c r="B562" s="25" t="inlineStr">
        <is>
          <t>558-2014</t>
        </is>
      </c>
      <c r="C562" s="25" t="n">
        <v>1312337</v>
      </c>
      <c r="E562" s="25" t="inlineStr">
        <is>
          <t>RESIDUOS SOLIDOS</t>
        </is>
      </c>
      <c r="H562" s="25" t="inlineStr">
        <is>
          <t>Disposición inadecuada de residuos solidos</t>
        </is>
      </c>
      <c r="I562" s="25" t="inlineStr">
        <is>
          <t>Comunidad</t>
        </is>
      </c>
      <c r="J562" s="25" t="inlineStr">
        <is>
          <t>KR</t>
        </is>
      </c>
      <c r="K562" s="25" t="n">
        <v>32</v>
      </c>
      <c r="L562" s="25" t="inlineStr">
        <is>
          <t>B</t>
        </is>
      </c>
      <c r="N562" s="25" t="n">
        <v>40</v>
      </c>
      <c r="O562" s="25" t="inlineStr">
        <is>
          <t>D</t>
        </is>
      </c>
      <c r="Q562" s="25" t="inlineStr">
        <is>
          <t>SUR</t>
        </is>
      </c>
      <c r="T562" s="25">
        <f>CONCATENATE(J562," ",K562," ",L562," ",M562," ",N562," ",O562," ",P562," ",Q562," ",R562," ",S562)</f>
        <v/>
      </c>
      <c r="U562" s="25" t="inlineStr">
        <is>
          <t>no reporta</t>
        </is>
      </c>
      <c r="V562" s="25" t="inlineStr">
        <is>
          <t>no reporta</t>
        </is>
      </c>
      <c r="W562" s="25" t="inlineStr">
        <is>
          <t>Nelson Bolivar</t>
        </is>
      </c>
      <c r="AH562" s="25">
        <f>CONCATENATE(X562," ",Y562," ",Z562," ",AA562," ",AB562," ",AC562," ",AD562," ",AE562," ",AF562," ",AG562)</f>
        <v/>
      </c>
      <c r="AI562" s="25" t="inlineStr">
        <is>
          <t>no reporta</t>
        </is>
      </c>
      <c r="AJ562" s="25" t="inlineStr">
        <is>
          <t>no reporta</t>
        </is>
      </c>
      <c r="AK562" s="25" t="inlineStr">
        <is>
          <t>El Dorado</t>
        </is>
      </c>
      <c r="AM562" s="25" t="inlineStr">
        <is>
          <t>013</t>
        </is>
      </c>
      <c r="AP562" s="25" t="n">
        <v>7</v>
      </c>
      <c r="AQ562" s="34" t="n">
        <v>41841</v>
      </c>
      <c r="AR562" s="34" t="n">
        <v>41855</v>
      </c>
      <c r="AS562" s="36">
        <f>AR562-AQ562</f>
        <v/>
      </c>
      <c r="AT562" s="25" t="inlineStr">
        <is>
          <t>Acta de compromiso</t>
        </is>
      </c>
      <c r="AU562" s="25" t="inlineStr">
        <is>
          <t>Visitas patrulleros</t>
        </is>
      </c>
      <c r="AW562" s="38" t="n">
        <v>41855</v>
      </c>
      <c r="AX562" s="37" t="inlineStr">
        <is>
          <t>C. Rojas - J. Restrepo</t>
        </is>
      </c>
    </row>
    <row r="563">
      <c r="A563" s="25" t="inlineStr">
        <is>
          <t>Oficio 13-3158 I.T 13-3159 -932-2013</t>
        </is>
      </c>
      <c r="B563" s="25" t="inlineStr">
        <is>
          <t>559-2014</t>
        </is>
      </c>
      <c r="C563" s="25" t="inlineStr">
        <is>
          <t>1312436 - 137897 - 104865</t>
        </is>
      </c>
      <c r="D563" s="25" t="inlineStr">
        <is>
          <t>HÍDRICO</t>
        </is>
      </c>
      <c r="H563" s="25" t="inlineStr">
        <is>
          <t>Cerramiento en corriente de agua - Azur</t>
        </is>
      </c>
      <c r="I563" s="25" t="inlineStr">
        <is>
          <t>De oficio</t>
        </is>
      </c>
      <c r="T563" s="25">
        <f>CONCATENATE(J563," ",K563," ",L563," ",M563," ",N563," ",O563," ",P563," ",Q563," ",R563," ",S563)</f>
        <v/>
      </c>
      <c r="U563" s="25" t="inlineStr">
        <is>
          <t>no reporta</t>
        </is>
      </c>
      <c r="V563" s="25" t="inlineStr">
        <is>
          <t>no reporta</t>
        </is>
      </c>
      <c r="W563" s="25" t="inlineStr">
        <is>
          <t>Urbanización Azur</t>
        </is>
      </c>
      <c r="X563" s="25" t="inlineStr">
        <is>
          <t>KR</t>
        </is>
      </c>
      <c r="Y563" s="25" t="n">
        <v>25</v>
      </c>
      <c r="Z563" s="25" t="inlineStr">
        <is>
          <t>B</t>
        </is>
      </c>
      <c r="AB563" s="25" t="n">
        <v>27</v>
      </c>
      <c r="AC563" s="25" t="inlineStr">
        <is>
          <t>B</t>
        </is>
      </c>
      <c r="AD563" s="25" t="n">
        <v>15</v>
      </c>
      <c r="AE563" s="25" t="inlineStr">
        <is>
          <t>SUR</t>
        </is>
      </c>
      <c r="AH563" s="25">
        <f>CONCATENATE(X563," ",Y563," ",Z563," ",AA563," ",AB563," ",AC563," ",AD563," ",AE563," ",AF563," ",AG563)</f>
        <v/>
      </c>
      <c r="AI563" s="25" t="inlineStr">
        <is>
          <t>no reporta</t>
        </is>
      </c>
      <c r="AJ563" s="25" t="inlineStr">
        <is>
          <t>no reporta</t>
        </is>
      </c>
      <c r="AK563" s="25" t="inlineStr">
        <is>
          <t>Loma El Atravezado</t>
        </is>
      </c>
      <c r="AM563" s="25" t="inlineStr">
        <is>
          <t>032</t>
        </is>
      </c>
      <c r="AP563" s="25" t="n">
        <v>4</v>
      </c>
      <c r="AQ563" s="34" t="n">
        <v>41842</v>
      </c>
      <c r="AR563" s="34" t="n">
        <v>41842</v>
      </c>
      <c r="AS563" s="36">
        <f>AR563-AQ563</f>
        <v/>
      </c>
      <c r="AT563" s="25" t="inlineStr">
        <is>
          <t>Acta de compromiso</t>
        </is>
      </c>
      <c r="AU563" s="25" t="inlineStr">
        <is>
          <t>Auto de archivo</t>
        </is>
      </c>
    </row>
    <row r="564">
      <c r="B564" s="25" t="inlineStr">
        <is>
          <t>560-2014</t>
        </is>
      </c>
      <c r="C564" s="25" t="n">
        <v>1312435</v>
      </c>
      <c r="E564" s="25" t="inlineStr">
        <is>
          <t>ESCOMBROS</t>
        </is>
      </c>
      <c r="H564" s="25" t="inlineStr">
        <is>
          <t>Disposición inadecuada de escombros</t>
        </is>
      </c>
      <c r="I564" s="25" t="inlineStr">
        <is>
          <t>Doris Hernandez y otros</t>
        </is>
      </c>
      <c r="J564" s="25" t="inlineStr">
        <is>
          <t>DG</t>
        </is>
      </c>
      <c r="K564" s="25" t="n">
        <v>33</v>
      </c>
      <c r="N564" s="25" t="n">
        <v>33</v>
      </c>
      <c r="P564" s="25" t="n">
        <v>41</v>
      </c>
      <c r="Q564" s="25" t="inlineStr">
        <is>
          <t>SUR</t>
        </is>
      </c>
      <c r="T564" s="25">
        <f>CONCATENATE(J564," ",K564," ",L564," ",M564," ",N564," ",O564," ",P564," ",Q564," ",R564," ",S564)</f>
        <v/>
      </c>
      <c r="U564" s="25" t="inlineStr">
        <is>
          <t>no reporta</t>
        </is>
      </c>
      <c r="V564" s="25" t="n">
        <v>3346618</v>
      </c>
      <c r="W564" s="25" t="inlineStr">
        <is>
          <t>Edgar Hincapie</t>
        </is>
      </c>
      <c r="X564" s="25" t="inlineStr">
        <is>
          <t>DG</t>
        </is>
      </c>
      <c r="Y564" s="25" t="n">
        <v>33</v>
      </c>
      <c r="AB564" s="25" t="n">
        <v>33</v>
      </c>
      <c r="AC564" s="25" t="inlineStr">
        <is>
          <t>A</t>
        </is>
      </c>
      <c r="AD564" s="25" t="n">
        <v>5</v>
      </c>
      <c r="AE564" s="25" t="inlineStr">
        <is>
          <t>SUR</t>
        </is>
      </c>
      <c r="AH564" s="25">
        <f>CONCATENATE(X564," ",Y564," ",Z564," ",AA564," ",AB564," ",AC564," ",AD564," ",AE564," ",AF564," ",AG564)</f>
        <v/>
      </c>
      <c r="AI564" s="25" t="inlineStr">
        <is>
          <t>no reporta</t>
        </is>
      </c>
      <c r="AJ564" s="25" t="inlineStr">
        <is>
          <t>no reporta</t>
        </is>
      </c>
      <c r="AK564" s="25" t="inlineStr">
        <is>
          <t>La Magnolia</t>
        </is>
      </c>
      <c r="AM564" s="25" t="inlineStr">
        <is>
          <t>028</t>
        </is>
      </c>
      <c r="AP564" s="25" t="n">
        <v>9</v>
      </c>
      <c r="AQ564" s="34" t="n">
        <v>41842</v>
      </c>
      <c r="AR564" s="34" t="n">
        <v>41842</v>
      </c>
      <c r="AS564" s="36">
        <f>AR564-AQ564</f>
        <v/>
      </c>
      <c r="AT564" s="25" t="inlineStr">
        <is>
          <t>Acta de compromiso</t>
        </is>
      </c>
      <c r="AU564" s="25" t="inlineStr">
        <is>
          <t>Verificación</t>
        </is>
      </c>
    </row>
    <row r="565">
      <c r="B565" s="25" t="inlineStr">
        <is>
          <t>561-2014</t>
        </is>
      </c>
      <c r="C565" s="25" t="n">
        <v>1312445</v>
      </c>
      <c r="D565" s="25" t="inlineStr">
        <is>
          <t>FAUNA DOMÉSTICA</t>
        </is>
      </c>
      <c r="H565" s="25" t="inlineStr">
        <is>
          <t>Tenencia inadecuada de caninos</t>
        </is>
      </c>
      <c r="I565" s="25" t="inlineStr">
        <is>
          <t>Jaime Fernandez</t>
        </is>
      </c>
      <c r="J565" s="25" t="inlineStr">
        <is>
          <t>Cl</t>
        </is>
      </c>
      <c r="K565" s="25" t="n">
        <v>39</v>
      </c>
      <c r="L565" s="25" t="inlineStr">
        <is>
          <t>A</t>
        </is>
      </c>
      <c r="M565" s="25" t="inlineStr">
        <is>
          <t>SUR</t>
        </is>
      </c>
      <c r="N565" s="25" t="n">
        <v>27</v>
      </c>
      <c r="O565" s="25" t="inlineStr">
        <is>
          <t>B</t>
        </is>
      </c>
      <c r="P565" s="25" t="n">
        <v>40</v>
      </c>
      <c r="S565" s="25" t="n">
        <v>188</v>
      </c>
      <c r="T565" s="25">
        <f>CONCATENATE(J565," ",K565," ",L565," ",M565," ",N565," ",O565," ",P565," ",Q565," ",R565," ",S565)</f>
        <v/>
      </c>
      <c r="U565" s="25" t="inlineStr">
        <is>
          <t>no reporta</t>
        </is>
      </c>
      <c r="V565" s="25" t="n">
        <v>3016409698</v>
      </c>
      <c r="W565" s="25" t="inlineStr">
        <is>
          <t>Por determinar</t>
        </is>
      </c>
      <c r="X565" s="25" t="inlineStr">
        <is>
          <t>KR</t>
        </is>
      </c>
      <c r="Y565" s="25" t="n">
        <v>29</v>
      </c>
      <c r="Z565" s="25" t="inlineStr">
        <is>
          <t>A</t>
        </is>
      </c>
      <c r="AB565" s="25" t="n">
        <v>39</v>
      </c>
      <c r="AC565" s="25" t="inlineStr">
        <is>
          <t>B</t>
        </is>
      </c>
      <c r="AD565" s="25" t="n">
        <v>25</v>
      </c>
      <c r="AE565" s="25" t="inlineStr">
        <is>
          <t>SUR</t>
        </is>
      </c>
      <c r="AG565" s="25" t="n">
        <v>201</v>
      </c>
      <c r="AH565" s="25">
        <f>CONCATENATE(X565," ",Y565," ",Z565," ",AA565," ",AB565," ",AC565," ",AD565," ",AE565," ",AF565," ",AG565)</f>
        <v/>
      </c>
      <c r="AI565" s="25" t="inlineStr">
        <is>
          <t>no reporta</t>
        </is>
      </c>
      <c r="AJ565" s="25" t="inlineStr">
        <is>
          <t>no reporta</t>
        </is>
      </c>
      <c r="AK565" s="25" t="inlineStr">
        <is>
          <t>San José</t>
        </is>
      </c>
      <c r="AM565" s="25" t="inlineStr">
        <is>
          <t>014</t>
        </is>
      </c>
      <c r="AP565" s="25" t="n">
        <v>6</v>
      </c>
      <c r="AQ565" s="34" t="n">
        <v>41842</v>
      </c>
      <c r="AR565" s="34" t="n">
        <v>41872</v>
      </c>
      <c r="AS565" s="36">
        <f>AR565-AQ565</f>
        <v/>
      </c>
      <c r="AT565" s="25" t="inlineStr">
        <is>
          <t>Acta de compromiso</t>
        </is>
      </c>
      <c r="AU565" s="25" t="inlineStr">
        <is>
          <t>Auto de archivo</t>
        </is>
      </c>
      <c r="CF565" s="38" t="n">
        <v>41883</v>
      </c>
    </row>
    <row r="566">
      <c r="B566" s="25" t="inlineStr">
        <is>
          <t>562-2014</t>
        </is>
      </c>
      <c r="C566" s="25" t="n">
        <v>1312422</v>
      </c>
      <c r="E566" s="25" t="inlineStr">
        <is>
          <t>MATERIALES DE CONSTRUCCIÓN</t>
        </is>
      </c>
      <c r="H566" s="25" t="inlineStr">
        <is>
          <t>Acumulación inadecuada de material</t>
        </is>
      </c>
      <c r="I566" s="25" t="inlineStr">
        <is>
          <t>Comunidad</t>
        </is>
      </c>
      <c r="T566" s="25">
        <f>CONCATENATE(J566," ",K566," ",L566," ",M566," ",N566," ",O566," ",P566," ",Q566," ",R566," ",S566)</f>
        <v/>
      </c>
      <c r="U566" s="25" t="inlineStr">
        <is>
          <t>no reporta</t>
        </is>
      </c>
      <c r="V566" s="25" t="inlineStr">
        <is>
          <t>no reporta</t>
        </is>
      </c>
      <c r="W566" s="25" t="inlineStr">
        <is>
          <t>Ricardo Quintero</t>
        </is>
      </c>
      <c r="X566" s="25" t="inlineStr">
        <is>
          <t>CL</t>
        </is>
      </c>
      <c r="Y566" s="25" t="n">
        <v>45</v>
      </c>
      <c r="Z566" s="25" t="inlineStr">
        <is>
          <t>B</t>
        </is>
      </c>
      <c r="AA566" s="25" t="inlineStr">
        <is>
          <t>SUR</t>
        </is>
      </c>
      <c r="AB566" s="25" t="n">
        <v>42</v>
      </c>
      <c r="AC566" s="25" t="inlineStr">
        <is>
          <t>B</t>
        </is>
      </c>
      <c r="AD566" s="25" t="n">
        <v>48</v>
      </c>
      <c r="AH566" s="25">
        <f>CONCATENATE(X566," ",Y566," ",Z566," ",AA566," ",AB566," ",AC566," ",AD566," ",AE566," ",AF566," ",AG566)</f>
        <v/>
      </c>
      <c r="AI566" s="25" t="inlineStr">
        <is>
          <t>no reporta</t>
        </is>
      </c>
      <c r="AJ566" s="25" t="inlineStr">
        <is>
          <t>no reporta</t>
        </is>
      </c>
      <c r="AK566" s="25" t="inlineStr">
        <is>
          <t>La Paz</t>
        </is>
      </c>
      <c r="AM566" s="25" t="inlineStr">
        <is>
          <t>011</t>
        </is>
      </c>
      <c r="AP566" s="25" t="n">
        <v>7</v>
      </c>
      <c r="AQ566" s="34" t="n">
        <v>41842</v>
      </c>
      <c r="AR566" s="34" t="n">
        <v>41870</v>
      </c>
      <c r="AS566" s="36">
        <f>AR566-AQ566</f>
        <v/>
      </c>
      <c r="AT566" s="25" t="inlineStr">
        <is>
          <t>Acta de compromiso</t>
        </is>
      </c>
      <c r="AU566" s="25" t="inlineStr">
        <is>
          <t>Verificación</t>
        </is>
      </c>
      <c r="AW566" s="38" t="n">
        <v>41870</v>
      </c>
      <c r="AX566" s="37" t="inlineStr">
        <is>
          <t>L. Taborda</t>
        </is>
      </c>
      <c r="AY566" s="38" t="n">
        <v>41871</v>
      </c>
    </row>
    <row r="567">
      <c r="B567" s="25" t="inlineStr">
        <is>
          <t>563-2014</t>
        </is>
      </c>
      <c r="C567" s="25" t="n">
        <v>1312433</v>
      </c>
      <c r="E567" s="25" t="inlineStr">
        <is>
          <t>MATERIALES DE CONSTRUCCIÓN</t>
        </is>
      </c>
      <c r="H567" s="25" t="inlineStr">
        <is>
          <t>Acumulacion de material es espacio publico</t>
        </is>
      </c>
      <c r="I567" s="25" t="inlineStr">
        <is>
          <t>De oficio</t>
        </is>
      </c>
      <c r="T567" s="25">
        <f>CONCATENATE(J567," ",K567," ",L567," ",M567," ",N567," ",O567," ",P567," ",Q567," ",R567," ",S567)</f>
        <v/>
      </c>
      <c r="U567" s="25" t="inlineStr">
        <is>
          <t>no reporta</t>
        </is>
      </c>
      <c r="V567" s="25" t="inlineStr">
        <is>
          <t>no reporta</t>
        </is>
      </c>
      <c r="W567" s="25" t="inlineStr">
        <is>
          <t>Maria Eugenia Estrada</t>
        </is>
      </c>
      <c r="X567" s="25" t="inlineStr">
        <is>
          <t>DG</t>
        </is>
      </c>
      <c r="Y567" s="25" t="n">
        <v>32</v>
      </c>
      <c r="Z567" s="25" t="inlineStr">
        <is>
          <t>D</t>
        </is>
      </c>
      <c r="AB567" s="25" t="n">
        <v>34</v>
      </c>
      <c r="AC567" s="25" t="inlineStr">
        <is>
          <t>B</t>
        </is>
      </c>
      <c r="AD567" s="25" t="n">
        <v>5</v>
      </c>
      <c r="AE567" s="25" t="inlineStr">
        <is>
          <t>SUR</t>
        </is>
      </c>
      <c r="AH567" s="25">
        <f>CONCATENATE(X567," ",Y567," ",Z567," ",AA567," ",AB567," ",AC567," ",AD567," ",AE567," ",AF567," ",AG567)</f>
        <v/>
      </c>
      <c r="AI567" s="25" t="inlineStr">
        <is>
          <t>no reporta</t>
        </is>
      </c>
      <c r="AJ567" s="25" t="inlineStr">
        <is>
          <t>no reporta</t>
        </is>
      </c>
      <c r="AK567" s="25" t="inlineStr">
        <is>
          <t>Obrero</t>
        </is>
      </c>
      <c r="AM567" s="25" t="inlineStr">
        <is>
          <t>026</t>
        </is>
      </c>
      <c r="AP567" s="25" t="n">
        <v>9</v>
      </c>
      <c r="AQ567" s="34" t="n">
        <v>41842</v>
      </c>
      <c r="AR567" s="34" t="n">
        <v>41842</v>
      </c>
      <c r="AS567" s="36">
        <f>AR567-AQ567</f>
        <v/>
      </c>
      <c r="AT567" s="25" t="inlineStr">
        <is>
          <t>Acta de compromiso</t>
        </is>
      </c>
      <c r="AU567" s="25" t="inlineStr">
        <is>
          <t>Verificación</t>
        </is>
      </c>
      <c r="AW567" s="38" t="n">
        <v>41842</v>
      </c>
      <c r="AX567" s="37" t="inlineStr">
        <is>
          <t>L. Taborda</t>
        </is>
      </c>
      <c r="AY567" s="38" t="n">
        <v>41842</v>
      </c>
    </row>
    <row r="568">
      <c r="B568" s="25" t="inlineStr">
        <is>
          <t>564-2014</t>
        </is>
      </c>
      <c r="C568" s="25" t="n">
        <v>1312437</v>
      </c>
      <c r="D568" s="25" t="inlineStr">
        <is>
          <t>FAUNA DOMÉSTICA</t>
        </is>
      </c>
      <c r="H568" s="25" t="inlineStr">
        <is>
          <t>Ataque de canino a persona</t>
        </is>
      </c>
      <c r="I568" s="25" t="inlineStr">
        <is>
          <t>Nevardo Bermudez</t>
        </is>
      </c>
      <c r="J568" s="25" t="inlineStr">
        <is>
          <t>KR</t>
        </is>
      </c>
      <c r="K568" s="25" t="n">
        <v>41</v>
      </c>
      <c r="N568" s="25" t="n">
        <v>38</v>
      </c>
      <c r="P568" s="25" t="n">
        <v>68</v>
      </c>
      <c r="Q568" s="25" t="inlineStr">
        <is>
          <t>SUR</t>
        </is>
      </c>
      <c r="T568" s="25">
        <f>CONCATENATE(J568," ",K568," ",L568," ",M568," ",N568," ",O568," ",P568," ",Q568," ",R568," ",S568)</f>
        <v/>
      </c>
      <c r="U568" s="25" t="n">
        <v>8341964</v>
      </c>
      <c r="V568" s="25" t="n">
        <v>2761466</v>
      </c>
      <c r="W568" s="25" t="inlineStr">
        <is>
          <t>Luz Elena Rios - Administradora Veranda</t>
        </is>
      </c>
      <c r="AH568" s="25">
        <f>CONCATENATE(X568," ",Y568," ",Z568," ",AA568," ",AB568," ",AC568," ",AD568," ",AE568," ",AF568," ",AG568)</f>
        <v/>
      </c>
      <c r="AI568" s="25" t="inlineStr">
        <is>
          <t>no reporta</t>
        </is>
      </c>
      <c r="AJ568" s="25" t="inlineStr">
        <is>
          <t>no reporta</t>
        </is>
      </c>
      <c r="AL568" s="25" t="inlineStr">
        <is>
          <t>Las Palmas</t>
        </is>
      </c>
      <c r="AM568" s="25" t="inlineStr">
        <is>
          <t>004</t>
        </is>
      </c>
      <c r="AP568" s="25" t="n">
        <v>12</v>
      </c>
      <c r="AQ568" s="34" t="n">
        <v>41842</v>
      </c>
      <c r="AS568" s="36">
        <f>AR568-AQ568</f>
        <v/>
      </c>
      <c r="AT568" s="25" t="inlineStr">
        <is>
          <t>Código de policia</t>
        </is>
      </c>
      <c r="AU568" s="25" t="inlineStr">
        <is>
          <t>Auto de archivo</t>
        </is>
      </c>
    </row>
    <row r="569">
      <c r="B569" s="25" t="inlineStr">
        <is>
          <t>565-2014</t>
        </is>
      </c>
      <c r="C569" s="25" t="n">
        <v>1312451</v>
      </c>
      <c r="E569" s="25" t="inlineStr">
        <is>
          <t>RESIDUO ESPECIAL</t>
        </is>
      </c>
      <c r="H569" s="25" t="inlineStr">
        <is>
          <t>Disposicion inadecuada de material vegetal</t>
        </is>
      </c>
      <c r="I569" s="25" t="inlineStr">
        <is>
          <t>Enviaseo</t>
        </is>
      </c>
      <c r="T569" s="25">
        <f>CONCATENATE(J569," ",K569," ",L569," ",M569," ",N569," ",O569," ",P569," ",Q569," ",R569," ",S569)</f>
        <v/>
      </c>
      <c r="U569" s="25" t="inlineStr">
        <is>
          <t>no reporta</t>
        </is>
      </c>
      <c r="V569" s="25" t="inlineStr">
        <is>
          <t>no reporta</t>
        </is>
      </c>
      <c r="W569" s="25" t="inlineStr">
        <is>
          <t>Lucia Briada Cardona</t>
        </is>
      </c>
      <c r="X569" s="25" t="inlineStr">
        <is>
          <t>CL</t>
        </is>
      </c>
      <c r="Y569" s="25" t="n">
        <v>36</v>
      </c>
      <c r="Z569" s="25" t="inlineStr">
        <is>
          <t>AA</t>
        </is>
      </c>
      <c r="AA569" s="25" t="inlineStr">
        <is>
          <t>SUR</t>
        </is>
      </c>
      <c r="AB569" s="25" t="n">
        <v>26</v>
      </c>
      <c r="AC569" s="25" t="inlineStr">
        <is>
          <t>A</t>
        </is>
      </c>
      <c r="AD569" s="25" t="n">
        <v>77</v>
      </c>
      <c r="AH569" s="25">
        <f>CONCATENATE(X569," ",Y569," ",Z569," ",AA569," ",AB569," ",AC569," ",AD569," ",AE569," ",AF569," ",AG569)</f>
        <v/>
      </c>
      <c r="AI569" s="25" t="inlineStr">
        <is>
          <t>no reporta</t>
        </is>
      </c>
      <c r="AJ569" s="25" t="inlineStr">
        <is>
          <t>no reporta</t>
        </is>
      </c>
      <c r="AL569" s="25" t="inlineStr">
        <is>
          <t>El Escobero</t>
        </is>
      </c>
      <c r="AM569" s="25" t="inlineStr">
        <is>
          <t>002</t>
        </is>
      </c>
      <c r="AP569" s="25" t="n">
        <v>10</v>
      </c>
      <c r="AQ569" s="34" t="n">
        <v>41843</v>
      </c>
      <c r="AR569" s="34" t="n">
        <v>41920</v>
      </c>
      <c r="AS569" s="36">
        <f>AR569-AQ569</f>
        <v/>
      </c>
      <c r="AT569" s="25" t="inlineStr">
        <is>
          <t>Acta de compromiso</t>
        </is>
      </c>
      <c r="AU569" s="25" t="inlineStr">
        <is>
          <t>Visitas patrulleros</t>
        </is>
      </c>
      <c r="AW569" s="38" t="n">
        <v>41920</v>
      </c>
      <c r="AX569" s="37" t="inlineStr">
        <is>
          <t>J. Alvarez</t>
        </is>
      </c>
      <c r="AY569" s="38" t="n">
        <v>41920</v>
      </c>
    </row>
    <row r="570">
      <c r="B570" s="25" t="inlineStr">
        <is>
          <t>566-2014</t>
        </is>
      </c>
      <c r="C570" s="25" t="n">
        <v>1312438</v>
      </c>
      <c r="D570" s="25" t="inlineStr">
        <is>
          <t>FLORA</t>
        </is>
      </c>
      <c r="H570" s="25" t="inlineStr">
        <is>
          <t>Tala de arboles sin autorización</t>
        </is>
      </c>
      <c r="I570" s="25" t="inlineStr">
        <is>
          <t>Comunidad</t>
        </is>
      </c>
      <c r="T570" s="25">
        <f>CONCATENATE(J570," ",K570," ",L570," ",M570," ",N570," ",O570," ",P570," ",Q570," ",R570," ",S570)</f>
        <v/>
      </c>
      <c r="U570" s="25" t="inlineStr">
        <is>
          <t>no reporta</t>
        </is>
      </c>
      <c r="V570" s="25" t="inlineStr">
        <is>
          <t>no reporta</t>
        </is>
      </c>
      <c r="W570" s="25" t="inlineStr">
        <is>
          <t>Por determinar</t>
        </is>
      </c>
      <c r="X570" s="25" t="inlineStr">
        <is>
          <t>CL</t>
        </is>
      </c>
      <c r="Y570" s="25" t="n">
        <v>48</v>
      </c>
      <c r="AA570" s="25" t="inlineStr">
        <is>
          <t>SUR</t>
        </is>
      </c>
      <c r="AB570" s="25" t="n">
        <v>39</v>
      </c>
      <c r="AC570" s="25" t="inlineStr">
        <is>
          <t>B</t>
        </is>
      </c>
      <c r="AH570" s="25">
        <f>CONCATENATE(X570," ",Y570," ",Z570," ",AA570," ",AB570," ",AC570," ",AD570," ",AE570," ",AF570," ",AG570)</f>
        <v/>
      </c>
      <c r="AI570" s="25" t="inlineStr">
        <is>
          <t>no reporta</t>
        </is>
      </c>
      <c r="AJ570" s="25" t="inlineStr">
        <is>
          <t>no reporta</t>
        </is>
      </c>
      <c r="AK570" s="25" t="inlineStr">
        <is>
          <t>El Trianón</t>
        </is>
      </c>
      <c r="AM570" s="25" t="inlineStr">
        <is>
          <t>006</t>
        </is>
      </c>
      <c r="AP570" s="25" t="n">
        <v>7</v>
      </c>
      <c r="AQ570" s="34" t="n">
        <v>41842</v>
      </c>
      <c r="AR570" s="34" t="n">
        <v>41845</v>
      </c>
      <c r="AS570" s="36">
        <f>AR570-AQ570</f>
        <v/>
      </c>
      <c r="AT570" s="25" t="inlineStr">
        <is>
          <t>Acta de compromiso</t>
        </is>
      </c>
      <c r="AU570" s="25" t="inlineStr">
        <is>
          <t>Auto de archivo</t>
        </is>
      </c>
    </row>
    <row r="571">
      <c r="B571" s="25" t="inlineStr">
        <is>
          <t>567-2014</t>
        </is>
      </c>
      <c r="C571" s="25" t="n">
        <v>1312457</v>
      </c>
      <c r="D571" s="25" t="inlineStr">
        <is>
          <t>FLORA</t>
        </is>
      </c>
      <c r="H571" s="25" t="inlineStr">
        <is>
          <t>Estan talando arboles para poner piso duro</t>
        </is>
      </c>
      <c r="I571" s="25" t="inlineStr">
        <is>
          <t>Anonimo</t>
        </is>
      </c>
      <c r="T571" s="25">
        <f>CONCATENATE(J571," ",K571," ",L571," ",M571," ",N571," ",O571," ",P571," ",Q571," ",R571," ",S571)</f>
        <v/>
      </c>
      <c r="U571" s="25" t="inlineStr">
        <is>
          <t>no reporta</t>
        </is>
      </c>
      <c r="V571" s="25" t="inlineStr">
        <is>
          <t>no reporta</t>
        </is>
      </c>
      <c r="W571" s="25" t="inlineStr">
        <is>
          <t>Casas C2 B9</t>
        </is>
      </c>
      <c r="X571" s="25" t="inlineStr">
        <is>
          <t>KR</t>
        </is>
      </c>
      <c r="Y571" s="25" t="n">
        <v>45</v>
      </c>
      <c r="Z571" s="25" t="inlineStr">
        <is>
          <t>F</t>
        </is>
      </c>
      <c r="AB571" s="25" t="n">
        <v>40</v>
      </c>
      <c r="AD571" s="25" t="n">
        <v>7</v>
      </c>
      <c r="AE571" s="25" t="inlineStr">
        <is>
          <t>SUR</t>
        </is>
      </c>
      <c r="AH571" s="25">
        <f>CONCATENATE(X571," ",Y571," ",Z571," ",AA571," ",AB571," ",AC571," ",AD571," ",AE571," ",AF571," ",AG571)</f>
        <v/>
      </c>
      <c r="AI571" s="25" t="inlineStr">
        <is>
          <t>no reporta</t>
        </is>
      </c>
      <c r="AJ571" s="25" t="inlineStr">
        <is>
          <t>no reporta</t>
        </is>
      </c>
      <c r="AK571" s="25" t="inlineStr">
        <is>
          <t>Milan- Vallejuelos</t>
        </is>
      </c>
      <c r="AM571" s="25" t="inlineStr">
        <is>
          <t>012</t>
        </is>
      </c>
      <c r="AP571" s="25" t="n">
        <v>8</v>
      </c>
      <c r="AQ571" s="34" t="n">
        <v>41843</v>
      </c>
      <c r="AR571" s="34" t="n">
        <v>41845</v>
      </c>
      <c r="AS571" s="36">
        <f>AR571-AQ571</f>
        <v/>
      </c>
      <c r="AT571" s="25" t="inlineStr">
        <is>
          <t>Acta de compromiso</t>
        </is>
      </c>
      <c r="AU571" s="25" t="inlineStr">
        <is>
          <t>Visitas patrulleros</t>
        </is>
      </c>
      <c r="AW571" s="38" t="n">
        <v>41845</v>
      </c>
      <c r="AX571" s="37" t="inlineStr">
        <is>
          <t>J. Alvarez</t>
        </is>
      </c>
    </row>
    <row r="572">
      <c r="A572" s="25" t="inlineStr">
        <is>
          <t>276316 Respuesta IUE.</t>
        </is>
      </c>
      <c r="B572" s="25" t="inlineStr">
        <is>
          <t>568-2014</t>
        </is>
      </c>
      <c r="C572" s="25" t="n">
        <v>1312459</v>
      </c>
      <c r="D572" s="25" t="inlineStr">
        <is>
          <t>HÍDRICO</t>
        </is>
      </c>
      <c r="H572" s="25" t="inlineStr">
        <is>
          <t>Disposición inadecuada de aguas residuales</t>
        </is>
      </c>
      <c r="I572" s="25" t="inlineStr">
        <is>
          <t>Bibiana Perez - camino verde de los naranjos</t>
        </is>
      </c>
      <c r="J572" s="25" t="inlineStr">
        <is>
          <t>Cl</t>
        </is>
      </c>
      <c r="K572" s="25" t="n">
        <v>39</v>
      </c>
      <c r="L572" s="25" t="inlineStr">
        <is>
          <t>A</t>
        </is>
      </c>
      <c r="M572" s="25" t="inlineStr">
        <is>
          <t>SUR</t>
        </is>
      </c>
      <c r="N572" s="25" t="n">
        <v>27</v>
      </c>
      <c r="O572" s="25" t="inlineStr">
        <is>
          <t>B</t>
        </is>
      </c>
      <c r="P572" s="25" t="n">
        <v>40</v>
      </c>
      <c r="T572" s="25">
        <f>CONCATENATE(J572," ",K572," ",L572," ",M572," ",N572," ",O572," ",P572," ",Q572," ",R572," ",S572)</f>
        <v/>
      </c>
      <c r="U572" s="25" t="inlineStr">
        <is>
          <t>no reporta</t>
        </is>
      </c>
      <c r="V572" s="25" t="n">
        <v>6012411</v>
      </c>
      <c r="W572" s="25" t="inlineStr">
        <is>
          <t>Por determinar</t>
        </is>
      </c>
      <c r="AH572" s="25">
        <f>CONCATENATE(X572," ",Y572," ",Z572," ",AA572," ",AB572," ",AC572," ",AD572," ",AE572," ",AF572," ",AG572)</f>
        <v/>
      </c>
      <c r="AI572" s="25" t="inlineStr">
        <is>
          <t>no reporta</t>
        </is>
      </c>
      <c r="AJ572" s="25" t="inlineStr">
        <is>
          <t>no reporta</t>
        </is>
      </c>
      <c r="AK572" s="25" t="inlineStr">
        <is>
          <t>San José</t>
        </is>
      </c>
      <c r="AM572" s="25" t="inlineStr">
        <is>
          <t>014</t>
        </is>
      </c>
      <c r="AP572" s="25" t="n">
        <v>6</v>
      </c>
      <c r="AQ572" s="34" t="n">
        <v>41843</v>
      </c>
      <c r="AR572" s="34" t="n">
        <v>41870</v>
      </c>
      <c r="AS572" s="36">
        <f>AR572-AQ572</f>
        <v/>
      </c>
      <c r="AT572" s="25" t="inlineStr">
        <is>
          <t>Acta de compromiso</t>
        </is>
      </c>
      <c r="AU572" s="25" t="inlineStr">
        <is>
          <t>Auto de archivo</t>
        </is>
      </c>
      <c r="AW572" s="38" t="n">
        <v>41870</v>
      </c>
      <c r="AX572" s="37" t="inlineStr">
        <is>
          <t>L. Taborda</t>
        </is>
      </c>
      <c r="AY572" s="38" t="n">
        <v>41871</v>
      </c>
    </row>
    <row r="573">
      <c r="B573" s="25" t="inlineStr">
        <is>
          <t>569-2014</t>
        </is>
      </c>
      <c r="C573" s="25" t="n">
        <v>1312460</v>
      </c>
      <c r="D573" s="25" t="inlineStr">
        <is>
          <t>LOTE-PREDIO</t>
        </is>
      </c>
      <c r="H573" s="25" t="inlineStr">
        <is>
          <t>Lote en mal estado</t>
        </is>
      </c>
      <c r="I573" s="25" t="inlineStr">
        <is>
          <t>Anonimo</t>
        </is>
      </c>
      <c r="T573" s="25">
        <f>CONCATENATE(J573," ",K573," ",L573," ",M573," ",N573," ",O573," ",P573," ",Q573," ",R573," ",S573)</f>
        <v/>
      </c>
      <c r="U573" s="25" t="inlineStr">
        <is>
          <t>no reporta</t>
        </is>
      </c>
      <c r="V573" s="25" t="inlineStr">
        <is>
          <t>no reporta</t>
        </is>
      </c>
      <c r="W573" s="25" t="inlineStr">
        <is>
          <t>Gladys Castaño Roman</t>
        </is>
      </c>
      <c r="X573" s="25" t="inlineStr">
        <is>
          <t>TR</t>
        </is>
      </c>
      <c r="Y573" s="25" t="n">
        <v>33</v>
      </c>
      <c r="AA573" s="25" t="inlineStr">
        <is>
          <t>SUR</t>
        </is>
      </c>
      <c r="AB573" s="25" t="n">
        <v>29</v>
      </c>
      <c r="AD573" s="25" t="n">
        <v>18</v>
      </c>
      <c r="AH573" s="25">
        <f>CONCATENATE(X573," ",Y573," ",Z573," ",AA573," ",AB573," ",AC573," ",AD573," ",AE573," ",AF573," ",AG573)</f>
        <v/>
      </c>
      <c r="AI573" s="25" t="inlineStr">
        <is>
          <t>no reporta</t>
        </is>
      </c>
      <c r="AJ573" s="25" t="inlineStr">
        <is>
          <t>no reporta</t>
        </is>
      </c>
      <c r="AK573" s="25" t="inlineStr">
        <is>
          <t>Alto de Misael</t>
        </is>
      </c>
      <c r="AM573" s="25" t="inlineStr">
        <is>
          <t>034</t>
        </is>
      </c>
      <c r="AP573" s="25" t="n">
        <v>3</v>
      </c>
      <c r="AQ573" s="34" t="n">
        <v>41843</v>
      </c>
      <c r="AR573" s="34" t="n">
        <v>41922</v>
      </c>
      <c r="AS573" s="36">
        <f>AR573-AQ573</f>
        <v/>
      </c>
      <c r="AT573" s="25" t="inlineStr">
        <is>
          <t>Acta de compromiso</t>
        </is>
      </c>
      <c r="AU573" s="25" t="inlineStr">
        <is>
          <t>Auto de archivo</t>
        </is>
      </c>
      <c r="AW573" s="38" t="n">
        <v>41922</v>
      </c>
      <c r="AX573" s="37" t="inlineStr">
        <is>
          <t>J. Alvarez</t>
        </is>
      </c>
      <c r="AY573" s="38" t="n">
        <v>41920</v>
      </c>
    </row>
    <row r="574">
      <c r="B574" s="25" t="inlineStr">
        <is>
          <t>570-2014</t>
        </is>
      </c>
      <c r="C574" s="25" t="n">
        <v>1312467</v>
      </c>
      <c r="E574" s="25" t="inlineStr">
        <is>
          <t>RESIDUOS SOLIDOS</t>
        </is>
      </c>
      <c r="H574" s="25" t="inlineStr">
        <is>
          <t>Recicladero en predio del Municipio</t>
        </is>
      </c>
      <c r="I574" s="25" t="inlineStr">
        <is>
          <t>Comunidad</t>
        </is>
      </c>
      <c r="T574" s="25">
        <f>CONCATENATE(J574," ",K574," ",L574," ",M574," ",N574," ",O574," ",P574," ",Q574," ",R574," ",S574)</f>
        <v/>
      </c>
      <c r="U574" s="25" t="inlineStr">
        <is>
          <t>no reporta</t>
        </is>
      </c>
      <c r="V574" s="25" t="inlineStr">
        <is>
          <t>no reporta</t>
        </is>
      </c>
      <c r="W574" s="25" t="inlineStr">
        <is>
          <t>Mario Gomez</t>
        </is>
      </c>
      <c r="X574" s="25" t="inlineStr">
        <is>
          <t>TR</t>
        </is>
      </c>
      <c r="Y574" s="25" t="n">
        <v>32</v>
      </c>
      <c r="Z574" s="25" t="inlineStr">
        <is>
          <t>A</t>
        </is>
      </c>
      <c r="AA574" s="25" t="inlineStr">
        <is>
          <t>SUR</t>
        </is>
      </c>
      <c r="AB574" s="25" t="n">
        <v>29</v>
      </c>
      <c r="AD574" s="25" t="n">
        <v>168</v>
      </c>
      <c r="AH574" s="25">
        <f>CONCATENATE(X574," ",Y574," ",Z574," ",AA574," ",AB574," ",AC574," ",AD574," ",AE574," ",AF574," ",AG574)</f>
        <v/>
      </c>
      <c r="AI574" s="25" t="inlineStr">
        <is>
          <t>no reporta</t>
        </is>
      </c>
      <c r="AJ574" s="25" t="inlineStr">
        <is>
          <t>no reporta</t>
        </is>
      </c>
      <c r="AK574" s="25" t="inlineStr">
        <is>
          <t>Alto de Misael</t>
        </is>
      </c>
      <c r="AM574" s="25" t="inlineStr">
        <is>
          <t>034</t>
        </is>
      </c>
      <c r="AP574" s="25" t="n">
        <v>3</v>
      </c>
      <c r="AQ574" s="34" t="n">
        <v>41843</v>
      </c>
      <c r="AR574" s="34" t="n">
        <v>41922</v>
      </c>
      <c r="AS574" s="36">
        <f>AR574-AQ574</f>
        <v/>
      </c>
      <c r="AT574" s="25" t="inlineStr">
        <is>
          <t>Acta de compromiso</t>
        </is>
      </c>
      <c r="AU574" s="25" t="inlineStr">
        <is>
          <t>Visitas patrulleros</t>
        </is>
      </c>
      <c r="AW574" s="38" t="n">
        <v>41922</v>
      </c>
      <c r="AX574" s="37" t="inlineStr">
        <is>
          <t>J. Alvarez</t>
        </is>
      </c>
      <c r="AY574" s="38" t="n">
        <v>41922</v>
      </c>
    </row>
    <row r="575">
      <c r="B575" s="25" t="inlineStr">
        <is>
          <t>571-2014</t>
        </is>
      </c>
      <c r="C575" s="25" t="n">
        <v>1312458</v>
      </c>
      <c r="E575" s="25" t="inlineStr">
        <is>
          <t>ESCOMBROS</t>
        </is>
      </c>
      <c r="H575" s="25" t="inlineStr">
        <is>
          <t>Disposición inadecuada de escombros</t>
        </is>
      </c>
      <c r="I575" s="25" t="inlineStr">
        <is>
          <t>Jorge Enrique Flores Caro</t>
        </is>
      </c>
      <c r="J575" s="25" t="inlineStr">
        <is>
          <t>KR</t>
        </is>
      </c>
      <c r="K575" s="25" t="n">
        <v>28</v>
      </c>
      <c r="N575" s="25" t="n">
        <v>27</v>
      </c>
      <c r="O575" s="25" t="inlineStr">
        <is>
          <t>D</t>
        </is>
      </c>
      <c r="P575" s="25" t="n">
        <v>150</v>
      </c>
      <c r="Q575" s="25" t="inlineStr">
        <is>
          <t>SUR</t>
        </is>
      </c>
      <c r="S575" s="25" t="n">
        <v>144</v>
      </c>
      <c r="T575" s="25">
        <f>CONCATENATE(J575," ",K575," ",L575," ",M575," ",N575," ",O575," ",P575," ",Q575," ",R575," ",S575)</f>
        <v/>
      </c>
      <c r="U575" s="25" t="n">
        <v>70110541</v>
      </c>
      <c r="V575" s="25" t="n">
        <v>2714812</v>
      </c>
      <c r="W575" s="25" t="inlineStr">
        <is>
          <t>Por determinar</t>
        </is>
      </c>
      <c r="AH575" s="25">
        <f>CONCATENATE(X575," ",Y575," ",Z575," ",AA575," ",AB575," ",AC575," ",AD575," ",AE575," ",AF575," ",AG575)</f>
        <v/>
      </c>
      <c r="AI575" s="25" t="inlineStr">
        <is>
          <t>no reporta</t>
        </is>
      </c>
      <c r="AJ575" s="25" t="inlineStr">
        <is>
          <t>no reporta</t>
        </is>
      </c>
      <c r="AK575" s="25" t="inlineStr">
        <is>
          <t>Alto de Misael</t>
        </is>
      </c>
      <c r="AM575" s="25" t="inlineStr">
        <is>
          <t>034</t>
        </is>
      </c>
      <c r="AP575" s="25" t="n">
        <v>3</v>
      </c>
      <c r="AQ575" s="34" t="n">
        <v>41843</v>
      </c>
      <c r="AR575" s="34" t="n">
        <v>41922</v>
      </c>
      <c r="AS575" s="36">
        <f>AR575-AQ575</f>
        <v/>
      </c>
      <c r="AT575" s="25" t="inlineStr">
        <is>
          <t>Acta de compromiso</t>
        </is>
      </c>
      <c r="AU575" s="25" t="inlineStr">
        <is>
          <t>Visitas patrulleros</t>
        </is>
      </c>
      <c r="AW575" s="38" t="n">
        <v>41922</v>
      </c>
      <c r="AX575" s="37" t="inlineStr">
        <is>
          <t>J. Alvarez</t>
        </is>
      </c>
      <c r="AY575" s="38" t="n">
        <v>41922</v>
      </c>
    </row>
    <row r="576">
      <c r="B576" s="25" t="inlineStr">
        <is>
          <t>572-2014</t>
        </is>
      </c>
      <c r="C576" s="25" t="n">
        <v>1312470</v>
      </c>
      <c r="E576" s="25" t="inlineStr">
        <is>
          <t>ESCOMBROS</t>
        </is>
      </c>
      <c r="H576" s="25" t="inlineStr">
        <is>
          <t>Disposición inadecuada de escombros</t>
        </is>
      </c>
      <c r="I576" s="25" t="inlineStr">
        <is>
          <t>Acanto - Yamile Caro Escobar</t>
        </is>
      </c>
      <c r="J576" s="25" t="inlineStr">
        <is>
          <t>KR</t>
        </is>
      </c>
      <c r="K576" s="25" t="n">
        <v>41</v>
      </c>
      <c r="L576" s="25" t="inlineStr">
        <is>
          <t>A</t>
        </is>
      </c>
      <c r="N576" s="25" t="n">
        <v>22</v>
      </c>
      <c r="P576" s="25" t="n">
        <v>87</v>
      </c>
      <c r="Q576" s="25" t="inlineStr">
        <is>
          <t>SUR</t>
        </is>
      </c>
      <c r="T576" s="25">
        <f>CONCATENATE(J576," ",K576," ",L576," ",M576," ",N576," ",O576," ",P576," ",Q576," ",R576," ",S576)</f>
        <v/>
      </c>
      <c r="U576" s="25" t="n">
        <v>1036618023</v>
      </c>
      <c r="V576" s="25" t="n">
        <v>3134558</v>
      </c>
      <c r="W576" s="25" t="inlineStr">
        <is>
          <t>Por determinar</t>
        </is>
      </c>
      <c r="X576" s="25" t="inlineStr">
        <is>
          <t>KR</t>
        </is>
      </c>
      <c r="Y576" s="25" t="n">
        <v>43</v>
      </c>
      <c r="AB576" s="25" t="n">
        <v>23</v>
      </c>
      <c r="AC576" s="25" t="inlineStr">
        <is>
          <t>A</t>
        </is>
      </c>
      <c r="AD576" s="25" t="n">
        <v>198</v>
      </c>
      <c r="AE576" s="25" t="inlineStr">
        <is>
          <t>SUR</t>
        </is>
      </c>
      <c r="AH576" s="25">
        <f>CONCATENATE(X576," ",Y576," ",Z576," ",AA576," ",AB576," ",AC576," ",AD576," ",AE576," ",AF576," ",AG576)</f>
        <v/>
      </c>
      <c r="AI576" s="25" t="inlineStr">
        <is>
          <t>no reporta</t>
        </is>
      </c>
      <c r="AJ576" s="25" t="inlineStr">
        <is>
          <t>no reporta</t>
        </is>
      </c>
      <c r="AK576" s="25" t="inlineStr">
        <is>
          <t>Las Orquideas</t>
        </is>
      </c>
      <c r="AM576" s="25" t="inlineStr">
        <is>
          <t>035</t>
        </is>
      </c>
      <c r="AP576" s="25" t="n">
        <v>3</v>
      </c>
      <c r="AQ576" s="34" t="n">
        <v>41843</v>
      </c>
      <c r="AR576" s="34" t="n">
        <v>41870</v>
      </c>
      <c r="AS576" s="36">
        <f>AR576-AQ576</f>
        <v/>
      </c>
      <c r="AT576" s="25" t="inlineStr">
        <is>
          <t>Acta de compromiso</t>
        </is>
      </c>
      <c r="AU576" s="25" t="inlineStr">
        <is>
          <t>Auto de archivo</t>
        </is>
      </c>
      <c r="AW576" s="38" t="n">
        <v>41870</v>
      </c>
      <c r="AX576" s="37" t="inlineStr">
        <is>
          <t>L. Taborda</t>
        </is>
      </c>
      <c r="AY576" s="38" t="n">
        <v>41871</v>
      </c>
    </row>
    <row r="577">
      <c r="A577" s="25" t="inlineStr">
        <is>
          <t xml:space="preserve">Oficio 13-3103 IT 13-3104 </t>
        </is>
      </c>
      <c r="B577" s="25" t="inlineStr">
        <is>
          <t>573-2014</t>
        </is>
      </c>
      <c r="C577" s="25" t="inlineStr">
        <is>
          <t>1314664 - 133962 - 1316651 - 271239 - 292395</t>
        </is>
      </c>
      <c r="D577" s="25" t="inlineStr">
        <is>
          <t>HÍDRICO</t>
        </is>
      </c>
      <c r="G577" s="25" t="inlineStr">
        <is>
          <t>faro del esmeraldal</t>
        </is>
      </c>
      <c r="H577" s="25" t="inlineStr">
        <is>
          <t>Descarga de aguas residuales a quebrada la honda</t>
        </is>
      </c>
      <c r="I577" s="25" t="inlineStr">
        <is>
          <t>Autoridad Ambiental</t>
        </is>
      </c>
      <c r="T577" s="25">
        <f>CONCATENATE(J577," ",K577," ",L577," ",M577," ",N577," ",O577," ",P577," ",Q577," ",R577," ",S577)</f>
        <v/>
      </c>
      <c r="U577" s="25" t="inlineStr">
        <is>
          <t>no reporta</t>
        </is>
      </c>
      <c r="V577" s="25" t="inlineStr">
        <is>
          <t>no reporta</t>
        </is>
      </c>
      <c r="W577" s="25" t="inlineStr">
        <is>
          <t>Gloria Zuluaga - Faro del Esmeraldal</t>
        </is>
      </c>
      <c r="X577" s="25" t="inlineStr">
        <is>
          <t>CL</t>
        </is>
      </c>
      <c r="Y577" s="25" t="n">
        <v>27</v>
      </c>
      <c r="AA577" s="25" t="inlineStr">
        <is>
          <t>SUR</t>
        </is>
      </c>
      <c r="AB577" s="25" t="n">
        <v>27</v>
      </c>
      <c r="AC577" s="25" t="inlineStr">
        <is>
          <t>B</t>
        </is>
      </c>
      <c r="AD577" s="25" t="n">
        <v>100</v>
      </c>
      <c r="AH577" s="25">
        <f>CONCATENATE(X577," ",Y577," ",Z577," ",AA577," ",AB577," ",AC577," ",AD577," ",AE577," ",AF577," ",AG577)</f>
        <v/>
      </c>
      <c r="AI577" s="25" t="inlineStr">
        <is>
          <t>no reporta</t>
        </is>
      </c>
      <c r="AJ577" s="25" t="n">
        <v>5969634</v>
      </c>
      <c r="AK577" s="25" t="inlineStr">
        <is>
          <t>El Esmeraldal</t>
        </is>
      </c>
      <c r="AM577" s="25" t="inlineStr">
        <is>
          <t>031</t>
        </is>
      </c>
      <c r="AP577" s="25" t="n">
        <v>4</v>
      </c>
      <c r="AQ577" s="34" t="n">
        <v>41841</v>
      </c>
      <c r="AR577" s="34" t="n">
        <v>41893</v>
      </c>
      <c r="AS577" s="36">
        <f>AR577-AQ577</f>
        <v/>
      </c>
      <c r="AT577" s="25" t="inlineStr">
        <is>
          <t>Acta de compromiso</t>
        </is>
      </c>
      <c r="AU577" s="25" t="inlineStr">
        <is>
          <t>Auto de archivo</t>
        </is>
      </c>
      <c r="AV577" s="25" t="inlineStr">
        <is>
          <t>E.P.M. (Investigacion, 26/03/2015 - 14/05/2015)</t>
        </is>
      </c>
      <c r="BL577" s="38" t="n">
        <v>41905</v>
      </c>
      <c r="BM577" s="38" t="n">
        <v>41905</v>
      </c>
      <c r="CF577" s="38" t="n">
        <v>42020</v>
      </c>
    </row>
    <row r="578">
      <c r="B578" s="25" t="inlineStr">
        <is>
          <t>574-2014</t>
        </is>
      </c>
      <c r="C578" s="25" t="inlineStr">
        <is>
          <t xml:space="preserve">1312499 - 1312508- </t>
        </is>
      </c>
      <c r="D578" s="25" t="inlineStr">
        <is>
          <t>ESPACIO PUBLICOS VERDES</t>
        </is>
      </c>
      <c r="H578" s="25" t="inlineStr">
        <is>
          <t>Intervencion de zona verde del espacio publico</t>
        </is>
      </c>
      <c r="I578" s="25" t="inlineStr">
        <is>
          <t>Hernando Isaza</t>
        </is>
      </c>
      <c r="J578" s="25" t="inlineStr">
        <is>
          <t>Cl</t>
        </is>
      </c>
      <c r="K578" s="25" t="n">
        <v>32</v>
      </c>
      <c r="M578" s="25" t="inlineStr">
        <is>
          <t>SUR</t>
        </is>
      </c>
      <c r="N578" s="25" t="n">
        <v>47</v>
      </c>
      <c r="P578" s="25" t="n">
        <v>35</v>
      </c>
      <c r="T578" s="25">
        <f>CONCATENATE(J578," ",K578," ",L578," ",M578," ",N578," ",O578," ",P578," ",Q578," ",R578," ",S578)</f>
        <v/>
      </c>
      <c r="U578" s="25" t="n">
        <v>70043932</v>
      </c>
      <c r="V578" s="25" t="n">
        <v>3736255</v>
      </c>
      <c r="W578" s="25" t="inlineStr">
        <is>
          <t>Catalina Escobar</t>
        </is>
      </c>
      <c r="X578" s="25" t="inlineStr">
        <is>
          <t>KR</t>
        </is>
      </c>
      <c r="Y578" s="25" t="n">
        <v>47</v>
      </c>
      <c r="AB578" s="25" t="n">
        <v>32</v>
      </c>
      <c r="AD578" s="25" t="n">
        <v>13</v>
      </c>
      <c r="AE578" s="25" t="inlineStr">
        <is>
          <t>SUR</t>
        </is>
      </c>
      <c r="AH578" s="25">
        <f>CONCATENATE(X578," ",Y578," ",Z578," ",AA578," ",AB578," ",AC578," ",AD578," ",AE578," ",AF578," ",AG578)</f>
        <v/>
      </c>
      <c r="AI578" s="25" t="inlineStr">
        <is>
          <t>no reporta</t>
        </is>
      </c>
      <c r="AJ578" s="25" t="n">
        <v>3332535</v>
      </c>
      <c r="AK578" s="25" t="inlineStr">
        <is>
          <t>El Portal</t>
        </is>
      </c>
      <c r="AM578" s="25" t="inlineStr">
        <is>
          <t>024</t>
        </is>
      </c>
      <c r="AP578" s="25" t="n">
        <v>2</v>
      </c>
      <c r="AQ578" s="34" t="n">
        <v>41844</v>
      </c>
      <c r="AR578" s="34" t="n">
        <v>41844</v>
      </c>
      <c r="AS578" s="36">
        <f>AR578-AQ578</f>
        <v/>
      </c>
      <c r="AT578" s="25" t="inlineStr">
        <is>
          <t>Acta de compromiso</t>
        </is>
      </c>
      <c r="AU578" s="25" t="inlineStr">
        <is>
          <t>Verificación</t>
        </is>
      </c>
      <c r="AW578" s="38" t="n">
        <v>41870</v>
      </c>
      <c r="AX578" s="37" t="inlineStr">
        <is>
          <t>L. Taborda</t>
        </is>
      </c>
      <c r="AY578" s="38" t="n">
        <v>41871</v>
      </c>
    </row>
    <row r="579">
      <c r="B579" s="25" t="inlineStr">
        <is>
          <t>575-2014</t>
        </is>
      </c>
      <c r="C579" s="25" t="n">
        <v>1312244</v>
      </c>
      <c r="D579" s="25" t="inlineStr">
        <is>
          <t>HÍDRICO</t>
        </is>
      </c>
      <c r="H579" s="25" t="inlineStr">
        <is>
          <t>Descarga de agua residual en afluente de la quebrada La Honda</t>
        </is>
      </c>
      <c r="I579" s="25" t="inlineStr">
        <is>
          <t>Giovanny Montaño</t>
        </is>
      </c>
      <c r="J579" s="25" t="inlineStr">
        <is>
          <t>Cl</t>
        </is>
      </c>
      <c r="K579" s="25" t="n">
        <v>25</v>
      </c>
      <c r="L579" s="25" t="inlineStr">
        <is>
          <t>C</t>
        </is>
      </c>
      <c r="M579" s="25" t="inlineStr">
        <is>
          <t>SUR</t>
        </is>
      </c>
      <c r="N579" s="25" t="n">
        <v>25</v>
      </c>
      <c r="O579" s="25" t="inlineStr">
        <is>
          <t>B</t>
        </is>
      </c>
      <c r="P579" s="25" t="n">
        <v>30</v>
      </c>
      <c r="S579" s="25" t="n">
        <v>101</v>
      </c>
      <c r="T579" s="25">
        <f>CONCATENATE(J579," ",K579," ",L579," ",M579," ",N579," ",O579," ",P579," ",Q579," ",R579," ",S579)</f>
        <v/>
      </c>
      <c r="U579" s="25" t="inlineStr">
        <is>
          <t>no reporta</t>
        </is>
      </c>
      <c r="V579" s="25" t="n">
        <v>3360023</v>
      </c>
      <c r="W579" s="25" t="inlineStr">
        <is>
          <t>Casas de patio y otros</t>
        </is>
      </c>
      <c r="AH579" s="25">
        <f>CONCATENATE(X579," ",Y579," ",Z579," ",AA579," ",AB579," ",AC579," ",AD579," ",AE579," ",AF579," ",AG579)</f>
        <v/>
      </c>
      <c r="AI579" s="25" t="inlineStr">
        <is>
          <t>no reporta</t>
        </is>
      </c>
      <c r="AJ579" s="25" t="inlineStr">
        <is>
          <t>no reporta</t>
        </is>
      </c>
      <c r="AK579" s="25" t="inlineStr">
        <is>
          <t>Loma El Atravezado</t>
        </is>
      </c>
      <c r="AM579" s="25" t="inlineStr">
        <is>
          <t>032</t>
        </is>
      </c>
      <c r="AP579" s="25" t="n">
        <v>4</v>
      </c>
      <c r="AQ579" s="34" t="n">
        <v>41843</v>
      </c>
      <c r="AR579" s="34" t="n">
        <v>41843</v>
      </c>
      <c r="AS579" s="36">
        <f>AR579-AQ579</f>
        <v/>
      </c>
      <c r="AT579" s="25" t="inlineStr">
        <is>
          <t>Remisión u otros</t>
        </is>
      </c>
      <c r="AU579" s="25" t="inlineStr">
        <is>
          <t>Pendiente de trámite</t>
        </is>
      </c>
    </row>
    <row r="580">
      <c r="B580" s="25" t="inlineStr">
        <is>
          <t>576-2014</t>
        </is>
      </c>
      <c r="C580" s="25" t="inlineStr">
        <is>
          <t>137805 - 116417</t>
        </is>
      </c>
      <c r="D580" s="25" t="inlineStr">
        <is>
          <t>HÍDRICO</t>
        </is>
      </c>
      <c r="H580" s="25" t="inlineStr">
        <is>
          <t>Empozamiento de agua en via publica</t>
        </is>
      </c>
      <c r="I580" s="25" t="inlineStr">
        <is>
          <t>Secretaria de Salud</t>
        </is>
      </c>
      <c r="T580" s="25">
        <f>CONCATENATE(J580," ",K580," ",L580," ",M580," ",N580," ",O580," ",P580," ",Q580," ",R580," ",S580)</f>
        <v/>
      </c>
      <c r="U580" s="25" t="inlineStr">
        <is>
          <t>no reporta</t>
        </is>
      </c>
      <c r="V580" s="25" t="inlineStr">
        <is>
          <t>no reporta</t>
        </is>
      </c>
      <c r="W580" s="25" t="inlineStr">
        <is>
          <t>Edificio Picadelly</t>
        </is>
      </c>
      <c r="X580" s="25" t="inlineStr">
        <is>
          <t>KR</t>
        </is>
      </c>
      <c r="Y580" s="25" t="n">
        <v>46</v>
      </c>
      <c r="Z580" s="25" t="inlineStr">
        <is>
          <t>A</t>
        </is>
      </c>
      <c r="AB580" s="25" t="n">
        <v>44</v>
      </c>
      <c r="AD580" s="25" t="n">
        <v>8</v>
      </c>
      <c r="AE580" s="25" t="inlineStr">
        <is>
          <t>SUR</t>
        </is>
      </c>
      <c r="AH580" s="25">
        <f>CONCATENATE(X580," ",Y580," ",Z580," ",AA580," ",AB580," ",AC580," ",AD580," ",AE580," ",AF580," ",AG580)</f>
        <v/>
      </c>
      <c r="AI580" s="25" t="inlineStr">
        <is>
          <t>no reporta</t>
        </is>
      </c>
      <c r="AJ580" s="25" t="inlineStr">
        <is>
          <t>no reporta</t>
        </is>
      </c>
      <c r="AK580" s="25" t="inlineStr">
        <is>
          <t>Primavera</t>
        </is>
      </c>
      <c r="AM580" s="25" t="inlineStr">
        <is>
          <t>010</t>
        </is>
      </c>
      <c r="AP580" s="25" t="n">
        <v>8</v>
      </c>
      <c r="AQ580" s="34" t="n">
        <v>41844</v>
      </c>
      <c r="AR580" s="34" t="n">
        <v>42052</v>
      </c>
      <c r="AS580" s="36">
        <f>AR580-AQ580</f>
        <v/>
      </c>
      <c r="AT580" s="25" t="inlineStr">
        <is>
          <t>Acta de compromiso</t>
        </is>
      </c>
      <c r="AU580" s="25" t="inlineStr">
        <is>
          <t>Auto de archivo</t>
        </is>
      </c>
      <c r="AW580" s="38" t="n">
        <v>42052</v>
      </c>
      <c r="AX580" s="37" t="inlineStr">
        <is>
          <t>J. guzman</t>
        </is>
      </c>
      <c r="AY580" s="38" t="n">
        <v>42052</v>
      </c>
      <c r="CF580" s="38" t="n">
        <v>42054</v>
      </c>
    </row>
    <row r="581">
      <c r="A581" s="25" t="inlineStr">
        <is>
          <t>PQR</t>
        </is>
      </c>
      <c r="B581" s="25" t="inlineStr">
        <is>
          <t>577-2014</t>
        </is>
      </c>
      <c r="C581" s="25" t="n">
        <v>1312860</v>
      </c>
      <c r="E581" s="25" t="inlineStr">
        <is>
          <t>RESIDUOS SOLIDOS</t>
        </is>
      </c>
      <c r="H581" s="25" t="inlineStr">
        <is>
          <t>Diposición inadecuada de residuos solidos</t>
        </is>
      </c>
      <c r="I581" s="25" t="inlineStr">
        <is>
          <t>Carlos Arturo Naranjo Velez - carlosarturonaranjo@hotmail.com</t>
        </is>
      </c>
      <c r="T581" s="25">
        <f>CONCATENATE(J581," ",K581," ",L581," ",M581," ",N581," ",O581," ",P581," ",Q581," ",R581," ",S581)</f>
        <v/>
      </c>
      <c r="U581" s="25" t="inlineStr">
        <is>
          <t>no reporta</t>
        </is>
      </c>
      <c r="V581" s="25" t="inlineStr">
        <is>
          <t>no reporta</t>
        </is>
      </c>
      <c r="W581" s="25" t="inlineStr">
        <is>
          <t>Por determinar</t>
        </is>
      </c>
      <c r="X581" s="25" t="inlineStr">
        <is>
          <t>KR</t>
        </is>
      </c>
      <c r="Y581" s="25" t="n">
        <v>40</v>
      </c>
      <c r="AB581" s="25" t="n">
        <v>39</v>
      </c>
      <c r="AE581" s="25" t="inlineStr">
        <is>
          <t>SUR</t>
        </is>
      </c>
      <c r="AH581" s="25">
        <f>CONCATENATE(X581," ",Y581," ",Z581," ",AA581," ",AB581," ",AC581," ",AD581," ",AE581," ",AF581," ",AG581)</f>
        <v/>
      </c>
      <c r="AI581" s="25" t="inlineStr">
        <is>
          <t>no reporta</t>
        </is>
      </c>
      <c r="AJ581" s="25" t="inlineStr">
        <is>
          <t>no reporta</t>
        </is>
      </c>
      <c r="AK581" s="25" t="inlineStr">
        <is>
          <t>Zona centro</t>
        </is>
      </c>
      <c r="AM581" s="25" t="inlineStr">
        <is>
          <t>022</t>
        </is>
      </c>
      <c r="AP581" s="25" t="n">
        <v>9</v>
      </c>
      <c r="AQ581" s="34" t="n">
        <v>41841</v>
      </c>
      <c r="AR581" s="34" t="n">
        <v>41841</v>
      </c>
      <c r="AS581" s="36">
        <f>AR581-AQ581</f>
        <v/>
      </c>
      <c r="AT581" s="25" t="inlineStr">
        <is>
          <t>Acta de compromiso</t>
        </is>
      </c>
      <c r="AU581" s="25" t="inlineStr">
        <is>
          <t>Auto de archivo</t>
        </is>
      </c>
      <c r="AW581" s="38" t="n">
        <v>41841</v>
      </c>
      <c r="AX581" s="37" t="inlineStr">
        <is>
          <t>inspeccion ambiental</t>
        </is>
      </c>
      <c r="AY581" s="38" t="n">
        <v>41841</v>
      </c>
      <c r="CF581" s="38" t="n">
        <v>41940</v>
      </c>
    </row>
    <row r="582">
      <c r="B582" s="25" t="inlineStr">
        <is>
          <t>578-2014</t>
        </is>
      </c>
      <c r="C582" s="25" t="n">
        <v>137804</v>
      </c>
      <c r="E582" s="25" t="inlineStr">
        <is>
          <t>RESIDUOS SOLIDOS</t>
        </is>
      </c>
      <c r="H582" s="25" t="inlineStr">
        <is>
          <t>Manejo inadecuado de reciclaje</t>
        </is>
      </c>
      <c r="I582" s="25" t="inlineStr">
        <is>
          <t>Secretaria de Salud - Martha Elena Vargas</t>
        </is>
      </c>
      <c r="J582" s="25" t="inlineStr">
        <is>
          <t>Cl</t>
        </is>
      </c>
      <c r="K582" s="25" t="n">
        <v>39</v>
      </c>
      <c r="L582" s="25" t="inlineStr">
        <is>
          <t>B</t>
        </is>
      </c>
      <c r="M582" s="25" t="inlineStr">
        <is>
          <t>SUR</t>
        </is>
      </c>
      <c r="N582" s="25" t="n">
        <v>45</v>
      </c>
      <c r="O582" s="25" t="inlineStr">
        <is>
          <t>B</t>
        </is>
      </c>
      <c r="P582" s="25" t="n">
        <v>4</v>
      </c>
      <c r="T582" s="25">
        <f>CONCATENATE(J582," ",K582," ",L582," ",M582," ",N582," ",O582," ",P582," ",Q582," ",R582," ",S582)</f>
        <v/>
      </c>
      <c r="U582" s="25" t="inlineStr">
        <is>
          <t>no reporta</t>
        </is>
      </c>
      <c r="V582" s="25" t="inlineStr">
        <is>
          <t>no reporta</t>
        </is>
      </c>
      <c r="W582" s="25" t="inlineStr">
        <is>
          <t>Por determinar</t>
        </is>
      </c>
      <c r="AH582" s="25">
        <f>CONCATENATE(X582," ",Y582," ",Z582," ",AA582," ",AB582," ",AC582," ",AD582," ",AE582," ",AF582," ",AG582)</f>
        <v/>
      </c>
      <c r="AI582" s="25" t="inlineStr">
        <is>
          <t>no reporta</t>
        </is>
      </c>
      <c r="AJ582" s="25" t="inlineStr">
        <is>
          <t>no reporta</t>
        </is>
      </c>
      <c r="AK582" s="25" t="inlineStr">
        <is>
          <t>Alcalá</t>
        </is>
      </c>
      <c r="AM582" s="25" t="inlineStr">
        <is>
          <t>023</t>
        </is>
      </c>
      <c r="AP582" s="25" t="n">
        <v>8</v>
      </c>
      <c r="AQ582" s="34" t="n">
        <v>41844</v>
      </c>
      <c r="AR582" s="34" t="n">
        <v>41883</v>
      </c>
      <c r="AS582" s="36">
        <f>AR582-AQ582</f>
        <v/>
      </c>
      <c r="AT582" s="25" t="inlineStr">
        <is>
          <t>Acta de compromiso</t>
        </is>
      </c>
      <c r="AU582" s="25" t="inlineStr">
        <is>
          <t>Auto de archivo</t>
        </is>
      </c>
      <c r="AW582" s="38" t="n">
        <v>41883</v>
      </c>
      <c r="AX582" s="37" t="inlineStr">
        <is>
          <t>S. Bustamante</t>
        </is>
      </c>
      <c r="AY582" s="38" t="n">
        <v>41883</v>
      </c>
      <c r="AZ582" s="38" t="n">
        <v>41904</v>
      </c>
      <c r="BA582" s="37" t="inlineStr">
        <is>
          <t>J. Restrepo</t>
        </is>
      </c>
      <c r="BB582" s="38" t="n">
        <v>41904</v>
      </c>
      <c r="CF582" s="38" t="n">
        <v>41988</v>
      </c>
    </row>
    <row r="583">
      <c r="B583" s="25" t="inlineStr">
        <is>
          <t>579-2014</t>
        </is>
      </c>
      <c r="C583" s="25" t="n">
        <v>1312540</v>
      </c>
      <c r="D583" s="25" t="inlineStr">
        <is>
          <t>FAUNA DOMÉSTICA</t>
        </is>
      </c>
      <c r="H583" s="25" t="inlineStr">
        <is>
          <t>Tenencia inadecuada de canino</t>
        </is>
      </c>
      <c r="I583" s="25" t="inlineStr">
        <is>
          <t>Seneyda Correa</t>
        </is>
      </c>
      <c r="J583" s="25" t="inlineStr">
        <is>
          <t>KR</t>
        </is>
      </c>
      <c r="K583" s="25" t="n">
        <v>43</v>
      </c>
      <c r="L583" s="25" t="inlineStr">
        <is>
          <t>A</t>
        </is>
      </c>
      <c r="N583" s="25" t="n">
        <v>45</v>
      </c>
      <c r="P583" s="25" t="n">
        <v>35</v>
      </c>
      <c r="Q583" s="25" t="inlineStr">
        <is>
          <t>SUR</t>
        </is>
      </c>
      <c r="S583" s="25" t="n">
        <v>201</v>
      </c>
      <c r="T583" s="25">
        <f>CONCATENATE(J583," ",K583," ",L583," ",M583," ",N583," ",O583," ",P583," ",Q583," ",R583," ",S583)</f>
        <v/>
      </c>
      <c r="U583" s="25" t="n">
        <v>42873793</v>
      </c>
      <c r="V583" s="25" t="n">
        <v>2761241</v>
      </c>
      <c r="W583" s="25" t="inlineStr">
        <is>
          <t>Por determinar</t>
        </is>
      </c>
      <c r="AH583" s="25">
        <f>CONCATENATE(X583," ",Y583," ",Z583," ",AA583," ",AB583," ",AC583," ",AD583," ",AE583," ",AF583," ",AG583)</f>
        <v/>
      </c>
      <c r="AI583" s="25" t="inlineStr">
        <is>
          <t>no reporta</t>
        </is>
      </c>
      <c r="AJ583" s="25" t="inlineStr">
        <is>
          <t>no reporta</t>
        </is>
      </c>
      <c r="AK583" s="25" t="inlineStr">
        <is>
          <t>Milan- Vallejuelos</t>
        </is>
      </c>
      <c r="AM583" s="25" t="inlineStr">
        <is>
          <t>012</t>
        </is>
      </c>
      <c r="AP583" s="25" t="n">
        <v>8</v>
      </c>
      <c r="AQ583" s="34" t="n">
        <v>41845</v>
      </c>
      <c r="AR583" s="34" t="n">
        <v>41845</v>
      </c>
      <c r="AS583" s="36">
        <f>AR583-AQ583</f>
        <v/>
      </c>
      <c r="AT583" s="25" t="inlineStr">
        <is>
          <t>Acta de compromiso</t>
        </is>
      </c>
      <c r="AU583" s="25" t="inlineStr">
        <is>
          <t>Auto de archivo</t>
        </is>
      </c>
      <c r="AW583" s="38" t="n">
        <v>41845</v>
      </c>
      <c r="AX583" s="37" t="inlineStr">
        <is>
          <t>S. Bustamante</t>
        </is>
      </c>
      <c r="AY583" s="38" t="n">
        <v>41845</v>
      </c>
      <c r="CF583" s="38" t="n">
        <v>41927</v>
      </c>
    </row>
    <row r="584">
      <c r="B584" s="25" t="inlineStr">
        <is>
          <t>580-2014</t>
        </is>
      </c>
      <c r="C584" s="25" t="n">
        <v>1312548</v>
      </c>
      <c r="D584" s="25" t="inlineStr">
        <is>
          <t>FAUNA DOMÉSTICA</t>
        </is>
      </c>
      <c r="H584" s="25" t="inlineStr">
        <is>
          <t xml:space="preserve">Denuncia de maltrato animal </t>
        </is>
      </c>
      <c r="I584" s="25" t="inlineStr">
        <is>
          <t>Laura Botero - shakira.b.l@hotmail.com</t>
        </is>
      </c>
      <c r="T584" s="25">
        <f>CONCATENATE(J584," ",K584," ",L584," ",M584," ",N584," ",O584," ",P584," ",Q584," ",R584," ",S584)</f>
        <v/>
      </c>
      <c r="U584" s="25" t="n">
        <v>43747828</v>
      </c>
      <c r="V584" s="25" t="inlineStr">
        <is>
          <t>no reporta</t>
        </is>
      </c>
      <c r="W584" s="25" t="inlineStr">
        <is>
          <t>Hugo Navarrete</t>
        </is>
      </c>
      <c r="X584" s="25" t="inlineStr">
        <is>
          <t>KR</t>
        </is>
      </c>
      <c r="Y584" s="25" t="n">
        <v>33</v>
      </c>
      <c r="AB584" s="25" t="n">
        <v>38</v>
      </c>
      <c r="AC584" s="25" t="inlineStr">
        <is>
          <t>A</t>
        </is>
      </c>
      <c r="AD584" s="25" t="n">
        <v>36</v>
      </c>
      <c r="AE584" s="25" t="inlineStr">
        <is>
          <t>SUR</t>
        </is>
      </c>
      <c r="AG584" s="25" t="n">
        <v>201</v>
      </c>
      <c r="AH584" s="25">
        <f>CONCATENATE(X584," ",Y584," ",Z584," ",AA584," ",AB584," ",AC584," ",AD584," ",AE584," ",AF584," ",AG584)</f>
        <v/>
      </c>
      <c r="AI584" s="25" t="inlineStr">
        <is>
          <t>no reporta</t>
        </is>
      </c>
      <c r="AJ584" s="25" t="inlineStr">
        <is>
          <t>no reporta</t>
        </is>
      </c>
      <c r="AK584" s="25" t="inlineStr">
        <is>
          <t>Mesa</t>
        </is>
      </c>
      <c r="AM584" s="25" t="inlineStr">
        <is>
          <t>021</t>
        </is>
      </c>
      <c r="AP584" s="25" t="n">
        <v>9</v>
      </c>
      <c r="AQ584" s="34" t="n">
        <v>41845</v>
      </c>
      <c r="AR584" s="34" t="n">
        <v>41904</v>
      </c>
      <c r="AS584" s="36">
        <f>AR584-AQ584</f>
        <v/>
      </c>
      <c r="AT584" s="25" t="inlineStr">
        <is>
          <t>Maltrato Animal</t>
        </is>
      </c>
      <c r="AU584" s="25" t="inlineStr">
        <is>
          <t xml:space="preserve">Auto de inicio </t>
        </is>
      </c>
      <c r="BN584" s="38" t="n">
        <v>41904</v>
      </c>
      <c r="BO584" s="38" t="n">
        <v>41905</v>
      </c>
    </row>
    <row r="585">
      <c r="B585" s="25" t="inlineStr">
        <is>
          <t>581-2014</t>
        </is>
      </c>
      <c r="C585" s="25" t="n">
        <v>1312541</v>
      </c>
      <c r="D585" s="25" t="inlineStr">
        <is>
          <t>HÍDRICO</t>
        </is>
      </c>
      <c r="H585" s="25" t="inlineStr">
        <is>
          <t>Uso excesivo de agua regando cancha de futbol</t>
        </is>
      </c>
      <c r="I585" s="25" t="inlineStr">
        <is>
          <t>Mario Alberto Posada</t>
        </is>
      </c>
      <c r="J585" s="25" t="inlineStr">
        <is>
          <t>KR</t>
        </is>
      </c>
      <c r="K585" s="25" t="n">
        <v>41</v>
      </c>
      <c r="L585" s="25" t="inlineStr">
        <is>
          <t>A</t>
        </is>
      </c>
      <c r="N585" s="25" t="n">
        <v>22</v>
      </c>
      <c r="P585" s="25" t="n">
        <v>87</v>
      </c>
      <c r="Q585" s="25" t="inlineStr">
        <is>
          <t>SUR</t>
        </is>
      </c>
      <c r="T585" s="25">
        <f>CONCATENATE(J585," ",K585," ",L585," ",M585," ",N585," ",O585," ",P585," ",Q585," ",R585," ",S585)</f>
        <v/>
      </c>
      <c r="U585" s="25" t="n">
        <v>3454349</v>
      </c>
      <c r="V585" s="25" t="n">
        <v>3136976</v>
      </c>
      <c r="W585" s="25" t="inlineStr">
        <is>
          <t>Colegio La Salle</t>
        </is>
      </c>
      <c r="AH585" s="25">
        <f>CONCATENATE(X585," ",Y585," ",Z585," ",AA585," ",AB585," ",AC585," ",AD585," ",AE585," ",AF585," ",AG585)</f>
        <v/>
      </c>
      <c r="AI585" s="25" t="inlineStr">
        <is>
          <t>no reporta</t>
        </is>
      </c>
      <c r="AJ585" s="25" t="inlineStr">
        <is>
          <t>no reporta</t>
        </is>
      </c>
      <c r="AK585" s="25" t="inlineStr">
        <is>
          <t>Las Orquideas</t>
        </is>
      </c>
      <c r="AM585" s="25" t="inlineStr">
        <is>
          <t>035</t>
        </is>
      </c>
      <c r="AP585" s="25" t="n">
        <v>3</v>
      </c>
      <c r="AQ585" s="34" t="n">
        <v>41845</v>
      </c>
      <c r="AR585" s="34" t="n">
        <v>41845</v>
      </c>
      <c r="AS585" s="36">
        <f>AR585-AQ585</f>
        <v/>
      </c>
      <c r="AT585" s="25" t="inlineStr">
        <is>
          <t>Acta de compromiso</t>
        </is>
      </c>
      <c r="AU585" s="25" t="inlineStr">
        <is>
          <t>Auto de archivo</t>
        </is>
      </c>
      <c r="AW585" s="38" t="n">
        <v>41845</v>
      </c>
      <c r="CF585" s="38" t="n">
        <v>41926</v>
      </c>
    </row>
    <row r="586">
      <c r="B586" s="25" t="inlineStr">
        <is>
          <t>582-2014</t>
        </is>
      </c>
      <c r="C586" s="25" t="n">
        <v>1312546</v>
      </c>
      <c r="E586" s="25" t="inlineStr">
        <is>
          <t>ESCOMBROS</t>
        </is>
      </c>
      <c r="H586" s="25" t="inlineStr">
        <is>
          <t>Disposición inadecuada de escombros</t>
        </is>
      </c>
      <c r="I586" s="25" t="inlineStr">
        <is>
          <t>Luis Fernando Gomez</t>
        </is>
      </c>
      <c r="J586" s="25" t="inlineStr">
        <is>
          <t>KR</t>
        </is>
      </c>
      <c r="K586" s="25" t="n">
        <v>38</v>
      </c>
      <c r="N586" s="25" t="n">
        <v>45</v>
      </c>
      <c r="O586" s="25" t="inlineStr">
        <is>
          <t>A</t>
        </is>
      </c>
      <c r="P586" s="25" t="n">
        <v>76</v>
      </c>
      <c r="Q586" s="25" t="inlineStr">
        <is>
          <t>SUR</t>
        </is>
      </c>
      <c r="T586" s="25">
        <f>CONCATENATE(J586," ",K586," ",L586," ",M586," ",N586," ",O586," ",P586," ",Q586," ",R586," ",S586)</f>
        <v/>
      </c>
      <c r="U586" s="25" t="n">
        <v>71579029</v>
      </c>
      <c r="V586" s="25" t="n">
        <v>3322231</v>
      </c>
      <c r="W586" s="25" t="inlineStr">
        <is>
          <t>Ligia Restrepo</t>
        </is>
      </c>
      <c r="X586" s="25" t="inlineStr">
        <is>
          <t>KR</t>
        </is>
      </c>
      <c r="Y586" s="25" t="n">
        <v>38</v>
      </c>
      <c r="AB586" s="25" t="n">
        <v>45</v>
      </c>
      <c r="AC586" s="25" t="inlineStr">
        <is>
          <t>A</t>
        </is>
      </c>
      <c r="AD586" s="25" t="n">
        <v>80</v>
      </c>
      <c r="AE586" s="25" t="inlineStr">
        <is>
          <t>SUR</t>
        </is>
      </c>
      <c r="AH586" s="25">
        <f>CONCATENATE(X586," ",Y586," ",Z586," ",AA586," ",AB586," ",AC586," ",AD586," ",AE586," ",AF586," ",AG586)</f>
        <v/>
      </c>
      <c r="AI586" s="25" t="n">
        <v>21770211</v>
      </c>
      <c r="AJ586" s="25" t="n">
        <v>6006118</v>
      </c>
      <c r="AK586" s="25" t="inlineStr">
        <is>
          <t>Las Antillas</t>
        </is>
      </c>
      <c r="AM586" s="25" t="inlineStr">
        <is>
          <t>005</t>
        </is>
      </c>
      <c r="AP586" s="25" t="n">
        <v>7</v>
      </c>
      <c r="AQ586" s="34" t="n">
        <v>41845</v>
      </c>
      <c r="AR586" s="34" t="n">
        <v>41845</v>
      </c>
      <c r="AS586" s="36">
        <f>AR586-AQ586</f>
        <v/>
      </c>
      <c r="AT586" s="25" t="inlineStr">
        <is>
          <t>Acta de compromiso</t>
        </is>
      </c>
      <c r="AU586" s="25" t="inlineStr">
        <is>
          <t>Verificación</t>
        </is>
      </c>
    </row>
    <row r="587">
      <c r="B587" s="25" t="inlineStr">
        <is>
          <t>583-2014</t>
        </is>
      </c>
      <c r="C587" s="25" t="n">
        <v>1312551</v>
      </c>
      <c r="D587" s="25" t="inlineStr">
        <is>
          <t>HÍDRICO</t>
        </is>
      </c>
      <c r="H587" s="25" t="inlineStr">
        <is>
          <t>Uso excesivo de agua</t>
        </is>
      </c>
      <c r="I587" s="25" t="inlineStr">
        <is>
          <t>Rafael Vanegas</t>
        </is>
      </c>
      <c r="J587" s="25" t="inlineStr">
        <is>
          <t>TR</t>
        </is>
      </c>
      <c r="K587" s="25" t="n">
        <v>27</v>
      </c>
      <c r="L587" s="25" t="inlineStr">
        <is>
          <t>A</t>
        </is>
      </c>
      <c r="M587" s="25" t="inlineStr">
        <is>
          <t>SUR</t>
        </is>
      </c>
      <c r="N587" s="25" t="n">
        <v>42</v>
      </c>
      <c r="O587" s="25" t="inlineStr">
        <is>
          <t>B</t>
        </is>
      </c>
      <c r="P587" s="25" t="n">
        <v>61</v>
      </c>
      <c r="S587" s="25" t="n">
        <v>405</v>
      </c>
      <c r="T587" s="25">
        <f>CONCATENATE(J587," ",K587," ",L587," ",M587," ",N587," ",O587," ",P587," ",Q587," ",R587," ",S587)</f>
        <v/>
      </c>
      <c r="U587" s="25" t="n">
        <v>8254133</v>
      </c>
      <c r="V587" s="25" t="n">
        <v>2705626</v>
      </c>
      <c r="W587" s="25" t="inlineStr">
        <is>
          <t>Bomba Zeuss</t>
        </is>
      </c>
      <c r="AH587" s="25">
        <f>CONCATENATE(X587," ",Y587," ",Z587," ",AA587," ",AB587," ",AC587," ",AD587," ",AE587," ",AF587," ",AG587)</f>
        <v/>
      </c>
      <c r="AI587" s="25" t="inlineStr">
        <is>
          <t>no reporta</t>
        </is>
      </c>
      <c r="AJ587" s="25" t="inlineStr">
        <is>
          <t>no reporta</t>
        </is>
      </c>
      <c r="AK587" s="25" t="inlineStr">
        <is>
          <t>Pontevedra</t>
        </is>
      </c>
      <c r="AM587" s="25" t="inlineStr">
        <is>
          <t>036</t>
        </is>
      </c>
      <c r="AP587" s="25" t="n">
        <v>2</v>
      </c>
      <c r="AQ587" s="34" t="n">
        <v>41848</v>
      </c>
      <c r="AR587" s="34" t="n">
        <v>41848</v>
      </c>
      <c r="AS587" s="36">
        <f>AR587-AQ587</f>
        <v/>
      </c>
      <c r="AT587" s="25" t="inlineStr">
        <is>
          <t>Acta de compromiso</t>
        </is>
      </c>
      <c r="AU587" s="25" t="inlineStr">
        <is>
          <t>Verificación</t>
        </is>
      </c>
    </row>
    <row r="588">
      <c r="B588" s="25" t="inlineStr">
        <is>
          <t>584-2014</t>
        </is>
      </c>
      <c r="C588" s="25" t="n">
        <v>1312552</v>
      </c>
      <c r="D588" s="25" t="inlineStr">
        <is>
          <t>HÍDRICO</t>
        </is>
      </c>
      <c r="H588" s="25" t="inlineStr">
        <is>
          <t>Conexiones erradas aguas residuales</t>
        </is>
      </c>
      <c r="I588" s="25" t="inlineStr">
        <is>
          <t>EPM</t>
        </is>
      </c>
      <c r="U588" s="25" t="inlineStr">
        <is>
          <t>no reporta</t>
        </is>
      </c>
      <c r="V588" s="25" t="inlineStr">
        <is>
          <t>no reporta</t>
        </is>
      </c>
      <c r="W588" s="25" t="inlineStr">
        <is>
          <t>Por determinar</t>
        </is>
      </c>
      <c r="X588" s="25" t="inlineStr">
        <is>
          <t>KR</t>
        </is>
      </c>
      <c r="Y588" s="25" t="n">
        <v>25</v>
      </c>
      <c r="AB588" s="25" t="n">
        <v>39</v>
      </c>
      <c r="AC588" s="25" t="inlineStr">
        <is>
          <t>B</t>
        </is>
      </c>
      <c r="AD588" s="25" t="n">
        <v>50</v>
      </c>
      <c r="AE588" s="25" t="inlineStr">
        <is>
          <t>SUR</t>
        </is>
      </c>
      <c r="AG588" s="25" t="n">
        <v>203</v>
      </c>
      <c r="AH588" s="25">
        <f>CONCATENATE(X588," ",Y588," ",Z588," ",AA588," ",AB588," ",AC588," ",AD588," ",AE588," ",AF588," ",AG588)</f>
        <v/>
      </c>
      <c r="AI588" s="25" t="inlineStr">
        <is>
          <t>no reporta</t>
        </is>
      </c>
      <c r="AJ588" s="25" t="inlineStr">
        <is>
          <t>no reporta</t>
        </is>
      </c>
      <c r="AK588" s="25" t="inlineStr">
        <is>
          <t>El Salado</t>
        </is>
      </c>
      <c r="AM588" s="25" t="inlineStr">
        <is>
          <t>002</t>
        </is>
      </c>
      <c r="AP588" s="25" t="n">
        <v>6</v>
      </c>
      <c r="AQ588" s="34" t="n">
        <v>41848</v>
      </c>
      <c r="AR588" s="34" t="n">
        <v>41866</v>
      </c>
      <c r="AS588" s="36">
        <f>AR588-AQ588</f>
        <v/>
      </c>
      <c r="AT588" s="25" t="inlineStr">
        <is>
          <t>Acta de compromiso</t>
        </is>
      </c>
      <c r="AU588" s="25" t="inlineStr">
        <is>
          <t>Citaciones</t>
        </is>
      </c>
      <c r="BL588" s="38" t="n">
        <v>41866</v>
      </c>
      <c r="BM588" s="38" t="n">
        <v>41880</v>
      </c>
    </row>
    <row r="589">
      <c r="B589" s="25" t="inlineStr">
        <is>
          <t>585-2014</t>
        </is>
      </c>
      <c r="C589" s="25" t="n">
        <v>1312553</v>
      </c>
      <c r="D589" s="25" t="inlineStr">
        <is>
          <t>HÍDRICO</t>
        </is>
      </c>
      <c r="H589" s="25" t="inlineStr">
        <is>
          <t>Conexiones erradas aguas residuales</t>
        </is>
      </c>
      <c r="I589" s="25" t="inlineStr">
        <is>
          <t>EPM</t>
        </is>
      </c>
      <c r="T589" s="25">
        <f>CONCATENATE(J589," ",K589," ",L589," ",M589," ",N589," ",O589," ",P589," ",Q589," ",R589," ",S589)</f>
        <v/>
      </c>
      <c r="U589" s="25" t="inlineStr">
        <is>
          <t>no reporta</t>
        </is>
      </c>
      <c r="V589" s="25" t="inlineStr">
        <is>
          <t>no reporta</t>
        </is>
      </c>
      <c r="W589" s="25" t="inlineStr">
        <is>
          <t>Por determinar</t>
        </is>
      </c>
      <c r="X589" s="25" t="inlineStr">
        <is>
          <t>KR</t>
        </is>
      </c>
      <c r="Y589" s="25" t="n">
        <v>25</v>
      </c>
      <c r="AB589" s="25" t="n">
        <v>39</v>
      </c>
      <c r="AC589" s="25" t="inlineStr">
        <is>
          <t>B</t>
        </is>
      </c>
      <c r="AD589" s="25" t="n">
        <v>50</v>
      </c>
      <c r="AE589" s="25" t="inlineStr">
        <is>
          <t>SUR</t>
        </is>
      </c>
      <c r="AG589" s="25" t="n">
        <v>101</v>
      </c>
      <c r="AH589" s="25">
        <f>CONCATENATE(X589," ",Y589," ",Z589," ",AA589," ",AB589," ",AC589," ",AD589," ",AE589," ",AF589," ",AG589)</f>
        <v/>
      </c>
      <c r="AI589" s="25" t="inlineStr">
        <is>
          <t>no reporta</t>
        </is>
      </c>
      <c r="AJ589" s="25" t="inlineStr">
        <is>
          <t>no reporta</t>
        </is>
      </c>
      <c r="AK589" s="25" t="inlineStr">
        <is>
          <t>El Salado</t>
        </is>
      </c>
      <c r="AM589" s="25" t="inlineStr">
        <is>
          <t>002</t>
        </is>
      </c>
      <c r="AP589" s="25" t="n">
        <v>6</v>
      </c>
      <c r="AQ589" s="34" t="n">
        <v>41848</v>
      </c>
      <c r="AR589" s="34" t="n">
        <v>41866</v>
      </c>
      <c r="AS589" s="36">
        <f>AR589-AQ589</f>
        <v/>
      </c>
      <c r="AT589" s="25" t="inlineStr">
        <is>
          <t>Acta de compromiso</t>
        </is>
      </c>
      <c r="AU589" s="25" t="inlineStr">
        <is>
          <t>Citaciones</t>
        </is>
      </c>
      <c r="BL589" s="38" t="n">
        <v>41866</v>
      </c>
      <c r="BM589" s="38" t="n">
        <v>41880</v>
      </c>
    </row>
    <row r="590">
      <c r="B590" s="25" t="inlineStr">
        <is>
          <t>586-2014</t>
        </is>
      </c>
      <c r="C590" s="25" t="n">
        <v>1312554</v>
      </c>
      <c r="D590" s="25" t="inlineStr">
        <is>
          <t>HÍDRICO</t>
        </is>
      </c>
      <c r="H590" s="25" t="inlineStr">
        <is>
          <t>Conexiones erradas aguas residuales</t>
        </is>
      </c>
      <c r="I590" s="25" t="inlineStr">
        <is>
          <t>EPM</t>
        </is>
      </c>
      <c r="T590" s="25">
        <f>CONCATENATE(J590," ",K590," ",L590," ",M590," ",N590," ",O590," ",P590," ",Q590," ",R590," ",S590)</f>
        <v/>
      </c>
      <c r="U590" s="25" t="inlineStr">
        <is>
          <t>no reporta</t>
        </is>
      </c>
      <c r="V590" s="25" t="inlineStr">
        <is>
          <t>no reporta</t>
        </is>
      </c>
      <c r="W590" s="25" t="inlineStr">
        <is>
          <t>Por determinar</t>
        </is>
      </c>
      <c r="X590" s="25" t="inlineStr">
        <is>
          <t>KR</t>
        </is>
      </c>
      <c r="Y590" s="25" t="n">
        <v>25</v>
      </c>
      <c r="AB590" s="25" t="n">
        <v>39</v>
      </c>
      <c r="AC590" s="25" t="inlineStr">
        <is>
          <t>B</t>
        </is>
      </c>
      <c r="AD590" s="25" t="n">
        <v>50</v>
      </c>
      <c r="AE590" s="25" t="inlineStr">
        <is>
          <t>SUR</t>
        </is>
      </c>
      <c r="AG590" s="25" t="n">
        <v>102</v>
      </c>
      <c r="AH590" s="25">
        <f>CONCATENATE(X590," ",Y590," ",Z590," ",AA590," ",AB590," ",AC590," ",AD590," ",AE590," ",AF590," ",AG590)</f>
        <v/>
      </c>
      <c r="AI590" s="25" t="inlineStr">
        <is>
          <t>no reporta</t>
        </is>
      </c>
      <c r="AJ590" s="25" t="inlineStr">
        <is>
          <t>no reporta</t>
        </is>
      </c>
      <c r="AK590" s="25" t="inlineStr">
        <is>
          <t>El Salado</t>
        </is>
      </c>
      <c r="AM590" s="25" t="inlineStr">
        <is>
          <t>002</t>
        </is>
      </c>
      <c r="AP590" s="25" t="n">
        <v>6</v>
      </c>
      <c r="AQ590" s="34" t="n">
        <v>41848</v>
      </c>
      <c r="AR590" s="34" t="n">
        <v>41866</v>
      </c>
      <c r="AS590" s="36">
        <f>AR590-AQ590</f>
        <v/>
      </c>
      <c r="AT590" s="25" t="inlineStr">
        <is>
          <t>Acta de compromiso</t>
        </is>
      </c>
      <c r="AU590" s="25" t="inlineStr">
        <is>
          <t>Citaciones</t>
        </is>
      </c>
      <c r="BL590" s="38" t="n">
        <v>41866</v>
      </c>
      <c r="BM590" s="38" t="n">
        <v>41880</v>
      </c>
    </row>
    <row r="591">
      <c r="B591" s="25" t="inlineStr">
        <is>
          <t>587-2014</t>
        </is>
      </c>
      <c r="C591" s="25" t="n">
        <v>1312555</v>
      </c>
      <c r="D591" s="25" t="inlineStr">
        <is>
          <t>HÍDRICO</t>
        </is>
      </c>
      <c r="H591" s="25" t="inlineStr">
        <is>
          <t>Conexiones erradas aguas residuales</t>
        </is>
      </c>
      <c r="I591" s="25" t="inlineStr">
        <is>
          <t>EPM</t>
        </is>
      </c>
      <c r="T591" s="25">
        <f>CONCATENATE(J591," ",K591," ",L591," ",M591," ",N591," ",O591," ",P591," ",Q591," ",R591," ",S591)</f>
        <v/>
      </c>
      <c r="U591" s="25" t="inlineStr">
        <is>
          <t>no reporta</t>
        </is>
      </c>
      <c r="V591" s="25" t="inlineStr">
        <is>
          <t>no reporta</t>
        </is>
      </c>
      <c r="W591" s="25" t="inlineStr">
        <is>
          <t>Por determinar</t>
        </is>
      </c>
      <c r="X591" s="25" t="inlineStr">
        <is>
          <t>KR</t>
        </is>
      </c>
      <c r="Y591" s="25" t="n">
        <v>25</v>
      </c>
      <c r="AB591" s="25" t="n">
        <v>39</v>
      </c>
      <c r="AC591" s="25" t="inlineStr">
        <is>
          <t>B</t>
        </is>
      </c>
      <c r="AD591" s="25" t="n">
        <v>50</v>
      </c>
      <c r="AE591" s="25" t="inlineStr">
        <is>
          <t>SUR</t>
        </is>
      </c>
      <c r="AH591" s="25">
        <f>CONCATENATE(X591," ",Y591," ",Z591," ",AA591," ",AB591," ",AC591," ",AD591," ",AE591," ",AF591," ",AG591)</f>
        <v/>
      </c>
      <c r="AI591" s="25" t="inlineStr">
        <is>
          <t>no reporta</t>
        </is>
      </c>
      <c r="AJ591" s="25" t="inlineStr">
        <is>
          <t>no reporta</t>
        </is>
      </c>
      <c r="AK591" s="25" t="inlineStr">
        <is>
          <t>El Salado</t>
        </is>
      </c>
      <c r="AM591" s="25" t="inlineStr">
        <is>
          <t>002</t>
        </is>
      </c>
      <c r="AP591" s="25" t="n">
        <v>6</v>
      </c>
      <c r="AQ591" s="34" t="n">
        <v>41848</v>
      </c>
      <c r="AR591" s="34" t="n">
        <v>41866</v>
      </c>
      <c r="AS591" s="36">
        <f>AR591-AQ591</f>
        <v/>
      </c>
      <c r="AT591" s="25" t="inlineStr">
        <is>
          <t>Acta de compromiso</t>
        </is>
      </c>
      <c r="AU591" s="25" t="inlineStr">
        <is>
          <t>Citaciones</t>
        </is>
      </c>
      <c r="BL591" s="38" t="n">
        <v>41866</v>
      </c>
      <c r="BM591" s="38" t="n">
        <v>41880</v>
      </c>
    </row>
    <row r="592">
      <c r="B592" s="25" t="inlineStr">
        <is>
          <t>588-2014</t>
        </is>
      </c>
      <c r="C592" s="25" t="n">
        <v>1312556</v>
      </c>
      <c r="D592" s="25" t="inlineStr">
        <is>
          <t>HÍDRICO</t>
        </is>
      </c>
      <c r="H592" s="25" t="inlineStr">
        <is>
          <t>Conexiones erradas aguas residuales</t>
        </is>
      </c>
      <c r="I592" s="25" t="inlineStr">
        <is>
          <t>EPM</t>
        </is>
      </c>
      <c r="T592" s="25">
        <f>CONCATENATE(J592," ",K592," ",L592," ",M592," ",N592," ",O592," ",P592," ",Q592," ",R592," ",S592)</f>
        <v/>
      </c>
      <c r="U592" s="25" t="inlineStr">
        <is>
          <t>no reporta</t>
        </is>
      </c>
      <c r="V592" s="25" t="inlineStr">
        <is>
          <t>no reporta</t>
        </is>
      </c>
      <c r="W592" s="25" t="inlineStr">
        <is>
          <t>Por determinar</t>
        </is>
      </c>
      <c r="X592" s="25" t="inlineStr">
        <is>
          <t>KR</t>
        </is>
      </c>
      <c r="Y592" s="25" t="n">
        <v>25</v>
      </c>
      <c r="AB592" s="25" t="n">
        <v>39</v>
      </c>
      <c r="AC592" s="25" t="inlineStr">
        <is>
          <t>B</t>
        </is>
      </c>
      <c r="AD592" s="25" t="n">
        <v>44</v>
      </c>
      <c r="AE592" s="25" t="inlineStr">
        <is>
          <t>SUR</t>
        </is>
      </c>
      <c r="AH592" s="25">
        <f>CONCATENATE(X592," ",Y592," ",Z592," ",AA592," ",AB592," ",AC592," ",AD592," ",AE592," ",AF592," ",AG592)</f>
        <v/>
      </c>
      <c r="AI592" s="25" t="inlineStr">
        <is>
          <t>no reporta</t>
        </is>
      </c>
      <c r="AJ592" s="25" t="inlineStr">
        <is>
          <t>no reporta</t>
        </is>
      </c>
      <c r="AK592" s="25" t="inlineStr">
        <is>
          <t>El Salado</t>
        </is>
      </c>
      <c r="AM592" s="25" t="inlineStr">
        <is>
          <t>002</t>
        </is>
      </c>
      <c r="AP592" s="25" t="n">
        <v>6</v>
      </c>
      <c r="AQ592" s="34" t="n">
        <v>41848</v>
      </c>
      <c r="AR592" s="34" t="n">
        <v>41866</v>
      </c>
      <c r="AS592" s="36">
        <f>AR592-AQ592</f>
        <v/>
      </c>
      <c r="AT592" s="25" t="inlineStr">
        <is>
          <t>Acta de compromiso</t>
        </is>
      </c>
      <c r="AU592" s="25" t="inlineStr">
        <is>
          <t>Citaciones</t>
        </is>
      </c>
      <c r="BL592" s="38" t="n">
        <v>41866</v>
      </c>
      <c r="BM592" s="38" t="n">
        <v>41880</v>
      </c>
    </row>
    <row r="593">
      <c r="B593" s="25" t="inlineStr">
        <is>
          <t>589-2014</t>
        </is>
      </c>
      <c r="C593" s="25" t="n">
        <v>1312557</v>
      </c>
      <c r="D593" s="25" t="inlineStr">
        <is>
          <t>HÍDRICO</t>
        </is>
      </c>
      <c r="H593" s="25" t="inlineStr">
        <is>
          <t>Conexiones erradas aguas residuales</t>
        </is>
      </c>
      <c r="I593" s="25" t="inlineStr">
        <is>
          <t>EPM</t>
        </is>
      </c>
      <c r="T593" s="25">
        <f>CONCATENATE(J593," ",K593," ",L593," ",M593," ",N593," ",O593," ",P593," ",Q593," ",R593," ",S593)</f>
        <v/>
      </c>
      <c r="U593" s="25" t="inlineStr">
        <is>
          <t>no reporta</t>
        </is>
      </c>
      <c r="V593" s="25" t="inlineStr">
        <is>
          <t>no reporta</t>
        </is>
      </c>
      <c r="W593" s="25" t="inlineStr">
        <is>
          <t>Por determinar</t>
        </is>
      </c>
      <c r="X593" s="25" t="inlineStr">
        <is>
          <t>KR</t>
        </is>
      </c>
      <c r="Y593" s="25" t="n">
        <v>25</v>
      </c>
      <c r="AB593" s="25" t="n">
        <v>39</v>
      </c>
      <c r="AC593" s="25" t="inlineStr">
        <is>
          <t>B</t>
        </is>
      </c>
      <c r="AD593" s="25" t="n">
        <v>44</v>
      </c>
      <c r="AE593" s="25" t="inlineStr">
        <is>
          <t>SUR</t>
        </is>
      </c>
      <c r="AG593" s="25" t="n">
        <v>101</v>
      </c>
      <c r="AH593" s="25">
        <f>CONCATENATE(X593," ",Y593," ",Z593," ",AA593," ",AB593," ",AC593," ",AD593," ",AE593," ",AF593," ",AG593)</f>
        <v/>
      </c>
      <c r="AI593" s="25" t="inlineStr">
        <is>
          <t>no reporta</t>
        </is>
      </c>
      <c r="AJ593" s="25" t="inlineStr">
        <is>
          <t>no reporta</t>
        </is>
      </c>
      <c r="AK593" s="25" t="inlineStr">
        <is>
          <t>El Salado</t>
        </is>
      </c>
      <c r="AM593" s="25" t="inlineStr">
        <is>
          <t>002</t>
        </is>
      </c>
      <c r="AP593" s="25" t="n">
        <v>6</v>
      </c>
      <c r="AQ593" s="34" t="n">
        <v>41848</v>
      </c>
      <c r="AR593" s="34" t="n">
        <v>41866</v>
      </c>
      <c r="AS593" s="36">
        <f>AR593-AQ593</f>
        <v/>
      </c>
      <c r="AT593" s="25" t="inlineStr">
        <is>
          <t>Acta de compromiso</t>
        </is>
      </c>
      <c r="AU593" s="25" t="inlineStr">
        <is>
          <t>Citaciones</t>
        </is>
      </c>
      <c r="BL593" s="38" t="n">
        <v>41866</v>
      </c>
      <c r="BM593" s="38" t="n">
        <v>41880</v>
      </c>
    </row>
    <row r="594">
      <c r="B594" s="25" t="inlineStr">
        <is>
          <t>590-2014</t>
        </is>
      </c>
      <c r="C594" s="25" t="n">
        <v>1312558</v>
      </c>
      <c r="D594" s="25" t="inlineStr">
        <is>
          <t>HÍDRICO</t>
        </is>
      </c>
      <c r="H594" s="25" t="inlineStr">
        <is>
          <t>Conexiones erradas aguas residuales</t>
        </is>
      </c>
      <c r="I594" s="25" t="inlineStr">
        <is>
          <t>EPM</t>
        </is>
      </c>
      <c r="T594" s="25">
        <f>CONCATENATE(J594," ",K594," ",L594," ",M594," ",N594," ",O594," ",P594," ",Q594," ",R594," ",S594)</f>
        <v/>
      </c>
      <c r="U594" s="25" t="inlineStr">
        <is>
          <t>no reporta</t>
        </is>
      </c>
      <c r="V594" s="25" t="inlineStr">
        <is>
          <t>no reporta</t>
        </is>
      </c>
      <c r="W594" s="25" t="inlineStr">
        <is>
          <t>Por determinar</t>
        </is>
      </c>
      <c r="X594" s="25" t="inlineStr">
        <is>
          <t>KR</t>
        </is>
      </c>
      <c r="Y594" s="25" t="n">
        <v>25</v>
      </c>
      <c r="AB594" s="25" t="n">
        <v>39</v>
      </c>
      <c r="AC594" s="25" t="inlineStr">
        <is>
          <t>B</t>
        </is>
      </c>
      <c r="AD594" s="25" t="n">
        <v>44</v>
      </c>
      <c r="AE594" s="25" t="inlineStr">
        <is>
          <t>SUR</t>
        </is>
      </c>
      <c r="AG594" s="25" t="n">
        <v>201</v>
      </c>
      <c r="AH594" s="25">
        <f>CONCATENATE(X594," ",Y594," ",Z594," ",AA594," ",AB594," ",AC594," ",AD594," ",AE594," ",AF594," ",AG594)</f>
        <v/>
      </c>
      <c r="AI594" s="25" t="inlineStr">
        <is>
          <t>no reporta</t>
        </is>
      </c>
      <c r="AJ594" s="25" t="inlineStr">
        <is>
          <t>no reporta</t>
        </is>
      </c>
      <c r="AK594" s="25" t="inlineStr">
        <is>
          <t>El Salado</t>
        </is>
      </c>
      <c r="AM594" s="25" t="inlineStr">
        <is>
          <t>002</t>
        </is>
      </c>
      <c r="AP594" s="25" t="n">
        <v>6</v>
      </c>
      <c r="AQ594" s="34" t="n">
        <v>41848</v>
      </c>
      <c r="AR594" s="34" t="n">
        <v>41866</v>
      </c>
      <c r="AS594" s="36">
        <f>AR594-AQ594</f>
        <v/>
      </c>
      <c r="AT594" s="25" t="inlineStr">
        <is>
          <t>Acta de compromiso</t>
        </is>
      </c>
      <c r="AU594" s="25" t="inlineStr">
        <is>
          <t>Citaciones</t>
        </is>
      </c>
      <c r="BL594" s="38" t="n">
        <v>41866</v>
      </c>
      <c r="BM594" s="38" t="n">
        <v>41880</v>
      </c>
    </row>
    <row r="595">
      <c r="B595" s="25" t="inlineStr">
        <is>
          <t>591-2014</t>
        </is>
      </c>
      <c r="C595" s="25" t="n">
        <v>1312559</v>
      </c>
      <c r="D595" s="25" t="inlineStr">
        <is>
          <t>HÍDRICO</t>
        </is>
      </c>
      <c r="H595" s="25" t="inlineStr">
        <is>
          <t>Conexiones erradas aguas residuales</t>
        </is>
      </c>
      <c r="I595" s="25" t="inlineStr">
        <is>
          <t>EPM</t>
        </is>
      </c>
      <c r="T595" s="25">
        <f>CONCATENATE(J595," ",K595," ",L595," ",M595," ",N595," ",O595," ",P595," ",Q595," ",R595," ",S595)</f>
        <v/>
      </c>
      <c r="U595" s="25" t="inlineStr">
        <is>
          <t>no reporta</t>
        </is>
      </c>
      <c r="V595" s="25" t="inlineStr">
        <is>
          <t>no reporta</t>
        </is>
      </c>
      <c r="W595" s="25" t="inlineStr">
        <is>
          <t>Por determinar</t>
        </is>
      </c>
      <c r="X595" s="25" t="inlineStr">
        <is>
          <t>KR</t>
        </is>
      </c>
      <c r="Y595" s="25" t="n">
        <v>29</v>
      </c>
      <c r="Z595" s="25" t="inlineStr">
        <is>
          <t>B</t>
        </is>
      </c>
      <c r="AB595" s="25" t="n">
        <v>39</v>
      </c>
      <c r="AD595" s="25" t="n">
        <v>2</v>
      </c>
      <c r="AE595" s="25" t="inlineStr">
        <is>
          <t>SUR</t>
        </is>
      </c>
      <c r="AH595" s="25">
        <f>CONCATENATE(X595," ",Y595," ",Z595," ",AA595," ",AB595," ",AC595," ",AD595," ",AE595," ",AF595," ",AG595)</f>
        <v/>
      </c>
      <c r="AI595" s="25" t="inlineStr">
        <is>
          <t>no reporta</t>
        </is>
      </c>
      <c r="AJ595" s="25" t="inlineStr">
        <is>
          <t>no reporta</t>
        </is>
      </c>
      <c r="AK595" s="25" t="inlineStr">
        <is>
          <t>Mesa</t>
        </is>
      </c>
      <c r="AM595" s="25" t="inlineStr">
        <is>
          <t>021</t>
        </is>
      </c>
      <c r="AP595" s="25" t="n">
        <v>9</v>
      </c>
      <c r="AQ595" s="34" t="n">
        <v>41848</v>
      </c>
      <c r="AR595" s="34" t="n">
        <v>41866</v>
      </c>
      <c r="AS595" s="36">
        <f>AR595-AQ595</f>
        <v/>
      </c>
      <c r="AT595" s="25" t="inlineStr">
        <is>
          <t>Acta de compromiso</t>
        </is>
      </c>
      <c r="AU595" s="25" t="inlineStr">
        <is>
          <t>Citaciones</t>
        </is>
      </c>
      <c r="BL595" s="38" t="n">
        <v>41866</v>
      </c>
      <c r="BM595" s="38" t="n">
        <v>41871</v>
      </c>
    </row>
    <row r="596">
      <c r="B596" s="25" t="inlineStr">
        <is>
          <t>592-2014</t>
        </is>
      </c>
      <c r="C596" s="25" t="n">
        <v>1312561</v>
      </c>
      <c r="D596" s="25" t="inlineStr">
        <is>
          <t>FLORA</t>
        </is>
      </c>
      <c r="H596" s="25" t="inlineStr">
        <is>
          <t>Daño de arboles, arbustos y ornamentales</t>
        </is>
      </c>
      <c r="I596" s="25" t="inlineStr">
        <is>
          <t>Juliana Muñoz Mejia</t>
        </is>
      </c>
      <c r="J596" s="25" t="inlineStr">
        <is>
          <t>KR</t>
        </is>
      </c>
      <c r="K596" s="25" t="n">
        <v>25</v>
      </c>
      <c r="N596" s="25" t="n">
        <v>39</v>
      </c>
      <c r="P596" s="25" t="n">
        <v>58</v>
      </c>
      <c r="Q596" s="25" t="inlineStr">
        <is>
          <t>SUR</t>
        </is>
      </c>
      <c r="T596" s="25">
        <f>CONCATENATE(J596," ",K596," ",L596," ",M596," ",N596," ",O596," ",P596," ",Q596," ",R596," ",S596)</f>
        <v/>
      </c>
      <c r="U596" s="25" t="inlineStr">
        <is>
          <t>no reporta</t>
        </is>
      </c>
      <c r="V596" s="25" t="n">
        <v>3793353</v>
      </c>
      <c r="W596" s="25" t="inlineStr">
        <is>
          <t>Luis Carlos Mejia R</t>
        </is>
      </c>
      <c r="X596" s="25" t="inlineStr">
        <is>
          <t>KR</t>
        </is>
      </c>
      <c r="Y596" s="25" t="n">
        <v>25</v>
      </c>
      <c r="AB596" s="25" t="n">
        <v>39</v>
      </c>
      <c r="AD596" s="25" t="n">
        <v>58</v>
      </c>
      <c r="AE596" s="25" t="inlineStr">
        <is>
          <t>SUR</t>
        </is>
      </c>
      <c r="AH596" s="25">
        <f>CONCATENATE(X596," ",Y596," ",Z596," ",AA596," ",AB596," ",AC596," ",AD596," ",AE596," ",AF596," ",AG596)</f>
        <v/>
      </c>
      <c r="AI596" s="25" t="inlineStr">
        <is>
          <t>no reporta</t>
        </is>
      </c>
      <c r="AJ596" s="25" t="inlineStr">
        <is>
          <t>no reporta</t>
        </is>
      </c>
      <c r="AK596" s="25" t="inlineStr">
        <is>
          <t>El Chingui</t>
        </is>
      </c>
      <c r="AM596" s="25" t="inlineStr">
        <is>
          <t>001</t>
        </is>
      </c>
      <c r="AP596" s="25" t="n">
        <v>6</v>
      </c>
      <c r="AQ596" s="34" t="n">
        <v>41848</v>
      </c>
      <c r="AR596" s="34" t="n">
        <v>41855</v>
      </c>
      <c r="AS596" s="36">
        <f>AR596-AQ596</f>
        <v/>
      </c>
      <c r="AT596" s="25" t="inlineStr">
        <is>
          <t>Acta de compromiso</t>
        </is>
      </c>
      <c r="AU596" s="25" t="inlineStr">
        <is>
          <t>Visitas patrulleros</t>
        </is>
      </c>
      <c r="AW596" s="38" t="n">
        <v>41855</v>
      </c>
      <c r="AX596" s="37" t="inlineStr">
        <is>
          <t>J. Alvarez</t>
        </is>
      </c>
    </row>
    <row r="597">
      <c r="B597" s="25" t="inlineStr">
        <is>
          <t>593-2014</t>
        </is>
      </c>
      <c r="C597" s="25" t="n">
        <v>1312574</v>
      </c>
      <c r="E597" s="25" t="inlineStr">
        <is>
          <t>RESIDUO ESPECIAL</t>
        </is>
      </c>
      <c r="F597" s="25" t="n">
        <v>12</v>
      </c>
      <c r="G597" s="25" t="inlineStr">
        <is>
          <t>Camino de Brujas</t>
        </is>
      </c>
      <c r="H597" s="25" t="inlineStr">
        <is>
          <t>Comparendo 725 lavado de contenedores</t>
        </is>
      </c>
      <c r="I597" s="25" t="inlineStr">
        <is>
          <t>De Oficio</t>
        </is>
      </c>
      <c r="T597" s="25">
        <f>CONCATENATE(J597," ",K597," ",L597," ",M597," ",N597," ",O597," ",P597," ",Q597," ",R597," ",S597)</f>
        <v/>
      </c>
      <c r="U597" s="25" t="inlineStr">
        <is>
          <t>no reporta</t>
        </is>
      </c>
      <c r="V597" s="25" t="inlineStr">
        <is>
          <t>no reporta</t>
        </is>
      </c>
      <c r="W597" s="25" t="inlineStr">
        <is>
          <t>Urb. Camino de Brujas</t>
        </is>
      </c>
      <c r="X597" s="25" t="inlineStr">
        <is>
          <t>CL</t>
        </is>
      </c>
      <c r="Y597" s="25" t="n">
        <v>37</v>
      </c>
      <c r="Z597" s="25" t="inlineStr">
        <is>
          <t>B</t>
        </is>
      </c>
      <c r="AA597" s="25" t="inlineStr">
        <is>
          <t>SUR</t>
        </is>
      </c>
      <c r="AB597" s="25" t="n">
        <v>27</v>
      </c>
      <c r="AC597" s="25" t="inlineStr">
        <is>
          <t>A</t>
        </is>
      </c>
      <c r="AD597" s="25" t="n">
        <v>71</v>
      </c>
      <c r="AH597" s="25">
        <f>CONCATENATE(X597," ",Y597," ",Z597," ",AA597," ",AB597," ",AC597," ",AD597," ",AE597," ",AF597," ",AG597)</f>
        <v/>
      </c>
      <c r="AI597" s="25" t="inlineStr">
        <is>
          <t>no reporta</t>
        </is>
      </c>
      <c r="AJ597" s="25" t="inlineStr">
        <is>
          <t>no reporta</t>
        </is>
      </c>
      <c r="AK597" s="25" t="inlineStr">
        <is>
          <t>Loma de las Brujas</t>
        </is>
      </c>
      <c r="AM597" s="25" t="inlineStr">
        <is>
          <t>015</t>
        </is>
      </c>
      <c r="AP597" s="25" t="n">
        <v>5</v>
      </c>
      <c r="AQ597" s="34" t="n">
        <v>41849</v>
      </c>
      <c r="AR597" s="34" t="n">
        <v>41849</v>
      </c>
      <c r="AS597" s="36">
        <f>AR597-AQ597</f>
        <v/>
      </c>
      <c r="AT597" s="25" t="inlineStr">
        <is>
          <t>Comparendo ambiental</t>
        </is>
      </c>
      <c r="AU597" s="25" t="inlineStr">
        <is>
          <t>Auto de archivo</t>
        </is>
      </c>
    </row>
    <row r="598">
      <c r="B598" s="25" t="inlineStr">
        <is>
          <t>594-2014</t>
        </is>
      </c>
      <c r="C598" s="25" t="n">
        <v>1312575</v>
      </c>
      <c r="E598" s="25" t="inlineStr">
        <is>
          <t>RESIDUO ESPECIAL</t>
        </is>
      </c>
      <c r="F598" s="25" t="n">
        <v>12</v>
      </c>
      <c r="G598" s="25" t="inlineStr">
        <is>
          <t>La Reserva</t>
        </is>
      </c>
      <c r="H598" s="25" t="inlineStr">
        <is>
          <t>Comparendo 719 lavado de contenedores</t>
        </is>
      </c>
      <c r="I598" s="25" t="inlineStr">
        <is>
          <t>De Oficio</t>
        </is>
      </c>
      <c r="T598" s="25">
        <f>CONCATENATE(J598," ",K598," ",L598," ",M598," ",N598," ",O598," ",P598," ",Q598," ",R598," ",S598)</f>
        <v/>
      </c>
      <c r="U598" s="25" t="inlineStr">
        <is>
          <t>no reporta</t>
        </is>
      </c>
      <c r="V598" s="25" t="inlineStr">
        <is>
          <t>no reporta</t>
        </is>
      </c>
      <c r="W598" s="25" t="inlineStr">
        <is>
          <t>Urb. La Reserva</t>
        </is>
      </c>
      <c r="X598" s="25" t="inlineStr">
        <is>
          <t>CL</t>
        </is>
      </c>
      <c r="Y598" s="25" t="n">
        <v>37</v>
      </c>
      <c r="Z598" s="25" t="inlineStr">
        <is>
          <t>B</t>
        </is>
      </c>
      <c r="AA598" s="25" t="inlineStr">
        <is>
          <t>SUR</t>
        </is>
      </c>
      <c r="AB598" s="25" t="n">
        <v>27</v>
      </c>
      <c r="AC598" s="25" t="inlineStr">
        <is>
          <t>B</t>
        </is>
      </c>
      <c r="AD598" s="25" t="n">
        <v>125</v>
      </c>
      <c r="AH598" s="25">
        <f>CONCATENATE(X598," ",Y598," ",Z598," ",AA598," ",AB598," ",AC598," ",AD598," ",AE598," ",AF598," ",AG598)</f>
        <v/>
      </c>
      <c r="AI598" s="25" t="inlineStr">
        <is>
          <t>no reporta</t>
        </is>
      </c>
      <c r="AJ598" s="25" t="inlineStr">
        <is>
          <t>no reporta</t>
        </is>
      </c>
      <c r="AK598" s="25" t="inlineStr">
        <is>
          <t>Loma de las Brujas</t>
        </is>
      </c>
      <c r="AM598" s="25" t="inlineStr">
        <is>
          <t>015</t>
        </is>
      </c>
      <c r="AP598" s="25" t="n">
        <v>5</v>
      </c>
      <c r="AQ598" s="34" t="n">
        <v>41849</v>
      </c>
      <c r="AR598" s="34" t="n">
        <v>41849</v>
      </c>
      <c r="AS598" s="36">
        <f>AR598-AQ598</f>
        <v/>
      </c>
      <c r="AT598" s="25" t="inlineStr">
        <is>
          <t>Comparendo ambiental</t>
        </is>
      </c>
      <c r="AU598" s="25" t="inlineStr">
        <is>
          <t>Auto de archivo</t>
        </is>
      </c>
    </row>
    <row r="599">
      <c r="B599" s="25" t="inlineStr">
        <is>
          <t>595-2014</t>
        </is>
      </c>
      <c r="C599" s="25" t="n">
        <v>1312576</v>
      </c>
      <c r="E599" s="25" t="inlineStr">
        <is>
          <t>ESCOMBROS</t>
        </is>
      </c>
      <c r="F599" s="25" t="n">
        <v>3</v>
      </c>
      <c r="H599" s="25" t="inlineStr">
        <is>
          <t>Comparendo 722 Disposición inadecuada de escombros</t>
        </is>
      </c>
      <c r="I599" s="25" t="inlineStr">
        <is>
          <t>De Oficio</t>
        </is>
      </c>
      <c r="T599" s="25">
        <f>CONCATENATE(J599," ",K599," ",L599," ",M599," ",N599," ",O599," ",P599," ",Q599," ",R599," ",S599)</f>
        <v/>
      </c>
      <c r="U599" s="25" t="inlineStr">
        <is>
          <t>no reporta</t>
        </is>
      </c>
      <c r="V599" s="25" t="inlineStr">
        <is>
          <t>no reporta</t>
        </is>
      </c>
      <c r="W599" s="25" t="inlineStr">
        <is>
          <t>Sergio</t>
        </is>
      </c>
      <c r="X599" s="25" t="inlineStr">
        <is>
          <t>KR</t>
        </is>
      </c>
      <c r="Y599" s="25" t="n">
        <v>32</v>
      </c>
      <c r="AB599" s="25" t="n">
        <v>41</v>
      </c>
      <c r="AC599" s="25" t="inlineStr">
        <is>
          <t>AA</t>
        </is>
      </c>
      <c r="AD599" s="25" t="n">
        <v>13</v>
      </c>
      <c r="AF599" s="25" t="n">
        <v>3.2</v>
      </c>
      <c r="AG599" s="25" t="n">
        <v>101</v>
      </c>
      <c r="AH599" s="25">
        <f>CONCATENATE(X599," ",Y599," ",Z599," ",AA599," ",AB599," ",AC599," ",AD599," ",AE599," ",AF599," ",AG599)</f>
        <v/>
      </c>
      <c r="AI599" s="25" t="inlineStr">
        <is>
          <t>no reporta</t>
        </is>
      </c>
      <c r="AJ599" s="25" t="n">
        <v>3218121297</v>
      </c>
      <c r="AK599" s="25" t="inlineStr">
        <is>
          <t>El Dorado</t>
        </is>
      </c>
      <c r="AM599" s="25" t="inlineStr">
        <is>
          <t>013</t>
        </is>
      </c>
      <c r="AP599" s="25" t="n">
        <v>7</v>
      </c>
      <c r="AQ599" s="34" t="n">
        <v>41849</v>
      </c>
      <c r="AR599" s="34" t="n">
        <v>41849</v>
      </c>
      <c r="AS599" s="36">
        <f>AR599-AQ599</f>
        <v/>
      </c>
      <c r="AT599" s="25" t="inlineStr">
        <is>
          <t>Comparendo ambiental</t>
        </is>
      </c>
      <c r="AU599" s="25" t="inlineStr">
        <is>
          <t>Auto de archivo</t>
        </is>
      </c>
    </row>
    <row r="600">
      <c r="B600" s="25" t="inlineStr">
        <is>
          <t>596-2014</t>
        </is>
      </c>
      <c r="C600" s="25" t="n">
        <v>1312577</v>
      </c>
      <c r="D600" s="25" t="inlineStr">
        <is>
          <t>LOTE-PREDIO</t>
        </is>
      </c>
      <c r="H600" s="25" t="inlineStr">
        <is>
          <t>Lote enmalezado</t>
        </is>
      </c>
      <c r="I600" s="25" t="inlineStr">
        <is>
          <t>Comunidad</t>
        </is>
      </c>
      <c r="T600" s="25">
        <f>CONCATENATE(J600," ",K600," ",L600," ",M600," ",N600," ",O600," ",P600," ",Q600," ",R600," ",S600)</f>
        <v/>
      </c>
      <c r="U600" s="25" t="inlineStr">
        <is>
          <t>no reporta</t>
        </is>
      </c>
      <c r="V600" s="25" t="inlineStr">
        <is>
          <t>no reporta</t>
        </is>
      </c>
      <c r="W600" s="25" t="inlineStr">
        <is>
          <t>Amanda Taborda</t>
        </is>
      </c>
      <c r="X600" s="25" t="inlineStr">
        <is>
          <t>DG</t>
        </is>
      </c>
      <c r="Y600" s="25" t="n">
        <v>29</v>
      </c>
      <c r="AB600" s="25" t="n">
        <v>26</v>
      </c>
      <c r="AC600" s="25" t="inlineStr">
        <is>
          <t>A</t>
        </is>
      </c>
      <c r="AD600" s="25" t="n">
        <v>29</v>
      </c>
      <c r="AE600" s="25" t="inlineStr">
        <is>
          <t>SUR</t>
        </is>
      </c>
      <c r="AH600" s="25">
        <f>CONCATENATE(X600," ",Y600," ",Z600," ",AA600," ",AB600," ",AC600," ",AD600," ",AE600," ",AF600," ",AG600)</f>
        <v/>
      </c>
      <c r="AI600" s="25" t="inlineStr">
        <is>
          <t>no reporta</t>
        </is>
      </c>
      <c r="AJ600" s="25" t="inlineStr">
        <is>
          <t>no reporta</t>
        </is>
      </c>
      <c r="AK600" s="25" t="inlineStr">
        <is>
          <t>Alto de Misael</t>
        </is>
      </c>
      <c r="AM600" s="25" t="inlineStr">
        <is>
          <t>034</t>
        </is>
      </c>
      <c r="AP600" s="25" t="n">
        <v>3</v>
      </c>
      <c r="AQ600" s="34" t="n">
        <v>41849</v>
      </c>
      <c r="AR600" s="34" t="n">
        <v>41922</v>
      </c>
      <c r="AS600" s="36">
        <f>AR600-AQ600</f>
        <v/>
      </c>
      <c r="AT600" s="25" t="inlineStr">
        <is>
          <t>Acta de compromiso</t>
        </is>
      </c>
      <c r="AU600" s="25" t="inlineStr">
        <is>
          <t>Auto de archivo</t>
        </is>
      </c>
      <c r="AV600" s="25" t="inlineStr">
        <is>
          <t>Se hace acta de compromiso.</t>
        </is>
      </c>
      <c r="AW600" s="38" t="n">
        <v>41849</v>
      </c>
      <c r="AX600" s="37" t="inlineStr">
        <is>
          <t>jhon j</t>
        </is>
      </c>
      <c r="AY600" s="38" t="n">
        <v>41922</v>
      </c>
      <c r="AZ600" s="38" t="n">
        <v>42138</v>
      </c>
      <c r="BA600" s="37" t="inlineStr">
        <is>
          <t>Miguel - Juan P.</t>
        </is>
      </c>
      <c r="BB600" s="38" t="n">
        <v>42144</v>
      </c>
      <c r="CF600" s="38" t="n">
        <v>41940</v>
      </c>
    </row>
    <row r="601">
      <c r="B601" s="25" t="inlineStr">
        <is>
          <t>597-2014</t>
        </is>
      </c>
      <c r="C601" s="25" t="n">
        <v>1312578</v>
      </c>
      <c r="E601" s="25" t="inlineStr">
        <is>
          <t>RESIDUO ESPECIAL</t>
        </is>
      </c>
      <c r="F601" s="25" t="n">
        <v>12</v>
      </c>
      <c r="G601" s="25" t="inlineStr">
        <is>
          <t>Puebla</t>
        </is>
      </c>
      <c r="H601" s="25" t="inlineStr">
        <is>
          <t>Comparendo 721 Lavado de contenedores</t>
        </is>
      </c>
      <c r="I601" s="25" t="inlineStr">
        <is>
          <t>De Oficio</t>
        </is>
      </c>
      <c r="T601" s="25">
        <f>CONCATENATE(J601," ",K601," ",L601," ",M601," ",N601," ",O601," ",P601," ",Q601," ",R601," ",S601)</f>
        <v/>
      </c>
      <c r="U601" s="25" t="inlineStr">
        <is>
          <t>no reporta</t>
        </is>
      </c>
      <c r="V601" s="25" t="inlineStr">
        <is>
          <t>no reporta</t>
        </is>
      </c>
      <c r="W601" s="25" t="inlineStr">
        <is>
          <t>CR Puebla</t>
        </is>
      </c>
      <c r="X601" s="25" t="inlineStr">
        <is>
          <t>CL</t>
        </is>
      </c>
      <c r="Y601" s="25" t="n">
        <v>27</v>
      </c>
      <c r="Z601" s="25" t="inlineStr">
        <is>
          <t>D</t>
        </is>
      </c>
      <c r="AA601" s="25" t="inlineStr">
        <is>
          <t>SUR</t>
        </is>
      </c>
      <c r="AB601" s="25" t="n">
        <v>27</v>
      </c>
      <c r="AC601" s="25" t="inlineStr">
        <is>
          <t>C</t>
        </is>
      </c>
      <c r="AD601" s="25" t="n">
        <v>50</v>
      </c>
      <c r="AH601" s="25">
        <f>CONCATENATE(X601," ",Y601," ",Z601," ",AA601," ",AB601," ",AC601," ",AD601," ",AE601," ",AF601," ",AG601)</f>
        <v/>
      </c>
      <c r="AI601" s="25" t="n">
        <v>9002060602</v>
      </c>
      <c r="AJ601" s="25" t="inlineStr">
        <is>
          <t>no reporta</t>
        </is>
      </c>
      <c r="AK601" s="25" t="inlineStr">
        <is>
          <t>Inmaculada</t>
        </is>
      </c>
      <c r="AM601" s="25" t="inlineStr">
        <is>
          <t>018</t>
        </is>
      </c>
      <c r="AP601" s="25" t="n">
        <v>5</v>
      </c>
      <c r="AQ601" s="34" t="n">
        <v>41849</v>
      </c>
      <c r="AR601" s="34" t="n">
        <v>41849</v>
      </c>
      <c r="AS601" s="36">
        <f>AR601-AQ601</f>
        <v/>
      </c>
      <c r="AT601" s="25" t="inlineStr">
        <is>
          <t>Comparendo ambiental</t>
        </is>
      </c>
      <c r="AU601" s="25" t="inlineStr">
        <is>
          <t>Auto de archivo</t>
        </is>
      </c>
    </row>
    <row r="602">
      <c r="B602" s="25" t="inlineStr">
        <is>
          <t>598-2014</t>
        </is>
      </c>
      <c r="C602" s="25" t="n">
        <v>1312582</v>
      </c>
      <c r="D602" s="25" t="inlineStr">
        <is>
          <t>HÍDRICO</t>
        </is>
      </c>
      <c r="H602" s="25" t="inlineStr">
        <is>
          <t>Inadecuado uso del agua</t>
        </is>
      </c>
      <c r="I602" s="25" t="inlineStr">
        <is>
          <t>Comunidad</t>
        </is>
      </c>
      <c r="T602" s="25">
        <f>CONCATENATE(J602," ",K602," ",L602," ",M602," ",N602," ",O602," ",P602," ",Q602," ",R602," ",S602)</f>
        <v/>
      </c>
      <c r="U602" s="25" t="inlineStr">
        <is>
          <t>no reporta</t>
        </is>
      </c>
      <c r="V602" s="25" t="inlineStr">
        <is>
          <t>no reporta</t>
        </is>
      </c>
      <c r="W602" s="25" t="inlineStr">
        <is>
          <t>Johana</t>
        </is>
      </c>
      <c r="X602" s="25" t="inlineStr">
        <is>
          <t>DG</t>
        </is>
      </c>
      <c r="Y602" s="25" t="n">
        <v>29</v>
      </c>
      <c r="AB602" s="25" t="n">
        <v>34</v>
      </c>
      <c r="AC602" s="25" t="inlineStr">
        <is>
          <t>A</t>
        </is>
      </c>
      <c r="AD602" s="25" t="n">
        <v>27</v>
      </c>
      <c r="AE602" s="25" t="inlineStr">
        <is>
          <t>SUR</t>
        </is>
      </c>
      <c r="AG602" s="25" t="n">
        <v>301</v>
      </c>
      <c r="AH602" s="25">
        <f>CONCATENATE(X602," ",Y602," ",Z602," ",AA602," ",AB602," ",AC602," ",AD602," ",AE602," ",AF602," ",AG602)</f>
        <v/>
      </c>
      <c r="AI602" s="25" t="inlineStr">
        <is>
          <t>no reporta</t>
        </is>
      </c>
      <c r="AJ602" s="25" t="inlineStr">
        <is>
          <t>no reporta</t>
        </is>
      </c>
      <c r="AK602" s="25" t="inlineStr">
        <is>
          <t>Uribe Angel</t>
        </is>
      </c>
      <c r="AM602" s="25" t="inlineStr">
        <is>
          <t>030</t>
        </is>
      </c>
      <c r="AP602" s="25" t="n">
        <v>3</v>
      </c>
      <c r="AQ602" s="34" t="n">
        <v>41849</v>
      </c>
      <c r="AR602" s="34" t="n">
        <v>41849</v>
      </c>
      <c r="AS602" s="36">
        <f>AR602-AQ602</f>
        <v/>
      </c>
      <c r="AT602" s="25" t="inlineStr">
        <is>
          <t>Acta de compromiso</t>
        </is>
      </c>
      <c r="AU602" s="25" t="inlineStr">
        <is>
          <t>Auto de archivo</t>
        </is>
      </c>
      <c r="AW602" s="38" t="n">
        <v>41849</v>
      </c>
      <c r="AX602" s="37" t="inlineStr">
        <is>
          <t>jhon j-santiago</t>
        </is>
      </c>
      <c r="AY602" s="38" t="n">
        <v>41870</v>
      </c>
      <c r="CF602" s="38" t="n">
        <v>41927</v>
      </c>
    </row>
    <row r="603">
      <c r="B603" s="25" t="inlineStr">
        <is>
          <t>599-2014</t>
        </is>
      </c>
      <c r="C603" s="25" t="n">
        <v>1312591</v>
      </c>
      <c r="D603" s="25" t="inlineStr">
        <is>
          <t>HÍDRICO</t>
        </is>
      </c>
      <c r="H603" s="25" t="inlineStr">
        <is>
          <t>Inadecuado uso del agua</t>
        </is>
      </c>
      <c r="I603" s="25" t="inlineStr">
        <is>
          <t>Comunidad</t>
        </is>
      </c>
      <c r="T603" s="25">
        <f>CONCATENATE(J603," ",K603," ",L603," ",M603," ",N603," ",O603," ",P603," ",Q603," ",R603," ",S603)</f>
        <v/>
      </c>
      <c r="U603" s="25" t="inlineStr">
        <is>
          <t>no reporta</t>
        </is>
      </c>
      <c r="V603" s="25" t="inlineStr">
        <is>
          <t>no reporta</t>
        </is>
      </c>
      <c r="W603" s="25" t="inlineStr">
        <is>
          <t>Bomba Terpel TR Intermedia</t>
        </is>
      </c>
      <c r="AH603" s="25">
        <f>CONCATENATE(X603," ",Y603," ",Z603," ",AA603," ",AB603," ",AC603," ",AD603," ",AE603," ",AF603," ",AG603)</f>
        <v/>
      </c>
      <c r="AI603" s="25" t="inlineStr">
        <is>
          <t>no reporta</t>
        </is>
      </c>
      <c r="AJ603" s="25" t="inlineStr">
        <is>
          <t>no reporta</t>
        </is>
      </c>
      <c r="AK603" s="25" t="inlineStr">
        <is>
          <t>Loma El Atravezado</t>
        </is>
      </c>
      <c r="AM603" s="25" t="inlineStr">
        <is>
          <t>032</t>
        </is>
      </c>
      <c r="AP603" s="25" t="n">
        <v>4</v>
      </c>
      <c r="AQ603" s="34" t="n">
        <v>41849</v>
      </c>
      <c r="AR603" s="34" t="n">
        <v>41929</v>
      </c>
      <c r="AS603" s="36">
        <f>AR603-AQ603</f>
        <v/>
      </c>
      <c r="AT603" s="25" t="inlineStr">
        <is>
          <t>Acta de compromiso</t>
        </is>
      </c>
      <c r="AU603" s="25" t="inlineStr">
        <is>
          <t>Visitas patrulleros</t>
        </is>
      </c>
      <c r="AW603" s="38" t="n">
        <v>41929</v>
      </c>
      <c r="AX603" s="37" t="inlineStr">
        <is>
          <t>J. Alvarez</t>
        </is>
      </c>
      <c r="AY603" s="38" t="n">
        <v>41929</v>
      </c>
    </row>
    <row r="604">
      <c r="B604" s="25" t="inlineStr">
        <is>
          <t>600-2014</t>
        </is>
      </c>
      <c r="C604" s="25" t="n">
        <v>1312605</v>
      </c>
      <c r="E604" s="25" t="inlineStr">
        <is>
          <t>ESCOMBROS</t>
        </is>
      </c>
      <c r="H604" s="25" t="inlineStr">
        <is>
          <t>Disposición inadecuada de escombros</t>
        </is>
      </c>
      <c r="I604" s="25" t="inlineStr">
        <is>
          <t>Comunidad</t>
        </is>
      </c>
      <c r="T604" s="25">
        <f>CONCATENATE(J604," ",K604," ",L604," ",M604," ",N604," ",O604," ",P604," ",Q604," ",R604," ",S604)</f>
        <v/>
      </c>
      <c r="U604" s="25" t="inlineStr">
        <is>
          <t>no reporta</t>
        </is>
      </c>
      <c r="V604" s="25" t="inlineStr">
        <is>
          <t>no reporta</t>
        </is>
      </c>
      <c r="W604" s="25" t="inlineStr">
        <is>
          <t>Por determinar</t>
        </is>
      </c>
      <c r="X604" s="25" t="inlineStr">
        <is>
          <t>CL</t>
        </is>
      </c>
      <c r="Y604" s="25" t="n">
        <v>39</v>
      </c>
      <c r="AA604" s="25" t="inlineStr">
        <is>
          <t>SUR</t>
        </is>
      </c>
      <c r="AB604" s="25" t="n">
        <v>41</v>
      </c>
      <c r="AD604" s="25" t="n">
        <v>46</v>
      </c>
      <c r="AH604" s="25">
        <f>CONCATENATE(X604," ",Y604," ",Z604," ",AA604," ",AB604," ",AC604," ",AD604," ",AE604," ",AF604," ",AG604)</f>
        <v/>
      </c>
      <c r="AI604" s="25" t="inlineStr">
        <is>
          <t>no reporta</t>
        </is>
      </c>
      <c r="AJ604" s="25" t="n">
        <v>3318809</v>
      </c>
      <c r="AK604" s="25" t="inlineStr">
        <is>
          <t>Zona centro</t>
        </is>
      </c>
      <c r="AM604" s="25" t="inlineStr">
        <is>
          <t>022</t>
        </is>
      </c>
      <c r="AP604" s="25" t="n">
        <v>9</v>
      </c>
      <c r="AQ604" s="34" t="n">
        <v>41850</v>
      </c>
      <c r="AR604" s="34" t="n">
        <v>41929</v>
      </c>
      <c r="AS604" s="36">
        <f>AR604-AQ604</f>
        <v/>
      </c>
      <c r="AT604" s="25" t="inlineStr">
        <is>
          <t>Acta de compromiso</t>
        </is>
      </c>
      <c r="AU604" s="25" t="inlineStr">
        <is>
          <t>Auto de archivo</t>
        </is>
      </c>
      <c r="AW604" s="38" t="n">
        <v>41840</v>
      </c>
      <c r="AX604" s="37" t="inlineStr">
        <is>
          <t>leonardo garcia</t>
        </is>
      </c>
      <c r="AY604" s="38" t="n">
        <v>41837</v>
      </c>
      <c r="CF604" s="38" t="n">
        <v>41940</v>
      </c>
    </row>
    <row r="605">
      <c r="B605" s="25" t="inlineStr">
        <is>
          <t>601-2014</t>
        </is>
      </c>
      <c r="C605" s="25" t="n">
        <v>1312598</v>
      </c>
      <c r="E605" s="25" t="inlineStr">
        <is>
          <t>ESCOMBROS</t>
        </is>
      </c>
      <c r="H605" s="25" t="inlineStr">
        <is>
          <t>Disposición inadecuada de escombros</t>
        </is>
      </c>
      <c r="I605" s="25" t="inlineStr">
        <is>
          <t>Enviaseo</t>
        </is>
      </c>
      <c r="T605" s="25">
        <f>CONCATENATE(J605," ",K605," ",L605," ",M605," ",N605," ",O605," ",P605," ",Q605," ",R605," ",S605)</f>
        <v/>
      </c>
      <c r="U605" s="25" t="inlineStr">
        <is>
          <t>no reporta</t>
        </is>
      </c>
      <c r="V605" s="25" t="inlineStr">
        <is>
          <t>no reporta</t>
        </is>
      </c>
      <c r="W605" s="25" t="inlineStr">
        <is>
          <t>Urb. Suramericana</t>
        </is>
      </c>
      <c r="AH605" s="25">
        <f>CONCATENATE(X605," ",Y605," ",Z605," ",AA605," ",AB605," ",AC605," ",AD605," ",AE605," ",AF605," ",AG605)</f>
        <v/>
      </c>
      <c r="AI605" s="25" t="inlineStr">
        <is>
          <t>no reporta</t>
        </is>
      </c>
      <c r="AJ605" s="25" t="inlineStr">
        <is>
          <t>no reporta</t>
        </is>
      </c>
      <c r="AK605" s="25" t="inlineStr">
        <is>
          <t>El Dorado</t>
        </is>
      </c>
      <c r="AM605" s="25" t="inlineStr">
        <is>
          <t>013</t>
        </is>
      </c>
      <c r="AP605" s="25" t="n">
        <v>7</v>
      </c>
      <c r="AQ605" s="34" t="n">
        <v>41849</v>
      </c>
      <c r="AR605" s="34" t="n">
        <v>41929</v>
      </c>
      <c r="AS605" s="36">
        <f>AR605-AQ605</f>
        <v/>
      </c>
      <c r="AT605" s="25" t="inlineStr">
        <is>
          <t>Acta de compromiso</t>
        </is>
      </c>
      <c r="AU605" s="25" t="inlineStr">
        <is>
          <t>Auto de archivo</t>
        </is>
      </c>
      <c r="AW605" s="38" t="n">
        <v>41849</v>
      </c>
      <c r="AX605" s="37" t="inlineStr">
        <is>
          <t>leonardo garcia</t>
        </is>
      </c>
      <c r="AY605" s="38" t="n">
        <v>41929</v>
      </c>
      <c r="CF605" s="38" t="n">
        <v>41940</v>
      </c>
    </row>
    <row r="606">
      <c r="B606" s="25" t="inlineStr">
        <is>
          <t>602-2014</t>
        </is>
      </c>
      <c r="C606" s="25" t="n">
        <v>1312597</v>
      </c>
      <c r="E606" s="25" t="inlineStr">
        <is>
          <t>ESCOMBROS</t>
        </is>
      </c>
      <c r="H606" s="25" t="inlineStr">
        <is>
          <t>Disposición inadecuada de escombros</t>
        </is>
      </c>
      <c r="I606" s="25" t="inlineStr">
        <is>
          <t>Enviaseo</t>
        </is>
      </c>
      <c r="T606" s="25">
        <f>CONCATENATE(J606," ",K606," ",L606," ",M606," ",N606," ",O606," ",P606," ",Q606," ",R606," ",S606)</f>
        <v/>
      </c>
      <c r="U606" s="25" t="inlineStr">
        <is>
          <t>no reporta</t>
        </is>
      </c>
      <c r="V606" s="25" t="inlineStr">
        <is>
          <t>no reporta</t>
        </is>
      </c>
      <c r="W606" s="25" t="inlineStr">
        <is>
          <t>Por determinar</t>
        </is>
      </c>
      <c r="X606" s="25" t="inlineStr">
        <is>
          <t>KR</t>
        </is>
      </c>
      <c r="Y606" s="25" t="n">
        <v>42</v>
      </c>
      <c r="AB606" s="25" t="n">
        <v>26</v>
      </c>
      <c r="AC606" s="25" t="inlineStr">
        <is>
          <t>A</t>
        </is>
      </c>
      <c r="AD606" s="25" t="n">
        <v>182</v>
      </c>
      <c r="AE606" s="25" t="inlineStr">
        <is>
          <t>SUR</t>
        </is>
      </c>
      <c r="AG606" s="25" t="n">
        <v>201</v>
      </c>
      <c r="AH606" s="25">
        <f>CONCATENATE(X606," ",Y606," ",Z606," ",AA606," ",AB606," ",AC606," ",AD606," ",AE606," ",AF606," ",AG606)</f>
        <v/>
      </c>
      <c r="AI606" s="25" t="inlineStr">
        <is>
          <t>no reporta</t>
        </is>
      </c>
      <c r="AJ606" s="25" t="inlineStr">
        <is>
          <t>no reporta</t>
        </is>
      </c>
      <c r="AK606" s="25" t="inlineStr">
        <is>
          <t>Las Orquideas</t>
        </is>
      </c>
      <c r="AM606" s="25" t="inlineStr">
        <is>
          <t>035</t>
        </is>
      </c>
      <c r="AP606" s="25" t="n">
        <v>3</v>
      </c>
      <c r="AQ606" s="34" t="n">
        <v>41849</v>
      </c>
      <c r="AS606" s="36">
        <f>AR606-AQ606</f>
        <v/>
      </c>
      <c r="AT606" s="25" t="inlineStr">
        <is>
          <t>Acta de compromiso</t>
        </is>
      </c>
      <c r="AU606" s="25" t="inlineStr">
        <is>
          <t>Visitas patrulleros</t>
        </is>
      </c>
    </row>
    <row r="607">
      <c r="B607" s="25" t="inlineStr">
        <is>
          <t>603-2014</t>
        </is>
      </c>
      <c r="C607" s="25" t="n">
        <v>1312687</v>
      </c>
      <c r="D607" s="25" t="inlineStr">
        <is>
          <t>SUELO</t>
        </is>
      </c>
      <c r="H607" s="25" t="inlineStr">
        <is>
          <t>Movimiento de tierra, remosion de vegetacion</t>
        </is>
      </c>
      <c r="I607" s="25" t="inlineStr">
        <is>
          <t>De oficio</t>
        </is>
      </c>
      <c r="T607" s="25">
        <f>CONCATENATE(J607," ",K607," ",L607," ",M607," ",N607," ",O607," ",P607," ",Q607," ",R607," ",S607)</f>
        <v/>
      </c>
      <c r="U607" s="25" t="inlineStr">
        <is>
          <t>no reporta</t>
        </is>
      </c>
      <c r="V607" s="25" t="inlineStr">
        <is>
          <t>no reporta</t>
        </is>
      </c>
      <c r="W607" s="25" t="inlineStr">
        <is>
          <t>Por determinar</t>
        </is>
      </c>
      <c r="AH607" s="25">
        <f>CONCATENATE(X607," ",Y607," ",Z607," ",AA607," ",AB607," ",AC607," ",AD607," ",AE607," ",AF607," ",AG607)</f>
        <v/>
      </c>
      <c r="AI607" s="25" t="inlineStr">
        <is>
          <t>no reporta</t>
        </is>
      </c>
      <c r="AJ607" s="25" t="inlineStr">
        <is>
          <t>no reporta</t>
        </is>
      </c>
      <c r="AL607" s="25" t="inlineStr">
        <is>
          <t>Pantanillo</t>
        </is>
      </c>
      <c r="AM607" s="25" t="inlineStr">
        <is>
          <t>005</t>
        </is>
      </c>
      <c r="AO607" s="25" t="n">
        <v>376</v>
      </c>
      <c r="AP607" s="25" t="n">
        <v>13</v>
      </c>
      <c r="AQ607" s="34" t="n">
        <v>41850</v>
      </c>
      <c r="AR607" s="34" t="n">
        <v>41875</v>
      </c>
      <c r="AS607" s="36">
        <f>AR607-AQ607</f>
        <v/>
      </c>
      <c r="AT607" s="25" t="inlineStr">
        <is>
          <t>Acta de compromiso</t>
        </is>
      </c>
      <c r="AU607" s="25" t="inlineStr">
        <is>
          <t>Verificación</t>
        </is>
      </c>
    </row>
    <row r="608">
      <c r="A608" s="34" t="n"/>
      <c r="B608" s="25" t="inlineStr">
        <is>
          <t>604-2014</t>
        </is>
      </c>
      <c r="C608" s="25" t="n">
        <v>138524</v>
      </c>
      <c r="D608" s="25" t="inlineStr">
        <is>
          <t>HÍDRICO</t>
        </is>
      </c>
      <c r="G608" s="25" t="inlineStr">
        <is>
          <t>Catanzaro</t>
        </is>
      </c>
      <c r="H608" s="25" t="inlineStr">
        <is>
          <t>Inconformidad por desarrollo de proyecto</t>
        </is>
      </c>
      <c r="I608" s="25" t="inlineStr">
        <is>
          <t>Jesus Martinez - JAC Jose Miguel de la Calle</t>
        </is>
      </c>
      <c r="T608" s="25">
        <f>CONCATENATE(J608," ",K608," ",L608," ",M608," ",N608," ",O608," ",P608," ",Q608," ",R608," ",S608)</f>
        <v/>
      </c>
      <c r="U608" s="25" t="inlineStr">
        <is>
          <t>no reporta</t>
        </is>
      </c>
      <c r="V608" s="25" t="inlineStr">
        <is>
          <t>no reporta</t>
        </is>
      </c>
      <c r="W608" s="25" t="inlineStr">
        <is>
          <t>Proyecto Catanzaro</t>
        </is>
      </c>
      <c r="X608" s="25" t="inlineStr">
        <is>
          <t>CL</t>
        </is>
      </c>
      <c r="Y608" s="25" t="n">
        <v>45</v>
      </c>
      <c r="Z608" s="25" t="inlineStr">
        <is>
          <t>B</t>
        </is>
      </c>
      <c r="AA608" s="25" t="inlineStr">
        <is>
          <t>SUR</t>
        </is>
      </c>
      <c r="AB608" s="25" t="n">
        <v>30</v>
      </c>
      <c r="AD608" s="25" t="n">
        <v>101</v>
      </c>
      <c r="AH608" s="25">
        <f>CONCATENATE(X608," ",Y608," ",Z608," ",AA608," ",AB608," ",AC608," ",AD608," ",AE608," ",AF608," ",AG608)</f>
        <v/>
      </c>
      <c r="AI608" s="25" t="inlineStr">
        <is>
          <t>no reporta</t>
        </is>
      </c>
      <c r="AJ608" s="25" t="inlineStr">
        <is>
          <t>no reporta</t>
        </is>
      </c>
      <c r="AK608" s="25" t="inlineStr">
        <is>
          <t>Las Antillas</t>
        </is>
      </c>
      <c r="AM608" s="25" t="inlineStr">
        <is>
          <t>005</t>
        </is>
      </c>
      <c r="AP608" s="25" t="n">
        <v>7</v>
      </c>
      <c r="AQ608" s="34" t="n">
        <v>41849</v>
      </c>
      <c r="AR608" s="34" t="n">
        <v>41879</v>
      </c>
      <c r="AS608" s="36">
        <f>AR608-AQ608</f>
        <v/>
      </c>
      <c r="AT608" s="25" t="inlineStr">
        <is>
          <t>Acta de compromiso</t>
        </is>
      </c>
      <c r="AU608" s="25" t="inlineStr">
        <is>
          <t>Auto de archivo</t>
        </is>
      </c>
      <c r="AW608" s="38" t="n">
        <v>41849</v>
      </c>
      <c r="AX608" s="37" t="inlineStr">
        <is>
          <t>julian</t>
        </is>
      </c>
      <c r="AY608" s="38" t="n">
        <v>41879</v>
      </c>
      <c r="AZ608" s="38" t="n">
        <v>41908</v>
      </c>
      <c r="BA608" s="37" t="inlineStr">
        <is>
          <t>santiago - yeison</t>
        </is>
      </c>
      <c r="BB608" s="38" t="n">
        <v>41908</v>
      </c>
      <c r="BL608" s="38" t="n">
        <v>41883</v>
      </c>
      <c r="BM608" s="38" t="n">
        <v>41883</v>
      </c>
    </row>
    <row r="609">
      <c r="B609" s="25" t="inlineStr">
        <is>
          <t>605-2014</t>
        </is>
      </c>
      <c r="C609" s="25" t="n">
        <v>1312750</v>
      </c>
      <c r="E609" s="25" t="inlineStr">
        <is>
          <t>RESIDUO ESPECIAL</t>
        </is>
      </c>
      <c r="F609" s="25" t="n">
        <v>12</v>
      </c>
      <c r="G609" s="25" t="inlineStr">
        <is>
          <t>Ciudadela San Pablo</t>
        </is>
      </c>
      <c r="H609" s="25" t="inlineStr">
        <is>
          <t>Comparendo 2227 Lavado de contenedores en via publica</t>
        </is>
      </c>
      <c r="I609" s="25" t="inlineStr">
        <is>
          <t>De oficio</t>
        </is>
      </c>
      <c r="T609" s="25">
        <f>CONCATENATE(J609," ",K609," ",L609," ",M609," ",N609," ",O609," ",P609," ",Q609," ",R609," ",S609)</f>
        <v/>
      </c>
      <c r="U609" s="25" t="inlineStr">
        <is>
          <t>no reporta</t>
        </is>
      </c>
      <c r="V609" s="25" t="inlineStr">
        <is>
          <t>no reporta</t>
        </is>
      </c>
      <c r="W609" s="25" t="inlineStr">
        <is>
          <t>Ciudadela San Pablo</t>
        </is>
      </c>
      <c r="X609" s="25" t="inlineStr">
        <is>
          <t>CL</t>
        </is>
      </c>
      <c r="Y609" s="25" t="n">
        <v>40</v>
      </c>
      <c r="Z609" s="25" t="inlineStr">
        <is>
          <t>AA</t>
        </is>
      </c>
      <c r="AA609" s="25" t="inlineStr">
        <is>
          <t>SUR</t>
        </is>
      </c>
      <c r="AB609" s="25" t="n">
        <v>36</v>
      </c>
      <c r="AD609" s="25" t="n">
        <v>30</v>
      </c>
      <c r="AH609" s="25">
        <f>CONCATENATE(X609," ",Y609," ",Z609," ",AA609," ",AB609," ",AC609," ",AD609," ",AE609," ",AF609," ",AG609)</f>
        <v/>
      </c>
      <c r="AI609" s="25" t="inlineStr">
        <is>
          <t>no reporta</t>
        </is>
      </c>
      <c r="AJ609" s="25" t="inlineStr">
        <is>
          <t>no reporta</t>
        </is>
      </c>
      <c r="AK609" s="25" t="inlineStr">
        <is>
          <t>Mesa</t>
        </is>
      </c>
      <c r="AM609" s="25" t="inlineStr">
        <is>
          <t>021</t>
        </is>
      </c>
      <c r="AP609" s="25" t="n">
        <v>9</v>
      </c>
      <c r="AQ609" s="34" t="n">
        <v>41851</v>
      </c>
      <c r="AS609" s="36">
        <f>AR609-AQ609</f>
        <v/>
      </c>
      <c r="AT609" s="25" t="inlineStr">
        <is>
          <t>Comparendo ambiental</t>
        </is>
      </c>
      <c r="AU609" s="25" t="inlineStr">
        <is>
          <t>Auto de archivo</t>
        </is>
      </c>
    </row>
    <row r="610">
      <c r="B610" s="25" t="inlineStr">
        <is>
          <t>606-2014</t>
        </is>
      </c>
      <c r="C610" s="25" t="n">
        <v>1312751</v>
      </c>
      <c r="E610" s="25" t="inlineStr">
        <is>
          <t>MATERIALES DE CONSTRUCCIÓN</t>
        </is>
      </c>
      <c r="F610" s="25" t="n">
        <v>9</v>
      </c>
      <c r="H610" s="25" t="inlineStr">
        <is>
          <t>Comparendo 2226 - Disposición inadecuada de material de construcción</t>
        </is>
      </c>
      <c r="I610" s="25" t="inlineStr">
        <is>
          <t>De oficio</t>
        </is>
      </c>
      <c r="T610" s="25">
        <f>CONCATENATE(J610," ",K610," ",L610," ",M610," ",N610," ",O610," ",P610," ",Q610," ",R610," ",S610)</f>
        <v/>
      </c>
      <c r="U610" s="25" t="inlineStr">
        <is>
          <t>no reporta</t>
        </is>
      </c>
      <c r="V610" s="25" t="inlineStr">
        <is>
          <t>no reporta</t>
        </is>
      </c>
      <c r="W610" s="25" t="inlineStr">
        <is>
          <t>Blanca Lida Vasquez</t>
        </is>
      </c>
      <c r="X610" s="25" t="inlineStr">
        <is>
          <t>CL</t>
        </is>
      </c>
      <c r="Y610" s="25" t="n">
        <v>40</v>
      </c>
      <c r="AA610" s="25" t="inlineStr">
        <is>
          <t>SUR</t>
        </is>
      </c>
      <c r="AB610" s="25" t="n">
        <v>46</v>
      </c>
      <c r="AD610" s="25" t="n">
        <v>6</v>
      </c>
      <c r="AH610" s="25">
        <f>CONCATENATE(X610," ",Y610," ",Z610," ",AA610," ",AB610," ",AC610," ",AD610," ",AE610," ",AF610," ",AG610)</f>
        <v/>
      </c>
      <c r="AI610" s="25" t="inlineStr">
        <is>
          <t>no reporta</t>
        </is>
      </c>
      <c r="AJ610" s="25" t="inlineStr">
        <is>
          <t>no reporta</t>
        </is>
      </c>
      <c r="AK610" s="25" t="inlineStr">
        <is>
          <t>Alcalá</t>
        </is>
      </c>
      <c r="AM610" s="25" t="inlineStr">
        <is>
          <t>023</t>
        </is>
      </c>
      <c r="AP610" s="25" t="n">
        <v>8</v>
      </c>
      <c r="AQ610" s="34" t="n">
        <v>41851</v>
      </c>
      <c r="AS610" s="36">
        <f>AR610-AQ610</f>
        <v/>
      </c>
      <c r="AT610" s="25" t="inlineStr">
        <is>
          <t>Comparendo ambiental</t>
        </is>
      </c>
      <c r="AU610" s="25" t="inlineStr">
        <is>
          <t>Auto de archivo</t>
        </is>
      </c>
    </row>
    <row r="611">
      <c r="A611" s="25" t="inlineStr">
        <is>
          <t>DP 14055</t>
        </is>
      </c>
      <c r="B611" s="25" t="inlineStr">
        <is>
          <t>607-2014</t>
        </is>
      </c>
      <c r="C611" s="25" t="n">
        <v>1312233</v>
      </c>
      <c r="D611" s="25" t="inlineStr">
        <is>
          <t>FLORA</t>
        </is>
      </c>
      <c r="H611" s="25" t="inlineStr">
        <is>
          <t>Autorización de tala de arbol</t>
        </is>
      </c>
      <c r="I611" s="25" t="inlineStr">
        <is>
          <t>Martha Lucia Fernandez - Urb. Molino de Piedra</t>
        </is>
      </c>
      <c r="J611" s="25" t="inlineStr">
        <is>
          <t>Cl</t>
        </is>
      </c>
      <c r="K611" s="25" t="n">
        <v>36</v>
      </c>
      <c r="L611" s="25" t="inlineStr">
        <is>
          <t>B</t>
        </is>
      </c>
      <c r="M611" s="25" t="inlineStr">
        <is>
          <t>SUR</t>
        </is>
      </c>
      <c r="N611" s="25" t="n">
        <v>27</v>
      </c>
      <c r="O611" s="25" t="inlineStr">
        <is>
          <t>D</t>
        </is>
      </c>
      <c r="P611" s="25" t="n">
        <v>50</v>
      </c>
      <c r="T611" s="25">
        <f>CONCATENATE(J611," ",K611," ",L611," ",M611," ",N611," ",O611," ",P611," ",Q611," ",R611," ",S611)</f>
        <v/>
      </c>
      <c r="U611" s="25" t="inlineStr">
        <is>
          <t>no reporta</t>
        </is>
      </c>
      <c r="V611" s="25" t="n">
        <v>3360713</v>
      </c>
      <c r="W611" s="25" t="inlineStr">
        <is>
          <t>Oliva Londoño</t>
        </is>
      </c>
      <c r="AH611" s="25">
        <f>CONCATENATE(X611," ",Y611," ",Z611," ",AA611," ",AB611," ",AC611," ",AD611," ",AE611," ",AF611," ",AG611)</f>
        <v/>
      </c>
      <c r="AI611" s="25" t="n">
        <v>32325342</v>
      </c>
      <c r="AJ611" s="25" t="inlineStr">
        <is>
          <t>no reporta</t>
        </is>
      </c>
      <c r="AK611" s="25" t="inlineStr">
        <is>
          <t>Inmaculada</t>
        </is>
      </c>
      <c r="AM611" s="25" t="inlineStr">
        <is>
          <t>018</t>
        </is>
      </c>
      <c r="AP611" s="25" t="n">
        <v>5</v>
      </c>
      <c r="AQ611" s="34" t="n">
        <v>41845</v>
      </c>
      <c r="AS611" s="36">
        <f>AR611-AQ611</f>
        <v/>
      </c>
      <c r="AT611" s="25" t="inlineStr">
        <is>
          <t>Acta de compromiso</t>
        </is>
      </c>
      <c r="AU611" s="25" t="inlineStr">
        <is>
          <t>Citaciones</t>
        </is>
      </c>
    </row>
    <row r="612">
      <c r="B612" s="25" t="inlineStr">
        <is>
          <t>608-2014</t>
        </is>
      </c>
      <c r="C612" s="25" t="n">
        <v>120837</v>
      </c>
      <c r="E612" s="25" t="inlineStr">
        <is>
          <t>RESIDUOS SOLIDOS</t>
        </is>
      </c>
      <c r="H612" s="25" t="inlineStr">
        <is>
          <t>Manejo inadecuado de residuos solidos</t>
        </is>
      </c>
      <c r="I612" s="25" t="inlineStr">
        <is>
          <t>Comunidad</t>
        </is>
      </c>
      <c r="T612" s="25">
        <f>CONCATENATE(J612," ",K612," ",L612," ",M612," ",N612," ",O612," ",P612," ",Q612," ",R612," ",S612)</f>
        <v/>
      </c>
      <c r="U612" s="25" t="inlineStr">
        <is>
          <t>no reporta</t>
        </is>
      </c>
      <c r="V612" s="25" t="inlineStr">
        <is>
          <t>no reporta</t>
        </is>
      </c>
      <c r="W612" s="25" t="inlineStr">
        <is>
          <t>Tienda D1 La Magnolia</t>
        </is>
      </c>
      <c r="X612" s="25" t="inlineStr">
        <is>
          <t>TR</t>
        </is>
      </c>
      <c r="Y612" s="25" t="n">
        <v>32</v>
      </c>
      <c r="Z612" s="25" t="inlineStr">
        <is>
          <t>A</t>
        </is>
      </c>
      <c r="AA612" s="25" t="inlineStr">
        <is>
          <t>SUR</t>
        </is>
      </c>
      <c r="AB612" s="25" t="n">
        <v>31</v>
      </c>
      <c r="AC612" s="25" t="inlineStr">
        <is>
          <t>E</t>
        </is>
      </c>
      <c r="AD612" s="25" t="n">
        <v>20</v>
      </c>
      <c r="AH612" s="25">
        <f>CONCATENATE(X612," ",Y612," ",Z612," ",AA612," ",AB612," ",AC612," ",AD612," ",AE612," ",AF612," ",AG612)</f>
        <v/>
      </c>
      <c r="AI612" s="25" t="inlineStr">
        <is>
          <t>no reporta</t>
        </is>
      </c>
      <c r="AJ612" s="25" t="n">
        <v>4484540</v>
      </c>
      <c r="AK612" s="25" t="inlineStr">
        <is>
          <t>La Magnolia</t>
        </is>
      </c>
      <c r="AM612" s="25" t="inlineStr">
        <is>
          <t>028</t>
        </is>
      </c>
      <c r="AP612" s="25" t="n">
        <v>9</v>
      </c>
      <c r="AQ612" s="34" t="n">
        <v>41852</v>
      </c>
      <c r="AS612" s="36">
        <f>AR612-AQ612</f>
        <v/>
      </c>
      <c r="AT612" s="25" t="inlineStr">
        <is>
          <t>Acta de compromiso</t>
        </is>
      </c>
      <c r="AU612" s="25" t="inlineStr">
        <is>
          <t>Citaciones</t>
        </is>
      </c>
    </row>
    <row r="613">
      <c r="B613" s="25" t="inlineStr">
        <is>
          <t>609-2014</t>
        </is>
      </c>
      <c r="C613" s="25" t="n">
        <v>139034</v>
      </c>
      <c r="D613" s="25" t="inlineStr">
        <is>
          <t>AIRE</t>
        </is>
      </c>
      <c r="H613" s="25" t="inlineStr">
        <is>
          <t>Contaminación visual</t>
        </is>
      </c>
      <c r="I613" s="25" t="inlineStr">
        <is>
          <t>Marta Lucia Giraldo Granda - Hugo R Guzman Serje</t>
        </is>
      </c>
      <c r="J613" s="25" t="inlineStr">
        <is>
          <t>KR</t>
        </is>
      </c>
      <c r="K613" s="25" t="n">
        <v>27</v>
      </c>
      <c r="N613" s="25" t="n">
        <v>28</v>
      </c>
      <c r="P613" s="25" t="n">
        <v>23</v>
      </c>
      <c r="Q613" s="25" t="inlineStr">
        <is>
          <t>SUR</t>
        </is>
      </c>
      <c r="S613" s="25" t="n">
        <v>501</v>
      </c>
      <c r="T613" s="25">
        <f>CONCATENATE(J613," ",K613," ",L613," ",M613," ",N613," ",O613," ",P613," ",Q613," ",R613," ",S613)</f>
        <v/>
      </c>
      <c r="U613" s="25" t="n">
        <v>43059610</v>
      </c>
      <c r="V613" s="25" t="n">
        <v>5968849</v>
      </c>
      <c r="W613" s="25" t="inlineStr">
        <is>
          <t>Por determinar</t>
        </is>
      </c>
      <c r="AH613" s="25">
        <f>CONCATENATE(X613," ",Y613," ",Z613," ",AA613," ",AB613," ",AC613," ",AD613," ",AE613," ",AF613," ",AG613)</f>
        <v/>
      </c>
      <c r="AI613" s="25" t="inlineStr">
        <is>
          <t>no reporta</t>
        </is>
      </c>
      <c r="AJ613" s="25" t="inlineStr">
        <is>
          <t>no reporta</t>
        </is>
      </c>
      <c r="AK613" s="25" t="inlineStr">
        <is>
          <t>Inmaculada</t>
        </is>
      </c>
      <c r="AM613" s="25" t="inlineStr">
        <is>
          <t>018</t>
        </is>
      </c>
      <c r="AP613" s="25" t="n">
        <v>5</v>
      </c>
      <c r="AQ613" s="34" t="n">
        <v>41841</v>
      </c>
      <c r="AR613" s="34" t="n">
        <v>41841</v>
      </c>
      <c r="AS613" s="36">
        <f>AR613-AQ613</f>
        <v/>
      </c>
      <c r="AT613" s="25" t="inlineStr">
        <is>
          <t>Acta de compromiso</t>
        </is>
      </c>
      <c r="AU613" s="25" t="inlineStr">
        <is>
          <t>Remisión u otros</t>
        </is>
      </c>
      <c r="AV613" s="25" t="inlineStr">
        <is>
          <t>Planeación</t>
        </is>
      </c>
      <c r="CF613" s="38" t="n">
        <v>42020</v>
      </c>
    </row>
    <row r="614">
      <c r="B614" s="25" t="inlineStr">
        <is>
          <t>610-2014</t>
        </is>
      </c>
      <c r="C614" s="25" t="n">
        <v>139076</v>
      </c>
      <c r="D614" s="25" t="inlineStr">
        <is>
          <t>HÍDRICO</t>
        </is>
      </c>
      <c r="H614" s="25" t="inlineStr">
        <is>
          <t>Denuncian desperdicio de agua</t>
        </is>
      </c>
      <c r="I614" s="25" t="inlineStr">
        <is>
          <t>Inspección de Espacio Publico</t>
        </is>
      </c>
      <c r="T614" s="25">
        <f>CONCATENATE(J614," ",K614," ",L614," ",M614," ",N614," ",O614," ",P614," ",Q614," ",R614," ",S614)</f>
        <v/>
      </c>
      <c r="U614" s="25" t="inlineStr">
        <is>
          <t>no reporta</t>
        </is>
      </c>
      <c r="V614" s="25" t="inlineStr">
        <is>
          <t>no reporta</t>
        </is>
      </c>
      <c r="W614" s="25" t="inlineStr">
        <is>
          <t>Tienda de abarrotes</t>
        </is>
      </c>
      <c r="X614" s="25" t="inlineStr">
        <is>
          <t>KR</t>
        </is>
      </c>
      <c r="Y614" s="25" t="n">
        <v>42</v>
      </c>
      <c r="Z614" s="25" t="inlineStr">
        <is>
          <t>A</t>
        </is>
      </c>
      <c r="AB614" s="25" t="n">
        <v>26</v>
      </c>
      <c r="AC614" s="25" t="inlineStr">
        <is>
          <t>A</t>
        </is>
      </c>
      <c r="AD614" s="25" t="n">
        <v>225</v>
      </c>
      <c r="AE614" s="25" t="inlineStr">
        <is>
          <t>SUR</t>
        </is>
      </c>
      <c r="AH614" s="25">
        <f>CONCATENATE(X614," ",Y614," ",Z614," ",AA614," ",AB614," ",AC614," ",AD614," ",AE614," ",AF614," ",AG614)</f>
        <v/>
      </c>
      <c r="AI614" s="25" t="inlineStr">
        <is>
          <t>no reporta</t>
        </is>
      </c>
      <c r="AJ614" s="25" t="inlineStr">
        <is>
          <t>no reporta</t>
        </is>
      </c>
      <c r="AK614" s="25" t="inlineStr">
        <is>
          <t>La Magnolia</t>
        </is>
      </c>
      <c r="AM614" s="25" t="inlineStr">
        <is>
          <t>028</t>
        </is>
      </c>
      <c r="AP614" s="25" t="n">
        <v>9</v>
      </c>
      <c r="AQ614" s="34" t="n">
        <v>41851</v>
      </c>
      <c r="AR614" s="34" t="n">
        <v>41851</v>
      </c>
      <c r="AS614" s="36">
        <f>AR614-AQ614</f>
        <v/>
      </c>
      <c r="AT614" s="25" t="inlineStr">
        <is>
          <t>Acta de compromiso</t>
        </is>
      </c>
      <c r="AU614" s="25" t="inlineStr">
        <is>
          <t>Auto de archivo</t>
        </is>
      </c>
      <c r="AW614" s="38" t="n">
        <v>41851</v>
      </c>
      <c r="AX614" s="37" t="inlineStr">
        <is>
          <t>jhon j-santiago</t>
        </is>
      </c>
      <c r="AY614" s="38" t="n">
        <v>41883</v>
      </c>
      <c r="CF614" s="38" t="n">
        <v>41927</v>
      </c>
    </row>
    <row r="615">
      <c r="B615" s="25" t="inlineStr">
        <is>
          <t>611-2014</t>
        </is>
      </c>
      <c r="C615" s="25" t="n">
        <v>1312809</v>
      </c>
      <c r="D615" s="25" t="inlineStr">
        <is>
          <t>AIRE</t>
        </is>
      </c>
      <c r="G615" s="25" t="inlineStr">
        <is>
          <t>Muzo</t>
        </is>
      </c>
      <c r="H615" s="25" t="inlineStr">
        <is>
          <t>Control de obra por paterial particulado</t>
        </is>
      </c>
      <c r="I615" s="25" t="inlineStr">
        <is>
          <t>De oficio</t>
        </is>
      </c>
      <c r="T615" s="25">
        <f>CONCATENATE(J615," ",K615," ",L615," ",M615," ",N615," ",O615," ",P615," ",Q615," ",R615," ",S615)</f>
        <v/>
      </c>
      <c r="U615" s="25" t="inlineStr">
        <is>
          <t>no reporta</t>
        </is>
      </c>
      <c r="V615" s="25" t="inlineStr">
        <is>
          <t>no reporta</t>
        </is>
      </c>
      <c r="W615" s="25" t="inlineStr">
        <is>
          <t>Proyecto Muzo</t>
        </is>
      </c>
      <c r="AH615" s="25">
        <f>CONCATENATE(X615," ",Y615," ",Z615," ",AA615," ",AB615," ",AC615," ",AD615," ",AE615," ",AF615," ",AG615)</f>
        <v/>
      </c>
      <c r="AI615" s="25" t="inlineStr">
        <is>
          <t>no reporta</t>
        </is>
      </c>
      <c r="AJ615" s="25" t="inlineStr">
        <is>
          <t>no reporta</t>
        </is>
      </c>
      <c r="AK615" s="25" t="inlineStr">
        <is>
          <t>El Esmeraldal</t>
        </is>
      </c>
      <c r="AM615" s="25" t="inlineStr">
        <is>
          <t>031</t>
        </is>
      </c>
      <c r="AP615" s="25" t="n">
        <v>4</v>
      </c>
      <c r="AQ615" s="34" t="n">
        <v>41852</v>
      </c>
      <c r="AR615" s="34" t="n">
        <v>41855</v>
      </c>
      <c r="AS615" s="36">
        <f>AR615-AQ615</f>
        <v/>
      </c>
      <c r="AT615" s="25" t="inlineStr">
        <is>
          <t>Código de policia</t>
        </is>
      </c>
      <c r="AU615" s="25" t="inlineStr">
        <is>
          <t>Auto de archivo</t>
        </is>
      </c>
      <c r="AW615" s="38" t="n">
        <v>41852</v>
      </c>
      <c r="AX615" s="37" t="inlineStr">
        <is>
          <t>jhon j-santiago</t>
        </is>
      </c>
      <c r="AY615" s="38" t="n">
        <v>41883</v>
      </c>
      <c r="BV615" s="38" t="n">
        <v>41844</v>
      </c>
      <c r="CF615" s="38" t="n">
        <v>41927</v>
      </c>
    </row>
    <row r="616">
      <c r="B616" s="25" t="inlineStr">
        <is>
          <t>612-2014</t>
        </is>
      </c>
      <c r="C616" s="25" t="n">
        <v>1312808</v>
      </c>
      <c r="D616" s="25" t="inlineStr">
        <is>
          <t>AIRE</t>
        </is>
      </c>
      <c r="G616" s="25" t="inlineStr">
        <is>
          <t>Cumbres</t>
        </is>
      </c>
      <c r="H616" s="25" t="inlineStr">
        <is>
          <t>Control de obra por paterial particulado</t>
        </is>
      </c>
      <c r="I616" s="25" t="inlineStr">
        <is>
          <t>De oficio</t>
        </is>
      </c>
      <c r="T616" s="25">
        <f>CONCATENATE(J616," ",K616," ",L616," ",M616," ",N616," ",O616," ",P616," ",Q616," ",R616," ",S616)</f>
        <v/>
      </c>
      <c r="U616" s="25" t="inlineStr">
        <is>
          <t>no reporta</t>
        </is>
      </c>
      <c r="V616" s="25" t="inlineStr">
        <is>
          <t>no reporta</t>
        </is>
      </c>
      <c r="W616" s="25" t="inlineStr">
        <is>
          <t>Proyecto Cumbres</t>
        </is>
      </c>
      <c r="AH616" s="25">
        <f>CONCATENATE(X616," ",Y616," ",Z616," ",AA616," ",AB616," ",AC616," ",AD616," ",AE616," ",AF616," ",AG616)</f>
        <v/>
      </c>
      <c r="AI616" s="25" t="inlineStr">
        <is>
          <t>no reporta</t>
        </is>
      </c>
      <c r="AJ616" s="25" t="inlineStr">
        <is>
          <t>no reporta</t>
        </is>
      </c>
      <c r="AK616" s="25" t="inlineStr">
        <is>
          <t>Inmaculada</t>
        </is>
      </c>
      <c r="AM616" s="25" t="inlineStr">
        <is>
          <t>018</t>
        </is>
      </c>
      <c r="AP616" s="25" t="n">
        <v>5</v>
      </c>
      <c r="AQ616" s="34" t="n">
        <v>41852</v>
      </c>
      <c r="AR616" s="34" t="n">
        <v>41855</v>
      </c>
      <c r="AS616" s="36">
        <f>AR616-AQ616</f>
        <v/>
      </c>
      <c r="AT616" s="25" t="inlineStr">
        <is>
          <t>Código de policia</t>
        </is>
      </c>
      <c r="AU616" s="25" t="inlineStr">
        <is>
          <t>Fallos - Orden de Policia</t>
        </is>
      </c>
    </row>
    <row r="617">
      <c r="B617" s="25" t="inlineStr">
        <is>
          <t>613-2014</t>
        </is>
      </c>
      <c r="C617" s="25" t="n">
        <v>1312784</v>
      </c>
      <c r="D617" s="25" t="inlineStr">
        <is>
          <t>AIRE</t>
        </is>
      </c>
      <c r="H617" s="25" t="inlineStr">
        <is>
          <t>Quema de material vegetal</t>
        </is>
      </c>
      <c r="I617" s="25" t="inlineStr">
        <is>
          <t>De oficio</t>
        </is>
      </c>
      <c r="T617" s="25">
        <f>CONCATENATE(J617," ",K617," ",L617," ",M617," ",N617," ",O617," ",P617," ",Q617," ",R617," ",S617)</f>
        <v/>
      </c>
      <c r="U617" s="25" t="inlineStr">
        <is>
          <t>no reporta</t>
        </is>
      </c>
      <c r="V617" s="25" t="inlineStr">
        <is>
          <t>no reporta</t>
        </is>
      </c>
      <c r="W617" s="25" t="inlineStr">
        <is>
          <t>Jairo de Jesus Londoño Castañeda</t>
        </is>
      </c>
      <c r="X617" s="25" t="inlineStr">
        <is>
          <t>KR</t>
        </is>
      </c>
      <c r="Y617" s="25" t="n">
        <v>27</v>
      </c>
      <c r="AB617" s="25" t="n">
        <v>23</v>
      </c>
      <c r="AD617" s="25" t="n">
        <v>126</v>
      </c>
      <c r="AE617" s="25" t="inlineStr">
        <is>
          <t>SUR</t>
        </is>
      </c>
      <c r="AH617" s="25">
        <f>CONCATENATE(X617," ",Y617," ",Z617," ",AA617," ",AB617," ",AC617," ",AD617," ",AE617," ",AF617," ",AG617)</f>
        <v/>
      </c>
      <c r="AI617" s="25" t="inlineStr">
        <is>
          <t>no reporta</t>
        </is>
      </c>
      <c r="AJ617" s="25" t="n">
        <v>3360182</v>
      </c>
      <c r="AK617" s="25" t="inlineStr">
        <is>
          <t>Loma El Atravezado</t>
        </is>
      </c>
      <c r="AM617" s="25" t="inlineStr">
        <is>
          <t>032</t>
        </is>
      </c>
      <c r="AP617" s="25" t="n">
        <v>4</v>
      </c>
      <c r="AQ617" s="34" t="n">
        <v>41851</v>
      </c>
      <c r="AR617" s="34" t="n">
        <v>41851</v>
      </c>
      <c r="AS617" s="36">
        <f>AR617-AQ617</f>
        <v/>
      </c>
      <c r="AT617" s="25" t="inlineStr">
        <is>
          <t>Acta de compromiso</t>
        </is>
      </c>
      <c r="AU617" s="25" t="inlineStr">
        <is>
          <t>Auto de archivo</t>
        </is>
      </c>
      <c r="CF617" s="38" t="n">
        <v>41857</v>
      </c>
    </row>
    <row r="618">
      <c r="A618" s="25" t="n">
        <v>1314807</v>
      </c>
      <c r="B618" s="25" t="inlineStr">
        <is>
          <t>614-2014</t>
        </is>
      </c>
      <c r="C618" s="25" t="n">
        <v>1312785</v>
      </c>
      <c r="D618" s="25" t="inlineStr">
        <is>
          <t>FLORA</t>
        </is>
      </c>
      <c r="H618" s="25" t="inlineStr">
        <is>
          <t>Tala y quema de material vegetal</t>
        </is>
      </c>
      <c r="I618" s="25" t="inlineStr">
        <is>
          <t>OGR</t>
        </is>
      </c>
      <c r="T618" s="25">
        <f>CONCATENATE(J618," ",K618," ",L618," ",M618," ",N618," ",O618," ",P618," ",Q618," ",R618," ",S618)</f>
        <v/>
      </c>
      <c r="U618" s="25" t="inlineStr">
        <is>
          <t>no reporta</t>
        </is>
      </c>
      <c r="V618" s="25" t="inlineStr">
        <is>
          <t>no reporta</t>
        </is>
      </c>
      <c r="W618" s="25" t="inlineStr">
        <is>
          <t>Ricardo Andres Richar Suarez - Arcesio Gomez</t>
        </is>
      </c>
      <c r="X618" s="25" t="inlineStr">
        <is>
          <t>CL</t>
        </is>
      </c>
      <c r="Y618" s="25" t="n">
        <v>36</v>
      </c>
      <c r="AA618" s="25" t="inlineStr">
        <is>
          <t>SUR</t>
        </is>
      </c>
      <c r="AB618" s="25" t="n">
        <v>21</v>
      </c>
      <c r="AD618" s="25" t="n">
        <v>25</v>
      </c>
      <c r="AG618" s="25" t="n">
        <v>184</v>
      </c>
      <c r="AH618" s="25">
        <f>CONCATENATE(X618," ",Y618," ",Z618," ",AA618," ",AB618," ",AC618," ",AD618," ",AE618," ",AF618," ",AG618)</f>
        <v/>
      </c>
      <c r="AI618" s="25" t="inlineStr">
        <is>
          <t>no reporta</t>
        </is>
      </c>
      <c r="AJ618" s="25" t="n">
        <v>3117772363</v>
      </c>
      <c r="AL618" s="25" t="inlineStr">
        <is>
          <t>Santa Catalina</t>
        </is>
      </c>
      <c r="AM618" s="25" t="inlineStr">
        <is>
          <t>003</t>
        </is>
      </c>
      <c r="AP618" s="25" t="n">
        <v>10</v>
      </c>
      <c r="AQ618" s="34" t="n">
        <v>41851</v>
      </c>
      <c r="AR618" s="34" t="n">
        <v>41851</v>
      </c>
      <c r="AS618" s="36">
        <f>AR618-AQ618</f>
        <v/>
      </c>
      <c r="AT618" s="25" t="inlineStr">
        <is>
          <t>Acta de compromiso</t>
        </is>
      </c>
      <c r="AU618" s="25" t="inlineStr">
        <is>
          <t>Auto de archivo</t>
        </is>
      </c>
    </row>
    <row r="619">
      <c r="B619" s="25" t="inlineStr">
        <is>
          <t>615-2014</t>
        </is>
      </c>
      <c r="C619" s="25" t="n">
        <v>1312786</v>
      </c>
      <c r="D619" s="25" t="inlineStr">
        <is>
          <t>FLORA</t>
        </is>
      </c>
      <c r="H619" s="25" t="inlineStr">
        <is>
          <t>Tala y quema de material vegetal</t>
        </is>
      </c>
      <c r="I619" s="25" t="inlineStr">
        <is>
          <t>OGR</t>
        </is>
      </c>
      <c r="T619" s="25">
        <f>CONCATENATE(J619," ",K619," ",L619," ",M619," ",N619," ",O619," ",P619," ",Q619," ",R619," ",S619)</f>
        <v/>
      </c>
      <c r="U619" s="25" t="inlineStr">
        <is>
          <t>no reporta</t>
        </is>
      </c>
      <c r="V619" s="25" t="inlineStr">
        <is>
          <t>no reporta</t>
        </is>
      </c>
      <c r="W619" s="25" t="inlineStr">
        <is>
          <t>Arcesio Gomez Giraldo</t>
        </is>
      </c>
      <c r="X619" s="25" t="inlineStr">
        <is>
          <t>CL</t>
        </is>
      </c>
      <c r="Y619" s="25" t="n">
        <v>36</v>
      </c>
      <c r="AA619" s="25" t="inlineStr">
        <is>
          <t>SUR</t>
        </is>
      </c>
      <c r="AB619" s="25" t="n">
        <v>21</v>
      </c>
      <c r="AD619" s="25" t="n">
        <v>25</v>
      </c>
      <c r="AG619" s="25" t="n">
        <v>104</v>
      </c>
      <c r="AH619" s="25">
        <f>CONCATENATE(X619," ",Y619," ",Z619," ",AA619," ",AB619," ",AC619," ",AD619," ",AE619," ",AF619," ",AG619)</f>
        <v/>
      </c>
      <c r="AI619" s="25" t="n">
        <v>70730304</v>
      </c>
      <c r="AJ619" s="25" t="n">
        <v>3117772363</v>
      </c>
      <c r="AL619" s="25" t="inlineStr">
        <is>
          <t>Santa Catalina</t>
        </is>
      </c>
      <c r="AM619" s="25" t="inlineStr">
        <is>
          <t>003</t>
        </is>
      </c>
      <c r="AP619" s="25" t="n">
        <v>10</v>
      </c>
      <c r="AQ619" s="34" t="n">
        <v>41851</v>
      </c>
      <c r="AR619" s="34" t="n">
        <v>41851</v>
      </c>
      <c r="AS619" s="36">
        <f>AR619-AQ619</f>
        <v/>
      </c>
      <c r="AT619" s="25" t="inlineStr">
        <is>
          <t>Acta de compromiso</t>
        </is>
      </c>
      <c r="AU619" s="25" t="inlineStr">
        <is>
          <t>Verificación</t>
        </is>
      </c>
    </row>
    <row r="620">
      <c r="B620" s="25" t="inlineStr">
        <is>
          <t>616-2014</t>
        </is>
      </c>
      <c r="C620" s="25" t="n">
        <v>1312806</v>
      </c>
      <c r="D620" s="25" t="inlineStr">
        <is>
          <t>HÍDRICO</t>
        </is>
      </c>
      <c r="E620" s="25" t="inlineStr">
        <is>
          <t>RESIDUO ESPECIAL</t>
        </is>
      </c>
      <c r="F620" s="25" t="n">
        <v>5</v>
      </c>
      <c r="H620" s="25" t="inlineStr">
        <is>
          <t>Vertimiento de aguas en sumidero</t>
        </is>
      </c>
      <c r="I620" s="25" t="inlineStr">
        <is>
          <t>De Oficio</t>
        </is>
      </c>
      <c r="T620" s="25">
        <f>CONCATENATE(J620," ",K620," ",L620," ",M620," ",N620," ",O620," ",P620," ",Q620," ",R620," ",S620)</f>
        <v/>
      </c>
      <c r="U620" s="25" t="inlineStr">
        <is>
          <t>no reporta</t>
        </is>
      </c>
      <c r="V620" s="25" t="inlineStr">
        <is>
          <t>no reporta</t>
        </is>
      </c>
      <c r="W620" s="25" t="inlineStr">
        <is>
          <t>fran mejia quintero</t>
        </is>
      </c>
      <c r="X620" s="25" t="inlineStr">
        <is>
          <t>DG</t>
        </is>
      </c>
      <c r="Y620" s="25" t="n">
        <v>32</v>
      </c>
      <c r="AB620" s="25" t="n">
        <v>33</v>
      </c>
      <c r="AD620" s="25" t="n">
        <v>26</v>
      </c>
      <c r="AE620" s="25" t="inlineStr">
        <is>
          <t>SUR</t>
        </is>
      </c>
      <c r="AH620" s="25">
        <f>CONCATENATE(X620," ",Y620," ",Z620," ",AA620," ",AB620," ",AC620," ",AD620," ",AE620," ",AF620," ",AG620)</f>
        <v/>
      </c>
      <c r="AI620" s="25" t="inlineStr">
        <is>
          <t>no reporta</t>
        </is>
      </c>
      <c r="AJ620" s="25" t="inlineStr">
        <is>
          <t>no reporta</t>
        </is>
      </c>
      <c r="AK620" s="25" t="inlineStr">
        <is>
          <t>La Magnolia</t>
        </is>
      </c>
      <c r="AM620" s="25" t="inlineStr">
        <is>
          <t>028</t>
        </is>
      </c>
      <c r="AP620" s="25" t="n">
        <v>9</v>
      </c>
      <c r="AQ620" s="34" t="n">
        <v>41852</v>
      </c>
      <c r="AR620" s="34" t="n">
        <v>41852</v>
      </c>
      <c r="AS620" s="36">
        <f>AR620-AQ620</f>
        <v/>
      </c>
      <c r="AT620" s="25" t="inlineStr">
        <is>
          <t>Comparendo ambiental</t>
        </is>
      </c>
      <c r="AU620" s="25" t="inlineStr">
        <is>
          <t>Auto de archivo</t>
        </is>
      </c>
    </row>
    <row r="621">
      <c r="B621" s="25" t="inlineStr">
        <is>
          <t>617-2014</t>
        </is>
      </c>
      <c r="C621" s="25" t="n">
        <v>1312805</v>
      </c>
      <c r="D621" s="25" t="inlineStr">
        <is>
          <t>ESPACIO PUBLICOS VERDES</t>
        </is>
      </c>
      <c r="E621" s="25" t="inlineStr">
        <is>
          <t>MATERIALES DE CONSTRUCCIÓN</t>
        </is>
      </c>
      <c r="F621" s="25" t="n">
        <v>9</v>
      </c>
      <c r="H621" s="25" t="inlineStr">
        <is>
          <t>Material de construcion obstruyendo el paso peatonal</t>
        </is>
      </c>
      <c r="I621" s="25" t="inlineStr">
        <is>
          <t>De Oficio</t>
        </is>
      </c>
      <c r="T621" s="25">
        <f>CONCATENATE(J621," ",K621," ",L621," ",M621," ",N621," ",O621," ",P621," ",Q621," ",R621," ",S621)</f>
        <v/>
      </c>
      <c r="U621" s="25" t="inlineStr">
        <is>
          <t>no reporta</t>
        </is>
      </c>
      <c r="V621" s="25" t="inlineStr">
        <is>
          <t>no reporta</t>
        </is>
      </c>
      <c r="W621" s="25" t="inlineStr">
        <is>
          <t>Carlos Ernesto Tamayo</t>
        </is>
      </c>
      <c r="X621" s="25" t="inlineStr">
        <is>
          <t>TR</t>
        </is>
      </c>
      <c r="Y621" s="25" t="n">
        <v>32</v>
      </c>
      <c r="AA621" s="25" t="inlineStr">
        <is>
          <t>sur</t>
        </is>
      </c>
      <c r="AB621" s="25" t="n">
        <v>31</v>
      </c>
      <c r="AC621" s="25" t="inlineStr">
        <is>
          <t>E</t>
        </is>
      </c>
      <c r="AD621" s="25" t="n">
        <v>15</v>
      </c>
      <c r="AH621" s="25">
        <f>CONCATENATE(X621," ",Y621," ",Z621," ",AA621," ",AB621," ",AC621," ",AD621," ",AE621," ",AF621," ",AG621)</f>
        <v/>
      </c>
      <c r="AI621" s="25" t="inlineStr">
        <is>
          <t>no reporta</t>
        </is>
      </c>
      <c r="AJ621" s="25" t="inlineStr">
        <is>
          <t>no reporta</t>
        </is>
      </c>
      <c r="AK621" s="25" t="inlineStr">
        <is>
          <t>La Magnolia</t>
        </is>
      </c>
      <c r="AM621" s="25" t="inlineStr">
        <is>
          <t>028</t>
        </is>
      </c>
      <c r="AP621" s="25" t="n">
        <v>9</v>
      </c>
      <c r="AQ621" s="34" t="n">
        <v>41852</v>
      </c>
      <c r="AR621" s="34" t="n">
        <v>41852</v>
      </c>
      <c r="AS621" s="36">
        <f>AR621-AQ621</f>
        <v/>
      </c>
      <c r="AT621" s="25" t="inlineStr">
        <is>
          <t>Comparendo ambiental</t>
        </is>
      </c>
      <c r="AU621" s="25" t="inlineStr">
        <is>
          <t>Auto de archivo</t>
        </is>
      </c>
    </row>
    <row r="622">
      <c r="B622" s="25" t="inlineStr">
        <is>
          <t>618-2014</t>
        </is>
      </c>
      <c r="C622" s="25" t="n">
        <v>1312853</v>
      </c>
      <c r="D622" s="25" t="inlineStr">
        <is>
          <t>HÍDRICO</t>
        </is>
      </c>
      <c r="E622" s="25" t="inlineStr">
        <is>
          <t>RESIDUO ESPECIAL</t>
        </is>
      </c>
      <c r="F622" s="25" t="n">
        <v>12</v>
      </c>
      <c r="H622" s="25" t="inlineStr">
        <is>
          <t>Lavado en via publica</t>
        </is>
      </c>
      <c r="I622" s="25" t="inlineStr">
        <is>
          <t>De Oficio</t>
        </is>
      </c>
      <c r="J622" s="25" t="inlineStr">
        <is>
          <t>CL</t>
        </is>
      </c>
      <c r="K622" s="25" t="n">
        <v>36</v>
      </c>
      <c r="L622" s="25" t="inlineStr">
        <is>
          <t>D</t>
        </is>
      </c>
      <c r="M622" s="25" t="inlineStr">
        <is>
          <t>sur</t>
        </is>
      </c>
      <c r="T622" s="25">
        <f>CONCATENATE(J622," ",K622," ",L622," ",M622," ",N622," ",O622," ",P622," ",Q622," ",R622," ",S622)</f>
        <v/>
      </c>
      <c r="U622" s="25" t="inlineStr">
        <is>
          <t>no reporta</t>
        </is>
      </c>
      <c r="V622" s="25" t="inlineStr">
        <is>
          <t>no reporta</t>
        </is>
      </c>
      <c r="W622" s="25" t="inlineStr">
        <is>
          <t>Dominos pizza</t>
        </is>
      </c>
      <c r="X622" s="25" t="inlineStr">
        <is>
          <t>CL</t>
        </is>
      </c>
      <c r="Y622" s="25" t="n">
        <v>36</v>
      </c>
      <c r="Z622" s="25" t="inlineStr">
        <is>
          <t>D</t>
        </is>
      </c>
      <c r="AA622" s="25" t="inlineStr">
        <is>
          <t>SUR</t>
        </is>
      </c>
      <c r="AH622" s="25">
        <f>CONCATENATE(X622," ",Y622," ",Z622," ",AA622," ",AB622," ",AC622," ",AD622," ",AE622," ",AF622," ",AG622)</f>
        <v/>
      </c>
      <c r="AI622" s="25" t="inlineStr">
        <is>
          <t>no reporta</t>
        </is>
      </c>
      <c r="AJ622" s="25" t="inlineStr">
        <is>
          <t>no reporta</t>
        </is>
      </c>
      <c r="AL622" s="25" t="inlineStr">
        <is>
          <t>El Escobero</t>
        </is>
      </c>
      <c r="AN622" s="25" t="inlineStr">
        <is>
          <t>002</t>
        </is>
      </c>
      <c r="AP622" s="25" t="n">
        <v>10</v>
      </c>
      <c r="AQ622" s="34" t="n">
        <v>41855</v>
      </c>
      <c r="AR622" s="34" t="n">
        <v>41855</v>
      </c>
      <c r="AS622" s="36">
        <f>AR622-AQ622</f>
        <v/>
      </c>
      <c r="AT622" s="25" t="inlineStr">
        <is>
          <t>Comparendo ambiental</t>
        </is>
      </c>
      <c r="AU622" s="25" t="inlineStr">
        <is>
          <t>Auto de archivo</t>
        </is>
      </c>
    </row>
    <row r="623">
      <c r="B623" s="25" t="inlineStr">
        <is>
          <t>619-2014</t>
        </is>
      </c>
      <c r="C623" s="25" t="n">
        <v>1312857</v>
      </c>
      <c r="D623" s="25" t="inlineStr">
        <is>
          <t>SUELO</t>
        </is>
      </c>
      <c r="H623" s="25" t="inlineStr">
        <is>
          <t>Tala,Quemas cerca a la quebrada y mucho material conbustible regado en el potrero</t>
        </is>
      </c>
      <c r="I623" s="25" t="inlineStr">
        <is>
          <t>De Oficio</t>
        </is>
      </c>
      <c r="T623" s="25">
        <f>CONCATENATE(J623," ",K623," ",L623," ",M623," ",N623," ",O623," ",P623," ",Q623," ",R623," ",S623)</f>
        <v/>
      </c>
      <c r="U623" s="25" t="inlineStr">
        <is>
          <t>no reporta</t>
        </is>
      </c>
      <c r="V623" s="25" t="inlineStr">
        <is>
          <t>no reporta</t>
        </is>
      </c>
      <c r="W623" s="25" t="inlineStr">
        <is>
          <t>samuel gonzales</t>
        </is>
      </c>
      <c r="AH623" s="25">
        <f>CONCATENATE(X623," ",Y623," ",Z623," ",AA623," ",AB623," ",AC623," ",AD623," ",AE623," ",AF623," ",AG623)</f>
        <v/>
      </c>
      <c r="AI623" s="25" t="inlineStr">
        <is>
          <t>no reporta</t>
        </is>
      </c>
      <c r="AJ623" s="25" t="inlineStr">
        <is>
          <t>no reporta</t>
        </is>
      </c>
      <c r="AL623" s="25" t="inlineStr">
        <is>
          <t>El Vallano</t>
        </is>
      </c>
      <c r="AP623" s="25" t="n">
        <v>11</v>
      </c>
      <c r="AQ623" s="34" t="n">
        <v>41852</v>
      </c>
      <c r="AR623" s="34" t="n">
        <v>41852</v>
      </c>
      <c r="AS623" s="36">
        <f>AR623-AQ623</f>
        <v/>
      </c>
      <c r="AT623" s="25" t="inlineStr">
        <is>
          <t>Acta de compromiso</t>
        </is>
      </c>
      <c r="AU623" s="25" t="inlineStr">
        <is>
          <t>Visitas patrulleros</t>
        </is>
      </c>
    </row>
    <row r="624">
      <c r="B624" s="25" t="inlineStr">
        <is>
          <t>620-2014</t>
        </is>
      </c>
      <c r="C624" s="25" t="n">
        <v>1312812</v>
      </c>
      <c r="D624" s="25" t="inlineStr">
        <is>
          <t>FLORA</t>
        </is>
      </c>
      <c r="H624" s="25" t="inlineStr">
        <is>
          <t>Denuncian afectaciones a jardines y arboles en la unidad</t>
        </is>
      </c>
      <c r="I624" s="25" t="inlineStr">
        <is>
          <t>Alberto Pelaez Garcia</t>
        </is>
      </c>
      <c r="J624" s="25" t="inlineStr">
        <is>
          <t>Cl</t>
        </is>
      </c>
      <c r="K624" s="25" t="n">
        <v>34</v>
      </c>
      <c r="L624" s="25" t="inlineStr">
        <is>
          <t>DD</t>
        </is>
      </c>
      <c r="M624" s="25" t="inlineStr">
        <is>
          <t>SUR</t>
        </is>
      </c>
      <c r="N624" s="25" t="n">
        <v>27</v>
      </c>
      <c r="O624" s="25" t="inlineStr">
        <is>
          <t>D</t>
        </is>
      </c>
      <c r="P624" s="25" t="n">
        <v>90</v>
      </c>
      <c r="S624" s="25" t="n">
        <v>709</v>
      </c>
      <c r="T624" s="25">
        <f>CONCATENATE(J624," ",K624," ",L624," ",M624," ",N624," ",O624," ",P624," ",Q624," ",R624," ",S624)</f>
        <v/>
      </c>
      <c r="U624" s="25" t="n">
        <v>3351783</v>
      </c>
      <c r="V624" s="25" t="n">
        <v>3321790</v>
      </c>
      <c r="W624" s="25" t="inlineStr">
        <is>
          <t>Marylin Salinas</t>
        </is>
      </c>
      <c r="X624" s="25" t="inlineStr">
        <is>
          <t>CL</t>
        </is>
      </c>
      <c r="Y624" s="25" t="n">
        <v>34</v>
      </c>
      <c r="Z624" s="25" t="inlineStr">
        <is>
          <t>DD</t>
        </is>
      </c>
      <c r="AA624" s="25" t="inlineStr">
        <is>
          <t>SUR</t>
        </is>
      </c>
      <c r="AB624" s="25" t="n">
        <v>27</v>
      </c>
      <c r="AC624" s="25" t="inlineStr">
        <is>
          <t>D</t>
        </is>
      </c>
      <c r="AD624" s="25" t="n">
        <v>90</v>
      </c>
      <c r="AH624" s="25">
        <f>CONCATENATE(X624," ",Y624," ",Z624," ",AA624," ",AB624," ",AC624," ",AD624," ",AE624," ",AF624," ",AG624)</f>
        <v/>
      </c>
      <c r="AI624" s="25" t="inlineStr">
        <is>
          <t>no reporta</t>
        </is>
      </c>
      <c r="AJ624" s="25" t="n">
        <v>3342110</v>
      </c>
      <c r="AK624" s="25" t="inlineStr">
        <is>
          <t>Uribe Angel</t>
        </is>
      </c>
      <c r="AM624" s="25" t="inlineStr">
        <is>
          <t>030</t>
        </is>
      </c>
      <c r="AP624" s="25" t="n">
        <v>3</v>
      </c>
      <c r="AQ624" s="34" t="n">
        <v>41852</v>
      </c>
      <c r="AR624" s="34" t="n">
        <v>41884</v>
      </c>
      <c r="AS624" s="36">
        <f>AR624-AQ624</f>
        <v/>
      </c>
      <c r="AT624" s="25" t="inlineStr">
        <is>
          <t>Acta de compromiso</t>
        </is>
      </c>
      <c r="AU624" s="25" t="inlineStr">
        <is>
          <t>Citaciones</t>
        </is>
      </c>
      <c r="AW624" s="38" t="n">
        <v>41884</v>
      </c>
      <c r="AX624" s="37" t="inlineStr">
        <is>
          <t>J. Restrepo - S. Bustamante - C. Rojas</t>
        </is>
      </c>
      <c r="CF624" s="38" t="n">
        <v>41940</v>
      </c>
    </row>
    <row r="625">
      <c r="B625" s="25" t="inlineStr">
        <is>
          <t>621-2014</t>
        </is>
      </c>
      <c r="C625" s="25" t="n">
        <v>1312816</v>
      </c>
      <c r="D625" s="25" t="inlineStr">
        <is>
          <t>FLORA</t>
        </is>
      </c>
      <c r="H625" s="25" t="inlineStr">
        <is>
          <t>Denuncian daño de jardin</t>
        </is>
      </c>
      <c r="I625" s="25" t="inlineStr">
        <is>
          <t>Comunidad</t>
        </is>
      </c>
      <c r="T625" s="25">
        <f>CONCATENATE(J625," ",K625," ",L625," ",M625," ",N625," ",O625," ",P625," ",Q625," ",R625," ",S625)</f>
        <v/>
      </c>
      <c r="U625" s="25" t="inlineStr">
        <is>
          <t>no reporta</t>
        </is>
      </c>
      <c r="V625" s="25" t="inlineStr">
        <is>
          <t>no reporta</t>
        </is>
      </c>
      <c r="W625" s="25" t="inlineStr">
        <is>
          <t>Bernarda Uribe</t>
        </is>
      </c>
      <c r="X625" s="25" t="inlineStr">
        <is>
          <t>CL</t>
        </is>
      </c>
      <c r="Y625" s="25" t="n">
        <v>53</v>
      </c>
      <c r="Z625" s="25" t="inlineStr">
        <is>
          <t>C</t>
        </is>
      </c>
      <c r="AA625" s="25" t="inlineStr">
        <is>
          <t>SUR</t>
        </is>
      </c>
      <c r="AB625" s="25" t="n">
        <v>40</v>
      </c>
      <c r="AC625" s="25" t="inlineStr">
        <is>
          <t>B</t>
        </is>
      </c>
      <c r="AD625" s="25" t="n">
        <v>30</v>
      </c>
      <c r="AF625" s="25" t="n">
        <v>1</v>
      </c>
      <c r="AG625" s="25" t="n">
        <v>502</v>
      </c>
      <c r="AH625" s="25">
        <f>CONCATENATE(X625," ",Y625," ",Z625," ",AA625," ",AB625," ",AC625," ",AD625," ",AE625," ",AF625," ",AG625)</f>
        <v/>
      </c>
      <c r="AI625" s="25" t="inlineStr">
        <is>
          <t>no reporta</t>
        </is>
      </c>
      <c r="AJ625" s="25" t="inlineStr">
        <is>
          <t>no reporta</t>
        </is>
      </c>
      <c r="AK625" s="25" t="inlineStr">
        <is>
          <t>Las Flores</t>
        </is>
      </c>
      <c r="AM625" s="25" t="inlineStr">
        <is>
          <t>029</t>
        </is>
      </c>
      <c r="AP625" s="25" t="n">
        <v>3</v>
      </c>
      <c r="AQ625" s="34" t="n">
        <v>41852</v>
      </c>
      <c r="AR625" s="34" t="n">
        <v>41929</v>
      </c>
      <c r="AS625" s="36">
        <f>AR625-AQ625</f>
        <v/>
      </c>
      <c r="AT625" s="25" t="inlineStr">
        <is>
          <t>Acta de compromiso</t>
        </is>
      </c>
      <c r="AU625" s="25" t="inlineStr">
        <is>
          <t>Auto de archivo</t>
        </is>
      </c>
      <c r="AW625" s="38" t="n">
        <v>41852</v>
      </c>
      <c r="AX625" s="37" t="inlineStr">
        <is>
          <t>jhon j alvarez</t>
        </is>
      </c>
      <c r="AY625" s="38" t="n">
        <v>41929</v>
      </c>
      <c r="CF625" s="38" t="n">
        <v>41940</v>
      </c>
    </row>
    <row r="626">
      <c r="B626" s="25" t="inlineStr">
        <is>
          <t>622-2014</t>
        </is>
      </c>
      <c r="C626" s="25" t="n">
        <v>139374</v>
      </c>
      <c r="D626" s="25" t="inlineStr">
        <is>
          <t>SUELO</t>
        </is>
      </c>
      <c r="G626" s="25" t="inlineStr">
        <is>
          <t>obra nueva</t>
        </is>
      </c>
      <c r="H626" s="25" t="inlineStr">
        <is>
          <t>Movimiento de tierra sin autorización</t>
        </is>
      </c>
      <c r="I626" s="25" t="inlineStr">
        <is>
          <t>Gestion Urbanistica</t>
        </is>
      </c>
      <c r="T626" s="25">
        <f>CONCATENATE(J626," ",K626," ",L626," ",M626," ",N626," ",O626," ",P626," ",Q626," ",R626," ",S626)</f>
        <v/>
      </c>
      <c r="U626" s="25" t="inlineStr">
        <is>
          <t>no reporta</t>
        </is>
      </c>
      <c r="V626" s="25" t="inlineStr">
        <is>
          <t>no reporta</t>
        </is>
      </c>
      <c r="W626" s="25" t="inlineStr">
        <is>
          <t>Proyecto Nuevo</t>
        </is>
      </c>
      <c r="X626" s="25" t="inlineStr">
        <is>
          <t>CL</t>
        </is>
      </c>
      <c r="Y626" s="25" t="n">
        <v>40</v>
      </c>
      <c r="AB626" s="25" t="n">
        <v>24</v>
      </c>
      <c r="AC626" s="25" t="inlineStr">
        <is>
          <t>A</t>
        </is>
      </c>
      <c r="AD626" s="25" t="n">
        <v>134</v>
      </c>
      <c r="AH626" s="25">
        <f>CONCATENATE(X626," ",Y626," ",Z626," ",AA626," ",AB626," ",AC626," ",AD626," ",AE626," ",AF626," ",AG626)</f>
        <v/>
      </c>
      <c r="AI626" s="25" t="inlineStr">
        <is>
          <t>no reporta</t>
        </is>
      </c>
      <c r="AJ626" s="25" t="inlineStr">
        <is>
          <t>no reporta</t>
        </is>
      </c>
      <c r="AK626" s="25" t="inlineStr">
        <is>
          <t>El Salado</t>
        </is>
      </c>
      <c r="AM626" s="25" t="inlineStr">
        <is>
          <t>002</t>
        </is>
      </c>
      <c r="AP626" s="25" t="n">
        <v>6</v>
      </c>
      <c r="AQ626" s="34" t="n">
        <v>41852</v>
      </c>
      <c r="AR626" s="34" t="n">
        <v>41884</v>
      </c>
      <c r="AS626" s="36">
        <f>AR626-AQ626</f>
        <v/>
      </c>
      <c r="AT626" s="25" t="inlineStr">
        <is>
          <t>Acta de compromiso</t>
        </is>
      </c>
      <c r="AU626" s="25" t="inlineStr">
        <is>
          <t>Visitas técnicos</t>
        </is>
      </c>
      <c r="AW626" s="38" t="n">
        <v>41884</v>
      </c>
      <c r="AX626" s="37" t="inlineStr">
        <is>
          <t>J. Alvarez</t>
        </is>
      </c>
    </row>
    <row r="627">
      <c r="B627" s="25" t="inlineStr">
        <is>
          <t>623-2014</t>
        </is>
      </c>
      <c r="C627" s="25" t="n">
        <v>1312447</v>
      </c>
      <c r="D627" s="25" t="inlineStr">
        <is>
          <t>HÍDRICO</t>
        </is>
      </c>
      <c r="H627" s="25" t="inlineStr">
        <is>
          <t>Vertimiento de agua residual a la quebrada La Ayura</t>
        </is>
      </c>
      <c r="I627" s="25" t="inlineStr">
        <is>
          <t>Roberto Restrepo</t>
        </is>
      </c>
      <c r="J627" s="25" t="inlineStr">
        <is>
          <t>Cl</t>
        </is>
      </c>
      <c r="K627" s="25" t="n">
        <v>39</v>
      </c>
      <c r="M627" s="25" t="inlineStr">
        <is>
          <t>SUR</t>
        </is>
      </c>
      <c r="N627" s="25" t="n">
        <v>25</v>
      </c>
      <c r="O627" s="25" t="inlineStr">
        <is>
          <t>AA</t>
        </is>
      </c>
      <c r="P627" s="25" t="n">
        <v>10</v>
      </c>
      <c r="T627" s="25">
        <f>CONCATENATE(J627," ",K627," ",L627," ",M627," ",N627," ",O627," ",P627," ",Q627," ",R627," ",S627)</f>
        <v/>
      </c>
      <c r="U627" s="25" t="inlineStr">
        <is>
          <t>no reporta</t>
        </is>
      </c>
      <c r="V627" s="25" t="n">
        <v>2709028</v>
      </c>
      <c r="W627" s="25" t="inlineStr">
        <is>
          <t>Por determinar</t>
        </is>
      </c>
      <c r="AH627" s="25">
        <f>CONCATENATE(X627," ",Y627," ",Z627," ",AA627," ",AB627," ",AC627," ",AD627," ",AE627," ",AF627," ",AG627)</f>
        <v/>
      </c>
      <c r="AI627" s="25" t="inlineStr">
        <is>
          <t>no reporta</t>
        </is>
      </c>
      <c r="AJ627" s="25" t="inlineStr">
        <is>
          <t>no reporta</t>
        </is>
      </c>
      <c r="AK627" s="25" t="inlineStr">
        <is>
          <t>El Chingui</t>
        </is>
      </c>
      <c r="AM627" s="25" t="inlineStr">
        <is>
          <t>001</t>
        </is>
      </c>
      <c r="AP627" s="25" t="n">
        <v>6</v>
      </c>
      <c r="AQ627" s="34" t="n">
        <v>41852</v>
      </c>
      <c r="AS627" s="36">
        <f>AR627-AQ627</f>
        <v/>
      </c>
      <c r="AT627" s="25" t="inlineStr">
        <is>
          <t>Acta de compromiso</t>
        </is>
      </c>
      <c r="AU627" s="25" t="inlineStr">
        <is>
          <t>Visitas técnicos</t>
        </is>
      </c>
    </row>
    <row r="628">
      <c r="A628" s="25" t="inlineStr">
        <is>
          <t>DP 14060</t>
        </is>
      </c>
      <c r="B628" s="25" t="inlineStr">
        <is>
          <t>624-2014</t>
        </is>
      </c>
      <c r="C628" s="25" t="n">
        <v>138815</v>
      </c>
      <c r="D628" s="25" t="inlineStr">
        <is>
          <t>HÍDRICO</t>
        </is>
      </c>
      <c r="H628" s="25" t="inlineStr">
        <is>
          <t>Denuncian vertimiento de aguas negras</t>
        </is>
      </c>
      <c r="I628" s="25" t="inlineStr">
        <is>
          <t>Nubia Bedoya - Arcontes</t>
        </is>
      </c>
      <c r="J628" s="25" t="inlineStr">
        <is>
          <t>KR</t>
        </is>
      </c>
      <c r="K628" s="25" t="n">
        <v>29</v>
      </c>
      <c r="L628" s="25" t="inlineStr">
        <is>
          <t>A</t>
        </is>
      </c>
      <c r="N628" s="25" t="n">
        <v>36</v>
      </c>
      <c r="P628" s="25" t="n">
        <v>72</v>
      </c>
      <c r="Q628" s="25" t="inlineStr">
        <is>
          <t>SUR</t>
        </is>
      </c>
      <c r="T628" s="25">
        <f>CONCATENATE(J628," ",K628," ",L628," ",M628," ",N628," ",O628," ",P628," ",Q628," ",R628," ",S628)</f>
        <v/>
      </c>
      <c r="U628" s="25" t="inlineStr">
        <is>
          <t>no reporta</t>
        </is>
      </c>
      <c r="V628" s="25" t="n">
        <v>3340616</v>
      </c>
      <c r="W628" s="25" t="inlineStr">
        <is>
          <t>Por determinar</t>
        </is>
      </c>
      <c r="AH628" s="25">
        <f>CONCATENATE(X628," ",Y628," ",Z628," ",AA628," ",AB628," ",AC628," ",AD628," ",AE628," ",AF628," ",AG628)</f>
        <v/>
      </c>
      <c r="AI628" s="25" t="inlineStr">
        <is>
          <t>no reporta</t>
        </is>
      </c>
      <c r="AJ628" s="25" t="inlineStr">
        <is>
          <t>no reporta</t>
        </is>
      </c>
      <c r="AK628" s="25" t="inlineStr">
        <is>
          <t>La Pradera</t>
        </is>
      </c>
      <c r="AM628" s="25" t="inlineStr">
        <is>
          <t>016</t>
        </is>
      </c>
      <c r="AP628" s="25" t="n">
        <v>5</v>
      </c>
      <c r="AQ628" s="34" t="n">
        <v>41840</v>
      </c>
      <c r="AR628" s="34" t="n">
        <v>41865</v>
      </c>
      <c r="AS628" s="36">
        <f>AR628-AQ628</f>
        <v/>
      </c>
      <c r="AT628" s="25" t="inlineStr">
        <is>
          <t>Acta de compromiso</t>
        </is>
      </c>
      <c r="AU628" s="25" t="inlineStr">
        <is>
          <t>Auto de archivo</t>
        </is>
      </c>
    </row>
    <row r="629">
      <c r="B629" s="25" t="inlineStr">
        <is>
          <t>625-2014</t>
        </is>
      </c>
      <c r="C629" s="25" t="n">
        <v>139557</v>
      </c>
      <c r="D629" s="25" t="inlineStr">
        <is>
          <t>AIRE</t>
        </is>
      </c>
      <c r="H629" s="25" t="inlineStr">
        <is>
          <t>Denuncian afectacion a personas por chispa de soldadura</t>
        </is>
      </c>
      <c r="I629" s="25" t="inlineStr">
        <is>
          <t>Ana Celmira Gomez</t>
        </is>
      </c>
      <c r="R629" s="25" t="inlineStr">
        <is>
          <t xml:space="preserve">KM 4 </t>
        </is>
      </c>
      <c r="S629" s="25" t="inlineStr">
        <is>
          <t>ESCOBERO</t>
        </is>
      </c>
      <c r="T629" s="25">
        <f>CONCATENATE(J629," ",K629," ",L629," ",M629," ",N629," ",O629," ",P629," ",Q629," ",R629," ",S629)</f>
        <v/>
      </c>
      <c r="U629" s="25" t="n">
        <v>34592674</v>
      </c>
      <c r="V629" s="25" t="inlineStr">
        <is>
          <t>no reporta</t>
        </is>
      </c>
      <c r="W629" s="25" t="inlineStr">
        <is>
          <t>Por determinar</t>
        </is>
      </c>
      <c r="AH629" s="25">
        <f>CONCATENATE(X629," ",Y629," ",Z629," ",AA629," ",AB629," ",AC629," ",AD629," ",AE629," ",AF629," ",AG629)</f>
        <v/>
      </c>
      <c r="AI629" s="25" t="inlineStr">
        <is>
          <t>no reporta</t>
        </is>
      </c>
      <c r="AJ629" s="25" t="inlineStr">
        <is>
          <t>no reporta</t>
        </is>
      </c>
      <c r="AL629" s="25" t="inlineStr">
        <is>
          <t>El Escobero</t>
        </is>
      </c>
      <c r="AN629" s="25" t="inlineStr">
        <is>
          <t>002</t>
        </is>
      </c>
      <c r="AP629" s="25" t="n">
        <v>10</v>
      </c>
      <c r="AQ629" s="34" t="n">
        <v>41855</v>
      </c>
      <c r="AR629" s="34" t="n">
        <v>41884</v>
      </c>
      <c r="AS629" s="36">
        <f>AR629-AQ629</f>
        <v/>
      </c>
      <c r="AT629" s="25" t="inlineStr">
        <is>
          <t>Remisión u otros</t>
        </is>
      </c>
      <c r="AU629" s="25" t="inlineStr">
        <is>
          <t>Auto de archivo</t>
        </is>
      </c>
      <c r="AW629" s="38" t="n">
        <v>41855</v>
      </c>
      <c r="AX629" s="37" t="inlineStr">
        <is>
          <t>julian G</t>
        </is>
      </c>
      <c r="AY629" s="38" t="n">
        <v>41855</v>
      </c>
      <c r="CF629" s="38" t="n">
        <v>41940</v>
      </c>
    </row>
    <row r="630">
      <c r="B630" s="25" t="inlineStr">
        <is>
          <t>626-2014</t>
        </is>
      </c>
      <c r="C630" s="25" t="n">
        <v>139700</v>
      </c>
      <c r="D630" s="25" t="inlineStr">
        <is>
          <t>AIRE</t>
        </is>
      </c>
      <c r="H630" s="25" t="inlineStr">
        <is>
          <t>Remiten queja por olores y vapores</t>
        </is>
      </c>
      <c r="I630" s="25" t="inlineStr">
        <is>
          <t>Secretaria de Salud</t>
        </is>
      </c>
      <c r="T630" s="25">
        <f>CONCATENATE(J630," ",K630," ",L630," ",M630," ",N630," ",O630," ",P630," ",Q630," ",R630," ",S630)</f>
        <v/>
      </c>
      <c r="U630" s="25" t="inlineStr">
        <is>
          <t>no reporta</t>
        </is>
      </c>
      <c r="V630" s="25" t="inlineStr">
        <is>
          <t>no reporta</t>
        </is>
      </c>
      <c r="W630" s="25" t="inlineStr">
        <is>
          <t>Los Combos de San Mateo</t>
        </is>
      </c>
      <c r="X630" s="25" t="inlineStr">
        <is>
          <t>TR</t>
        </is>
      </c>
      <c r="Y630" s="25" t="n">
        <v>34</v>
      </c>
      <c r="Z630" s="25" t="inlineStr">
        <is>
          <t>D</t>
        </is>
      </c>
      <c r="AA630" s="25" t="inlineStr">
        <is>
          <t>SUR</t>
        </is>
      </c>
      <c r="AB630" s="25" t="n">
        <v>31</v>
      </c>
      <c r="AC630" s="25" t="inlineStr">
        <is>
          <t>F</t>
        </is>
      </c>
      <c r="AD630" s="25" t="n">
        <v>31</v>
      </c>
      <c r="AH630" s="25">
        <f>CONCATENATE(X630," ",Y630," ",Z630," ",AA630," ",AB630," ",AC630," ",AD630," ",AE630," ",AF630," ",AG630)</f>
        <v/>
      </c>
      <c r="AI630" s="25" t="inlineStr">
        <is>
          <t>no reporta</t>
        </is>
      </c>
      <c r="AJ630" s="25" t="inlineStr">
        <is>
          <t>no reporta</t>
        </is>
      </c>
      <c r="AK630" s="25" t="inlineStr">
        <is>
          <t>Obrero</t>
        </is>
      </c>
      <c r="AM630" s="25" t="inlineStr">
        <is>
          <t>026</t>
        </is>
      </c>
      <c r="AP630" s="25" t="n">
        <v>9</v>
      </c>
      <c r="AQ630" s="34" t="n">
        <v>41855</v>
      </c>
      <c r="AS630" s="36">
        <f>AR630-AQ630</f>
        <v/>
      </c>
      <c r="AT630" s="25" t="inlineStr">
        <is>
          <t>Acta de compromiso</t>
        </is>
      </c>
      <c r="AU630" s="25" t="inlineStr">
        <is>
          <t>Visitas técnicos</t>
        </is>
      </c>
    </row>
    <row r="631">
      <c r="A631" s="25" t="inlineStr">
        <is>
          <t>IT 13-3228</t>
        </is>
      </c>
      <c r="B631" s="25" t="inlineStr">
        <is>
          <t>627-2014</t>
        </is>
      </c>
      <c r="D631" s="25" t="inlineStr">
        <is>
          <t>HÍDRICO</t>
        </is>
      </c>
      <c r="H631" s="25" t="inlineStr">
        <is>
          <t>Descarga de aguas residuales a un afluente de la quebrada la sebastiana</t>
        </is>
      </c>
      <c r="I631" s="25" t="inlineStr">
        <is>
          <t>Amparo Saldarriaga - Marta Lucia - Casas del Camino</t>
        </is>
      </c>
      <c r="T631" s="25">
        <f>CONCATENATE(J631," ",K631," ",L631," ",M631," ",N631," ",O631," ",P631," ",Q631," ",R631," ",S631)</f>
        <v/>
      </c>
      <c r="U631" s="25" t="inlineStr">
        <is>
          <t>no reporta</t>
        </is>
      </c>
      <c r="V631" s="25" t="n">
        <v>3329505</v>
      </c>
      <c r="W631" s="25" t="inlineStr">
        <is>
          <t>Casas de Guadalcanal</t>
        </is>
      </c>
      <c r="X631" s="25" t="inlineStr">
        <is>
          <t>CL</t>
        </is>
      </c>
      <c r="Y631" s="25" t="n">
        <v>36</v>
      </c>
      <c r="Z631" s="25" t="inlineStr">
        <is>
          <t>D</t>
        </is>
      </c>
      <c r="AA631" s="25" t="inlineStr">
        <is>
          <t>SUR</t>
        </is>
      </c>
      <c r="AB631" s="25" t="n">
        <v>270</v>
      </c>
      <c r="AD631" s="25" t="n">
        <v>39</v>
      </c>
      <c r="AH631" s="25">
        <f>CONCATENATE(X631," ",Y631," ",Z631," ",AA631," ",AB631," ",AC631," ",AD631," ",AE631," ",AF631," ",AG631)</f>
        <v/>
      </c>
      <c r="AI631" s="25" t="inlineStr">
        <is>
          <t>no reporta</t>
        </is>
      </c>
      <c r="AJ631" s="25" t="n">
        <v>2760660</v>
      </c>
      <c r="AK631" s="25" t="inlineStr">
        <is>
          <t>Loma de las Brujas</t>
        </is>
      </c>
      <c r="AM631" s="25" t="inlineStr">
        <is>
          <t>015</t>
        </is>
      </c>
      <c r="AP631" s="25" t="n">
        <v>5</v>
      </c>
      <c r="AQ631" s="34" t="n">
        <v>41851</v>
      </c>
      <c r="AS631" s="36">
        <f>AR631-AQ631</f>
        <v/>
      </c>
      <c r="AT631" s="25" t="inlineStr">
        <is>
          <t>Acta de compromiso</t>
        </is>
      </c>
      <c r="AU631" s="25" t="inlineStr">
        <is>
          <t>Auto de archivo</t>
        </is>
      </c>
    </row>
    <row r="632">
      <c r="B632" s="25" t="inlineStr">
        <is>
          <t>628-2014</t>
        </is>
      </c>
      <c r="C632" s="25" t="n">
        <v>1312892</v>
      </c>
      <c r="E632" s="25" t="inlineStr">
        <is>
          <t>RESIDUOS SOLIDOS</t>
        </is>
      </c>
      <c r="H632" s="25" t="inlineStr">
        <is>
          <t>Denuncian conductas inadecuadas de recicladores en gualandayes</t>
        </is>
      </c>
      <c r="I632" s="25" t="inlineStr">
        <is>
          <t>Habitantes bloque 1,7</t>
        </is>
      </c>
      <c r="J632" s="25" t="inlineStr">
        <is>
          <t>Cl</t>
        </is>
      </c>
      <c r="K632" s="25" t="n">
        <v>41</v>
      </c>
      <c r="L632" s="25" t="inlineStr">
        <is>
          <t>A</t>
        </is>
      </c>
      <c r="M632" s="25" t="inlineStr">
        <is>
          <t>SUR</t>
        </is>
      </c>
      <c r="N632" s="25" t="n">
        <v>31</v>
      </c>
      <c r="P632" s="25" t="n">
        <v>13</v>
      </c>
      <c r="R632" s="25" t="n">
        <v>1.7</v>
      </c>
      <c r="T632" s="25">
        <f>CONCATENATE(J632," ",K632," ",L632," ",M632," ",N632," ",O632," ",P632," ",Q632," ",R632," ",S632)</f>
        <v/>
      </c>
      <c r="U632" s="25" t="inlineStr">
        <is>
          <t>no reporta</t>
        </is>
      </c>
      <c r="V632" s="25" t="inlineStr">
        <is>
          <t>no reporta</t>
        </is>
      </c>
      <c r="W632" s="25" t="inlineStr">
        <is>
          <t>Recicladores</t>
        </is>
      </c>
      <c r="AH632" s="25">
        <f>CONCATENATE(X632," ",Y632," ",Z632," ",AA632," ",AB632," ",AC632," ",AD632," ",AE632," ",AF632," ",AG632)</f>
        <v/>
      </c>
      <c r="AI632" s="25" t="inlineStr">
        <is>
          <t>no reporta</t>
        </is>
      </c>
      <c r="AJ632" s="25" t="inlineStr">
        <is>
          <t>no reporta</t>
        </is>
      </c>
      <c r="AK632" s="25" t="inlineStr">
        <is>
          <t>El Dorado</t>
        </is>
      </c>
      <c r="AM632" s="25" t="inlineStr">
        <is>
          <t>013</t>
        </is>
      </c>
      <c r="AP632" s="25" t="n">
        <v>7</v>
      </c>
      <c r="AQ632" s="34" t="n">
        <v>41857</v>
      </c>
      <c r="AR632" s="34" t="n">
        <v>41885</v>
      </c>
      <c r="AS632" s="36">
        <f>AR632-AQ632</f>
        <v/>
      </c>
      <c r="AT632" s="25" t="inlineStr">
        <is>
          <t>Acta de compromiso</t>
        </is>
      </c>
      <c r="AU632" s="25" t="inlineStr">
        <is>
          <t>Visitas patrulleros</t>
        </is>
      </c>
      <c r="AW632" s="38" t="n">
        <v>41885</v>
      </c>
      <c r="AX632" s="37" t="inlineStr">
        <is>
          <t>J. Alvarez</t>
        </is>
      </c>
    </row>
    <row r="633">
      <c r="B633" s="25" t="inlineStr">
        <is>
          <t>629-2014</t>
        </is>
      </c>
      <c r="C633" s="25" t="n">
        <v>1312868</v>
      </c>
      <c r="E633" s="25" t="inlineStr">
        <is>
          <t>ESCOMBROS</t>
        </is>
      </c>
      <c r="H633" s="25" t="inlineStr">
        <is>
          <t>Disposición inadecuada de escombros</t>
        </is>
      </c>
      <c r="I633" s="25" t="inlineStr">
        <is>
          <t>Enviaseo</t>
        </is>
      </c>
      <c r="T633" s="25">
        <f>CONCATENATE(J633," ",K633," ",L633," ",M633," ",N633," ",O633," ",P633," ",Q633," ",R633," ",S633)</f>
        <v/>
      </c>
      <c r="U633" s="25" t="inlineStr">
        <is>
          <t>no reporta</t>
        </is>
      </c>
      <c r="V633" s="25" t="n">
        <v>4032000</v>
      </c>
      <c r="W633" s="25" t="inlineStr">
        <is>
          <t>Por determinar</t>
        </is>
      </c>
      <c r="X633" s="25" t="inlineStr">
        <is>
          <t>KR</t>
        </is>
      </c>
      <c r="Y633" s="25" t="n">
        <v>32</v>
      </c>
      <c r="AB633" s="25" t="n">
        <v>38</v>
      </c>
      <c r="AD633" s="25" t="n">
        <v>31</v>
      </c>
      <c r="AE633" s="25" t="inlineStr">
        <is>
          <t>SUR</t>
        </is>
      </c>
      <c r="AG633" s="25" t="n">
        <v>201</v>
      </c>
      <c r="AH633" s="25">
        <f>CONCATENATE(X633," ",Y633," ",Z633," ",AA633," ",AB633," ",AC633," ",AD633," ",AE633," ",AF633," ",AG633)</f>
        <v/>
      </c>
      <c r="AI633" s="25" t="inlineStr">
        <is>
          <t>no reporta</t>
        </is>
      </c>
      <c r="AJ633" s="25" t="inlineStr">
        <is>
          <t>no reporta</t>
        </is>
      </c>
      <c r="AK633" s="25" t="inlineStr">
        <is>
          <t>Mesa</t>
        </is>
      </c>
      <c r="AM633" s="25" t="inlineStr">
        <is>
          <t>021</t>
        </is>
      </c>
      <c r="AP633" s="25" t="n">
        <v>9</v>
      </c>
      <c r="AQ633" s="34" t="n">
        <v>41856</v>
      </c>
      <c r="AR633" s="34" t="n">
        <v>41873</v>
      </c>
      <c r="AS633" s="36">
        <f>AR633-AQ633</f>
        <v/>
      </c>
      <c r="AT633" s="25" t="inlineStr">
        <is>
          <t>Acta de compromiso</t>
        </is>
      </c>
      <c r="AU633" s="25" t="inlineStr">
        <is>
          <t>Visitas técnicos</t>
        </is>
      </c>
      <c r="AW633" s="38" t="n">
        <v>41873</v>
      </c>
      <c r="AX633" s="37" t="inlineStr">
        <is>
          <t>C.Calle</t>
        </is>
      </c>
    </row>
    <row r="634">
      <c r="B634" s="25" t="inlineStr">
        <is>
          <t>630-2014</t>
        </is>
      </c>
      <c r="C634" s="25" t="n">
        <v>1312871</v>
      </c>
      <c r="E634" s="25" t="inlineStr">
        <is>
          <t>ESCOMBROS</t>
        </is>
      </c>
      <c r="H634" s="25" t="inlineStr">
        <is>
          <t>Disposición inadecuada de escombros</t>
        </is>
      </c>
      <c r="I634" s="25" t="inlineStr">
        <is>
          <t>Comunidad</t>
        </is>
      </c>
      <c r="T634" s="25">
        <f>CONCATENATE(J634," ",K634," ",L634," ",M634," ",N634," ",O634," ",P634," ",Q634," ",R634," ",S634)</f>
        <v/>
      </c>
      <c r="U634" s="25" t="inlineStr">
        <is>
          <t>no reporta</t>
        </is>
      </c>
      <c r="V634" s="25" t="inlineStr">
        <is>
          <t>no reporta</t>
        </is>
      </c>
      <c r="W634" s="25" t="inlineStr">
        <is>
          <t>Benjamin</t>
        </is>
      </c>
      <c r="X634" s="25" t="inlineStr">
        <is>
          <t>TR</t>
        </is>
      </c>
      <c r="Y634" s="25" t="n">
        <v>35</v>
      </c>
      <c r="Z634" s="25" t="inlineStr">
        <is>
          <t>B</t>
        </is>
      </c>
      <c r="AA634" s="25" t="inlineStr">
        <is>
          <t>SUR</t>
        </is>
      </c>
      <c r="AB634" s="25" t="n">
        <v>31</v>
      </c>
      <c r="AD634" s="25" t="n">
        <v>14</v>
      </c>
      <c r="AH634" s="25">
        <f>CONCATENATE(X634," ",Y634," ",Z634," ",AA634," ",AB634," ",AC634," ",AD634," ",AE634," ",AF634," ",AG634)</f>
        <v/>
      </c>
      <c r="AI634" s="25" t="inlineStr">
        <is>
          <t>no reporta</t>
        </is>
      </c>
      <c r="AJ634" s="25" t="inlineStr">
        <is>
          <t>no reporta</t>
        </is>
      </c>
      <c r="AK634" s="25" t="inlineStr">
        <is>
          <t>La Sebastiana</t>
        </is>
      </c>
      <c r="AM634" s="25" t="inlineStr">
        <is>
          <t>019</t>
        </is>
      </c>
      <c r="AP634" s="25" t="n">
        <v>3</v>
      </c>
      <c r="AQ634" s="34" t="n">
        <v>41856</v>
      </c>
      <c r="AR634" s="34" t="n">
        <v>41856</v>
      </c>
      <c r="AS634" s="36">
        <f>AR634-AQ634</f>
        <v/>
      </c>
      <c r="AT634" s="25" t="inlineStr">
        <is>
          <t>Acta de compromiso</t>
        </is>
      </c>
      <c r="AU634" s="25" t="inlineStr">
        <is>
          <t>Auto de archivo</t>
        </is>
      </c>
      <c r="AW634" s="38" t="n">
        <v>41856</v>
      </c>
      <c r="AX634" s="37" t="inlineStr">
        <is>
          <t>jhon j-santiago</t>
        </is>
      </c>
      <c r="AY634" s="38" t="n">
        <v>41870</v>
      </c>
      <c r="CF634" s="38" t="n">
        <v>41927</v>
      </c>
    </row>
    <row r="635">
      <c r="B635" s="25" t="inlineStr">
        <is>
          <t>631-2014</t>
        </is>
      </c>
      <c r="C635" s="25" t="inlineStr">
        <is>
          <t>1312872 - 1313075</t>
        </is>
      </c>
      <c r="E635" s="25" t="inlineStr">
        <is>
          <t>RESIDUOS SOLIDOS</t>
        </is>
      </c>
      <c r="H635" s="25" t="inlineStr">
        <is>
          <t xml:space="preserve">Disposición inadecuada de residuos </t>
        </is>
      </c>
      <c r="I635" s="25" t="inlineStr">
        <is>
          <t>Comunidad</t>
        </is>
      </c>
      <c r="T635" s="25">
        <f>CONCATENATE(J635," ",K635," ",L635," ",M635," ",N635," ",O635," ",P635," ",Q635," ",R635," ",S635)</f>
        <v/>
      </c>
      <c r="U635" s="25" t="inlineStr">
        <is>
          <t>no reporta</t>
        </is>
      </c>
      <c r="V635" s="25" t="inlineStr">
        <is>
          <t>no reporta</t>
        </is>
      </c>
      <c r="W635" s="25" t="inlineStr">
        <is>
          <t>Pedro Pablo Taborda</t>
        </is>
      </c>
      <c r="X635" s="25" t="inlineStr">
        <is>
          <t>CL</t>
        </is>
      </c>
      <c r="Y635" s="25" t="n">
        <v>52</v>
      </c>
      <c r="Z635" s="25" t="inlineStr">
        <is>
          <t>B</t>
        </is>
      </c>
      <c r="AA635" s="25" t="inlineStr">
        <is>
          <t>SUR</t>
        </is>
      </c>
      <c r="AB635" s="25" t="n">
        <v>40</v>
      </c>
      <c r="AD635" s="25" t="n">
        <v>119</v>
      </c>
      <c r="AH635" s="25">
        <f>CONCATENATE(X635," ",Y635," ",Z635," ",AA635," ",AB635," ",AC635," ",AD635," ",AE635," ",AF635," ",AG635)</f>
        <v/>
      </c>
      <c r="AI635" s="25" t="inlineStr">
        <is>
          <t>no reporta</t>
        </is>
      </c>
      <c r="AJ635" s="25" t="inlineStr">
        <is>
          <t>no reporta</t>
        </is>
      </c>
      <c r="AK635" s="25" t="inlineStr">
        <is>
          <t>Loma del Barro</t>
        </is>
      </c>
      <c r="AM635" s="25" t="inlineStr">
        <is>
          <t>007</t>
        </is>
      </c>
      <c r="AP635" s="25" t="n">
        <v>7</v>
      </c>
      <c r="AQ635" s="34" t="n">
        <v>41856</v>
      </c>
      <c r="AR635" s="34" t="n">
        <v>41893</v>
      </c>
      <c r="AS635" s="36">
        <f>AR635-AQ635</f>
        <v/>
      </c>
      <c r="AT635" s="25" t="inlineStr">
        <is>
          <t>Acta de compromiso</t>
        </is>
      </c>
      <c r="AU635" s="25" t="inlineStr">
        <is>
          <t>Visitas patrulleros</t>
        </is>
      </c>
      <c r="AW635" s="38" t="n">
        <v>41893</v>
      </c>
      <c r="AX635" s="37" t="inlineStr">
        <is>
          <t>jhon j-santiago</t>
        </is>
      </c>
    </row>
    <row r="636">
      <c r="B636" s="25" t="inlineStr">
        <is>
          <t>632-2014</t>
        </is>
      </c>
      <c r="C636" s="25" t="n">
        <v>1312885</v>
      </c>
      <c r="E636" s="25" t="inlineStr">
        <is>
          <t>RESIDUOS SOLIDOS</t>
        </is>
      </c>
      <c r="H636" s="25" t="inlineStr">
        <is>
          <t>Reciclaje inadecuado de residuos solidos</t>
        </is>
      </c>
      <c r="I636" s="25" t="inlineStr">
        <is>
          <t>Anonimo</t>
        </is>
      </c>
      <c r="T636" s="25">
        <f>CONCATENATE(J636," ",K636," ",L636," ",M636," ",N636," ",O636," ",P636," ",Q636," ",R636," ",S636)</f>
        <v/>
      </c>
      <c r="U636" s="25" t="inlineStr">
        <is>
          <t>no reporta</t>
        </is>
      </c>
      <c r="V636" s="25" t="inlineStr">
        <is>
          <t>no reporta</t>
        </is>
      </c>
      <c r="W636" s="25" t="inlineStr">
        <is>
          <t>Sergio Londoño Uribe</t>
        </is>
      </c>
      <c r="X636" s="25" t="inlineStr">
        <is>
          <t>TR</t>
        </is>
      </c>
      <c r="Y636" s="25" t="n">
        <v>34</v>
      </c>
      <c r="Z636" s="25" t="inlineStr">
        <is>
          <t>D</t>
        </is>
      </c>
      <c r="AA636" s="25" t="inlineStr">
        <is>
          <t>SUR</t>
        </is>
      </c>
      <c r="AB636" s="25" t="n">
        <v>29</v>
      </c>
      <c r="AD636" s="25" t="n">
        <v>106</v>
      </c>
      <c r="AG636" s="25" t="n">
        <v>114</v>
      </c>
      <c r="AH636" s="25">
        <f>CONCATENATE(X636," ",Y636," ",Z636," ",AA636," ",AB636," ",AC636," ",AD636," ",AE636," ",AF636," ",AG636)</f>
        <v/>
      </c>
      <c r="AI636" s="25" t="inlineStr">
        <is>
          <t>no reporta</t>
        </is>
      </c>
      <c r="AJ636" s="25" t="inlineStr">
        <is>
          <t>no reporta</t>
        </is>
      </c>
      <c r="AK636" s="25" t="inlineStr">
        <is>
          <t>Uribe Angel</t>
        </is>
      </c>
      <c r="AP636" s="25" t="n">
        <v>3</v>
      </c>
      <c r="AQ636" s="34" t="n">
        <v>41857</v>
      </c>
      <c r="AR636" s="34" t="n">
        <v>41885</v>
      </c>
      <c r="AS636" s="36">
        <f>AR636-AQ636</f>
        <v/>
      </c>
      <c r="AT636" s="25" t="inlineStr">
        <is>
          <t>Acta de compromiso</t>
        </is>
      </c>
      <c r="AU636" s="25" t="inlineStr">
        <is>
          <t>Visitas patrulleros</t>
        </is>
      </c>
      <c r="AW636" s="38" t="n">
        <v>41885</v>
      </c>
      <c r="AX636" s="37" t="inlineStr">
        <is>
          <t>J. Alvarez</t>
        </is>
      </c>
    </row>
    <row r="637">
      <c r="B637" s="25" t="inlineStr">
        <is>
          <t>633-2014</t>
        </is>
      </c>
      <c r="C637" s="25" t="n">
        <v>1312901</v>
      </c>
      <c r="E637" s="25" t="inlineStr">
        <is>
          <t>ESCOMBROS</t>
        </is>
      </c>
      <c r="H637" s="25" t="inlineStr">
        <is>
          <t>Disposición inadecuada de escombros</t>
        </is>
      </c>
      <c r="I637" s="25" t="inlineStr">
        <is>
          <t>Comunidad</t>
        </is>
      </c>
      <c r="T637" s="25">
        <f>CONCATENATE(J637," ",K637," ",L637," ",M637," ",N637," ",O637," ",P637," ",Q637," ",R637," ",S637)</f>
        <v/>
      </c>
      <c r="U637" s="25" t="inlineStr">
        <is>
          <t>no reporta</t>
        </is>
      </c>
      <c r="V637" s="25" t="inlineStr">
        <is>
          <t>no reporta</t>
        </is>
      </c>
      <c r="W637" s="25" t="inlineStr">
        <is>
          <t>Juan Camilo</t>
        </is>
      </c>
      <c r="X637" s="25" t="inlineStr">
        <is>
          <t>CL</t>
        </is>
      </c>
      <c r="Y637" s="25" t="n">
        <v>39</v>
      </c>
      <c r="Z637" s="25" t="inlineStr">
        <is>
          <t>B</t>
        </is>
      </c>
      <c r="AA637" s="25" t="inlineStr">
        <is>
          <t>SUR</t>
        </is>
      </c>
      <c r="AB637" s="25" t="n">
        <v>47</v>
      </c>
      <c r="AC637" s="25" t="inlineStr">
        <is>
          <t>A</t>
        </is>
      </c>
      <c r="AD637" s="25" t="n">
        <v>8</v>
      </c>
      <c r="AG637" s="25" t="n">
        <v>201</v>
      </c>
      <c r="AH637" s="25">
        <f>CONCATENATE(X637," ",Y637," ",Z637," ",AA637," ",AB637," ",AC637," ",AD637," ",AE637," ",AF637," ",AG637)</f>
        <v/>
      </c>
      <c r="AI637" s="25" t="inlineStr">
        <is>
          <t>no reporta</t>
        </is>
      </c>
      <c r="AJ637" s="25" t="inlineStr">
        <is>
          <t>no reporta</t>
        </is>
      </c>
      <c r="AK637" s="25" t="inlineStr">
        <is>
          <t>Alcalá</t>
        </is>
      </c>
      <c r="AP637" s="25" t="n">
        <v>8</v>
      </c>
      <c r="AQ637" s="34" t="n">
        <v>41857</v>
      </c>
      <c r="AR637" s="34" t="n">
        <v>41857</v>
      </c>
      <c r="AS637" s="36">
        <f>AR637-AQ637</f>
        <v/>
      </c>
      <c r="AT637" s="25" t="inlineStr">
        <is>
          <t>Acta de compromiso</t>
        </is>
      </c>
      <c r="AU637" s="25" t="inlineStr">
        <is>
          <t>Auto de archivo</t>
        </is>
      </c>
      <c r="AW637" s="38" t="n">
        <v>41857</v>
      </c>
      <c r="AX637" s="37" t="inlineStr">
        <is>
          <t>leonardo garcia</t>
        </is>
      </c>
      <c r="AY637" s="38" t="n">
        <v>41933</v>
      </c>
      <c r="CF637" s="38" t="n">
        <v>41940</v>
      </c>
    </row>
    <row r="638">
      <c r="B638" s="25" t="inlineStr">
        <is>
          <t>634-2014</t>
        </is>
      </c>
      <c r="C638" s="25" t="n">
        <v>1312919</v>
      </c>
      <c r="E638" s="25" t="inlineStr">
        <is>
          <t>RESIDUOS SOLIDOS</t>
        </is>
      </c>
      <c r="H638" s="25" t="inlineStr">
        <is>
          <t>Disposición inadecuada de residuos solidos</t>
        </is>
      </c>
      <c r="I638" s="25" t="inlineStr">
        <is>
          <t>Anonimo</t>
        </is>
      </c>
      <c r="T638" s="25">
        <f>CONCATENATE(J638," ",K638," ",L638," ",M638," ",N638," ",O638," ",P638," ",Q638," ",R638," ",S638)</f>
        <v/>
      </c>
      <c r="U638" s="25" t="inlineStr">
        <is>
          <t>no reporta</t>
        </is>
      </c>
      <c r="V638" s="25" t="inlineStr">
        <is>
          <t>no reporta</t>
        </is>
      </c>
      <c r="W638" s="25" t="inlineStr">
        <is>
          <t>Alba</t>
        </is>
      </c>
      <c r="AB638" s="25" t="n">
        <v>31</v>
      </c>
      <c r="AD638" s="25" t="n">
        <v>45</v>
      </c>
      <c r="AF638" s="25" t="n">
        <v>1.1</v>
      </c>
      <c r="AG638" s="25" t="n">
        <v>402</v>
      </c>
      <c r="AH638" s="25">
        <f>CONCATENATE(X638," ",Y638," ",Z638," ",AA638," ",AB638," ",AC638," ",AD638," ",AE638," ",AF638," ",AG638)</f>
        <v/>
      </c>
      <c r="AI638" s="25" t="inlineStr">
        <is>
          <t>no reporta</t>
        </is>
      </c>
      <c r="AJ638" s="25" t="inlineStr">
        <is>
          <t>no reporta</t>
        </is>
      </c>
      <c r="AK638" s="25" t="inlineStr">
        <is>
          <t>El Dorado</t>
        </is>
      </c>
      <c r="AP638" s="25" t="n">
        <v>7</v>
      </c>
      <c r="AQ638" s="34" t="n">
        <v>41862</v>
      </c>
      <c r="AR638" s="34" t="n">
        <v>41885</v>
      </c>
      <c r="AS638" s="36">
        <f>AR638-AQ638</f>
        <v/>
      </c>
      <c r="AT638" s="25" t="inlineStr">
        <is>
          <t>Acta de compromiso</t>
        </is>
      </c>
      <c r="AU638" s="25" t="inlineStr">
        <is>
          <t>Visitas patrulleros</t>
        </is>
      </c>
      <c r="AW638" s="38" t="n">
        <v>41885</v>
      </c>
      <c r="AX638" s="37" t="inlineStr">
        <is>
          <t>J. Alvarez</t>
        </is>
      </c>
    </row>
    <row r="639">
      <c r="B639" s="25" t="inlineStr">
        <is>
          <t>635-2014</t>
        </is>
      </c>
      <c r="C639" s="25" t="n">
        <v>1312920</v>
      </c>
      <c r="E639" s="25" t="inlineStr">
        <is>
          <t>RESIDUOS SOLIDOS</t>
        </is>
      </c>
      <c r="H639" s="25" t="inlineStr">
        <is>
          <t>Disposición inadecuada de residuos solidos</t>
        </is>
      </c>
      <c r="I639" s="25" t="inlineStr">
        <is>
          <t>Anonimo</t>
        </is>
      </c>
      <c r="T639" s="25">
        <f>CONCATENATE(J639," ",K639," ",L639," ",M639," ",N639," ",O639," ",P639," ",Q639," ",R639," ",S639)</f>
        <v/>
      </c>
      <c r="U639" s="25" t="inlineStr">
        <is>
          <t>no reporta</t>
        </is>
      </c>
      <c r="V639" s="25" t="inlineStr">
        <is>
          <t>no reporta</t>
        </is>
      </c>
      <c r="W639" s="25" t="inlineStr">
        <is>
          <t>Por determinar</t>
        </is>
      </c>
      <c r="AB639" s="25" t="n">
        <v>31</v>
      </c>
      <c r="AD639" s="25" t="n">
        <v>45</v>
      </c>
      <c r="AF639" s="25" t="n">
        <v>1.1</v>
      </c>
      <c r="AG639" s="25" t="n">
        <v>502</v>
      </c>
      <c r="AH639" s="25">
        <f>CONCATENATE(X639," ",Y639," ",Z639," ",AA639," ",AB639," ",AC639," ",AD639," ",AE639," ",AF639," ",AG639)</f>
        <v/>
      </c>
      <c r="AI639" s="25" t="inlineStr">
        <is>
          <t>no reporta</t>
        </is>
      </c>
      <c r="AJ639" s="25" t="inlineStr">
        <is>
          <t>no reporta</t>
        </is>
      </c>
      <c r="AK639" s="25" t="inlineStr">
        <is>
          <t>El Dorado</t>
        </is>
      </c>
      <c r="AP639" s="25" t="n">
        <v>7</v>
      </c>
      <c r="AQ639" s="34" t="n">
        <v>41862</v>
      </c>
      <c r="AR639" s="34" t="n">
        <v>41863</v>
      </c>
      <c r="AS639" s="36">
        <f>AR639-AQ639</f>
        <v/>
      </c>
      <c r="AT639" s="25" t="inlineStr">
        <is>
          <t>Acta de compromiso</t>
        </is>
      </c>
      <c r="AU639" s="25" t="inlineStr">
        <is>
          <t>Auto de archivo</t>
        </is>
      </c>
    </row>
    <row r="640">
      <c r="B640" s="25" t="inlineStr">
        <is>
          <t>636-2014</t>
        </is>
      </c>
      <c r="C640" s="25" t="n">
        <v>1312925</v>
      </c>
      <c r="E640" s="25" t="inlineStr">
        <is>
          <t>RESIDUOS SOLIDOS</t>
        </is>
      </c>
      <c r="H640" s="25" t="inlineStr">
        <is>
          <t>Lanzan Basuras a un solar taponando caños</t>
        </is>
      </c>
      <c r="I640" s="25" t="inlineStr">
        <is>
          <t>Victor Montoya</t>
        </is>
      </c>
      <c r="J640" s="25" t="inlineStr">
        <is>
          <t>KR</t>
        </is>
      </c>
      <c r="K640" s="25" t="n">
        <v>29</v>
      </c>
      <c r="N640" s="25" t="n">
        <v>40</v>
      </c>
      <c r="O640" s="25" t="inlineStr">
        <is>
          <t>C</t>
        </is>
      </c>
      <c r="P640" s="25" t="n">
        <v>88</v>
      </c>
      <c r="Q640" s="25" t="inlineStr">
        <is>
          <t>SUR</t>
        </is>
      </c>
      <c r="T640" s="25">
        <f>CONCATENATE(J640," ",K640," ",L640," ",M640," ",N640," ",O640," ",P640," ",Q640," ",R640," ",S640)</f>
        <v/>
      </c>
      <c r="U640" s="25" t="n">
        <v>8349356</v>
      </c>
      <c r="V640" s="25" t="n">
        <v>2769389</v>
      </c>
      <c r="W640" s="25" t="inlineStr">
        <is>
          <t>Por determinar</t>
        </is>
      </c>
      <c r="X640" s="25" t="inlineStr">
        <is>
          <t>KR</t>
        </is>
      </c>
      <c r="Y640" s="25" t="n">
        <v>29</v>
      </c>
      <c r="AB640" s="25" t="n">
        <v>40</v>
      </c>
      <c r="AC640" s="25" t="inlineStr">
        <is>
          <t>E</t>
        </is>
      </c>
      <c r="AH640" s="25">
        <f>CONCATENATE(X640," ",Y640," ",Z640," ",AA640," ",AB640," ",AC640," ",AD640," ",AE640," ",AF640," ",AG640)</f>
        <v/>
      </c>
      <c r="AI640" s="25" t="inlineStr">
        <is>
          <t>no reporta</t>
        </is>
      </c>
      <c r="AJ640" s="25" t="inlineStr">
        <is>
          <t>no reporta</t>
        </is>
      </c>
      <c r="AK640" s="25" t="inlineStr">
        <is>
          <t>San José</t>
        </is>
      </c>
      <c r="AP640" s="25" t="n">
        <v>6</v>
      </c>
      <c r="AQ640" s="34" t="n">
        <v>41862</v>
      </c>
      <c r="AR640" s="34" t="n">
        <v>41862</v>
      </c>
      <c r="AS640" s="36">
        <f>AR640-AQ640</f>
        <v/>
      </c>
      <c r="AT640" s="25" t="inlineStr">
        <is>
          <t>Acta de compromiso</t>
        </is>
      </c>
      <c r="AU640" s="25" t="inlineStr">
        <is>
          <t>Auto de archivo</t>
        </is>
      </c>
      <c r="AW640" s="38" t="n">
        <v>41862</v>
      </c>
      <c r="AX640" s="37" t="inlineStr">
        <is>
          <t>johon j-santiago</t>
        </is>
      </c>
      <c r="AY640" s="38" t="n">
        <v>41884</v>
      </c>
      <c r="CF640" s="38" t="n">
        <v>41927</v>
      </c>
    </row>
    <row r="641">
      <c r="B641" s="25" t="inlineStr">
        <is>
          <t>637-2014</t>
        </is>
      </c>
      <c r="C641" s="25" t="inlineStr">
        <is>
          <t>1312881 - 1312880</t>
        </is>
      </c>
      <c r="D641" s="25" t="inlineStr">
        <is>
          <t>FAUNA DOMÉSTICA</t>
        </is>
      </c>
      <c r="H641" s="25" t="inlineStr">
        <is>
          <t>Ataque de caninos a persona</t>
        </is>
      </c>
      <c r="I641" s="25" t="inlineStr">
        <is>
          <t>Doris Cano Jimenez - Natalia Jimenez Toro</t>
        </is>
      </c>
      <c r="J641" s="25" t="inlineStr">
        <is>
          <t>Cl</t>
        </is>
      </c>
      <c r="K641" s="25" t="n">
        <v>48</v>
      </c>
      <c r="L641" s="25" t="inlineStr">
        <is>
          <t>F</t>
        </is>
      </c>
      <c r="M641" s="25" t="inlineStr">
        <is>
          <t>SUR</t>
        </is>
      </c>
      <c r="N641" s="25" t="n">
        <v>39</v>
      </c>
      <c r="O641" s="25" t="inlineStr">
        <is>
          <t>B</t>
        </is>
      </c>
      <c r="P641" s="25" t="n">
        <v>314</v>
      </c>
      <c r="T641" s="25">
        <f>CONCATENATE(J641," ",K641," ",L641," ",M641," ",N641," ",O641," ",P641," ",Q641," ",R641," ",S641)</f>
        <v/>
      </c>
      <c r="U641" s="25" t="n">
        <v>43730622</v>
      </c>
      <c r="V641" s="25" t="inlineStr">
        <is>
          <t>4182649 - 3127914590</t>
        </is>
      </c>
      <c r="W641" s="25" t="inlineStr">
        <is>
          <t>Cristian Vasco - Daniela Londoño</t>
        </is>
      </c>
      <c r="X641" s="25" t="inlineStr">
        <is>
          <t>CL</t>
        </is>
      </c>
      <c r="Y641" s="25" t="n">
        <v>48</v>
      </c>
      <c r="Z641" s="25" t="inlineStr">
        <is>
          <t>F</t>
        </is>
      </c>
      <c r="AA641" s="25" t="inlineStr">
        <is>
          <t>SUR</t>
        </is>
      </c>
      <c r="AB641" s="25" t="n">
        <v>39</v>
      </c>
      <c r="AC641" s="25" t="inlineStr">
        <is>
          <t>B</t>
        </is>
      </c>
      <c r="AD641" s="25" t="n">
        <v>314</v>
      </c>
      <c r="AG641" s="25" t="n">
        <v>1202</v>
      </c>
      <c r="AH641" s="25">
        <f>CONCATENATE(X641," ",Y641," ",Z641," ",AA641," ",AB641," ",AC641," ",AD641," ",AE641," ",AF641," ",AG641)</f>
        <v/>
      </c>
      <c r="AI641" s="25" t="inlineStr">
        <is>
          <t>no reporta</t>
        </is>
      </c>
      <c r="AJ641" s="25" t="inlineStr">
        <is>
          <t>no reporta</t>
        </is>
      </c>
      <c r="AK641" s="25" t="inlineStr">
        <is>
          <t>Loma del Barro</t>
        </is>
      </c>
      <c r="AP641" s="25" t="n">
        <v>7</v>
      </c>
      <c r="AQ641" s="34" t="n">
        <v>41857</v>
      </c>
      <c r="AR641" s="34" t="n">
        <v>41899</v>
      </c>
      <c r="AS641" s="36">
        <f>AR641-AQ641</f>
        <v/>
      </c>
      <c r="AT641" s="25" t="inlineStr">
        <is>
          <t>Código de policia</t>
        </is>
      </c>
      <c r="AU641" s="25" t="inlineStr">
        <is>
          <t>Auto de archivo</t>
        </is>
      </c>
      <c r="AW641" s="38" t="n">
        <v>41899</v>
      </c>
      <c r="AX641" s="37" t="inlineStr">
        <is>
          <t>S. Bustamante</t>
        </is>
      </c>
    </row>
    <row r="642">
      <c r="B642" s="25" t="inlineStr">
        <is>
          <t>638-2014</t>
        </is>
      </c>
      <c r="C642" s="25" t="n">
        <v>1312914</v>
      </c>
      <c r="D642" s="25" t="inlineStr">
        <is>
          <t>ESPACIO PUBLICOS VERDES</t>
        </is>
      </c>
      <c r="H642" s="25" t="inlineStr">
        <is>
          <t>Control de obra</t>
        </is>
      </c>
      <c r="I642" s="25" t="inlineStr">
        <is>
          <t>De Oficio</t>
        </is>
      </c>
      <c r="T642" s="25">
        <f>CONCATENATE(J642," ",K642," ",L642," ",M642," ",N642," ",O642," ",P642," ",Q642," ",R642," ",S642)</f>
        <v/>
      </c>
      <c r="U642" s="25" t="inlineStr">
        <is>
          <t>no reporta</t>
        </is>
      </c>
      <c r="V642" s="25" t="inlineStr">
        <is>
          <t>no reporta</t>
        </is>
      </c>
      <c r="W642" s="25" t="inlineStr">
        <is>
          <t>Por determinar</t>
        </is>
      </c>
      <c r="X642" s="25" t="inlineStr">
        <is>
          <t>CL</t>
        </is>
      </c>
      <c r="Y642" s="25" t="n">
        <v>40</v>
      </c>
      <c r="AA642" s="25" t="inlineStr">
        <is>
          <t>SUR</t>
        </is>
      </c>
      <c r="AB642" s="25" t="n">
        <v>41</v>
      </c>
      <c r="AD642" s="25" t="n">
        <v>34</v>
      </c>
      <c r="AH642" s="25">
        <f>CONCATENATE(X642," ",Y642," ",Z642," ",AA642," ",AB642," ",AC642," ",AD642," ",AE642," ",AF642," ",AG642)</f>
        <v/>
      </c>
      <c r="AI642" s="25" t="inlineStr">
        <is>
          <t>no reporta</t>
        </is>
      </c>
      <c r="AJ642" s="25" t="inlineStr">
        <is>
          <t>no reporta</t>
        </is>
      </c>
      <c r="AK642" s="25" t="inlineStr">
        <is>
          <t>El Dorado</t>
        </is>
      </c>
      <c r="AP642" s="25" t="n">
        <v>7</v>
      </c>
      <c r="AQ642" s="34" t="n">
        <v>41862</v>
      </c>
      <c r="AR642" s="34" t="n">
        <v>41862</v>
      </c>
      <c r="AS642" s="36">
        <f>AR642-AQ642</f>
        <v/>
      </c>
      <c r="AT642" s="25" t="inlineStr">
        <is>
          <t>Acta de compromiso</t>
        </is>
      </c>
      <c r="AU642" s="25" t="inlineStr">
        <is>
          <t>Verificación</t>
        </is>
      </c>
    </row>
    <row r="643">
      <c r="B643" s="25" t="inlineStr">
        <is>
          <t>639-2014</t>
        </is>
      </c>
      <c r="C643" s="25" t="n">
        <v>1312926</v>
      </c>
      <c r="E643" s="25" t="inlineStr">
        <is>
          <t>RESIDUO ESPECIAL</t>
        </is>
      </c>
      <c r="H643" s="25" t="inlineStr">
        <is>
          <t>Disposición inadecuada de material vegetal</t>
        </is>
      </c>
      <c r="I643" s="25" t="inlineStr">
        <is>
          <t>Comunidad</t>
        </is>
      </c>
      <c r="T643" s="25">
        <f>CONCATENATE(J643," ",K643," ",L643," ",M643," ",N643," ",O643," ",P643," ",Q643," ",R643," ",S643)</f>
        <v/>
      </c>
      <c r="U643" s="25" t="inlineStr">
        <is>
          <t>no reporta</t>
        </is>
      </c>
      <c r="V643" s="25" t="inlineStr">
        <is>
          <t>no reporta</t>
        </is>
      </c>
      <c r="W643" s="25" t="inlineStr">
        <is>
          <t>Urbanización Lombardia</t>
        </is>
      </c>
      <c r="X643" s="25" t="inlineStr">
        <is>
          <t>CL</t>
        </is>
      </c>
      <c r="Y643" s="25" t="n">
        <v>40</v>
      </c>
      <c r="Z643" s="25" t="inlineStr">
        <is>
          <t>c</t>
        </is>
      </c>
      <c r="AA643" s="25" t="inlineStr">
        <is>
          <t>SUR</t>
        </is>
      </c>
      <c r="AB643" s="25" t="n">
        <v>38</v>
      </c>
      <c r="AD643" s="25" t="n">
        <v>85</v>
      </c>
      <c r="AH643" s="25">
        <f>CONCATENATE(X643," ",Y643," ",Z643," ",AA643," ",AB643," ",AC643," ",AD643," ",AE643," ",AF643," ",AG643)</f>
        <v/>
      </c>
      <c r="AI643" s="25" t="inlineStr">
        <is>
          <t>no reporta</t>
        </is>
      </c>
      <c r="AJ643" s="25" t="n">
        <v>3128085</v>
      </c>
      <c r="AK643" s="25" t="inlineStr">
        <is>
          <t>El Dorado</t>
        </is>
      </c>
      <c r="AP643" s="25" t="n">
        <v>7</v>
      </c>
      <c r="AQ643" s="34" t="n">
        <v>41862</v>
      </c>
      <c r="AR643" s="34" t="n">
        <v>41862</v>
      </c>
      <c r="AS643" s="36">
        <f>AR643-AQ643</f>
        <v/>
      </c>
      <c r="AT643" s="25" t="inlineStr">
        <is>
          <t>Acta de compromiso</t>
        </is>
      </c>
      <c r="AU643" s="25" t="inlineStr">
        <is>
          <t>Verificación</t>
        </is>
      </c>
    </row>
    <row r="644">
      <c r="B644" s="25" t="inlineStr">
        <is>
          <t>640-2014</t>
        </is>
      </c>
      <c r="C644" s="25" t="n">
        <v>1311878</v>
      </c>
      <c r="D644" s="25" t="inlineStr">
        <is>
          <t>FAUNA DOMÉSTICA</t>
        </is>
      </c>
      <c r="H644" s="25" t="inlineStr">
        <is>
          <t>Tenencia inadecuada de mascota que ladra todo el dia y la mantienen sola</t>
        </is>
      </c>
      <c r="I644" s="25" t="inlineStr">
        <is>
          <t>Fauna</t>
        </is>
      </c>
      <c r="T644" s="25">
        <f>CONCATENATE(J644," ",K644," ",L644," ",M644," ",N644," ",O644," ",P644," ",Q644," ",R644," ",S644)</f>
        <v/>
      </c>
      <c r="U644" s="25" t="inlineStr">
        <is>
          <t>no reporta</t>
        </is>
      </c>
      <c r="V644" s="25" t="inlineStr">
        <is>
          <t>no reporta</t>
        </is>
      </c>
      <c r="W644" s="25" t="inlineStr">
        <is>
          <t>Alexandra Moreno</t>
        </is>
      </c>
      <c r="X644" s="25" t="inlineStr">
        <is>
          <t>TR</t>
        </is>
      </c>
      <c r="Y644" s="25" t="n">
        <v>34</v>
      </c>
      <c r="AA644" s="25" t="inlineStr">
        <is>
          <t>SUR</t>
        </is>
      </c>
      <c r="AB644" s="25" t="n">
        <v>32</v>
      </c>
      <c r="AC644" s="25" t="inlineStr">
        <is>
          <t>B</t>
        </is>
      </c>
      <c r="AD644" s="25" t="n">
        <v>59</v>
      </c>
      <c r="AG644" s="25" t="n">
        <v>301</v>
      </c>
      <c r="AH644" s="25">
        <f>CONCATENATE(X644," ",Y644," ",Z644," ",AA644," ",AB644," ",AC644," ",AD644," ",AE644," ",AF644," ",AG644)</f>
        <v/>
      </c>
      <c r="AI644" s="25" t="inlineStr">
        <is>
          <t>no reporta</t>
        </is>
      </c>
      <c r="AJ644" s="25" t="inlineStr">
        <is>
          <t>no reporta</t>
        </is>
      </c>
      <c r="AK644" s="25" t="inlineStr">
        <is>
          <t>La Magnolia</t>
        </is>
      </c>
      <c r="AP644" s="25" t="n">
        <v>9</v>
      </c>
      <c r="AQ644" s="34" t="n">
        <v>41862</v>
      </c>
      <c r="AS644" s="36">
        <f>AR644-AQ644</f>
        <v/>
      </c>
      <c r="AT644" s="25" t="inlineStr">
        <is>
          <t>Acta de compromiso</t>
        </is>
      </c>
      <c r="AU644" s="25" t="inlineStr">
        <is>
          <t>Auto de archivo</t>
        </is>
      </c>
      <c r="AW644" s="38" t="n">
        <v>41862</v>
      </c>
      <c r="AX644" s="37" t="inlineStr">
        <is>
          <t>fauna</t>
        </is>
      </c>
      <c r="AY644" s="38" t="n">
        <v>41830</v>
      </c>
      <c r="BL644" s="38" t="n">
        <v>41904</v>
      </c>
      <c r="BM644" s="38" t="n">
        <v>41904</v>
      </c>
      <c r="CF644" s="38" t="n">
        <v>41927</v>
      </c>
    </row>
    <row r="645">
      <c r="B645" s="25" t="inlineStr">
        <is>
          <t>641-2014</t>
        </is>
      </c>
      <c r="C645" s="25" t="inlineStr">
        <is>
          <t>1311544 - 1310553 - 1312328</t>
        </is>
      </c>
      <c r="D645" s="25" t="inlineStr">
        <is>
          <t>FAUNA DOMÉSTICA</t>
        </is>
      </c>
      <c r="H645" s="25" t="inlineStr">
        <is>
          <t>Tenencia inadecuada de mascota</t>
        </is>
      </c>
      <c r="I645" s="25" t="inlineStr">
        <is>
          <t>July Andrea Uribe</t>
        </is>
      </c>
      <c r="J645" s="25" t="inlineStr">
        <is>
          <t>DG</t>
        </is>
      </c>
      <c r="K645" s="25" t="n">
        <v>30</v>
      </c>
      <c r="N645" s="25" t="n">
        <v>34</v>
      </c>
      <c r="O645" s="25" t="inlineStr">
        <is>
          <t>B</t>
        </is>
      </c>
      <c r="P645" s="25" t="n">
        <v>33</v>
      </c>
      <c r="Q645" s="25" t="inlineStr">
        <is>
          <t>SUR</t>
        </is>
      </c>
      <c r="T645" s="25">
        <f>CONCATENATE(J645," ",K645," ",L645," ",M645," ",N645," ",O645," ",P645," ",Q645," ",R645," ",S645)</f>
        <v/>
      </c>
      <c r="U645" s="25" t="n">
        <v>32295426</v>
      </c>
      <c r="V645" s="25" t="n">
        <v>2664176</v>
      </c>
      <c r="W645" s="25" t="inlineStr">
        <is>
          <t>Elkin Uran</t>
        </is>
      </c>
      <c r="X645" s="25" t="inlineStr">
        <is>
          <t>DG</t>
        </is>
      </c>
      <c r="Y645" s="25" t="n">
        <v>30</v>
      </c>
      <c r="Z645" s="25" t="inlineStr">
        <is>
          <t>A</t>
        </is>
      </c>
      <c r="AB645" s="25" t="n">
        <v>34</v>
      </c>
      <c r="AC645" s="25" t="inlineStr">
        <is>
          <t>B</t>
        </is>
      </c>
      <c r="AD645" s="25" t="n">
        <v>60</v>
      </c>
      <c r="AE645" s="25" t="inlineStr">
        <is>
          <t>SUR</t>
        </is>
      </c>
      <c r="AH645" s="25">
        <f>CONCATENATE(X645," ",Y645," ",Z645," ",AA645," ",AB645," ",AC645," ",AD645," ",AE645," ",AF645," ",AG645)</f>
        <v/>
      </c>
      <c r="AI645" s="25" t="inlineStr">
        <is>
          <t>no reporta</t>
        </is>
      </c>
      <c r="AJ645" s="25" t="n">
        <v>2768384</v>
      </c>
      <c r="AK645" s="25" t="inlineStr">
        <is>
          <t>Uribe Angel</t>
        </is>
      </c>
      <c r="AP645" s="25" t="n">
        <v>3</v>
      </c>
      <c r="AQ645" s="34" t="n">
        <v>41862</v>
      </c>
      <c r="AR645" s="34" t="n">
        <v>41879</v>
      </c>
      <c r="AS645" s="36">
        <f>AR645-AQ645</f>
        <v/>
      </c>
      <c r="AT645" s="25" t="inlineStr">
        <is>
          <t>Acta de compromiso</t>
        </is>
      </c>
      <c r="AU645" s="25" t="inlineStr">
        <is>
          <t>Auto de archivo</t>
        </is>
      </c>
      <c r="CF645" s="38" t="n">
        <v>41883</v>
      </c>
    </row>
    <row r="646">
      <c r="B646" s="25" t="inlineStr">
        <is>
          <t>642-2014</t>
        </is>
      </c>
      <c r="C646" s="25" t="n">
        <v>1312944</v>
      </c>
      <c r="E646" s="25" t="inlineStr">
        <is>
          <t>RESIDUOS SOLIDOS</t>
        </is>
      </c>
      <c r="H646" s="25" t="inlineStr">
        <is>
          <t>Residuos solidos que obstruyen anden</t>
        </is>
      </c>
      <c r="I646" s="25" t="inlineStr">
        <is>
          <t>De Oficio</t>
        </is>
      </c>
      <c r="T646" s="25">
        <f>CONCATENATE(J646," ",K646," ",L646," ",M646," ",N646," ",O646," ",P646," ",Q646," ",R646," ",S646)</f>
        <v/>
      </c>
      <c r="U646" s="25" t="inlineStr">
        <is>
          <t>no reporta</t>
        </is>
      </c>
      <c r="V646" s="25" t="inlineStr">
        <is>
          <t>no reporta</t>
        </is>
      </c>
      <c r="W646" s="25" t="inlineStr">
        <is>
          <t>Comunidad</t>
        </is>
      </c>
      <c r="X646" s="25" t="inlineStr">
        <is>
          <t>CL</t>
        </is>
      </c>
      <c r="Y646" s="25" t="n">
        <v>37</v>
      </c>
      <c r="AA646" s="25" t="inlineStr">
        <is>
          <t>SUR</t>
        </is>
      </c>
      <c r="AB646" s="25" t="n">
        <v>41</v>
      </c>
      <c r="AH646" s="25">
        <f>CONCATENATE(X646," ",Y646," ",Z646," ",AA646," ",AB646," ",AC646," ",AD646," ",AE646," ",AF646," ",AG646)</f>
        <v/>
      </c>
      <c r="AI646" s="25" t="inlineStr">
        <is>
          <t>no reporta</t>
        </is>
      </c>
      <c r="AJ646" s="25" t="inlineStr">
        <is>
          <t>no reporta</t>
        </is>
      </c>
      <c r="AK646" s="25" t="inlineStr">
        <is>
          <t>Zona centro</t>
        </is>
      </c>
      <c r="AP646" s="25" t="n">
        <v>9</v>
      </c>
      <c r="AQ646" s="34" t="n">
        <v>41863</v>
      </c>
      <c r="AR646" s="34" t="n">
        <v>41885</v>
      </c>
      <c r="AS646" s="36">
        <f>AR646-AQ646</f>
        <v/>
      </c>
      <c r="AT646" s="25" t="inlineStr">
        <is>
          <t>Acta de compromiso</t>
        </is>
      </c>
      <c r="AU646" s="25" t="inlineStr">
        <is>
          <t>Visitas patrulleros</t>
        </is>
      </c>
      <c r="AW646" s="38" t="n">
        <v>41885</v>
      </c>
      <c r="AX646" s="37" t="inlineStr">
        <is>
          <t>J. Alvarez</t>
        </is>
      </c>
    </row>
    <row r="647">
      <c r="B647" s="25" t="inlineStr">
        <is>
          <t>643-2014</t>
        </is>
      </c>
      <c r="C647" s="25" t="inlineStr">
        <is>
          <t>1312945 - 1313004</t>
        </is>
      </c>
      <c r="D647" s="25" t="inlineStr">
        <is>
          <t>HÍDRICO</t>
        </is>
      </c>
      <c r="H647" s="25" t="inlineStr">
        <is>
          <t>Vertimiento de agua contaminada a la quebrada La Honda</t>
        </is>
      </c>
      <c r="I647" s="25" t="inlineStr">
        <is>
          <t>De Oficio</t>
        </is>
      </c>
      <c r="T647" s="25">
        <f>CONCATENATE(J647," ",K647," ",L647," ",M647," ",N647," ",O647," ",P647," ",Q647," ",R647," ",S647)</f>
        <v/>
      </c>
      <c r="U647" s="25" t="inlineStr">
        <is>
          <t>no reporta</t>
        </is>
      </c>
      <c r="V647" s="25" t="inlineStr">
        <is>
          <t>no reporta</t>
        </is>
      </c>
      <c r="W647" s="25" t="inlineStr">
        <is>
          <t>Urbanización Benneto</t>
        </is>
      </c>
      <c r="X647" s="25" t="inlineStr">
        <is>
          <t>KR</t>
        </is>
      </c>
      <c r="Y647" s="25" t="n">
        <v>27</v>
      </c>
      <c r="AB647" s="25" t="n">
        <v>23</v>
      </c>
      <c r="AD647" s="25" t="n">
        <v>145</v>
      </c>
      <c r="AH647" s="25">
        <f>CONCATENATE(X647," ",Y647," ",Z647," ",AA647," ",AB647," ",AC647," ",AD647," ",AE647," ",AF647," ",AG647)</f>
        <v/>
      </c>
      <c r="AI647" s="25" t="inlineStr">
        <is>
          <t>no reporta</t>
        </is>
      </c>
      <c r="AJ647" s="25" t="inlineStr">
        <is>
          <t>no reporta</t>
        </is>
      </c>
      <c r="AK647" s="25" t="inlineStr">
        <is>
          <t>El Esmeraldal</t>
        </is>
      </c>
      <c r="AP647" s="25" t="n">
        <v>4</v>
      </c>
      <c r="AQ647" s="34" t="n">
        <v>41863</v>
      </c>
      <c r="AS647" s="36">
        <f>AR647-AQ647</f>
        <v/>
      </c>
      <c r="AT647" s="25" t="inlineStr">
        <is>
          <t>Acta de compromiso</t>
        </is>
      </c>
      <c r="AU647" s="25" t="inlineStr">
        <is>
          <t>Visitas patrulleros</t>
        </is>
      </c>
    </row>
    <row r="648">
      <c r="B648" s="25" t="inlineStr">
        <is>
          <t>644-2014</t>
        </is>
      </c>
      <c r="C648" s="25" t="n">
        <v>1312940</v>
      </c>
      <c r="D648" s="25" t="inlineStr">
        <is>
          <t>FAUNA DOMÉSTICA</t>
        </is>
      </c>
      <c r="H648" s="25" t="inlineStr">
        <is>
          <t>Ataque de canino a persona</t>
        </is>
      </c>
      <c r="I648" s="25" t="inlineStr">
        <is>
          <t>Andrea Patricia Lineros Candamil</t>
        </is>
      </c>
      <c r="J648" s="25" t="inlineStr">
        <is>
          <t>KR</t>
        </is>
      </c>
      <c r="K648" s="25" t="n">
        <v>27</v>
      </c>
      <c r="L648" s="25" t="inlineStr">
        <is>
          <t>D</t>
        </is>
      </c>
      <c r="N648" s="25" t="n">
        <v>34</v>
      </c>
      <c r="O648" s="25" t="inlineStr">
        <is>
          <t>DD</t>
        </is>
      </c>
      <c r="P648" s="25" t="n">
        <v>85</v>
      </c>
      <c r="Q648" s="25" t="inlineStr">
        <is>
          <t>SUR</t>
        </is>
      </c>
      <c r="S648" s="25" t="n">
        <v>601</v>
      </c>
      <c r="T648" s="25">
        <f>CONCATENATE(J648," ",K648," ",L648," ",M648," ",N648," ",O648," ",P648," ",Q648," ",R648," ",S648)</f>
        <v/>
      </c>
      <c r="U648" s="25" t="n">
        <v>52856591</v>
      </c>
      <c r="V648" s="25" t="n">
        <v>4230921</v>
      </c>
      <c r="W648" s="25" t="inlineStr">
        <is>
          <t>Julian Alvarez Gil - Celina Gil</t>
        </is>
      </c>
      <c r="X648" s="25" t="inlineStr">
        <is>
          <t>KR</t>
        </is>
      </c>
      <c r="Y648" s="25" t="n">
        <v>27</v>
      </c>
      <c r="Z648" s="25" t="inlineStr">
        <is>
          <t>D</t>
        </is>
      </c>
      <c r="AB648" s="25" t="n">
        <v>34</v>
      </c>
      <c r="AC648" s="25" t="inlineStr">
        <is>
          <t>DD</t>
        </is>
      </c>
      <c r="AD648" s="25" t="n">
        <v>85</v>
      </c>
      <c r="AG648" s="25" t="n">
        <v>201</v>
      </c>
      <c r="AH648" s="25">
        <f>CONCATENATE(X648," ",Y648," ",Z648," ",AA648," ",AB648," ",AC648," ",AD648," ",AE648," ",AF648," ",AG648)</f>
        <v/>
      </c>
      <c r="AI648" s="25" t="inlineStr">
        <is>
          <t>no reporta</t>
        </is>
      </c>
      <c r="AJ648" s="25" t="inlineStr">
        <is>
          <t>no reporta</t>
        </is>
      </c>
      <c r="AK648" s="25" t="inlineStr">
        <is>
          <t>Inmaculada</t>
        </is>
      </c>
      <c r="AP648" s="25" t="n">
        <v>5</v>
      </c>
      <c r="AQ648" s="34" t="n">
        <v>41862</v>
      </c>
      <c r="AR648" s="34" t="n">
        <v>41897</v>
      </c>
      <c r="AS648" s="36">
        <f>AR648-AQ648</f>
        <v/>
      </c>
      <c r="AT648" s="25" t="inlineStr">
        <is>
          <t>Código de policia</t>
        </is>
      </c>
      <c r="AU648" s="25" t="inlineStr">
        <is>
          <t>Auto de archivo</t>
        </is>
      </c>
      <c r="BN648" s="38" t="n">
        <v>41897</v>
      </c>
    </row>
    <row r="649">
      <c r="B649" s="25" t="inlineStr">
        <is>
          <t>645-2014</t>
        </is>
      </c>
      <c r="C649" s="25" t="n">
        <v>1312932</v>
      </c>
      <c r="E649" s="25" t="inlineStr">
        <is>
          <t>RESIDUOS SOLIDOS</t>
        </is>
      </c>
      <c r="H649" s="25" t="inlineStr">
        <is>
          <t>Disposición inadecuada de residuos solidos</t>
        </is>
      </c>
      <c r="I649" s="25" t="inlineStr">
        <is>
          <t>Comunidad</t>
        </is>
      </c>
      <c r="T649" s="25">
        <f>CONCATENATE(J649," ",K649," ",L649," ",M649," ",N649," ",O649," ",P649," ",Q649," ",R649," ",S649)</f>
        <v/>
      </c>
      <c r="U649" s="25" t="inlineStr">
        <is>
          <t>no reporta</t>
        </is>
      </c>
      <c r="V649" s="25" t="inlineStr">
        <is>
          <t>no reporta</t>
        </is>
      </c>
      <c r="W649" s="25" t="inlineStr">
        <is>
          <t>Comunidad del sector</t>
        </is>
      </c>
      <c r="X649" s="25" t="inlineStr">
        <is>
          <t>CL</t>
        </is>
      </c>
      <c r="Y649" s="25" t="n">
        <v>41</v>
      </c>
      <c r="AA649" s="25" t="inlineStr">
        <is>
          <t>SUR</t>
        </is>
      </c>
      <c r="AB649" s="25" t="n">
        <v>25</v>
      </c>
      <c r="AD649" s="25" t="n">
        <v>149</v>
      </c>
      <c r="AG649" s="25" t="n">
        <v>105</v>
      </c>
      <c r="AH649" s="25">
        <f>CONCATENATE(X649," ",Y649," ",Z649," ",AA649," ",AB649," ",AC649," ",AD649," ",AE649," ",AF649," ",AG649)</f>
        <v/>
      </c>
      <c r="AI649" s="25" t="inlineStr">
        <is>
          <t>no reporta</t>
        </is>
      </c>
      <c r="AJ649" s="25" t="inlineStr">
        <is>
          <t>no reporta</t>
        </is>
      </c>
      <c r="AK649" s="25" t="inlineStr">
        <is>
          <t xml:space="preserve">La Mina </t>
        </is>
      </c>
      <c r="AP649" s="25" t="n">
        <v>6</v>
      </c>
      <c r="AQ649" s="34" t="n">
        <v>41862</v>
      </c>
      <c r="AR649" s="34" t="n">
        <v>41894</v>
      </c>
      <c r="AS649" s="36">
        <f>AR649-AQ649</f>
        <v/>
      </c>
      <c r="AT649" s="25" t="inlineStr">
        <is>
          <t>Acta de compromiso</t>
        </is>
      </c>
      <c r="AU649" s="25" t="inlineStr">
        <is>
          <t>Visitas patrulleros</t>
        </is>
      </c>
      <c r="AW649" s="38" t="n">
        <v>41894</v>
      </c>
      <c r="AX649" s="37" t="inlineStr">
        <is>
          <t>J. Restrepo</t>
        </is>
      </c>
    </row>
    <row r="650">
      <c r="B650" s="25" t="inlineStr">
        <is>
          <t>646-2014</t>
        </is>
      </c>
      <c r="C650" s="25" t="n">
        <v>1312869</v>
      </c>
      <c r="D650" s="25" t="inlineStr">
        <is>
          <t>AIRE</t>
        </is>
      </c>
      <c r="H650" s="25" t="inlineStr">
        <is>
          <t>Denuncian quema de plasticos y basuras</t>
        </is>
      </c>
      <c r="I650" s="25" t="inlineStr">
        <is>
          <t>Gloria Ruiz - contable@eia.edu.co</t>
        </is>
      </c>
      <c r="T650" s="25">
        <f>CONCATENATE(J650," ",K650," ",L650," ",M650," ",N650," ",O650," ",P650," ",Q650," ",R650," ",S650)</f>
        <v/>
      </c>
      <c r="U650" s="25" t="n">
        <v>42881045</v>
      </c>
      <c r="V650" s="25" t="n">
        <v>3360667</v>
      </c>
      <c r="W650" s="25" t="inlineStr">
        <is>
          <t>Por determinar</t>
        </is>
      </c>
      <c r="X650" s="25" t="inlineStr">
        <is>
          <t>CL</t>
        </is>
      </c>
      <c r="Y650" s="25" t="n">
        <v>36</v>
      </c>
      <c r="AA650" s="25" t="inlineStr">
        <is>
          <t>SUR</t>
        </is>
      </c>
      <c r="AB650" s="25" t="n">
        <v>22</v>
      </c>
      <c r="AD650" s="25" t="n">
        <v>176</v>
      </c>
      <c r="AH650" s="25">
        <f>CONCATENATE(X650," ",Y650," ",Z650," ",AA650," ",AB650," ",AC650," ",AD650," ",AE650," ",AF650," ",AG650)</f>
        <v/>
      </c>
      <c r="AI650" s="25" t="inlineStr">
        <is>
          <t>no reporta</t>
        </is>
      </c>
      <c r="AJ650" s="25" t="inlineStr">
        <is>
          <t>no reporta</t>
        </is>
      </c>
      <c r="AL650" s="25" t="inlineStr">
        <is>
          <t>Santa Catalina</t>
        </is>
      </c>
      <c r="AP650" s="25" t="n">
        <v>3</v>
      </c>
      <c r="AQ650" s="34" t="n">
        <v>41856</v>
      </c>
      <c r="AR650" s="34" t="n">
        <v>41856</v>
      </c>
      <c r="AS650" s="36">
        <f>AR650-AQ650</f>
        <v/>
      </c>
      <c r="AT650" s="25" t="inlineStr">
        <is>
          <t>Acta de compromiso</t>
        </is>
      </c>
      <c r="AU650" s="25" t="inlineStr">
        <is>
          <t>Visitas patrulleros</t>
        </is>
      </c>
    </row>
    <row r="651">
      <c r="B651" s="25" t="inlineStr">
        <is>
          <t>647-2014</t>
        </is>
      </c>
      <c r="C651" s="25" t="inlineStr">
        <is>
          <t>13-3268</t>
        </is>
      </c>
      <c r="D651" s="25" t="inlineStr">
        <is>
          <t>HÍDRICO</t>
        </is>
      </c>
      <c r="H651" s="25" t="inlineStr">
        <is>
          <t>Conexiones erradas aguas residuales</t>
        </is>
      </c>
      <c r="I651" s="25" t="inlineStr">
        <is>
          <t>Autoridad Ambiental</t>
        </is>
      </c>
      <c r="T651" s="25">
        <f>CONCATENATE(J651," ",K651," ",L651," ",M651," ",N651," ",O651," ",P651," ",Q651," ",R651," ",S651)</f>
        <v/>
      </c>
      <c r="U651" s="25" t="inlineStr">
        <is>
          <t>no reporta</t>
        </is>
      </c>
      <c r="V651" s="25" t="inlineStr">
        <is>
          <t>no reporta</t>
        </is>
      </c>
      <c r="W651" s="25" t="inlineStr">
        <is>
          <t>Maria Jose Arias - Camino de las Aguas</t>
        </is>
      </c>
      <c r="X651" s="25" t="inlineStr">
        <is>
          <t>CL</t>
        </is>
      </c>
      <c r="Y651" s="25" t="n">
        <v>39</v>
      </c>
      <c r="Z651" s="25" t="inlineStr">
        <is>
          <t>D</t>
        </is>
      </c>
      <c r="AA651" s="25" t="inlineStr">
        <is>
          <t>SUR</t>
        </is>
      </c>
      <c r="AB651" s="25" t="n">
        <v>24</v>
      </c>
      <c r="AC651" s="25" t="inlineStr">
        <is>
          <t>D</t>
        </is>
      </c>
      <c r="AD651" s="25" t="n">
        <v>12</v>
      </c>
      <c r="AH651" s="25">
        <f>CONCATENATE(X651," ",Y651," ",Z651," ",AA651," ",AB651," ",AC651," ",AD651," ",AE651," ",AF651," ",AG651)</f>
        <v/>
      </c>
      <c r="AI651" s="25" t="inlineStr">
        <is>
          <t>no reporta</t>
        </is>
      </c>
      <c r="AJ651" s="25" t="inlineStr">
        <is>
          <t>no reporta</t>
        </is>
      </c>
      <c r="AK651" s="25" t="inlineStr">
        <is>
          <t>El Chingui</t>
        </is>
      </c>
      <c r="AP651" s="25" t="n">
        <v>6</v>
      </c>
      <c r="AQ651" s="34" t="n">
        <v>41862</v>
      </c>
      <c r="AS651" s="36">
        <f>AR651-AQ651</f>
        <v/>
      </c>
      <c r="AT651" s="25" t="inlineStr">
        <is>
          <t>Acta de compromiso</t>
        </is>
      </c>
      <c r="AU651" s="25" t="inlineStr">
        <is>
          <t>Auto de archivo</t>
        </is>
      </c>
      <c r="AW651" s="38" t="n">
        <v>41862</v>
      </c>
      <c r="AX651" s="37" t="inlineStr">
        <is>
          <t>jhon jairo- santiago</t>
        </is>
      </c>
      <c r="AY651" s="38" t="n">
        <v>41912</v>
      </c>
      <c r="AZ651" s="38" t="n">
        <v>41922</v>
      </c>
      <c r="BA651" s="37" t="inlineStr">
        <is>
          <t>jeison-santiago</t>
        </is>
      </c>
      <c r="BB651" s="38" t="n">
        <v>41922</v>
      </c>
      <c r="CF651" s="38" t="n">
        <v>41926</v>
      </c>
    </row>
    <row r="652">
      <c r="A652" s="25" t="inlineStr">
        <is>
          <t xml:space="preserve">IT 13-3313 - (160SAE 1504 N° 1979) - 270249 - 0003325 - (160SAE 1504 745 17/04/2015) </t>
        </is>
      </c>
      <c r="B652" s="54" t="inlineStr">
        <is>
          <t>648-2014</t>
        </is>
      </c>
      <c r="C652" s="25" t="inlineStr">
        <is>
          <t>1311731 - 140433 - 148676 - 134108 - (Ofico N°94 Insp. Palmas) - (Ofico N°101 Insp. Palmas) - (DP. 15049) - (Respuesta DP 118449) - (Oficio N°224/Insp. Ambiental) - 0347055 - 0124785</t>
        </is>
      </c>
      <c r="D652" s="25" t="inlineStr">
        <is>
          <t>HÍDRICO</t>
        </is>
      </c>
      <c r="G652" s="25" t="inlineStr">
        <is>
          <t>Bosques de Bavaria</t>
        </is>
      </c>
      <c r="H652" s="25" t="inlineStr">
        <is>
          <t>Control de obra. -</t>
        </is>
      </c>
      <c r="I652" s="25" t="inlineStr">
        <is>
          <t>Javier Arango Tabares y otros</t>
        </is>
      </c>
      <c r="T652" s="25">
        <f>CONCATENATE(J652," ",K652," ",L652," ",M652," ",N652," ",O652," ",P652," ",Q652," ",R652," ",S652)</f>
        <v/>
      </c>
      <c r="U652" s="25" t="n">
        <v>70121021</v>
      </c>
      <c r="V652" s="25" t="n">
        <v>3861555</v>
      </c>
      <c r="W652" s="25" t="inlineStr">
        <is>
          <t>Parcelación Bosques de Bavaria</t>
        </is>
      </c>
      <c r="AH652" s="25">
        <f>CONCATENATE(X652," ",Y652," ",Z652," ",AA652," ",AB652," ",AC652," ",AD652," ",AE652," ",AF652," ",AG652)</f>
        <v/>
      </c>
      <c r="AI652" s="25" t="inlineStr">
        <is>
          <t>no reporta</t>
        </is>
      </c>
      <c r="AJ652" s="25" t="inlineStr">
        <is>
          <t>no reporta</t>
        </is>
      </c>
      <c r="AL652" s="25" t="inlineStr">
        <is>
          <t>Las Palmas</t>
        </is>
      </c>
      <c r="AP652" s="25" t="n">
        <v>12</v>
      </c>
      <c r="AQ652" s="34" t="n">
        <v>41862</v>
      </c>
      <c r="AR652" s="34" t="n">
        <v>41862</v>
      </c>
      <c r="AS652" s="36">
        <f>AR652-AQ652</f>
        <v/>
      </c>
      <c r="AT652" s="25" t="inlineStr">
        <is>
          <t>Ley 1333 de 2009</t>
        </is>
      </c>
      <c r="AU652" s="25" t="inlineStr">
        <is>
          <t>Auto de archivo</t>
        </is>
      </c>
    </row>
    <row r="653">
      <c r="B653" s="25" t="inlineStr">
        <is>
          <t>649-2014</t>
        </is>
      </c>
      <c r="C653" s="25" t="n">
        <v>1312952</v>
      </c>
      <c r="D653" s="25" t="inlineStr">
        <is>
          <t>SUELO</t>
        </is>
      </c>
      <c r="H653" s="25" t="inlineStr">
        <is>
          <t>Acumulacion de abonos que genera molestias</t>
        </is>
      </c>
      <c r="I653" s="25" t="inlineStr">
        <is>
          <t>Anonimo</t>
        </is>
      </c>
      <c r="T653" s="25">
        <f>CONCATENATE(J653," ",K653," ",L653," ",M653," ",N653," ",O653," ",P653," ",Q653," ",R653," ",S653)</f>
        <v/>
      </c>
      <c r="U653" s="25" t="inlineStr">
        <is>
          <t>no reporta</t>
        </is>
      </c>
      <c r="V653" s="25" t="inlineStr">
        <is>
          <t>no reporta</t>
        </is>
      </c>
      <c r="W653" s="25" t="inlineStr">
        <is>
          <t>Heriberto</t>
        </is>
      </c>
      <c r="X653" s="25" t="inlineStr">
        <is>
          <t>CL</t>
        </is>
      </c>
      <c r="Y653" s="25" t="n">
        <v>46</v>
      </c>
      <c r="Z653" s="25" t="inlineStr">
        <is>
          <t>A</t>
        </is>
      </c>
      <c r="AA653" s="25" t="inlineStr">
        <is>
          <t>SUR</t>
        </is>
      </c>
      <c r="AB653" s="25" t="n">
        <v>37</v>
      </c>
      <c r="AD653" s="25" t="n">
        <v>94</v>
      </c>
      <c r="AH653" s="25">
        <f>CONCATENATE(X653," ",Y653," ",Z653," ",AA653," ",AB653," ",AC653," ",AD653," ",AE653," ",AF653," ",AG653)</f>
        <v/>
      </c>
      <c r="AI653" s="25" t="inlineStr">
        <is>
          <t>no reporta</t>
        </is>
      </c>
      <c r="AJ653" s="25" t="inlineStr">
        <is>
          <t>no reporta</t>
        </is>
      </c>
      <c r="AK653" s="25" t="inlineStr">
        <is>
          <t>El Trianón</t>
        </is>
      </c>
      <c r="AP653" s="25" t="n">
        <v>7</v>
      </c>
      <c r="AQ653" s="34" t="n">
        <v>41863</v>
      </c>
      <c r="AR653" s="34" t="n">
        <v>41886</v>
      </c>
      <c r="AS653" s="36">
        <f>AR653-AQ653</f>
        <v/>
      </c>
      <c r="AT653" s="25" t="inlineStr">
        <is>
          <t>Acta de compromiso</t>
        </is>
      </c>
      <c r="AU653" s="25" t="inlineStr">
        <is>
          <t>Visitas patrulleros</t>
        </is>
      </c>
      <c r="AW653" s="38" t="n">
        <v>41886</v>
      </c>
      <c r="AX653" s="37" t="inlineStr">
        <is>
          <t>S. Bustamante</t>
        </is>
      </c>
    </row>
    <row r="654">
      <c r="B654" s="25" t="inlineStr">
        <is>
          <t>650-2014</t>
        </is>
      </c>
      <c r="C654" s="25" t="n">
        <v>1312953</v>
      </c>
      <c r="D654" s="25" t="inlineStr">
        <is>
          <t>FLORA</t>
        </is>
      </c>
      <c r="H654" s="25" t="inlineStr">
        <is>
          <t>Tala de arboles y dejan material arrumado</t>
        </is>
      </c>
      <c r="I654" s="25" t="inlineStr">
        <is>
          <t>Comunidad</t>
        </is>
      </c>
      <c r="T654" s="25">
        <f>CONCATENATE(J654," ",K654," ",L654," ",M654," ",N654," ",O654," ",P654," ",Q654," ",R654," ",S654)</f>
        <v/>
      </c>
      <c r="U654" s="25" t="inlineStr">
        <is>
          <t>no reporta</t>
        </is>
      </c>
      <c r="V654" s="25" t="inlineStr">
        <is>
          <t>no reporta</t>
        </is>
      </c>
      <c r="W654" s="25" t="inlineStr">
        <is>
          <t>Administrador - Puebla</t>
        </is>
      </c>
      <c r="X654" s="25" t="inlineStr">
        <is>
          <t>CL</t>
        </is>
      </c>
      <c r="Y654" s="25" t="n">
        <v>27</v>
      </c>
      <c r="Z654" s="25" t="inlineStr">
        <is>
          <t>D</t>
        </is>
      </c>
      <c r="AA654" s="25" t="inlineStr">
        <is>
          <t>SUR</t>
        </is>
      </c>
      <c r="AB654" s="25" t="n">
        <v>27</v>
      </c>
      <c r="AC654" s="25" t="inlineStr">
        <is>
          <t>C</t>
        </is>
      </c>
      <c r="AD654" s="25" t="n">
        <v>50</v>
      </c>
      <c r="AH654" s="25">
        <f>CONCATENATE(X654," ",Y654," ",Z654," ",AA654," ",AB654," ",AC654," ",AD654," ",AE654," ",AF654," ",AG654)</f>
        <v/>
      </c>
      <c r="AI654" s="25" t="inlineStr">
        <is>
          <t>no reporta</t>
        </is>
      </c>
      <c r="AJ654" s="25" t="inlineStr">
        <is>
          <t>no reporta</t>
        </is>
      </c>
      <c r="AK654" s="25" t="inlineStr">
        <is>
          <t>Inmaculada</t>
        </is>
      </c>
      <c r="AP654" s="25" t="n">
        <v>3</v>
      </c>
      <c r="AQ654" s="34" t="n">
        <v>41863</v>
      </c>
      <c r="AR654" s="34" t="n">
        <v>41891</v>
      </c>
      <c r="AS654" s="36">
        <f>AR654-AQ654</f>
        <v/>
      </c>
      <c r="AT654" s="25" t="inlineStr">
        <is>
          <t>Acta de compromiso</t>
        </is>
      </c>
      <c r="AU654" s="25" t="inlineStr">
        <is>
          <t>Visitas patrulleros</t>
        </is>
      </c>
      <c r="AW654" s="38" t="n">
        <v>41891</v>
      </c>
      <c r="AX654" s="37" t="inlineStr">
        <is>
          <t>S. Bustamante</t>
        </is>
      </c>
    </row>
    <row r="655">
      <c r="B655" s="25" t="inlineStr">
        <is>
          <t>651-2014</t>
        </is>
      </c>
      <c r="C655" s="25" t="inlineStr">
        <is>
          <t>1312959 - 1313164</t>
        </is>
      </c>
      <c r="D655" s="25" t="inlineStr">
        <is>
          <t>FAUNA DOMÉSTICA</t>
        </is>
      </c>
      <c r="H655" s="25" t="inlineStr">
        <is>
          <t>Solicitan investigar responsabilidad por muerte de perro</t>
        </is>
      </c>
      <c r="I655" s="25" t="inlineStr">
        <is>
          <t>Claudia Gomez</t>
        </is>
      </c>
      <c r="J655" s="25" t="inlineStr">
        <is>
          <t>KR</t>
        </is>
      </c>
      <c r="K655" s="25" t="n">
        <v>25</v>
      </c>
      <c r="L655" s="25" t="inlineStr">
        <is>
          <t>B</t>
        </is>
      </c>
      <c r="N655" s="25" t="n">
        <v>27</v>
      </c>
      <c r="P655" s="25" t="n">
        <v>15</v>
      </c>
      <c r="Q655" s="25" t="inlineStr">
        <is>
          <t>SUR</t>
        </is>
      </c>
      <c r="S655" s="25" t="n">
        <v>115</v>
      </c>
      <c r="T655" s="25">
        <f>CONCATENATE(J655," ",K655," ",L655," ",M655," ",N655," ",O655," ",P655," ",Q655," ",R655," ",S655)</f>
        <v/>
      </c>
      <c r="U655" s="25" t="n">
        <v>21784094</v>
      </c>
      <c r="V655" s="25" t="n">
        <v>3158665931</v>
      </c>
      <c r="W655" s="25" t="inlineStr">
        <is>
          <t>Daniel Montoya</t>
        </is>
      </c>
      <c r="X655" s="25" t="inlineStr">
        <is>
          <t>KR</t>
        </is>
      </c>
      <c r="Y655" s="25" t="n">
        <v>25</v>
      </c>
      <c r="Z655" s="25" t="inlineStr">
        <is>
          <t>B</t>
        </is>
      </c>
      <c r="AB655" s="25" t="n">
        <v>27</v>
      </c>
      <c r="AD655" s="25" t="n">
        <v>15</v>
      </c>
      <c r="AE655" s="25" t="inlineStr">
        <is>
          <t>SUR</t>
        </is>
      </c>
      <c r="AH655" s="25">
        <f>CONCATENATE(X655," ",Y655," ",Z655," ",AA655," ",AB655," ",AC655," ",AD655," ",AE655," ",AF655," ",AG655)</f>
        <v/>
      </c>
      <c r="AI655" s="25" t="inlineStr">
        <is>
          <t>no reporta</t>
        </is>
      </c>
      <c r="AJ655" s="25" t="inlineStr">
        <is>
          <t>no reporta</t>
        </is>
      </c>
      <c r="AK655" s="25" t="inlineStr">
        <is>
          <t>Loma El Atravezado</t>
        </is>
      </c>
      <c r="AP655" s="25" t="n">
        <v>4</v>
      </c>
      <c r="AQ655" s="34" t="n">
        <v>41863</v>
      </c>
      <c r="AR655" s="34" t="n">
        <v>41863</v>
      </c>
      <c r="AS655" s="36">
        <f>AR655-AQ655</f>
        <v/>
      </c>
      <c r="AT655" s="25" t="inlineStr">
        <is>
          <t>Acta de compromiso</t>
        </is>
      </c>
      <c r="AU655" s="25" t="inlineStr">
        <is>
          <t>Auto de archivo</t>
        </is>
      </c>
      <c r="AW655" s="38" t="n">
        <v>41863</v>
      </c>
      <c r="AX655" s="37" t="inlineStr">
        <is>
          <t>fauna</t>
        </is>
      </c>
      <c r="AY655" s="38" t="n">
        <v>41879</v>
      </c>
      <c r="CF655" s="38" t="n">
        <v>41927</v>
      </c>
    </row>
    <row r="656">
      <c r="B656" s="25" t="inlineStr">
        <is>
          <t>652-2014</t>
        </is>
      </c>
      <c r="C656" s="25" t="n">
        <v>1312963</v>
      </c>
      <c r="E656" s="25" t="inlineStr">
        <is>
          <t>ESCOMBROS</t>
        </is>
      </c>
      <c r="H656" s="25" t="inlineStr">
        <is>
          <t>Disposición inadecuada de escombros</t>
        </is>
      </c>
      <c r="I656" s="25" t="inlineStr">
        <is>
          <t>Mauricio Pabon Cardenas</t>
        </is>
      </c>
      <c r="J656" s="25" t="inlineStr">
        <is>
          <t>KR</t>
        </is>
      </c>
      <c r="K656" s="25" t="n">
        <v>36</v>
      </c>
      <c r="L656" s="25" t="inlineStr">
        <is>
          <t>D</t>
        </is>
      </c>
      <c r="N656" s="25" t="n">
        <v>42</v>
      </c>
      <c r="P656" s="25" t="n">
        <v>50</v>
      </c>
      <c r="Q656" s="25" t="inlineStr">
        <is>
          <t>SUR</t>
        </is>
      </c>
      <c r="S656" s="25" t="n">
        <v>41</v>
      </c>
      <c r="T656" s="25">
        <f>CONCATENATE(J656," ",K656," ",L656," ",M656," ",N656," ",O656," ",P656," ",Q656," ",R656," ",S656)</f>
        <v/>
      </c>
      <c r="U656" s="25" t="n">
        <v>71292350</v>
      </c>
      <c r="V656" s="25" t="n">
        <v>3146094012</v>
      </c>
      <c r="W656" s="25" t="inlineStr">
        <is>
          <t>Comunidad</t>
        </is>
      </c>
      <c r="AH656" s="25">
        <f>CONCATENATE(X656," ",Y656," ",Z656," ",AA656," ",AB656," ",AC656," ",AD656," ",AE656," ",AF656," ",AG656)</f>
        <v/>
      </c>
      <c r="AI656" s="25" t="inlineStr">
        <is>
          <t>no reporta</t>
        </is>
      </c>
      <c r="AJ656" s="25" t="inlineStr">
        <is>
          <t>no reporta</t>
        </is>
      </c>
      <c r="AK656" s="25" t="inlineStr">
        <is>
          <t>San Rafael</t>
        </is>
      </c>
      <c r="AP656" s="25" t="n">
        <v>6</v>
      </c>
      <c r="AQ656" s="34" t="n">
        <v>41863</v>
      </c>
      <c r="AS656" s="36">
        <f>AR656-AQ656</f>
        <v/>
      </c>
      <c r="AT656" s="25" t="inlineStr">
        <is>
          <t>Acta de compromiso</t>
        </is>
      </c>
      <c r="AU656" s="25" t="inlineStr">
        <is>
          <t>Visitas patrulleros</t>
        </is>
      </c>
    </row>
    <row r="657">
      <c r="B657" s="25" t="inlineStr">
        <is>
          <t>653-2014</t>
        </is>
      </c>
      <c r="C657" s="25" t="n">
        <v>1312964</v>
      </c>
      <c r="D657" s="25" t="inlineStr">
        <is>
          <t>HÍDRICO</t>
        </is>
      </c>
      <c r="H657" s="25" t="inlineStr">
        <is>
          <t>Vertimientos de aguas de lavado</t>
        </is>
      </c>
      <c r="I657" s="25" t="inlineStr">
        <is>
          <t>Anonimo</t>
        </is>
      </c>
      <c r="T657" s="25">
        <f>CONCATENATE(J657," ",K657," ",L657," ",M657," ",N657," ",O657," ",P657," ",Q657," ",R657," ",S657)</f>
        <v/>
      </c>
      <c r="U657" s="25" t="inlineStr">
        <is>
          <t>no reporta</t>
        </is>
      </c>
      <c r="V657" s="25" t="inlineStr">
        <is>
          <t>no reporta</t>
        </is>
      </c>
      <c r="W657" s="25" t="inlineStr">
        <is>
          <t>Por determinar</t>
        </is>
      </c>
      <c r="X657" s="25" t="inlineStr">
        <is>
          <t>TR</t>
        </is>
      </c>
      <c r="Y657" s="25" t="n">
        <v>34</v>
      </c>
      <c r="Z657" s="25" t="inlineStr">
        <is>
          <t>B</t>
        </is>
      </c>
      <c r="AA657" s="25" t="inlineStr">
        <is>
          <t>SUR</t>
        </is>
      </c>
      <c r="AB657" s="25" t="n">
        <v>29</v>
      </c>
      <c r="AD657" s="25" t="n">
        <v>50</v>
      </c>
      <c r="AH657" s="25">
        <f>CONCATENATE(X657," ",Y657," ",Z657," ",AA657," ",AB657," ",AC657," ",AD657," ",AE657," ",AF657," ",AG657)</f>
        <v/>
      </c>
      <c r="AI657" s="25" t="inlineStr">
        <is>
          <t>no reporta</t>
        </is>
      </c>
      <c r="AJ657" s="25" t="inlineStr">
        <is>
          <t>no reporta</t>
        </is>
      </c>
      <c r="AK657" s="25" t="inlineStr">
        <is>
          <t>Uribe Angel</t>
        </is>
      </c>
      <c r="AP657" s="25" t="n">
        <v>3</v>
      </c>
      <c r="AQ657" s="34" t="n">
        <v>41863</v>
      </c>
      <c r="AR657" s="34" t="n">
        <v>41891</v>
      </c>
      <c r="AS657" s="36">
        <f>AR657-AQ657</f>
        <v/>
      </c>
      <c r="AT657" s="25" t="inlineStr">
        <is>
          <t>Acta de compromiso</t>
        </is>
      </c>
      <c r="AU657" s="25" t="inlineStr">
        <is>
          <t>Visitas patrulleros</t>
        </is>
      </c>
    </row>
    <row r="658">
      <c r="B658" s="25" t="inlineStr">
        <is>
          <t>654-2014</t>
        </is>
      </c>
      <c r="C658" s="25" t="n">
        <v>1312970</v>
      </c>
      <c r="E658" s="25" t="inlineStr">
        <is>
          <t>RESIDUOS SOLIDOS</t>
        </is>
      </c>
      <c r="H658" s="25" t="inlineStr">
        <is>
          <t>Disposición inadecuada de residuos solidos</t>
        </is>
      </c>
      <c r="I658" s="25" t="inlineStr">
        <is>
          <t>Comunidad</t>
        </is>
      </c>
      <c r="T658" s="25">
        <f>CONCATENATE(J658," ",K658," ",L658," ",M658," ",N658," ",O658," ",P658," ",Q658," ",R658," ",S658)</f>
        <v/>
      </c>
      <c r="U658" s="25" t="inlineStr">
        <is>
          <t>no reporta</t>
        </is>
      </c>
      <c r="V658" s="25" t="inlineStr">
        <is>
          <t>no reporta</t>
        </is>
      </c>
      <c r="W658" s="25" t="inlineStr">
        <is>
          <t>Pilar</t>
        </is>
      </c>
      <c r="X658" s="25" t="inlineStr">
        <is>
          <t>KR</t>
        </is>
      </c>
      <c r="Y658" s="25" t="n">
        <v>37</v>
      </c>
      <c r="AB658" s="25" t="n">
        <v>37</v>
      </c>
      <c r="AD658" s="25" t="n">
        <v>24</v>
      </c>
      <c r="AE658" s="25" t="inlineStr">
        <is>
          <t>SUR</t>
        </is>
      </c>
      <c r="AH658" s="25">
        <f>CONCATENATE(X658," ",Y658," ",Z658," ",AA658," ",AB658," ",AC658," ",AD658," ",AE658," ",AF658," ",AG658)</f>
        <v/>
      </c>
      <c r="AI658" s="25" t="inlineStr">
        <is>
          <t>no reporta</t>
        </is>
      </c>
      <c r="AJ658" s="25" t="inlineStr">
        <is>
          <t>no reporta</t>
        </is>
      </c>
      <c r="AK658" s="25" t="inlineStr">
        <is>
          <t>Mesa</t>
        </is>
      </c>
      <c r="AP658" s="25" t="n">
        <v>9</v>
      </c>
      <c r="AQ658" s="34" t="n">
        <v>41863</v>
      </c>
      <c r="AR658" s="34" t="n">
        <v>41886</v>
      </c>
      <c r="AS658" s="36">
        <f>AR658-AQ658</f>
        <v/>
      </c>
      <c r="AT658" s="25" t="inlineStr">
        <is>
          <t>Acta de compromiso</t>
        </is>
      </c>
      <c r="AU658" s="25" t="inlineStr">
        <is>
          <t>Visitas patrulleros</t>
        </is>
      </c>
    </row>
    <row r="659">
      <c r="B659" s="25" t="inlineStr">
        <is>
          <t>655-2014</t>
        </is>
      </c>
      <c r="C659" s="25" t="n">
        <v>1312979</v>
      </c>
      <c r="E659" s="25" t="inlineStr">
        <is>
          <t>ESCOMBROS</t>
        </is>
      </c>
      <c r="H659" s="25" t="inlineStr">
        <is>
          <t>Disposición inadecuada de escombros</t>
        </is>
      </c>
      <c r="I659" s="25" t="inlineStr">
        <is>
          <t>John Fredy Roman</t>
        </is>
      </c>
      <c r="J659" s="25" t="inlineStr">
        <is>
          <t>TR</t>
        </is>
      </c>
      <c r="K659" s="25" t="n">
        <v>27</v>
      </c>
      <c r="L659" s="25" t="inlineStr">
        <is>
          <t>A</t>
        </is>
      </c>
      <c r="M659" s="25" t="inlineStr">
        <is>
          <t>SUR</t>
        </is>
      </c>
      <c r="N659" s="25" t="n">
        <v>42</v>
      </c>
      <c r="P659" s="25" t="n">
        <v>13</v>
      </c>
      <c r="T659" s="25">
        <f>CONCATENATE(J659," ",K659," ",L659," ",M659," ",N659," ",O659," ",P659," ",Q659," ",R659," ",S659)</f>
        <v/>
      </c>
      <c r="U659" s="25" t="inlineStr">
        <is>
          <t>no reporta</t>
        </is>
      </c>
      <c r="V659" s="25" t="n">
        <v>3311992</v>
      </c>
      <c r="W659" s="25" t="inlineStr">
        <is>
          <t>Por determinar</t>
        </is>
      </c>
      <c r="X659" s="25" t="inlineStr">
        <is>
          <t>TR</t>
        </is>
      </c>
      <c r="Y659" s="25" t="n">
        <v>27</v>
      </c>
      <c r="Z659" s="25" t="inlineStr">
        <is>
          <t>A</t>
        </is>
      </c>
      <c r="AA659" s="25" t="inlineStr">
        <is>
          <t>SUR</t>
        </is>
      </c>
      <c r="AB659" s="25" t="n">
        <v>42</v>
      </c>
      <c r="AD659" s="25" t="n">
        <v>13</v>
      </c>
      <c r="AH659" s="25">
        <f>CONCATENATE(X659," ",Y659," ",Z659," ",AA659," ",AB659," ",AC659," ",AD659," ",AE659," ",AF659," ",AG659)</f>
        <v/>
      </c>
      <c r="AI659" s="25" t="inlineStr">
        <is>
          <t>no reporta</t>
        </is>
      </c>
      <c r="AJ659" s="25" t="inlineStr">
        <is>
          <t>no reporta</t>
        </is>
      </c>
      <c r="AK659" s="25" t="inlineStr">
        <is>
          <t>Pontevedra</t>
        </is>
      </c>
      <c r="AP659" s="25" t="n">
        <v>2</v>
      </c>
      <c r="AQ659" s="34" t="n">
        <v>41864</v>
      </c>
      <c r="AR659" s="34" t="n">
        <v>41967</v>
      </c>
      <c r="AS659" s="36">
        <f>AR659-AQ659</f>
        <v/>
      </c>
      <c r="AT659" s="25" t="inlineStr">
        <is>
          <t>Acta de compromiso</t>
        </is>
      </c>
      <c r="AU659" s="25" t="inlineStr">
        <is>
          <t>Auto de archivo</t>
        </is>
      </c>
      <c r="AW659" s="38" t="n">
        <v>41964</v>
      </c>
      <c r="AX659" s="37" t="inlineStr">
        <is>
          <t>S. Bustamante</t>
        </is>
      </c>
      <c r="AY659" s="38" t="n">
        <v>41967</v>
      </c>
      <c r="CF659" s="38" t="n">
        <v>41988</v>
      </c>
    </row>
    <row r="660">
      <c r="B660" s="25" t="inlineStr">
        <is>
          <t>656-2014</t>
        </is>
      </c>
      <c r="C660" s="25" t="n">
        <v>1312980</v>
      </c>
      <c r="D660" s="25" t="inlineStr">
        <is>
          <t>AIRE</t>
        </is>
      </c>
      <c r="H660" s="25" t="inlineStr">
        <is>
          <t>Material particulado por obra nueva</t>
        </is>
      </c>
      <c r="I660" s="25" t="inlineStr">
        <is>
          <t>Anonimo</t>
        </is>
      </c>
      <c r="T660" s="25">
        <f>CONCATENATE(J660," ",K660," ",L660," ",M660," ",N660," ",O660," ",P660," ",Q660," ",R660," ",S660)</f>
        <v/>
      </c>
      <c r="U660" s="25" t="inlineStr">
        <is>
          <t>no reporta</t>
        </is>
      </c>
      <c r="V660" s="25" t="inlineStr">
        <is>
          <t>no reporta</t>
        </is>
      </c>
      <c r="W660" s="25" t="inlineStr">
        <is>
          <t>Obra nueva</t>
        </is>
      </c>
      <c r="X660" s="25" t="inlineStr">
        <is>
          <t>KR</t>
        </is>
      </c>
      <c r="Y660" s="25" t="n">
        <v>39</v>
      </c>
      <c r="Z660" s="25" t="inlineStr">
        <is>
          <t>B</t>
        </is>
      </c>
      <c r="AB660" s="25" t="n">
        <v>48</v>
      </c>
      <c r="AH660" s="25">
        <f>CONCATENATE(X660," ",Y660," ",Z660," ",AA660," ",AB660," ",AC660," ",AD660," ",AE660," ",AF660," ",AG660)</f>
        <v/>
      </c>
      <c r="AI660" s="25" t="inlineStr">
        <is>
          <t>no reporta</t>
        </is>
      </c>
      <c r="AJ660" s="25" t="inlineStr">
        <is>
          <t>no reporta</t>
        </is>
      </c>
      <c r="AK660" s="25" t="inlineStr">
        <is>
          <t>El Trianón</t>
        </is>
      </c>
      <c r="AP660" s="25" t="n">
        <v>7</v>
      </c>
      <c r="AQ660" s="34" t="n">
        <v>41864</v>
      </c>
      <c r="AR660" s="34" t="n">
        <v>41893</v>
      </c>
      <c r="AS660" s="36">
        <f>AR660-AQ660</f>
        <v/>
      </c>
      <c r="AT660" s="25" t="inlineStr">
        <is>
          <t>Acta de compromiso</t>
        </is>
      </c>
      <c r="AU660" s="25" t="inlineStr">
        <is>
          <t>Visitas patrulleros</t>
        </is>
      </c>
      <c r="AW660" s="38" t="n">
        <v>41893</v>
      </c>
      <c r="AX660" s="37" t="inlineStr">
        <is>
          <t>S. Bustamante</t>
        </is>
      </c>
    </row>
    <row r="661">
      <c r="B661" s="25" t="inlineStr">
        <is>
          <t>657-2014</t>
        </is>
      </c>
      <c r="C661" s="25" t="n">
        <v>1312981</v>
      </c>
      <c r="E661" s="25" t="inlineStr">
        <is>
          <t>RESIDUOS SOLIDOS</t>
        </is>
      </c>
      <c r="H661" s="25" t="inlineStr">
        <is>
          <t>Disposición inadecuada de residuos solidos</t>
        </is>
      </c>
      <c r="I661" s="25" t="inlineStr">
        <is>
          <t>Jael Cano</t>
        </is>
      </c>
      <c r="J661" s="25" t="inlineStr">
        <is>
          <t>TR</t>
        </is>
      </c>
      <c r="K661" s="25" t="n">
        <v>32</v>
      </c>
      <c r="L661" s="25" t="inlineStr">
        <is>
          <t>C</t>
        </is>
      </c>
      <c r="M661" s="25" t="inlineStr">
        <is>
          <t>SUR</t>
        </is>
      </c>
      <c r="N661" s="25" t="n">
        <v>32</v>
      </c>
      <c r="P661" s="25" t="n">
        <v>46</v>
      </c>
      <c r="S661" s="25" t="n">
        <v>201</v>
      </c>
      <c r="T661" s="25">
        <f>CONCATENATE(J661," ",K661," ",L661," ",M661," ",N661," ",O661," ",P661," ",Q661," ",R661," ",S661)</f>
        <v/>
      </c>
      <c r="U661" s="25" t="inlineStr">
        <is>
          <t>no reporta</t>
        </is>
      </c>
      <c r="V661" s="25" t="n">
        <v>2092488</v>
      </c>
      <c r="W661" s="25" t="inlineStr">
        <is>
          <t>Por determinar</t>
        </is>
      </c>
      <c r="X661" s="25" t="inlineStr">
        <is>
          <t>TR</t>
        </is>
      </c>
      <c r="Y661" s="25" t="n">
        <v>32</v>
      </c>
      <c r="Z661" s="25" t="inlineStr">
        <is>
          <t>C</t>
        </is>
      </c>
      <c r="AA661" s="25" t="inlineStr">
        <is>
          <t>SUR</t>
        </is>
      </c>
      <c r="AB661" s="25" t="n">
        <v>32</v>
      </c>
      <c r="AD661" s="25" t="n">
        <v>46</v>
      </c>
      <c r="AH661" s="25">
        <f>CONCATENATE(X661," ",Y661," ",Z661," ",AA661," ",AB661," ",AC661," ",AD661," ",AE661," ",AF661," ",AG661)</f>
        <v/>
      </c>
      <c r="AI661" s="25" t="inlineStr">
        <is>
          <t>no reporta</t>
        </is>
      </c>
      <c r="AJ661" s="25" t="inlineStr">
        <is>
          <t>no reporta</t>
        </is>
      </c>
      <c r="AK661" s="25" t="inlineStr">
        <is>
          <t>La Magnolia</t>
        </is>
      </c>
      <c r="AP661" s="25" t="n">
        <v>9</v>
      </c>
      <c r="AQ661" s="34" t="n">
        <v>41864</v>
      </c>
      <c r="AR661" s="34" t="n">
        <v>41892</v>
      </c>
      <c r="AS661" s="36">
        <f>AR661-AQ661</f>
        <v/>
      </c>
      <c r="AT661" s="25" t="inlineStr">
        <is>
          <t>Acta de compromiso</t>
        </is>
      </c>
      <c r="AU661" s="25" t="inlineStr">
        <is>
          <t>Visitas patrulleros</t>
        </is>
      </c>
      <c r="AW661" s="38" t="n">
        <v>41892</v>
      </c>
      <c r="AX661" s="37" t="inlineStr">
        <is>
          <t>S. Bustamante</t>
        </is>
      </c>
    </row>
    <row r="662">
      <c r="B662" s="25" t="inlineStr">
        <is>
          <t>658-2014</t>
        </is>
      </c>
      <c r="C662" s="25" t="inlineStr">
        <is>
          <t>1312999 - 317489</t>
        </is>
      </c>
      <c r="E662" s="25" t="inlineStr">
        <is>
          <t>RESIDUO ESPECIAL</t>
        </is>
      </c>
      <c r="F662" s="25" t="n">
        <v>12</v>
      </c>
      <c r="H662" s="25" t="inlineStr">
        <is>
          <t>Comparendo 2234 - Descarga de lavado de concretadora a la quebrada La Sebastiana - Cemex</t>
        </is>
      </c>
      <c r="I662" s="25" t="inlineStr">
        <is>
          <t>Colectivo tunel verde</t>
        </is>
      </c>
      <c r="T662" s="25">
        <f>CONCATENATE(J662," ",K662," ",L662," ",M662," ",N662," ",O662," ",P662," ",Q662," ",R662," ",S662)</f>
        <v/>
      </c>
      <c r="U662" s="25" t="inlineStr">
        <is>
          <t>no reporta</t>
        </is>
      </c>
      <c r="V662" s="25" t="inlineStr">
        <is>
          <t>no reporta</t>
        </is>
      </c>
      <c r="W662" s="25" t="inlineStr">
        <is>
          <t>Cemex Colombia S.A  - Claudia Patricia Gomez Lizarazo</t>
        </is>
      </c>
      <c r="X662" s="25" t="inlineStr">
        <is>
          <t>KR</t>
        </is>
      </c>
      <c r="Y662" s="25" t="n">
        <v>55</v>
      </c>
      <c r="AB662" s="25" t="n">
        <v>77</v>
      </c>
      <c r="AD662" s="25" t="n">
        <v>346</v>
      </c>
      <c r="AE662" s="25" t="inlineStr">
        <is>
          <t>SUR</t>
        </is>
      </c>
      <c r="AH662" s="25">
        <f>CONCATENATE(X662," ",Y662," ",Z662," ",AA662," ",AB662," ",AC662," ",AD662," ",AE662," ",AF662," ",AG662)</f>
        <v/>
      </c>
      <c r="AI662" s="25" t="inlineStr">
        <is>
          <t>860523002-1</t>
        </is>
      </c>
      <c r="AJ662" s="25" t="inlineStr">
        <is>
          <t>3093132 - 3112209158</t>
        </is>
      </c>
      <c r="AK662" s="25" t="inlineStr">
        <is>
          <t>Inmaculada</t>
        </is>
      </c>
      <c r="AP662" s="25" t="n">
        <v>5</v>
      </c>
      <c r="AQ662" s="34" t="n">
        <v>41865</v>
      </c>
      <c r="AR662" s="34" t="n">
        <v>41866</v>
      </c>
      <c r="AS662" s="36">
        <f>AR662-AQ662</f>
        <v/>
      </c>
      <c r="AT662" s="25" t="inlineStr">
        <is>
          <t>Comparendo ambiental</t>
        </is>
      </c>
      <c r="AU662" s="25" t="inlineStr">
        <is>
          <t>Auto de archivo</t>
        </is>
      </c>
      <c r="AW662" s="38" t="n">
        <v>41866</v>
      </c>
      <c r="AX662" s="37" t="inlineStr">
        <is>
          <t>S. Bustamante</t>
        </is>
      </c>
    </row>
    <row r="663">
      <c r="B663" s="25" t="inlineStr">
        <is>
          <t>659-2014</t>
        </is>
      </c>
      <c r="C663" s="25" t="n">
        <v>1312989</v>
      </c>
      <c r="E663" s="25" t="inlineStr">
        <is>
          <t>MATERIALES DE CONSTRUCCIÓN</t>
        </is>
      </c>
      <c r="H663" s="25" t="inlineStr">
        <is>
          <t>Solicitan control de obra por material que obstruye anden y genera material particulado</t>
        </is>
      </c>
      <c r="I663" s="25" t="inlineStr">
        <is>
          <t>Comunidad</t>
        </is>
      </c>
      <c r="T663" s="25">
        <f>CONCATENATE(J663," ",K663," ",L663," ",M663," ",N663," ",O663," ",P663," ",Q663," ",R663," ",S663)</f>
        <v/>
      </c>
      <c r="U663" s="25" t="inlineStr">
        <is>
          <t>no reporta</t>
        </is>
      </c>
      <c r="V663" s="25" t="inlineStr">
        <is>
          <t>no reporta</t>
        </is>
      </c>
      <c r="W663" s="25" t="inlineStr">
        <is>
          <t>Por determinar</t>
        </is>
      </c>
      <c r="X663" s="25" t="inlineStr">
        <is>
          <t>KR</t>
        </is>
      </c>
      <c r="Y663" s="25" t="n">
        <v>39</v>
      </c>
      <c r="Z663" s="25" t="inlineStr">
        <is>
          <t>B</t>
        </is>
      </c>
      <c r="AB663" s="25" t="n">
        <v>48</v>
      </c>
      <c r="AD663" s="25" t="n">
        <v>14</v>
      </c>
      <c r="AE663" s="25" t="inlineStr">
        <is>
          <t>SUR</t>
        </is>
      </c>
      <c r="AH663" s="25">
        <f>CONCATENATE(X663," ",Y663," ",Z663," ",AA663," ",AB663," ",AC663," ",AD663," ",AE663," ",AF663," ",AG663)</f>
        <v/>
      </c>
      <c r="AI663" s="25" t="inlineStr">
        <is>
          <t>no reporta</t>
        </is>
      </c>
      <c r="AJ663" s="25" t="inlineStr">
        <is>
          <t>no reporta</t>
        </is>
      </c>
      <c r="AK663" s="25" t="inlineStr">
        <is>
          <t>El Trianón</t>
        </is>
      </c>
      <c r="AP663" s="25" t="n">
        <v>7</v>
      </c>
      <c r="AQ663" s="34" t="n">
        <v>41864</v>
      </c>
      <c r="AR663" s="34" t="n">
        <v>41887</v>
      </c>
      <c r="AS663" s="36">
        <f>AR663-AQ663</f>
        <v/>
      </c>
      <c r="AT663" s="25" t="inlineStr">
        <is>
          <t>Acta de compromiso</t>
        </is>
      </c>
      <c r="AU663" s="25" t="inlineStr">
        <is>
          <t>Visitas patrulleros</t>
        </is>
      </c>
      <c r="AW663" s="38" t="n">
        <v>41887</v>
      </c>
      <c r="AX663" s="37" t="inlineStr">
        <is>
          <t>S. Bustamante</t>
        </is>
      </c>
    </row>
    <row r="664">
      <c r="B664" s="25" t="inlineStr">
        <is>
          <t>660-2014</t>
        </is>
      </c>
      <c r="C664" s="25" t="n">
        <v>1312997</v>
      </c>
      <c r="D664" s="25" t="inlineStr">
        <is>
          <t>FAUNA DOMÉSTICA</t>
        </is>
      </c>
      <c r="H664" s="25" t="inlineStr">
        <is>
          <t>Denuncian problemática por animal muerto en predio privado</t>
        </is>
      </c>
      <c r="I664" s="25" t="inlineStr">
        <is>
          <t>Silvia Restrepo</t>
        </is>
      </c>
      <c r="J664" s="25" t="inlineStr">
        <is>
          <t>CL</t>
        </is>
      </c>
      <c r="K664" s="25" t="n">
        <v>41</v>
      </c>
      <c r="L664" s="25" t="inlineStr">
        <is>
          <t>B</t>
        </is>
      </c>
      <c r="N664" s="25" t="n">
        <v>25</v>
      </c>
      <c r="O664" s="25" t="inlineStr">
        <is>
          <t>A</t>
        </is>
      </c>
      <c r="P664" s="25" t="n">
        <v>71</v>
      </c>
      <c r="S664" s="25" t="n">
        <v>437</v>
      </c>
      <c r="T664" s="25">
        <f>CONCATENATE(J664," ",K664," ",L664," ",M664," ",N664," ",O664," ",P664," ",Q664," ",R664," ",S664)</f>
        <v/>
      </c>
      <c r="U664" s="25" t="inlineStr">
        <is>
          <t>no reporta</t>
        </is>
      </c>
      <c r="V664" s="25" t="n">
        <v>3113023265</v>
      </c>
      <c r="W664" s="25" t="inlineStr">
        <is>
          <t>Por determinar</t>
        </is>
      </c>
      <c r="AH664" s="25">
        <f>CONCATENATE(X664," ",Y664," ",Z664," ",AA664," ",AB664," ",AC664," ",AD664," ",AE664," ",AF664," ",AG664)</f>
        <v/>
      </c>
      <c r="AI664" s="25" t="inlineStr">
        <is>
          <t>no reporta</t>
        </is>
      </c>
      <c r="AJ664" s="25" t="inlineStr">
        <is>
          <t>no reporta</t>
        </is>
      </c>
      <c r="AK664" s="25" t="inlineStr">
        <is>
          <t>San Rafael</t>
        </is>
      </c>
      <c r="AP664" s="25" t="n">
        <v>6</v>
      </c>
      <c r="AQ664" s="34" t="n">
        <v>41865</v>
      </c>
      <c r="AR664" s="34" t="n">
        <v>41892</v>
      </c>
      <c r="AS664" s="36">
        <f>AR664-AQ664</f>
        <v/>
      </c>
      <c r="AT664" s="25" t="inlineStr">
        <is>
          <t>Acta de compromiso</t>
        </is>
      </c>
      <c r="AU664" s="25" t="inlineStr">
        <is>
          <t>Visitas patrulleros</t>
        </is>
      </c>
      <c r="AW664" s="38" t="n">
        <v>41892</v>
      </c>
      <c r="AX664" s="37" t="inlineStr">
        <is>
          <t>S. Bustamante</t>
        </is>
      </c>
    </row>
    <row r="665">
      <c r="B665" s="25" t="inlineStr">
        <is>
          <t>661-2014</t>
        </is>
      </c>
      <c r="C665" s="25" t="n">
        <v>1312998</v>
      </c>
      <c r="E665" s="25" t="inlineStr">
        <is>
          <t>MATERIALES DE CONSTRUCCIÓN</t>
        </is>
      </c>
      <c r="H665" s="25" t="inlineStr">
        <is>
          <t>Disposición inadecudad de material de contrucción</t>
        </is>
      </c>
      <c r="I665" s="25" t="inlineStr">
        <is>
          <t>Anonimo</t>
        </is>
      </c>
      <c r="T665" s="25">
        <f>CONCATENATE(J665," ",K665," ",L665," ",M665," ",N665," ",O665," ",P665," ",Q665," ",R665," ",S665)</f>
        <v/>
      </c>
      <c r="U665" s="25" t="inlineStr">
        <is>
          <t>no reporta</t>
        </is>
      </c>
      <c r="V665" s="25" t="inlineStr">
        <is>
          <t>no reporta</t>
        </is>
      </c>
      <c r="W665" s="25" t="inlineStr">
        <is>
          <t>Por determinar</t>
        </is>
      </c>
      <c r="X665" s="25" t="inlineStr">
        <is>
          <t>KR</t>
        </is>
      </c>
      <c r="Y665" s="25" t="n">
        <v>29</v>
      </c>
      <c r="Z665" s="25" t="inlineStr">
        <is>
          <t>A</t>
        </is>
      </c>
      <c r="AH665" s="25">
        <f>CONCATENATE(X665," ",Y665," ",Z665," ",AA665," ",AB665," ",AC665," ",AD665," ",AE665," ",AF665," ",AG665)</f>
        <v/>
      </c>
      <c r="AI665" s="25" t="inlineStr">
        <is>
          <t>no reporta</t>
        </is>
      </c>
      <c r="AJ665" s="25" t="inlineStr">
        <is>
          <t>no reporta</t>
        </is>
      </c>
      <c r="AK665" s="25" t="inlineStr">
        <is>
          <t xml:space="preserve">La Mina </t>
        </is>
      </c>
      <c r="AP665" s="25" t="n">
        <v>6</v>
      </c>
      <c r="AQ665" s="34" t="n">
        <v>41865</v>
      </c>
      <c r="AR665" s="34" t="n">
        <v>41892</v>
      </c>
      <c r="AS665" s="36">
        <f>AR665-AQ665</f>
        <v/>
      </c>
      <c r="AT665" s="25" t="inlineStr">
        <is>
          <t>Acta de compromiso</t>
        </is>
      </c>
      <c r="AU665" s="25" t="inlineStr">
        <is>
          <t>Visitas patrulleros</t>
        </is>
      </c>
      <c r="AW665" s="38" t="n">
        <v>41892</v>
      </c>
      <c r="AX665" s="37" t="inlineStr">
        <is>
          <t>S. Bustamante</t>
        </is>
      </c>
    </row>
    <row r="666">
      <c r="B666" s="25" t="inlineStr">
        <is>
          <t>662-2014</t>
        </is>
      </c>
      <c r="C666" s="25" t="n">
        <v>1313010</v>
      </c>
      <c r="E666" s="25" t="inlineStr">
        <is>
          <t>ESCOMBROS</t>
        </is>
      </c>
      <c r="H666" s="25" t="inlineStr">
        <is>
          <t>Comparendo 2233 - Escombros en via publica</t>
        </is>
      </c>
      <c r="I666" s="25" t="inlineStr">
        <is>
          <t>De oficio</t>
        </is>
      </c>
      <c r="T666" s="25">
        <f>CONCATENATE(J666," ",K666," ",L666," ",M666," ",N666," ",O666," ",P666," ",Q666," ",R666," ",S666)</f>
        <v/>
      </c>
      <c r="U666" s="25" t="inlineStr">
        <is>
          <t>no reporta</t>
        </is>
      </c>
      <c r="V666" s="25" t="inlineStr">
        <is>
          <t>no reporta</t>
        </is>
      </c>
      <c r="W666" s="25" t="inlineStr">
        <is>
          <t>Por determinar</t>
        </is>
      </c>
      <c r="X666" s="25" t="inlineStr">
        <is>
          <t>KR</t>
        </is>
      </c>
      <c r="Y666" s="25" t="n">
        <v>32</v>
      </c>
      <c r="AB666" s="25" t="n">
        <v>38</v>
      </c>
      <c r="AD666" s="25" t="n">
        <v>31</v>
      </c>
      <c r="AE666" s="25" t="inlineStr">
        <is>
          <t>SUR</t>
        </is>
      </c>
      <c r="AG666" s="25" t="n">
        <v>301</v>
      </c>
      <c r="AH666" s="25">
        <f>CONCATENATE(X666," ",Y666," ",Z666," ",AA666," ",AB666," ",AC666," ",AD666," ",AE666," ",AF666," ",AG666)</f>
        <v/>
      </c>
      <c r="AI666" s="25" t="inlineStr">
        <is>
          <t>no reporta</t>
        </is>
      </c>
      <c r="AJ666" s="25" t="inlineStr">
        <is>
          <t>no reporta</t>
        </is>
      </c>
      <c r="AK666" s="25" t="inlineStr">
        <is>
          <t>Mesa</t>
        </is>
      </c>
      <c r="AP666" s="25" t="n">
        <v>9</v>
      </c>
      <c r="AQ666" s="34" t="n">
        <v>41866</v>
      </c>
      <c r="AR666" s="34" t="n">
        <v>41866</v>
      </c>
      <c r="AS666" s="36">
        <f>AR666-AQ666</f>
        <v/>
      </c>
      <c r="AT666" s="25" t="inlineStr">
        <is>
          <t>Comparendo ambiental</t>
        </is>
      </c>
      <c r="AU666" s="25" t="inlineStr">
        <is>
          <t>Auto de archivo</t>
        </is>
      </c>
    </row>
    <row r="667">
      <c r="B667" s="25" t="inlineStr">
        <is>
          <t>663-2014</t>
        </is>
      </c>
      <c r="C667" s="25" t="n">
        <v>1313020</v>
      </c>
      <c r="E667" s="25" t="inlineStr">
        <is>
          <t>RESIDUOS SOLIDOS</t>
        </is>
      </c>
      <c r="H667" s="25" t="inlineStr">
        <is>
          <t>Disposición inadecuada de residuos solidos</t>
        </is>
      </c>
      <c r="I667" s="25" t="inlineStr">
        <is>
          <t>Marta Ochoa</t>
        </is>
      </c>
      <c r="J667" s="25" t="inlineStr">
        <is>
          <t>CL</t>
        </is>
      </c>
      <c r="K667" s="25" t="n">
        <v>41</v>
      </c>
      <c r="L667" s="25" t="inlineStr">
        <is>
          <t>B</t>
        </is>
      </c>
      <c r="M667" s="25" t="inlineStr">
        <is>
          <t>sur</t>
        </is>
      </c>
      <c r="N667" s="25" t="n">
        <v>25</v>
      </c>
      <c r="O667" s="25" t="inlineStr">
        <is>
          <t>A</t>
        </is>
      </c>
      <c r="P667" s="25" t="n">
        <v>89</v>
      </c>
      <c r="T667" s="25">
        <f>CONCATENATE(J667," ",K667," ",L667," ",M667," ",N667," ",O667," ",P667," ",Q667," ",R667," ",S667)</f>
        <v/>
      </c>
      <c r="U667" s="25" t="n">
        <v>42867848</v>
      </c>
      <c r="V667" s="25" t="n">
        <v>2703266</v>
      </c>
      <c r="W667" s="25" t="inlineStr">
        <is>
          <t>Por determinar</t>
        </is>
      </c>
      <c r="AH667" s="25">
        <f>CONCATENATE(X667," ",Y667," ",Z667," ",AA667," ",AB667," ",AC667," ",AD667," ",AE667," ",AF667," ",AG667)</f>
        <v/>
      </c>
      <c r="AI667" s="25" t="inlineStr">
        <is>
          <t>no reporta</t>
        </is>
      </c>
      <c r="AJ667" s="25" t="inlineStr">
        <is>
          <t>no reporta</t>
        </is>
      </c>
      <c r="AK667" s="25" t="inlineStr">
        <is>
          <t>San Rafael</t>
        </is>
      </c>
      <c r="AP667" s="25" t="n">
        <v>6</v>
      </c>
      <c r="AQ667" s="34" t="n">
        <v>41866</v>
      </c>
      <c r="AR667" s="34" t="n">
        <v>41892</v>
      </c>
      <c r="AS667" s="36">
        <f>AR667-AQ667</f>
        <v/>
      </c>
      <c r="AT667" s="25" t="inlineStr">
        <is>
          <t>Acta de compromiso</t>
        </is>
      </c>
      <c r="AU667" s="25" t="inlineStr">
        <is>
          <t>Visitas patrulleros</t>
        </is>
      </c>
      <c r="AW667" s="38" t="n">
        <v>41892</v>
      </c>
      <c r="AX667" s="37" t="inlineStr">
        <is>
          <t>J. Alvarez</t>
        </is>
      </c>
    </row>
    <row r="668">
      <c r="A668" s="25" t="inlineStr">
        <is>
          <t>Oficio 13-3290 IT 13-3291</t>
        </is>
      </c>
      <c r="B668" s="25" t="inlineStr">
        <is>
          <t>664-2014</t>
        </is>
      </c>
      <c r="C668" s="25" t="n">
        <v>20199</v>
      </c>
      <c r="D668" s="25" t="inlineStr">
        <is>
          <t>HÍDRICO</t>
        </is>
      </c>
      <c r="H668" s="25" t="inlineStr">
        <is>
          <t>Solicitan mantenimiento de red de agua lluvia</t>
        </is>
      </c>
      <c r="I668" s="25" t="inlineStr">
        <is>
          <t>Autoridad Ambiental</t>
        </is>
      </c>
      <c r="T668" s="25">
        <f>CONCATENATE(J668," ",K668," ",L668," ",M668," ",N668," ",O668," ",P668," ",Q668," ",R668," ",S668)</f>
        <v/>
      </c>
      <c r="U668" s="25" t="inlineStr">
        <is>
          <t>no reporta</t>
        </is>
      </c>
      <c r="V668" s="25" t="inlineStr">
        <is>
          <t>no reporta</t>
        </is>
      </c>
      <c r="W668" s="25" t="inlineStr">
        <is>
          <t>Urbanización Ribera del Rio</t>
        </is>
      </c>
      <c r="X668" s="25" t="inlineStr">
        <is>
          <t>DG</t>
        </is>
      </c>
      <c r="Y668" s="25" t="n">
        <v>31</v>
      </c>
      <c r="Z668" s="25" t="inlineStr">
        <is>
          <t>C</t>
        </is>
      </c>
      <c r="AB668" s="25" t="n">
        <v>34</v>
      </c>
      <c r="AC668" s="25" t="inlineStr">
        <is>
          <t>EE</t>
        </is>
      </c>
      <c r="AD668" s="25" t="n">
        <v>20</v>
      </c>
      <c r="AE668" s="25" t="inlineStr">
        <is>
          <t>SUR</t>
        </is>
      </c>
      <c r="AH668" s="25">
        <f>CONCATENATE(X668," ",Y668," ",Z668," ",AA668," ",AB668," ",AC668," ",AD668," ",AE668," ",AF668," ",AG668)</f>
        <v/>
      </c>
      <c r="AI668" s="25" t="inlineStr">
        <is>
          <t>no reporta</t>
        </is>
      </c>
      <c r="AJ668" s="25" t="inlineStr">
        <is>
          <t>no reporta</t>
        </is>
      </c>
      <c r="AK668" s="25" t="inlineStr">
        <is>
          <t>La Sebastiana</t>
        </is>
      </c>
      <c r="AP668" s="25" t="n">
        <v>3</v>
      </c>
      <c r="AQ668" s="34" t="n">
        <v>41865</v>
      </c>
      <c r="AS668" s="36">
        <f>AR668-AQ668</f>
        <v/>
      </c>
      <c r="AT668" s="25" t="inlineStr">
        <is>
          <t>Acta de compromiso</t>
        </is>
      </c>
      <c r="AU668" s="25" t="inlineStr">
        <is>
          <t>Citaciones</t>
        </is>
      </c>
    </row>
    <row r="669">
      <c r="A669" s="25" t="inlineStr">
        <is>
          <t>DP 14065</t>
        </is>
      </c>
      <c r="B669" s="25" t="inlineStr">
        <is>
          <t>665-2014</t>
        </is>
      </c>
      <c r="C669" s="25" t="n">
        <v>141182</v>
      </c>
      <c r="E669" s="25" t="inlineStr">
        <is>
          <t>RESIDUOS SOLIDOS</t>
        </is>
      </c>
      <c r="H669" s="25" t="inlineStr">
        <is>
          <t>Denuncian con video disposición inadecuada de residuos</t>
        </is>
      </c>
      <c r="I669" s="25" t="inlineStr">
        <is>
          <t>Luz Elena Velasquez Bedoya</t>
        </is>
      </c>
      <c r="J669" s="25" t="inlineStr">
        <is>
          <t>CL</t>
        </is>
      </c>
      <c r="K669" s="25" t="n">
        <v>40</v>
      </c>
      <c r="M669" s="25" t="inlineStr">
        <is>
          <t>SUR</t>
        </is>
      </c>
      <c r="N669" s="25" t="n">
        <v>24</v>
      </c>
      <c r="P669" s="25" t="n">
        <v>8</v>
      </c>
      <c r="T669" s="25">
        <f>CONCATENATE(J669," ",K669," ",L669," ",M669," ",N669," ",O669," ",P669," ",Q669," ",R669," ",S669)</f>
        <v/>
      </c>
      <c r="U669" s="25" t="n">
        <v>43979664</v>
      </c>
      <c r="V669" s="25" t="inlineStr">
        <is>
          <t>5789739 - 3004644975</t>
        </is>
      </c>
      <c r="W669" s="25" t="inlineStr">
        <is>
          <t>Varios usuarios del sector</t>
        </is>
      </c>
      <c r="AH669" s="25">
        <f>CONCATENATE(X669," ",Y669," ",Z669," ",AA669," ",AB669," ",AC669," ",AD669," ",AE669," ",AF669," ",AG669)</f>
        <v/>
      </c>
      <c r="AI669" s="25" t="inlineStr">
        <is>
          <t>no reporta</t>
        </is>
      </c>
      <c r="AJ669" s="25" t="inlineStr">
        <is>
          <t>no reporta</t>
        </is>
      </c>
      <c r="AK669" s="25" t="inlineStr">
        <is>
          <t>El Salado</t>
        </is>
      </c>
      <c r="AP669" s="25" t="n">
        <v>6</v>
      </c>
      <c r="AQ669" s="34" t="n">
        <v>41864</v>
      </c>
      <c r="AR669" s="34" t="n">
        <v>41871</v>
      </c>
      <c r="AS669" s="36">
        <f>AR669-AQ669</f>
        <v/>
      </c>
      <c r="AT669" s="25" t="inlineStr">
        <is>
          <t>Comparendo ambiental</t>
        </is>
      </c>
      <c r="AU669" s="25" t="inlineStr">
        <is>
          <t>Auto de archivo</t>
        </is>
      </c>
    </row>
    <row r="670">
      <c r="A670" s="25" t="inlineStr">
        <is>
          <t>DP 14066</t>
        </is>
      </c>
      <c r="B670" s="25" t="inlineStr">
        <is>
          <t>666-2014</t>
        </is>
      </c>
      <c r="C670" s="25" t="inlineStr">
        <is>
          <t>141584 - 146651</t>
        </is>
      </c>
      <c r="D670" s="25" t="inlineStr">
        <is>
          <t>LOTE-PREDIO</t>
        </is>
      </c>
      <c r="H670" s="25" t="inlineStr">
        <is>
          <t>Lote que requiere cerramiento por disposicion inadecuada de escombros y basuras</t>
        </is>
      </c>
      <c r="I670" s="25" t="inlineStr">
        <is>
          <t>Susana Acosta Amaya - I.E Gimnasio Integral Santa Ana</t>
        </is>
      </c>
      <c r="T670" s="25">
        <f>CONCATENATE(J670," ",K670," ",L670," ",M670," ",N670," ",O670," ",P670," ",Q670," ",R670," ",S670)</f>
        <v/>
      </c>
      <c r="U670" s="25" t="inlineStr">
        <is>
          <t>no reporta</t>
        </is>
      </c>
      <c r="V670" s="25" t="inlineStr">
        <is>
          <t>no reporta</t>
        </is>
      </c>
      <c r="W670" s="25" t="inlineStr">
        <is>
          <t>Por determinar</t>
        </is>
      </c>
      <c r="X670" s="25" t="inlineStr">
        <is>
          <t>CL</t>
        </is>
      </c>
      <c r="Y670" s="25" t="n">
        <v>32</v>
      </c>
      <c r="AA670" s="25" t="inlineStr">
        <is>
          <t>SUR</t>
        </is>
      </c>
      <c r="AH670" s="25">
        <f>CONCATENATE(X670," ",Y670," ",Z670," ",AA670," ",AB670," ",AC670," ",AD670," ",AE670," ",AF670," ",AG670)</f>
        <v/>
      </c>
      <c r="AI670" s="25" t="inlineStr">
        <is>
          <t>no reporta</t>
        </is>
      </c>
      <c r="AJ670" s="25" t="inlineStr">
        <is>
          <t>no reporta</t>
        </is>
      </c>
      <c r="AK670" s="25" t="inlineStr">
        <is>
          <t>Las Antillas</t>
        </is>
      </c>
      <c r="AP670" s="25" t="n">
        <v>7</v>
      </c>
      <c r="AQ670" s="34" t="n">
        <v>41866</v>
      </c>
      <c r="AS670" s="36">
        <f>AR670-AQ670</f>
        <v/>
      </c>
      <c r="AT670" s="25" t="inlineStr">
        <is>
          <t>Acta de compromiso</t>
        </is>
      </c>
      <c r="AU670" s="25" t="inlineStr">
        <is>
          <t>Visitas patrulleros</t>
        </is>
      </c>
    </row>
    <row r="671">
      <c r="B671" s="25" t="inlineStr">
        <is>
          <t>667-2014</t>
        </is>
      </c>
      <c r="C671" s="25" t="inlineStr">
        <is>
          <t>1313050 - 1313800</t>
        </is>
      </c>
      <c r="D671" s="25" t="inlineStr">
        <is>
          <t>FAUNA DOMÉSTICA</t>
        </is>
      </c>
      <c r="H671" s="25" t="inlineStr">
        <is>
          <t>Ataque de canino a persona</t>
        </is>
      </c>
      <c r="I671" s="25" t="inlineStr">
        <is>
          <t>Jaime Rafael Pertuz Gutierrez</t>
        </is>
      </c>
      <c r="J671" s="25" t="inlineStr">
        <is>
          <t>CL</t>
        </is>
      </c>
      <c r="K671" s="25" t="n">
        <v>39</v>
      </c>
      <c r="L671" s="25" t="inlineStr">
        <is>
          <t>D</t>
        </is>
      </c>
      <c r="M671" s="25" t="inlineStr">
        <is>
          <t>SUR</t>
        </is>
      </c>
      <c r="N671" s="25" t="n">
        <v>24</v>
      </c>
      <c r="O671" s="25" t="inlineStr">
        <is>
          <t>D</t>
        </is>
      </c>
      <c r="P671" s="25" t="n">
        <v>12</v>
      </c>
      <c r="S671" s="25" t="n">
        <v>405</v>
      </c>
      <c r="T671" s="25">
        <f>CONCATENATE(J671," ",K671," ",L671," ",M671," ",N671," ",O671," ",P671," ",Q671," ",R671," ",S671)</f>
        <v/>
      </c>
      <c r="U671" s="25" t="n">
        <v>12531616</v>
      </c>
      <c r="V671" s="25" t="n">
        <v>5795199</v>
      </c>
      <c r="W671" s="25" t="inlineStr">
        <is>
          <t>Por determinar</t>
        </is>
      </c>
      <c r="X671" s="25" t="inlineStr">
        <is>
          <t>CL</t>
        </is>
      </c>
      <c r="Y671" s="25" t="n">
        <v>39</v>
      </c>
      <c r="Z671" s="25" t="inlineStr">
        <is>
          <t>D</t>
        </is>
      </c>
      <c r="AA671" s="25" t="inlineStr">
        <is>
          <t>SUR</t>
        </is>
      </c>
      <c r="AB671" s="25" t="n">
        <v>24</v>
      </c>
      <c r="AC671" s="25" t="inlineStr">
        <is>
          <t>D</t>
        </is>
      </c>
      <c r="AD671" s="25" t="n">
        <v>200</v>
      </c>
      <c r="AH671" s="25">
        <f>CONCATENATE(X671," ",Y671," ",Z671," ",AA671," ",AB671," ",AC671," ",AD671," ",AE671," ",AF671," ",AG671)</f>
        <v/>
      </c>
      <c r="AI671" s="25" t="inlineStr">
        <is>
          <t>no reporta</t>
        </is>
      </c>
      <c r="AJ671" s="25" t="inlineStr">
        <is>
          <t>no reporta</t>
        </is>
      </c>
      <c r="AK671" s="25" t="inlineStr">
        <is>
          <t>El Chingui</t>
        </is>
      </c>
      <c r="AP671" s="25" t="n">
        <v>6</v>
      </c>
      <c r="AQ671" s="34" t="n">
        <v>41870</v>
      </c>
      <c r="AR671" s="34" t="n">
        <v>41915</v>
      </c>
      <c r="AS671" s="36">
        <f>AR671-AQ671</f>
        <v/>
      </c>
      <c r="AT671" s="25" t="inlineStr">
        <is>
          <t>Código de policia</t>
        </is>
      </c>
      <c r="AU671" s="25" t="inlineStr">
        <is>
          <t>Auto de archivo</t>
        </is>
      </c>
      <c r="BN671" s="38" t="n">
        <v>41915</v>
      </c>
    </row>
    <row r="672">
      <c r="B672" s="25" t="inlineStr">
        <is>
          <t>668-2014</t>
        </is>
      </c>
      <c r="C672" s="25" t="n">
        <v>1313109</v>
      </c>
      <c r="D672" s="25" t="inlineStr">
        <is>
          <t>FAUNA DOMÉSTICA</t>
        </is>
      </c>
      <c r="H672" s="25" t="inlineStr">
        <is>
          <t>Ataque de canino a persona</t>
        </is>
      </c>
      <c r="I672" s="25" t="inlineStr">
        <is>
          <t>Adriana Maria Puerta Acosta</t>
        </is>
      </c>
      <c r="J672" s="25" t="inlineStr">
        <is>
          <t>CL</t>
        </is>
      </c>
      <c r="K672" s="25" t="n">
        <v>32</v>
      </c>
      <c r="L672" s="25" t="inlineStr">
        <is>
          <t>B</t>
        </is>
      </c>
      <c r="M672" s="25" t="inlineStr">
        <is>
          <t>sur</t>
        </is>
      </c>
      <c r="N672" s="25" t="n">
        <v>47</v>
      </c>
      <c r="P672" s="25" t="n">
        <v>51</v>
      </c>
      <c r="T672" s="25">
        <f>CONCATENATE(J672," ",K672," ",L672," ",M672," ",N672," ",O672," ",P672," ",Q672," ",R672," ",S672)</f>
        <v/>
      </c>
      <c r="U672" s="25" t="n">
        <v>42135633</v>
      </c>
      <c r="V672" s="25" t="n">
        <v>3346507</v>
      </c>
      <c r="W672" s="25" t="inlineStr">
        <is>
          <t>Teniente Yaguapaz chamorro - base militar el portal</t>
        </is>
      </c>
      <c r="X672" s="25" t="inlineStr">
        <is>
          <t>CL</t>
        </is>
      </c>
      <c r="Y672" s="25" t="n">
        <v>34</v>
      </c>
      <c r="AA672" s="25" t="inlineStr">
        <is>
          <t>SUR</t>
        </is>
      </c>
      <c r="AB672" s="25" t="n">
        <v>47</v>
      </c>
      <c r="AD672" s="25" t="n">
        <v>31</v>
      </c>
      <c r="AH672" s="25">
        <f>CONCATENATE(X672," ",Y672," ",Z672," ",AA672," ",AB672," ",AC672," ",AD672," ",AE672," ",AF672," ",AG672)</f>
        <v/>
      </c>
      <c r="AI672" s="25" t="inlineStr">
        <is>
          <t>no reporta</t>
        </is>
      </c>
      <c r="AJ672" s="25" t="n">
        <v>3344535</v>
      </c>
      <c r="AK672" s="25" t="inlineStr">
        <is>
          <t>El Portal</t>
        </is>
      </c>
      <c r="AP672" s="25" t="n">
        <v>2</v>
      </c>
      <c r="AQ672" s="34" t="n">
        <v>41872</v>
      </c>
      <c r="AR672" s="34" t="n">
        <v>41872</v>
      </c>
      <c r="AS672" s="36">
        <f>AR672-AQ672</f>
        <v/>
      </c>
      <c r="AT672" s="25" t="inlineStr">
        <is>
          <t>Código de policia</t>
        </is>
      </c>
      <c r="AU672" s="25" t="inlineStr">
        <is>
          <t xml:space="preserve">Auto de inicio </t>
        </is>
      </c>
    </row>
    <row r="673">
      <c r="B673" s="25" t="inlineStr">
        <is>
          <t>669-2014</t>
        </is>
      </c>
      <c r="C673" s="25" t="n">
        <v>1313123</v>
      </c>
      <c r="D673" s="25" t="inlineStr">
        <is>
          <t>FAUNA DOMÉSTICA</t>
        </is>
      </c>
      <c r="H673" s="25" t="inlineStr">
        <is>
          <t>Tenencia inadecuada de mascota</t>
        </is>
      </c>
      <c r="I673" s="25" t="inlineStr">
        <is>
          <t>Karina Oquendo</t>
        </is>
      </c>
      <c r="J673" s="25" t="inlineStr">
        <is>
          <t>DG</t>
        </is>
      </c>
      <c r="K673" s="25" t="n">
        <v>30</v>
      </c>
      <c r="L673" s="25" t="inlineStr">
        <is>
          <t>A</t>
        </is>
      </c>
      <c r="N673" s="25" t="n">
        <v>35</v>
      </c>
      <c r="P673" s="25" t="n">
        <v>30</v>
      </c>
      <c r="Q673" s="25" t="inlineStr">
        <is>
          <t>SUR</t>
        </is>
      </c>
      <c r="T673" s="25">
        <f>CONCATENATE(J673," ",K673," ",L673," ",M673," ",N673," ",O673," ",P673," ",Q673," ",R673," ",S673)</f>
        <v/>
      </c>
      <c r="U673" s="25" t="inlineStr">
        <is>
          <t>no reporta</t>
        </is>
      </c>
      <c r="V673" s="25" t="n">
        <v>5987176</v>
      </c>
      <c r="W673" s="25" t="inlineStr">
        <is>
          <t>Luz Marina Arredondo</t>
        </is>
      </c>
      <c r="X673" s="25" t="inlineStr">
        <is>
          <t>TR</t>
        </is>
      </c>
      <c r="Y673" s="25" t="n">
        <v>35</v>
      </c>
      <c r="AA673" s="25" t="inlineStr">
        <is>
          <t>SUR</t>
        </is>
      </c>
      <c r="AB673" s="25" t="n">
        <v>30</v>
      </c>
      <c r="AD673" s="25" t="n">
        <v>56</v>
      </c>
      <c r="AH673" s="25">
        <f>CONCATENATE(X673," ",Y673," ",Z673," ",AA673," ",AB673," ",AC673," ",AD673," ",AE673," ",AF673," ",AG673)</f>
        <v/>
      </c>
      <c r="AI673" s="25" t="inlineStr">
        <is>
          <t>no reporta</t>
        </is>
      </c>
      <c r="AJ673" s="25" t="inlineStr">
        <is>
          <t>no reporta</t>
        </is>
      </c>
      <c r="AK673" s="25" t="inlineStr">
        <is>
          <t>La Sebastiana</t>
        </is>
      </c>
      <c r="AP673" s="25" t="n">
        <v>3</v>
      </c>
      <c r="AQ673" s="34" t="n">
        <v>41873</v>
      </c>
      <c r="AR673" s="34" t="n">
        <v>41891</v>
      </c>
      <c r="AS673" s="36">
        <f>AR673-AQ673</f>
        <v/>
      </c>
      <c r="AT673" s="25" t="inlineStr">
        <is>
          <t>Acta de compromiso</t>
        </is>
      </c>
      <c r="AU673" s="25" t="inlineStr">
        <is>
          <t>Visitas patrulleros</t>
        </is>
      </c>
      <c r="AW673" s="38" t="n">
        <v>41891</v>
      </c>
      <c r="AX673" s="37" t="inlineStr">
        <is>
          <t>J. Alvarez</t>
        </is>
      </c>
    </row>
    <row r="674">
      <c r="B674" s="25" t="inlineStr">
        <is>
          <t>670-2014</t>
        </is>
      </c>
      <c r="C674" s="25" t="n">
        <v>1313072</v>
      </c>
      <c r="D674" s="25" t="inlineStr">
        <is>
          <t>FLORA</t>
        </is>
      </c>
      <c r="H674" s="25" t="inlineStr">
        <is>
          <t>Tala de 4 individuos vegetales</t>
        </is>
      </c>
      <c r="I674" s="25" t="inlineStr">
        <is>
          <t>De Oficio</t>
        </is>
      </c>
      <c r="T674" s="25">
        <f>CONCATENATE(J674," ",K674," ",L674," ",M674," ",N674," ",O674," ",P674," ",Q674," ",R674," ",S674)</f>
        <v/>
      </c>
      <c r="U674" s="25" t="inlineStr">
        <is>
          <t>no reporta</t>
        </is>
      </c>
      <c r="V674" s="25" t="inlineStr">
        <is>
          <t>no reporta</t>
        </is>
      </c>
      <c r="W674" s="25" t="inlineStr">
        <is>
          <t>Mercados y Valores</t>
        </is>
      </c>
      <c r="AH674" s="25">
        <f>CONCATENATE(X674," ",Y674," ",Z674," ",AA674," ",AB674," ",AC674," ",AD674," ",AE674," ",AF674," ",AG674)</f>
        <v/>
      </c>
      <c r="AI674" s="25" t="n">
        <v>80182659</v>
      </c>
      <c r="AJ674" s="25" t="n">
        <v>3006371484</v>
      </c>
      <c r="AL674" s="25" t="inlineStr">
        <is>
          <t>El Vallano</t>
        </is>
      </c>
      <c r="AP674" s="25" t="n">
        <v>11</v>
      </c>
      <c r="AQ674" s="34" t="n">
        <v>41871</v>
      </c>
      <c r="AR674" s="34" t="n">
        <v>41871</v>
      </c>
      <c r="AS674" s="36">
        <f>AR674-AQ674</f>
        <v/>
      </c>
      <c r="AT674" s="25" t="inlineStr">
        <is>
          <t>Acta de compromiso</t>
        </is>
      </c>
      <c r="AU674" s="25" t="inlineStr">
        <is>
          <t>Auto de archivo</t>
        </is>
      </c>
      <c r="AW674" s="38" t="n">
        <v>41870</v>
      </c>
      <c r="AX674" s="37" t="inlineStr">
        <is>
          <t>S. Bustamante - J. Alvarez</t>
        </is>
      </c>
      <c r="AY674" s="38" t="n">
        <v>41871</v>
      </c>
      <c r="CF674" s="38" t="n">
        <v>41876</v>
      </c>
    </row>
    <row r="675">
      <c r="B675" s="25" t="inlineStr">
        <is>
          <t>671-2014</t>
        </is>
      </c>
      <c r="C675" s="25" t="n">
        <v>1313047</v>
      </c>
      <c r="D675" s="25" t="inlineStr">
        <is>
          <t>FAUNA DOMÉSTICA</t>
        </is>
      </c>
      <c r="H675" s="25" t="inlineStr">
        <is>
          <t>Ataque de canino a otro canino</t>
        </is>
      </c>
      <c r="I675" s="25" t="inlineStr">
        <is>
          <t>Rosa Maria Cardona Arango</t>
        </is>
      </c>
      <c r="J675" s="25" t="inlineStr">
        <is>
          <t>KR</t>
        </is>
      </c>
      <c r="K675" s="25" t="n">
        <v>35</v>
      </c>
      <c r="N675" s="25" t="n">
        <v>38</v>
      </c>
      <c r="O675" s="25" t="inlineStr">
        <is>
          <t>A</t>
        </is>
      </c>
      <c r="P675" s="25" t="n">
        <v>45</v>
      </c>
      <c r="S675" s="25" t="n">
        <v>104</v>
      </c>
      <c r="T675" s="25">
        <f>CONCATENATE(J675," ",K675," ",L675," ",M675," ",N675," ",O675," ",P675," ",Q675," ",R675," ",S675)</f>
        <v/>
      </c>
      <c r="U675" s="25" t="n">
        <v>42888529</v>
      </c>
      <c r="V675" s="25" t="n">
        <v>3791621</v>
      </c>
      <c r="W675" s="25" t="inlineStr">
        <is>
          <t>Francisco</t>
        </is>
      </c>
      <c r="X675" s="25" t="inlineStr">
        <is>
          <t>KR</t>
        </is>
      </c>
      <c r="Y675" s="25" t="n">
        <v>31</v>
      </c>
      <c r="AB675" s="25" t="n">
        <v>40</v>
      </c>
      <c r="AC675" s="25" t="inlineStr">
        <is>
          <t>E</t>
        </is>
      </c>
      <c r="AD675" s="25" t="n">
        <v>29</v>
      </c>
      <c r="AE675" s="25" t="inlineStr">
        <is>
          <t>SUR</t>
        </is>
      </c>
      <c r="AH675" s="25">
        <f>CONCATENATE(X675," ",Y675," ",Z675," ",AA675," ",AB675," ",AC675," ",AD675," ",AE675," ",AF675," ",AG675)</f>
        <v/>
      </c>
      <c r="AI675" s="25" t="inlineStr">
        <is>
          <t>no reporta</t>
        </is>
      </c>
      <c r="AJ675" s="25" t="inlineStr">
        <is>
          <t>no reporta</t>
        </is>
      </c>
      <c r="AK675" s="25" t="inlineStr">
        <is>
          <t>El Dorado</t>
        </is>
      </c>
      <c r="AP675" s="25" t="n">
        <v>7</v>
      </c>
      <c r="AQ675" s="34" t="n">
        <v>41870</v>
      </c>
      <c r="AR675" s="34" t="n">
        <v>41892</v>
      </c>
      <c r="AS675" s="36">
        <f>AR675-AQ675</f>
        <v/>
      </c>
      <c r="AT675" s="25" t="inlineStr">
        <is>
          <t>Acta de compromiso</t>
        </is>
      </c>
      <c r="AU675" s="25" t="inlineStr">
        <is>
          <t>Auto de archivo</t>
        </is>
      </c>
      <c r="AW675" s="38" t="n">
        <v>41892</v>
      </c>
      <c r="AX675" s="37" t="inlineStr">
        <is>
          <t>S. Restrepo</t>
        </is>
      </c>
    </row>
    <row r="676">
      <c r="B676" s="25" t="inlineStr">
        <is>
          <t>672-2014</t>
        </is>
      </c>
      <c r="C676" s="25" t="n">
        <v>1313051</v>
      </c>
      <c r="D676" s="25" t="inlineStr">
        <is>
          <t>FAUNA DOMÉSTICA</t>
        </is>
      </c>
      <c r="H676" s="25" t="inlineStr">
        <is>
          <t xml:space="preserve">Denuncian guarderia de perros que generan ruido </t>
        </is>
      </c>
      <c r="I676" s="25" t="inlineStr">
        <is>
          <t>Jhon Barrera</t>
        </is>
      </c>
      <c r="U676" s="25" t="inlineStr">
        <is>
          <t>no reporta</t>
        </is>
      </c>
      <c r="V676" s="25" t="inlineStr">
        <is>
          <t>no reporta</t>
        </is>
      </c>
      <c r="W676" s="25" t="inlineStr">
        <is>
          <t>Guarderia de Perros</t>
        </is>
      </c>
      <c r="X676" s="25" t="inlineStr">
        <is>
          <t>CL</t>
        </is>
      </c>
      <c r="Y676" s="25" t="n">
        <v>40</v>
      </c>
      <c r="Z676" s="25" t="inlineStr">
        <is>
          <t>EE</t>
        </is>
      </c>
      <c r="AA676" s="25" t="inlineStr">
        <is>
          <t>SUR</t>
        </is>
      </c>
      <c r="AB676" s="25" t="n">
        <v>32</v>
      </c>
      <c r="AD676" s="25" t="n">
        <v>53</v>
      </c>
      <c r="AH676" s="25">
        <f>CONCATENATE(X676," ",Y676," ",Z676," ",AA676," ",AB676," ",AC676," ",AD676," ",AE676," ",AF676," ",AG676)</f>
        <v/>
      </c>
      <c r="AI676" s="25" t="inlineStr">
        <is>
          <t>no reporta</t>
        </is>
      </c>
      <c r="AJ676" s="25" t="inlineStr">
        <is>
          <t>no reporta</t>
        </is>
      </c>
      <c r="AK676" s="25" t="inlineStr">
        <is>
          <t>El Dorado</t>
        </is>
      </c>
      <c r="AP676" s="25" t="n">
        <v>7</v>
      </c>
      <c r="AQ676" s="34" t="n">
        <v>41870</v>
      </c>
      <c r="AR676" s="34" t="n">
        <v>41878</v>
      </c>
      <c r="AS676" s="36">
        <f>AR676-AQ676</f>
        <v/>
      </c>
      <c r="AT676" s="25" t="inlineStr">
        <is>
          <t>Acta de compromiso</t>
        </is>
      </c>
      <c r="AU676" s="25" t="inlineStr">
        <is>
          <t>Visitas patrulleros</t>
        </is>
      </c>
      <c r="AW676" s="38" t="n">
        <v>41878</v>
      </c>
      <c r="AX676" s="37" t="inlineStr">
        <is>
          <t>S. Bustamante - J. Alvarez</t>
        </is>
      </c>
    </row>
    <row r="677">
      <c r="B677" s="25" t="inlineStr">
        <is>
          <t>673-2014</t>
        </is>
      </c>
      <c r="C677" s="25" t="n">
        <v>1313026</v>
      </c>
      <c r="E677" s="25" t="inlineStr">
        <is>
          <t>RESIDUOS SOLIDOS</t>
        </is>
      </c>
      <c r="H677" s="25" t="inlineStr">
        <is>
          <t>Disposición inadecuada de residuos solidos</t>
        </is>
      </c>
      <c r="I677" s="25" t="inlineStr">
        <is>
          <t>Victor Montoya - Reinaldo Torres</t>
        </is>
      </c>
      <c r="T677" s="25">
        <f>CONCATENATE(J677," ",K677," ",L677," ",M677," ",N677," ",O677," ",P677," ",Q677," ",R677," ",S677)</f>
        <v/>
      </c>
      <c r="U677" s="25" t="inlineStr">
        <is>
          <t>no reporta</t>
        </is>
      </c>
      <c r="V677" s="25" t="inlineStr">
        <is>
          <t>no reporta</t>
        </is>
      </c>
      <c r="W677" s="25" t="inlineStr">
        <is>
          <t>por determinar</t>
        </is>
      </c>
      <c r="X677" s="25" t="inlineStr">
        <is>
          <t>KR</t>
        </is>
      </c>
      <c r="Y677" s="25" t="n">
        <v>29</v>
      </c>
      <c r="AB677" s="25" t="n">
        <v>40</v>
      </c>
      <c r="AC677" s="25" t="inlineStr">
        <is>
          <t>C</t>
        </is>
      </c>
      <c r="AH677" s="25">
        <f>CONCATENATE(X677," ",Y677," ",Z677," ",AA677," ",AB677," ",AC677," ",AD677," ",AE677," ",AF677," ",AG677)</f>
        <v/>
      </c>
      <c r="AI677" s="25" t="inlineStr">
        <is>
          <t>no reporta</t>
        </is>
      </c>
      <c r="AK677" s="25" t="inlineStr">
        <is>
          <t>San José</t>
        </is>
      </c>
      <c r="AP677" s="25" t="n">
        <v>6</v>
      </c>
      <c r="AQ677" s="34" t="n">
        <v>41866</v>
      </c>
      <c r="AR677" s="34" t="n">
        <v>41891</v>
      </c>
      <c r="AS677" s="36">
        <f>AR677-AQ677</f>
        <v/>
      </c>
      <c r="AT677" s="25" t="inlineStr">
        <is>
          <t>Acta de compromiso</t>
        </is>
      </c>
      <c r="AU677" s="25" t="inlineStr">
        <is>
          <t>Visitas patrulleros</t>
        </is>
      </c>
      <c r="AW677" s="38" t="n">
        <v>41891</v>
      </c>
      <c r="AX677" s="37" t="inlineStr">
        <is>
          <t>J. Alvarez</t>
        </is>
      </c>
    </row>
    <row r="678">
      <c r="B678" s="25" t="inlineStr">
        <is>
          <t>674-2014</t>
        </is>
      </c>
      <c r="C678" s="25" t="n">
        <v>1313057</v>
      </c>
      <c r="E678" s="25" t="inlineStr">
        <is>
          <t>RESIDUOS SOLIDOS</t>
        </is>
      </c>
      <c r="H678" s="25" t="inlineStr">
        <is>
          <t>Disposición inadecuada de residuos solidos</t>
        </is>
      </c>
      <c r="I678" s="25" t="inlineStr">
        <is>
          <t>Javier A. Escobar</t>
        </is>
      </c>
      <c r="T678" s="25">
        <f>CONCATENATE(J678," ",K678," ",L678," ",M678," ",N678," ",O678," ",P678," ",Q678," ",R678," ",S678)</f>
        <v/>
      </c>
      <c r="U678" s="25" t="inlineStr">
        <is>
          <t>no reporta</t>
        </is>
      </c>
      <c r="V678" s="25" t="inlineStr">
        <is>
          <t>no reporta</t>
        </is>
      </c>
      <c r="W678" s="25" t="inlineStr">
        <is>
          <t>Restaurante Tex - Mex</t>
        </is>
      </c>
      <c r="X678" s="25" t="inlineStr">
        <is>
          <t>CL</t>
        </is>
      </c>
      <c r="Y678" s="25" t="n">
        <v>43</v>
      </c>
      <c r="AA678" s="25" t="inlineStr">
        <is>
          <t>SUR</t>
        </is>
      </c>
      <c r="AB678" s="25" t="n">
        <v>48</v>
      </c>
      <c r="AH678" s="25">
        <f>CONCATENATE(X678," ",Y678," ",Z678," ",AA678," ",AB678," ",AC678," ",AD678," ",AE678," ",AF678," ",AG678)</f>
        <v/>
      </c>
      <c r="AI678" s="25" t="inlineStr">
        <is>
          <t>no reporta</t>
        </is>
      </c>
      <c r="AJ678" s="25" t="inlineStr">
        <is>
          <t>no reporta</t>
        </is>
      </c>
      <c r="AK678" s="25" t="inlineStr">
        <is>
          <t>Las Orquideas</t>
        </is>
      </c>
      <c r="AP678" s="25" t="n">
        <v>3</v>
      </c>
      <c r="AQ678" s="34" t="n">
        <v>41870</v>
      </c>
      <c r="AR678" s="34" t="n">
        <v>41892</v>
      </c>
      <c r="AS678" s="36">
        <f>AR678-AQ678</f>
        <v/>
      </c>
      <c r="AT678" s="25" t="inlineStr">
        <is>
          <t>Acta de compromiso</t>
        </is>
      </c>
      <c r="AU678" s="25" t="inlineStr">
        <is>
          <t>Visitas patrulleros</t>
        </is>
      </c>
      <c r="AW678" s="38" t="n">
        <v>41892</v>
      </c>
      <c r="AX678" s="37" t="inlineStr">
        <is>
          <t>S. Bustamante - J. Alvarez</t>
        </is>
      </c>
    </row>
    <row r="679">
      <c r="B679" s="25" t="inlineStr">
        <is>
          <t>675-2014</t>
        </is>
      </c>
      <c r="C679" s="25" t="n">
        <v>1313033</v>
      </c>
      <c r="D679" s="25" t="inlineStr">
        <is>
          <t>FLORA</t>
        </is>
      </c>
      <c r="H679" s="25" t="inlineStr">
        <is>
          <t>Roceria de retiro de la quebrada y tala de arbol de aguacate</t>
        </is>
      </c>
      <c r="I679" s="25" t="inlineStr">
        <is>
          <t>De Oficio</t>
        </is>
      </c>
      <c r="T679" s="25">
        <f>CONCATENATE(J679," ",K679," ",L679," ",M679," ",N679," ",O679," ",P679," ",Q679," ",R679," ",S679)</f>
        <v/>
      </c>
      <c r="U679" s="25" t="inlineStr">
        <is>
          <t>no reporta</t>
        </is>
      </c>
      <c r="V679" s="25" t="inlineStr">
        <is>
          <t>no reporta</t>
        </is>
      </c>
      <c r="W679" s="25" t="inlineStr">
        <is>
          <t>Frank - Nicolas Rafael Cardona</t>
        </is>
      </c>
      <c r="X679" s="25" t="inlineStr">
        <is>
          <t>CL</t>
        </is>
      </c>
      <c r="Y679" s="25" t="n">
        <v>39</v>
      </c>
      <c r="Z679" s="25" t="inlineStr">
        <is>
          <t>D</t>
        </is>
      </c>
      <c r="AA679" s="25" t="inlineStr">
        <is>
          <t>SUR</t>
        </is>
      </c>
      <c r="AB679" s="25" t="n">
        <v>25</v>
      </c>
      <c r="AD679" s="25" t="n">
        <v>121</v>
      </c>
      <c r="AH679" s="25">
        <f>CONCATENATE(X679," ",Y679," ",Z679," ",AA679," ",AB679," ",AC679," ",AD679," ",AE679," ",AF679," ",AG679)</f>
        <v/>
      </c>
      <c r="AI679" s="25" t="inlineStr">
        <is>
          <t>no reporta</t>
        </is>
      </c>
      <c r="AJ679" s="25" t="inlineStr">
        <is>
          <t>no reporta</t>
        </is>
      </c>
      <c r="AK679" s="25" t="inlineStr">
        <is>
          <t>El Chingui</t>
        </is>
      </c>
      <c r="AP679" s="25" t="n">
        <v>6</v>
      </c>
      <c r="AQ679" s="34" t="n">
        <v>41870</v>
      </c>
      <c r="AS679" s="36">
        <f>AR679-AQ679</f>
        <v/>
      </c>
      <c r="AT679" s="25" t="inlineStr">
        <is>
          <t>Acta de compromiso</t>
        </is>
      </c>
      <c r="AU679" s="25" t="inlineStr">
        <is>
          <t>Pendiente de trámite</t>
        </is>
      </c>
      <c r="AW679" s="38" t="n">
        <v>41865</v>
      </c>
      <c r="AX679" s="37" t="inlineStr">
        <is>
          <t>L. Taborda</t>
        </is>
      </c>
      <c r="AY679" s="38" t="n">
        <v>41870</v>
      </c>
    </row>
    <row r="680">
      <c r="A680" s="25" t="inlineStr">
        <is>
          <t>correo</t>
        </is>
      </c>
      <c r="B680" s="25" t="inlineStr">
        <is>
          <t>676-2014</t>
        </is>
      </c>
      <c r="C680" s="25" t="n">
        <v>1313249</v>
      </c>
      <c r="D680" s="25" t="inlineStr">
        <is>
          <t>FLORA</t>
        </is>
      </c>
      <c r="H680" s="25" t="inlineStr">
        <is>
          <t>Intervención de zona verde del espacio publico</t>
        </is>
      </c>
      <c r="I680" s="25" t="inlineStr">
        <is>
          <t xml:space="preserve">Erika Maria Manrique Bayona </t>
        </is>
      </c>
      <c r="T680" s="25">
        <f>CONCATENATE(J680," ",K680," ",L680," ",M680," ",N680," ",O680," ",P680," ",Q680," ",R680," ",S680)</f>
        <v/>
      </c>
      <c r="U680" s="25" t="inlineStr">
        <is>
          <t>no reporta</t>
        </is>
      </c>
      <c r="V680" s="25" t="inlineStr">
        <is>
          <t>no reporta</t>
        </is>
      </c>
      <c r="W680" s="25" t="inlineStr">
        <is>
          <t>Por determinar</t>
        </is>
      </c>
      <c r="X680" s="25" t="inlineStr">
        <is>
          <t>KR</t>
        </is>
      </c>
      <c r="Y680" s="25" t="n">
        <v>45</v>
      </c>
      <c r="Z680" s="25" t="inlineStr">
        <is>
          <t>C</t>
        </is>
      </c>
      <c r="AB680" s="25" t="n">
        <v>38</v>
      </c>
      <c r="AC680" s="25" t="inlineStr">
        <is>
          <t>B</t>
        </is>
      </c>
      <c r="AD680" s="25" t="n">
        <v>74</v>
      </c>
      <c r="AE680" s="25" t="inlineStr">
        <is>
          <t>SUR</t>
        </is>
      </c>
      <c r="AH680" s="25">
        <f>CONCATENATE(X680," ",Y680," ",Z680," ",AA680," ",AB680," ",AC680," ",AD680," ",AE680," ",AF680," ",AG680)</f>
        <v/>
      </c>
      <c r="AI680" s="25" t="inlineStr">
        <is>
          <t>no reporta</t>
        </is>
      </c>
      <c r="AJ680" s="25" t="inlineStr">
        <is>
          <t>no reporta</t>
        </is>
      </c>
      <c r="AK680" s="25" t="inlineStr">
        <is>
          <t>Alcalá</t>
        </is>
      </c>
      <c r="AP680" s="25" t="n">
        <v>8</v>
      </c>
      <c r="AQ680" s="34" t="n">
        <v>41870</v>
      </c>
      <c r="AS680" s="36">
        <f>AR680-AQ680</f>
        <v/>
      </c>
      <c r="AT680" s="25" t="inlineStr">
        <is>
          <t>Acta de compromiso</t>
        </is>
      </c>
      <c r="AU680" s="25" t="inlineStr">
        <is>
          <t>Auto de archivo</t>
        </is>
      </c>
      <c r="AW680" s="38" t="n">
        <v>41870</v>
      </c>
      <c r="AX680" s="37" t="inlineStr">
        <is>
          <t>jhon j -santiago</t>
        </is>
      </c>
      <c r="AY680" s="38" t="n">
        <v>41878</v>
      </c>
      <c r="AZ680" s="38" t="n">
        <v>41897</v>
      </c>
      <c r="BA680" s="37" t="inlineStr">
        <is>
          <t>jhon j alvarez</t>
        </is>
      </c>
      <c r="BB680" s="38" t="n">
        <v>41913</v>
      </c>
      <c r="CF680" s="38" t="n">
        <v>41940</v>
      </c>
    </row>
    <row r="681">
      <c r="B681" s="25" t="inlineStr">
        <is>
          <t>677-2014</t>
        </is>
      </c>
      <c r="C681" s="25" t="n">
        <v>1313060</v>
      </c>
      <c r="D681" s="25" t="inlineStr">
        <is>
          <t>FAUNA DOMÉSTICA</t>
        </is>
      </c>
      <c r="H681" s="25" t="inlineStr">
        <is>
          <t>Ataque de mascota a una persona</t>
        </is>
      </c>
      <c r="I681" s="25" t="inlineStr">
        <is>
          <t>Flor Alba Vasco Zuleta</t>
        </is>
      </c>
      <c r="J681" s="25" t="inlineStr">
        <is>
          <t>Cl</t>
        </is>
      </c>
      <c r="K681" s="25" t="n">
        <v>40</v>
      </c>
      <c r="L681" s="25" t="inlineStr">
        <is>
          <t>D</t>
        </is>
      </c>
      <c r="M681" s="25" t="inlineStr">
        <is>
          <t>SUR</t>
        </is>
      </c>
      <c r="N681" s="25" t="n">
        <v>40</v>
      </c>
      <c r="O681" s="25" t="inlineStr">
        <is>
          <t>A</t>
        </is>
      </c>
      <c r="P681" s="25" t="n">
        <v>12</v>
      </c>
      <c r="T681" s="25">
        <f>CONCATENATE(J681," ",K681," ",L681," ",M681," ",N681," ",O681," ",P681," ",Q681," ",R681," ",S681)</f>
        <v/>
      </c>
      <c r="U681" s="25" t="n">
        <v>42766315</v>
      </c>
      <c r="V681" s="25" t="n">
        <v>5976739</v>
      </c>
      <c r="W681" s="25" t="inlineStr">
        <is>
          <t>David Stiven Fernandez</t>
        </is>
      </c>
      <c r="X681" s="25" t="inlineStr">
        <is>
          <t>CL</t>
        </is>
      </c>
      <c r="Y681" s="25" t="n">
        <v>40</v>
      </c>
      <c r="Z681" s="25" t="inlineStr">
        <is>
          <t>D</t>
        </is>
      </c>
      <c r="AA681" s="25" t="inlineStr">
        <is>
          <t>SUR</t>
        </is>
      </c>
      <c r="AB681" s="25" t="n">
        <v>40</v>
      </c>
      <c r="AC681" s="25" t="inlineStr">
        <is>
          <t>A</t>
        </is>
      </c>
      <c r="AD681" s="25" t="n">
        <v>12</v>
      </c>
      <c r="AH681" s="25">
        <f>CONCATENATE(X681," ",Y681," ",Z681," ",AA681," ",AB681," ",AC681," ",AD681," ",AE681," ",AF681," ",AG681)</f>
        <v/>
      </c>
      <c r="AI681" s="25" t="inlineStr">
        <is>
          <t>no reporta</t>
        </is>
      </c>
      <c r="AJ681" s="25" t="n">
        <v>5976739</v>
      </c>
      <c r="AK681" s="25" t="inlineStr">
        <is>
          <t>El Dorado</t>
        </is>
      </c>
      <c r="AP681" s="25" t="n">
        <v>7</v>
      </c>
      <c r="AQ681" s="34" t="n">
        <v>41870</v>
      </c>
      <c r="AR681" s="34" t="n">
        <v>41870</v>
      </c>
      <c r="AS681" s="36">
        <f>AR681-AQ681</f>
        <v/>
      </c>
      <c r="AT681" s="25" t="inlineStr">
        <is>
          <t>Acta de compromiso</t>
        </is>
      </c>
      <c r="AU681" s="25" t="inlineStr">
        <is>
          <t>Auto de archivo</t>
        </is>
      </c>
      <c r="AW681" s="38" t="n">
        <v>41870</v>
      </c>
      <c r="AX681" s="37" t="inlineStr">
        <is>
          <t>inspeccion ambiental</t>
        </is>
      </c>
      <c r="AY681" s="38" t="n">
        <v>41870</v>
      </c>
      <c r="BP681" s="38" t="n">
        <v>41897</v>
      </c>
      <c r="BQ681" s="38" t="n">
        <v>41898</v>
      </c>
      <c r="BZ681" s="38" t="n">
        <v>41907</v>
      </c>
      <c r="CA681" s="38" t="n">
        <v>41907</v>
      </c>
      <c r="CF681" s="38" t="n">
        <v>41940</v>
      </c>
    </row>
    <row r="682">
      <c r="B682" s="25" t="inlineStr">
        <is>
          <t>678-2014</t>
        </is>
      </c>
      <c r="C682" s="25" t="inlineStr">
        <is>
          <t>1313061 - 145907 - 153304 - 1316888 - 122152</t>
        </is>
      </c>
      <c r="E682" s="25" t="inlineStr">
        <is>
          <t>RESIDUOS SOLIDOS</t>
        </is>
      </c>
      <c r="H682" s="25" t="inlineStr">
        <is>
          <t xml:space="preserve">Inconformidad y perjuicios por sitio de acopio de residuos </t>
        </is>
      </c>
      <c r="I682" s="25" t="inlineStr">
        <is>
          <t>Ana del Socorro Patiño</t>
        </is>
      </c>
      <c r="J682" s="25" t="inlineStr">
        <is>
          <t>Cl</t>
        </is>
      </c>
      <c r="K682" s="25" t="n">
        <v>43</v>
      </c>
      <c r="M682" s="25" t="inlineStr">
        <is>
          <t>SUR</t>
        </is>
      </c>
      <c r="N682" s="25" t="n">
        <v>47</v>
      </c>
      <c r="P682" s="25" t="n">
        <v>17</v>
      </c>
      <c r="R682" s="25" t="inlineStr">
        <is>
          <t>MILAN 16</t>
        </is>
      </c>
      <c r="T682" s="25">
        <f>CONCATENATE(J682," ",K682," ",L682," ",M682," ",N682," ",O682," ",P682," ",Q682," ",R682," ",S682)</f>
        <v/>
      </c>
      <c r="U682" s="25" t="n">
        <v>21377423</v>
      </c>
      <c r="V682" s="25" t="n">
        <v>3341419</v>
      </c>
      <c r="W682" s="25" t="inlineStr">
        <is>
          <t>Aracely Villegas - administradora</t>
        </is>
      </c>
      <c r="X682" s="25" t="inlineStr">
        <is>
          <t>CL</t>
        </is>
      </c>
      <c r="Y682" s="25" t="n">
        <v>43</v>
      </c>
      <c r="AA682" s="25" t="inlineStr">
        <is>
          <t>SUR</t>
        </is>
      </c>
      <c r="AB682" s="25" t="n">
        <v>47</v>
      </c>
      <c r="AD682" s="25" t="n">
        <v>17</v>
      </c>
      <c r="AH682" s="25">
        <f>CONCATENATE(X682," ",Y682," ",Z682," ",AA682," ",AB682," ",AC682," ",AD682," ",AE682," ",AF682," ",AG682)</f>
        <v/>
      </c>
      <c r="AI682" s="25" t="inlineStr">
        <is>
          <t>no reporta</t>
        </is>
      </c>
      <c r="AJ682" s="25" t="n">
        <v>2760090</v>
      </c>
      <c r="AK682" s="25" t="inlineStr">
        <is>
          <t>Milan- Vallejuelos</t>
        </is>
      </c>
      <c r="AP682" s="25" t="n">
        <v>8</v>
      </c>
      <c r="AQ682" s="34" t="n">
        <v>41870</v>
      </c>
      <c r="AR682" s="34" t="n">
        <v>41870</v>
      </c>
      <c r="AS682" s="36">
        <f>AR682-AQ682</f>
        <v/>
      </c>
      <c r="AT682" s="25" t="inlineStr">
        <is>
          <t>Acta de compromiso</t>
        </is>
      </c>
      <c r="AU682" s="25" t="inlineStr">
        <is>
          <t>Pendiente de trámite</t>
        </is>
      </c>
      <c r="AW682" s="38" t="n">
        <v>41870</v>
      </c>
      <c r="AX682" s="37" t="inlineStr">
        <is>
          <t>jhon j -santiago</t>
        </is>
      </c>
      <c r="AY682" s="38" t="n">
        <v>41883</v>
      </c>
      <c r="CF682" s="38" t="n">
        <v>41932</v>
      </c>
    </row>
    <row r="683">
      <c r="B683" s="25" t="inlineStr">
        <is>
          <t>679-2014</t>
        </is>
      </c>
      <c r="C683" s="25" t="n">
        <v>1313068</v>
      </c>
      <c r="E683" s="25" t="inlineStr">
        <is>
          <t>RESIDUOS SOLIDOS</t>
        </is>
      </c>
      <c r="H683" s="25" t="inlineStr">
        <is>
          <t>Disposición inadecuada de residuos</t>
        </is>
      </c>
      <c r="I683" s="25" t="inlineStr">
        <is>
          <t>Marcela Mejia</t>
        </is>
      </c>
      <c r="J683" s="25" t="inlineStr">
        <is>
          <t>Cl</t>
        </is>
      </c>
      <c r="K683" s="25" t="n">
        <v>39</v>
      </c>
      <c r="M683" s="25" t="inlineStr">
        <is>
          <t>SUR</t>
        </is>
      </c>
      <c r="N683" s="25" t="n">
        <v>35</v>
      </c>
      <c r="P683" s="25" t="n">
        <v>10</v>
      </c>
      <c r="T683" s="25">
        <f>CONCATENATE(J683," ",K683," ",L683," ",M683," ",N683," ",O683," ",P683," ",Q683," ",R683," ",S683)</f>
        <v/>
      </c>
      <c r="U683" s="25" t="n">
        <v>21844303</v>
      </c>
      <c r="V683" s="25" t="n">
        <v>3317137</v>
      </c>
      <c r="W683" s="25" t="inlineStr">
        <is>
          <t>Por determinar</t>
        </is>
      </c>
      <c r="X683" s="25" t="inlineStr">
        <is>
          <t>CL</t>
        </is>
      </c>
      <c r="Y683" s="25" t="n">
        <v>39</v>
      </c>
      <c r="AA683" s="25" t="inlineStr">
        <is>
          <t>SUR</t>
        </is>
      </c>
      <c r="AB683" s="25" t="n">
        <v>35</v>
      </c>
      <c r="AD683" s="25" t="n">
        <v>10</v>
      </c>
      <c r="AH683" s="25">
        <f>CONCATENATE(X683," ",Y683," ",Z683," ",AA683," ",AB683," ",AC683," ",AD683," ",AE683," ",AF683," ",AG683)</f>
        <v/>
      </c>
      <c r="AI683" s="25" t="inlineStr">
        <is>
          <t>no reporta</t>
        </is>
      </c>
      <c r="AJ683" s="25" t="inlineStr">
        <is>
          <t>no reporta</t>
        </is>
      </c>
      <c r="AK683" s="25" t="inlineStr">
        <is>
          <t>Mesa</t>
        </is>
      </c>
      <c r="AP683" s="25" t="n">
        <v>9</v>
      </c>
      <c r="AQ683" s="34" t="n">
        <v>41871</v>
      </c>
      <c r="AR683" s="34" t="n">
        <v>41921</v>
      </c>
      <c r="AS683" s="36">
        <f>AR683-AQ683</f>
        <v/>
      </c>
      <c r="AT683" s="25" t="inlineStr">
        <is>
          <t>Acta de compromiso</t>
        </is>
      </c>
      <c r="AU683" s="25" t="inlineStr">
        <is>
          <t>Visitas patrulleros</t>
        </is>
      </c>
      <c r="AW683" s="38" t="n">
        <v>41921</v>
      </c>
      <c r="AX683" s="37" t="inlineStr">
        <is>
          <t>S. Bustamante - J. Alvarez</t>
        </is>
      </c>
      <c r="AY683" s="38" t="n">
        <v>41921</v>
      </c>
    </row>
    <row r="684">
      <c r="B684" s="25" t="inlineStr">
        <is>
          <t>680-2014</t>
        </is>
      </c>
      <c r="C684" s="25" t="n">
        <v>1313116</v>
      </c>
      <c r="E684" s="25" t="inlineStr">
        <is>
          <t>RESIDUOS SOLIDOS</t>
        </is>
      </c>
      <c r="H684" s="25" t="inlineStr">
        <is>
          <t>Disposición inadecuada de residuos</t>
        </is>
      </c>
      <c r="I684" s="25" t="inlineStr">
        <is>
          <t>Comunidad</t>
        </is>
      </c>
      <c r="T684" s="25">
        <f>CONCATENATE(J684," ",K684," ",L684," ",M684," ",N684," ",O684," ",P684," ",Q684," ",R684," ",S684)</f>
        <v/>
      </c>
      <c r="U684" s="25" t="inlineStr">
        <is>
          <t>no reporta</t>
        </is>
      </c>
      <c r="V684" s="25" t="inlineStr">
        <is>
          <t>no reporta</t>
        </is>
      </c>
      <c r="W684" s="25" t="inlineStr">
        <is>
          <t>Por determinar</t>
        </is>
      </c>
      <c r="X684" s="25" t="inlineStr">
        <is>
          <t>KR</t>
        </is>
      </c>
      <c r="Y684" s="25" t="n">
        <v>46</v>
      </c>
      <c r="Z684" s="25" t="inlineStr">
        <is>
          <t>A</t>
        </is>
      </c>
      <c r="AB684" s="25" t="n">
        <v>44</v>
      </c>
      <c r="AD684" s="25" t="n">
        <v>30</v>
      </c>
      <c r="AE684" s="25" t="inlineStr">
        <is>
          <t>SUR</t>
        </is>
      </c>
      <c r="AH684" s="25">
        <f>CONCATENATE(X684," ",Y684," ",Z684," ",AA684," ",AB684," ",AC684," ",AD684," ",AE684," ",AF684," ",AG684)</f>
        <v/>
      </c>
      <c r="AI684" s="25" t="inlineStr">
        <is>
          <t>no reporta</t>
        </is>
      </c>
      <c r="AJ684" s="25" t="inlineStr">
        <is>
          <t>no reporta</t>
        </is>
      </c>
      <c r="AK684" s="25" t="inlineStr">
        <is>
          <t>Milan- Vallejuelos</t>
        </is>
      </c>
      <c r="AP684" s="25" t="n">
        <v>8</v>
      </c>
      <c r="AQ684" s="34" t="n">
        <v>41873</v>
      </c>
      <c r="AR684" s="34" t="n">
        <v>41892</v>
      </c>
      <c r="AS684" s="36">
        <f>AR684-AQ684</f>
        <v/>
      </c>
      <c r="AT684" s="25" t="inlineStr">
        <is>
          <t>Acta de compromiso</t>
        </is>
      </c>
      <c r="AU684" s="25" t="inlineStr">
        <is>
          <t>Visitas patrulleros</t>
        </is>
      </c>
      <c r="AW684" s="38" t="n">
        <v>41892</v>
      </c>
      <c r="AX684" s="37" t="inlineStr">
        <is>
          <t>J. Restrepo</t>
        </is>
      </c>
    </row>
    <row r="685">
      <c r="B685" s="25" t="inlineStr">
        <is>
          <t>681-2014</t>
        </is>
      </c>
      <c r="C685" s="25" t="n">
        <v>1313117</v>
      </c>
      <c r="E685" s="25" t="inlineStr">
        <is>
          <t>RESIDUOS SOLIDOS</t>
        </is>
      </c>
      <c r="H685" s="25" t="inlineStr">
        <is>
          <t>Disposición inadecuada de residuos</t>
        </is>
      </c>
      <c r="I685" s="25" t="inlineStr">
        <is>
          <t>Comunidad</t>
        </is>
      </c>
      <c r="T685" s="25">
        <f>CONCATENATE(J685," ",K685," ",L685," ",M685," ",N685," ",O685," ",P685," ",Q685," ",R685," ",S685)</f>
        <v/>
      </c>
      <c r="U685" s="25" t="inlineStr">
        <is>
          <t>no reporta</t>
        </is>
      </c>
      <c r="V685" s="25" t="inlineStr">
        <is>
          <t>no reporta</t>
        </is>
      </c>
      <c r="W685" s="25" t="inlineStr">
        <is>
          <t>Sol Alcaraz</t>
        </is>
      </c>
      <c r="X685" s="25" t="inlineStr">
        <is>
          <t>KR</t>
        </is>
      </c>
      <c r="Y685" s="25" t="n">
        <v>42</v>
      </c>
      <c r="Z685" s="25" t="inlineStr">
        <is>
          <t>C</t>
        </is>
      </c>
      <c r="AB685" s="25" t="n">
        <v>48</v>
      </c>
      <c r="AC685" s="25" t="inlineStr">
        <is>
          <t>C</t>
        </is>
      </c>
      <c r="AD685" s="25" t="n">
        <v>43</v>
      </c>
      <c r="AE685" s="25" t="inlineStr">
        <is>
          <t>SUR</t>
        </is>
      </c>
      <c r="AF685" s="25" t="n">
        <v>2.3</v>
      </c>
      <c r="AG685" s="25" t="inlineStr">
        <is>
          <t>301 - 201</t>
        </is>
      </c>
      <c r="AH685" s="25">
        <f>CONCATENATE(X685," ",Y685," ",Z685," ",AA685," ",AB685," ",AC685," ",AD685," ",AE685," ",AF685," ",AG685)</f>
        <v/>
      </c>
      <c r="AI685" s="25" t="inlineStr">
        <is>
          <t>no reporta</t>
        </is>
      </c>
      <c r="AJ685" s="25" t="inlineStr">
        <is>
          <t>no reporta</t>
        </is>
      </c>
      <c r="AK685" s="25" t="inlineStr">
        <is>
          <t>Loma del Barro</t>
        </is>
      </c>
      <c r="AP685" s="25" t="n">
        <v>7</v>
      </c>
      <c r="AQ685" s="34" t="n">
        <v>41873</v>
      </c>
      <c r="AR685" s="34" t="n">
        <v>41893</v>
      </c>
      <c r="AS685" s="36">
        <f>AR685-AQ685</f>
        <v/>
      </c>
      <c r="AT685" s="25" t="inlineStr">
        <is>
          <t>Acta de compromiso</t>
        </is>
      </c>
      <c r="AU685" s="25" t="inlineStr">
        <is>
          <t>Visitas patrulleros</t>
        </is>
      </c>
      <c r="AW685" s="38" t="n">
        <v>41893</v>
      </c>
      <c r="AX685" s="37" t="inlineStr">
        <is>
          <t>J. Alvarez</t>
        </is>
      </c>
    </row>
    <row r="686">
      <c r="B686" s="25" t="inlineStr">
        <is>
          <t>682-2014</t>
        </is>
      </c>
      <c r="C686" s="25" t="n">
        <v>1311832</v>
      </c>
      <c r="D686" s="25" t="inlineStr">
        <is>
          <t>FAUNA DOMÉSTICA</t>
        </is>
      </c>
      <c r="H686" s="25" t="inlineStr">
        <is>
          <t>Tenencia inadecuada de mascota</t>
        </is>
      </c>
      <c r="I686" s="25" t="inlineStr">
        <is>
          <t>Anonimo</t>
        </is>
      </c>
      <c r="T686" s="25">
        <f>CONCATENATE(J686," ",K686," ",L686," ",M686," ",N686," ",O686," ",P686," ",Q686," ",R686," ",S686)</f>
        <v/>
      </c>
      <c r="U686" s="25" t="inlineStr">
        <is>
          <t>no reporta</t>
        </is>
      </c>
      <c r="V686" s="25" t="inlineStr">
        <is>
          <t>no reporta</t>
        </is>
      </c>
      <c r="W686" s="25" t="inlineStr">
        <is>
          <t>Vanesa Carmona</t>
        </is>
      </c>
      <c r="X686" s="25" t="inlineStr">
        <is>
          <t>CL</t>
        </is>
      </c>
      <c r="Y686" s="25" t="n">
        <v>34</v>
      </c>
      <c r="Z686" s="25" t="inlineStr">
        <is>
          <t>DD</t>
        </is>
      </c>
      <c r="AA686" s="25" t="inlineStr">
        <is>
          <t>SUR</t>
        </is>
      </c>
      <c r="AB686" s="25" t="n">
        <v>28</v>
      </c>
      <c r="AD686" s="25" t="n">
        <v>46</v>
      </c>
      <c r="AG686" s="25" t="n">
        <v>109</v>
      </c>
      <c r="AH686" s="25">
        <f>CONCATENATE(X686," ",Y686," ",Z686," ",AA686," ",AB686," ",AC686," ",AD686," ",AE686," ",AF686," ",AG686)</f>
        <v/>
      </c>
      <c r="AI686" s="25" t="inlineStr">
        <is>
          <t>no reporta</t>
        </is>
      </c>
      <c r="AJ686" s="25" t="inlineStr">
        <is>
          <t>no reporta</t>
        </is>
      </c>
      <c r="AK686" s="25" t="inlineStr">
        <is>
          <t>La Sebastiana</t>
        </is>
      </c>
      <c r="AP686" s="25" t="n">
        <v>3</v>
      </c>
      <c r="AQ686" s="34" t="n">
        <v>41822</v>
      </c>
      <c r="AS686" s="36">
        <f>AR686-AQ686</f>
        <v/>
      </c>
      <c r="AT686" s="25" t="inlineStr">
        <is>
          <t>Acta de compromiso</t>
        </is>
      </c>
      <c r="AU686" s="25" t="inlineStr">
        <is>
          <t>Auto de archivo</t>
        </is>
      </c>
    </row>
    <row r="687">
      <c r="A687" s="44" t="inlineStr">
        <is>
          <t>IT 13-3340</t>
        </is>
      </c>
      <c r="B687" s="25" t="inlineStr">
        <is>
          <t>683-2014</t>
        </is>
      </c>
      <c r="D687" s="25" t="inlineStr">
        <is>
          <t>HÍDRICO</t>
        </is>
      </c>
      <c r="H687" s="25" t="inlineStr">
        <is>
          <t>Piscina construida en retiro de quebrada</t>
        </is>
      </c>
      <c r="I687" s="25" t="inlineStr">
        <is>
          <t>Autoridad Ambiental</t>
        </is>
      </c>
      <c r="T687" s="25">
        <f>CONCATENATE(J687," ",K687," ",L687," ",M687," ",N687," ",O687," ",P687," ",Q687," ",R687," ",S687)</f>
        <v/>
      </c>
      <c r="U687" s="25" t="inlineStr">
        <is>
          <t>no reporta</t>
        </is>
      </c>
      <c r="V687" s="25" t="inlineStr">
        <is>
          <t>no reporta</t>
        </is>
      </c>
      <c r="W687" s="25" t="inlineStr">
        <is>
          <t>Clara Monica Garcia Restrepo</t>
        </is>
      </c>
      <c r="X687" s="25" t="inlineStr">
        <is>
          <t>CL</t>
        </is>
      </c>
      <c r="Y687" s="25" t="n">
        <v>37</v>
      </c>
      <c r="Z687" s="25" t="inlineStr">
        <is>
          <t>B</t>
        </is>
      </c>
      <c r="AA687" s="25" t="inlineStr">
        <is>
          <t>SUR</t>
        </is>
      </c>
      <c r="AB687" s="25" t="n">
        <v>27</v>
      </c>
      <c r="AC687" s="25" t="inlineStr">
        <is>
          <t>A</t>
        </is>
      </c>
      <c r="AD687" s="25" t="n">
        <v>45</v>
      </c>
      <c r="AF687" s="25" t="inlineStr">
        <is>
          <t>RAMAL 6</t>
        </is>
      </c>
      <c r="AG687" s="25" t="n">
        <v>103</v>
      </c>
      <c r="AH687" s="25">
        <f>CONCATENATE(X687," ",Y687," ",Z687," ",AA687," ",AB687," ",AC687," ",AD687," ",AE687," ",AF687," ",AG687)</f>
        <v/>
      </c>
      <c r="AI687" s="25" t="inlineStr">
        <is>
          <t>no reporta</t>
        </is>
      </c>
      <c r="AJ687" s="25" t="n">
        <v>3024500</v>
      </c>
      <c r="AK687" s="25" t="inlineStr">
        <is>
          <t>Loma de las Brujas</t>
        </is>
      </c>
      <c r="AP687" s="25" t="n">
        <v>5</v>
      </c>
      <c r="AQ687" s="34" t="n">
        <v>41873</v>
      </c>
      <c r="AS687" s="36">
        <f>AR687-AQ687</f>
        <v/>
      </c>
      <c r="AT687" s="25" t="inlineStr">
        <is>
          <t>Acta de compromiso</t>
        </is>
      </c>
      <c r="AU687" s="25" t="inlineStr">
        <is>
          <t>Auto de archivo</t>
        </is>
      </c>
      <c r="AW687" s="38" t="n">
        <v>41873</v>
      </c>
      <c r="AX687" s="37" t="inlineStr">
        <is>
          <t>francisco v</t>
        </is>
      </c>
      <c r="AY687" s="38" t="n">
        <v>41893</v>
      </c>
      <c r="BL687" s="38" t="n">
        <v>41897</v>
      </c>
      <c r="CF687" s="38" t="n">
        <v>41927</v>
      </c>
    </row>
    <row r="688">
      <c r="A688" s="25" t="inlineStr">
        <is>
          <t>Oficio 13-3172 IT 13-3173</t>
        </is>
      </c>
      <c r="B688" s="25" t="inlineStr">
        <is>
          <t>684-2014</t>
        </is>
      </c>
      <c r="C688" s="25" t="inlineStr">
        <is>
          <t>136395 - 142151</t>
        </is>
      </c>
      <c r="D688" s="25" t="inlineStr">
        <is>
          <t>HÍDRICO</t>
        </is>
      </c>
      <c r="H688" s="25" t="inlineStr">
        <is>
          <t xml:space="preserve">Informe tecnico requerimientos </t>
        </is>
      </c>
      <c r="I688" s="25" t="inlineStr">
        <is>
          <t>Autoridad Ambiental</t>
        </is>
      </c>
      <c r="T688" s="25">
        <f>CONCATENATE(J688," ",K688," ",L688," ",M688," ",N688," ",O688," ",P688," ",Q688," ",R688," ",S688)</f>
        <v/>
      </c>
      <c r="U688" s="25" t="inlineStr">
        <is>
          <t>no reporta</t>
        </is>
      </c>
      <c r="V688" s="25" t="inlineStr">
        <is>
          <t>no reporta</t>
        </is>
      </c>
      <c r="W688" s="25" t="inlineStr">
        <is>
          <t>Luz Stella Arcila Perez</t>
        </is>
      </c>
      <c r="X688" s="25" t="inlineStr">
        <is>
          <t>KR</t>
        </is>
      </c>
      <c r="Y688" s="25" t="n">
        <v>28</v>
      </c>
      <c r="AB688" s="25" t="n">
        <v>38</v>
      </c>
      <c r="AD688" s="25" t="n">
        <v>10</v>
      </c>
      <c r="AE688" s="25" t="inlineStr">
        <is>
          <t>SUR</t>
        </is>
      </c>
      <c r="AH688" s="25">
        <f>CONCATENATE(X688," ",Y688," ",Z688," ",AA688," ",AB688," ",AC688," ",AD688," ",AE688," ",AF688," ",AG688)</f>
        <v/>
      </c>
      <c r="AI688" s="25" t="inlineStr">
        <is>
          <t>no reporta</t>
        </is>
      </c>
      <c r="AJ688" s="25" t="n">
        <v>5787521</v>
      </c>
      <c r="AK688" s="25" t="inlineStr">
        <is>
          <t>Loma de las Brujas</t>
        </is>
      </c>
      <c r="AP688" s="25" t="n">
        <v>5</v>
      </c>
      <c r="AQ688" s="34" t="n">
        <v>41848</v>
      </c>
      <c r="AR688" s="34" t="n">
        <v>41871</v>
      </c>
      <c r="AS688" s="36">
        <f>AR688-AQ688</f>
        <v/>
      </c>
      <c r="AT688" s="25" t="inlineStr">
        <is>
          <t>Acta de compromiso</t>
        </is>
      </c>
      <c r="AU688" s="25" t="inlineStr">
        <is>
          <t>Auto de archivo</t>
        </is>
      </c>
    </row>
    <row r="689">
      <c r="B689" s="25" t="inlineStr">
        <is>
          <t>685-2014</t>
        </is>
      </c>
      <c r="C689" s="25" t="n">
        <v>1313130</v>
      </c>
      <c r="E689" s="25" t="inlineStr">
        <is>
          <t>RESIDUO ESPECIAL</t>
        </is>
      </c>
      <c r="H689" s="25" t="inlineStr">
        <is>
          <t>Solicitan acompañamiento en reunion por tema de lavado de canecas</t>
        </is>
      </c>
      <c r="I689" s="25" t="inlineStr">
        <is>
          <t>Monica Maria Castrillon</t>
        </is>
      </c>
      <c r="J689" s="25" t="inlineStr">
        <is>
          <t>Cl</t>
        </is>
      </c>
      <c r="K689" s="25" t="n">
        <v>27</v>
      </c>
      <c r="L689" s="25" t="inlineStr">
        <is>
          <t>D</t>
        </is>
      </c>
      <c r="M689" s="25" t="inlineStr">
        <is>
          <t>SUR</t>
        </is>
      </c>
      <c r="N689" s="25" t="n">
        <v>27</v>
      </c>
      <c r="O689" s="25" t="inlineStr">
        <is>
          <t>C</t>
        </is>
      </c>
      <c r="P689" s="25" t="n">
        <v>50</v>
      </c>
      <c r="T689" s="25">
        <f>CONCATENATE(J689," ",K689," ",L689," ",M689," ",N689," ",O689," ",P689," ",Q689," ",R689," ",S689)</f>
        <v/>
      </c>
      <c r="U689" s="25" t="inlineStr">
        <is>
          <t>no reporta</t>
        </is>
      </c>
      <c r="V689" s="25" t="n">
        <v>3566897</v>
      </c>
      <c r="W689" s="25" t="inlineStr">
        <is>
          <t>Copropietarios</t>
        </is>
      </c>
      <c r="AH689" s="25">
        <f>CONCATENATE(X689," ",Y689," ",Z689," ",AA689," ",AB689," ",AC689," ",AD689," ",AE689," ",AF689," ",AG689)</f>
        <v/>
      </c>
      <c r="AI689" s="25" t="inlineStr">
        <is>
          <t>no reporta</t>
        </is>
      </c>
      <c r="AJ689" s="25" t="inlineStr">
        <is>
          <t>no reporta</t>
        </is>
      </c>
      <c r="AK689" s="25" t="inlineStr">
        <is>
          <t>Uribe Angel</t>
        </is>
      </c>
      <c r="AP689" s="25" t="n">
        <v>3</v>
      </c>
      <c r="AQ689" s="34" t="n">
        <v>41873</v>
      </c>
      <c r="AR689" s="34" t="n">
        <v>41879</v>
      </c>
      <c r="AS689" s="36">
        <f>AR689-AQ689</f>
        <v/>
      </c>
      <c r="AT689" s="25" t="inlineStr">
        <is>
          <t>Acta de compromiso</t>
        </is>
      </c>
      <c r="AU689" s="25" t="inlineStr">
        <is>
          <t>Auto de archivo</t>
        </is>
      </c>
      <c r="CF689" s="38" t="n">
        <v>41883</v>
      </c>
    </row>
    <row r="690">
      <c r="B690" s="25" t="inlineStr">
        <is>
          <t>686-2014</t>
        </is>
      </c>
      <c r="C690" s="25" t="n">
        <v>1407108</v>
      </c>
      <c r="D690" s="25" t="inlineStr">
        <is>
          <t>FLORA</t>
        </is>
      </c>
      <c r="H690" s="25" t="inlineStr">
        <is>
          <t>Tala de arbol guayacan amarillo sin autorizacion</t>
        </is>
      </c>
      <c r="I690" s="25" t="inlineStr">
        <is>
          <t>Autoridad Ambiental</t>
        </is>
      </c>
      <c r="T690" s="25">
        <f>CONCATENATE(J690," ",K690," ",L690," ",M690," ",N690," ",O690," ",P690," ",Q690," ",R690," ",S690)</f>
        <v/>
      </c>
      <c r="U690" s="25" t="inlineStr">
        <is>
          <t>no reporta</t>
        </is>
      </c>
      <c r="V690" s="25" t="inlineStr">
        <is>
          <t>no reporta</t>
        </is>
      </c>
      <c r="W690" s="25" t="inlineStr">
        <is>
          <t>Luz Adriana Agudelo Uribe - CR Santa Maria de las Lomas</t>
        </is>
      </c>
      <c r="X690" s="25" t="inlineStr">
        <is>
          <t>TR</t>
        </is>
      </c>
      <c r="Y690" s="25" t="n">
        <v>34</v>
      </c>
      <c r="Z690" s="25" t="inlineStr">
        <is>
          <t>D</t>
        </is>
      </c>
      <c r="AA690" s="25" t="inlineStr">
        <is>
          <t>SUR</t>
        </is>
      </c>
      <c r="AB690" s="25" t="n">
        <v>27</v>
      </c>
      <c r="AC690" s="25" t="inlineStr">
        <is>
          <t>D</t>
        </is>
      </c>
      <c r="AD690" s="25" t="n">
        <v>28</v>
      </c>
      <c r="AH690" s="25">
        <f>CONCATENATE(X690," ",Y690," ",Z690," ",AA690," ",AB690," ",AC690," ",AD690," ",AE690," ",AF690," ",AG690)</f>
        <v/>
      </c>
      <c r="AI690" s="25" t="inlineStr">
        <is>
          <t>no reporta</t>
        </is>
      </c>
      <c r="AJ690" s="25" t="n">
        <v>5962516</v>
      </c>
      <c r="AK690" s="25" t="inlineStr">
        <is>
          <t>Inmaculada</t>
        </is>
      </c>
      <c r="AP690" s="25" t="n">
        <v>5</v>
      </c>
      <c r="AQ690" s="34" t="n">
        <v>41877</v>
      </c>
      <c r="AS690" s="36">
        <f>AR690-AQ690</f>
        <v/>
      </c>
      <c r="AT690" s="25" t="inlineStr">
        <is>
          <t>Acta de compromiso</t>
        </is>
      </c>
      <c r="AU690" s="25" t="inlineStr">
        <is>
          <t>Citaciones</t>
        </is>
      </c>
    </row>
    <row r="691">
      <c r="B691" s="25" t="inlineStr">
        <is>
          <t>687-2014</t>
        </is>
      </c>
      <c r="C691" s="25" t="n">
        <v>1313125</v>
      </c>
      <c r="E691" s="25" t="inlineStr">
        <is>
          <t>MATERIALES DE CONSTRUCCIÓN</t>
        </is>
      </c>
      <c r="H691" s="25" t="inlineStr">
        <is>
          <t>Material de construcción en area publica - obra nueva</t>
        </is>
      </c>
      <c r="I691" s="25" t="inlineStr">
        <is>
          <t>De Oficio</t>
        </is>
      </c>
      <c r="T691" s="25">
        <f>CONCATENATE(J691," ",K691," ",L691," ",M691," ",N691," ",O691," ",P691," ",Q691," ",R691," ",S691)</f>
        <v/>
      </c>
      <c r="U691" s="25" t="inlineStr">
        <is>
          <t>no reporta</t>
        </is>
      </c>
      <c r="V691" s="25" t="inlineStr">
        <is>
          <t>no reporta</t>
        </is>
      </c>
      <c r="W691" s="25" t="inlineStr">
        <is>
          <t>Nolberto Restrepo</t>
        </is>
      </c>
      <c r="X691" s="25" t="inlineStr">
        <is>
          <t>KR</t>
        </is>
      </c>
      <c r="Y691" s="25" t="n">
        <v>39</v>
      </c>
      <c r="Z691" s="25" t="inlineStr">
        <is>
          <t>B</t>
        </is>
      </c>
      <c r="AB691" s="25" t="n">
        <v>48</v>
      </c>
      <c r="AE691" s="25" t="inlineStr">
        <is>
          <t>SUR</t>
        </is>
      </c>
      <c r="AH691" s="25">
        <f>CONCATENATE(X691," ",Y691," ",Z691," ",AA691," ",AB691," ",AC691," ",AD691," ",AE691," ",AF691," ",AG691)</f>
        <v/>
      </c>
      <c r="AI691" s="25" t="inlineStr">
        <is>
          <t>no reporta</t>
        </is>
      </c>
      <c r="AJ691" s="25" t="inlineStr">
        <is>
          <t>no reporta</t>
        </is>
      </c>
      <c r="AK691" s="25" t="inlineStr">
        <is>
          <t>El Trianón</t>
        </is>
      </c>
      <c r="AP691" s="25" t="n">
        <v>7</v>
      </c>
      <c r="AQ691" s="34" t="n">
        <v>41873</v>
      </c>
      <c r="AR691" s="34" t="n">
        <v>41873</v>
      </c>
      <c r="AS691" s="36">
        <f>AR691-AQ691</f>
        <v/>
      </c>
      <c r="AT691" s="25" t="inlineStr">
        <is>
          <t>Acta de compromiso</t>
        </is>
      </c>
      <c r="AU691" s="25" t="inlineStr">
        <is>
          <t>Auto de archivo</t>
        </is>
      </c>
    </row>
    <row r="692">
      <c r="B692" s="25" t="inlineStr">
        <is>
          <t>688-2014</t>
        </is>
      </c>
      <c r="C692" s="25" t="n">
        <v>1313443</v>
      </c>
      <c r="D692" s="25" t="inlineStr">
        <is>
          <t>SUELO</t>
        </is>
      </c>
      <c r="H692" s="25" t="inlineStr">
        <is>
          <t>Remocion de suelo al lado de un arbol que puede generar riesgo de volcamiento</t>
        </is>
      </c>
      <c r="I692" s="25" t="inlineStr">
        <is>
          <t>Anonimo</t>
        </is>
      </c>
      <c r="T692" s="25">
        <f>CONCATENATE(J692," ",K692," ",L692," ",M692," ",N692," ",O692," ",P692," ",Q692," ",R692," ",S692)</f>
        <v/>
      </c>
      <c r="U692" s="25" t="inlineStr">
        <is>
          <t>no reporta</t>
        </is>
      </c>
      <c r="V692" s="25" t="inlineStr">
        <is>
          <t>no reporta</t>
        </is>
      </c>
      <c r="W692" s="25" t="inlineStr">
        <is>
          <t>Rene</t>
        </is>
      </c>
      <c r="X692" s="25" t="inlineStr">
        <is>
          <t>CL</t>
        </is>
      </c>
      <c r="Y692" s="25" t="n">
        <v>40</v>
      </c>
      <c r="Z692" s="25" t="inlineStr">
        <is>
          <t>C</t>
        </is>
      </c>
      <c r="AA692" s="25" t="inlineStr">
        <is>
          <t>SUR</t>
        </is>
      </c>
      <c r="AB692" s="25" t="n">
        <v>28</v>
      </c>
      <c r="AD692" s="25" t="n">
        <v>39</v>
      </c>
      <c r="AH692" s="25">
        <f>CONCATENATE(X692," ",Y692," ",Z692," ",AA692," ",AB692," ",AC692," ",AD692," ",AE692," ",AF692," ",AG692)</f>
        <v/>
      </c>
      <c r="AI692" s="25" t="inlineStr">
        <is>
          <t>no reporta</t>
        </is>
      </c>
      <c r="AJ692" s="25" t="inlineStr">
        <is>
          <t>no reporta</t>
        </is>
      </c>
      <c r="AK692" s="25" t="inlineStr">
        <is>
          <t xml:space="preserve">La Mina </t>
        </is>
      </c>
      <c r="AP692" s="25" t="n">
        <v>6</v>
      </c>
      <c r="AQ692" s="34" t="n">
        <v>41878</v>
      </c>
      <c r="AS692" s="36">
        <f>AR692-AQ692</f>
        <v/>
      </c>
      <c r="AT692" s="25" t="inlineStr">
        <is>
          <t>Acta de compromiso</t>
        </is>
      </c>
      <c r="AU692" s="25" t="inlineStr">
        <is>
          <t>Auto de archivo</t>
        </is>
      </c>
    </row>
    <row r="693">
      <c r="B693" s="25" t="inlineStr">
        <is>
          <t>689-2014</t>
        </is>
      </c>
      <c r="C693" s="25" t="n">
        <v>1313127</v>
      </c>
      <c r="E693" s="25" t="inlineStr">
        <is>
          <t>RESIDUOS SOLIDOS</t>
        </is>
      </c>
      <c r="H693" s="25" t="inlineStr">
        <is>
          <t>Inadecuado manejo de residuos solidos</t>
        </is>
      </c>
      <c r="I693" s="25" t="inlineStr">
        <is>
          <t>De Oficio</t>
        </is>
      </c>
      <c r="T693" s="25">
        <f>CONCATENATE(J693," ",K693," ",L693," ",M693," ",N693," ",O693," ",P693," ",Q693," ",R693," ",S693)</f>
        <v/>
      </c>
      <c r="U693" s="25" t="inlineStr">
        <is>
          <t>no reporta</t>
        </is>
      </c>
      <c r="V693" s="25" t="inlineStr">
        <is>
          <t>no reporta</t>
        </is>
      </c>
      <c r="W693" s="25" t="inlineStr">
        <is>
          <t>Flor Maria - Gloria Estella Tirado</t>
        </is>
      </c>
      <c r="X693" s="25" t="inlineStr">
        <is>
          <t>CL</t>
        </is>
      </c>
      <c r="Y693" s="25" t="n">
        <v>27</v>
      </c>
      <c r="AA693" s="25" t="inlineStr">
        <is>
          <t>SUR</t>
        </is>
      </c>
      <c r="AB693" s="25" t="n">
        <v>25</v>
      </c>
      <c r="AC693" s="25" t="inlineStr">
        <is>
          <t>B</t>
        </is>
      </c>
      <c r="AD693" s="25" t="n">
        <v>32</v>
      </c>
      <c r="AH693" s="25">
        <f>CONCATENATE(X693," ",Y693," ",Z693," ",AA693," ",AB693," ",AC693," ",AD693," ",AE693," ",AF693," ",AG693)</f>
        <v/>
      </c>
      <c r="AI693" s="25" t="inlineStr">
        <is>
          <t>no reporta</t>
        </is>
      </c>
      <c r="AJ693" s="25" t="inlineStr">
        <is>
          <t>no reporta</t>
        </is>
      </c>
      <c r="AK693" s="25" t="inlineStr">
        <is>
          <t>Loma El Atravezado</t>
        </is>
      </c>
      <c r="AP693" s="25" t="n">
        <v>4</v>
      </c>
      <c r="AQ693" s="34" t="n">
        <v>41873</v>
      </c>
      <c r="AR693" s="34" t="n">
        <v>41873</v>
      </c>
      <c r="AS693" s="36">
        <f>AR693-AQ693</f>
        <v/>
      </c>
      <c r="AT693" s="25" t="inlineStr">
        <is>
          <t>Acta de compromiso</t>
        </is>
      </c>
      <c r="AU693" s="25" t="inlineStr">
        <is>
          <t>Verificación</t>
        </is>
      </c>
    </row>
    <row r="694">
      <c r="B694" s="25" t="inlineStr">
        <is>
          <t>690-2014</t>
        </is>
      </c>
      <c r="C694" s="25" t="n">
        <v>1313132</v>
      </c>
      <c r="E694" s="25" t="inlineStr">
        <is>
          <t>ESCOMBROS</t>
        </is>
      </c>
      <c r="H694" s="25" t="inlineStr">
        <is>
          <t>Disposición inadecuada de escombros</t>
        </is>
      </c>
      <c r="I694" s="25" t="inlineStr">
        <is>
          <t>Fernando Cano</t>
        </is>
      </c>
      <c r="J694" s="25" t="inlineStr">
        <is>
          <t>CL</t>
        </is>
      </c>
      <c r="K694" s="25" t="n">
        <v>48</v>
      </c>
      <c r="M694" s="25" t="inlineStr">
        <is>
          <t>SUR</t>
        </is>
      </c>
      <c r="N694" s="25" t="n">
        <v>42</v>
      </c>
      <c r="O694" s="25" t="inlineStr">
        <is>
          <t>A</t>
        </is>
      </c>
      <c r="P694" s="25" t="n">
        <v>59</v>
      </c>
      <c r="T694" s="25">
        <f>CONCATENATE(J694," ",K694," ",L694," ",M694," ",N694," ",O694," ",P694," ",Q694," ",R694," ",S694)</f>
        <v/>
      </c>
      <c r="U694" s="25" t="inlineStr">
        <is>
          <t>no reporta</t>
        </is>
      </c>
      <c r="V694" s="25" t="inlineStr">
        <is>
          <t>no reporta</t>
        </is>
      </c>
      <c r="W694" s="25" t="inlineStr">
        <is>
          <t>German Herrera</t>
        </is>
      </c>
      <c r="X694" s="25" t="inlineStr">
        <is>
          <t>CL</t>
        </is>
      </c>
      <c r="Y694" s="25" t="n">
        <v>48</v>
      </c>
      <c r="AA694" s="25" t="inlineStr">
        <is>
          <t>SUR</t>
        </is>
      </c>
      <c r="AB694" s="25" t="n">
        <v>42</v>
      </c>
      <c r="AC694" s="25" t="inlineStr">
        <is>
          <t>A</t>
        </is>
      </c>
      <c r="AD694" s="25" t="n">
        <v>75</v>
      </c>
      <c r="AH694" s="25">
        <f>CONCATENATE(X694," ",Y694," ",Z694," ",AA694," ",AB694," ",AC694," ",AD694," ",AE694," ",AF694," ",AG694)</f>
        <v/>
      </c>
      <c r="AI694" s="25" t="n">
        <v>3482118</v>
      </c>
      <c r="AJ694" s="25" t="n">
        <v>3005440614</v>
      </c>
      <c r="AK694" s="25" t="inlineStr">
        <is>
          <t>La Paz</t>
        </is>
      </c>
      <c r="AP694" s="25" t="n">
        <v>7</v>
      </c>
      <c r="AQ694" s="34" t="n">
        <v>41873</v>
      </c>
      <c r="AR694" s="34" t="n">
        <v>41873</v>
      </c>
      <c r="AS694" s="36">
        <f>AR694-AQ694</f>
        <v/>
      </c>
      <c r="AT694" s="25" t="inlineStr">
        <is>
          <t>Acta de compromiso</t>
        </is>
      </c>
      <c r="AU694" s="25" t="inlineStr">
        <is>
          <t>Verificación</t>
        </is>
      </c>
    </row>
    <row r="695">
      <c r="B695" s="25" t="inlineStr">
        <is>
          <t>691-2014</t>
        </is>
      </c>
      <c r="C695" s="25" t="n">
        <v>1313137</v>
      </c>
      <c r="D695" s="25" t="inlineStr">
        <is>
          <t>FAUNA DOMÉSTICA</t>
        </is>
      </c>
      <c r="H695" s="25" t="inlineStr">
        <is>
          <t>Caballos que amarran en palmas y generan perjuicio</t>
        </is>
      </c>
      <c r="I695" s="25" t="inlineStr">
        <is>
          <t>Guillermo Benitez</t>
        </is>
      </c>
      <c r="T695" s="25">
        <f>CONCATENATE(J695," ",K695," ",L695," ",M695," ",N695," ",O695," ",P695," ",Q695," ",R695," ",S695)</f>
        <v/>
      </c>
      <c r="U695" s="25" t="n">
        <v>70545954</v>
      </c>
      <c r="V695" s="25" t="n">
        <v>3192718557</v>
      </c>
      <c r="W695" s="25" t="inlineStr">
        <is>
          <t>Por determinar</t>
        </is>
      </c>
      <c r="AH695" s="25">
        <f>CONCATENATE(X695," ",Y695," ",Z695," ",AA695," ",AB695," ",AC695," ",AD695," ",AE695," ",AF695," ",AG695)</f>
        <v/>
      </c>
      <c r="AI695" s="25" t="inlineStr">
        <is>
          <t>no reporta</t>
        </is>
      </c>
      <c r="AJ695" s="25" t="inlineStr">
        <is>
          <t>no reporta</t>
        </is>
      </c>
      <c r="AK695" s="25" t="inlineStr">
        <is>
          <t>Mesa</t>
        </is>
      </c>
      <c r="AP695" s="25" t="n">
        <v>9</v>
      </c>
      <c r="AQ695" s="34" t="n">
        <v>41876</v>
      </c>
      <c r="AR695" s="34" t="n">
        <v>41892</v>
      </c>
      <c r="AS695" s="36">
        <f>AR695-AQ695</f>
        <v/>
      </c>
      <c r="AT695" s="25" t="inlineStr">
        <is>
          <t>Acta de compromiso</t>
        </is>
      </c>
      <c r="AU695" s="25" t="inlineStr">
        <is>
          <t>Visitas patrulleros</t>
        </is>
      </c>
      <c r="AW695" s="38" t="n">
        <v>41892</v>
      </c>
      <c r="AX695" s="37" t="inlineStr">
        <is>
          <t>S. Bustamante</t>
        </is>
      </c>
    </row>
    <row r="696">
      <c r="B696" s="25" t="inlineStr">
        <is>
          <t>692-2014</t>
        </is>
      </c>
      <c r="C696" s="25" t="n">
        <v>1313184</v>
      </c>
      <c r="E696" s="25" t="inlineStr">
        <is>
          <t>RESIDUOS SOLIDOS</t>
        </is>
      </c>
      <c r="H696" s="25" t="inlineStr">
        <is>
          <t>Disposición inadecuada de residuos solidos</t>
        </is>
      </c>
      <c r="I696" s="25" t="inlineStr">
        <is>
          <t>Café Bistro - Gloria Tamayo</t>
        </is>
      </c>
      <c r="J696" s="25" t="inlineStr">
        <is>
          <t>DG</t>
        </is>
      </c>
      <c r="K696" s="25" t="n">
        <v>40</v>
      </c>
      <c r="N696" s="25" t="n">
        <v>33</v>
      </c>
      <c r="O696" s="25" t="inlineStr">
        <is>
          <t>B</t>
        </is>
      </c>
      <c r="P696" s="25" t="n">
        <v>50</v>
      </c>
      <c r="Q696" s="25" t="inlineStr">
        <is>
          <t>SUR</t>
        </is>
      </c>
      <c r="T696" s="25">
        <f>CONCATENATE(J696," ",K696," ",L696," ",M696," ",N696," ",O696," ",P696," ",Q696," ",R696," ",S696)</f>
        <v/>
      </c>
      <c r="U696" s="25" t="n">
        <v>43050221</v>
      </c>
      <c r="V696" s="25" t="n">
        <v>2767698</v>
      </c>
      <c r="W696" s="25" t="inlineStr">
        <is>
          <t>Comunidad del sector</t>
        </is>
      </c>
      <c r="AH696" s="25">
        <f>CONCATENATE(X696," ",Y696," ",Z696," ",AA696," ",AB696," ",AC696," ",AD696," ",AE696," ",AF696," ",AG696)</f>
        <v/>
      </c>
      <c r="AI696" s="25" t="inlineStr">
        <is>
          <t>no reporta</t>
        </is>
      </c>
      <c r="AJ696" s="25" t="inlineStr">
        <is>
          <t>no reporta</t>
        </is>
      </c>
      <c r="AK696" s="25" t="inlineStr">
        <is>
          <t>La Magnolia</t>
        </is>
      </c>
      <c r="AP696" s="25" t="n">
        <v>9</v>
      </c>
      <c r="AQ696" s="34" t="n">
        <v>41876</v>
      </c>
      <c r="AR696" s="34" t="n">
        <v>41967</v>
      </c>
      <c r="AS696" s="36">
        <f>AR696-AQ696</f>
        <v/>
      </c>
      <c r="AT696" s="25" t="inlineStr">
        <is>
          <t>Acta de compromiso</t>
        </is>
      </c>
      <c r="AU696" s="25" t="inlineStr">
        <is>
          <t>Visitas patrulleros</t>
        </is>
      </c>
      <c r="AW696" s="38" t="n">
        <v>41964</v>
      </c>
      <c r="AX696" s="37" t="inlineStr">
        <is>
          <t>S. Bustamante</t>
        </is>
      </c>
      <c r="AY696" s="38" t="n">
        <v>41967</v>
      </c>
    </row>
    <row r="697">
      <c r="B697" s="25" t="inlineStr">
        <is>
          <t>693-2014</t>
        </is>
      </c>
      <c r="C697" s="25" t="n">
        <v>1313186</v>
      </c>
      <c r="E697" s="25" t="inlineStr">
        <is>
          <t>RESIDUOS SOLIDOS</t>
        </is>
      </c>
      <c r="H697" s="25" t="inlineStr">
        <is>
          <t>Disposición inadecuada de residuos solidos</t>
        </is>
      </c>
      <c r="I697" s="25" t="inlineStr">
        <is>
          <t>Comunidad</t>
        </is>
      </c>
      <c r="T697" s="25">
        <f>CONCATENATE(J697," ",K697," ",L697," ",M697," ",N697," ",O697," ",P697," ",Q697," ",R697," ",S697)</f>
        <v/>
      </c>
      <c r="U697" s="25" t="inlineStr">
        <is>
          <t>no reporta</t>
        </is>
      </c>
      <c r="V697" s="25" t="inlineStr">
        <is>
          <t>no reporta</t>
        </is>
      </c>
      <c r="W697" s="25" t="inlineStr">
        <is>
          <t>Por determinar</t>
        </is>
      </c>
      <c r="X697" s="25" t="inlineStr">
        <is>
          <t>CL</t>
        </is>
      </c>
      <c r="Y697" s="25" t="n">
        <v>38</v>
      </c>
      <c r="Z697" s="25" t="inlineStr">
        <is>
          <t>A</t>
        </is>
      </c>
      <c r="AA697" s="25" t="inlineStr">
        <is>
          <t>SUR</t>
        </is>
      </c>
      <c r="AB697" s="25" t="n">
        <v>37</v>
      </c>
      <c r="AD697" s="25" t="n">
        <v>13</v>
      </c>
      <c r="AH697" s="25">
        <f>CONCATENATE(X697," ",Y697," ",Z697," ",AA697," ",AB697," ",AC697," ",AD697," ",AE697," ",AF697," ",AG697)</f>
        <v/>
      </c>
      <c r="AI697" s="25" t="inlineStr">
        <is>
          <t>no reporta</t>
        </is>
      </c>
      <c r="AJ697" s="25" t="inlineStr">
        <is>
          <t>no reporta</t>
        </is>
      </c>
      <c r="AK697" s="25" t="inlineStr">
        <is>
          <t>Mesa</t>
        </is>
      </c>
      <c r="AP697" s="25" t="n">
        <v>9</v>
      </c>
      <c r="AQ697" s="34" t="n">
        <v>41876</v>
      </c>
      <c r="AR697" s="34" t="n">
        <v>41876</v>
      </c>
      <c r="AS697" s="36">
        <f>AR697-AQ697</f>
        <v/>
      </c>
      <c r="AT697" s="25" t="inlineStr">
        <is>
          <t>Acta de compromiso</t>
        </is>
      </c>
      <c r="AU697" s="25" t="inlineStr">
        <is>
          <t>Verificación</t>
        </is>
      </c>
    </row>
    <row r="698">
      <c r="B698" s="25" t="inlineStr">
        <is>
          <t>694-2014</t>
        </is>
      </c>
      <c r="C698" s="25" t="n">
        <v>1313251</v>
      </c>
      <c r="E698" s="25" t="inlineStr">
        <is>
          <t>ESCOMBROS</t>
        </is>
      </c>
      <c r="H698" s="25" t="inlineStr">
        <is>
          <t>Disposición inadecuada de escombros</t>
        </is>
      </c>
      <c r="I698" s="25" t="inlineStr">
        <is>
          <t>De oficio</t>
        </is>
      </c>
      <c r="T698" s="25">
        <f>CONCATENATE(J698," ",K698," ",L698," ",M698," ",N698," ",O698," ",P698," ",Q698," ",R698," ",S698)</f>
        <v/>
      </c>
      <c r="U698" s="25" t="inlineStr">
        <is>
          <t>no reporta</t>
        </is>
      </c>
      <c r="V698" s="25" t="inlineStr">
        <is>
          <t>no reporta</t>
        </is>
      </c>
      <c r="W698" s="25" t="inlineStr">
        <is>
          <t>Miriam Villa</t>
        </is>
      </c>
      <c r="X698" s="25" t="inlineStr">
        <is>
          <t>CL</t>
        </is>
      </c>
      <c r="Y698" s="25" t="n">
        <v>40</v>
      </c>
      <c r="Z698" s="25" t="inlineStr">
        <is>
          <t>D</t>
        </is>
      </c>
      <c r="AA698" s="25" t="inlineStr">
        <is>
          <t>SUR</t>
        </is>
      </c>
      <c r="AB698" s="25" t="n">
        <v>25</v>
      </c>
      <c r="AC698" s="25" t="inlineStr">
        <is>
          <t>B</t>
        </is>
      </c>
      <c r="AD698" s="25" t="n">
        <v>50</v>
      </c>
      <c r="AH698" s="25">
        <f>CONCATENATE(X698," ",Y698," ",Z698," ",AA698," ",AB698," ",AC698," ",AD698," ",AE698," ",AF698," ",AG698)</f>
        <v/>
      </c>
      <c r="AI698" s="25" t="n">
        <v>32332011</v>
      </c>
      <c r="AJ698" s="25" t="inlineStr">
        <is>
          <t>no reporta</t>
        </is>
      </c>
      <c r="AK698" s="25" t="inlineStr">
        <is>
          <t xml:space="preserve">La Mina </t>
        </is>
      </c>
      <c r="AP698" s="25" t="n">
        <v>6</v>
      </c>
      <c r="AQ698" s="34" t="n">
        <v>41877</v>
      </c>
      <c r="AR698" s="34" t="n">
        <v>41877</v>
      </c>
      <c r="AS698" s="36">
        <f>AR698-AQ698</f>
        <v/>
      </c>
      <c r="AT698" s="25" t="inlineStr">
        <is>
          <t>Acta de compromiso</t>
        </is>
      </c>
      <c r="AU698" s="25" t="inlineStr">
        <is>
          <t>Verificación</t>
        </is>
      </c>
    </row>
    <row r="699">
      <c r="B699" s="25" t="inlineStr">
        <is>
          <t>695-2014</t>
        </is>
      </c>
      <c r="C699" s="25" t="inlineStr">
        <is>
          <t>1313417 (160SAE-1506N°2209)</t>
        </is>
      </c>
      <c r="D699" s="25" t="inlineStr">
        <is>
          <t>FLORA</t>
        </is>
      </c>
      <c r="H699" s="25" t="inlineStr">
        <is>
          <t>Podar arboles y el material lo depositan cerca a bocatoma</t>
        </is>
      </c>
      <c r="I699" s="25" t="inlineStr">
        <is>
          <t>Comunidad</t>
        </is>
      </c>
      <c r="T699" s="25">
        <f>CONCATENATE(J699," ",K699," ",L699," ",M699," ",N699," ",O699," ",P699," ",Q699," ",R699," ",S699)</f>
        <v/>
      </c>
      <c r="U699" s="25" t="inlineStr">
        <is>
          <t>no reporta</t>
        </is>
      </c>
      <c r="V699" s="25" t="inlineStr">
        <is>
          <t>no reporta</t>
        </is>
      </c>
      <c r="W699" s="25" t="inlineStr">
        <is>
          <t>Gloria Bedoya - Urb. Agua Dulce</t>
        </is>
      </c>
      <c r="X699" s="25" t="inlineStr">
        <is>
          <t>CL</t>
        </is>
      </c>
      <c r="Y699" s="25" t="n">
        <v>46</v>
      </c>
      <c r="Z699" s="25" t="inlineStr">
        <is>
          <t>D</t>
        </is>
      </c>
      <c r="AA699" s="25" t="inlineStr">
        <is>
          <t>SUR</t>
        </is>
      </c>
      <c r="AB699" s="25" t="n">
        <v>42</v>
      </c>
      <c r="AC699" s="25" t="inlineStr">
        <is>
          <t>D</t>
        </is>
      </c>
      <c r="AD699" s="25" t="n">
        <v>80</v>
      </c>
      <c r="AH699" s="25">
        <f>CONCATENATE(X699," ",Y699," ",Z699," ",AA699," ",AB699," ",AC699," ",AD699," ",AE699," ",AF699," ",AG699)</f>
        <v/>
      </c>
      <c r="AI699" s="25" t="inlineStr">
        <is>
          <t>no reporta</t>
        </is>
      </c>
      <c r="AJ699" s="25" t="inlineStr">
        <is>
          <t>no reporta</t>
        </is>
      </c>
      <c r="AK699" s="25" t="inlineStr">
        <is>
          <t>La Paz</t>
        </is>
      </c>
      <c r="AP699" s="25" t="n">
        <v>7</v>
      </c>
      <c r="AQ699" s="34" t="n">
        <v>41877</v>
      </c>
      <c r="AR699" s="34" t="n">
        <v>41912</v>
      </c>
      <c r="AS699" s="36">
        <f>AR699-AQ699</f>
        <v/>
      </c>
      <c r="AT699" s="25" t="inlineStr">
        <is>
          <t>Acta de compromiso</t>
        </is>
      </c>
      <c r="AU699" s="25" t="inlineStr">
        <is>
          <t>Visitas patrulleros</t>
        </is>
      </c>
      <c r="AV699" s="25" t="inlineStr">
        <is>
          <t>Se anexa informe del Ing. Jorge Uribe el dia 30 de Junio</t>
        </is>
      </c>
      <c r="AW699" s="38" t="n">
        <v>41912</v>
      </c>
      <c r="AX699" s="37" t="inlineStr">
        <is>
          <t>S. Bustamante</t>
        </is>
      </c>
      <c r="AZ699" s="38" t="n">
        <v>42167</v>
      </c>
      <c r="BA699" s="37" t="inlineStr">
        <is>
          <t>Jorge Uribe</t>
        </is>
      </c>
      <c r="BB699" s="38" t="n">
        <v>42185</v>
      </c>
    </row>
    <row r="700">
      <c r="B700" s="25" t="inlineStr">
        <is>
          <t>696-2014</t>
        </is>
      </c>
      <c r="C700" s="25" t="n">
        <v>1313419</v>
      </c>
      <c r="D700" s="25" t="inlineStr">
        <is>
          <t>FAUNA DOMÉSTICA</t>
        </is>
      </c>
      <c r="H700" s="25" t="inlineStr">
        <is>
          <t>Diposición inadecuada de excrementos de canino</t>
        </is>
      </c>
      <c r="I700" s="25" t="inlineStr">
        <is>
          <t xml:space="preserve">Liliana </t>
        </is>
      </c>
      <c r="J700" s="25" t="inlineStr">
        <is>
          <t>KR</t>
        </is>
      </c>
      <c r="K700" s="25" t="n">
        <v>42</v>
      </c>
      <c r="L700" s="25" t="inlineStr">
        <is>
          <t>A</t>
        </is>
      </c>
      <c r="N700" s="25" t="n">
        <v>46</v>
      </c>
      <c r="O700" s="25" t="inlineStr">
        <is>
          <t>E</t>
        </is>
      </c>
      <c r="P700" s="25" t="n">
        <v>4</v>
      </c>
      <c r="Q700" s="25" t="inlineStr">
        <is>
          <t>SUR</t>
        </is>
      </c>
      <c r="T700" s="25">
        <f>CONCATENATE(J700," ",K700," ",L700," ",M700," ",N700," ",O700," ",P700," ",Q700," ",R700," ",S700)</f>
        <v/>
      </c>
      <c r="U700" s="25" t="inlineStr">
        <is>
          <t>no reporta</t>
        </is>
      </c>
      <c r="V700" s="25" t="n">
        <v>2701191</v>
      </c>
      <c r="W700" s="25" t="inlineStr">
        <is>
          <t>Elizabeth</t>
        </is>
      </c>
      <c r="X700" s="25" t="inlineStr">
        <is>
          <t>CL</t>
        </is>
      </c>
      <c r="Y700" s="25" t="n">
        <v>46</v>
      </c>
      <c r="Z700" s="25" t="inlineStr">
        <is>
          <t>E</t>
        </is>
      </c>
      <c r="AA700" s="25" t="inlineStr">
        <is>
          <t>SUR</t>
        </is>
      </c>
      <c r="AB700" s="25" t="n">
        <v>42</v>
      </c>
      <c r="AD700" s="25" t="n">
        <v>8</v>
      </c>
      <c r="AG700" s="25" t="n">
        <v>301</v>
      </c>
      <c r="AH700" s="25">
        <f>CONCATENATE(X700," ",Y700," ",Z700," ",AA700," ",AB700," ",AC700," ",AD700," ",AE700," ",AF700," ",AG700)</f>
        <v/>
      </c>
      <c r="AI700" s="25" t="inlineStr">
        <is>
          <t>no reporta</t>
        </is>
      </c>
      <c r="AJ700" s="25" t="inlineStr">
        <is>
          <t>no reporta</t>
        </is>
      </c>
      <c r="AK700" s="25" t="inlineStr">
        <is>
          <t>La Paz</t>
        </is>
      </c>
      <c r="AP700" s="25" t="n">
        <v>7</v>
      </c>
      <c r="AQ700" s="34" t="n">
        <v>41877</v>
      </c>
      <c r="AR700" s="34" t="n">
        <v>41912</v>
      </c>
      <c r="AS700" s="36">
        <f>AR700-AQ700</f>
        <v/>
      </c>
      <c r="AT700" s="25" t="inlineStr">
        <is>
          <t>Acta de compromiso</t>
        </is>
      </c>
      <c r="AU700" s="25" t="inlineStr">
        <is>
          <t>Visitas patrulleros</t>
        </is>
      </c>
      <c r="AW700" s="38" t="n">
        <v>41912</v>
      </c>
      <c r="AX700" s="37" t="inlineStr">
        <is>
          <t>S. Bustamante</t>
        </is>
      </c>
    </row>
    <row r="701">
      <c r="B701" s="25" t="inlineStr">
        <is>
          <t>697-2014</t>
        </is>
      </c>
      <c r="C701" s="25" t="n">
        <v>1313386</v>
      </c>
      <c r="E701" s="25" t="inlineStr">
        <is>
          <t>RESIDUOS SOLIDOS</t>
        </is>
      </c>
      <c r="H701" s="25" t="inlineStr">
        <is>
          <t>Manejo inadecuado de reciclaje</t>
        </is>
      </c>
      <c r="I701" s="25" t="inlineStr">
        <is>
          <t>De oficio</t>
        </is>
      </c>
      <c r="T701" s="25">
        <f>CONCATENATE(J701," ",K701," ",L701," ",M701," ",N701," ",O701," ",P701," ",Q701," ",R701," ",S701)</f>
        <v/>
      </c>
      <c r="U701" s="25" t="inlineStr">
        <is>
          <t>no reporta</t>
        </is>
      </c>
      <c r="V701" s="25" t="inlineStr">
        <is>
          <t>no reporta</t>
        </is>
      </c>
      <c r="W701" s="25" t="inlineStr">
        <is>
          <t>Marta Restrepo - Recicladores preambiental</t>
        </is>
      </c>
      <c r="AH701" s="25">
        <f>CONCATENATE(X701," ",Y701," ",Z701," ",AA701," ",AB701," ",AC701," ",AD701," ",AE701," ",AF701," ",AG701)</f>
        <v/>
      </c>
      <c r="AI701" s="25" t="inlineStr">
        <is>
          <t>no reporta</t>
        </is>
      </c>
      <c r="AJ701" s="25" t="inlineStr">
        <is>
          <t>no reporta</t>
        </is>
      </c>
      <c r="AK701" s="25" t="inlineStr">
        <is>
          <t>San Marcos</t>
        </is>
      </c>
      <c r="AP701" s="25" t="n">
        <v>2</v>
      </c>
      <c r="AQ701" s="34" t="n">
        <v>41877</v>
      </c>
      <c r="AR701" s="34" t="n">
        <v>41877</v>
      </c>
      <c r="AS701" s="36">
        <f>AR701-AQ701</f>
        <v/>
      </c>
      <c r="AT701" s="25" t="inlineStr">
        <is>
          <t>Acta de compromiso</t>
        </is>
      </c>
      <c r="AU701" s="25" t="inlineStr">
        <is>
          <t>Verificación</t>
        </is>
      </c>
    </row>
    <row r="702">
      <c r="B702" s="25" t="inlineStr">
        <is>
          <t>698-2014</t>
        </is>
      </c>
      <c r="C702" s="25" t="n">
        <v>1313353</v>
      </c>
      <c r="D702" s="25" t="inlineStr">
        <is>
          <t>HÍDRICO</t>
        </is>
      </c>
      <c r="H702" s="25" t="inlineStr">
        <is>
          <t>Manejo inadecuado por aguas estancadas</t>
        </is>
      </c>
      <c r="I702" s="25" t="inlineStr">
        <is>
          <t>Paula Andrea Carrillo</t>
        </is>
      </c>
      <c r="J702" s="25" t="inlineStr">
        <is>
          <t>CL</t>
        </is>
      </c>
      <c r="K702" s="25" t="n">
        <v>39</v>
      </c>
      <c r="L702" s="25" t="inlineStr">
        <is>
          <t>A</t>
        </is>
      </c>
      <c r="M702" s="25" t="inlineStr">
        <is>
          <t>SUR</t>
        </is>
      </c>
      <c r="N702" s="25" t="n">
        <v>43</v>
      </c>
      <c r="O702" s="25" t="inlineStr">
        <is>
          <t>A</t>
        </is>
      </c>
      <c r="P702" s="25" t="n">
        <v>150</v>
      </c>
      <c r="U702" s="25" t="n">
        <v>43749405</v>
      </c>
      <c r="V702" s="25" t="n">
        <v>4489084</v>
      </c>
      <c r="W702" s="25" t="inlineStr">
        <is>
          <t>Propietario casa 62</t>
        </is>
      </c>
      <c r="X702" s="25" t="inlineStr">
        <is>
          <t>CL</t>
        </is>
      </c>
      <c r="Y702" s="25" t="n">
        <v>39</v>
      </c>
      <c r="Z702" s="25" t="inlineStr">
        <is>
          <t>A</t>
        </is>
      </c>
      <c r="AA702" s="25" t="inlineStr">
        <is>
          <t>SUR</t>
        </is>
      </c>
      <c r="AB702" s="25" t="n">
        <v>27</v>
      </c>
      <c r="AC702" s="25" t="inlineStr">
        <is>
          <t>B</t>
        </is>
      </c>
      <c r="AD702" s="25" t="n">
        <v>40</v>
      </c>
      <c r="AH702" s="25">
        <f>CONCATENATE(X702," ",Y702," ",Z702," ",AA702," ",AB702," ",AC702," ",AD702," ",AE702," ",AF702," ",AG702)</f>
        <v/>
      </c>
      <c r="AI702" s="25" t="inlineStr">
        <is>
          <t>no reporta</t>
        </is>
      </c>
      <c r="AJ702" s="25" t="n">
        <v>5708074</v>
      </c>
      <c r="AK702" s="25" t="inlineStr">
        <is>
          <t>San José</t>
        </is>
      </c>
      <c r="AP702" s="25" t="n">
        <v>6</v>
      </c>
      <c r="AQ702" s="34" t="n">
        <v>41877</v>
      </c>
      <c r="AR702" s="34" t="n">
        <v>41912</v>
      </c>
      <c r="AS702" s="36">
        <f>AR702-AQ702</f>
        <v/>
      </c>
      <c r="AT702" s="25" t="inlineStr">
        <is>
          <t>Acta de compromiso</t>
        </is>
      </c>
      <c r="AU702" s="25" t="inlineStr">
        <is>
          <t>Auto de archivo</t>
        </is>
      </c>
      <c r="AW702" s="38" t="n">
        <v>41912</v>
      </c>
      <c r="AX702" s="37" t="inlineStr">
        <is>
          <t>S. Bustamante</t>
        </is>
      </c>
    </row>
    <row r="703">
      <c r="B703" s="25" t="inlineStr">
        <is>
          <t>699-2014</t>
        </is>
      </c>
      <c r="C703" s="25" t="n">
        <v>1313354</v>
      </c>
      <c r="D703" s="25" t="inlineStr">
        <is>
          <t>FAUNA DOMÉSTICA</t>
        </is>
      </c>
      <c r="H703" s="25" t="inlineStr">
        <is>
          <t>Denuncian posible ataque de mascota y tala de arboles</t>
        </is>
      </c>
      <c r="I703" s="25" t="inlineStr">
        <is>
          <t>Viviana Margarita Ochoa</t>
        </is>
      </c>
      <c r="J703" s="25" t="inlineStr">
        <is>
          <t>KR</t>
        </is>
      </c>
      <c r="K703" s="25" t="n">
        <v>37</v>
      </c>
      <c r="N703" s="25" t="n">
        <v>45</v>
      </c>
      <c r="O703" s="25" t="inlineStr">
        <is>
          <t>A</t>
        </is>
      </c>
      <c r="P703" s="25" t="n">
        <v>20</v>
      </c>
      <c r="Q703" s="25" t="inlineStr">
        <is>
          <t>SUR</t>
        </is>
      </c>
      <c r="S703" s="25" t="n">
        <v>117</v>
      </c>
      <c r="T703" s="25">
        <f>CONCATENATE(J703," ",K703," ",L703," ",M703," ",N703," ",O703," ",P703," ",Q703," ",R703," ",S703)</f>
        <v/>
      </c>
      <c r="U703" s="25" t="n">
        <v>32297109</v>
      </c>
      <c r="V703" s="25" t="n">
        <v>3015451347</v>
      </c>
      <c r="W703" s="25" t="inlineStr">
        <is>
          <t>William Ochoa</t>
        </is>
      </c>
      <c r="X703" s="25" t="inlineStr">
        <is>
          <t>KR</t>
        </is>
      </c>
      <c r="Y703" s="25" t="n">
        <v>37</v>
      </c>
      <c r="AB703" s="25" t="n">
        <v>45</v>
      </c>
      <c r="AC703" s="25" t="inlineStr">
        <is>
          <t>A</t>
        </is>
      </c>
      <c r="AE703" s="25" t="inlineStr">
        <is>
          <t>SUR</t>
        </is>
      </c>
      <c r="AH703" s="25">
        <f>CONCATENATE(X703," ",Y703," ",Z703," ",AA703," ",AB703," ",AC703," ",AD703," ",AE703," ",AF703," ",AG703)</f>
        <v/>
      </c>
      <c r="AI703" s="25" t="inlineStr">
        <is>
          <t>no reporta</t>
        </is>
      </c>
      <c r="AJ703" s="25" t="inlineStr">
        <is>
          <t>no reporta</t>
        </is>
      </c>
      <c r="AK703" s="25" t="inlineStr">
        <is>
          <t>Las Antillas</t>
        </is>
      </c>
      <c r="AP703" s="25" t="n">
        <v>7</v>
      </c>
      <c r="AQ703" s="34" t="n">
        <v>41877</v>
      </c>
      <c r="AS703" s="36">
        <f>AR703-AQ703</f>
        <v/>
      </c>
      <c r="AT703" s="25" t="inlineStr">
        <is>
          <t>Acta de compromiso</t>
        </is>
      </c>
      <c r="AU703" s="25" t="inlineStr">
        <is>
          <t>Visitas patrulleros</t>
        </is>
      </c>
    </row>
    <row r="704">
      <c r="B704" s="25" t="inlineStr">
        <is>
          <t>700-2014</t>
        </is>
      </c>
      <c r="C704" s="25" t="n">
        <v>1313356</v>
      </c>
      <c r="D704" s="25" t="inlineStr">
        <is>
          <t>FLORA</t>
        </is>
      </c>
      <c r="H704" s="25" t="inlineStr">
        <is>
          <t>Tala de cañabrava y disposición inadecuada de material de vivero</t>
        </is>
      </c>
      <c r="I704" s="25" t="inlineStr">
        <is>
          <t>Marta Lucia Ochoa</t>
        </is>
      </c>
      <c r="J704" s="25" t="inlineStr">
        <is>
          <t>KR</t>
        </is>
      </c>
      <c r="K704" s="25" t="n">
        <v>27</v>
      </c>
      <c r="N704" s="25" t="n">
        <v>23</v>
      </c>
      <c r="P704" s="25" t="n">
        <v>117</v>
      </c>
      <c r="Q704" s="25" t="inlineStr">
        <is>
          <t>SUR</t>
        </is>
      </c>
      <c r="T704" s="25">
        <f>CONCATENATE(J704," ",K704," ",L704," ",M704," ",N704," ",O704," ",P704," ",Q704," ",R704," ",S704)</f>
        <v/>
      </c>
      <c r="U704" s="25" t="inlineStr">
        <is>
          <t>no reporta</t>
        </is>
      </c>
      <c r="V704" s="25" t="inlineStr">
        <is>
          <t>no reporta</t>
        </is>
      </c>
      <c r="W704" s="25" t="inlineStr">
        <is>
          <t>Floristeria frente a frutera</t>
        </is>
      </c>
      <c r="AH704" s="25">
        <f>CONCATENATE(X704," ",Y704," ",Z704," ",AA704," ",AB704," ",AC704," ",AD704," ",AE704," ",AF704," ",AG704)</f>
        <v/>
      </c>
      <c r="AI704" s="25" t="inlineStr">
        <is>
          <t>no reporta</t>
        </is>
      </c>
      <c r="AJ704" s="25" t="inlineStr">
        <is>
          <t>no reporta</t>
        </is>
      </c>
      <c r="AK704" s="25" t="inlineStr">
        <is>
          <t>Loma El Atravezado</t>
        </is>
      </c>
      <c r="AP704" s="25" t="n">
        <v>4</v>
      </c>
      <c r="AQ704" s="34" t="n">
        <v>41877</v>
      </c>
      <c r="AS704" s="36">
        <f>AR704-AQ704</f>
        <v/>
      </c>
      <c r="AT704" s="25" t="inlineStr">
        <is>
          <t>Acta de compromiso</t>
        </is>
      </c>
      <c r="AU704" s="25" t="inlineStr">
        <is>
          <t>Auto de archivo</t>
        </is>
      </c>
      <c r="AW704" s="38" t="n">
        <v>41877</v>
      </c>
      <c r="AX704" s="38" t="n"/>
      <c r="AY704" s="38" t="n">
        <v>41918</v>
      </c>
      <c r="CH704" s="38" t="n">
        <v>41940</v>
      </c>
    </row>
    <row r="705">
      <c r="B705" s="25" t="inlineStr">
        <is>
          <t>701-2014</t>
        </is>
      </c>
      <c r="C705" s="25" t="n">
        <v>1313456</v>
      </c>
      <c r="D705" s="25" t="inlineStr">
        <is>
          <t>FLORA</t>
        </is>
      </c>
      <c r="H705" s="25" t="inlineStr">
        <is>
          <t>Extraccion de flora silvestre en la Vereda El Vallano</t>
        </is>
      </c>
      <c r="I705" s="25" t="inlineStr">
        <is>
          <t>Hilda Mary Rengifo Marin - fiscal 159</t>
        </is>
      </c>
      <c r="T705" s="25">
        <f>CONCATENATE(J705," ",K705," ",L705," ",M705," ",N705," ",O705," ",P705," ",Q705," ",R705," ",S705)</f>
        <v/>
      </c>
      <c r="U705" s="25" t="inlineStr">
        <is>
          <t>no reporta</t>
        </is>
      </c>
      <c r="V705" s="25" t="inlineStr">
        <is>
          <t>no reporta</t>
        </is>
      </c>
      <c r="W705" s="25" t="inlineStr">
        <is>
          <t>Neyser Augusto Quintero Montaño</t>
        </is>
      </c>
      <c r="X705" s="25" t="inlineStr">
        <is>
          <t>KR</t>
        </is>
      </c>
      <c r="Y705" s="25" t="n">
        <v>24</v>
      </c>
      <c r="Z705" s="25" t="inlineStr">
        <is>
          <t>D</t>
        </is>
      </c>
      <c r="AB705" s="25" t="n">
        <v>41</v>
      </c>
      <c r="AC705" s="25" t="inlineStr">
        <is>
          <t>B</t>
        </is>
      </c>
      <c r="AE705" s="25" t="inlineStr">
        <is>
          <t>SUR</t>
        </is>
      </c>
      <c r="AG705" s="25" t="n">
        <v>106</v>
      </c>
      <c r="AH705" s="25">
        <f>CONCATENATE(X705," ",Y705," ",Z705," ",AA705," ",AB705," ",AC705," ",AD705," ",AE705," ",AF705," ",AG705)</f>
        <v/>
      </c>
      <c r="AI705" s="25" t="n">
        <v>103757261</v>
      </c>
      <c r="AJ705" s="25" t="n">
        <v>3137879699</v>
      </c>
      <c r="AL705" s="25" t="inlineStr">
        <is>
          <t>El Vallano</t>
        </is>
      </c>
      <c r="AP705" s="25" t="n">
        <v>11</v>
      </c>
      <c r="AQ705" s="34" t="n">
        <v>41879</v>
      </c>
      <c r="AS705" s="36">
        <f>AR705-AQ705</f>
        <v/>
      </c>
      <c r="AT705" s="25" t="inlineStr">
        <is>
          <t>Remisión u otros</t>
        </is>
      </c>
      <c r="AU705" s="25" t="inlineStr">
        <is>
          <t>Auto de archivo</t>
        </is>
      </c>
      <c r="AW705" s="38" t="n">
        <v>41878</v>
      </c>
      <c r="AX705" s="37" t="inlineStr">
        <is>
          <t>inspeccion ambiental</t>
        </is>
      </c>
      <c r="AY705" s="38" t="n">
        <v>41878</v>
      </c>
    </row>
    <row r="706">
      <c r="A706" s="25" t="inlineStr">
        <is>
          <t>,</t>
        </is>
      </c>
      <c r="B706" s="25" t="inlineStr">
        <is>
          <t>702-2014</t>
        </is>
      </c>
      <c r="C706" s="25" t="n">
        <v>1312330</v>
      </c>
      <c r="D706" s="25" t="inlineStr">
        <is>
          <t>FAUNA DOMÉSTICA</t>
        </is>
      </c>
      <c r="H706" s="25" t="inlineStr">
        <is>
          <t>Tenencia inadecuada de gatos</t>
        </is>
      </c>
      <c r="I706" s="25" t="inlineStr">
        <is>
          <t>Fauna</t>
        </is>
      </c>
      <c r="T706" s="25">
        <f>CONCATENATE(J706," ",K706," ",L706," ",M706," ",N706," ",O706," ",P706," ",Q706," ",R706," ",S706)</f>
        <v/>
      </c>
      <c r="U706" s="25" t="inlineStr">
        <is>
          <t>no reporta</t>
        </is>
      </c>
      <c r="V706" s="25" t="inlineStr">
        <is>
          <t>no reporta</t>
        </is>
      </c>
      <c r="W706" s="25" t="inlineStr">
        <is>
          <t>Daniela Mejia</t>
        </is>
      </c>
      <c r="X706" s="25" t="inlineStr">
        <is>
          <t>DG</t>
        </is>
      </c>
      <c r="Y706" s="25" t="n">
        <v>30</v>
      </c>
      <c r="AB706" s="25" t="n">
        <v>35</v>
      </c>
      <c r="AC706" s="25" t="inlineStr">
        <is>
          <t>D</t>
        </is>
      </c>
      <c r="AD706" s="25" t="n">
        <v>5</v>
      </c>
      <c r="AE706" s="25" t="inlineStr">
        <is>
          <t>SUR</t>
        </is>
      </c>
      <c r="AG706" s="25" t="n">
        <v>201</v>
      </c>
      <c r="AH706" s="25">
        <f>CONCATENATE(X706," ",Y706," ",Z706," ",AA706," ",AB706," ",AC706," ",AD706," ",AE706," ",AF706," ",AG706)</f>
        <v/>
      </c>
      <c r="AI706" s="25" t="inlineStr">
        <is>
          <t>no reporta</t>
        </is>
      </c>
      <c r="AJ706" s="25" t="inlineStr">
        <is>
          <t>no reporta</t>
        </is>
      </c>
      <c r="AK706" s="25" t="inlineStr">
        <is>
          <t>La Sebastiana</t>
        </is>
      </c>
      <c r="AP706" s="25" t="n">
        <v>3</v>
      </c>
      <c r="AQ706" s="34" t="n">
        <v>41877</v>
      </c>
      <c r="AS706" s="36">
        <f>AR706-AQ706</f>
        <v/>
      </c>
      <c r="AT706" s="25" t="inlineStr">
        <is>
          <t>Acta de compromiso</t>
        </is>
      </c>
      <c r="AU706" s="25" t="inlineStr">
        <is>
          <t>Citaciones</t>
        </is>
      </c>
    </row>
    <row r="707">
      <c r="B707" s="25" t="inlineStr">
        <is>
          <t>703-2014</t>
        </is>
      </c>
      <c r="C707" s="25" t="n">
        <v>1311669</v>
      </c>
      <c r="D707" s="25" t="inlineStr">
        <is>
          <t>FAUNA DOMÉSTICA</t>
        </is>
      </c>
      <c r="H707" s="25" t="inlineStr">
        <is>
          <t>Tenencia inadecuada de canino</t>
        </is>
      </c>
      <c r="I707" s="25" t="inlineStr">
        <is>
          <t>Fauna</t>
        </is>
      </c>
      <c r="T707" s="25">
        <f>CONCATENATE(J707," ",K707," ",L707," ",M707," ",N707," ",O707," ",P707," ",Q707," ",R707," ",S707)</f>
        <v/>
      </c>
      <c r="U707" s="25" t="inlineStr">
        <is>
          <t>no reporta</t>
        </is>
      </c>
      <c r="V707" s="25" t="inlineStr">
        <is>
          <t>no reporta</t>
        </is>
      </c>
      <c r="W707" s="25" t="inlineStr">
        <is>
          <t>Por determinar</t>
        </is>
      </c>
      <c r="X707" s="25" t="inlineStr">
        <is>
          <t>KR</t>
        </is>
      </c>
      <c r="Y707" s="25" t="n">
        <v>42</v>
      </c>
      <c r="Z707" s="25" t="inlineStr">
        <is>
          <t>B</t>
        </is>
      </c>
      <c r="AB707" s="25" t="n">
        <v>26</v>
      </c>
      <c r="AC707" s="25" t="inlineStr">
        <is>
          <t>A</t>
        </is>
      </c>
      <c r="AD707" s="25" t="n">
        <v>22</v>
      </c>
      <c r="AE707" s="25" t="inlineStr">
        <is>
          <t>SUR</t>
        </is>
      </c>
      <c r="AG707" s="25" t="n">
        <v>301</v>
      </c>
      <c r="AH707" s="25">
        <f>CONCATENATE(X707," ",Y707," ",Z707," ",AA707," ",AB707," ",AC707," ",AD707," ",AE707," ",AF707," ",AG707)</f>
        <v/>
      </c>
      <c r="AI707" s="25" t="inlineStr">
        <is>
          <t>no reporta</t>
        </is>
      </c>
      <c r="AJ707" s="25" t="inlineStr">
        <is>
          <t>no reporta</t>
        </is>
      </c>
      <c r="AK707" s="25" t="inlineStr">
        <is>
          <t>Las Orquideas</t>
        </is>
      </c>
      <c r="AP707" s="25" t="n">
        <v>3</v>
      </c>
      <c r="AQ707" s="34" t="n">
        <v>41877</v>
      </c>
      <c r="AS707" s="36">
        <f>AR707-AQ707</f>
        <v/>
      </c>
      <c r="AT707" s="25" t="inlineStr">
        <is>
          <t>Acta de compromiso</t>
        </is>
      </c>
      <c r="AU707" s="25" t="inlineStr">
        <is>
          <t>Citaciones</t>
        </is>
      </c>
    </row>
    <row r="708">
      <c r="B708" s="25" t="inlineStr">
        <is>
          <t>704-2014</t>
        </is>
      </c>
      <c r="C708" s="25" t="inlineStr">
        <is>
          <t>1312423 - 105088</t>
        </is>
      </c>
      <c r="D708" s="25" t="inlineStr">
        <is>
          <t>FAUNA DOMÉSTICA</t>
        </is>
      </c>
      <c r="G708" s="25" t="inlineStr">
        <is>
          <t>Urbanización Portal del Cerro</t>
        </is>
      </c>
      <c r="H708" s="25" t="inlineStr">
        <is>
          <t>Tenencia inadecuada de canino</t>
        </is>
      </c>
      <c r="I708" s="25" t="inlineStr">
        <is>
          <t>Fauna</t>
        </is>
      </c>
      <c r="T708" s="25">
        <f>CONCATENATE(J708," ",K708," ",L708," ",M708," ",N708," ",O708," ",P708," ",Q708," ",R708," ",S708)</f>
        <v/>
      </c>
      <c r="U708" s="25" t="inlineStr">
        <is>
          <t>no reporta</t>
        </is>
      </c>
      <c r="V708" s="25" t="inlineStr">
        <is>
          <t>no reporta</t>
        </is>
      </c>
      <c r="W708" s="25" t="inlineStr">
        <is>
          <t>Jorge Ivan Tabares Fernandez</t>
        </is>
      </c>
      <c r="X708" s="25" t="inlineStr">
        <is>
          <t>KR</t>
        </is>
      </c>
      <c r="Y708" s="25" t="n">
        <v>45</v>
      </c>
      <c r="Z708" s="25" t="inlineStr">
        <is>
          <t>A</t>
        </is>
      </c>
      <c r="AB708" s="25" t="n">
        <v>34</v>
      </c>
      <c r="AD708" s="25" t="n">
        <v>57</v>
      </c>
      <c r="AE708" s="25" t="inlineStr">
        <is>
          <t>SUR</t>
        </is>
      </c>
      <c r="AG708" s="25" t="n">
        <v>9505</v>
      </c>
      <c r="AH708" s="25">
        <f>CONCATENATE(X708," ",Y708," ",Z708," ",AA708," ",AB708," ",AC708," ",AD708," ",AE708," ",AF708," ",AG708)</f>
        <v/>
      </c>
      <c r="AI708" s="25" t="inlineStr">
        <is>
          <t>no reporta</t>
        </is>
      </c>
      <c r="AJ708" s="25" t="inlineStr">
        <is>
          <t>no reporta</t>
        </is>
      </c>
      <c r="AK708" s="25" t="inlineStr">
        <is>
          <t>El Portal</t>
        </is>
      </c>
      <c r="AP708" s="25" t="n">
        <v>2</v>
      </c>
      <c r="AQ708" s="34" t="n">
        <v>41879</v>
      </c>
      <c r="AS708" s="36">
        <f>AR708-AQ708</f>
        <v/>
      </c>
      <c r="AT708" s="25" t="inlineStr">
        <is>
          <t>Acta de compromiso</t>
        </is>
      </c>
      <c r="AU708" s="25" t="inlineStr">
        <is>
          <t>Auto de archivo</t>
        </is>
      </c>
      <c r="AV708" s="25" t="inlineStr">
        <is>
          <t>Se remite a Fauna 15-04-2015</t>
        </is>
      </c>
    </row>
    <row r="709">
      <c r="B709" s="25" t="inlineStr">
        <is>
          <t>705-2014</t>
        </is>
      </c>
      <c r="C709" s="25" t="n">
        <v>1313447</v>
      </c>
      <c r="D709" s="25" t="inlineStr">
        <is>
          <t>FLORA</t>
        </is>
      </c>
      <c r="H709" s="25" t="inlineStr">
        <is>
          <t>Autorizan tala de arboles en riesgo</t>
        </is>
      </c>
      <c r="I709" s="25" t="inlineStr">
        <is>
          <t>Autoridad Ambiental</t>
        </is>
      </c>
      <c r="T709" s="25">
        <f>CONCATENATE(J709," ",K709," ",L709," ",M709," ",N709," ",O709," ",P709," ",Q709," ",R709," ",S709)</f>
        <v/>
      </c>
      <c r="U709" s="25" t="inlineStr">
        <is>
          <t>no reporta</t>
        </is>
      </c>
      <c r="V709" s="25" t="inlineStr">
        <is>
          <t>no reporta</t>
        </is>
      </c>
      <c r="W709" s="25" t="inlineStr">
        <is>
          <t>Colegio Cumbres - Juan Carlos Perez del Corral</t>
        </is>
      </c>
      <c r="X709" s="25" t="inlineStr">
        <is>
          <t>KR</t>
        </is>
      </c>
      <c r="Y709" s="25" t="n">
        <v>27</v>
      </c>
      <c r="Z709" s="25" t="inlineStr">
        <is>
          <t>A</t>
        </is>
      </c>
      <c r="AB709" s="25" t="n">
        <v>27</v>
      </c>
      <c r="AC709" s="25" t="inlineStr">
        <is>
          <t>D</t>
        </is>
      </c>
      <c r="AD709" s="25" t="n">
        <v>86</v>
      </c>
      <c r="AE709" s="25" t="inlineStr">
        <is>
          <t>SUR</t>
        </is>
      </c>
      <c r="AH709" s="25">
        <f>CONCATENATE(X709," ",Y709," ",Z709," ",AA709," ",AB709," ",AC709," ",AD709," ",AE709," ",AF709," ",AG709)</f>
        <v/>
      </c>
      <c r="AI709" s="25" t="inlineStr">
        <is>
          <t>890901352-3 - 15401915</t>
        </is>
      </c>
      <c r="AJ709" s="25" t="inlineStr">
        <is>
          <t>no reporta</t>
        </is>
      </c>
      <c r="AK709" s="25" t="inlineStr">
        <is>
          <t>Inmaculada</t>
        </is>
      </c>
      <c r="AM709" s="25" t="inlineStr">
        <is>
          <t>018</t>
        </is>
      </c>
      <c r="AP709" s="25" t="n">
        <v>5</v>
      </c>
      <c r="AQ709" s="34" t="n">
        <v>41879</v>
      </c>
      <c r="AS709" s="36">
        <f>AR709-AQ709</f>
        <v/>
      </c>
      <c r="AT709" s="25" t="inlineStr">
        <is>
          <t>Acta de compromiso</t>
        </is>
      </c>
      <c r="AU709" s="25" t="inlineStr">
        <is>
          <t>Visitas técnicos</t>
        </is>
      </c>
      <c r="AV709" s="25" t="inlineStr">
        <is>
          <t>Solicitan visita nuevamente el dia 19-03-2015</t>
        </is>
      </c>
    </row>
    <row r="710">
      <c r="B710" s="25" t="inlineStr">
        <is>
          <t>706- 2014</t>
        </is>
      </c>
      <c r="C710" s="25" t="inlineStr">
        <is>
          <t>1312145 - 1312256</t>
        </is>
      </c>
      <c r="D710" s="25" t="inlineStr">
        <is>
          <t>LOTE-PREDIO</t>
        </is>
      </c>
      <c r="H710" s="25" t="inlineStr">
        <is>
          <t xml:space="preserve">disposicion inadecuada material vegetal </t>
        </is>
      </c>
      <c r="I710" s="25" t="inlineStr">
        <is>
          <t>De oficio</t>
        </is>
      </c>
      <c r="J710" s="25" t="inlineStr">
        <is>
          <t>CL</t>
        </is>
      </c>
      <c r="K710" s="25" t="n">
        <v>44</v>
      </c>
      <c r="L710" s="25" t="inlineStr">
        <is>
          <t>A</t>
        </is>
      </c>
      <c r="M710" s="25" t="inlineStr">
        <is>
          <t>SUR</t>
        </is>
      </c>
      <c r="N710" s="25" t="n">
        <v>40</v>
      </c>
      <c r="P710" s="25" t="n">
        <v>35</v>
      </c>
      <c r="T710" s="25">
        <f>CONCATENATE(J710," ",K710," ",L710," ",M710," ",N710," ",O710," ",P710," ",Q710," ",R710," ",S710)</f>
        <v/>
      </c>
      <c r="U710" s="25" t="inlineStr">
        <is>
          <t>no reporta</t>
        </is>
      </c>
      <c r="V710" s="25" t="inlineStr">
        <is>
          <t>no reporta</t>
        </is>
      </c>
      <c r="W710" s="25" t="inlineStr">
        <is>
          <t>urbanizacion parque de san carlos</t>
        </is>
      </c>
      <c r="X710" s="25" t="inlineStr">
        <is>
          <t>CL</t>
        </is>
      </c>
      <c r="Y710" s="25" t="n">
        <v>44</v>
      </c>
      <c r="Z710" s="25" t="inlineStr">
        <is>
          <t>A</t>
        </is>
      </c>
      <c r="AA710" s="25" t="inlineStr">
        <is>
          <t>sur</t>
        </is>
      </c>
      <c r="AB710" s="25" t="n">
        <v>40</v>
      </c>
      <c r="AD710" s="25" t="n">
        <v>35</v>
      </c>
      <c r="AH710" s="25">
        <f>CONCATENATE(X710," ",Y710," ",Z710," ",AA710," ",AB710," ",AC710," ",AD710," ",AE710," ",AF710," ",AG710)</f>
        <v/>
      </c>
      <c r="AI710" s="25" t="inlineStr">
        <is>
          <t>no reporta</t>
        </is>
      </c>
      <c r="AJ710" s="25" t="inlineStr">
        <is>
          <t>no reporta</t>
        </is>
      </c>
      <c r="AK710" s="25" t="inlineStr">
        <is>
          <t>El Dorado</t>
        </is>
      </c>
      <c r="AM710" s="25" t="inlineStr">
        <is>
          <t>013</t>
        </is>
      </c>
      <c r="AP710" s="25" t="n">
        <v>7</v>
      </c>
      <c r="AQ710" s="34" t="n">
        <v>41834</v>
      </c>
      <c r="AR710" s="34" t="n">
        <v>41919</v>
      </c>
      <c r="AS710" s="36">
        <f>AR710-AQ710</f>
        <v/>
      </c>
      <c r="AT710" s="25" t="inlineStr">
        <is>
          <t>Acta de compromiso</t>
        </is>
      </c>
      <c r="AU710" s="25" t="inlineStr">
        <is>
          <t>Auto de archivo</t>
        </is>
      </c>
      <c r="AW710" s="38" t="n">
        <v>41919</v>
      </c>
      <c r="AX710" s="37" t="inlineStr">
        <is>
          <t>S. Bustamante - J. Restrepo - C. Rojas</t>
        </is>
      </c>
      <c r="CH710" s="38" t="n">
        <v>41940</v>
      </c>
    </row>
    <row r="711">
      <c r="B711" s="25" t="inlineStr">
        <is>
          <t>707- 2014</t>
        </is>
      </c>
      <c r="C711" s="25" t="n">
        <v>1313491</v>
      </c>
      <c r="E711" s="25" t="inlineStr">
        <is>
          <t>RESIDUOS SOLIDOS</t>
        </is>
      </c>
      <c r="H711" s="25" t="inlineStr">
        <is>
          <t xml:space="preserve">disposicion inadecuada de residuos solidos </t>
        </is>
      </c>
      <c r="I711" s="25" t="inlineStr">
        <is>
          <t>De oficio</t>
        </is>
      </c>
      <c r="J711" s="25" t="inlineStr">
        <is>
          <t>CL</t>
        </is>
      </c>
      <c r="K711" s="25" t="n">
        <v>36</v>
      </c>
      <c r="M711" s="25" t="inlineStr">
        <is>
          <t>SUR</t>
        </is>
      </c>
      <c r="N711" s="25" t="n">
        <v>39</v>
      </c>
      <c r="P711" s="25" t="n">
        <v>67</v>
      </c>
      <c r="T711" s="25">
        <f>CONCATENATE(J711," ",K711," ",L711," ",M711," ",N711," ",O711," ",P711," ",Q711," ",R711," ",S711)</f>
        <v/>
      </c>
      <c r="U711" s="25" t="inlineStr">
        <is>
          <t>no reporta</t>
        </is>
      </c>
      <c r="V711" s="25" t="inlineStr">
        <is>
          <t>no reporta</t>
        </is>
      </c>
      <c r="W711" s="25" t="inlineStr">
        <is>
          <t>residente</t>
        </is>
      </c>
      <c r="X711" s="25" t="inlineStr">
        <is>
          <t>CL</t>
        </is>
      </c>
      <c r="Y711" s="25" t="n">
        <v>36</v>
      </c>
      <c r="AA711" s="25" t="inlineStr">
        <is>
          <t>SUR</t>
        </is>
      </c>
      <c r="AB711" s="25" t="n">
        <v>39</v>
      </c>
      <c r="AD711" s="25" t="n">
        <v>67</v>
      </c>
      <c r="AH711" s="25">
        <f>CONCATENATE(X711," ",Y711," ",Z711," ",AA711," ",AB711," ",AC711," ",AD711," ",AE711," ",AF711," ",AG711)</f>
        <v/>
      </c>
      <c r="AI711" s="25" t="inlineStr">
        <is>
          <t>no reporta</t>
        </is>
      </c>
      <c r="AJ711" s="25" t="inlineStr">
        <is>
          <t>no reporta</t>
        </is>
      </c>
      <c r="AK711" s="25" t="inlineStr">
        <is>
          <t>Zona Centro</t>
        </is>
      </c>
      <c r="AM711" s="25" t="inlineStr">
        <is>
          <t>022</t>
        </is>
      </c>
      <c r="AP711" s="25" t="n">
        <v>9</v>
      </c>
      <c r="AQ711" s="34" t="n">
        <v>41883</v>
      </c>
      <c r="AR711" s="34" t="n">
        <v>41883</v>
      </c>
      <c r="AS711" s="36">
        <f>AR711-AQ711</f>
        <v/>
      </c>
      <c r="AT711" s="25" t="inlineStr">
        <is>
          <t>Comparendo ambiental</t>
        </is>
      </c>
      <c r="AU711" s="25" t="inlineStr">
        <is>
          <t>Auto de archivo</t>
        </is>
      </c>
    </row>
    <row r="712">
      <c r="B712" s="25" t="inlineStr">
        <is>
          <t>708- 2014</t>
        </is>
      </c>
      <c r="C712" s="25" t="n">
        <v>1313492</v>
      </c>
      <c r="E712" s="25" t="inlineStr">
        <is>
          <t>RESIDUOS SOLIDOS</t>
        </is>
      </c>
      <c r="H712" s="25" t="inlineStr">
        <is>
          <t>disposicion inadecuada de residuos solidos</t>
        </is>
      </c>
      <c r="I712" s="25" t="inlineStr">
        <is>
          <t>De oficio</t>
        </is>
      </c>
      <c r="J712" s="25" t="inlineStr">
        <is>
          <t>KR</t>
        </is>
      </c>
      <c r="K712" s="25" t="n">
        <v>43</v>
      </c>
      <c r="L712" s="25" t="inlineStr">
        <is>
          <t>A</t>
        </is>
      </c>
      <c r="N712" s="25" t="n">
        <v>39</v>
      </c>
      <c r="P712" s="25" t="n">
        <v>26</v>
      </c>
      <c r="T712" s="25">
        <f>CONCATENATE(J712," ",K712," ",L712," ",M712," ",N712," ",O712," ",P712," ",Q712," ",R712," ",S712)</f>
        <v/>
      </c>
      <c r="U712" s="25" t="inlineStr">
        <is>
          <t>no reporta</t>
        </is>
      </c>
      <c r="V712" s="25" t="inlineStr">
        <is>
          <t>no reporta</t>
        </is>
      </c>
      <c r="W712" s="25" t="inlineStr">
        <is>
          <t>ranchy lycor</t>
        </is>
      </c>
      <c r="X712" s="25" t="inlineStr">
        <is>
          <t>KR</t>
        </is>
      </c>
      <c r="Y712" s="25" t="n">
        <v>43</v>
      </c>
      <c r="Z712" s="25" t="inlineStr">
        <is>
          <t>A</t>
        </is>
      </c>
      <c r="AB712" s="25" t="n">
        <v>39</v>
      </c>
      <c r="AD712" s="25" t="n">
        <v>26</v>
      </c>
      <c r="AH712" s="25">
        <f>CONCATENATE(X712," ",Y712," ",Z712," ",AA712," ",AB712," ",AC712," ",AD712," ",AE712," ",AF712," ",AG712)</f>
        <v/>
      </c>
      <c r="AI712" s="25" t="inlineStr">
        <is>
          <t>no reporta</t>
        </is>
      </c>
      <c r="AJ712" s="25" t="inlineStr">
        <is>
          <t>no reporta</t>
        </is>
      </c>
      <c r="AK712" s="25" t="inlineStr">
        <is>
          <t>Zona Centro</t>
        </is>
      </c>
      <c r="AM712" s="25" t="inlineStr">
        <is>
          <t>022</t>
        </is>
      </c>
      <c r="AP712" s="25" t="n">
        <v>9</v>
      </c>
      <c r="AQ712" s="34" t="n">
        <v>41879</v>
      </c>
      <c r="AR712" s="34" t="n">
        <v>41879</v>
      </c>
      <c r="AS712" s="36">
        <f>AR712-AQ712</f>
        <v/>
      </c>
      <c r="AT712" s="25" t="inlineStr">
        <is>
          <t>comparendo ambiental</t>
        </is>
      </c>
      <c r="AU712" s="25" t="inlineStr">
        <is>
          <t>Auto de archivo</t>
        </is>
      </c>
    </row>
    <row r="713">
      <c r="B713" s="25" t="inlineStr">
        <is>
          <t>709- 2014</t>
        </is>
      </c>
      <c r="C713" s="25" t="n">
        <v>1313493</v>
      </c>
      <c r="E713" s="25" t="inlineStr">
        <is>
          <t>RESIDUOS SOLIDOS</t>
        </is>
      </c>
      <c r="H713" s="25" t="inlineStr">
        <is>
          <t>disposicion inadecuada de residuos solidos</t>
        </is>
      </c>
      <c r="I713" s="25" t="inlineStr">
        <is>
          <t>De oficio</t>
        </is>
      </c>
      <c r="J713" s="25" t="inlineStr">
        <is>
          <t>KR</t>
        </is>
      </c>
      <c r="K713" s="25" t="n">
        <v>40</v>
      </c>
      <c r="N713" s="25" t="n">
        <v>36</v>
      </c>
      <c r="T713" s="25">
        <f>CONCATENATE(J713," ",K713," ",L713," ",M713," ",N713," ",O713," ",P713," ",Q713," ",R713," ",S713)</f>
        <v/>
      </c>
      <c r="U713" s="25" t="inlineStr">
        <is>
          <t>no reporta</t>
        </is>
      </c>
      <c r="V713" s="25" t="inlineStr">
        <is>
          <t>no reporta</t>
        </is>
      </c>
      <c r="W713" s="25" t="inlineStr">
        <is>
          <t>legumbreria campo amor</t>
        </is>
      </c>
      <c r="X713" s="25" t="inlineStr">
        <is>
          <t>KR</t>
        </is>
      </c>
      <c r="Y713" s="25" t="n">
        <v>40</v>
      </c>
      <c r="AB713" s="25" t="n">
        <v>36</v>
      </c>
      <c r="AH713" s="25">
        <f>CONCATENATE(X713," ",Y713," ",Z713," ",AA713," ",AB713," ",AC713," ",AD713," ",AE713," ",AF713," ",AG713)</f>
        <v/>
      </c>
      <c r="AI713" s="25" t="inlineStr">
        <is>
          <t>no reporta</t>
        </is>
      </c>
      <c r="AJ713" s="25" t="inlineStr">
        <is>
          <t>no reporta</t>
        </is>
      </c>
      <c r="AK713" s="25" t="inlineStr">
        <is>
          <t>Zona Centro</t>
        </is>
      </c>
      <c r="AM713" s="25" t="inlineStr">
        <is>
          <t>022</t>
        </is>
      </c>
      <c r="AP713" s="25" t="n">
        <v>9</v>
      </c>
      <c r="AQ713" s="34" t="n">
        <v>41883</v>
      </c>
      <c r="AR713" s="34" t="n">
        <v>41883</v>
      </c>
      <c r="AS713" s="36">
        <f>AR713-AQ713</f>
        <v/>
      </c>
      <c r="AT713" s="25" t="inlineStr">
        <is>
          <t>comparendo ambiental</t>
        </is>
      </c>
      <c r="AU713" s="25" t="inlineStr">
        <is>
          <t>Auto de archivo</t>
        </is>
      </c>
    </row>
    <row r="714">
      <c r="B714" s="25" t="inlineStr">
        <is>
          <t>710- 2014</t>
        </is>
      </c>
      <c r="C714" s="25" t="n">
        <v>1313494</v>
      </c>
      <c r="E714" s="25" t="inlineStr">
        <is>
          <t>RESIDUOS SOLIDOS</t>
        </is>
      </c>
      <c r="H714" s="25" t="inlineStr">
        <is>
          <t>disposicion  inadecuada de residuos solidos</t>
        </is>
      </c>
      <c r="I714" s="25" t="inlineStr">
        <is>
          <t>De oficio</t>
        </is>
      </c>
      <c r="J714" s="25" t="inlineStr">
        <is>
          <t>KR</t>
        </is>
      </c>
      <c r="K714" s="25" t="n">
        <v>43</v>
      </c>
      <c r="N714" s="25" t="n">
        <v>35</v>
      </c>
      <c r="P714" s="25" t="n">
        <v>55</v>
      </c>
      <c r="Q714" s="25" t="inlineStr">
        <is>
          <t>SUR</t>
        </is>
      </c>
      <c r="T714" s="25">
        <f>CONCATENATE(J714," ",K714," ",L714," ",M714," ",N714," ",O714," ",P714," ",Q714," ",R714," ",S714)</f>
        <v/>
      </c>
      <c r="U714" s="25" t="inlineStr">
        <is>
          <t>no reporta</t>
        </is>
      </c>
      <c r="V714" s="25" t="inlineStr">
        <is>
          <t>no reporta</t>
        </is>
      </c>
      <c r="W714" s="25" t="inlineStr">
        <is>
          <t>centro de belleza nohelia</t>
        </is>
      </c>
      <c r="X714" s="25" t="inlineStr">
        <is>
          <t>KR</t>
        </is>
      </c>
      <c r="Y714" s="25" t="n">
        <v>43</v>
      </c>
      <c r="AB714" s="25" t="n">
        <v>35</v>
      </c>
      <c r="AD714" s="25" t="n">
        <v>55</v>
      </c>
      <c r="AE714" s="25" t="inlineStr">
        <is>
          <t>SUR</t>
        </is>
      </c>
      <c r="AH714" s="25">
        <f>CONCATENATE(X714," ",Y714," ",Z714," ",AA714," ",AB714," ",AC714," ",AD714," ",AE714," ",AF714," ",AG714)</f>
        <v/>
      </c>
      <c r="AI714" s="25" t="inlineStr">
        <is>
          <t>no reporta</t>
        </is>
      </c>
      <c r="AJ714" s="25" t="inlineStr">
        <is>
          <t>no reporta</t>
        </is>
      </c>
      <c r="AK714" s="25" t="inlineStr">
        <is>
          <t>Zona Centro</t>
        </is>
      </c>
      <c r="AM714" s="25" t="inlineStr">
        <is>
          <t>022</t>
        </is>
      </c>
      <c r="AP714" s="25" t="n">
        <v>9</v>
      </c>
      <c r="AQ714" s="34" t="n">
        <v>41883</v>
      </c>
      <c r="AR714" s="34" t="n">
        <v>41883</v>
      </c>
      <c r="AS714" s="36">
        <f>AR714-AQ714</f>
        <v/>
      </c>
      <c r="AT714" s="25" t="inlineStr">
        <is>
          <t>Comparendo ambiental</t>
        </is>
      </c>
      <c r="AU714" s="25" t="inlineStr">
        <is>
          <t>Auto de archivo</t>
        </is>
      </c>
    </row>
    <row r="715">
      <c r="B715" s="25" t="inlineStr">
        <is>
          <t>711-2014</t>
        </is>
      </c>
      <c r="C715" s="25" t="n">
        <v>1313495</v>
      </c>
      <c r="E715" s="25" t="inlineStr">
        <is>
          <t>RESIDUOS SOLIDOS</t>
        </is>
      </c>
      <c r="H715" s="25" t="inlineStr">
        <is>
          <t>disposicion inadecuada de residuos solidos</t>
        </is>
      </c>
      <c r="I715" s="25" t="inlineStr">
        <is>
          <t>De oficio</t>
        </is>
      </c>
      <c r="J715" s="25" t="inlineStr">
        <is>
          <t>KR</t>
        </is>
      </c>
      <c r="K715" s="25" t="n">
        <v>40</v>
      </c>
      <c r="N715" s="25" t="n">
        <v>36</v>
      </c>
      <c r="P715" s="25" t="n">
        <v>9</v>
      </c>
      <c r="Q715" s="25" t="inlineStr">
        <is>
          <t>SUR</t>
        </is>
      </c>
      <c r="T715" s="25">
        <f>CONCATENATE(J715," ",K715," ",L715," ",M715," ",N715," ",O715," ",P715," ",Q715," ",R715," ",S715)</f>
        <v/>
      </c>
      <c r="U715" s="25" t="inlineStr">
        <is>
          <t>no reporta</t>
        </is>
      </c>
      <c r="V715" s="25" t="inlineStr">
        <is>
          <t>no reporta</t>
        </is>
      </c>
      <c r="W715" s="25" t="inlineStr">
        <is>
          <t>oficio</t>
        </is>
      </c>
      <c r="X715" s="25" t="inlineStr">
        <is>
          <t>KR</t>
        </is>
      </c>
      <c r="Y715" s="25" t="n">
        <v>40</v>
      </c>
      <c r="AB715" s="25" t="n">
        <v>36</v>
      </c>
      <c r="AD715" s="25" t="n">
        <v>9</v>
      </c>
      <c r="AE715" s="25" t="inlineStr">
        <is>
          <t>SUR</t>
        </is>
      </c>
      <c r="AH715" s="25">
        <f>CONCATENATE(X715," ",Y715," ",Z715," ",AA715," ",AB715," ",AC715," ",AD715," ",AE715," ",AF715," ",AG715)</f>
        <v/>
      </c>
      <c r="AI715" s="25" t="inlineStr">
        <is>
          <t>no reporta</t>
        </is>
      </c>
      <c r="AJ715" s="25" t="inlineStr">
        <is>
          <t>no reporta</t>
        </is>
      </c>
      <c r="AK715" s="25" t="inlineStr">
        <is>
          <t>Zona Centro</t>
        </is>
      </c>
      <c r="AM715" s="25" t="inlineStr">
        <is>
          <t>022</t>
        </is>
      </c>
      <c r="AP715" s="25" t="n">
        <v>9</v>
      </c>
      <c r="AQ715" s="34" t="n">
        <v>41879</v>
      </c>
      <c r="AR715" s="34" t="n">
        <v>41879</v>
      </c>
      <c r="AS715" s="36">
        <f>AR715-AQ715</f>
        <v/>
      </c>
      <c r="AT715" s="25" t="inlineStr">
        <is>
          <t>Comparendo ambiental</t>
        </is>
      </c>
      <c r="AU715" s="25" t="inlineStr">
        <is>
          <t>Auto de archivo</t>
        </is>
      </c>
    </row>
    <row r="716">
      <c r="B716" s="25" t="inlineStr">
        <is>
          <t>712-2014</t>
        </is>
      </c>
      <c r="C716" s="25" t="n">
        <v>1313496</v>
      </c>
      <c r="E716" s="25" t="inlineStr">
        <is>
          <t>RESIDUOS SOLIDOS</t>
        </is>
      </c>
      <c r="H716" s="25" t="inlineStr">
        <is>
          <t>disposicion inadecuada de residuos solidos</t>
        </is>
      </c>
      <c r="I716" s="25" t="inlineStr">
        <is>
          <t>De oficio</t>
        </is>
      </c>
      <c r="J716" s="25" t="inlineStr">
        <is>
          <t>CL</t>
        </is>
      </c>
      <c r="K716" s="25" t="n">
        <v>36</v>
      </c>
      <c r="M716" s="25" t="inlineStr">
        <is>
          <t>sur</t>
        </is>
      </c>
      <c r="N716" s="25" t="n">
        <v>39</v>
      </c>
      <c r="P716" s="25" t="n">
        <v>54</v>
      </c>
      <c r="T716" s="25">
        <f>CONCATENATE(J716," ",K716," ",L716," ",M716," ",N716," ",O716," ",P716," ",Q716," ",R716," ",S716)</f>
        <v/>
      </c>
      <c r="U716" s="25" t="inlineStr">
        <is>
          <t>no reporta</t>
        </is>
      </c>
      <c r="V716" s="25" t="inlineStr">
        <is>
          <t>no reporta</t>
        </is>
      </c>
      <c r="W716" s="25" t="inlineStr">
        <is>
          <t>edificio los sauces</t>
        </is>
      </c>
      <c r="X716" s="25" t="inlineStr">
        <is>
          <t>CL</t>
        </is>
      </c>
      <c r="Y716" s="25" t="n">
        <v>36</v>
      </c>
      <c r="AA716" s="25" t="inlineStr">
        <is>
          <t>SUR</t>
        </is>
      </c>
      <c r="AB716" s="25" t="n">
        <v>39</v>
      </c>
      <c r="AD716" s="25" t="n">
        <v>54</v>
      </c>
      <c r="AH716" s="25">
        <f>CONCATENATE(X716," ",Y716," ",Z716," ",AA716," ",AB716," ",AC716," ",AD716," ",AE716," ",AF716," ",AG716)</f>
        <v/>
      </c>
      <c r="AI716" s="25" t="inlineStr">
        <is>
          <t>no reporta</t>
        </is>
      </c>
      <c r="AJ716" s="25" t="inlineStr">
        <is>
          <t>no reporta</t>
        </is>
      </c>
      <c r="AK716" s="25" t="inlineStr">
        <is>
          <t>Zona Centro</t>
        </is>
      </c>
      <c r="AM716" s="25" t="inlineStr">
        <is>
          <t>022</t>
        </is>
      </c>
      <c r="AP716" s="25" t="n">
        <v>9</v>
      </c>
      <c r="AQ716" s="34" t="n">
        <v>41879</v>
      </c>
      <c r="AR716" s="34" t="n">
        <v>41879</v>
      </c>
      <c r="AS716" s="36">
        <f>AR716-AQ716</f>
        <v/>
      </c>
      <c r="AT716" s="25" t="inlineStr">
        <is>
          <t>Comparendo ambiental</t>
        </is>
      </c>
      <c r="AU716" s="25" t="inlineStr">
        <is>
          <t>Auto de archivo</t>
        </is>
      </c>
    </row>
    <row r="717">
      <c r="B717" s="25" t="inlineStr">
        <is>
          <t>713-2014</t>
        </is>
      </c>
      <c r="C717" s="25" t="n">
        <v>1313497</v>
      </c>
      <c r="E717" s="25" t="inlineStr">
        <is>
          <t>RESIDUOS SOLIDOS</t>
        </is>
      </c>
      <c r="H717" s="25" t="inlineStr">
        <is>
          <t xml:space="preserve">disposicion inadecuada de residuos solidos </t>
        </is>
      </c>
      <c r="I717" s="25" t="inlineStr">
        <is>
          <t>De Oficio</t>
        </is>
      </c>
      <c r="J717" s="25" t="inlineStr">
        <is>
          <t>CL</t>
        </is>
      </c>
      <c r="K717" s="25" t="n">
        <v>36</v>
      </c>
      <c r="M717" s="25" t="inlineStr">
        <is>
          <t>SUR</t>
        </is>
      </c>
      <c r="N717" s="25" t="n">
        <v>43</v>
      </c>
      <c r="O717" s="25" t="inlineStr">
        <is>
          <t>A</t>
        </is>
      </c>
      <c r="T717" s="25">
        <f>CONCATENATE(J717," ",K717," ",L717," ",M717," ",N717," ",O717," ",P717," ",Q717," ",R717," ",S717)</f>
        <v/>
      </c>
      <c r="U717" s="25" t="inlineStr">
        <is>
          <t>no reporta</t>
        </is>
      </c>
      <c r="V717" s="25" t="inlineStr">
        <is>
          <t>no reporta</t>
        </is>
      </c>
      <c r="W717" s="25" t="inlineStr">
        <is>
          <t>recuperador informal</t>
        </is>
      </c>
      <c r="X717" s="25" t="inlineStr">
        <is>
          <t>CL</t>
        </is>
      </c>
      <c r="Y717" s="25" t="n">
        <v>36</v>
      </c>
      <c r="AA717" s="25" t="inlineStr">
        <is>
          <t>SUR</t>
        </is>
      </c>
      <c r="AB717" s="25" t="n">
        <v>43</v>
      </c>
      <c r="AC717" s="25" t="inlineStr">
        <is>
          <t>A</t>
        </is>
      </c>
      <c r="AH717" s="25">
        <f>CONCATENATE(X717," ",Y717," ",Z717," ",AA717," ",AB717," ",AC717," ",AD717," ",AE717," ",AF717," ",AG717)</f>
        <v/>
      </c>
      <c r="AI717" s="25" t="inlineStr">
        <is>
          <t>no reporta</t>
        </is>
      </c>
      <c r="AJ717" s="25" t="inlineStr">
        <is>
          <t>no reporta</t>
        </is>
      </c>
      <c r="AK717" s="25" t="inlineStr">
        <is>
          <t>Zona Centro</t>
        </is>
      </c>
      <c r="AM717" s="25" t="inlineStr">
        <is>
          <t>022</t>
        </is>
      </c>
      <c r="AP717" s="25" t="n">
        <v>9</v>
      </c>
      <c r="AQ717" s="34" t="n">
        <v>41879</v>
      </c>
      <c r="AR717" s="34" t="n">
        <v>41879</v>
      </c>
      <c r="AS717" s="36">
        <f>AR717-AQ717</f>
        <v/>
      </c>
      <c r="AT717" s="25" t="inlineStr">
        <is>
          <t>Acta de compromiso</t>
        </is>
      </c>
      <c r="AU717" s="25" t="inlineStr">
        <is>
          <t>Auto de archivo</t>
        </is>
      </c>
      <c r="AW717" s="38" t="n">
        <v>41879</v>
      </c>
      <c r="AX717" s="37" t="inlineStr">
        <is>
          <t>carlos rojas</t>
        </is>
      </c>
      <c r="AY717" s="38" t="n">
        <v>41872</v>
      </c>
      <c r="CH717" s="38" t="n">
        <v>41940</v>
      </c>
    </row>
    <row r="718">
      <c r="B718" s="25" t="inlineStr">
        <is>
          <t>714-2014</t>
        </is>
      </c>
      <c r="C718" s="25" t="n">
        <v>1313498</v>
      </c>
      <c r="E718" s="25" t="inlineStr">
        <is>
          <t>RESIDUOS SOLIDOS</t>
        </is>
      </c>
      <c r="H718" s="25" t="inlineStr">
        <is>
          <t>disposicion inadecuada de residuos solidos</t>
        </is>
      </c>
      <c r="I718" s="25" t="inlineStr">
        <is>
          <t>De Oficio</t>
        </is>
      </c>
      <c r="J718" s="25" t="inlineStr">
        <is>
          <t>KR</t>
        </is>
      </c>
      <c r="K718" s="25" t="n">
        <v>43</v>
      </c>
      <c r="N718" s="25" t="n">
        <v>35</v>
      </c>
      <c r="P718" s="25" t="n">
        <v>54</v>
      </c>
      <c r="Q718" s="25" t="inlineStr">
        <is>
          <t>SUR</t>
        </is>
      </c>
      <c r="T718" s="25">
        <f>CONCATENATE(J718," ",K718," ",L718," ",M718," ",N718," ",O718," ",P718," ",Q718," ",R718," ",S718)</f>
        <v/>
      </c>
      <c r="U718" s="25" t="inlineStr">
        <is>
          <t>no reporta</t>
        </is>
      </c>
      <c r="V718" s="25" t="inlineStr">
        <is>
          <t>no reporta</t>
        </is>
      </c>
      <c r="W718" s="25" t="inlineStr">
        <is>
          <t>tania almacen</t>
        </is>
      </c>
      <c r="X718" s="25" t="inlineStr">
        <is>
          <t>KR</t>
        </is>
      </c>
      <c r="Y718" s="25" t="n">
        <v>43</v>
      </c>
      <c r="AB718" s="25" t="n">
        <v>35</v>
      </c>
      <c r="AD718" s="25" t="n">
        <v>54</v>
      </c>
      <c r="AE718" s="25" t="inlineStr">
        <is>
          <t>SUR</t>
        </is>
      </c>
      <c r="AH718" s="25">
        <f>CONCATENATE(X718," ",Y718," ",Z718," ",AA718," ",AB718," ",AC718," ",AD718," ",AE718," ",AF718," ",AG718)</f>
        <v/>
      </c>
      <c r="AI718" s="25" t="inlineStr">
        <is>
          <t>no reporta</t>
        </is>
      </c>
      <c r="AJ718" s="25" t="inlineStr">
        <is>
          <t>no reporta</t>
        </is>
      </c>
      <c r="AK718" s="25" t="inlineStr">
        <is>
          <t>Zona Centro</t>
        </is>
      </c>
      <c r="AM718" s="25" t="inlineStr">
        <is>
          <t>022</t>
        </is>
      </c>
      <c r="AP718" s="25" t="n">
        <v>9</v>
      </c>
      <c r="AQ718" s="34" t="n">
        <v>41883</v>
      </c>
      <c r="AR718" s="34" t="n">
        <v>41883</v>
      </c>
      <c r="AS718" s="36">
        <f>AR718-AQ718</f>
        <v/>
      </c>
      <c r="AT718" s="25" t="inlineStr">
        <is>
          <t>Comparendo ambiental</t>
        </is>
      </c>
      <c r="AU718" s="25" t="inlineStr">
        <is>
          <t>Auto de archivo</t>
        </is>
      </c>
    </row>
    <row r="719">
      <c r="B719" s="25" t="inlineStr">
        <is>
          <t>715-2014</t>
        </is>
      </c>
      <c r="C719" s="25" t="n">
        <v>1313499</v>
      </c>
      <c r="E719" s="25" t="inlineStr">
        <is>
          <t>RESIDUOS SOLIDOS</t>
        </is>
      </c>
      <c r="H719" s="25" t="inlineStr">
        <is>
          <t>disposicion inadecuada de residuos solidos</t>
        </is>
      </c>
      <c r="I719" s="25" t="inlineStr">
        <is>
          <t>De Oficio</t>
        </is>
      </c>
      <c r="J719" s="25" t="inlineStr">
        <is>
          <t>KR</t>
        </is>
      </c>
      <c r="K719" s="25" t="n">
        <v>43</v>
      </c>
      <c r="N719" s="25" t="n">
        <v>35</v>
      </c>
      <c r="P719" s="25" t="n">
        <v>68</v>
      </c>
      <c r="Q719" s="25" t="inlineStr">
        <is>
          <t>SUR</t>
        </is>
      </c>
      <c r="T719" s="25">
        <f>CONCATENATE(J719," ",K719," ",L719," ",M719," ",N719," ",O719," ",P719," ",Q719," ",R719," ",S719)</f>
        <v/>
      </c>
      <c r="U719" s="25" t="inlineStr">
        <is>
          <t>no reporta</t>
        </is>
      </c>
      <c r="V719" s="25" t="inlineStr">
        <is>
          <t>no reporta</t>
        </is>
      </c>
      <c r="W719" s="25" t="inlineStr">
        <is>
          <t>almacen feria del calzado</t>
        </is>
      </c>
      <c r="X719" s="25" t="inlineStr">
        <is>
          <t>KR</t>
        </is>
      </c>
      <c r="Y719" s="25" t="n">
        <v>43</v>
      </c>
      <c r="AB719" s="25" t="n">
        <v>35</v>
      </c>
      <c r="AD719" s="25" t="n">
        <v>68</v>
      </c>
      <c r="AE719" s="25" t="inlineStr">
        <is>
          <t>SUR</t>
        </is>
      </c>
      <c r="AH719" s="25">
        <f>CONCATENATE(X719," ",Y719," ",Z719," ",AA719," ",AB719," ",AC719," ",AD719," ",AE719," ",AF719," ",AG719)</f>
        <v/>
      </c>
      <c r="AI719" s="25" t="inlineStr">
        <is>
          <t>no reporta</t>
        </is>
      </c>
      <c r="AJ719" s="25" t="inlineStr">
        <is>
          <t>no reporta</t>
        </is>
      </c>
      <c r="AK719" s="25" t="inlineStr">
        <is>
          <t>Zona Centro</t>
        </is>
      </c>
      <c r="AM719" s="25" t="inlineStr">
        <is>
          <t>022</t>
        </is>
      </c>
      <c r="AP719" s="25" t="n">
        <v>9</v>
      </c>
      <c r="AQ719" s="34" t="n">
        <v>41883</v>
      </c>
      <c r="AR719" s="34" t="n">
        <v>41883</v>
      </c>
      <c r="AS719" s="36">
        <f>AR719-AQ719</f>
        <v/>
      </c>
      <c r="AT719" s="25" t="inlineStr">
        <is>
          <t>Comparendo ambiental</t>
        </is>
      </c>
      <c r="AU719" s="25" t="inlineStr">
        <is>
          <t>Auto de archivo</t>
        </is>
      </c>
    </row>
    <row r="720">
      <c r="B720" s="25" t="inlineStr">
        <is>
          <t>716-2014</t>
        </is>
      </c>
      <c r="C720" s="25" t="n">
        <v>1313500</v>
      </c>
      <c r="E720" s="25" t="inlineStr">
        <is>
          <t>RESIDUOS SOLIDOS</t>
        </is>
      </c>
      <c r="H720" s="25" t="inlineStr">
        <is>
          <t>disposicion inadecuada de residuos solidos</t>
        </is>
      </c>
      <c r="I720" s="25" t="inlineStr">
        <is>
          <t>De Oficio</t>
        </is>
      </c>
      <c r="T720" s="25">
        <f>CONCATENATE(J720," ",K720," ",L720," ",M720," ",N720," ",O720," ",P720," ",Q720," ",R720," ",S720)</f>
        <v/>
      </c>
      <c r="U720" s="25" t="inlineStr">
        <is>
          <t>no reporta</t>
        </is>
      </c>
      <c r="V720" s="25" t="inlineStr">
        <is>
          <t>no reporta</t>
        </is>
      </c>
      <c r="AH720" s="25">
        <f>CONCATENATE(X720," ",Y720," ",Z720," ",AA720," ",AB720," ",AC720," ",AD720," ",AE720," ",AF720," ",AG720)</f>
        <v/>
      </c>
      <c r="AI720" s="25" t="inlineStr">
        <is>
          <t>no reporta</t>
        </is>
      </c>
      <c r="AJ720" s="25" t="inlineStr">
        <is>
          <t>no reporta</t>
        </is>
      </c>
      <c r="AK720" s="25" t="inlineStr">
        <is>
          <t>El Dorado</t>
        </is>
      </c>
      <c r="AM720" s="25" t="inlineStr">
        <is>
          <t>013</t>
        </is>
      </c>
      <c r="AP720" s="25" t="n">
        <v>7</v>
      </c>
      <c r="AQ720" s="34" t="n">
        <v>41883</v>
      </c>
      <c r="AR720" s="34" t="n">
        <v>41883</v>
      </c>
      <c r="AS720" s="36">
        <f>AR720-AQ720</f>
        <v/>
      </c>
      <c r="AT720" s="25" t="inlineStr">
        <is>
          <t>Acta de compromiso</t>
        </is>
      </c>
      <c r="AU720" s="25" t="inlineStr">
        <is>
          <t>Auto de archivo</t>
        </is>
      </c>
      <c r="AW720" s="38" t="n">
        <v>41883</v>
      </c>
      <c r="AX720" s="37" t="inlineStr">
        <is>
          <t>jeison R</t>
        </is>
      </c>
      <c r="AY720" s="38" t="n">
        <v>41883</v>
      </c>
      <c r="CH720" s="38" t="n">
        <v>41940</v>
      </c>
    </row>
    <row r="721">
      <c r="B721" s="25" t="inlineStr">
        <is>
          <t>717-2014</t>
        </is>
      </c>
      <c r="C721" s="25" t="n">
        <v>1313507</v>
      </c>
      <c r="D721" s="25" t="inlineStr">
        <is>
          <t>HÍDRICO</t>
        </is>
      </c>
      <c r="H721" s="25" t="inlineStr">
        <is>
          <t xml:space="preserve">aguas estancadas que proliferan vectores </t>
        </is>
      </c>
      <c r="I721" s="25" t="inlineStr">
        <is>
          <t>mariela agudelo</t>
        </is>
      </c>
      <c r="J721" s="25" t="inlineStr">
        <is>
          <t>KR</t>
        </is>
      </c>
      <c r="K721" s="25" t="n">
        <v>46</v>
      </c>
      <c r="L721" s="25" t="inlineStr">
        <is>
          <t>B</t>
        </is>
      </c>
      <c r="N721" s="25" t="n">
        <v>46</v>
      </c>
      <c r="P721" s="25" t="n">
        <v>35</v>
      </c>
      <c r="Q721" s="25" t="inlineStr">
        <is>
          <t>SUR</t>
        </is>
      </c>
      <c r="T721" s="25">
        <f>CONCATENATE(J721," ",K721," ",L721," ",M721," ",N721," ",O721," ",P721," ",Q721," ",R721," ",S721)</f>
        <v/>
      </c>
      <c r="U721" s="25" t="inlineStr">
        <is>
          <t>no reporta</t>
        </is>
      </c>
      <c r="V721" s="25" t="n">
        <v>5967889</v>
      </c>
      <c r="X721" s="25" t="inlineStr">
        <is>
          <t>KR</t>
        </is>
      </c>
      <c r="Y721" s="25" t="n">
        <v>46</v>
      </c>
      <c r="Z721" s="25" t="inlineStr">
        <is>
          <t>B</t>
        </is>
      </c>
      <c r="AB721" s="25" t="n">
        <v>46</v>
      </c>
      <c r="AD721" s="25" t="n">
        <v>35</v>
      </c>
      <c r="AH721" s="25">
        <f>CONCATENATE(X721," ",Y721," ",Z721," ",AA721," ",AB721," ",AC721," ",AD721," ",AE721," ",AF721," ",AG721)</f>
        <v/>
      </c>
      <c r="AK721" s="25" t="inlineStr">
        <is>
          <t>Primavera</t>
        </is>
      </c>
      <c r="AP721" s="25" t="n">
        <v>8</v>
      </c>
      <c r="AQ721" s="34" t="n">
        <v>41883</v>
      </c>
      <c r="AR721" s="34" t="n">
        <v>41919</v>
      </c>
      <c r="AS721" s="36">
        <f>AR721-AQ721</f>
        <v/>
      </c>
      <c r="AT721" s="25" t="inlineStr">
        <is>
          <t>Pendiente de tramite</t>
        </is>
      </c>
      <c r="AU721" s="25" t="inlineStr">
        <is>
          <t>Visitas patrulleros</t>
        </is>
      </c>
      <c r="AW721" s="38" t="n">
        <v>41919</v>
      </c>
      <c r="AX721" s="37" t="inlineStr">
        <is>
          <t>J. Alvarez</t>
        </is>
      </c>
    </row>
    <row r="722">
      <c r="B722" s="25" t="inlineStr">
        <is>
          <t>718-2014</t>
        </is>
      </c>
      <c r="C722" s="25" t="n">
        <v>1313508</v>
      </c>
      <c r="E722" s="25" t="inlineStr">
        <is>
          <t>RESIDUOS SOLIDOS</t>
        </is>
      </c>
      <c r="H722" s="25" t="inlineStr">
        <is>
          <t xml:space="preserve">disposicion inadecuada de residuos solidos </t>
        </is>
      </c>
      <c r="T722" s="25">
        <f>CONCATENATE(J722," ",K722," ",L722," ",M722," ",N722," ",O722," ",P722," ",Q722," ",R722," ",S722)</f>
        <v/>
      </c>
      <c r="U722" s="25" t="inlineStr">
        <is>
          <t>no reporta</t>
        </is>
      </c>
      <c r="V722" s="25" t="inlineStr">
        <is>
          <t>no reporta</t>
        </is>
      </c>
      <c r="W722" s="25" t="inlineStr">
        <is>
          <t>Dora</t>
        </is>
      </c>
      <c r="X722" s="25" t="inlineStr">
        <is>
          <t>KR</t>
        </is>
      </c>
      <c r="Y722" s="25" t="n">
        <v>24</v>
      </c>
      <c r="Z722" s="25" t="inlineStr">
        <is>
          <t>D</t>
        </is>
      </c>
      <c r="AB722" s="25" t="n">
        <v>39</v>
      </c>
      <c r="AC722" s="25" t="inlineStr">
        <is>
          <t>F</t>
        </is>
      </c>
      <c r="AD722" s="25" t="n">
        <v>7</v>
      </c>
      <c r="AE722" s="25" t="inlineStr">
        <is>
          <t>SUR</t>
        </is>
      </c>
      <c r="AH722" s="25">
        <f>CONCATENATE(X722," ",Y722," ",Z722," ",AA722," ",AB722," ",AC722," ",AD722," ",AE722," ",AF722," ",AG722)</f>
        <v/>
      </c>
      <c r="AI722" s="25" t="inlineStr">
        <is>
          <t>no reporta</t>
        </is>
      </c>
      <c r="AJ722" s="25" t="inlineStr">
        <is>
          <t>no reporta</t>
        </is>
      </c>
      <c r="AQ722" s="34" t="n">
        <v>41878</v>
      </c>
      <c r="AR722" s="34" t="n">
        <v>41878</v>
      </c>
      <c r="AS722" s="36">
        <f>AR722-AQ722</f>
        <v/>
      </c>
      <c r="AT722" s="25" t="inlineStr">
        <is>
          <t>Comparendo ambiental</t>
        </is>
      </c>
      <c r="AU722" s="25" t="inlineStr">
        <is>
          <t>Auto de archivo</t>
        </is>
      </c>
    </row>
    <row r="723">
      <c r="B723" s="25" t="inlineStr">
        <is>
          <t>719-2014</t>
        </is>
      </c>
      <c r="C723" s="25" t="n">
        <v>1313509</v>
      </c>
      <c r="E723" s="25" t="inlineStr">
        <is>
          <t>RESIDUOS SOLIDOS</t>
        </is>
      </c>
      <c r="H723" s="25" t="inlineStr">
        <is>
          <t>disposicion inadecuada de residuos solidos</t>
        </is>
      </c>
      <c r="T723" s="25">
        <f>CONCATENATE(J723," ",K723," ",L723," ",M723," ",N723," ",O723," ",P723," ",Q723," ",R723," ",S723)</f>
        <v/>
      </c>
      <c r="U723" s="25" t="inlineStr">
        <is>
          <t>no reporta</t>
        </is>
      </c>
      <c r="V723" s="25" t="inlineStr">
        <is>
          <t>no reporta</t>
        </is>
      </c>
      <c r="W723" s="25" t="inlineStr">
        <is>
          <t>wilson</t>
        </is>
      </c>
      <c r="X723" s="25" t="inlineStr">
        <is>
          <t>KR</t>
        </is>
      </c>
      <c r="Y723" s="25" t="n">
        <v>24</v>
      </c>
      <c r="Z723" s="25" t="inlineStr">
        <is>
          <t>D</t>
        </is>
      </c>
      <c r="AB723" s="25" t="n">
        <v>24</v>
      </c>
      <c r="AC723" s="25" t="inlineStr">
        <is>
          <t>D</t>
        </is>
      </c>
      <c r="AD723" s="25" t="n">
        <v>168</v>
      </c>
      <c r="AH723" s="25">
        <f>CONCATENATE(X723," ",Y723," ",Z723," ",AA723," ",AB723," ",AC723," ",AD723," ",AE723," ",AF723," ",AG723)</f>
        <v/>
      </c>
      <c r="AI723" s="25" t="inlineStr">
        <is>
          <t>no reporta</t>
        </is>
      </c>
      <c r="AJ723" s="25" t="inlineStr">
        <is>
          <t>no reporta</t>
        </is>
      </c>
      <c r="AQ723" s="34" t="n">
        <v>41878</v>
      </c>
      <c r="AR723" s="34" t="n">
        <v>41878</v>
      </c>
      <c r="AS723" s="36">
        <f>AR723-AQ723</f>
        <v/>
      </c>
      <c r="AT723" s="25" t="inlineStr">
        <is>
          <t>Comparendo ambiental</t>
        </is>
      </c>
      <c r="AU723" s="25" t="inlineStr">
        <is>
          <t>Auto de archivo</t>
        </is>
      </c>
    </row>
    <row r="724">
      <c r="B724" s="25" t="inlineStr">
        <is>
          <t>720-2014</t>
        </is>
      </c>
      <c r="C724" s="25" t="n">
        <v>1313539</v>
      </c>
      <c r="D724" s="25" t="inlineStr">
        <is>
          <t>LOTE-PREDIO</t>
        </is>
      </c>
      <c r="H724" s="25" t="inlineStr">
        <is>
          <t>tala en lote</t>
        </is>
      </c>
      <c r="I724" s="25" t="inlineStr">
        <is>
          <t>De Oficio</t>
        </is>
      </c>
      <c r="U724" s="25" t="inlineStr">
        <is>
          <t>no reporta</t>
        </is>
      </c>
      <c r="V724" s="25" t="inlineStr">
        <is>
          <t>no reporta</t>
        </is>
      </c>
      <c r="W724" s="25" t="inlineStr">
        <is>
          <t>Javier alzate</t>
        </is>
      </c>
      <c r="X724" s="25" t="inlineStr">
        <is>
          <t>DG</t>
        </is>
      </c>
      <c r="Y724" s="25" t="n">
        <v>29</v>
      </c>
      <c r="AB724" s="25" t="n">
        <v>25</v>
      </c>
      <c r="AD724" s="25" t="n">
        <v>80</v>
      </c>
      <c r="AE724" s="25" t="inlineStr">
        <is>
          <t>SUR</t>
        </is>
      </c>
      <c r="AH724" s="25">
        <f>CONCATENATE(X724," ",Y724," ",Z724," ",AA724," ",AB724," ",AC724," ",AD724," ",AE724," ",AF724," ",AG724)</f>
        <v/>
      </c>
      <c r="AI724" s="25" t="inlineStr">
        <is>
          <t>no reporta</t>
        </is>
      </c>
      <c r="AJ724" s="25" t="inlineStr">
        <is>
          <t>no reporta</t>
        </is>
      </c>
      <c r="AK724" s="25" t="inlineStr">
        <is>
          <t>Las Orquideas</t>
        </is>
      </c>
      <c r="AP724" s="25" t="n">
        <v>3</v>
      </c>
      <c r="AQ724" s="34" t="n">
        <v>41883</v>
      </c>
      <c r="AR724" s="34" t="n">
        <v>41883</v>
      </c>
      <c r="AS724" s="36">
        <f>AR724-AQ724</f>
        <v/>
      </c>
      <c r="AU724" s="25" t="inlineStr">
        <is>
          <t>Auto de archivo</t>
        </is>
      </c>
      <c r="AW724" s="38" t="n">
        <v>41884</v>
      </c>
      <c r="AX724" s="37" t="inlineStr">
        <is>
          <t>jhon j -santiago</t>
        </is>
      </c>
      <c r="AY724" s="38" t="n">
        <v>41883</v>
      </c>
      <c r="CF724" s="38" t="n">
        <v>41940</v>
      </c>
    </row>
    <row r="725">
      <c r="B725" s="25" t="inlineStr">
        <is>
          <t>721-2014</t>
        </is>
      </c>
      <c r="C725" s="25" t="n">
        <v>1313527</v>
      </c>
      <c r="D725" s="25" t="inlineStr">
        <is>
          <t>ESPACIO PUBLICOS VERDES</t>
        </is>
      </c>
      <c r="H725" s="25" t="inlineStr">
        <is>
          <t>daño de jardin publico</t>
        </is>
      </c>
      <c r="I725" s="25" t="inlineStr">
        <is>
          <t>Comunidad</t>
        </is>
      </c>
      <c r="T725" s="25">
        <f>CONCATENATE(J725," ",K725," ",L725," ",M725," ",N725," ",O725," ",P725," ",Q725," ",R725," ",S725)</f>
        <v/>
      </c>
      <c r="U725" s="25" t="inlineStr">
        <is>
          <t>no reporta</t>
        </is>
      </c>
      <c r="V725" s="25" t="inlineStr">
        <is>
          <t>no reporta</t>
        </is>
      </c>
      <c r="W725" s="25" t="inlineStr">
        <is>
          <t>Alvaro rojas</t>
        </is>
      </c>
      <c r="X725" s="25" t="inlineStr">
        <is>
          <t>KR</t>
        </is>
      </c>
      <c r="Y725" s="25" t="n">
        <v>43</v>
      </c>
      <c r="AB725" s="25" t="n">
        <v>39</v>
      </c>
      <c r="AD725" s="25" t="n">
        <v>13</v>
      </c>
      <c r="AE725" s="25" t="inlineStr">
        <is>
          <t>SUR</t>
        </is>
      </c>
      <c r="AH725" s="25">
        <f>CONCATENATE(X725," ",Y725," ",Z725," ",AA725," ",AB725," ",AC725," ",AD725," ",AE725," ",AF725," ",AG725)</f>
        <v/>
      </c>
      <c r="AI725" s="25" t="inlineStr">
        <is>
          <t>no reporta</t>
        </is>
      </c>
      <c r="AJ725" s="25" t="inlineStr">
        <is>
          <t>no reporta</t>
        </is>
      </c>
      <c r="AK725" s="25" t="inlineStr">
        <is>
          <t>Zona Centro</t>
        </is>
      </c>
      <c r="AP725" s="25" t="n">
        <v>9</v>
      </c>
      <c r="AQ725" s="34" t="n">
        <v>41884</v>
      </c>
      <c r="AR725" s="34" t="n">
        <v>41884</v>
      </c>
      <c r="AS725" s="36">
        <f>AR725-AQ725</f>
        <v/>
      </c>
      <c r="AT725" s="25" t="inlineStr">
        <is>
          <t>Pendiente de tramite</t>
        </is>
      </c>
      <c r="AU725" s="25" t="inlineStr">
        <is>
          <t>Auto de archivo</t>
        </is>
      </c>
      <c r="AW725" s="38" t="n">
        <v>41884</v>
      </c>
      <c r="AX725" s="37" t="inlineStr">
        <is>
          <t>jhon jairo</t>
        </is>
      </c>
      <c r="AY725" s="38" t="n">
        <v>41901</v>
      </c>
      <c r="CF725" s="38" t="n">
        <v>41926</v>
      </c>
    </row>
    <row r="726">
      <c r="B726" s="25" t="inlineStr">
        <is>
          <t>722-2014</t>
        </is>
      </c>
      <c r="C726" s="25" t="n">
        <v>1313528</v>
      </c>
      <c r="E726" s="25" t="inlineStr">
        <is>
          <t>RESIDUOS SOLIDOS</t>
        </is>
      </c>
      <c r="H726" s="25" t="inlineStr">
        <is>
          <t>disposicion inadecuada de residuos solidos</t>
        </is>
      </c>
      <c r="I726" s="25" t="inlineStr">
        <is>
          <t>comunidad</t>
        </is>
      </c>
      <c r="T726" s="25">
        <f>CONCATENATE(J726," ",K726," ",L726," ",M726," ",N726," ",O726," ",P726," ",Q726," ",R726," ",S726)</f>
        <v/>
      </c>
      <c r="W726" s="25" t="inlineStr">
        <is>
          <t>Carlos</t>
        </is>
      </c>
      <c r="X726" s="25" t="inlineStr">
        <is>
          <t>TR</t>
        </is>
      </c>
      <c r="Y726" s="25" t="n">
        <v>34</v>
      </c>
      <c r="Z726" s="25" t="inlineStr">
        <is>
          <t>D</t>
        </is>
      </c>
      <c r="AA726" s="25" t="inlineStr">
        <is>
          <t>SUR</t>
        </is>
      </c>
      <c r="AB726" s="25" t="n">
        <v>39</v>
      </c>
      <c r="AD726" s="25" t="n">
        <v>26</v>
      </c>
      <c r="AH726" s="25">
        <f>CONCATENATE(X726," ",Y726," ",Z726," ",AA726," ",AB726," ",AC726," ",AD726," ",AE726," ",AF726," ",AG726)</f>
        <v/>
      </c>
      <c r="AI726" s="25" t="inlineStr">
        <is>
          <t>no reporta</t>
        </is>
      </c>
      <c r="AJ726" s="25" t="inlineStr">
        <is>
          <t>no reporta</t>
        </is>
      </c>
      <c r="AK726" s="25" t="inlineStr">
        <is>
          <t>Obrero</t>
        </is>
      </c>
      <c r="AR726" s="34" t="n">
        <v>41919</v>
      </c>
      <c r="AS726" s="36">
        <f>AR726-AQ726</f>
        <v/>
      </c>
      <c r="AT726" s="25" t="inlineStr">
        <is>
          <t>Acta de compromiso</t>
        </is>
      </c>
      <c r="AU726" s="25" t="inlineStr">
        <is>
          <t>Visitas patrulleros</t>
        </is>
      </c>
    </row>
    <row r="727">
      <c r="B727" s="25" t="inlineStr">
        <is>
          <t>723-2014</t>
        </is>
      </c>
      <c r="C727" s="25" t="n">
        <v>1313536</v>
      </c>
      <c r="D727" s="25" t="inlineStr">
        <is>
          <t>FAUNA DOMÉSTICA</t>
        </is>
      </c>
      <c r="H727" s="25" t="inlineStr">
        <is>
          <t>ataque de mascota a una persona</t>
        </is>
      </c>
      <c r="I727" s="25" t="inlineStr">
        <is>
          <t>Miryan Arias Londoño</t>
        </is>
      </c>
      <c r="J727" s="25" t="inlineStr">
        <is>
          <t>TR</t>
        </is>
      </c>
      <c r="K727" s="25" t="n">
        <v>34</v>
      </c>
      <c r="L727" s="25" t="inlineStr">
        <is>
          <t>A</t>
        </is>
      </c>
      <c r="M727" s="25" t="inlineStr">
        <is>
          <t>SUR</t>
        </is>
      </c>
      <c r="N727" s="25" t="n">
        <v>32</v>
      </c>
      <c r="P727" s="25" t="n">
        <v>62</v>
      </c>
      <c r="T727" s="25">
        <f>CONCATENATE(J727," ",K727," ",L727," ",M727," ",N727," ",O727," ",P727," ",Q727," ",R727," ",S727)</f>
        <v/>
      </c>
      <c r="U727" s="25" t="n">
        <v>32468397</v>
      </c>
      <c r="V727" s="25" t="n">
        <v>3340432</v>
      </c>
      <c r="W727" s="25" t="inlineStr">
        <is>
          <t>familia alzate muños</t>
        </is>
      </c>
      <c r="X727" s="25" t="inlineStr">
        <is>
          <t>TR</t>
        </is>
      </c>
      <c r="Y727" s="25" t="n">
        <v>34</v>
      </c>
      <c r="Z727" s="25" t="inlineStr">
        <is>
          <t>A</t>
        </is>
      </c>
      <c r="AA727" s="25" t="inlineStr">
        <is>
          <t>SUR</t>
        </is>
      </c>
      <c r="AB727" s="25" t="n">
        <v>32</v>
      </c>
      <c r="AD727" s="25" t="n">
        <v>26</v>
      </c>
      <c r="AH727" s="25">
        <f>CONCATENATE(X727," ",Y727," ",Z727," ",AA727," ",AB727," ",AC727," ",AD727," ",AE727," ",AF727," ",AG727)</f>
        <v/>
      </c>
      <c r="AI727" s="25" t="inlineStr">
        <is>
          <t>no reporta</t>
        </is>
      </c>
      <c r="AJ727" s="25" t="inlineStr">
        <is>
          <t>no reporta</t>
        </is>
      </c>
      <c r="AP727" s="25" t="n">
        <v>9</v>
      </c>
      <c r="AQ727" s="34" t="n">
        <v>41884</v>
      </c>
      <c r="AR727" s="34" t="n">
        <v>41884</v>
      </c>
      <c r="AS727" s="36">
        <f>AR727-AQ727</f>
        <v/>
      </c>
      <c r="AT727" s="25" t="inlineStr">
        <is>
          <t>Pendiente de tramite</t>
        </is>
      </c>
      <c r="AU727" s="25" t="inlineStr">
        <is>
          <t>Auto de archivo</t>
        </is>
      </c>
    </row>
    <row r="728">
      <c r="B728" s="25" t="inlineStr">
        <is>
          <t>724-2014</t>
        </is>
      </c>
      <c r="C728" s="25" t="n">
        <v>1313445</v>
      </c>
      <c r="H728" s="25" t="inlineStr">
        <is>
          <t>reciclaje inadecuado de residuos solidos</t>
        </is>
      </c>
      <c r="I728" s="25" t="inlineStr">
        <is>
          <t>comunidad</t>
        </is>
      </c>
      <c r="J728" s="25" t="inlineStr">
        <is>
          <t>KR</t>
        </is>
      </c>
      <c r="K728" s="25" t="n">
        <v>45</v>
      </c>
      <c r="L728" s="25" t="inlineStr">
        <is>
          <t>A</t>
        </is>
      </c>
      <c r="N728" s="25" t="n">
        <v>34</v>
      </c>
      <c r="P728" s="25" t="n">
        <v>57</v>
      </c>
      <c r="T728" s="25">
        <f>CONCATENATE(J728," ",K728," ",L728," ",M728," ",N728," ",O728," ",P728," ",Q728," ",R728," ",S728)</f>
        <v/>
      </c>
      <c r="V728" s="25" t="n">
        <v>2705399</v>
      </c>
      <c r="W728" s="25" t="inlineStr">
        <is>
          <t>Recicladores</t>
        </is>
      </c>
      <c r="AH728" s="25">
        <f>CONCATENATE(X728," ",Y728," ",Z728," ",AA728," ",AB728," ",AC728," ",AD728," ",AE728," ",AF728," ",AG728)</f>
        <v/>
      </c>
      <c r="AI728" s="25" t="inlineStr">
        <is>
          <t>no reporta</t>
        </is>
      </c>
      <c r="AJ728" s="25" t="inlineStr">
        <is>
          <t>no reporta</t>
        </is>
      </c>
      <c r="AK728" s="25" t="inlineStr">
        <is>
          <t>El Portal</t>
        </is>
      </c>
      <c r="AP728" s="25" t="n">
        <v>2</v>
      </c>
      <c r="AQ728" s="34" t="n">
        <v>41878</v>
      </c>
      <c r="AR728" s="34" t="n">
        <v>41878</v>
      </c>
      <c r="AS728" s="36">
        <f>AR728-AQ728</f>
        <v/>
      </c>
      <c r="AT728" s="25" t="inlineStr">
        <is>
          <t>Pendiente de tramite</t>
        </is>
      </c>
      <c r="AU728" s="25" t="inlineStr">
        <is>
          <t>Auto de archivo</t>
        </is>
      </c>
      <c r="AW728" s="38" t="n">
        <v>41878</v>
      </c>
      <c r="AX728" s="37" t="inlineStr">
        <is>
          <t>ana</t>
        </is>
      </c>
      <c r="AY728" s="38" t="n">
        <v>41891</v>
      </c>
      <c r="CF728" s="38" t="n">
        <v>41927</v>
      </c>
    </row>
    <row r="729">
      <c r="B729" s="25" t="inlineStr">
        <is>
          <t>725-2014</t>
        </is>
      </c>
      <c r="C729" s="25" t="n">
        <v>1313461</v>
      </c>
      <c r="D729" s="25" t="inlineStr">
        <is>
          <t>ESPACIO PUBLICOS VERDES</t>
        </is>
      </c>
      <c r="H729" s="25" t="inlineStr">
        <is>
          <t>residuos solidos en espacio publico</t>
        </is>
      </c>
      <c r="I729" s="25" t="inlineStr">
        <is>
          <t>comunidad</t>
        </is>
      </c>
      <c r="T729" s="25">
        <f>CONCATENATE(J729," ",K729," ",L729," ",M729," ",N729," ",O729," ",P729," ",Q729," ",R729," ",S729)</f>
        <v/>
      </c>
      <c r="W729" s="25" t="inlineStr">
        <is>
          <t>Carolina</t>
        </is>
      </c>
      <c r="X729" s="25" t="inlineStr">
        <is>
          <t>KR</t>
        </is>
      </c>
      <c r="Y729" s="25" t="n">
        <v>42</v>
      </c>
      <c r="AB729" s="25" t="n">
        <v>48</v>
      </c>
      <c r="AC729" s="25" t="inlineStr">
        <is>
          <t>F</t>
        </is>
      </c>
      <c r="AD729" s="25" t="n">
        <v>23</v>
      </c>
      <c r="AE729" s="25" t="inlineStr">
        <is>
          <t>SUR</t>
        </is>
      </c>
      <c r="AF729" s="25" t="n">
        <v>6.5</v>
      </c>
      <c r="AG729" s="25" t="n">
        <v>202</v>
      </c>
      <c r="AH729" s="25">
        <f>CONCATENATE(X729," ",Y729," ",Z729," ",AA729," ",AB729," ",AC729," ",AD729," ",AE729," ",AF729," ",AG729)</f>
        <v/>
      </c>
      <c r="AI729" s="25" t="inlineStr">
        <is>
          <t>no reporta</t>
        </is>
      </c>
      <c r="AJ729" s="25" t="inlineStr">
        <is>
          <t>no reporta</t>
        </is>
      </c>
      <c r="AQ729" s="34" t="n">
        <v>41879</v>
      </c>
      <c r="AR729" s="34" t="n">
        <v>41879</v>
      </c>
      <c r="AS729" s="36">
        <f>AR729-AQ729</f>
        <v/>
      </c>
      <c r="AT729" s="25" t="inlineStr">
        <is>
          <t>Pendiente de tramite</t>
        </is>
      </c>
      <c r="AU729" s="25" t="inlineStr">
        <is>
          <t>Visitas patrulleros</t>
        </is>
      </c>
    </row>
    <row r="730">
      <c r="B730" s="25" t="inlineStr">
        <is>
          <t>726-2014</t>
        </is>
      </c>
      <c r="C730" s="25" t="n">
        <v>1313485</v>
      </c>
      <c r="D730" s="25" t="inlineStr">
        <is>
          <t>HÍDRICO</t>
        </is>
      </c>
      <c r="H730" s="25" t="inlineStr">
        <is>
          <t>depositan residuos solidos a la quebrada la ayura</t>
        </is>
      </c>
      <c r="I730" s="25" t="inlineStr">
        <is>
          <t>vecinos</t>
        </is>
      </c>
      <c r="J730" s="25" t="inlineStr">
        <is>
          <t>KR</t>
        </is>
      </c>
      <c r="K730" s="25" t="n">
        <v>42</v>
      </c>
      <c r="L730" s="25" t="inlineStr">
        <is>
          <t>B</t>
        </is>
      </c>
      <c r="N730" s="25" t="n">
        <v>25</v>
      </c>
      <c r="P730" s="25" t="n">
        <v>23</v>
      </c>
      <c r="Q730" s="25" t="inlineStr">
        <is>
          <t>SUR</t>
        </is>
      </c>
      <c r="T730" s="25">
        <f>CONCATENATE(J730," ",K730," ",L730," ",M730," ",N730," ",O730," ",P730," ",Q730," ",R730," ",S730)</f>
        <v/>
      </c>
      <c r="U730" s="25" t="inlineStr">
        <is>
          <t>no reporta</t>
        </is>
      </c>
      <c r="V730" s="25" t="inlineStr">
        <is>
          <t>no reporta</t>
        </is>
      </c>
      <c r="W730" s="25" t="inlineStr">
        <is>
          <t>varios usuarios</t>
        </is>
      </c>
      <c r="AH730" s="25">
        <f>CONCATENATE(X730," ",Y730," ",Z730," ",AA730," ",AB730," ",AC730," ",AD730," ",AE730," ",AF730," ",AG730)</f>
        <v/>
      </c>
      <c r="AI730" s="25" t="inlineStr">
        <is>
          <t>no reporta</t>
        </is>
      </c>
      <c r="AJ730" s="25" t="inlineStr">
        <is>
          <t>no reporta</t>
        </is>
      </c>
      <c r="AK730" s="25" t="inlineStr">
        <is>
          <t>Las Orquideas</t>
        </is>
      </c>
      <c r="AP730" s="25" t="n">
        <v>3</v>
      </c>
      <c r="AQ730" s="34" t="n">
        <v>41880</v>
      </c>
      <c r="AR730" s="34" t="n">
        <v>41880</v>
      </c>
      <c r="AS730" s="36">
        <f>AR730-AQ730</f>
        <v/>
      </c>
      <c r="AT730" s="25" t="inlineStr">
        <is>
          <t>Pendiente de tramite</t>
        </is>
      </c>
      <c r="AU730" s="25" t="inlineStr">
        <is>
          <t>Visitas patrulleros</t>
        </is>
      </c>
    </row>
    <row r="731">
      <c r="B731" s="25" t="inlineStr">
        <is>
          <t>727-2014</t>
        </is>
      </c>
      <c r="C731" s="25" t="n">
        <v>1313630</v>
      </c>
      <c r="H731" s="25" t="inlineStr">
        <is>
          <t>disposicion inadecuada de residuos solidos</t>
        </is>
      </c>
      <c r="I731" s="25" t="inlineStr">
        <is>
          <t>Eucaris Betancur</t>
        </is>
      </c>
      <c r="J731" s="25" t="inlineStr">
        <is>
          <t>KR</t>
        </is>
      </c>
      <c r="K731" s="25" t="n">
        <v>48</v>
      </c>
      <c r="N731" s="25" t="n">
        <v>38</v>
      </c>
      <c r="O731" s="25" t="inlineStr">
        <is>
          <t>B</t>
        </is>
      </c>
      <c r="P731" s="25" t="n">
        <v>10</v>
      </c>
      <c r="Q731" s="25" t="inlineStr">
        <is>
          <t>SUR</t>
        </is>
      </c>
      <c r="T731" s="25">
        <f>CONCATENATE(J731," ",K731," ",L731," ",M731," ",N731," ",O731," ",P731," ",Q731," ",R731," ",S731)</f>
        <v/>
      </c>
      <c r="U731" s="25" t="inlineStr">
        <is>
          <t>no reporta</t>
        </is>
      </c>
      <c r="V731" s="25" t="n">
        <v>3334491</v>
      </c>
      <c r="W731" s="25" t="inlineStr">
        <is>
          <t>comunidad</t>
        </is>
      </c>
      <c r="X731" s="25" t="inlineStr">
        <is>
          <t>KR</t>
        </is>
      </c>
      <c r="Y731" s="25" t="n">
        <v>48</v>
      </c>
      <c r="AB731" s="25" t="n">
        <v>38</v>
      </c>
      <c r="AC731" s="25" t="inlineStr">
        <is>
          <t>B</t>
        </is>
      </c>
      <c r="AD731" s="25" t="n">
        <v>10</v>
      </c>
      <c r="AE731" s="25" t="inlineStr">
        <is>
          <t>SUR</t>
        </is>
      </c>
      <c r="AH731" s="25">
        <f>CONCATENATE(X731," ",Y731," ",Z731," ",AA731," ",AB731," ",AC731," ",AD731," ",AE731," ",AF731," ",AG731)</f>
        <v/>
      </c>
      <c r="AI731" s="25" t="inlineStr">
        <is>
          <t>no reporta</t>
        </is>
      </c>
      <c r="AJ731" s="25" t="inlineStr">
        <is>
          <t>no reporta</t>
        </is>
      </c>
      <c r="AK731" s="25" t="inlineStr">
        <is>
          <t>Alcalá</t>
        </is>
      </c>
      <c r="AP731" s="25" t="n">
        <v>8</v>
      </c>
      <c r="AQ731" s="34" t="n">
        <v>41885</v>
      </c>
      <c r="AR731" s="34" t="n">
        <v>41885</v>
      </c>
      <c r="AS731" s="36">
        <f>AR731-AQ731</f>
        <v/>
      </c>
      <c r="AT731" s="25" t="inlineStr">
        <is>
          <t>Pendiente de tramite</t>
        </is>
      </c>
      <c r="AU731" s="25" t="inlineStr">
        <is>
          <t>Visitas patrulleros</t>
        </is>
      </c>
    </row>
    <row r="732">
      <c r="B732" s="25" t="inlineStr">
        <is>
          <t>728-2014</t>
        </is>
      </c>
      <c r="C732" s="25" t="n">
        <v>1313633</v>
      </c>
      <c r="D732" s="25" t="inlineStr">
        <is>
          <t>FAUNA DOMÉSTICA</t>
        </is>
      </c>
      <c r="H732" s="25" t="inlineStr">
        <is>
          <t>animales encerrados en jaulas</t>
        </is>
      </c>
      <c r="I732" s="25" t="inlineStr">
        <is>
          <t>Comunidad</t>
        </is>
      </c>
      <c r="T732" s="25">
        <f>CONCATENATE(J732," ",K732," ",L732," ",M732," ",N732," ",O732," ",P732," ",Q732," ",R732," ",S732)</f>
        <v/>
      </c>
      <c r="U732" s="25" t="inlineStr">
        <is>
          <t>no reporta</t>
        </is>
      </c>
      <c r="V732" s="25" t="inlineStr">
        <is>
          <t>no reporta</t>
        </is>
      </c>
      <c r="W732" s="25" t="inlineStr">
        <is>
          <t>alonso castrillon</t>
        </is>
      </c>
      <c r="X732" s="25" t="inlineStr">
        <is>
          <t>KR</t>
        </is>
      </c>
      <c r="Y732" s="25" t="n">
        <v>45</v>
      </c>
      <c r="AB732" s="25" t="n">
        <v>40</v>
      </c>
      <c r="AC732" s="25" t="inlineStr">
        <is>
          <t>A</t>
        </is>
      </c>
      <c r="AD732" s="25" t="n">
        <v>31</v>
      </c>
      <c r="AE732" s="25" t="inlineStr">
        <is>
          <t>SUR</t>
        </is>
      </c>
      <c r="AF732" s="25" t="n">
        <v>8</v>
      </c>
      <c r="AG732" s="25" t="n">
        <v>504</v>
      </c>
      <c r="AH732" s="25">
        <f>CONCATENATE(X732," ",Y732," ",Z732," ",AA732," ",AB732," ",AC732," ",AD732," ",AE732," ",AF732," ",AG732)</f>
        <v/>
      </c>
      <c r="AI732" s="25" t="inlineStr">
        <is>
          <t>no reporta</t>
        </is>
      </c>
      <c r="AJ732" s="25" t="inlineStr">
        <is>
          <t>no reporta</t>
        </is>
      </c>
      <c r="AK732" s="25" t="inlineStr">
        <is>
          <t>Alcalá</t>
        </is>
      </c>
      <c r="AP732" s="25" t="n">
        <v>8</v>
      </c>
      <c r="AQ732" s="34" t="n">
        <v>41885</v>
      </c>
      <c r="AR732" s="34" t="n">
        <v>41885</v>
      </c>
      <c r="AS732" s="36">
        <f>AR732-AQ732</f>
        <v/>
      </c>
      <c r="AT732" s="25" t="inlineStr">
        <is>
          <t>Pendiente de tramite</t>
        </is>
      </c>
      <c r="AU732" s="25" t="inlineStr">
        <is>
          <t>Auto de archivo</t>
        </is>
      </c>
      <c r="AW732" s="38" t="n">
        <v>41978</v>
      </c>
      <c r="AX732" s="37" t="inlineStr">
        <is>
          <t>L. Garcia</t>
        </is>
      </c>
      <c r="AY732" s="38" t="n">
        <v>41978</v>
      </c>
      <c r="CF732" s="38" t="n">
        <v>42011</v>
      </c>
    </row>
    <row r="733">
      <c r="B733" s="25" t="inlineStr">
        <is>
          <t>729-2014</t>
        </is>
      </c>
      <c r="C733" s="25" t="inlineStr">
        <is>
          <t>1313640-1314216-153389-149480 - 156760 - 113539</t>
        </is>
      </c>
      <c r="D733" s="25" t="inlineStr">
        <is>
          <t>FLORA</t>
        </is>
      </c>
      <c r="G733" s="25" t="inlineStr">
        <is>
          <t>proyecto lemont</t>
        </is>
      </c>
      <c r="H733" s="25" t="inlineStr">
        <is>
          <t>proyecto lemont arrastraron con el 98% de cobertura boscosa</t>
        </is>
      </c>
      <c r="I733" s="25" t="inlineStr">
        <is>
          <t>Diego mauricio mora gomez</t>
        </is>
      </c>
      <c r="T733" s="25">
        <f>CONCATENATE(J733," ",K733," ",L733," ",M733," ",N733," ",O733," ",P733," ",Q733," ",R733," ",S733)</f>
        <v/>
      </c>
      <c r="U733" s="25" t="n">
        <v>79140702</v>
      </c>
      <c r="V733" s="25" t="n">
        <v>3136152899</v>
      </c>
      <c r="W733" s="25" t="inlineStr">
        <is>
          <t>lemont</t>
        </is>
      </c>
      <c r="AH733" s="25">
        <f>CONCATENATE(X733," ",Y733," ",Z733," ",AA733," ",AB733," ",AC733," ",AD733," ",AE733," ",AF733," ",AG733)</f>
        <v/>
      </c>
      <c r="AI733" s="25" t="inlineStr">
        <is>
          <t>no reporta</t>
        </is>
      </c>
      <c r="AJ733" s="25" t="inlineStr">
        <is>
          <t>no reporta</t>
        </is>
      </c>
      <c r="AK733" s="25" t="inlineStr">
        <is>
          <t>Las Palmas</t>
        </is>
      </c>
      <c r="AL733" s="25" t="inlineStr">
        <is>
          <t>Las Palmas</t>
        </is>
      </c>
      <c r="AP733" s="25" t="n">
        <v>12</v>
      </c>
      <c r="AQ733" s="34" t="n">
        <v>41885</v>
      </c>
      <c r="AR733" s="34" t="n">
        <v>41885</v>
      </c>
      <c r="AS733" s="36">
        <f>AR733-AQ733</f>
        <v/>
      </c>
      <c r="AT733" s="25" t="inlineStr">
        <is>
          <t>Pendiente de tramite</t>
        </is>
      </c>
      <c r="AU733" s="25" t="inlineStr">
        <is>
          <t>Visitas técnicos</t>
        </is>
      </c>
    </row>
    <row r="734">
      <c r="B734" s="25" t="inlineStr">
        <is>
          <t>730-2014</t>
        </is>
      </c>
      <c r="C734" s="25" t="n">
        <v>1313632</v>
      </c>
      <c r="H734" s="25" t="inlineStr">
        <is>
          <t>disposicion inadecuada de residuos de madera</t>
        </is>
      </c>
      <c r="T734" s="25">
        <f>CONCATENATE(J734," ",K734," ",L734," ",M734," ",N734," ",O734," ",P734," ",Q734," ",R734," ",S734)</f>
        <v/>
      </c>
      <c r="U734" s="25" t="inlineStr">
        <is>
          <t>no reporta</t>
        </is>
      </c>
      <c r="V734" s="25" t="inlineStr">
        <is>
          <t>no reporta</t>
        </is>
      </c>
      <c r="W734" s="25" t="inlineStr">
        <is>
          <t>maria lopez</t>
        </is>
      </c>
      <c r="X734" s="25" t="inlineStr">
        <is>
          <t>CL</t>
        </is>
      </c>
      <c r="Y734" s="25" t="n">
        <v>39</v>
      </c>
      <c r="AA734" s="25" t="inlineStr">
        <is>
          <t>SUR</t>
        </is>
      </c>
      <c r="AB734" s="25" t="n">
        <v>35</v>
      </c>
      <c r="AD734" s="25" t="n">
        <v>15</v>
      </c>
      <c r="AH734" s="25">
        <f>CONCATENATE(X734," ",Y734," ",Z734," ",AA734," ",AB734," ",AC734," ",AD734," ",AE734," ",AF734," ",AG734)</f>
        <v/>
      </c>
      <c r="AI734" s="25" t="inlineStr">
        <is>
          <t>no reporta</t>
        </is>
      </c>
      <c r="AJ734" s="25" t="inlineStr">
        <is>
          <t>no reporta</t>
        </is>
      </c>
      <c r="AK734" s="25" t="inlineStr">
        <is>
          <t>Mesa</t>
        </is>
      </c>
      <c r="AP734" s="25" t="n">
        <v>9</v>
      </c>
      <c r="AQ734" s="34" t="n">
        <v>41885</v>
      </c>
      <c r="AR734" s="34" t="n">
        <v>41885</v>
      </c>
      <c r="AS734" s="36">
        <f>AR734-AQ734</f>
        <v/>
      </c>
      <c r="AT734" s="25" t="inlineStr">
        <is>
          <t>Pendiente de tramite</t>
        </is>
      </c>
      <c r="AU734" s="25" t="inlineStr">
        <is>
          <t>Visitas patrulleros</t>
        </is>
      </c>
    </row>
    <row r="735">
      <c r="B735" s="25" t="inlineStr">
        <is>
          <t>731-2014</t>
        </is>
      </c>
      <c r="C735" s="25" t="n">
        <v>1313503</v>
      </c>
      <c r="D735" s="25" t="inlineStr">
        <is>
          <t>LOTE-PREDIO</t>
        </is>
      </c>
      <c r="H735" s="25" t="inlineStr">
        <is>
          <t>afectacion de guadual a la piscina con la caida de las hojas</t>
        </is>
      </c>
      <c r="I735" s="25" t="inlineStr">
        <is>
          <t>De Oficio</t>
        </is>
      </c>
      <c r="T735" s="25">
        <f>CONCATENATE(J735," ",K735," ",L735," ",M735," ",N735," ",O735," ",P735," ",Q735," ",R735," ",S735)</f>
        <v/>
      </c>
      <c r="U735" s="25" t="inlineStr">
        <is>
          <t>no reporta</t>
        </is>
      </c>
      <c r="V735" s="25" t="inlineStr">
        <is>
          <t>no reporta</t>
        </is>
      </c>
      <c r="W735" s="25" t="inlineStr">
        <is>
          <t>evangelina escobar</t>
        </is>
      </c>
      <c r="AH735" s="25">
        <f>CONCATENATE(X735," ",Y735," ",Z735," ",AA735," ",AB735," ",AC735," ",AD735," ",AE735," ",AF735," ",AG735)</f>
        <v/>
      </c>
      <c r="AI735" s="25" t="inlineStr">
        <is>
          <t>no reporta</t>
        </is>
      </c>
      <c r="AJ735" s="25" t="inlineStr">
        <is>
          <t>no reporta</t>
        </is>
      </c>
      <c r="AK735" s="25" t="inlineStr">
        <is>
          <t>El Dorado</t>
        </is>
      </c>
      <c r="AQ735" s="34" t="n">
        <v>41883</v>
      </c>
      <c r="AR735" s="34" t="n">
        <v>41883</v>
      </c>
      <c r="AS735" s="36">
        <f>AR735-AQ735</f>
        <v/>
      </c>
      <c r="AT735" s="25" t="inlineStr">
        <is>
          <t>Acta de compromiso</t>
        </is>
      </c>
      <c r="AU735" s="25" t="inlineStr">
        <is>
          <t>Visitas técnicos</t>
        </is>
      </c>
    </row>
    <row r="736">
      <c r="B736" s="25" t="inlineStr">
        <is>
          <t>732-2014</t>
        </is>
      </c>
      <c r="C736" s="25" t="inlineStr">
        <is>
          <t>13-3405</t>
        </is>
      </c>
      <c r="D736" s="25" t="inlineStr">
        <is>
          <t>AIRE</t>
        </is>
      </c>
      <c r="H736" s="25" t="inlineStr">
        <is>
          <t>afectacion ambiental por actividad de carpinteria</t>
        </is>
      </c>
      <c r="I736" s="25" t="inlineStr">
        <is>
          <t>De Oficio</t>
        </is>
      </c>
      <c r="T736" s="25">
        <f>CONCATENATE(J736," ",K736," ",L736," ",M736," ",N736," ",O736," ",P736," ",Q736," ",R736," ",S736)</f>
        <v/>
      </c>
      <c r="W736" s="25" t="inlineStr">
        <is>
          <t>carpinteria</t>
        </is>
      </c>
      <c r="X736" s="25" t="inlineStr">
        <is>
          <t>KR</t>
        </is>
      </c>
      <c r="Y736" s="25" t="n">
        <v>46</v>
      </c>
      <c r="Z736" s="25" t="inlineStr">
        <is>
          <t>A</t>
        </is>
      </c>
      <c r="AA736" s="25" t="inlineStr">
        <is>
          <t>SUR</t>
        </is>
      </c>
      <c r="AB736" s="25" t="n">
        <v>48</v>
      </c>
      <c r="AG736" s="25" t="n">
        <v>202</v>
      </c>
      <c r="AH736" s="25">
        <f>CONCATENATE(X736," ",Y736," ",Z736," ",AA736," ",AB736," ",AC736," ",AD736," ",AE736," ",AF736," ",AG736)</f>
        <v/>
      </c>
      <c r="AI736" s="25" t="inlineStr">
        <is>
          <t>no reporta</t>
        </is>
      </c>
      <c r="AJ736" s="25" t="inlineStr">
        <is>
          <t>no reporta</t>
        </is>
      </c>
      <c r="AK736" s="25" t="inlineStr">
        <is>
          <t>Primavera</t>
        </is>
      </c>
      <c r="AP736" s="25" t="n">
        <v>8</v>
      </c>
      <c r="AQ736" s="34" t="n">
        <v>41885</v>
      </c>
      <c r="AR736" s="34" t="n">
        <v>41885</v>
      </c>
      <c r="AS736" s="36">
        <f>AR736-AQ736</f>
        <v/>
      </c>
      <c r="AT736" s="25" t="inlineStr">
        <is>
          <t>Pendiente de tramite</t>
        </is>
      </c>
      <c r="AU736" s="25" t="inlineStr">
        <is>
          <t>Auto de archivo</t>
        </is>
      </c>
    </row>
    <row r="737">
      <c r="B737" s="25" t="inlineStr">
        <is>
          <t>733-2014</t>
        </is>
      </c>
      <c r="C737" s="25" t="inlineStr">
        <is>
          <t>144793 - 148267</t>
        </is>
      </c>
      <c r="D737" s="25" t="inlineStr">
        <is>
          <t>FAUNA DOMÉSTICA</t>
        </is>
      </c>
      <c r="H737" s="25" t="inlineStr">
        <is>
          <t>ataque de mascotas</t>
        </is>
      </c>
      <c r="I737" s="25" t="inlineStr">
        <is>
          <t>Bibiana Hincapie</t>
        </is>
      </c>
      <c r="T737" s="25">
        <f>CONCATENATE(J737," ",K737," ",L737," ",M737," ",N737," ",O737," ",P737," ",Q737," ",R737," ",S737)</f>
        <v/>
      </c>
      <c r="U737" s="25" t="inlineStr">
        <is>
          <t>no reporta</t>
        </is>
      </c>
      <c r="V737" s="25" t="inlineStr">
        <is>
          <t>no reporta</t>
        </is>
      </c>
      <c r="W737" s="25" t="inlineStr">
        <is>
          <t>Jorge Ivan Arango Correa</t>
        </is>
      </c>
      <c r="AH737" s="25">
        <f>CONCATENATE(X737," ",Y737," ",Z737," ",AA737," ",AB737," ",AC737," ",AD737," ",AE737," ",AF737," ",AG737)</f>
        <v/>
      </c>
      <c r="AI737" s="25" t="n">
        <v>3006124579</v>
      </c>
      <c r="AJ737" s="25" t="n">
        <v>5382605</v>
      </c>
      <c r="AK737" s="25" t="inlineStr">
        <is>
          <t>Pantanillo</t>
        </is>
      </c>
      <c r="AL737" s="25" t="inlineStr">
        <is>
          <t>Pantanillo</t>
        </is>
      </c>
      <c r="AP737" s="25" t="n">
        <v>13</v>
      </c>
      <c r="AQ737" s="34" t="n">
        <v>41885</v>
      </c>
      <c r="AR737" s="34" t="n">
        <v>41885</v>
      </c>
      <c r="AS737" s="36">
        <f>AR737-AQ737</f>
        <v/>
      </c>
      <c r="AT737" s="25" t="inlineStr">
        <is>
          <t>Remisión u otros</t>
        </is>
      </c>
      <c r="AU737" s="25" t="inlineStr">
        <is>
          <t>Auto de archivo</t>
        </is>
      </c>
      <c r="CF737" s="38" t="n">
        <v>42020</v>
      </c>
    </row>
    <row r="738">
      <c r="B738" s="25" t="inlineStr">
        <is>
          <t>734-2014</t>
        </is>
      </c>
      <c r="C738" s="25" t="n">
        <v>1313678</v>
      </c>
      <c r="E738" s="25" t="inlineStr">
        <is>
          <t>RESIDUOS SOLIDOS</t>
        </is>
      </c>
      <c r="H738" s="25" t="inlineStr">
        <is>
          <t>disposicion inadecuada de residuos solidos</t>
        </is>
      </c>
      <c r="I738" s="25" t="inlineStr">
        <is>
          <t>Anonimo</t>
        </is>
      </c>
      <c r="T738" s="25">
        <f>CONCATENATE(J738," ",K738," ",L738," ",M738," ",N738," ",O738," ",P738," ",Q738," ",R738," ",S738)</f>
        <v/>
      </c>
      <c r="W738" s="25" t="inlineStr">
        <is>
          <t>usuarios</t>
        </is>
      </c>
      <c r="X738" s="25" t="inlineStr">
        <is>
          <t>DG</t>
        </is>
      </c>
      <c r="Y738" s="25" t="n">
        <v>33</v>
      </c>
      <c r="AB738" s="25" t="n">
        <v>32</v>
      </c>
      <c r="AC738" s="25" t="inlineStr">
        <is>
          <t>A</t>
        </is>
      </c>
      <c r="AD738" s="25" t="n">
        <v>37</v>
      </c>
      <c r="AE738" s="25" t="inlineStr">
        <is>
          <t>SUR</t>
        </is>
      </c>
      <c r="AH738" s="25">
        <f>CONCATENATE(X738," ",Y738," ",Z738," ",AA738," ",AB738," ",AC738," ",AD738," ",AE738," ",AF738," ",AG738)</f>
        <v/>
      </c>
      <c r="AI738" s="25" t="inlineStr">
        <is>
          <t>no reporta</t>
        </is>
      </c>
      <c r="AJ738" s="25" t="inlineStr">
        <is>
          <t>no reporta</t>
        </is>
      </c>
      <c r="AK738" s="25" t="inlineStr">
        <is>
          <t>La Magnolia</t>
        </is>
      </c>
      <c r="AP738" s="25" t="n">
        <v>9</v>
      </c>
      <c r="AQ738" s="34" t="n">
        <v>41887</v>
      </c>
      <c r="AR738" s="34" t="n">
        <v>41887</v>
      </c>
      <c r="AS738" s="36">
        <f>AR738-AQ738</f>
        <v/>
      </c>
      <c r="AT738" s="25" t="inlineStr">
        <is>
          <t>Pendiente de tramite</t>
        </is>
      </c>
      <c r="AU738" s="25" t="inlineStr">
        <is>
          <t>Visitas patrulleros</t>
        </is>
      </c>
    </row>
    <row r="739">
      <c r="B739" s="25" t="inlineStr">
        <is>
          <t>735-2014</t>
        </is>
      </c>
      <c r="C739" s="25" t="n">
        <v>1313690</v>
      </c>
      <c r="E739" s="25" t="inlineStr">
        <is>
          <t>ESCOMBROS</t>
        </is>
      </c>
      <c r="H739" s="25" t="inlineStr">
        <is>
          <t>disposicion inadecuada de escombros</t>
        </is>
      </c>
      <c r="I739" s="25" t="inlineStr">
        <is>
          <t>Anonimo</t>
        </is>
      </c>
      <c r="T739" s="25">
        <f>CONCATENATE(J739," ",K739," ",L739," ",M739," ",N739," ",O739," ",P739," ",Q739," ",R739," ",S739)</f>
        <v/>
      </c>
      <c r="U739" s="25" t="inlineStr">
        <is>
          <t>no reporta</t>
        </is>
      </c>
      <c r="V739" s="25" t="inlineStr">
        <is>
          <t>no reporta</t>
        </is>
      </c>
      <c r="W739" s="25" t="inlineStr">
        <is>
          <t>Por determinar</t>
        </is>
      </c>
      <c r="X739" s="25" t="inlineStr">
        <is>
          <t>TR</t>
        </is>
      </c>
      <c r="Y739" s="25" t="n">
        <v>34</v>
      </c>
      <c r="Z739" s="25" t="inlineStr">
        <is>
          <t>D</t>
        </is>
      </c>
      <c r="AA739" s="25" t="inlineStr">
        <is>
          <t>SUR</t>
        </is>
      </c>
      <c r="AB739" s="25" t="n">
        <v>39</v>
      </c>
      <c r="AD739" s="25" t="n">
        <v>16</v>
      </c>
      <c r="AH739" s="25">
        <f>CONCATENATE(X739," ",Y739," ",Z739," ",AA739," ",AB739," ",AC739," ",AD739," ",AE739," ",AF739," ",AG739)</f>
        <v/>
      </c>
      <c r="AI739" s="25" t="inlineStr">
        <is>
          <t>no reporta</t>
        </is>
      </c>
      <c r="AJ739" s="25" t="inlineStr">
        <is>
          <t>no reporta</t>
        </is>
      </c>
      <c r="AK739" s="25" t="inlineStr">
        <is>
          <t>Obrero</t>
        </is>
      </c>
      <c r="AP739" s="25" t="n">
        <v>9</v>
      </c>
      <c r="AQ739" s="34" t="n">
        <v>41887</v>
      </c>
      <c r="AR739" s="34" t="n">
        <v>41887</v>
      </c>
      <c r="AS739" s="36">
        <f>AR739-AQ739</f>
        <v/>
      </c>
      <c r="AU739" s="25" t="inlineStr">
        <is>
          <t>Visitas patrulleros</t>
        </is>
      </c>
    </row>
    <row r="740">
      <c r="B740" s="25" t="inlineStr">
        <is>
          <t>736-2014</t>
        </is>
      </c>
      <c r="C740" s="25" t="n">
        <v>1313677</v>
      </c>
      <c r="E740" s="25" t="inlineStr">
        <is>
          <t>ESCOMBROS</t>
        </is>
      </c>
      <c r="I740" s="25" t="inlineStr">
        <is>
          <t>Enviaseo</t>
        </is>
      </c>
      <c r="T740" s="25">
        <f>CONCATENATE(J740," ",K740," ",L740," ",M740," ",N740," ",O740," ",P740," ",Q740," ",R740," ",S740)</f>
        <v/>
      </c>
      <c r="W740" s="25" t="inlineStr">
        <is>
          <t>Por determinar</t>
        </is>
      </c>
      <c r="X740" s="25" t="inlineStr">
        <is>
          <t>KR</t>
        </is>
      </c>
      <c r="Y740" s="25" t="n">
        <v>42</v>
      </c>
      <c r="AB740" s="25" t="n">
        <v>38</v>
      </c>
      <c r="AD740" s="25" t="n">
        <v>80</v>
      </c>
      <c r="AE740" s="25" t="inlineStr">
        <is>
          <t>SUR</t>
        </is>
      </c>
      <c r="AH740" s="25">
        <f>CONCATENATE(X740," ",Y740," ",Z740," ",AA740," ",AB740," ",AC740," ",AD740," ",AE740," ",AF740," ",AG740)</f>
        <v/>
      </c>
      <c r="AI740" s="25" t="inlineStr">
        <is>
          <t>no reporta</t>
        </is>
      </c>
      <c r="AJ740" s="25" t="inlineStr">
        <is>
          <t>no reporta</t>
        </is>
      </c>
      <c r="AK740" s="25" t="inlineStr">
        <is>
          <t>Alcalá</t>
        </is>
      </c>
      <c r="AP740" s="25" t="n">
        <v>8</v>
      </c>
      <c r="AQ740" s="34" t="n">
        <v>41887</v>
      </c>
      <c r="AR740" s="34" t="n">
        <v>41887</v>
      </c>
      <c r="AS740" s="36">
        <f>AR740-AQ740</f>
        <v/>
      </c>
      <c r="AU740" s="25" t="inlineStr">
        <is>
          <t>Visitas patrulleros</t>
        </is>
      </c>
    </row>
    <row r="741">
      <c r="B741" s="25" t="inlineStr">
        <is>
          <t>737-2014</t>
        </is>
      </c>
      <c r="C741" s="25" t="n">
        <v>1313696</v>
      </c>
      <c r="D741" s="25" t="inlineStr">
        <is>
          <t>ESPACIO PUBLICOS VERDES</t>
        </is>
      </c>
      <c r="E741" s="25" t="inlineStr">
        <is>
          <t>ESCOMBROS</t>
        </is>
      </c>
      <c r="H741" s="25" t="inlineStr">
        <is>
          <t>disposicion inadecuada de escombros en zona verde</t>
        </is>
      </c>
      <c r="I741" s="25" t="inlineStr">
        <is>
          <t>De Oficio</t>
        </is>
      </c>
      <c r="T741" s="25">
        <f>CONCATENATE(J741," ",K741," ",L741," ",M741," ",N741," ",O741," ",P741," ",Q741," ",R741," ",S741)</f>
        <v/>
      </c>
      <c r="U741" s="25" t="inlineStr">
        <is>
          <t>no reporta</t>
        </is>
      </c>
      <c r="V741" s="25" t="inlineStr">
        <is>
          <t>no reporta</t>
        </is>
      </c>
      <c r="W741" s="25" t="inlineStr">
        <is>
          <t>Por determinar</t>
        </is>
      </c>
      <c r="X741" s="25" t="inlineStr">
        <is>
          <t>CL</t>
        </is>
      </c>
      <c r="Y741" s="25" t="n">
        <v>39</v>
      </c>
      <c r="Z741" s="25" t="inlineStr">
        <is>
          <t>B</t>
        </is>
      </c>
      <c r="AB741" s="25" t="n">
        <v>29</v>
      </c>
      <c r="AC741" s="25" t="inlineStr">
        <is>
          <t>A</t>
        </is>
      </c>
      <c r="AD741" s="25" t="n">
        <v>15</v>
      </c>
      <c r="AH741" s="25">
        <f>CONCATENATE(X741," ",Y741," ",Z741," ",AA741," ",AB741," ",AC741," ",AD741," ",AE741," ",AF741," ",AG741)</f>
        <v/>
      </c>
      <c r="AI741" s="25" t="inlineStr">
        <is>
          <t>no reporta</t>
        </is>
      </c>
      <c r="AJ741" s="25" t="inlineStr">
        <is>
          <t>no reporta</t>
        </is>
      </c>
      <c r="AK741" s="25" t="inlineStr">
        <is>
          <t>Mesa</t>
        </is>
      </c>
      <c r="AP741" s="25" t="n">
        <v>9</v>
      </c>
      <c r="AQ741" s="34" t="n">
        <v>41890</v>
      </c>
      <c r="AR741" s="34" t="n">
        <v>41890</v>
      </c>
      <c r="AS741" s="36">
        <f>AR741-AQ741</f>
        <v/>
      </c>
      <c r="AU741" s="25" t="inlineStr">
        <is>
          <t>Visitas patrulleros</t>
        </is>
      </c>
    </row>
    <row r="742">
      <c r="B742" s="25" t="inlineStr">
        <is>
          <t>738-2014</t>
        </is>
      </c>
      <c r="C742" s="25" t="inlineStr">
        <is>
          <t>1313694 - 0135639 - 375744 - of 115</t>
        </is>
      </c>
      <c r="D742" s="25" t="inlineStr">
        <is>
          <t>FLORA</t>
        </is>
      </c>
      <c r="H742" s="25" t="inlineStr">
        <is>
          <t>afectacion de sotobosque en zona de proteccion</t>
        </is>
      </c>
      <c r="I742" s="25" t="inlineStr">
        <is>
          <t>olga mejia</t>
        </is>
      </c>
      <c r="T742" s="25">
        <f>CONCATENATE(J742," ",K742," ",L742," ",M742," ",N742," ",O742," ",P742," ",Q742," ",R742," ",S742)</f>
        <v/>
      </c>
      <c r="U742" s="25" t="inlineStr">
        <is>
          <t>no reporta</t>
        </is>
      </c>
      <c r="V742" s="25" t="n">
        <v>3104626390</v>
      </c>
      <c r="W742" s="25" t="inlineStr">
        <is>
          <t>Juan Alberto Gutierrez</t>
        </is>
      </c>
      <c r="AH742" s="25">
        <f>CONCATENATE(X742," ",Y742," ",Z742," ",AA742," ",AB742," ",AC742," ",AD742," ",AE742," ",AF742," ",AG742)</f>
        <v/>
      </c>
      <c r="AI742" s="25" t="inlineStr">
        <is>
          <t>no reporta</t>
        </is>
      </c>
      <c r="AJ742" s="25" t="inlineStr">
        <is>
          <t>no reporta</t>
        </is>
      </c>
      <c r="AK742" s="25" t="inlineStr">
        <is>
          <t>Las Palmas</t>
        </is>
      </c>
      <c r="AP742" s="25" t="n">
        <v>12</v>
      </c>
      <c r="AQ742" s="34" t="n">
        <v>41890</v>
      </c>
      <c r="AR742" s="34" t="n">
        <v>41948</v>
      </c>
      <c r="AS742" s="36">
        <f>AR742-AQ742</f>
        <v/>
      </c>
      <c r="AT742" s="25" t="inlineStr">
        <is>
          <t>Pendiente de tramite</t>
        </is>
      </c>
      <c r="AU742" s="25" t="inlineStr">
        <is>
          <t>Auto de archivo</t>
        </is>
      </c>
      <c r="AW742" s="38" t="n">
        <v>41948</v>
      </c>
      <c r="AX742" s="37" t="inlineStr">
        <is>
          <t>J. Guzman</t>
        </is>
      </c>
      <c r="AY742" s="38" t="n">
        <v>41948</v>
      </c>
    </row>
    <row r="743">
      <c r="B743" s="25" t="inlineStr">
        <is>
          <t>739-2014</t>
        </is>
      </c>
      <c r="C743" s="25" t="n">
        <v>1313695</v>
      </c>
      <c r="E743" s="25" t="inlineStr">
        <is>
          <t>RESIDUOS SOLIDOS</t>
        </is>
      </c>
      <c r="H743" s="25" t="inlineStr">
        <is>
          <t>disposicion inadecuada de material reciclable</t>
        </is>
      </c>
      <c r="I743" s="25" t="inlineStr">
        <is>
          <t>Anonimo</t>
        </is>
      </c>
      <c r="T743" s="25">
        <f>CONCATENATE(J743," ",K743," ",L743," ",M743," ",N743," ",O743," ",P743," ",Q743," ",R743," ",S743)</f>
        <v/>
      </c>
      <c r="U743" s="25" t="inlineStr">
        <is>
          <t>no reporta</t>
        </is>
      </c>
      <c r="V743" s="25" t="inlineStr">
        <is>
          <t>no reporta</t>
        </is>
      </c>
      <c r="W743" s="25" t="inlineStr">
        <is>
          <t>Neftali</t>
        </is>
      </c>
      <c r="AH743" s="25">
        <f>CONCATENATE(X743," ",Y743," ",Z743," ",AA743," ",AB743," ",AC743," ",AD743," ",AE743," ",AF743," ",AG743)</f>
        <v/>
      </c>
      <c r="AI743" s="25" t="inlineStr">
        <is>
          <t>no reporta</t>
        </is>
      </c>
      <c r="AJ743" s="25" t="inlineStr">
        <is>
          <t>no reporta</t>
        </is>
      </c>
      <c r="AK743" s="25" t="inlineStr">
        <is>
          <t>Las Palmas</t>
        </is>
      </c>
      <c r="AP743" s="25" t="n">
        <v>12</v>
      </c>
      <c r="AQ743" s="34" t="n">
        <v>41890</v>
      </c>
      <c r="AR743" s="34" t="n">
        <v>41890</v>
      </c>
      <c r="AS743" s="36">
        <f>AR743-AQ743</f>
        <v/>
      </c>
      <c r="AT743" s="25" t="inlineStr">
        <is>
          <t>Pendiente de tramite</t>
        </is>
      </c>
      <c r="AU743" s="25" t="inlineStr">
        <is>
          <t>Auto de archivo</t>
        </is>
      </c>
    </row>
    <row r="744">
      <c r="B744" t="inlineStr">
        <is>
          <t>740-2014</t>
        </is>
      </c>
      <c r="C744" t="inlineStr">
        <is>
          <t xml:space="preserve">1314250 - 1316157 </t>
        </is>
      </c>
      <c r="E744" t="inlineStr">
        <is>
          <t>RESIDUOS SOLIDOS</t>
        </is>
      </c>
      <c r="H744" t="inlineStr">
        <is>
          <t>disposicion inadecuada de residuos solidos</t>
        </is>
      </c>
      <c r="I744" t="inlineStr">
        <is>
          <t>catalina mejia</t>
        </is>
      </c>
      <c r="J744" t="inlineStr">
        <is>
          <t>DG</t>
        </is>
      </c>
      <c r="K744" t="n">
        <v>30</v>
      </c>
      <c r="N744" t="n">
        <v>34</v>
      </c>
      <c r="O744" t="inlineStr">
        <is>
          <t>A</t>
        </is>
      </c>
      <c r="P744" t="inlineStr">
        <is>
          <t>sur</t>
        </is>
      </c>
      <c r="S744" t="inlineStr">
        <is>
          <t>int 302</t>
        </is>
      </c>
      <c r="T744">
        <f>CONCATENATE(J744," ",K744," ",L744," ",M744," ",N744," ",O744," ",P744," ",Q744," ",R744," ",S744)</f>
        <v/>
      </c>
      <c r="U744" t="inlineStr">
        <is>
          <t>no reporta</t>
        </is>
      </c>
      <c r="V744" t="inlineStr">
        <is>
          <t>3317180 - 3017221525</t>
        </is>
      </c>
      <c r="W744" t="inlineStr">
        <is>
          <t>Por determinar</t>
        </is>
      </c>
      <c r="AH744">
        <f>CONCATENATE(X744," ",Y744," ",Z744," ",AA744," ",AB744," ",AC744," ",AD744," ",AE744," ",AF744," ",AG744)</f>
        <v/>
      </c>
      <c r="AI744" t="inlineStr">
        <is>
          <t>no reporta</t>
        </is>
      </c>
      <c r="AJ744" t="inlineStr">
        <is>
          <t>no reporta</t>
        </is>
      </c>
      <c r="AK744" t="inlineStr">
        <is>
          <t>Uribe Angel</t>
        </is>
      </c>
      <c r="AP744" t="n">
        <v>3</v>
      </c>
      <c r="AQ744" s="34" t="n">
        <v>41913</v>
      </c>
      <c r="AR744" s="34" t="n">
        <v>41914</v>
      </c>
      <c r="AS744">
        <f>AR744-AQ744</f>
        <v/>
      </c>
      <c r="AT744" t="inlineStr">
        <is>
          <t>Pendiente de tramite</t>
        </is>
      </c>
      <c r="AU744" t="inlineStr">
        <is>
          <t>Pendiente de trámite</t>
        </is>
      </c>
      <c r="AW744" s="17" t="n">
        <v>41913</v>
      </c>
      <c r="AX744" t="inlineStr">
        <is>
          <t>santiago-jeisson</t>
        </is>
      </c>
      <c r="AY744" s="17" t="n">
        <v>41914</v>
      </c>
      <c r="AZ744" s="17" t="n">
        <v>41963</v>
      </c>
      <c r="BA744" t="inlineStr">
        <is>
          <t>L. Garcia</t>
        </is>
      </c>
      <c r="BB744" s="17" t="n">
        <v>41963</v>
      </c>
      <c r="CF744" s="17" t="n">
        <v>41926</v>
      </c>
    </row>
    <row r="745">
      <c r="B745" s="25" t="inlineStr">
        <is>
          <t>741-2014</t>
        </is>
      </c>
      <c r="C745" s="25" t="inlineStr">
        <is>
          <t>13-3387- 27732-27851</t>
        </is>
      </c>
      <c r="D745" s="25" t="inlineStr">
        <is>
          <t>HÍDRICO</t>
        </is>
      </c>
      <c r="H745" s="25" t="inlineStr">
        <is>
          <t>construcion ocupando la zona de retiro de la quebrada la honda. La frutera</t>
        </is>
      </c>
      <c r="I745" s="25" t="inlineStr">
        <is>
          <t>De oficio</t>
        </is>
      </c>
      <c r="T745" s="25">
        <f>CONCATENATE(J745," ",K745," ",L745," ",M745," ",N745," ",O745," ",P745," ",Q745," ",R745," ",S745)</f>
        <v/>
      </c>
      <c r="U745" s="25" t="inlineStr">
        <is>
          <t>no reporta</t>
        </is>
      </c>
      <c r="V745" s="25" t="inlineStr">
        <is>
          <t>no reporta</t>
        </is>
      </c>
      <c r="W745" s="25" t="inlineStr">
        <is>
          <t>frutera</t>
        </is>
      </c>
      <c r="X745" s="25" t="inlineStr">
        <is>
          <t>KR</t>
        </is>
      </c>
      <c r="Y745" s="25" t="n">
        <v>27</v>
      </c>
      <c r="AB745" s="25" t="n">
        <v>23</v>
      </c>
      <c r="AD745" s="25" t="n">
        <v>117</v>
      </c>
      <c r="AE745" s="25" t="inlineStr">
        <is>
          <t>SUR</t>
        </is>
      </c>
      <c r="AH745" s="25">
        <f>CONCATENATE(X745," ",Y745," ",Z745," ",AA745," ",AB745," ",AC745," ",AD745," ",AE745," ",AF745," ",AG745)</f>
        <v/>
      </c>
      <c r="AI745" s="25" t="inlineStr">
        <is>
          <t>no reporta</t>
        </is>
      </c>
      <c r="AJ745" s="25" t="inlineStr">
        <is>
          <t>no reporta</t>
        </is>
      </c>
      <c r="AK745" s="25" t="inlineStr">
        <is>
          <t>Zuñiga</t>
        </is>
      </c>
      <c r="AP745" s="25" t="n">
        <v>4</v>
      </c>
      <c r="AQ745" s="34" t="n">
        <v>41883</v>
      </c>
      <c r="AR745" s="34" t="n">
        <v>41883</v>
      </c>
      <c r="AS745" s="36">
        <f>AR745-AQ745</f>
        <v/>
      </c>
      <c r="AU745" s="25" t="inlineStr">
        <is>
          <t>Citaciones</t>
        </is>
      </c>
    </row>
    <row r="746">
      <c r="B746" s="25" t="inlineStr">
        <is>
          <t>742-2014</t>
        </is>
      </c>
      <c r="C746" s="25" t="inlineStr">
        <is>
          <t>13-3445</t>
        </is>
      </c>
      <c r="D746" s="25" t="inlineStr">
        <is>
          <t>HÍDRICO</t>
        </is>
      </c>
      <c r="H746" s="25" t="inlineStr">
        <is>
          <t>descarga de la red de alcantarillado de aguas lluvias en la quebrada hondita.</t>
        </is>
      </c>
      <c r="I746" s="25" t="inlineStr">
        <is>
          <t>De oficio</t>
        </is>
      </c>
      <c r="T746" s="25">
        <f>CONCATENATE(J746," ",K746," ",L746," ",M746," ",N746," ",O746," ",P746," ",Q746," ",R746," ",S746)</f>
        <v/>
      </c>
      <c r="U746" s="25" t="inlineStr">
        <is>
          <t>no reporta</t>
        </is>
      </c>
      <c r="V746" s="25" t="inlineStr">
        <is>
          <t>no reporta</t>
        </is>
      </c>
      <c r="W746" s="25" t="inlineStr">
        <is>
          <t>urbanizacion loma del bosque</t>
        </is>
      </c>
      <c r="X746" s="25" t="inlineStr">
        <is>
          <t>KR</t>
        </is>
      </c>
      <c r="Y746" s="25" t="n">
        <v>27</v>
      </c>
      <c r="AB746" s="25" t="n">
        <v>28</v>
      </c>
      <c r="AD746" s="25" t="n">
        <v>51</v>
      </c>
      <c r="AE746" s="25" t="inlineStr">
        <is>
          <t>SUR</t>
        </is>
      </c>
      <c r="AH746" s="25">
        <f>CONCATENATE(X746," ",Y746," ",Z746," ",AA746," ",AB746," ",AC746," ",AD746," ",AE746," ",AF746," ",AG746)</f>
        <v/>
      </c>
      <c r="AI746" s="25" t="inlineStr">
        <is>
          <t>no reporta</t>
        </is>
      </c>
      <c r="AJ746" s="25" t="inlineStr">
        <is>
          <t>no reporta</t>
        </is>
      </c>
      <c r="AK746" s="25" t="inlineStr">
        <is>
          <t>El Esmeraldal</t>
        </is>
      </c>
      <c r="AP746" s="25" t="n">
        <v>4</v>
      </c>
      <c r="AQ746" s="34" t="n">
        <v>41890</v>
      </c>
      <c r="AR746" s="34" t="n">
        <v>41891</v>
      </c>
      <c r="AS746" s="36">
        <f>AR746-AQ746</f>
        <v/>
      </c>
      <c r="AT746" s="25" t="inlineStr">
        <is>
          <t>Pendiente de tramite</t>
        </is>
      </c>
      <c r="AU746" s="25" t="inlineStr">
        <is>
          <t>Citaciones</t>
        </is>
      </c>
    </row>
    <row r="747">
      <c r="B747" s="25" t="inlineStr">
        <is>
          <t>743-2014</t>
        </is>
      </c>
      <c r="C747" s="25" t="n">
        <v>1311512</v>
      </c>
      <c r="D747" s="25" t="inlineStr">
        <is>
          <t>HÍDRICO</t>
        </is>
      </c>
      <c r="H747" s="25" t="inlineStr">
        <is>
          <t>descargas de aguas residuales a la quebrada la sebastiana</t>
        </is>
      </c>
      <c r="I747" s="25" t="inlineStr">
        <is>
          <t>De oficio</t>
        </is>
      </c>
      <c r="T747" s="25">
        <f>CONCATENATE(J747," ",K747," ",L747," ",M747," ",N747," ",O747," ",P747," ",Q747," ",R747," ",S747)</f>
        <v/>
      </c>
      <c r="U747" s="25" t="inlineStr">
        <is>
          <t>no reporta</t>
        </is>
      </c>
      <c r="V747" s="25" t="inlineStr">
        <is>
          <t>no reporta</t>
        </is>
      </c>
      <c r="W747" s="25" t="inlineStr">
        <is>
          <t>Casas de Guadalcanal y Arcontes</t>
        </is>
      </c>
      <c r="X747" s="25" t="inlineStr">
        <is>
          <t>CL</t>
        </is>
      </c>
      <c r="Y747" s="25" t="n">
        <v>36</v>
      </c>
      <c r="Z747" s="25" t="inlineStr">
        <is>
          <t>D</t>
        </is>
      </c>
      <c r="AA747" s="25" t="inlineStr">
        <is>
          <t>SUR</t>
        </is>
      </c>
      <c r="AB747" s="25" t="n">
        <v>270</v>
      </c>
      <c r="AD747" s="25" t="n">
        <v>39</v>
      </c>
      <c r="AH747" s="25">
        <f>CONCATENATE(X747," ",Y747," ",Z747," ",AA747," ",AB747," ",AC747," ",AD747," ",AE747," ",AF747," ",AG747)</f>
        <v/>
      </c>
      <c r="AI747" s="25" t="inlineStr">
        <is>
          <t>no reporta</t>
        </is>
      </c>
      <c r="AJ747" s="25" t="inlineStr">
        <is>
          <t>no reporta</t>
        </is>
      </c>
      <c r="AK747" s="25" t="inlineStr">
        <is>
          <t>La Pradera</t>
        </is>
      </c>
      <c r="AP747" s="25" t="n">
        <v>5</v>
      </c>
      <c r="AQ747" s="34" t="n">
        <v>41834</v>
      </c>
      <c r="AR747" s="34" t="n">
        <v>41834</v>
      </c>
      <c r="AS747" s="36">
        <f>AR747-AQ747</f>
        <v/>
      </c>
      <c r="AT747" s="25" t="inlineStr">
        <is>
          <t>Pendiente de tramite</t>
        </is>
      </c>
      <c r="AU747" s="25" t="inlineStr">
        <is>
          <t>Auto de archivo</t>
        </is>
      </c>
      <c r="AW747" s="38" t="n">
        <v>41834</v>
      </c>
      <c r="AX747" s="37" t="inlineStr">
        <is>
          <t>inspeccion ambiental</t>
        </is>
      </c>
      <c r="BL747" s="38" t="n">
        <v>41929</v>
      </c>
      <c r="BM747" s="38" t="n">
        <v>41929</v>
      </c>
      <c r="CF747" s="38" t="n">
        <v>41940</v>
      </c>
    </row>
    <row r="748">
      <c r="B748" s="25" t="inlineStr">
        <is>
          <t>744-2014</t>
        </is>
      </c>
      <c r="C748" s="25" t="inlineStr">
        <is>
          <t>1408-708</t>
        </is>
      </c>
      <c r="D748" s="25" t="inlineStr">
        <is>
          <t>AIRE</t>
        </is>
      </c>
      <c r="H748" s="25" t="inlineStr">
        <is>
          <t>olores ofensivos  de la explotacion porcicola de Inversiones surrambay LTDA</t>
        </is>
      </c>
      <c r="I748" s="25" t="inlineStr">
        <is>
          <t>De oficio</t>
        </is>
      </c>
      <c r="T748" s="25">
        <f>CONCATENATE(J748," ",K748," ",L748," ",M748," ",N748," ",O748," ",P748," ",Q748," ",R748," ",S748)</f>
        <v/>
      </c>
      <c r="U748" s="25" t="inlineStr">
        <is>
          <t>no reporta</t>
        </is>
      </c>
      <c r="V748" s="25" t="inlineStr">
        <is>
          <t>no reporta</t>
        </is>
      </c>
      <c r="W748" s="25" t="inlineStr">
        <is>
          <t>Inversiones Surrambay LTDA Juan Carlos Correa</t>
        </is>
      </c>
      <c r="X748" s="25" t="inlineStr">
        <is>
          <t>KR</t>
        </is>
      </c>
      <c r="Y748" s="25" t="n">
        <v>18</v>
      </c>
      <c r="AB748" s="25" t="n">
        <v>12</v>
      </c>
      <c r="AD748" s="25" t="n">
        <v>25</v>
      </c>
      <c r="AE748" s="25" t="inlineStr">
        <is>
          <t>SUR</t>
        </is>
      </c>
      <c r="AH748" s="25">
        <f>CONCATENATE(X748," ",Y748," ",Z748," ",AA748," ",AB748," ",AC748," ",AD748," ",AE748," ",AF748," ",AG748)</f>
        <v/>
      </c>
      <c r="AI748" s="25" t="inlineStr">
        <is>
          <t>71,788,215</t>
        </is>
      </c>
      <c r="AJ748" s="25" t="n">
        <v>3175293</v>
      </c>
      <c r="AK748" s="25" t="inlineStr">
        <is>
          <t>Las Palmas</t>
        </is>
      </c>
      <c r="AL748" s="25" t="inlineStr">
        <is>
          <t>Las Palmas</t>
        </is>
      </c>
      <c r="AO748" s="25" t="n">
        <v>169</v>
      </c>
      <c r="AP748" s="25" t="n">
        <v>12</v>
      </c>
      <c r="AQ748" s="34" t="n">
        <v>41886</v>
      </c>
      <c r="AR748" s="34" t="n">
        <v>41887</v>
      </c>
      <c r="AS748" s="36">
        <f>AR748-AQ748</f>
        <v/>
      </c>
      <c r="AT748" s="25" t="inlineStr">
        <is>
          <t>Pendiente de tramite</t>
        </is>
      </c>
      <c r="AU748" s="25" t="inlineStr">
        <is>
          <t>Auto de archivo</t>
        </is>
      </c>
    </row>
    <row r="749">
      <c r="B749" s="25" t="inlineStr">
        <is>
          <t>745-2014</t>
        </is>
      </c>
      <c r="C749" s="25" t="inlineStr">
        <is>
          <t>1313800 - 1313050</t>
        </is>
      </c>
      <c r="D749" s="25" t="inlineStr">
        <is>
          <t>FAUNA DOMÉSTICA</t>
        </is>
      </c>
      <c r="H749" s="25" t="inlineStr">
        <is>
          <t>ataque de mascota a una persona</t>
        </is>
      </c>
      <c r="I749" s="25" t="inlineStr">
        <is>
          <t>luz marina correa</t>
        </is>
      </c>
      <c r="J749" s="25" t="inlineStr">
        <is>
          <t>KR</t>
        </is>
      </c>
      <c r="K749" s="25" t="n">
        <v>29</v>
      </c>
      <c r="L749" s="25" t="inlineStr">
        <is>
          <t>B</t>
        </is>
      </c>
      <c r="N749" s="25" t="n">
        <v>40</v>
      </c>
      <c r="O749" s="25" t="inlineStr">
        <is>
          <t>F</t>
        </is>
      </c>
      <c r="P749" s="25" t="n">
        <v>136</v>
      </c>
      <c r="Q749" s="25" t="inlineStr">
        <is>
          <t>SUR</t>
        </is>
      </c>
      <c r="S749" s="25" t="inlineStr">
        <is>
          <t>int 104</t>
        </is>
      </c>
      <c r="T749" s="25">
        <f>CONCATENATE(J749," ",K749," ",L749," ",M749," ",N749," ",O749," ",P749," ",Q749," ",R749," ",S749)</f>
        <v/>
      </c>
      <c r="U749" s="25" t="n">
        <v>42.873796</v>
      </c>
      <c r="V749" s="25" t="n">
        <v>2065995</v>
      </c>
      <c r="W749" s="25" t="inlineStr">
        <is>
          <t>marlen grisales- javier</t>
        </is>
      </c>
      <c r="X749" s="25" t="inlineStr">
        <is>
          <t>CL</t>
        </is>
      </c>
      <c r="Y749" s="25" t="n">
        <v>39</v>
      </c>
      <c r="Z749" s="25" t="inlineStr">
        <is>
          <t>D</t>
        </is>
      </c>
      <c r="AA749" s="25" t="inlineStr">
        <is>
          <t>SUR</t>
        </is>
      </c>
      <c r="AB749" s="25" t="n">
        <v>34</v>
      </c>
      <c r="AC749" s="25" t="inlineStr">
        <is>
          <t>D</t>
        </is>
      </c>
      <c r="AD749" s="25" t="n">
        <v>2</v>
      </c>
      <c r="AH749" s="25">
        <f>CONCATENATE(X749," ",Y749," ",Z749," ",AA749," ",AB749," ",AC749," ",AD749," ",AE749," ",AF749," ",AG749)</f>
        <v/>
      </c>
      <c r="AI749" s="25" t="inlineStr">
        <is>
          <t>no reporta</t>
        </is>
      </c>
      <c r="AJ749" s="25" t="inlineStr">
        <is>
          <t>no reporta</t>
        </is>
      </c>
      <c r="AK749" s="25" t="inlineStr">
        <is>
          <t>El Chingui</t>
        </is>
      </c>
      <c r="AP749" s="25" t="n">
        <v>6</v>
      </c>
      <c r="AQ749" s="34" t="n">
        <v>41891</v>
      </c>
      <c r="AR749" s="34" t="n">
        <v>41915</v>
      </c>
      <c r="AS749" s="36">
        <f>AR749-AQ749</f>
        <v/>
      </c>
      <c r="AT749" s="25" t="inlineStr">
        <is>
          <t>Pendiente de tramite</t>
        </is>
      </c>
      <c r="AU749" s="25" t="inlineStr">
        <is>
          <t>Auto de archivo</t>
        </is>
      </c>
      <c r="BN749" s="38" t="n">
        <v>41915</v>
      </c>
    </row>
    <row r="750">
      <c r="B750" s="25" t="inlineStr">
        <is>
          <t>746-2014</t>
        </is>
      </c>
      <c r="C750" s="25" t="n">
        <v>1313803</v>
      </c>
      <c r="D750" s="25" t="inlineStr">
        <is>
          <t>HÍDRICO</t>
        </is>
      </c>
      <c r="H750" s="25" t="inlineStr">
        <is>
          <t>movimiento de tierras en zona de retiro y ocupacion del cauce</t>
        </is>
      </c>
      <c r="I750" s="25" t="inlineStr">
        <is>
          <t>De oficio</t>
        </is>
      </c>
      <c r="T750" s="25">
        <f>CONCATENATE(J750," ",K750," ",L750," ",M750," ",N750," ",O750," ",P750," ",Q750," ",R750," ",S750)</f>
        <v/>
      </c>
      <c r="U750" s="25" t="inlineStr">
        <is>
          <t>no reporta</t>
        </is>
      </c>
      <c r="V750" s="25" t="inlineStr">
        <is>
          <t>no reporta</t>
        </is>
      </c>
      <c r="W750" s="25" t="inlineStr">
        <is>
          <t>angel atehortua</t>
        </is>
      </c>
      <c r="AH750" s="25">
        <f>CONCATENATE(X750," ",Y750," ",Z750," ",AA750," ",AB750," ",AC750," ",AD750," ",AE750," ",AF750," ",AG750)</f>
        <v/>
      </c>
      <c r="AI750" s="25" t="inlineStr">
        <is>
          <t>no reporta</t>
        </is>
      </c>
      <c r="AJ750" s="25" t="n">
        <v>5380058</v>
      </c>
      <c r="AK750" s="25" t="inlineStr">
        <is>
          <t>Perico</t>
        </is>
      </c>
      <c r="AL750" s="25" t="inlineStr">
        <is>
          <t>Perico</t>
        </is>
      </c>
      <c r="AO750" s="25" t="n">
        <v>75</v>
      </c>
      <c r="AP750" s="25" t="n">
        <v>13</v>
      </c>
      <c r="AQ750" s="34" t="n">
        <v>41886</v>
      </c>
      <c r="AR750" s="34" t="n">
        <v>41887</v>
      </c>
      <c r="AS750" s="36">
        <f>AR750-AQ750</f>
        <v/>
      </c>
      <c r="AT750" s="25" t="inlineStr">
        <is>
          <t>Acta de compromiso</t>
        </is>
      </c>
      <c r="AU750" s="25" t="inlineStr">
        <is>
          <t>Respuesta DP u Oficio</t>
        </is>
      </c>
      <c r="AV750" s="25" t="inlineStr">
        <is>
          <t>Respuesta oficio</t>
        </is>
      </c>
      <c r="AW750" s="38" t="n">
        <v>42061</v>
      </c>
      <c r="AX750" s="37" t="inlineStr">
        <is>
          <t>13-4487</t>
        </is>
      </c>
    </row>
    <row r="751">
      <c r="B751" s="25" t="inlineStr">
        <is>
          <t>747-2014</t>
        </is>
      </c>
      <c r="C751" s="25" t="n">
        <v>1313805</v>
      </c>
      <c r="D751" s="25" t="inlineStr">
        <is>
          <t>FLORA</t>
        </is>
      </c>
      <c r="H751" s="25" t="inlineStr">
        <is>
          <t>daños a palmeras</t>
        </is>
      </c>
      <c r="I751" s="25" t="inlineStr">
        <is>
          <t>De oficio</t>
        </is>
      </c>
      <c r="T751" s="25">
        <f>CONCATENATE(J751," ",K751," ",L751," ",M751," ",N751," ",O751," ",P751," ",Q751," ",R751," ",S751)</f>
        <v/>
      </c>
      <c r="U751" s="25" t="inlineStr">
        <is>
          <t>no reporta</t>
        </is>
      </c>
      <c r="V751" s="25" t="inlineStr">
        <is>
          <t>no reporta</t>
        </is>
      </c>
      <c r="W751" s="25" t="inlineStr">
        <is>
          <t xml:space="preserve">Maria Eugenia </t>
        </is>
      </c>
      <c r="AH751" s="25">
        <f>CONCATENATE(X751," ",Y751," ",Z751," ",AA751," ",AB751," ",AC751," ",AD751," ",AE751," ",AF751," ",AG751)</f>
        <v/>
      </c>
      <c r="AI751" s="25" t="inlineStr">
        <is>
          <t>no reporta</t>
        </is>
      </c>
      <c r="AJ751" s="25" t="inlineStr">
        <is>
          <t>no reporta</t>
        </is>
      </c>
      <c r="AK751" s="25" t="inlineStr">
        <is>
          <t>Zona Centro</t>
        </is>
      </c>
      <c r="AP751" s="25" t="n">
        <v>9</v>
      </c>
      <c r="AQ751" s="34" t="n">
        <v>41891</v>
      </c>
      <c r="AR751" s="34" t="n">
        <v>41891</v>
      </c>
      <c r="AS751" s="36">
        <f>AR751-AQ751</f>
        <v/>
      </c>
      <c r="AT751" s="25" t="inlineStr">
        <is>
          <t>Pendiente de tramite</t>
        </is>
      </c>
      <c r="AU751" s="25" t="inlineStr">
        <is>
          <t>Auto de archivo</t>
        </is>
      </c>
      <c r="AW751" s="38" t="n">
        <v>41891</v>
      </c>
      <c r="AX751" s="37" t="inlineStr">
        <is>
          <t>beatriz</t>
        </is>
      </c>
      <c r="AY751" s="38" t="n">
        <v>41891</v>
      </c>
      <c r="CF751" s="38" t="n">
        <v>41926</v>
      </c>
    </row>
    <row r="752">
      <c r="B752" s="25" t="inlineStr">
        <is>
          <t>748-2014</t>
        </is>
      </c>
      <c r="C752" s="25" t="n">
        <v>1313808</v>
      </c>
      <c r="D752" s="25" t="inlineStr">
        <is>
          <t>FAUNA DOMÉSTICA</t>
        </is>
      </c>
      <c r="H752" s="25" t="inlineStr">
        <is>
          <t>ataque de mascota a una persona</t>
        </is>
      </c>
      <c r="I752" s="25" t="inlineStr">
        <is>
          <t>francis alvarez</t>
        </is>
      </c>
      <c r="J752" s="25" t="inlineStr">
        <is>
          <t>CL</t>
        </is>
      </c>
      <c r="K752" s="25" t="n">
        <v>48</v>
      </c>
      <c r="L752" s="25" t="inlineStr">
        <is>
          <t>C</t>
        </is>
      </c>
      <c r="M752" s="25" t="inlineStr">
        <is>
          <t>SUR</t>
        </is>
      </c>
      <c r="N752" s="25" t="n">
        <v>36</v>
      </c>
      <c r="P752" s="25" t="n">
        <v>2</v>
      </c>
      <c r="S752" s="25" t="inlineStr">
        <is>
          <t>int 151</t>
        </is>
      </c>
      <c r="T752" s="25">
        <f>CONCATENATE(J752," ",K752," ",L752," ",M752," ",N752," ",O752," ",P752," ",Q752," ",R752," ",S752)</f>
        <v/>
      </c>
      <c r="U752" s="25" t="n">
        <v>388644</v>
      </c>
      <c r="V752" s="25" t="n">
        <v>3026908</v>
      </c>
      <c r="W752" s="25" t="inlineStr">
        <is>
          <t>dionisea barrientos</t>
        </is>
      </c>
      <c r="X752" s="25" t="inlineStr">
        <is>
          <t>CL</t>
        </is>
      </c>
      <c r="Y752" s="25" t="n">
        <v>48</v>
      </c>
      <c r="Z752" s="25" t="inlineStr">
        <is>
          <t>C</t>
        </is>
      </c>
      <c r="AA752" s="25" t="inlineStr">
        <is>
          <t>SUR</t>
        </is>
      </c>
      <c r="AB752" s="25" t="n">
        <v>36</v>
      </c>
      <c r="AD752" s="25" t="n">
        <v>2</v>
      </c>
      <c r="AG752" s="25" t="inlineStr">
        <is>
          <t>int 152</t>
        </is>
      </c>
      <c r="AH752" s="25">
        <f>CONCATENATE(X752," ",Y752," ",Z752," ",AA752," ",AB752," ",AC752," ",AD752," ",AE752," ",AF752," ",AG752)</f>
        <v/>
      </c>
      <c r="AI752" s="25" t="inlineStr">
        <is>
          <t>no reporta</t>
        </is>
      </c>
      <c r="AJ752" s="25" t="inlineStr">
        <is>
          <t>no reporta</t>
        </is>
      </c>
      <c r="AK752" s="25" t="inlineStr">
        <is>
          <t>Loma del Barro</t>
        </is>
      </c>
      <c r="AP752" s="25" t="n">
        <v>7</v>
      </c>
      <c r="AQ752" s="34" t="n">
        <v>41891</v>
      </c>
      <c r="AR752" s="34" t="n">
        <v>41917</v>
      </c>
      <c r="AS752" s="36">
        <f>AR752-AQ752</f>
        <v/>
      </c>
      <c r="AT752" s="25" t="inlineStr">
        <is>
          <t>Pendiente de tramite</t>
        </is>
      </c>
      <c r="AU752" s="25" t="inlineStr">
        <is>
          <t>Auto de archivo</t>
        </is>
      </c>
    </row>
    <row r="753">
      <c r="B753" s="25" t="inlineStr">
        <is>
          <t>749-2014</t>
        </is>
      </c>
      <c r="C753" s="25" t="n">
        <v>1313809</v>
      </c>
      <c r="E753" s="25" t="inlineStr">
        <is>
          <t>ESCOMBROS</t>
        </is>
      </c>
      <c r="H753" s="25" t="inlineStr">
        <is>
          <t>disposicion inadecuada de escombros</t>
        </is>
      </c>
      <c r="I753" s="25" t="inlineStr">
        <is>
          <t>De oficio</t>
        </is>
      </c>
      <c r="T753" s="25">
        <f>CONCATENATE(J753," ",K753," ",L753," ",M753," ",N753," ",O753," ",P753," ",Q753," ",R753," ",S753)</f>
        <v/>
      </c>
      <c r="W753" s="25" t="inlineStr">
        <is>
          <t>Por determinar</t>
        </is>
      </c>
      <c r="X753" s="25" t="inlineStr">
        <is>
          <t>CL</t>
        </is>
      </c>
      <c r="Y753" s="25" t="n">
        <v>39</v>
      </c>
      <c r="AA753" s="25" t="inlineStr">
        <is>
          <t>SUR</t>
        </is>
      </c>
      <c r="AB753" s="25" t="n">
        <v>29</v>
      </c>
      <c r="AD753" s="25" t="n">
        <v>15</v>
      </c>
      <c r="AG753" s="25" t="inlineStr">
        <is>
          <t>piso 2</t>
        </is>
      </c>
      <c r="AH753" s="25">
        <f>CONCATENATE(X753," ",Y753," ",Z753," ",AA753," ",AB753," ",AC753," ",AD753," ",AE753," ",AF753," ",AG753)</f>
        <v/>
      </c>
      <c r="AI753" s="25" t="inlineStr">
        <is>
          <t>no reporta</t>
        </is>
      </c>
      <c r="AJ753" s="25" t="inlineStr">
        <is>
          <t>no reporta</t>
        </is>
      </c>
      <c r="AK753" s="25" t="inlineStr">
        <is>
          <t>Mesa</t>
        </is>
      </c>
      <c r="AP753" s="25" t="n">
        <v>9</v>
      </c>
      <c r="AQ753" s="34" t="n">
        <v>41891</v>
      </c>
      <c r="AR753" s="34" t="n">
        <v>41892</v>
      </c>
      <c r="AS753" s="36">
        <f>AR753-AQ753</f>
        <v/>
      </c>
      <c r="AT753" s="25" t="inlineStr">
        <is>
          <t>Pendiente de tramite</t>
        </is>
      </c>
      <c r="AU753" s="25" t="inlineStr">
        <is>
          <t>Auto de archivo</t>
        </is>
      </c>
    </row>
    <row r="754">
      <c r="B754" s="25" t="inlineStr">
        <is>
          <t>750-2014</t>
        </is>
      </c>
      <c r="C754" s="25" t="inlineStr">
        <is>
          <t>1313814  - 1314128</t>
        </is>
      </c>
      <c r="E754" s="25" t="inlineStr">
        <is>
          <t>RESIDUOS SOLIDOS</t>
        </is>
      </c>
      <c r="H754" s="25" t="inlineStr">
        <is>
          <t>disposicion inadecuada de residuos solidos</t>
        </is>
      </c>
      <c r="I754" s="25" t="inlineStr">
        <is>
          <t>sara rincon</t>
        </is>
      </c>
      <c r="J754" s="25" t="inlineStr">
        <is>
          <t>CL</t>
        </is>
      </c>
      <c r="K754" s="25" t="n">
        <v>47</v>
      </c>
      <c r="L754" s="25" t="inlineStr">
        <is>
          <t>A</t>
        </is>
      </c>
      <c r="M754" s="25" t="inlineStr">
        <is>
          <t>SUR</t>
        </is>
      </c>
      <c r="N754" s="25" t="n">
        <v>39</v>
      </c>
      <c r="Q754" s="25" t="inlineStr">
        <is>
          <t>SUR</t>
        </is>
      </c>
      <c r="T754" s="25">
        <f>CONCATENATE(J754," ",K754," ",L754," ",M754," ",N754," ",O754," ",P754," ",Q754," ",R754," ",S754)</f>
        <v/>
      </c>
      <c r="U754" s="25" t="inlineStr">
        <is>
          <t>no reporta</t>
        </is>
      </c>
      <c r="V754" s="25" t="inlineStr">
        <is>
          <t>no reporta</t>
        </is>
      </c>
      <c r="W754" s="25" t="inlineStr">
        <is>
          <t>Por determinar</t>
        </is>
      </c>
      <c r="AH754" s="25">
        <f>CONCATENATE(X754," ",Y754," ",Z754," ",AA754," ",AB754," ",AC754," ",AD754," ",AE754," ",AF754," ",AG754)</f>
        <v/>
      </c>
      <c r="AI754" s="25" t="inlineStr">
        <is>
          <t>no reporta</t>
        </is>
      </c>
      <c r="AJ754" s="25" t="inlineStr">
        <is>
          <t>no reporta</t>
        </is>
      </c>
      <c r="AK754" s="25" t="inlineStr">
        <is>
          <t>El Trianón</t>
        </is>
      </c>
      <c r="AP754" s="25" t="n">
        <v>7</v>
      </c>
      <c r="AQ754" s="34" t="n">
        <v>41892</v>
      </c>
      <c r="AR754" s="34" t="n">
        <v>41907</v>
      </c>
      <c r="AS754" s="36">
        <f>AR754-AQ754</f>
        <v/>
      </c>
      <c r="AT754" s="25" t="inlineStr">
        <is>
          <t>Pendiente de tramite</t>
        </is>
      </c>
      <c r="AU754" s="25" t="inlineStr">
        <is>
          <t>Auto de archivo</t>
        </is>
      </c>
      <c r="AW754" s="38" t="n">
        <v>41892</v>
      </c>
      <c r="AX754" s="37" t="inlineStr">
        <is>
          <t>adriana montoya</t>
        </is>
      </c>
      <c r="AY754" s="38" t="n">
        <v>41907</v>
      </c>
      <c r="CF754" s="38" t="n">
        <v>41927</v>
      </c>
    </row>
    <row r="755">
      <c r="B755" s="25" t="inlineStr">
        <is>
          <t>751-2014</t>
        </is>
      </c>
      <c r="C755" s="25" t="n">
        <v>1309948</v>
      </c>
      <c r="D755" s="25" t="inlineStr">
        <is>
          <t>FAUNA DOMÉSTICA</t>
        </is>
      </c>
      <c r="H755" s="25" t="inlineStr">
        <is>
          <t>mascotas generan mucho ruido perjudicando a los vecinos</t>
        </is>
      </c>
      <c r="I755" s="25" t="inlineStr">
        <is>
          <t>oscar parra</t>
        </is>
      </c>
      <c r="J755" s="25" t="inlineStr">
        <is>
          <t>KR</t>
        </is>
      </c>
      <c r="K755" s="25" t="n">
        <v>46</v>
      </c>
      <c r="L755" s="25" t="inlineStr">
        <is>
          <t>B</t>
        </is>
      </c>
      <c r="N755" s="25" t="n">
        <v>43</v>
      </c>
      <c r="P755" s="25" t="n">
        <v>60</v>
      </c>
      <c r="Q755" s="25" t="inlineStr">
        <is>
          <t>SUR</t>
        </is>
      </c>
      <c r="T755" s="25">
        <f>CONCATENATE(J755," ",K755," ",L755," ",M755," ",N755," ",O755," ",P755," ",Q755," ",R755," ",S755)</f>
        <v/>
      </c>
      <c r="U755" s="43" t="inlineStr">
        <is>
          <t>70,554,805</t>
        </is>
      </c>
      <c r="V755" s="25" t="inlineStr">
        <is>
          <t>5989481 - 3006626520</t>
        </is>
      </c>
      <c r="W755" s="25" t="inlineStr">
        <is>
          <t>Por determinar</t>
        </is>
      </c>
      <c r="X755" s="25" t="inlineStr">
        <is>
          <t>KR</t>
        </is>
      </c>
      <c r="Y755" s="25" t="n">
        <v>46</v>
      </c>
      <c r="Z755" s="25" t="inlineStr">
        <is>
          <t>A</t>
        </is>
      </c>
      <c r="AB755" s="25" t="n">
        <v>44</v>
      </c>
      <c r="AD755" s="25" t="n">
        <v>15</v>
      </c>
      <c r="AE755" s="25" t="inlineStr">
        <is>
          <t>SUR</t>
        </is>
      </c>
      <c r="AH755" s="25">
        <f>CONCATENATE(X755," ",Y755," ",Z755," ",AA755," ",AB755," ",AC755," ",AD755," ",AE755," ",AF755," ",AG755)</f>
        <v/>
      </c>
      <c r="AI755" s="25" t="inlineStr">
        <is>
          <t>no reporta</t>
        </is>
      </c>
      <c r="AJ755" s="25" t="inlineStr">
        <is>
          <t>no reporta</t>
        </is>
      </c>
      <c r="AK755" s="25" t="inlineStr">
        <is>
          <t>Alcalá</t>
        </is>
      </c>
      <c r="AP755" s="25" t="n">
        <v>8</v>
      </c>
      <c r="AQ755" s="34" t="n">
        <v>41893</v>
      </c>
      <c r="AS755" s="36">
        <f>AR755-AQ755</f>
        <v/>
      </c>
      <c r="AT755" s="25" t="inlineStr">
        <is>
          <t>Acta de compromiso</t>
        </is>
      </c>
      <c r="AU755" s="25" t="inlineStr">
        <is>
          <t>Auto de archivo</t>
        </is>
      </c>
    </row>
    <row r="756">
      <c r="B756" s="25" t="inlineStr">
        <is>
          <t>752-2014</t>
        </is>
      </c>
      <c r="C756" s="25" t="n">
        <v>1313205</v>
      </c>
      <c r="D756" s="25" t="inlineStr">
        <is>
          <t>FAUNA DOMÉSTICA</t>
        </is>
      </c>
      <c r="H756" s="25" t="inlineStr">
        <is>
          <t>malos olores de las mascota y ladridos</t>
        </is>
      </c>
      <c r="I756" s="25" t="inlineStr">
        <is>
          <t>clara ines rivas</t>
        </is>
      </c>
      <c r="T756" s="25">
        <f>CONCATENATE(J756," ",K756," ",L756," ",M756," ",N756," ",O756," ",P756," ",Q756," ",R756," ",S756)</f>
        <v/>
      </c>
      <c r="U756" s="25" t="n">
        <v>29247718</v>
      </c>
      <c r="V756" s="25" t="n">
        <v>3027048</v>
      </c>
      <c r="W756" s="25" t="inlineStr">
        <is>
          <t>alejandra henao</t>
        </is>
      </c>
      <c r="X756" s="25" t="inlineStr">
        <is>
          <t>KR</t>
        </is>
      </c>
      <c r="Y756" s="25" t="n">
        <v>31</v>
      </c>
      <c r="AB756" s="25" t="n">
        <v>37</v>
      </c>
      <c r="AD756" s="25" t="n">
        <v>41</v>
      </c>
      <c r="AE756" s="25" t="inlineStr">
        <is>
          <t>SUR</t>
        </is>
      </c>
      <c r="AH756" s="25">
        <f>CONCATENATE(X756," ",Y756," ",Z756," ",AA756," ",AB756," ",AC756," ",AD756," ",AE756," ",AF756," ",AG756)</f>
        <v/>
      </c>
      <c r="AI756" s="25" t="inlineStr">
        <is>
          <t>no reporta</t>
        </is>
      </c>
      <c r="AJ756" s="25" t="inlineStr">
        <is>
          <t>no reporta</t>
        </is>
      </c>
      <c r="AQ756" s="34" t="n">
        <v>41893</v>
      </c>
      <c r="AS756" s="36">
        <f>AR756-AQ756</f>
        <v/>
      </c>
      <c r="AT756" s="25" t="inlineStr">
        <is>
          <t>Acta de compromiso</t>
        </is>
      </c>
      <c r="AU756" s="25" t="inlineStr">
        <is>
          <t>Auto de archivo</t>
        </is>
      </c>
    </row>
    <row r="757">
      <c r="B757" s="25" t="inlineStr">
        <is>
          <t>753-2014</t>
        </is>
      </c>
      <c r="C757" s="25" t="n">
        <v>1313889</v>
      </c>
      <c r="E757" s="25" t="inlineStr">
        <is>
          <t>RESIDUOS SOLIDOS</t>
        </is>
      </c>
      <c r="H757" s="25" t="inlineStr">
        <is>
          <t>disposicion inadecuada de residuos solidos</t>
        </is>
      </c>
      <c r="I757" s="25" t="inlineStr">
        <is>
          <t>de oficio</t>
        </is>
      </c>
      <c r="T757" s="25">
        <f>CONCATENATE(J757," ",K757," ",L757," ",M757," ",N757," ",O757," ",P757," ",Q757," ",R757," ",S757)</f>
        <v/>
      </c>
      <c r="W757" s="25" t="inlineStr">
        <is>
          <t>mary dory martinez</t>
        </is>
      </c>
      <c r="X757" s="25" t="inlineStr">
        <is>
          <t>CL</t>
        </is>
      </c>
      <c r="Y757" s="25" t="n">
        <v>38</v>
      </c>
      <c r="Z757" s="25" t="inlineStr">
        <is>
          <t>A</t>
        </is>
      </c>
      <c r="AA757" s="25" t="inlineStr">
        <is>
          <t>SUR</t>
        </is>
      </c>
      <c r="AB757" s="25" t="n">
        <v>37</v>
      </c>
      <c r="AD757" s="25" t="n">
        <v>13</v>
      </c>
      <c r="AH757" s="25">
        <f>CONCATENATE(X757," ",Y757," ",Z757," ",AA757," ",AB757," ",AC757," ",AD757," ",AE757," ",AF757," ",AG757)</f>
        <v/>
      </c>
      <c r="AI757" s="25" t="inlineStr">
        <is>
          <t>no reporta</t>
        </is>
      </c>
      <c r="AJ757" s="25" t="inlineStr">
        <is>
          <t>no reporta</t>
        </is>
      </c>
      <c r="AK757" s="25" t="inlineStr">
        <is>
          <t>Mesa</t>
        </is>
      </c>
      <c r="AP757" s="25" t="n">
        <v>9</v>
      </c>
      <c r="AQ757" s="34" t="n">
        <v>41897</v>
      </c>
      <c r="AR757" s="34" t="n">
        <v>41898</v>
      </c>
      <c r="AS757" s="36">
        <f>AR757-AQ757</f>
        <v/>
      </c>
      <c r="AT757" s="25" t="inlineStr">
        <is>
          <t>Comparendo ambiental</t>
        </is>
      </c>
      <c r="AU757" s="25" t="inlineStr">
        <is>
          <t>Auto de archivo</t>
        </is>
      </c>
    </row>
    <row r="758">
      <c r="B758" s="25" t="inlineStr">
        <is>
          <t>754-2014</t>
        </is>
      </c>
      <c r="C758" s="25" t="n">
        <v>1313857</v>
      </c>
      <c r="E758" s="25" t="inlineStr">
        <is>
          <t>ESCOMBROS</t>
        </is>
      </c>
      <c r="H758" s="25" t="inlineStr">
        <is>
          <t>disposicion inadecuada de escombros</t>
        </is>
      </c>
      <c r="I758" s="25" t="inlineStr">
        <is>
          <t>ruben dario madrid ocampo</t>
        </is>
      </c>
      <c r="J758" s="25" t="inlineStr">
        <is>
          <t>TR</t>
        </is>
      </c>
      <c r="K758" s="25" t="n">
        <v>34</v>
      </c>
      <c r="L758" s="25" t="inlineStr">
        <is>
          <t>DD</t>
        </is>
      </c>
      <c r="M758" s="25" t="inlineStr">
        <is>
          <t>SUR</t>
        </is>
      </c>
      <c r="N758" s="25" t="n">
        <v>33</v>
      </c>
      <c r="P758" s="25" t="n">
        <v>61</v>
      </c>
      <c r="T758" s="25">
        <f>CONCATENATE(J758," ",K758," ",L758," ",M758," ",N758," ",O758," ",P758," ",Q758," ",R758," ",S758)</f>
        <v/>
      </c>
      <c r="U758" s="25" t="n">
        <v>70546792</v>
      </c>
      <c r="V758" s="25" t="n">
        <v>3328189</v>
      </c>
      <c r="W758" s="25" t="inlineStr">
        <is>
          <t>EPM</t>
        </is>
      </c>
      <c r="AH758" s="25">
        <f>CONCATENATE(X758," ",Y758," ",Z758," ",AA758," ",AB758," ",AC758," ",AD758," ",AE758," ",AF758," ",AG758)</f>
        <v/>
      </c>
      <c r="AI758" s="25" t="inlineStr">
        <is>
          <t>no reporta</t>
        </is>
      </c>
      <c r="AJ758" s="25" t="inlineStr">
        <is>
          <t>no reporta</t>
        </is>
      </c>
      <c r="AQ758" s="34" t="n">
        <v>41893</v>
      </c>
      <c r="AR758" s="34" t="n">
        <v>41920</v>
      </c>
      <c r="AS758" s="36">
        <f>AR758-AQ758</f>
        <v/>
      </c>
      <c r="AT758" s="25" t="inlineStr">
        <is>
          <t>Pendiente de tramite</t>
        </is>
      </c>
      <c r="AU758" s="25" t="inlineStr">
        <is>
          <t>Visitas patrulleros</t>
        </is>
      </c>
      <c r="AW758" s="38" t="n">
        <v>41920</v>
      </c>
      <c r="AX758" s="37" t="inlineStr">
        <is>
          <t>J. Restrepo</t>
        </is>
      </c>
    </row>
    <row r="759">
      <c r="B759" s="25" t="inlineStr">
        <is>
          <t>755-2014</t>
        </is>
      </c>
      <c r="C759" s="25" t="n">
        <v>1313878</v>
      </c>
      <c r="E759" s="25" t="inlineStr">
        <is>
          <t>ESCOMBROS</t>
        </is>
      </c>
      <c r="H759" s="25" t="inlineStr">
        <is>
          <t>disposicion inadecuada de escombros</t>
        </is>
      </c>
      <c r="I759" s="25" t="inlineStr">
        <is>
          <t>comunidad</t>
        </is>
      </c>
      <c r="T759" s="25">
        <f>CONCATENATE(J759," ",K759," ",L759," ",M759," ",N759," ",O759," ",P759," ",Q759," ",R759," ",S759)</f>
        <v/>
      </c>
      <c r="U759" s="25" t="inlineStr">
        <is>
          <t>no reporta</t>
        </is>
      </c>
      <c r="V759" s="25" t="inlineStr">
        <is>
          <t>no reporta</t>
        </is>
      </c>
      <c r="W759" s="25" t="inlineStr">
        <is>
          <t>matilde</t>
        </is>
      </c>
      <c r="X759" s="25" t="inlineStr">
        <is>
          <t>DG</t>
        </is>
      </c>
      <c r="Y759" s="25" t="n">
        <v>31</v>
      </c>
      <c r="Z759" s="25" t="inlineStr">
        <is>
          <t>E</t>
        </is>
      </c>
      <c r="AB759" s="25" t="n">
        <v>34</v>
      </c>
      <c r="AD759" s="25" t="n">
        <v>102</v>
      </c>
      <c r="AE759" s="25" t="inlineStr">
        <is>
          <t>SUR</t>
        </is>
      </c>
      <c r="AF759" s="25" t="n">
        <v>4</v>
      </c>
      <c r="AG759" s="25" t="inlineStr">
        <is>
          <t>apt 301</t>
        </is>
      </c>
      <c r="AH759" s="25">
        <f>CONCATENATE(X759," ",Y759," ",Z759," ",AA759," ",AB759," ",AC759," ",AD759," ",AE759," ",AF759," ",AG759)</f>
        <v/>
      </c>
      <c r="AI759" s="25" t="inlineStr">
        <is>
          <t>no reporta</t>
        </is>
      </c>
      <c r="AJ759" s="25" t="inlineStr">
        <is>
          <t>no reporta</t>
        </is>
      </c>
      <c r="AK759" s="25" t="inlineStr">
        <is>
          <t>Obrero</t>
        </is>
      </c>
      <c r="AP759" s="25" t="n">
        <v>9</v>
      </c>
      <c r="AQ759" s="34" t="n">
        <v>41894</v>
      </c>
      <c r="AR759" s="34" t="n">
        <v>41920</v>
      </c>
      <c r="AS759" s="36">
        <f>AR759-AQ759</f>
        <v/>
      </c>
      <c r="AT759" s="25" t="inlineStr">
        <is>
          <t>Pendiente de tramite</t>
        </is>
      </c>
      <c r="AU759" s="25" t="inlineStr">
        <is>
          <t>Visitas patrulleros</t>
        </is>
      </c>
      <c r="AW759" s="38" t="n">
        <v>41920</v>
      </c>
      <c r="AX759" s="37" t="inlineStr">
        <is>
          <t>J. Restrepo</t>
        </is>
      </c>
    </row>
    <row r="760">
      <c r="B760" s="25" t="inlineStr">
        <is>
          <t>756-2014</t>
        </is>
      </c>
      <c r="C760" s="25" t="n">
        <v>1313856</v>
      </c>
      <c r="E760" s="25" t="inlineStr">
        <is>
          <t>RESIDUOS SOLIDOS</t>
        </is>
      </c>
      <c r="H760" s="25" t="inlineStr">
        <is>
          <t>disposicion inadecuada de residuos solidos</t>
        </is>
      </c>
      <c r="I760" s="25" t="inlineStr">
        <is>
          <t>de oficio</t>
        </is>
      </c>
      <c r="T760" s="25">
        <f>CONCATENATE(J760," ",K760," ",L760," ",M760," ",N760," ",O760," ",P760," ",Q760," ",R760," ",S760)</f>
        <v/>
      </c>
      <c r="U760" s="25" t="inlineStr">
        <is>
          <t>no reporta</t>
        </is>
      </c>
      <c r="V760" s="25" t="inlineStr">
        <is>
          <t>no reporta</t>
        </is>
      </c>
      <c r="W760" s="25" t="inlineStr">
        <is>
          <t>por determinar</t>
        </is>
      </c>
      <c r="X760" s="25" t="inlineStr">
        <is>
          <t>KR</t>
        </is>
      </c>
      <c r="Y760" s="25" t="n">
        <v>24</v>
      </c>
      <c r="Z760" s="25" t="inlineStr">
        <is>
          <t>EE</t>
        </is>
      </c>
      <c r="AB760" s="25" t="n">
        <v>39</v>
      </c>
      <c r="AC760" s="25" t="inlineStr">
        <is>
          <t>D</t>
        </is>
      </c>
      <c r="AD760" s="25" t="n">
        <v>51</v>
      </c>
      <c r="AE760" s="25" t="inlineStr">
        <is>
          <t>SUR</t>
        </is>
      </c>
      <c r="AG760" s="25" t="n">
        <v>301</v>
      </c>
      <c r="AH760" s="25">
        <f>CONCATENATE(X760," ",Y760," ",Z760," ",AA760," ",AB760," ",AC760," ",AD760," ",AE760," ",AF760," ",AG760)</f>
        <v/>
      </c>
      <c r="AI760" s="25" t="inlineStr">
        <is>
          <t>no reporta</t>
        </is>
      </c>
      <c r="AJ760" s="25" t="inlineStr">
        <is>
          <t>no reporta</t>
        </is>
      </c>
      <c r="AK760" s="25" t="inlineStr">
        <is>
          <t>El Chingui</t>
        </is>
      </c>
      <c r="AP760" s="25" t="n">
        <v>6</v>
      </c>
      <c r="AQ760" s="34" t="n">
        <v>41893</v>
      </c>
      <c r="AR760" s="34" t="n">
        <v>41893</v>
      </c>
      <c r="AS760" s="36">
        <f>AR760-AQ760</f>
        <v/>
      </c>
      <c r="AT760" s="25" t="inlineStr">
        <is>
          <t>Pendiente de tramite</t>
        </is>
      </c>
      <c r="AU760" s="25" t="inlineStr">
        <is>
          <t>Visitas patrulleros</t>
        </is>
      </c>
    </row>
    <row r="761">
      <c r="B761" s="25" t="inlineStr">
        <is>
          <t>757-2014</t>
        </is>
      </c>
      <c r="C761" s="25" t="n">
        <v>1313869</v>
      </c>
      <c r="D761" s="25" t="inlineStr">
        <is>
          <t>HÍDRICO</t>
        </is>
      </c>
      <c r="H761" s="25" t="inlineStr">
        <is>
          <t>afectacion ambiental por agua sedimentada</t>
        </is>
      </c>
      <c r="I761" s="25" t="inlineStr">
        <is>
          <t>de oficio</t>
        </is>
      </c>
      <c r="T761" s="25">
        <f>CONCATENATE(J761," ",K761," ",L761," ",M761," ",N761," ",O761," ",P761," ",Q761," ",R761," ",S761)</f>
        <v/>
      </c>
      <c r="U761" s="25" t="inlineStr">
        <is>
          <t>no reporta</t>
        </is>
      </c>
      <c r="V761" s="25" t="inlineStr">
        <is>
          <t>no reporta</t>
        </is>
      </c>
      <c r="W761" s="25" t="inlineStr">
        <is>
          <t>bienes y bienes</t>
        </is>
      </c>
      <c r="X761" s="25" t="inlineStr">
        <is>
          <t>KR</t>
        </is>
      </c>
      <c r="Y761" s="25" t="n">
        <v>27</v>
      </c>
      <c r="Z761" s="25" t="inlineStr">
        <is>
          <t>D</t>
        </is>
      </c>
      <c r="AB761" s="25" t="n">
        <v>36</v>
      </c>
      <c r="AD761" s="25" t="n">
        <v>82</v>
      </c>
      <c r="AH761" s="25">
        <f>CONCATENATE(X761," ",Y761," ",Z761," ",AA761," ",AB761," ",AC761," ",AD761," ",AE761," ",AF761," ",AG761)</f>
        <v/>
      </c>
      <c r="AI761" s="25" t="inlineStr">
        <is>
          <t>no reporta</t>
        </is>
      </c>
      <c r="AJ761" s="25" t="inlineStr">
        <is>
          <t>no reporta</t>
        </is>
      </c>
      <c r="AK761" s="25" t="inlineStr">
        <is>
          <t>Inmaculada</t>
        </is>
      </c>
      <c r="AP761" s="25" t="n">
        <v>5</v>
      </c>
      <c r="AQ761" s="34" t="n">
        <v>41893</v>
      </c>
      <c r="AR761" s="34" t="n">
        <v>41894</v>
      </c>
      <c r="AS761" s="36">
        <f>AR761-AQ761</f>
        <v/>
      </c>
      <c r="AT761" s="25" t="inlineStr">
        <is>
          <t>Comparendo ambiental</t>
        </is>
      </c>
      <c r="AU761" s="25" t="inlineStr">
        <is>
          <t xml:space="preserve">Auto de inicio </t>
        </is>
      </c>
    </row>
    <row r="762">
      <c r="B762" s="25" t="inlineStr">
        <is>
          <t>758-2014</t>
        </is>
      </c>
      <c r="C762" s="25" t="inlineStr">
        <is>
          <t>1313960 -1314030</t>
        </is>
      </c>
      <c r="D762" s="25" t="inlineStr">
        <is>
          <t>HÍDRICO</t>
        </is>
      </c>
      <c r="H762" s="25" t="inlineStr">
        <is>
          <t>disposicion inadecuada de aguas</t>
        </is>
      </c>
      <c r="I762" s="25" t="inlineStr">
        <is>
          <t>comunidad</t>
        </is>
      </c>
      <c r="T762" s="25">
        <f>CONCATENATE(J762," ",K762," ",L762," ",M762," ",N762," ",O762," ",P762," ",Q762," ",R762," ",S762)</f>
        <v/>
      </c>
      <c r="U762" s="25" t="inlineStr">
        <is>
          <t>no reporta</t>
        </is>
      </c>
      <c r="V762" s="25" t="inlineStr">
        <is>
          <t>no reporta</t>
        </is>
      </c>
      <c r="W762" s="25" t="inlineStr">
        <is>
          <t>urbanizacion puerto luna</t>
        </is>
      </c>
      <c r="X762" s="25" t="inlineStr">
        <is>
          <t>KR</t>
        </is>
      </c>
      <c r="Y762" s="25" t="n">
        <v>42</v>
      </c>
      <c r="Z762" s="25" t="inlineStr">
        <is>
          <t>B</t>
        </is>
      </c>
      <c r="AB762" s="25" t="n">
        <v>48</v>
      </c>
      <c r="AC762" s="25" t="inlineStr">
        <is>
          <t>F</t>
        </is>
      </c>
      <c r="AD762" s="25" t="n">
        <v>23</v>
      </c>
      <c r="AE762" s="25" t="inlineStr">
        <is>
          <t>SUR</t>
        </is>
      </c>
      <c r="AH762" s="25">
        <f>CONCATENATE(X762," ",Y762," ",Z762," ",AA762," ",AB762," ",AC762," ",AD762," ",AE762," ",AF762," ",AG762)</f>
        <v/>
      </c>
      <c r="AI762" s="25" t="inlineStr">
        <is>
          <t>no reporta</t>
        </is>
      </c>
      <c r="AJ762" s="25" t="inlineStr">
        <is>
          <t>no reporta</t>
        </is>
      </c>
      <c r="AK762" s="25" t="inlineStr">
        <is>
          <t>Loma del Barro</t>
        </is>
      </c>
      <c r="AP762" s="25" t="n">
        <v>7</v>
      </c>
      <c r="AQ762" s="34" t="n">
        <v>41897</v>
      </c>
      <c r="AR762" s="34" t="n">
        <v>41897</v>
      </c>
      <c r="AS762" s="36">
        <f>AR762-AQ762</f>
        <v/>
      </c>
      <c r="AT762" s="25" t="inlineStr">
        <is>
          <t>Pendiente de tramite</t>
        </is>
      </c>
      <c r="AU762" s="25" t="inlineStr">
        <is>
          <t>Visitas patrulleros</t>
        </is>
      </c>
    </row>
    <row r="763">
      <c r="B763" s="25" t="inlineStr">
        <is>
          <t>759-2014</t>
        </is>
      </c>
      <c r="C763" s="25" t="n">
        <v>1313729</v>
      </c>
      <c r="G763" s="25" t="inlineStr">
        <is>
          <t>Bomba Texaco</t>
        </is>
      </c>
      <c r="H763" s="25" t="inlineStr">
        <is>
          <t>olores ofensivos provenientes de combustible</t>
        </is>
      </c>
      <c r="I763" s="25" t="inlineStr">
        <is>
          <t>De oficio</t>
        </is>
      </c>
      <c r="U763" s="25" t="inlineStr">
        <is>
          <t>no reporta</t>
        </is>
      </c>
      <c r="V763" s="25" t="inlineStr">
        <is>
          <t>no reporta</t>
        </is>
      </c>
      <c r="W763" s="25" t="inlineStr">
        <is>
          <t>carolina mejia</t>
        </is>
      </c>
      <c r="X763" s="25" t="inlineStr">
        <is>
          <t>CL</t>
        </is>
      </c>
      <c r="Y763" s="25" t="n">
        <v>33</v>
      </c>
      <c r="AB763" s="25" t="n">
        <v>43</v>
      </c>
      <c r="AD763" s="25" t="n">
        <v>33</v>
      </c>
      <c r="AH763" s="25">
        <f>CONCATENATE(X763," ",Y763," ",Z763," ",AA763," ",AB763," ",AC763," ",AD763," ",AE763," ",AF763," ",AG763)</f>
        <v/>
      </c>
      <c r="AI763" s="25" t="inlineStr">
        <is>
          <t>no reporta</t>
        </is>
      </c>
      <c r="AJ763" s="25" t="n">
        <v>4480474</v>
      </c>
      <c r="AK763" s="25" t="inlineStr">
        <is>
          <t>San Marcos</t>
        </is>
      </c>
      <c r="AP763" s="25" t="n">
        <v>2</v>
      </c>
      <c r="AQ763" s="34" t="n">
        <v>41890</v>
      </c>
      <c r="AR763" s="34" t="n">
        <v>41891</v>
      </c>
      <c r="AS763" s="36">
        <f>AR763-AQ763</f>
        <v/>
      </c>
      <c r="AT763" s="25" t="inlineStr">
        <is>
          <t>Pendiente de tramite</t>
        </is>
      </c>
      <c r="AU763" s="25" t="inlineStr">
        <is>
          <t>Auto de archivo</t>
        </is>
      </c>
    </row>
    <row r="764">
      <c r="B764" s="25" t="inlineStr">
        <is>
          <t>760-2014</t>
        </is>
      </c>
      <c r="C764" s="25" t="n">
        <v>1313699</v>
      </c>
      <c r="D764" s="25" t="inlineStr">
        <is>
          <t>LOTE-PREDIO</t>
        </is>
      </c>
      <c r="H764" s="25" t="inlineStr">
        <is>
          <t>inadecuado estado del lote publico</t>
        </is>
      </c>
      <c r="I764" s="25" t="inlineStr">
        <is>
          <t>edgar herrera</t>
        </is>
      </c>
      <c r="J764" s="25" t="inlineStr">
        <is>
          <t>CL</t>
        </is>
      </c>
      <c r="K764" s="25" t="n">
        <v>40</v>
      </c>
      <c r="M764" s="25" t="inlineStr">
        <is>
          <t>SUR</t>
        </is>
      </c>
      <c r="N764" s="25" t="n">
        <v>28</v>
      </c>
      <c r="P764" s="25" t="n">
        <v>44</v>
      </c>
      <c r="T764" s="25">
        <f>CONCATENATE(J764," ",K764," ",L764," ",M764," ",N764," ",O764," ",P764," ",Q764," ",R764," ",S764)</f>
        <v/>
      </c>
      <c r="U764" s="25" t="inlineStr">
        <is>
          <t>no reporta</t>
        </is>
      </c>
      <c r="V764" s="25" t="n">
        <v>3336540</v>
      </c>
      <c r="W764" s="25" t="inlineStr">
        <is>
          <t>lote publico</t>
        </is>
      </c>
      <c r="X764" s="25" t="inlineStr">
        <is>
          <t>CL</t>
        </is>
      </c>
      <c r="Y764" s="25" t="n">
        <v>40</v>
      </c>
      <c r="AA764" s="25" t="inlineStr">
        <is>
          <t>SUR</t>
        </is>
      </c>
      <c r="AB764" s="25" t="n">
        <v>28</v>
      </c>
      <c r="AD764" s="25" t="n">
        <v>35</v>
      </c>
      <c r="AH764" s="25">
        <f>CONCATENATE(X764," ",Y764," ",Z764," ",AA764," ",AB764," ",AC764," ",AD764," ",AE764," ",AF764," ",AG764)</f>
        <v/>
      </c>
      <c r="AI764" s="25" t="inlineStr">
        <is>
          <t>no reporta</t>
        </is>
      </c>
      <c r="AJ764" s="25" t="inlineStr">
        <is>
          <t>no reporta</t>
        </is>
      </c>
      <c r="AK764" s="25" t="inlineStr">
        <is>
          <t>San José</t>
        </is>
      </c>
      <c r="AP764" s="25" t="n">
        <v>6</v>
      </c>
      <c r="AQ764" s="34" t="n">
        <v>41890</v>
      </c>
      <c r="AR764" s="34" t="n">
        <v>41920</v>
      </c>
      <c r="AS764" s="36">
        <f>AR764-AQ764</f>
        <v/>
      </c>
      <c r="AT764" s="25" t="inlineStr">
        <is>
          <t>Pendiente de tramite</t>
        </is>
      </c>
      <c r="AU764" s="25" t="inlineStr">
        <is>
          <t>Visitas patrulleros</t>
        </is>
      </c>
      <c r="AW764" s="38" t="n">
        <v>41920</v>
      </c>
      <c r="AX764" s="37" t="inlineStr">
        <is>
          <t>S. Bustamante</t>
        </is>
      </c>
    </row>
    <row r="765">
      <c r="B765" s="25" t="inlineStr">
        <is>
          <t>761-2014</t>
        </is>
      </c>
      <c r="C765" s="25" t="n">
        <v>1313700</v>
      </c>
      <c r="E765" s="25" t="inlineStr">
        <is>
          <t>ESCOMBROS</t>
        </is>
      </c>
      <c r="H765" s="25" t="inlineStr">
        <is>
          <t>acumulacion de material es espacio publico</t>
        </is>
      </c>
      <c r="I765" s="25" t="inlineStr">
        <is>
          <t>anonimo</t>
        </is>
      </c>
      <c r="T765" s="25">
        <f>CONCATENATE(J765," ",K765," ",L765," ",M765," ",N765," ",O765," ",P765," ",Q765," ",R765," ",S765)</f>
        <v/>
      </c>
      <c r="U765" s="25" t="inlineStr">
        <is>
          <t>no reporta</t>
        </is>
      </c>
      <c r="V765" s="25" t="inlineStr">
        <is>
          <t>no reporta</t>
        </is>
      </c>
      <c r="W765" s="25" t="inlineStr">
        <is>
          <t>por determinar</t>
        </is>
      </c>
      <c r="X765" s="25" t="inlineStr">
        <is>
          <t>KR</t>
        </is>
      </c>
      <c r="Y765" s="25" t="n">
        <v>42</v>
      </c>
      <c r="Z765" s="25" t="inlineStr">
        <is>
          <t>A</t>
        </is>
      </c>
      <c r="AB765" s="25" t="n">
        <v>26</v>
      </c>
      <c r="AC765" s="25" t="inlineStr">
        <is>
          <t>A</t>
        </is>
      </c>
      <c r="AD765" s="25" t="n">
        <v>134</v>
      </c>
      <c r="AE765" s="25" t="inlineStr">
        <is>
          <t>SUR</t>
        </is>
      </c>
      <c r="AH765" s="25">
        <f>CONCATENATE(X765," ",Y765," ",Z765," ",AA765," ",AB765," ",AC765," ",AD765," ",AE765," ",AF765," ",AG765)</f>
        <v/>
      </c>
      <c r="AI765" s="25" t="inlineStr">
        <is>
          <t>no reporta</t>
        </is>
      </c>
      <c r="AJ765" s="25" t="inlineStr">
        <is>
          <t>no reporta</t>
        </is>
      </c>
      <c r="AK765" s="25" t="inlineStr">
        <is>
          <t>Alto de Misael</t>
        </is>
      </c>
      <c r="AP765" s="25" t="n">
        <v>3</v>
      </c>
      <c r="AQ765" s="34" t="n">
        <v>41890</v>
      </c>
      <c r="AR765" s="34" t="n">
        <v>41921</v>
      </c>
      <c r="AS765" s="36">
        <f>AR765-AQ765</f>
        <v/>
      </c>
      <c r="AT765" s="25" t="inlineStr">
        <is>
          <t>Pendiente de tramite</t>
        </is>
      </c>
      <c r="AU765" s="25" t="inlineStr">
        <is>
          <t>Visitas patrulleros</t>
        </is>
      </c>
      <c r="AW765" s="38" t="n">
        <v>41921</v>
      </c>
      <c r="AX765" s="37" t="inlineStr">
        <is>
          <t>J. Alvarez</t>
        </is>
      </c>
    </row>
    <row r="766">
      <c r="B766" s="25" t="inlineStr">
        <is>
          <t>762-2014</t>
        </is>
      </c>
      <c r="C766" s="25" t="n">
        <v>1313702</v>
      </c>
      <c r="E766" s="25" t="inlineStr">
        <is>
          <t>RESIDUOS SOLIDOS</t>
        </is>
      </c>
      <c r="H766" s="25" t="inlineStr">
        <is>
          <t>disposicion inadecuada de residuos solidos</t>
        </is>
      </c>
      <c r="I766" s="25" t="inlineStr">
        <is>
          <t>comunidad</t>
        </is>
      </c>
      <c r="T766" s="25">
        <f>CONCATENATE(J766," ",K766," ",L766," ",M766," ",N766," ",O766," ",P766," ",Q766," ",R766," ",S766)</f>
        <v/>
      </c>
      <c r="U766" s="25" t="inlineStr">
        <is>
          <t>no reporta</t>
        </is>
      </c>
      <c r="V766" s="25" t="inlineStr">
        <is>
          <t>no reporta</t>
        </is>
      </c>
      <c r="W766" s="25" t="inlineStr">
        <is>
          <t>marleny</t>
        </is>
      </c>
      <c r="X766" s="25" t="inlineStr">
        <is>
          <t>KR</t>
        </is>
      </c>
      <c r="Y766" s="25" t="n">
        <v>27</v>
      </c>
      <c r="Z766" s="25" t="inlineStr">
        <is>
          <t>G</t>
        </is>
      </c>
      <c r="AB766" s="25" t="n">
        <v>34</v>
      </c>
      <c r="AC766" s="25" t="inlineStr">
        <is>
          <t>DD</t>
        </is>
      </c>
      <c r="AD766" s="25" t="n">
        <v>41</v>
      </c>
      <c r="AE766" s="25" t="inlineStr">
        <is>
          <t>SUR</t>
        </is>
      </c>
      <c r="AG766" s="25" t="inlineStr">
        <is>
          <t xml:space="preserve"> apt   202</t>
        </is>
      </c>
      <c r="AH766" s="25">
        <f>CONCATENATE(X766," ",Y766," ",Z766," ",AA766," ",AB766," ",AC766," ",AD766," ",AE766," ",AF766," ",AG766)</f>
        <v/>
      </c>
      <c r="AI766" s="25" t="inlineStr">
        <is>
          <t>no reporta</t>
        </is>
      </c>
      <c r="AJ766" s="25" t="inlineStr">
        <is>
          <t>no reporta</t>
        </is>
      </c>
      <c r="AK766" s="25" t="inlineStr">
        <is>
          <t>Uribe Angel</t>
        </is>
      </c>
      <c r="AP766" s="25" t="n">
        <v>3</v>
      </c>
      <c r="AQ766" s="34" t="n">
        <v>41890</v>
      </c>
      <c r="AR766" s="34" t="n">
        <v>41921</v>
      </c>
      <c r="AS766" s="36">
        <f>AR766-AQ766</f>
        <v/>
      </c>
      <c r="AT766" s="25" t="inlineStr">
        <is>
          <t>Pendiente de tramite</t>
        </is>
      </c>
      <c r="AU766" s="25" t="inlineStr">
        <is>
          <t>Auto de archivo</t>
        </is>
      </c>
      <c r="AW766" s="38" t="n">
        <v>41921</v>
      </c>
      <c r="AX766" s="37" t="inlineStr">
        <is>
          <t>J. Alvarez</t>
        </is>
      </c>
      <c r="CH766" s="38" t="n">
        <v>41940</v>
      </c>
    </row>
    <row r="767">
      <c r="B767" s="25" t="inlineStr">
        <is>
          <t>763-2014</t>
        </is>
      </c>
      <c r="C767" s="25" t="n">
        <v>1313703</v>
      </c>
      <c r="E767" s="25" t="inlineStr">
        <is>
          <t>RESIDUOS SOLIDOS</t>
        </is>
      </c>
      <c r="H767" s="25" t="inlineStr">
        <is>
          <t>disposicion inadecuada de residuos solidos</t>
        </is>
      </c>
      <c r="I767" s="25" t="inlineStr">
        <is>
          <t>comunidad</t>
        </is>
      </c>
      <c r="T767" s="25">
        <f>CONCATENATE(J767," ",K767," ",L767," ",M767," ",N767," ",O767," ",P767," ",Q767," ",R767," ",S767)</f>
        <v/>
      </c>
      <c r="U767" s="25" t="inlineStr">
        <is>
          <t>no reporta</t>
        </is>
      </c>
      <c r="V767" s="25" t="inlineStr">
        <is>
          <t>no reporta</t>
        </is>
      </c>
      <c r="W767" s="25" t="inlineStr">
        <is>
          <t>marina</t>
        </is>
      </c>
      <c r="X767" s="25" t="inlineStr">
        <is>
          <t>KR</t>
        </is>
      </c>
      <c r="Y767" s="25" t="n">
        <v>27</v>
      </c>
      <c r="Z767" s="25" t="inlineStr">
        <is>
          <t>G</t>
        </is>
      </c>
      <c r="AB767" s="25" t="n">
        <v>34</v>
      </c>
      <c r="AC767" s="25" t="inlineStr">
        <is>
          <t>DD</t>
        </is>
      </c>
      <c r="AD767" s="25" t="n">
        <v>41</v>
      </c>
      <c r="AE767" s="25" t="inlineStr">
        <is>
          <t>SUR</t>
        </is>
      </c>
      <c r="AF767" s="25" t="inlineStr">
        <is>
          <t>F</t>
        </is>
      </c>
      <c r="AG767" s="25" t="inlineStr">
        <is>
          <t>apt   101</t>
        </is>
      </c>
      <c r="AH767" s="25">
        <f>CONCATENATE(X767," ",Y767," ",Z767," ",AA767," ",AB767," ",AC767," ",AD767," ",AE767," ",AF767," ",AG767)</f>
        <v/>
      </c>
      <c r="AI767" s="25" t="inlineStr">
        <is>
          <t>no reporta</t>
        </is>
      </c>
      <c r="AJ767" s="25" t="inlineStr">
        <is>
          <t>no reporta</t>
        </is>
      </c>
      <c r="AK767" s="25" t="inlineStr">
        <is>
          <t>Uribe Angel</t>
        </is>
      </c>
      <c r="AP767" s="25" t="n">
        <v>3</v>
      </c>
      <c r="AQ767" s="34" t="n">
        <v>41890</v>
      </c>
      <c r="AR767" s="34" t="n">
        <v>41921</v>
      </c>
      <c r="AS767" s="36">
        <f>AR767-AQ767</f>
        <v/>
      </c>
      <c r="AT767" s="25" t="inlineStr">
        <is>
          <t>Pendiente de tramite</t>
        </is>
      </c>
      <c r="AU767" s="25" t="inlineStr">
        <is>
          <t>Visitas patrulleros</t>
        </is>
      </c>
      <c r="AW767" s="38" t="n">
        <v>41921</v>
      </c>
      <c r="AX767" s="37" t="inlineStr">
        <is>
          <t>J. Alvarez</t>
        </is>
      </c>
    </row>
    <row r="768">
      <c r="B768" s="25" t="inlineStr">
        <is>
          <t>764-2014</t>
        </is>
      </c>
      <c r="C768" s="25" t="n">
        <v>1313720</v>
      </c>
      <c r="E768" s="25" t="inlineStr">
        <is>
          <t>RESIDUOS SOLIDOS</t>
        </is>
      </c>
      <c r="H768" s="25" t="inlineStr">
        <is>
          <t>disposicion inadecuada de residuos solidos</t>
        </is>
      </c>
      <c r="I768" s="25" t="inlineStr">
        <is>
          <t>comunidad</t>
        </is>
      </c>
      <c r="T768" s="25">
        <f>CONCATENATE(J768," ",K768," ",L768," ",M768," ",N768," ",O768," ",P768," ",Q768," ",R768," ",S768)</f>
        <v/>
      </c>
      <c r="U768" s="25" t="inlineStr">
        <is>
          <t>no reporta</t>
        </is>
      </c>
      <c r="V768" s="25" t="inlineStr">
        <is>
          <t>no reporta</t>
        </is>
      </c>
      <c r="W768" s="25" t="inlineStr">
        <is>
          <t>por determinar</t>
        </is>
      </c>
      <c r="X768" s="25" t="inlineStr">
        <is>
          <t>TR</t>
        </is>
      </c>
      <c r="Y768" s="25" t="n">
        <v>34</v>
      </c>
      <c r="Z768" s="25" t="inlineStr">
        <is>
          <t>D</t>
        </is>
      </c>
      <c r="AA768" s="25" t="inlineStr">
        <is>
          <t>SUR</t>
        </is>
      </c>
      <c r="AH768" s="25">
        <f>CONCATENATE(X768," ",Y768," ",Z768," ",AA768," ",AB768," ",AC768," ",AD768," ",AE768," ",AF768," ",AG768)</f>
        <v/>
      </c>
      <c r="AI768" s="25" t="inlineStr">
        <is>
          <t>no reporta</t>
        </is>
      </c>
      <c r="AJ768" s="25" t="inlineStr">
        <is>
          <t>no reporta</t>
        </is>
      </c>
      <c r="AK768" s="25" t="inlineStr">
        <is>
          <t>Obrero</t>
        </is>
      </c>
      <c r="AP768" s="25" t="n">
        <v>9</v>
      </c>
      <c r="AQ768" s="34" t="n">
        <v>41890</v>
      </c>
      <c r="AR768" s="34" t="n">
        <v>41921</v>
      </c>
      <c r="AS768" s="36">
        <f>AR768-AQ768</f>
        <v/>
      </c>
      <c r="AT768" s="25" t="inlineStr">
        <is>
          <t>Pendiente de tramite</t>
        </is>
      </c>
      <c r="AU768" s="25" t="inlineStr">
        <is>
          <t>Visitas patrulleros</t>
        </is>
      </c>
      <c r="AW768" s="38" t="n">
        <v>41921</v>
      </c>
      <c r="AX768" s="37" t="inlineStr">
        <is>
          <t>J. Alvarez</t>
        </is>
      </c>
    </row>
    <row r="769">
      <c r="B769" s="25" t="inlineStr">
        <is>
          <t>765-2014</t>
        </is>
      </c>
      <c r="C769" s="25" t="n">
        <v>1313654</v>
      </c>
      <c r="D769" s="25" t="inlineStr">
        <is>
          <t>FLORA</t>
        </is>
      </c>
      <c r="H769" s="25" t="inlineStr">
        <is>
          <t>poda radicular y banqueo de zona verde sin autorizacion</t>
        </is>
      </c>
      <c r="I769" s="25" t="inlineStr">
        <is>
          <t>anonimo</t>
        </is>
      </c>
      <c r="T769" s="25">
        <f>CONCATENATE(J769," ",K769," ",L769," ",M769," ",N769," ",O769," ",P769," ",Q769," ",R769," ",S769)</f>
        <v/>
      </c>
      <c r="U769" s="25" t="inlineStr">
        <is>
          <t>no reporta</t>
        </is>
      </c>
      <c r="V769" s="25" t="inlineStr">
        <is>
          <t>no reporta</t>
        </is>
      </c>
      <c r="W769" s="25" t="inlineStr">
        <is>
          <t>adriana franco</t>
        </is>
      </c>
      <c r="X769" s="25" t="inlineStr">
        <is>
          <t>TR</t>
        </is>
      </c>
      <c r="Y769" s="25" t="n">
        <v>34</v>
      </c>
      <c r="Z769" s="25" t="inlineStr">
        <is>
          <t>D</t>
        </is>
      </c>
      <c r="AA769" s="25" t="inlineStr">
        <is>
          <t>SUR</t>
        </is>
      </c>
      <c r="AB769" s="25" t="n">
        <v>32</v>
      </c>
      <c r="AD769" s="25" t="n">
        <v>26</v>
      </c>
      <c r="AH769" s="25">
        <f>CONCATENATE(X769," ",Y769," ",Z769," ",AA769," ",AB769," ",AC769," ",AD769," ",AE769," ",AF769," ",AG769)</f>
        <v/>
      </c>
      <c r="AI769" s="46" t="n">
        <v>42881124</v>
      </c>
      <c r="AJ769" s="25" t="n">
        <v>3026563</v>
      </c>
      <c r="AK769" s="25" t="inlineStr">
        <is>
          <t>Obrero</t>
        </is>
      </c>
      <c r="AP769" s="25" t="n">
        <v>9</v>
      </c>
      <c r="AQ769" s="34" t="n">
        <v>41883</v>
      </c>
      <c r="AR769" s="34" t="n">
        <v>41886</v>
      </c>
      <c r="AS769" s="36">
        <f>AR769-AQ769</f>
        <v/>
      </c>
      <c r="AT769" s="25" t="inlineStr">
        <is>
          <t>Acta de compromiso</t>
        </is>
      </c>
      <c r="AU769" s="25" t="inlineStr">
        <is>
          <t>Auto de archivo</t>
        </is>
      </c>
      <c r="CF769" s="38" t="n">
        <v>42020</v>
      </c>
    </row>
    <row r="770">
      <c r="B770" s="25" t="inlineStr">
        <is>
          <t>766-2014</t>
        </is>
      </c>
      <c r="C770" s="25" t="n">
        <v>1313981</v>
      </c>
      <c r="D770" s="25" t="inlineStr">
        <is>
          <t>FAUNA DOMÉSTICA</t>
        </is>
      </c>
      <c r="H770" s="25" t="inlineStr">
        <is>
          <t>ataque de mascota a un niño</t>
        </is>
      </c>
      <c r="I770" s="25" t="inlineStr">
        <is>
          <t>kaled gonzalez sanchez</t>
        </is>
      </c>
      <c r="J770" s="25" t="inlineStr">
        <is>
          <t>CL</t>
        </is>
      </c>
      <c r="K770" s="25" t="n">
        <v>39</v>
      </c>
      <c r="L770" s="25" t="inlineStr">
        <is>
          <t>B</t>
        </is>
      </c>
      <c r="M770" s="25" t="inlineStr">
        <is>
          <t>SUR</t>
        </is>
      </c>
      <c r="N770" s="25" t="n">
        <v>28</v>
      </c>
      <c r="P770" s="25" t="n">
        <v>115</v>
      </c>
      <c r="S770" s="25" t="inlineStr">
        <is>
          <t>apt 307</t>
        </is>
      </c>
      <c r="T770" s="25">
        <f>CONCATENATE(J770," ",K770," ",L770," ",M770," ",N770," ",O770," ",P770," ",Q770," ",R770," ",S770)</f>
        <v/>
      </c>
      <c r="U770" s="25" t="n">
        <v>443430</v>
      </c>
      <c r="V770" s="25" t="n">
        <v>5991937</v>
      </c>
      <c r="W770" s="25" t="inlineStr">
        <is>
          <t>hirlanda lucia fernandez higuita</t>
        </is>
      </c>
      <c r="X770" s="25" t="inlineStr">
        <is>
          <t>CL</t>
        </is>
      </c>
      <c r="Y770" s="25" t="n">
        <v>39</v>
      </c>
      <c r="Z770" s="25" t="inlineStr">
        <is>
          <t>B</t>
        </is>
      </c>
      <c r="AA770" s="25" t="inlineStr">
        <is>
          <t>SUR</t>
        </is>
      </c>
      <c r="AB770" s="25" t="n">
        <v>28</v>
      </c>
      <c r="AD770" s="25" t="n">
        <v>115</v>
      </c>
      <c r="AG770" s="25" t="inlineStr">
        <is>
          <t>apt 307</t>
        </is>
      </c>
      <c r="AH770" s="25">
        <f>CONCATENATE(X770," ",Y770," ",Z770," ",AA770," ",AB770," ",AC770," ",AD770," ",AE770," ",AF770," ",AG770)</f>
        <v/>
      </c>
      <c r="AI770" s="25" t="inlineStr">
        <is>
          <t>no reporta</t>
        </is>
      </c>
      <c r="AJ770" s="25" t="n">
        <v>5991937</v>
      </c>
      <c r="AK770" s="25" t="inlineStr">
        <is>
          <t>San José</t>
        </is>
      </c>
      <c r="AP770" s="25" t="n">
        <v>6</v>
      </c>
      <c r="AQ770" s="34" t="n">
        <v>41898</v>
      </c>
      <c r="AR770" s="34" t="n">
        <v>41897</v>
      </c>
      <c r="AS770" s="36">
        <f>AR770-AQ770</f>
        <v/>
      </c>
      <c r="AT770" s="25" t="inlineStr">
        <is>
          <t>Pendiente de tramite</t>
        </is>
      </c>
      <c r="AU770" s="25" t="inlineStr">
        <is>
          <t>Auto de archivo</t>
        </is>
      </c>
      <c r="AW770" s="38" t="n">
        <v>41897</v>
      </c>
      <c r="AX770" s="37" t="inlineStr">
        <is>
          <t>J. Restrepo</t>
        </is>
      </c>
      <c r="AY770" s="38" t="n">
        <v>41897</v>
      </c>
    </row>
    <row r="771">
      <c r="B771" s="25" t="inlineStr">
        <is>
          <t>767-2014</t>
        </is>
      </c>
      <c r="C771" s="25" t="n">
        <v>1313972</v>
      </c>
      <c r="D771" s="25" t="inlineStr">
        <is>
          <t>FLORA</t>
        </is>
      </c>
      <c r="H771" s="25" t="inlineStr">
        <is>
          <t>Poda de arboles severa sin autorizacion</t>
        </is>
      </c>
      <c r="I771" s="25" t="inlineStr">
        <is>
          <t>blanca acevedo</t>
        </is>
      </c>
      <c r="J771" s="25" t="inlineStr">
        <is>
          <t>KR</t>
        </is>
      </c>
      <c r="K771" s="25" t="n">
        <v>46</v>
      </c>
      <c r="L771" s="25" t="inlineStr">
        <is>
          <t>A</t>
        </is>
      </c>
      <c r="N771" s="25" t="n">
        <v>40</v>
      </c>
      <c r="P771" s="25" t="n">
        <v>16</v>
      </c>
      <c r="Q771" s="25" t="inlineStr">
        <is>
          <t>SUR</t>
        </is>
      </c>
      <c r="R771" s="25" t="n">
        <v>1</v>
      </c>
      <c r="S771" s="25" t="inlineStr">
        <is>
          <t>apt 503</t>
        </is>
      </c>
      <c r="T771" s="25">
        <f>CONCATENATE(J771," ",K771," ",L771," ",M771," ",N771," ",O771," ",P771," ",Q771," ",R771," ",S771)</f>
        <v/>
      </c>
      <c r="U771" s="25" t="inlineStr">
        <is>
          <t>no reporta</t>
        </is>
      </c>
      <c r="V771" s="25" t="n">
        <v>3340436</v>
      </c>
      <c r="W771" s="25" t="inlineStr">
        <is>
          <t>mauricio jimenez</t>
        </is>
      </c>
      <c r="X771" s="25" t="inlineStr">
        <is>
          <t>CL</t>
        </is>
      </c>
      <c r="Y771" s="25" t="n">
        <v>40</v>
      </c>
      <c r="Z771" s="25" t="inlineStr">
        <is>
          <t>A</t>
        </is>
      </c>
      <c r="AA771" s="25" t="inlineStr">
        <is>
          <t>SUR</t>
        </is>
      </c>
      <c r="AB771" s="25" t="n">
        <v>45</v>
      </c>
      <c r="AD771" s="25" t="n">
        <v>37</v>
      </c>
      <c r="AF771" s="25" t="n">
        <v>4</v>
      </c>
      <c r="AG771" s="25" t="inlineStr">
        <is>
          <t>apt 109</t>
        </is>
      </c>
      <c r="AH771" s="25">
        <f>CONCATENATE(X771," ",Y771," ",Z771," ",AA771," ",AB771," ",AC771," ",AD771," ",AE771," ",AF771," ",AG771)</f>
        <v/>
      </c>
      <c r="AI771" s="25" t="inlineStr">
        <is>
          <t>no reporta</t>
        </is>
      </c>
      <c r="AJ771" s="25" t="n">
        <v>3317502</v>
      </c>
      <c r="AK771" s="25" t="inlineStr">
        <is>
          <t>San José</t>
        </is>
      </c>
      <c r="AP771" s="25" t="n">
        <v>6</v>
      </c>
      <c r="AQ771" s="34" t="n">
        <v>41898</v>
      </c>
      <c r="AR771" s="34" t="n">
        <v>41921</v>
      </c>
      <c r="AS771" s="36">
        <f>AR771-AQ771</f>
        <v/>
      </c>
      <c r="AT771" s="25" t="inlineStr">
        <is>
          <t>Pendiente de tramite</t>
        </is>
      </c>
      <c r="AU771" s="25" t="inlineStr">
        <is>
          <t>Visitas patrulleros</t>
        </is>
      </c>
      <c r="AW771" s="38" t="n">
        <v>41920</v>
      </c>
      <c r="AX771" s="37" t="inlineStr">
        <is>
          <t>J. Alvarez</t>
        </is>
      </c>
      <c r="AY771" s="38" t="n">
        <v>41921</v>
      </c>
    </row>
    <row r="772">
      <c r="B772" s="25" t="inlineStr">
        <is>
          <t>768-2014</t>
        </is>
      </c>
      <c r="C772" s="25" t="n">
        <v>1313978</v>
      </c>
      <c r="D772" s="25" t="inlineStr">
        <is>
          <t>FAUNA DOMÉSTICA</t>
        </is>
      </c>
      <c r="H772" s="25" t="inlineStr">
        <is>
          <t>ataque de mascota a una persona</t>
        </is>
      </c>
      <c r="I772" s="25" t="inlineStr">
        <is>
          <t>sonia maria arrollave</t>
        </is>
      </c>
      <c r="J772" s="25" t="inlineStr">
        <is>
          <t>CL</t>
        </is>
      </c>
      <c r="K772" s="25" t="n">
        <v>46</v>
      </c>
      <c r="M772" s="25" t="inlineStr">
        <is>
          <t>SUR</t>
        </is>
      </c>
      <c r="N772" s="25" t="n">
        <v>46</v>
      </c>
      <c r="O772" s="25" t="inlineStr">
        <is>
          <t>C</t>
        </is>
      </c>
      <c r="P772" s="25" t="n">
        <v>9</v>
      </c>
      <c r="T772" s="25">
        <f>CONCATENATE(J772," ",K772," ",L772," ",M772," ",N772," ",O772," ",P772," ",Q772," ",R772," ",S772)</f>
        <v/>
      </c>
      <c r="U772" s="25" t="inlineStr">
        <is>
          <t>no reporta</t>
        </is>
      </c>
      <c r="V772" s="25" t="n">
        <v>3332563</v>
      </c>
      <c r="W772" s="25" t="inlineStr">
        <is>
          <t>alex orozco</t>
        </is>
      </c>
      <c r="X772" s="25" t="inlineStr">
        <is>
          <t>KR</t>
        </is>
      </c>
      <c r="Y772" s="25" t="n">
        <v>46</v>
      </c>
      <c r="AA772" s="25" t="inlineStr">
        <is>
          <t>SUR</t>
        </is>
      </c>
      <c r="AB772" s="25" t="n">
        <v>60</v>
      </c>
      <c r="AD772" s="25" t="n">
        <v>46</v>
      </c>
      <c r="AE772" s="25" t="inlineStr">
        <is>
          <t>SUR</t>
        </is>
      </c>
      <c r="AH772" s="25">
        <f>CONCATENATE(X772," ",Y772," ",Z772," ",AA772," ",AB772," ",AC772," ",AD772," ",AE772," ",AF772," ",AG772)</f>
        <v/>
      </c>
      <c r="AI772" s="25" t="inlineStr">
        <is>
          <t>no reporta</t>
        </is>
      </c>
      <c r="AJ772" s="25" t="inlineStr">
        <is>
          <t>no reporta</t>
        </is>
      </c>
      <c r="AK772" s="25" t="inlineStr">
        <is>
          <t>Primavera</t>
        </is>
      </c>
      <c r="AP772" s="25" t="n">
        <v>8</v>
      </c>
      <c r="AQ772" s="34" t="n">
        <v>41898</v>
      </c>
      <c r="AS772" s="36">
        <f>AR772-AQ772</f>
        <v/>
      </c>
      <c r="AT772" s="25" t="inlineStr">
        <is>
          <t>Pendiente de tramite</t>
        </is>
      </c>
      <c r="AU772" s="25" t="inlineStr">
        <is>
          <t xml:space="preserve">Auto de inicio </t>
        </is>
      </c>
    </row>
    <row r="773">
      <c r="B773" s="25" t="inlineStr">
        <is>
          <t>769-2014</t>
        </is>
      </c>
      <c r="C773" s="25" t="n">
        <v>1313966</v>
      </c>
      <c r="E773" s="25" t="inlineStr">
        <is>
          <t>ESCOMBROS</t>
        </is>
      </c>
      <c r="H773" s="25" t="inlineStr">
        <is>
          <t>disposicion inadecuada de escombros</t>
        </is>
      </c>
      <c r="I773" s="25" t="inlineStr">
        <is>
          <t>de Oficio</t>
        </is>
      </c>
      <c r="T773" s="25">
        <f>CONCATENATE(J773," ",K773," ",L773," ",M773," ",N773," ",O773," ",P773," ",Q773," ",R773," ",S773)</f>
        <v/>
      </c>
      <c r="U773" s="25" t="inlineStr">
        <is>
          <t>no reporta</t>
        </is>
      </c>
      <c r="V773" s="25" t="inlineStr">
        <is>
          <t>no reporta</t>
        </is>
      </c>
      <c r="W773" s="25" t="inlineStr">
        <is>
          <t>por determinar</t>
        </is>
      </c>
      <c r="X773" s="25" t="inlineStr">
        <is>
          <t>CL</t>
        </is>
      </c>
      <c r="Y773" s="25" t="n">
        <v>40</v>
      </c>
      <c r="Z773" s="25" t="inlineStr">
        <is>
          <t>B</t>
        </is>
      </c>
      <c r="AA773" s="25" t="inlineStr">
        <is>
          <t>SUR</t>
        </is>
      </c>
      <c r="AB773" s="25" t="n">
        <v>25</v>
      </c>
      <c r="AC773" s="25" t="inlineStr">
        <is>
          <t>B</t>
        </is>
      </c>
      <c r="AD773" s="25" t="n">
        <v>50</v>
      </c>
      <c r="AH773" s="25">
        <f>CONCATENATE(X773," ",Y773," ",Z773," ",AA773," ",AB773," ",AC773," ",AD773," ",AE773," ",AF773," ",AG773)</f>
        <v/>
      </c>
      <c r="AI773" s="25" t="inlineStr">
        <is>
          <t>no reporta</t>
        </is>
      </c>
      <c r="AJ773" s="25" t="inlineStr">
        <is>
          <t>no reporta</t>
        </is>
      </c>
      <c r="AK773" s="25" t="inlineStr">
        <is>
          <t xml:space="preserve">La Mina </t>
        </is>
      </c>
      <c r="AP773" s="25" t="n">
        <v>6</v>
      </c>
      <c r="AQ773" s="34" t="n">
        <v>41897</v>
      </c>
      <c r="AR773" s="34" t="n">
        <v>41898</v>
      </c>
      <c r="AS773" s="36">
        <f>AR773-AQ773</f>
        <v/>
      </c>
      <c r="AU773" s="25" t="inlineStr">
        <is>
          <t>Auto de archivo</t>
        </is>
      </c>
    </row>
    <row r="774">
      <c r="B774" s="25" t="inlineStr">
        <is>
          <t>770-2014</t>
        </is>
      </c>
      <c r="C774" s="25" t="n">
        <v>1313967</v>
      </c>
      <c r="D774" s="25" t="inlineStr">
        <is>
          <t>FLORA</t>
        </is>
      </c>
      <c r="H774" s="25" t="inlineStr">
        <is>
          <t>tala de dos palmas sin autorizacion</t>
        </is>
      </c>
      <c r="I774" s="25" t="inlineStr">
        <is>
          <t>de Oficio</t>
        </is>
      </c>
      <c r="T774" s="25">
        <f>CONCATENATE(J774," ",K774," ",L774," ",M774," ",N774," ",O774," ",P774," ",Q774," ",R774," ",S774)</f>
        <v/>
      </c>
      <c r="U774" s="25" t="inlineStr">
        <is>
          <t>no reporta</t>
        </is>
      </c>
      <c r="V774" s="25" t="inlineStr">
        <is>
          <t>no reporta</t>
        </is>
      </c>
      <c r="W774" s="25" t="inlineStr">
        <is>
          <t>maria ines palacio</t>
        </is>
      </c>
      <c r="X774" s="25" t="inlineStr">
        <is>
          <t>CL</t>
        </is>
      </c>
      <c r="Y774" s="25" t="n">
        <v>41</v>
      </c>
      <c r="AA774" s="25" t="inlineStr">
        <is>
          <t>SUR</t>
        </is>
      </c>
      <c r="AB774" s="25" t="n">
        <v>25</v>
      </c>
      <c r="AC774" s="25" t="inlineStr">
        <is>
          <t>A</t>
        </is>
      </c>
      <c r="AD774" s="25" t="n">
        <v>71</v>
      </c>
      <c r="AG774" s="25" t="inlineStr">
        <is>
          <t>int 9874</t>
        </is>
      </c>
      <c r="AH774" s="25">
        <f>CONCATENATE(X774," ",Y774," ",Z774," ",AA774," ",AB774," ",AC774," ",AD774," ",AE774," ",AF774," ",AG774)</f>
        <v/>
      </c>
      <c r="AI774" s="25" t="inlineStr">
        <is>
          <t>no reporta</t>
        </is>
      </c>
      <c r="AJ774" s="25" t="n">
        <v>5787821</v>
      </c>
      <c r="AK774" s="25" t="inlineStr">
        <is>
          <t>San Rafael</t>
        </is>
      </c>
      <c r="AP774" s="25" t="n">
        <v>6</v>
      </c>
      <c r="AQ774" s="34" t="n">
        <v>41897</v>
      </c>
      <c r="AR774" s="34" t="n">
        <v>41898</v>
      </c>
      <c r="AS774" s="36">
        <f>AR774-AQ774</f>
        <v/>
      </c>
      <c r="AT774" s="25" t="inlineStr">
        <is>
          <t>Acta de compromiso</t>
        </is>
      </c>
      <c r="AU774" s="25" t="inlineStr">
        <is>
          <t>Auto de archivo</t>
        </is>
      </c>
    </row>
    <row r="775">
      <c r="B775" s="25" t="inlineStr">
        <is>
          <t>771-2014</t>
        </is>
      </c>
      <c r="C775" s="25" t="inlineStr">
        <is>
          <t>1314035 - (R.R 294633)</t>
        </is>
      </c>
      <c r="D775" s="25" t="inlineStr">
        <is>
          <t>FAUNA DOMÉSTICA</t>
        </is>
      </c>
      <c r="H775" s="25" t="inlineStr">
        <is>
          <t>ataque de mascota a una niña</t>
        </is>
      </c>
      <c r="I775" s="25" t="inlineStr">
        <is>
          <t>andres felipe aristizabal muñoz</t>
        </is>
      </c>
      <c r="J775" s="25" t="inlineStr">
        <is>
          <t>CL</t>
        </is>
      </c>
      <c r="K775" s="25" t="n">
        <v>38</v>
      </c>
      <c r="N775" s="25" t="n">
        <v>94</v>
      </c>
      <c r="P775" s="25" t="n">
        <v>40</v>
      </c>
      <c r="S775" s="25" t="inlineStr">
        <is>
          <t>int 9906</t>
        </is>
      </c>
      <c r="T775" s="25">
        <f>CONCATENATE(J775," ",K775," ",L775," ",M775," ",N775," ",O775," ",P775," ",Q775," ",R775," ",S775)</f>
        <v/>
      </c>
      <c r="U775" s="25" t="inlineStr">
        <is>
          <t>71,262,093</t>
        </is>
      </c>
      <c r="V775" s="25" t="n">
        <v>4960908</v>
      </c>
      <c r="W775" s="25" t="inlineStr">
        <is>
          <t xml:space="preserve">paula andrea jaramillo montoya </t>
        </is>
      </c>
      <c r="X775" s="25" t="inlineStr">
        <is>
          <t>CL</t>
        </is>
      </c>
      <c r="Y775" s="25" t="n">
        <v>36</v>
      </c>
      <c r="AA775" s="25" t="inlineStr">
        <is>
          <t>SUR</t>
        </is>
      </c>
      <c r="AB775" s="25" t="n">
        <v>21</v>
      </c>
      <c r="AD775" s="25" t="n">
        <v>4</v>
      </c>
      <c r="AH775" s="25">
        <f>CONCATENATE(X775," ",Y775," ",Z775," ",AA775," ",AB775," ",AC775," ",AD775," ",AE775," ",AF775," ",AG775)</f>
        <v/>
      </c>
      <c r="AI775" s="25" t="n">
        <v>3007851590</v>
      </c>
      <c r="AJ775" s="25" t="inlineStr">
        <is>
          <t>no reporta</t>
        </is>
      </c>
      <c r="AK775" s="25" t="inlineStr">
        <is>
          <t>El Chocho</t>
        </is>
      </c>
      <c r="AP775" s="25" t="n">
        <v>5</v>
      </c>
      <c r="AQ775" s="34" t="n">
        <v>41899</v>
      </c>
      <c r="AR775" s="34" t="n">
        <v>41904</v>
      </c>
      <c r="AS775" s="36">
        <f>AR775-AQ775</f>
        <v/>
      </c>
      <c r="AT775" s="25" t="inlineStr">
        <is>
          <t>Código de policia</t>
        </is>
      </c>
      <c r="AU775" s="25" t="inlineStr">
        <is>
          <t>Auto de archivo</t>
        </is>
      </c>
      <c r="AV775" s="25" t="inlineStr">
        <is>
          <t xml:space="preserve">El fallo se entrega al quejoso el dia 20 de Mayo de 2015, dice que va hacer reposicion se esperaran los 10 dias para la reposicion, tiene plazo hasta el 3 de Junio. </t>
        </is>
      </c>
      <c r="AW775" s="38" t="n"/>
      <c r="BN775" s="38" t="n">
        <v>41904</v>
      </c>
    </row>
    <row r="776">
      <c r="B776" s="25" t="inlineStr">
        <is>
          <t>772-2014</t>
        </is>
      </c>
      <c r="C776" s="25" t="n">
        <v>1314040</v>
      </c>
      <c r="E776" s="25" t="inlineStr">
        <is>
          <t>RESIDUO ESPECIAL</t>
        </is>
      </c>
      <c r="H776" s="25" t="inlineStr">
        <is>
          <t xml:space="preserve">disposicion inadecuada de residuos solidos </t>
        </is>
      </c>
      <c r="I776" s="25" t="inlineStr">
        <is>
          <t>de Oficio</t>
        </is>
      </c>
      <c r="T776" s="25">
        <f>CONCATENATE(J776," ",K776," ",L776," ",M776," ",N776," ",O776," ",P776," ",Q776," ",R776," ",S776)</f>
        <v/>
      </c>
      <c r="U776" s="25" t="inlineStr">
        <is>
          <t>no reporta</t>
        </is>
      </c>
      <c r="V776" s="25" t="inlineStr">
        <is>
          <t>no reporta</t>
        </is>
      </c>
      <c r="W776" s="25" t="inlineStr">
        <is>
          <t>por determinar</t>
        </is>
      </c>
      <c r="X776" s="25" t="inlineStr">
        <is>
          <t>TR</t>
        </is>
      </c>
      <c r="Y776" s="25" t="n">
        <v>35</v>
      </c>
      <c r="AA776" s="25" t="inlineStr">
        <is>
          <t>SUR</t>
        </is>
      </c>
      <c r="AB776" s="25" t="n">
        <v>33</v>
      </c>
      <c r="AD776" s="25" t="n">
        <v>72</v>
      </c>
      <c r="AH776" s="25">
        <f>CONCATENATE(X776," ",Y776," ",Z776," ",AA776," ",AB776," ",AC776," ",AD776," ",AE776," ",AF776," ",AG776)</f>
        <v/>
      </c>
      <c r="AI776" s="25" t="inlineStr">
        <is>
          <t>no reporta</t>
        </is>
      </c>
      <c r="AJ776" s="25" t="inlineStr">
        <is>
          <t>no reporta</t>
        </is>
      </c>
      <c r="AK776" s="25" t="inlineStr">
        <is>
          <t>Los Naranjos</t>
        </is>
      </c>
      <c r="AP776" s="25" t="n">
        <v>9</v>
      </c>
      <c r="AQ776" s="34" t="n">
        <v>41899</v>
      </c>
      <c r="AS776" s="36">
        <f>AR776-AQ776</f>
        <v/>
      </c>
      <c r="AT776" s="25" t="inlineStr">
        <is>
          <t>Acta de compromiso</t>
        </is>
      </c>
      <c r="AU776" s="25" t="inlineStr">
        <is>
          <t>Pendiente de trámite</t>
        </is>
      </c>
    </row>
    <row r="777">
      <c r="B777" s="25" t="inlineStr">
        <is>
          <t>773-2014</t>
        </is>
      </c>
      <c r="C777" s="25" t="n">
        <v>1314045</v>
      </c>
      <c r="D777" s="25" t="inlineStr">
        <is>
          <t>FAUNA DOMÉSTICA</t>
        </is>
      </c>
      <c r="H777" s="25" t="inlineStr">
        <is>
          <t xml:space="preserve">criadero de gallos y pesebrera </t>
        </is>
      </c>
      <c r="I777" s="25" t="inlineStr">
        <is>
          <t>comunidad</t>
        </is>
      </c>
      <c r="T777" s="25">
        <f>CONCATENATE(J777," ",K777," ",L777," ",M777," ",N777," ",O777," ",P777," ",Q777," ",R777," ",S777)</f>
        <v/>
      </c>
      <c r="U777" s="25" t="inlineStr">
        <is>
          <t>no reporta</t>
        </is>
      </c>
      <c r="V777" s="25" t="inlineStr">
        <is>
          <t>no reporta</t>
        </is>
      </c>
      <c r="W777" s="25" t="inlineStr">
        <is>
          <t>Por determinar</t>
        </is>
      </c>
      <c r="X777" s="25" t="inlineStr">
        <is>
          <t>CL</t>
        </is>
      </c>
      <c r="Y777" s="25" t="n">
        <v>39</v>
      </c>
      <c r="Z777" s="25" t="inlineStr">
        <is>
          <t>D</t>
        </is>
      </c>
      <c r="AA777" s="25" t="inlineStr">
        <is>
          <t>SUR</t>
        </is>
      </c>
      <c r="AB777" s="25" t="n">
        <v>24</v>
      </c>
      <c r="AC777" s="25" t="inlineStr">
        <is>
          <t>EE</t>
        </is>
      </c>
      <c r="AH777" s="25">
        <f>CONCATENATE(X777," ",Y777," ",Z777," ",AA777," ",AB777," ",AC777," ",AD777," ",AE777," ",AF777," ",AG777)</f>
        <v/>
      </c>
      <c r="AI777" s="25" t="inlineStr">
        <is>
          <t>no reporta</t>
        </is>
      </c>
      <c r="AJ777" s="25" t="inlineStr">
        <is>
          <t>no reporta</t>
        </is>
      </c>
      <c r="AK777" s="25" t="inlineStr">
        <is>
          <t>El Chingui</t>
        </is>
      </c>
      <c r="AP777" s="25" t="n">
        <v>6</v>
      </c>
      <c r="AQ777" s="34" t="n">
        <v>41900</v>
      </c>
      <c r="AR777" s="34" t="n">
        <v>41922</v>
      </c>
      <c r="AS777" s="36">
        <f>AR777-AQ777</f>
        <v/>
      </c>
      <c r="AT777" s="25" t="inlineStr">
        <is>
          <t>Pendiente de tramite</t>
        </is>
      </c>
      <c r="AU777" s="25" t="inlineStr">
        <is>
          <t>Visitas patrulleros</t>
        </is>
      </c>
      <c r="AW777" s="38" t="n">
        <v>41921</v>
      </c>
      <c r="AX777" s="37" t="inlineStr">
        <is>
          <t>J. Alvarez</t>
        </is>
      </c>
      <c r="AY777" s="38" t="n">
        <v>41922</v>
      </c>
    </row>
    <row r="778">
      <c r="B778" s="25" t="inlineStr">
        <is>
          <t>774-2014</t>
        </is>
      </c>
      <c r="C778" s="25" t="n">
        <v>1314061</v>
      </c>
      <c r="E778" s="25" t="inlineStr">
        <is>
          <t>ESCOMBROS</t>
        </is>
      </c>
      <c r="H778" s="25" t="inlineStr">
        <is>
          <t>disposicion inadecuada de escombros</t>
        </is>
      </c>
      <c r="I778" s="25" t="inlineStr">
        <is>
          <t>comunidad</t>
        </is>
      </c>
      <c r="T778" s="25">
        <f>CONCATENATE(J778," ",K778," ",L778," ",M778," ",N778," ",O778," ",P778," ",Q778," ",R778," ",S778)</f>
        <v/>
      </c>
      <c r="U778" s="25" t="inlineStr">
        <is>
          <t>no reporta</t>
        </is>
      </c>
      <c r="V778" s="25" t="inlineStr">
        <is>
          <t>no reporta</t>
        </is>
      </c>
      <c r="W778" s="25" t="inlineStr">
        <is>
          <t>Por determinar</t>
        </is>
      </c>
      <c r="X778" s="25" t="inlineStr">
        <is>
          <t>CL</t>
        </is>
      </c>
      <c r="Y778" s="25" t="n">
        <v>40</v>
      </c>
      <c r="AA778" s="25" t="inlineStr">
        <is>
          <t>SUR</t>
        </is>
      </c>
      <c r="AB778" s="25" t="n">
        <v>44</v>
      </c>
      <c r="AD778" s="25" t="n">
        <v>7</v>
      </c>
      <c r="AH778" s="25">
        <f>CONCATENATE(X778," ",Y778," ",Z778," ",AA778," ",AB778," ",AC778," ",AD778," ",AE778," ",AF778," ",AG778)</f>
        <v/>
      </c>
      <c r="AI778" s="25" t="inlineStr">
        <is>
          <t>no reporta</t>
        </is>
      </c>
      <c r="AJ778" s="25" t="inlineStr">
        <is>
          <t>no reporta</t>
        </is>
      </c>
      <c r="AK778" s="25" t="inlineStr">
        <is>
          <t>Alcalá</t>
        </is>
      </c>
      <c r="AP778" s="25" t="n">
        <v>8</v>
      </c>
      <c r="AQ778" s="34" t="n">
        <v>41900</v>
      </c>
      <c r="AR778" s="34" t="n">
        <v>41922</v>
      </c>
      <c r="AS778" s="36">
        <f>AR778-AQ778</f>
        <v/>
      </c>
      <c r="AT778" s="25" t="inlineStr">
        <is>
          <t>Pendiente de tramite</t>
        </is>
      </c>
      <c r="AU778" s="25" t="inlineStr">
        <is>
          <t>Visitas patrulleros</t>
        </is>
      </c>
      <c r="AW778" s="38" t="n">
        <v>41921</v>
      </c>
      <c r="AX778" s="37" t="inlineStr">
        <is>
          <t>J. Alvarez</t>
        </is>
      </c>
      <c r="AY778" s="38" t="n">
        <v>41922</v>
      </c>
    </row>
    <row r="779">
      <c r="B779" s="25" t="inlineStr">
        <is>
          <t>775-2014</t>
        </is>
      </c>
      <c r="C779" s="25" t="n">
        <v>1314068</v>
      </c>
      <c r="D779" s="25" t="inlineStr">
        <is>
          <t>HÍDRICO</t>
        </is>
      </c>
      <c r="H779" s="25" t="inlineStr">
        <is>
          <t>tala de arboles en la quebrada la mina</t>
        </is>
      </c>
      <c r="I779" s="25" t="inlineStr">
        <is>
          <t>luis alfonso  hernandez</t>
        </is>
      </c>
      <c r="T779" s="25">
        <f>CONCATENATE(J779," ",K779," ",L779," ",M779," ",N779," ",O779," ",P779," ",Q779," ",R779," ",S779)</f>
        <v/>
      </c>
      <c r="U779" s="25" t="inlineStr">
        <is>
          <t>no reporta</t>
        </is>
      </c>
      <c r="V779" s="25" t="inlineStr">
        <is>
          <t>3317201 - 3218133109</t>
        </is>
      </c>
      <c r="W779" s="25" t="inlineStr">
        <is>
          <t>familia gonzales</t>
        </is>
      </c>
      <c r="AH779" s="25">
        <f>CONCATENATE(X779," ",Y779," ",Z779," ",AA779," ",AB779," ",AC779," ",AD779," ",AE779," ",AF779," ",AG779)</f>
        <v/>
      </c>
      <c r="AI779" s="25" t="inlineStr">
        <is>
          <t>no reporta</t>
        </is>
      </c>
      <c r="AJ779" s="25" t="inlineStr">
        <is>
          <t>no reporta</t>
        </is>
      </c>
      <c r="AK779" s="25" t="inlineStr">
        <is>
          <t xml:space="preserve">La Mina </t>
        </is>
      </c>
      <c r="AP779" s="25" t="n">
        <v>6</v>
      </c>
      <c r="AQ779" s="34" t="n">
        <v>41900</v>
      </c>
      <c r="AR779" s="34" t="n">
        <v>41927</v>
      </c>
      <c r="AS779" s="36">
        <f>AR779-AQ779</f>
        <v/>
      </c>
      <c r="AT779" s="25" t="inlineStr">
        <is>
          <t>Pendiente de tramite</t>
        </is>
      </c>
      <c r="AU779" s="25" t="inlineStr">
        <is>
          <t>Visitas técnicos</t>
        </is>
      </c>
      <c r="AW779" s="38" t="n">
        <v>41921</v>
      </c>
      <c r="AX779" s="37" t="inlineStr">
        <is>
          <t>S. Bustamante</t>
        </is>
      </c>
      <c r="AY779" s="38" t="n">
        <v>41927</v>
      </c>
    </row>
    <row r="780">
      <c r="B780" s="25" t="inlineStr">
        <is>
          <t>776-2014</t>
        </is>
      </c>
      <c r="C780" s="25" t="n">
        <v>1314066</v>
      </c>
      <c r="D780" s="25" t="inlineStr">
        <is>
          <t>LOTE-PREDIO</t>
        </is>
      </c>
      <c r="H780" s="25" t="inlineStr">
        <is>
          <t xml:space="preserve">caballeriza sector la florida </t>
        </is>
      </c>
      <c r="I780" s="25" t="inlineStr">
        <is>
          <t xml:space="preserve">olga eugenia duque </t>
        </is>
      </c>
      <c r="J780" s="25" t="inlineStr">
        <is>
          <t>KR</t>
        </is>
      </c>
      <c r="K780" s="25" t="n">
        <v>29</v>
      </c>
      <c r="L780" s="25" t="inlineStr">
        <is>
          <t>B</t>
        </is>
      </c>
      <c r="N780" s="25" t="n">
        <v>40</v>
      </c>
      <c r="O780" s="25" t="inlineStr">
        <is>
          <t>C</t>
        </is>
      </c>
      <c r="P780" s="25" t="n">
        <v>76</v>
      </c>
      <c r="Q780" s="25" t="inlineStr">
        <is>
          <t>SUR</t>
        </is>
      </c>
      <c r="T780" s="25">
        <f>CONCATENATE(J780," ",K780," ",L780," ",M780," ",N780," ",O780," ",P780," ",Q780," ",R780," ",S780)</f>
        <v/>
      </c>
      <c r="U780" s="25" t="inlineStr">
        <is>
          <t>43,683,682</t>
        </is>
      </c>
      <c r="V780" s="25" t="n">
        <v>3022914</v>
      </c>
      <c r="W780" s="25" t="inlineStr">
        <is>
          <t>Por determinar</t>
        </is>
      </c>
      <c r="AH780" s="25">
        <f>CONCATENATE(X780," ",Y780," ",Z780," ",AA780," ",AB780," ",AC780," ",AD780," ",AE780," ",AF780," ",AG780)</f>
        <v/>
      </c>
      <c r="AI780" s="25" t="inlineStr">
        <is>
          <t>no reporta</t>
        </is>
      </c>
      <c r="AJ780" s="25" t="inlineStr">
        <is>
          <t>no reporta</t>
        </is>
      </c>
      <c r="AK780" s="25" t="inlineStr">
        <is>
          <t>San José</t>
        </is>
      </c>
      <c r="AP780" s="25" t="n">
        <v>6</v>
      </c>
      <c r="AQ780" s="34" t="n">
        <v>41901</v>
      </c>
      <c r="AR780" s="34" t="n">
        <v>41941</v>
      </c>
      <c r="AS780" s="36">
        <f>AR780-AQ780</f>
        <v/>
      </c>
      <c r="AT780" s="25" t="inlineStr">
        <is>
          <t>Pendiente de tramite</t>
        </is>
      </c>
      <c r="AU780" s="25" t="inlineStr">
        <is>
          <t>Visitas patrulleros</t>
        </is>
      </c>
      <c r="AW780" s="38" t="n">
        <v>41939</v>
      </c>
      <c r="AX780" s="37" t="inlineStr">
        <is>
          <t>L. Garcia</t>
        </is>
      </c>
      <c r="AY780" s="38" t="n">
        <v>41941</v>
      </c>
    </row>
    <row r="781">
      <c r="B781" s="25" t="inlineStr">
        <is>
          <t>777-2014</t>
        </is>
      </c>
      <c r="C781" s="25" t="n">
        <v>1314062</v>
      </c>
      <c r="D781" s="25" t="inlineStr">
        <is>
          <t>LOTE-PREDIO</t>
        </is>
      </c>
      <c r="H781" s="25" t="inlineStr">
        <is>
          <t>lote de fiestas y detalles esta perjudicando a los vecinos con la proliferacion de roedores</t>
        </is>
      </c>
      <c r="I781" s="25" t="inlineStr">
        <is>
          <t>guillermo abat</t>
        </is>
      </c>
      <c r="J781" s="25" t="inlineStr">
        <is>
          <t>CL</t>
        </is>
      </c>
      <c r="K781" s="25" t="n">
        <v>53</v>
      </c>
      <c r="L781" s="25" t="inlineStr">
        <is>
          <t>C</t>
        </is>
      </c>
      <c r="M781" s="25" t="inlineStr">
        <is>
          <t>SUR</t>
        </is>
      </c>
      <c r="N781" s="25" t="n">
        <v>40</v>
      </c>
      <c r="O781" s="25" t="inlineStr">
        <is>
          <t>B</t>
        </is>
      </c>
      <c r="P781" s="25" t="n">
        <v>80</v>
      </c>
      <c r="T781" s="25">
        <f>CONCATENATE(J781," ",K781," ",L781," ",M781," ",N781," ",O781," ",P781," ",Q781," ",R781," ",S781)</f>
        <v/>
      </c>
      <c r="V781" s="25" t="n">
        <v>3412410</v>
      </c>
      <c r="W781" s="25" t="inlineStr">
        <is>
          <t>sandra tuberquia londoño</t>
        </is>
      </c>
      <c r="X781" s="25" t="inlineStr">
        <is>
          <t>KR</t>
        </is>
      </c>
      <c r="Y781" s="25" t="n">
        <v>43</v>
      </c>
      <c r="Z781" s="25" t="inlineStr">
        <is>
          <t>A</t>
        </is>
      </c>
      <c r="AB781" s="25" t="n">
        <v>50</v>
      </c>
      <c r="AC781" s="25" t="inlineStr">
        <is>
          <t>D</t>
        </is>
      </c>
      <c r="AD781" s="25" t="n">
        <v>106</v>
      </c>
      <c r="AE781" s="25" t="inlineStr">
        <is>
          <t>SUR</t>
        </is>
      </c>
      <c r="AH781" s="25">
        <f>CONCATENATE(X781," ",Y781," ",Z781," ",AA781," ",AB781," ",AC781," ",AD781," ",AE781," ",AF781," ",AG781)</f>
        <v/>
      </c>
      <c r="AI781" s="25" t="inlineStr">
        <is>
          <t>no reporta</t>
        </is>
      </c>
      <c r="AJ781" s="25" t="n">
        <v>2886930</v>
      </c>
      <c r="AK781" s="25" t="inlineStr">
        <is>
          <t>Las Flores</t>
        </is>
      </c>
      <c r="AP781" s="25" t="n">
        <v>3</v>
      </c>
      <c r="AQ781" s="34" t="n">
        <v>41900</v>
      </c>
      <c r="AR781" s="34" t="n">
        <v>41933</v>
      </c>
      <c r="AS781" s="36">
        <f>AR781-AQ781</f>
        <v/>
      </c>
      <c r="AT781" s="25" t="inlineStr">
        <is>
          <t>Pendiente de tramite</t>
        </is>
      </c>
      <c r="AU781" s="25" t="inlineStr">
        <is>
          <t>Auto de archivo</t>
        </is>
      </c>
      <c r="AW781" s="38" t="n">
        <v>41921</v>
      </c>
      <c r="AX781" s="37" t="inlineStr">
        <is>
          <t>S. Bustamante</t>
        </is>
      </c>
      <c r="AY781" s="38" t="n">
        <v>41933</v>
      </c>
      <c r="CF781" s="38" t="n">
        <v>42037</v>
      </c>
    </row>
    <row r="782">
      <c r="B782" s="25" t="inlineStr">
        <is>
          <t>778-2014</t>
        </is>
      </c>
      <c r="C782" s="25" t="n">
        <v>145679</v>
      </c>
      <c r="D782" s="25" t="inlineStr">
        <is>
          <t>ESPACIO PUBLICOS VERDES</t>
        </is>
      </c>
      <c r="H782" s="25" t="inlineStr">
        <is>
          <t>disposicion inadecuada de basuras</t>
        </is>
      </c>
      <c r="I782" s="25" t="inlineStr">
        <is>
          <t>diego mejia londoño</t>
        </is>
      </c>
      <c r="J782" s="25" t="inlineStr">
        <is>
          <t>CL</t>
        </is>
      </c>
      <c r="K782" s="25" t="n">
        <v>46</v>
      </c>
      <c r="M782" s="25" t="inlineStr">
        <is>
          <t>SUR</t>
        </is>
      </c>
      <c r="N782" s="25" t="n">
        <v>46</v>
      </c>
      <c r="O782" s="25" t="inlineStr">
        <is>
          <t>C</t>
        </is>
      </c>
      <c r="P782" s="25" t="n">
        <v>5</v>
      </c>
      <c r="T782" s="25">
        <f>CONCATENATE(J782," ",K782," ",L782," ",M782," ",N782," ",O782," ",P782," ",Q782," ",R782," ",S782)</f>
        <v/>
      </c>
      <c r="U782" s="25" t="n">
        <v>15.345285</v>
      </c>
      <c r="V782" s="25" t="n">
        <v>3146095995</v>
      </c>
      <c r="AH782" s="25">
        <f>CONCATENATE(X782," ",Y782," ",Z782," ",AA782," ",AB782," ",AC782," ",AD782," ",AE782," ",AF782," ",AG782)</f>
        <v/>
      </c>
      <c r="AI782" s="25" t="inlineStr">
        <is>
          <t>no reporta</t>
        </is>
      </c>
      <c r="AJ782" s="25" t="inlineStr">
        <is>
          <t>no reporta</t>
        </is>
      </c>
      <c r="AK782" s="25" t="inlineStr">
        <is>
          <t>Primavera</t>
        </is>
      </c>
      <c r="AP782" s="25" t="n">
        <v>8</v>
      </c>
      <c r="AQ782" s="34" t="n">
        <v>41890</v>
      </c>
      <c r="AR782" s="34" t="n">
        <v>41926</v>
      </c>
      <c r="AS782" s="36">
        <f>AR782-AQ782</f>
        <v/>
      </c>
      <c r="AT782" s="25" t="inlineStr">
        <is>
          <t>Pendiente de tramite</t>
        </is>
      </c>
      <c r="AU782" s="25" t="inlineStr">
        <is>
          <t>Visitas patrulleros</t>
        </is>
      </c>
      <c r="AW782" s="38" t="n">
        <v>41926</v>
      </c>
      <c r="AX782" s="37" t="inlineStr">
        <is>
          <t>S. Bustamante</t>
        </is>
      </c>
    </row>
    <row r="783">
      <c r="B783" s="25" t="inlineStr">
        <is>
          <t>779-2014</t>
        </is>
      </c>
      <c r="C783" s="25" t="n">
        <v>145785</v>
      </c>
      <c r="D783" s="25" t="inlineStr">
        <is>
          <t>LOTE-PREDIO</t>
        </is>
      </c>
      <c r="E783" s="25" t="inlineStr">
        <is>
          <t>RESIDUOS SOLIDOS</t>
        </is>
      </c>
      <c r="H783" s="25" t="inlineStr">
        <is>
          <t>disposicion inadecuada y falta de mantenimiento al sector</t>
        </is>
      </c>
      <c r="I783" s="25" t="inlineStr">
        <is>
          <t>conjunto residencial camino verde las cometas</t>
        </is>
      </c>
      <c r="J783" s="25" t="inlineStr">
        <is>
          <t>CL</t>
        </is>
      </c>
      <c r="K783" s="25" t="n">
        <v>39</v>
      </c>
      <c r="L783" s="25" t="inlineStr">
        <is>
          <t>A</t>
        </is>
      </c>
      <c r="M783" s="25" t="inlineStr">
        <is>
          <t>SUR</t>
        </is>
      </c>
      <c r="N783" s="25" t="n">
        <v>28</v>
      </c>
      <c r="P783" s="25" t="n">
        <v>6</v>
      </c>
      <c r="T783" s="25">
        <f>CONCATENATE(J783," ",K783," ",L783," ",M783," ",N783," ",O783," ",P783," ",Q783," ",R783," ",S783)</f>
        <v/>
      </c>
      <c r="U783" s="25" t="inlineStr">
        <is>
          <t>no reporta</t>
        </is>
      </c>
      <c r="V783" s="25" t="inlineStr">
        <is>
          <t>no reporta</t>
        </is>
      </c>
      <c r="W783" s="25" t="inlineStr">
        <is>
          <t>Por determinar</t>
        </is>
      </c>
      <c r="AH783" s="25">
        <f>CONCATENATE(X783," ",Y783," ",Z783," ",AA783," ",AB783," ",AC783," ",AD783," ",AE783," ",AF783," ",AG783)</f>
        <v/>
      </c>
      <c r="AI783" s="25" t="inlineStr">
        <is>
          <t>no reporta</t>
        </is>
      </c>
      <c r="AJ783" s="25" t="inlineStr">
        <is>
          <t>no reporta</t>
        </is>
      </c>
      <c r="AK783" s="25" t="inlineStr">
        <is>
          <t>San José</t>
        </is>
      </c>
      <c r="AP783" s="25" t="n">
        <v>6</v>
      </c>
      <c r="AQ783" s="34" t="n">
        <v>41891</v>
      </c>
      <c r="AS783" s="36">
        <f>AR783-AQ783</f>
        <v/>
      </c>
      <c r="AT783" s="25" t="inlineStr">
        <is>
          <t>Pendiente de tramite</t>
        </is>
      </c>
      <c r="AU783" s="25" t="inlineStr">
        <is>
          <t>Visitas técnicos</t>
        </is>
      </c>
    </row>
    <row r="784">
      <c r="B784" s="25" t="inlineStr">
        <is>
          <t>780-2014</t>
        </is>
      </c>
      <c r="C784" s="25" t="inlineStr">
        <is>
          <t>1409-1502</t>
        </is>
      </c>
      <c r="D784" s="25" t="inlineStr">
        <is>
          <t>LOTE-PREDIO</t>
        </is>
      </c>
      <c r="E784" s="25" t="inlineStr">
        <is>
          <t>RESIDUO ESPECIAL</t>
        </is>
      </c>
      <c r="H784" s="25" t="inlineStr">
        <is>
          <t>recoleccion y correcta disposicion de los residuos vegetales</t>
        </is>
      </c>
      <c r="I784" s="25" t="inlineStr">
        <is>
          <t>de Oficio</t>
        </is>
      </c>
      <c r="T784" s="25">
        <f>CONCATENATE(J784," ",K784," ",L784," ",M784," ",N784," ",O784," ",P784," ",Q784," ",R784," ",S784)</f>
        <v/>
      </c>
      <c r="U784" s="25" t="inlineStr">
        <is>
          <t>no reporta</t>
        </is>
      </c>
      <c r="V784" s="25" t="inlineStr">
        <is>
          <t>no reporta</t>
        </is>
      </c>
      <c r="W784" s="25" t="inlineStr">
        <is>
          <t>carlos gabriel arango</t>
        </is>
      </c>
      <c r="AH784" s="25">
        <f>CONCATENATE(X784," ",Y784," ",Z784," ",AA784," ",AB784," ",AC784," ",AD784," ",AE784," ",AF784," ",AG784)</f>
        <v/>
      </c>
      <c r="AI784" s="25" t="inlineStr">
        <is>
          <t>80,182,659</t>
        </is>
      </c>
      <c r="AJ784" s="25" t="inlineStr">
        <is>
          <t>3336284 - 3313730</t>
        </is>
      </c>
      <c r="AK784" s="25" t="inlineStr">
        <is>
          <t>El Escobero</t>
        </is>
      </c>
      <c r="AP784" s="25" t="n">
        <v>10</v>
      </c>
      <c r="AQ784" s="34" t="n">
        <v>41887</v>
      </c>
      <c r="AS784" s="36">
        <f>AR784-AQ784</f>
        <v/>
      </c>
      <c r="AT784" s="25" t="inlineStr">
        <is>
          <t>Acta de compromiso</t>
        </is>
      </c>
      <c r="AU784" s="25" t="inlineStr">
        <is>
          <t>Auto de archivo</t>
        </is>
      </c>
    </row>
    <row r="785">
      <c r="B785" s="25" t="inlineStr">
        <is>
          <t>781-2014</t>
        </is>
      </c>
      <c r="C785" s="25" t="n">
        <v>1314144</v>
      </c>
      <c r="E785" s="25" t="inlineStr">
        <is>
          <t>ESCOMBROS</t>
        </is>
      </c>
      <c r="H785" s="25" t="inlineStr">
        <is>
          <t>Escombros en via publica</t>
        </is>
      </c>
      <c r="I785" s="25" t="inlineStr">
        <is>
          <t>de Oficio</t>
        </is>
      </c>
      <c r="T785" s="25">
        <f>CONCATENATE(J785," ",K785," ",L785," ",M785," ",N785," ",O785," ",P785," ",Q785," ",R785," ",S785)</f>
        <v/>
      </c>
      <c r="U785" s="25" t="inlineStr">
        <is>
          <t>no reporta</t>
        </is>
      </c>
      <c r="V785" s="25" t="inlineStr">
        <is>
          <t>no reporta</t>
        </is>
      </c>
      <c r="W785" s="25" t="inlineStr">
        <is>
          <t>proquident</t>
        </is>
      </c>
      <c r="X785" s="25" t="inlineStr">
        <is>
          <t>CL</t>
        </is>
      </c>
      <c r="Y785" s="25" t="n">
        <v>48</v>
      </c>
      <c r="Z785" s="25" t="inlineStr">
        <is>
          <t>C</t>
        </is>
      </c>
      <c r="AA785" s="25" t="inlineStr">
        <is>
          <t>SUR</t>
        </is>
      </c>
      <c r="AB785" s="25" t="n">
        <v>43</v>
      </c>
      <c r="AC785" s="25" t="inlineStr">
        <is>
          <t>A</t>
        </is>
      </c>
      <c r="AD785" s="25" t="n">
        <v>249</v>
      </c>
      <c r="AH785" s="25">
        <f>CONCATENATE(X785," ",Y785," ",Z785," ",AA785," ",AB785," ",AC785," ",AD785," ",AE785," ",AF785," ",AG785)</f>
        <v/>
      </c>
      <c r="AI785" s="25" t="inlineStr">
        <is>
          <t>890914979-7</t>
        </is>
      </c>
      <c r="AJ785" s="25" t="inlineStr">
        <is>
          <t>no reporta</t>
        </is>
      </c>
      <c r="AK785" s="25" t="inlineStr">
        <is>
          <t>Las Vegas</t>
        </is>
      </c>
      <c r="AP785" s="25" t="n">
        <v>1</v>
      </c>
      <c r="AQ785" s="34" t="n">
        <v>41906</v>
      </c>
      <c r="AR785" s="34" t="n">
        <v>41905</v>
      </c>
      <c r="AS785" s="36">
        <f>AR785-AQ785</f>
        <v/>
      </c>
      <c r="AT785" s="25" t="inlineStr">
        <is>
          <t>Comparendo ambiental</t>
        </is>
      </c>
      <c r="AU785" s="25" t="inlineStr">
        <is>
          <t>Auto de archivo</t>
        </is>
      </c>
    </row>
    <row r="786">
      <c r="B786" s="25" t="inlineStr">
        <is>
          <t>782-2014</t>
        </is>
      </c>
      <c r="C786" s="25" t="n">
        <v>1314165</v>
      </c>
      <c r="D786" s="25" t="inlineStr">
        <is>
          <t>FAUNA DOMÉSTICA</t>
        </is>
      </c>
      <c r="H786" s="25" t="inlineStr">
        <is>
          <t>la mascota un bullterrie agredio a un felino causandole la muerte</t>
        </is>
      </c>
      <c r="I786" s="25" t="inlineStr">
        <is>
          <t>gleidys correa</t>
        </is>
      </c>
      <c r="J786" s="25" t="inlineStr">
        <is>
          <t>KR</t>
        </is>
      </c>
      <c r="K786" s="25" t="n">
        <v>26</v>
      </c>
      <c r="N786" s="25" t="n">
        <v>40</v>
      </c>
      <c r="O786" s="25" t="inlineStr">
        <is>
          <t>E</t>
        </is>
      </c>
      <c r="P786" s="25" t="n">
        <v>19</v>
      </c>
      <c r="Q786" s="25" t="inlineStr">
        <is>
          <t>SUR</t>
        </is>
      </c>
      <c r="S786" s="25" t="n">
        <v>109</v>
      </c>
      <c r="T786" s="25">
        <f>CONCATENATE(J786," ",K786," ",L786," ",M786," ",N786," ",O786," ",P786," ",Q786," ",R786," ",S786)</f>
        <v/>
      </c>
      <c r="U786" s="25" t="n">
        <v>1.037571983</v>
      </c>
      <c r="V786" s="25" t="n">
        <v>3314240</v>
      </c>
      <c r="W786" s="25" t="inlineStr">
        <is>
          <t>David Ramirez Ruiz</t>
        </is>
      </c>
      <c r="X786" s="25" t="inlineStr">
        <is>
          <t>KR</t>
        </is>
      </c>
      <c r="Y786" s="25" t="n">
        <v>26</v>
      </c>
      <c r="AB786" s="25" t="n">
        <v>40</v>
      </c>
      <c r="AC786" s="25" t="inlineStr">
        <is>
          <t>E</t>
        </is>
      </c>
      <c r="AD786" s="25" t="n">
        <v>19</v>
      </c>
      <c r="AE786" s="25" t="inlineStr">
        <is>
          <t>SUR</t>
        </is>
      </c>
      <c r="AG786" s="25" t="n">
        <v>327</v>
      </c>
      <c r="AH786" s="25">
        <f>CONCATENATE(X786," ",Y786," ",Z786," ",AA786," ",AB786," ",AC786," ",AD786," ",AE786," ",AF786," ",AG786)</f>
        <v/>
      </c>
      <c r="AI786" s="25" t="inlineStr">
        <is>
          <t>no reporta</t>
        </is>
      </c>
      <c r="AJ786" s="25" t="inlineStr">
        <is>
          <t>no reporta</t>
        </is>
      </c>
      <c r="AK786" s="25" t="inlineStr">
        <is>
          <t xml:space="preserve">La Mina </t>
        </is>
      </c>
      <c r="AP786" s="25" t="n">
        <v>6</v>
      </c>
      <c r="AQ786" s="34" t="n">
        <v>41906</v>
      </c>
      <c r="AS786" s="36">
        <f>AR786-AQ786</f>
        <v/>
      </c>
      <c r="AT786" s="25" t="inlineStr">
        <is>
          <t>Pendiente de tramite</t>
        </is>
      </c>
      <c r="AU786" s="25" t="inlineStr">
        <is>
          <t>Auto de archivo</t>
        </is>
      </c>
    </row>
    <row r="787">
      <c r="B787" s="25" t="inlineStr">
        <is>
          <t>783-2014</t>
        </is>
      </c>
      <c r="C787" s="25" t="n">
        <v>1314159</v>
      </c>
      <c r="E787" s="25" t="inlineStr">
        <is>
          <t>RESIDUOS SOLIDOS</t>
        </is>
      </c>
      <c r="H787" s="25" t="inlineStr">
        <is>
          <t>disposicion inadecuada de residuos solidos</t>
        </is>
      </c>
      <c r="I787" s="25" t="inlineStr">
        <is>
          <t>comunidad</t>
        </is>
      </c>
      <c r="T787" s="25">
        <f>CONCATENATE(J787," ",K787," ",L787," ",M787," ",N787," ",O787," ",P787," ",Q787," ",R787," ",S787)</f>
        <v/>
      </c>
      <c r="U787" s="25" t="inlineStr">
        <is>
          <t>no reporta</t>
        </is>
      </c>
      <c r="V787" s="25" t="inlineStr">
        <is>
          <t>no reporta</t>
        </is>
      </c>
      <c r="W787" s="25" t="inlineStr">
        <is>
          <t>Por determinar</t>
        </is>
      </c>
      <c r="X787" s="25" t="inlineStr">
        <is>
          <t>KR</t>
        </is>
      </c>
      <c r="Y787" s="25" t="n">
        <v>34</v>
      </c>
      <c r="Z787" s="25" t="inlineStr">
        <is>
          <t>A</t>
        </is>
      </c>
      <c r="AB787" s="25" t="n">
        <v>39</v>
      </c>
      <c r="AD787" s="25" t="n">
        <v>65</v>
      </c>
      <c r="AE787" s="25" t="inlineStr">
        <is>
          <t>SUR</t>
        </is>
      </c>
      <c r="AG787" s="25" t="inlineStr">
        <is>
          <t>302-303-201</t>
        </is>
      </c>
      <c r="AH787" s="25">
        <f>CONCATENATE(X787," ",Y787," ",Z787," ",AA787," ",AB787," ",AC787," ",AD787," ",AE787," ",AF787," ",AG787)</f>
        <v/>
      </c>
      <c r="AI787" s="25" t="inlineStr">
        <is>
          <t>no reporta</t>
        </is>
      </c>
      <c r="AJ787" s="25" t="inlineStr">
        <is>
          <t>no reporta</t>
        </is>
      </c>
      <c r="AK787" s="25" t="inlineStr">
        <is>
          <t>Mesa</t>
        </is>
      </c>
      <c r="AP787" s="25" t="n">
        <v>9</v>
      </c>
      <c r="AQ787" s="34" t="n">
        <v>41906</v>
      </c>
      <c r="AR787" s="34" t="n">
        <v>41933</v>
      </c>
      <c r="AS787" s="36">
        <f>AR787-AQ787</f>
        <v/>
      </c>
      <c r="AT787" s="25" t="inlineStr">
        <is>
          <t>Pendiente de tramite</t>
        </is>
      </c>
      <c r="AU787" s="25" t="inlineStr">
        <is>
          <t>Auto de archivo</t>
        </is>
      </c>
      <c r="AW787" s="38" t="n">
        <v>41922</v>
      </c>
      <c r="AX787" s="37" t="inlineStr">
        <is>
          <t>S.Bustamante</t>
        </is>
      </c>
      <c r="AY787" s="38" t="n">
        <v>41933</v>
      </c>
    </row>
    <row r="788">
      <c r="B788" s="25" t="inlineStr">
        <is>
          <t>784-2014</t>
        </is>
      </c>
      <c r="C788" s="25" t="n">
        <v>1314160</v>
      </c>
      <c r="E788" s="25" t="inlineStr">
        <is>
          <t>ESCOMBROS</t>
        </is>
      </c>
      <c r="H788" s="25" t="inlineStr">
        <is>
          <t>disposicion inadecuada de escombros</t>
        </is>
      </c>
      <c r="I788" s="25" t="inlineStr">
        <is>
          <t>comunidad</t>
        </is>
      </c>
      <c r="T788" s="25">
        <f>CONCATENATE(J788," ",K788," ",L788," ",M788," ",N788," ",O788," ",P788," ",Q788," ",R788," ",S788)</f>
        <v/>
      </c>
      <c r="U788" s="25" t="inlineStr">
        <is>
          <t>no reporta</t>
        </is>
      </c>
      <c r="V788" s="25" t="inlineStr">
        <is>
          <t>no reporta</t>
        </is>
      </c>
      <c r="W788" s="25" t="inlineStr">
        <is>
          <t>lida</t>
        </is>
      </c>
      <c r="X788" s="25" t="inlineStr">
        <is>
          <t>CL</t>
        </is>
      </c>
      <c r="Y788" s="25" t="n">
        <v>41</v>
      </c>
      <c r="AA788" s="25" t="inlineStr">
        <is>
          <t>SUR</t>
        </is>
      </c>
      <c r="AB788" s="25" t="n">
        <v>25</v>
      </c>
      <c r="AC788" s="25" t="inlineStr">
        <is>
          <t>A</t>
        </is>
      </c>
      <c r="AD788" s="25" t="n">
        <v>119</v>
      </c>
      <c r="AG788" s="25" t="n">
        <v>195</v>
      </c>
      <c r="AH788" s="25">
        <f>CONCATENATE(X788," ",Y788," ",Z788," ",AA788," ",AB788," ",AC788," ",AD788," ",AE788," ",AF788," ",AG788)</f>
        <v/>
      </c>
      <c r="AI788" s="25" t="inlineStr">
        <is>
          <t>no reporta</t>
        </is>
      </c>
      <c r="AJ788" s="25" t="inlineStr">
        <is>
          <t>no reporta</t>
        </is>
      </c>
      <c r="AK788" s="25" t="inlineStr">
        <is>
          <t xml:space="preserve">La Mina </t>
        </is>
      </c>
      <c r="AP788" s="25" t="n">
        <v>6</v>
      </c>
      <c r="AQ788" s="34" t="n">
        <v>41906</v>
      </c>
      <c r="AR788" s="34" t="n">
        <v>41927</v>
      </c>
      <c r="AS788" s="36">
        <f>AR788-AQ788</f>
        <v/>
      </c>
      <c r="AT788" s="25" t="inlineStr">
        <is>
          <t>Pendiente de tramite</t>
        </is>
      </c>
      <c r="AU788" s="25" t="inlineStr">
        <is>
          <t>Auto de archivo</t>
        </is>
      </c>
      <c r="AW788" s="38" t="n">
        <v>41906</v>
      </c>
      <c r="AX788" s="37" t="inlineStr">
        <is>
          <t>leonardo G</t>
        </is>
      </c>
      <c r="AY788" s="38" t="n">
        <v>41927</v>
      </c>
      <c r="CF788" s="38" t="n">
        <v>41940</v>
      </c>
    </row>
    <row r="789">
      <c r="B789" s="25" t="inlineStr">
        <is>
          <t>785-2014</t>
        </is>
      </c>
      <c r="C789" s="25" t="n">
        <v>1314149</v>
      </c>
      <c r="E789" s="25" t="inlineStr">
        <is>
          <t>RESIDUOS SOLIDOS</t>
        </is>
      </c>
      <c r="H789" s="25" t="inlineStr">
        <is>
          <t>disposicion inadecuada de residuos solidos</t>
        </is>
      </c>
      <c r="I789" s="25" t="inlineStr">
        <is>
          <t>luz estella velasquez</t>
        </is>
      </c>
      <c r="T789" s="25">
        <f>CONCATENATE(J789," ",K789," ",L789," ",M789," ",N789," ",O789," ",P789," ",Q789," ",R789," ",S789)</f>
        <v/>
      </c>
      <c r="U789" s="25" t="inlineStr">
        <is>
          <t>no reporta</t>
        </is>
      </c>
      <c r="V789" s="25" t="inlineStr">
        <is>
          <t>no reporta</t>
        </is>
      </c>
      <c r="W789" s="25" t="inlineStr">
        <is>
          <t>Por determinar</t>
        </is>
      </c>
      <c r="X789" s="25" t="inlineStr">
        <is>
          <t>CL</t>
        </is>
      </c>
      <c r="Y789" s="25" t="n">
        <v>40</v>
      </c>
      <c r="AA789" s="25" t="inlineStr">
        <is>
          <t>SUR</t>
        </is>
      </c>
      <c r="AB789" s="25" t="n">
        <v>44</v>
      </c>
      <c r="AC789" s="25" t="inlineStr">
        <is>
          <t>A</t>
        </is>
      </c>
      <c r="AD789" s="25" t="n">
        <v>13</v>
      </c>
      <c r="AH789" s="25">
        <f>CONCATENATE(X789," ",Y789," ",Z789," ",AA789," ",AB789," ",AC789," ",AD789," ",AE789," ",AF789," ",AG789)</f>
        <v/>
      </c>
      <c r="AI789" s="25" t="inlineStr">
        <is>
          <t>no reporta</t>
        </is>
      </c>
      <c r="AJ789" s="25" t="inlineStr">
        <is>
          <t>no reporta</t>
        </is>
      </c>
      <c r="AK789" s="25" t="inlineStr">
        <is>
          <t>Alcalá</t>
        </is>
      </c>
      <c r="AP789" s="25" t="n">
        <v>8</v>
      </c>
      <c r="AQ789" s="34" t="n">
        <v>41906</v>
      </c>
      <c r="AR789" s="34" t="n">
        <v>41926</v>
      </c>
      <c r="AS789" s="36">
        <f>AR789-AQ789</f>
        <v/>
      </c>
      <c r="AT789" s="25" t="inlineStr">
        <is>
          <t>Pendiente de tramite</t>
        </is>
      </c>
      <c r="AU789" s="25" t="inlineStr">
        <is>
          <t>Auto de archivo</t>
        </is>
      </c>
      <c r="AW789" s="38" t="n">
        <v>41905</v>
      </c>
      <c r="AX789" s="37" t="inlineStr">
        <is>
          <t>jhon - santiago</t>
        </is>
      </c>
      <c r="AY789" s="38" t="n">
        <v>41926</v>
      </c>
      <c r="CF789" s="38" t="n">
        <v>41940</v>
      </c>
    </row>
    <row r="790">
      <c r="B790" s="25" t="inlineStr">
        <is>
          <t>786-2014</t>
        </is>
      </c>
      <c r="C790" s="25" t="n">
        <v>1314135</v>
      </c>
      <c r="E790" s="25" t="inlineStr">
        <is>
          <t>RESIDUOS SOLIDOS</t>
        </is>
      </c>
      <c r="H790" s="25" t="inlineStr">
        <is>
          <t>disposicion inadecuada de residuos solidos</t>
        </is>
      </c>
      <c r="I790" s="25" t="inlineStr">
        <is>
          <t>pablo andres vargas</t>
        </is>
      </c>
      <c r="J790" s="25" t="inlineStr">
        <is>
          <t>KR</t>
        </is>
      </c>
      <c r="K790" s="25" t="n">
        <v>40</v>
      </c>
      <c r="L790" s="25" t="inlineStr">
        <is>
          <t>A</t>
        </is>
      </c>
      <c r="T790" s="25">
        <f>CONCATENATE(J790," ",K790," ",L790," ",M790," ",N790," ",O790," ",P790," ",Q790," ",R790," ",S790)</f>
        <v/>
      </c>
      <c r="U790" s="25" t="n">
        <v>98596200</v>
      </c>
      <c r="V790" s="25" t="inlineStr">
        <is>
          <t>no reporta</t>
        </is>
      </c>
      <c r="W790" s="25" t="inlineStr">
        <is>
          <t>por determinar</t>
        </is>
      </c>
      <c r="AH790" s="25">
        <f>CONCATENATE(X790," ",Y790," ",Z790," ",AA790," ",AB790," ",AC790," ",AD790," ",AE790," ",AF790," ",AG790)</f>
        <v/>
      </c>
      <c r="AI790" s="25" t="inlineStr">
        <is>
          <t>no reporta</t>
        </is>
      </c>
      <c r="AJ790" s="25" t="inlineStr">
        <is>
          <t>no reporta</t>
        </is>
      </c>
      <c r="AK790" s="25" t="inlineStr">
        <is>
          <t>El Dorado</t>
        </is>
      </c>
      <c r="AP790" s="25" t="n">
        <v>7</v>
      </c>
      <c r="AQ790" s="34" t="n">
        <v>41905</v>
      </c>
      <c r="AR790" s="34" t="n">
        <v>41927</v>
      </c>
      <c r="AS790" s="36">
        <f>AR790-AQ790</f>
        <v/>
      </c>
      <c r="AT790" s="25" t="inlineStr">
        <is>
          <t>Pendiente de tramite</t>
        </is>
      </c>
      <c r="AU790" s="25" t="inlineStr">
        <is>
          <t>Verificación</t>
        </is>
      </c>
      <c r="AW790" s="38" t="n">
        <v>41926</v>
      </c>
      <c r="AX790" s="37" t="inlineStr">
        <is>
          <t>L. Garcia</t>
        </is>
      </c>
      <c r="AY790" s="38" t="n">
        <v>41927</v>
      </c>
    </row>
    <row r="791">
      <c r="B791" s="25" t="inlineStr">
        <is>
          <t>787-2014</t>
        </is>
      </c>
      <c r="C791" s="25" t="n">
        <v>1314191</v>
      </c>
      <c r="E791" s="25" t="inlineStr">
        <is>
          <t>RESIDUOS SOLIDOS</t>
        </is>
      </c>
      <c r="H791" s="25" t="inlineStr">
        <is>
          <t>disposicion inadecuada de residuos solidos</t>
        </is>
      </c>
      <c r="I791" s="25" t="inlineStr">
        <is>
          <t>de Oficio</t>
        </is>
      </c>
      <c r="T791" s="25">
        <f>CONCATENATE(J791," ",K791," ",L791," ",M791," ",N791," ",O791," ",P791," ",Q791," ",R791," ",S791)</f>
        <v/>
      </c>
      <c r="U791" s="25" t="inlineStr">
        <is>
          <t>no reporta</t>
        </is>
      </c>
      <c r="V791" s="25" t="inlineStr">
        <is>
          <t>no reporta</t>
        </is>
      </c>
      <c r="W791" s="25" t="inlineStr">
        <is>
          <t>fruver tierra mia</t>
        </is>
      </c>
      <c r="X791" s="25" t="inlineStr">
        <is>
          <t>CL</t>
        </is>
      </c>
      <c r="Y791" s="25" t="n">
        <v>36</v>
      </c>
      <c r="AA791" s="25" t="inlineStr">
        <is>
          <t>SUR</t>
        </is>
      </c>
      <c r="AB791" s="25" t="n">
        <v>39</v>
      </c>
      <c r="AD791" s="25" t="n">
        <v>38</v>
      </c>
      <c r="AH791" s="25">
        <f>CONCATENATE(X791," ",Y791," ",Z791," ",AA791," ",AB791," ",AC791," ",AD791," ",AE791," ",AF791," ",AG791)</f>
        <v/>
      </c>
      <c r="AI791" s="25" t="inlineStr">
        <is>
          <t>no reporta</t>
        </is>
      </c>
      <c r="AJ791" s="25" t="n">
        <v>4446291</v>
      </c>
      <c r="AK791" s="25" t="inlineStr">
        <is>
          <t>Zona Centro</t>
        </is>
      </c>
      <c r="AP791" s="25" t="n">
        <v>9</v>
      </c>
      <c r="AQ791" s="34" t="n">
        <v>41908</v>
      </c>
      <c r="AR791" s="34" t="n">
        <v>41908</v>
      </c>
      <c r="AS791" s="36">
        <f>AR791-AQ791</f>
        <v/>
      </c>
      <c r="AT791" s="25" t="inlineStr">
        <is>
          <t>Comparendo ambiental</t>
        </is>
      </c>
      <c r="AU791" s="25" t="inlineStr">
        <is>
          <t>Comparendo</t>
        </is>
      </c>
    </row>
    <row r="792">
      <c r="B792" s="25" t="inlineStr">
        <is>
          <t>788-2014</t>
        </is>
      </c>
      <c r="C792" s="25" t="n">
        <v>1314190</v>
      </c>
      <c r="E792" s="25" t="inlineStr">
        <is>
          <t>RESIDUOS SOLIDOS</t>
        </is>
      </c>
      <c r="H792" s="25" t="inlineStr">
        <is>
          <t>disposicion inadecuada de residuos solidos</t>
        </is>
      </c>
      <c r="I792" s="25" t="inlineStr">
        <is>
          <t>de oficio</t>
        </is>
      </c>
      <c r="T792" s="25">
        <f>CONCATENATE(J792," ",K792," ",L792," ",M792," ",N792," ",O792," ",P792," ",Q792," ",R792," ",S792)</f>
        <v/>
      </c>
      <c r="U792" s="25" t="inlineStr">
        <is>
          <t>no reporta</t>
        </is>
      </c>
      <c r="V792" s="25" t="inlineStr">
        <is>
          <t>no reporta</t>
        </is>
      </c>
      <c r="W792" s="25" t="inlineStr">
        <is>
          <t>arepas de chocolo las chachas</t>
        </is>
      </c>
      <c r="X792" s="25" t="inlineStr">
        <is>
          <t>KR</t>
        </is>
      </c>
      <c r="Y792" s="25" t="n">
        <v>43</v>
      </c>
      <c r="AB792" s="25" t="n">
        <v>36</v>
      </c>
      <c r="AD792" s="25" t="n">
        <v>11</v>
      </c>
      <c r="AE792" s="25" t="inlineStr">
        <is>
          <t>SUR</t>
        </is>
      </c>
      <c r="AH792" s="25">
        <f>CONCATENATE(X792," ",Y792," ",Z792," ",AA792," ",AB792," ",AC792," ",AD792," ",AE792," ",AF792," ",AG792)</f>
        <v/>
      </c>
      <c r="AI792" s="25" t="inlineStr">
        <is>
          <t>no reporta</t>
        </is>
      </c>
      <c r="AJ792" s="25" t="inlineStr">
        <is>
          <t>no reporta</t>
        </is>
      </c>
      <c r="AK792" s="25" t="inlineStr">
        <is>
          <t>Zona Centro</t>
        </is>
      </c>
      <c r="AP792" s="25" t="n">
        <v>9</v>
      </c>
      <c r="AQ792" s="34" t="n">
        <v>41908</v>
      </c>
      <c r="AR792" s="34" t="n">
        <v>41908</v>
      </c>
      <c r="AS792" s="36">
        <f>AR792-AQ792</f>
        <v/>
      </c>
      <c r="AT792" s="25" t="inlineStr">
        <is>
          <t>Comparendo ambiental</t>
        </is>
      </c>
      <c r="AU792" s="25" t="inlineStr">
        <is>
          <t>Comparendo</t>
        </is>
      </c>
    </row>
    <row r="793">
      <c r="B793" s="25" t="inlineStr">
        <is>
          <t>789-2014</t>
        </is>
      </c>
      <c r="C793" s="25" t="n">
        <v>1314189</v>
      </c>
      <c r="E793" s="25" t="inlineStr">
        <is>
          <t>RESIDUOS SOLIDOS</t>
        </is>
      </c>
      <c r="H793" s="25" t="inlineStr">
        <is>
          <t>disposicion inadecuada de residuos solidos</t>
        </is>
      </c>
      <c r="I793" s="25" t="inlineStr">
        <is>
          <t>de oficio</t>
        </is>
      </c>
      <c r="T793" s="25">
        <f>CONCATENATE(J793," ",K793," ",L793," ",M793," ",N793," ",O793," ",P793," ",Q793," ",R793," ",S793)</f>
        <v/>
      </c>
      <c r="U793" s="25" t="inlineStr">
        <is>
          <t>no reporta</t>
        </is>
      </c>
      <c r="V793" s="25" t="inlineStr">
        <is>
          <t>no reporta</t>
        </is>
      </c>
      <c r="W793" s="25" t="inlineStr">
        <is>
          <t>Por determinar</t>
        </is>
      </c>
      <c r="X793" s="25" t="inlineStr">
        <is>
          <t>CL</t>
        </is>
      </c>
      <c r="Y793" s="25" t="n">
        <v>36</v>
      </c>
      <c r="AA793" s="25" t="inlineStr">
        <is>
          <t>SUR</t>
        </is>
      </c>
      <c r="AB793" s="25" t="n">
        <v>42</v>
      </c>
      <c r="AD793" s="25" t="n">
        <v>54</v>
      </c>
      <c r="AH793" s="25">
        <f>CONCATENATE(X793," ",Y793," ",Z793," ",AA793," ",AB793," ",AC793," ",AD793," ",AE793," ",AF793," ",AG793)</f>
        <v/>
      </c>
      <c r="AI793" s="25" t="inlineStr">
        <is>
          <t>no reporta</t>
        </is>
      </c>
      <c r="AJ793" s="25" t="inlineStr">
        <is>
          <t>no reporta</t>
        </is>
      </c>
      <c r="AK793" s="25" t="inlineStr">
        <is>
          <t>Zona Centro</t>
        </is>
      </c>
      <c r="AP793" s="25" t="n">
        <v>9</v>
      </c>
      <c r="AQ793" s="34" t="n">
        <v>41908</v>
      </c>
      <c r="AR793" s="34" t="n">
        <v>41908</v>
      </c>
      <c r="AS793" s="36">
        <f>AR793-AQ793</f>
        <v/>
      </c>
      <c r="AT793" s="25" t="inlineStr">
        <is>
          <t>Comparendo ambiental</t>
        </is>
      </c>
      <c r="AU793" s="25" t="inlineStr">
        <is>
          <t>Comparendo</t>
        </is>
      </c>
    </row>
    <row r="794">
      <c r="B794" s="25" t="inlineStr">
        <is>
          <t>790-2014</t>
        </is>
      </c>
      <c r="C794" s="25" t="inlineStr">
        <is>
          <t>1314188-1314256</t>
        </is>
      </c>
      <c r="E794" s="25" t="inlineStr">
        <is>
          <t>RESIDUOS SOLIDOS</t>
        </is>
      </c>
      <c r="H794" s="25" t="inlineStr">
        <is>
          <t>disposicion inadecuada de residuos solidos</t>
        </is>
      </c>
      <c r="I794" s="25" t="inlineStr">
        <is>
          <t>de oficio</t>
        </is>
      </c>
      <c r="T794" s="25">
        <f>CONCATENATE(J794," ",K794," ",L794," ",M794," ",N794," ",O794," ",P794," ",Q794," ",R794," ",S794)</f>
        <v/>
      </c>
      <c r="U794" s="25" t="inlineStr">
        <is>
          <t>no reporta</t>
        </is>
      </c>
      <c r="V794" s="25" t="inlineStr">
        <is>
          <t>no reporta</t>
        </is>
      </c>
      <c r="W794" s="25" t="inlineStr">
        <is>
          <t>chorychuzos</t>
        </is>
      </c>
      <c r="X794" s="25" t="inlineStr">
        <is>
          <t>KR</t>
        </is>
      </c>
      <c r="Y794" s="25" t="n">
        <v>43</v>
      </c>
      <c r="AB794" s="25" t="n">
        <v>35</v>
      </c>
      <c r="AD794" s="25" t="n">
        <v>80</v>
      </c>
      <c r="AE794" s="25" t="inlineStr">
        <is>
          <t>SUR</t>
        </is>
      </c>
      <c r="AH794" s="25">
        <f>CONCATENATE(X794," ",Y794," ",Z794," ",AA794," ",AB794," ",AC794," ",AD794," ",AE794," ",AF794," ",AG794)</f>
        <v/>
      </c>
      <c r="AI794" s="25" t="inlineStr">
        <is>
          <t>no reporta</t>
        </is>
      </c>
      <c r="AJ794" s="25" t="inlineStr">
        <is>
          <t>no reporta</t>
        </is>
      </c>
      <c r="AK794" s="25" t="inlineStr">
        <is>
          <t>Zona Centro</t>
        </is>
      </c>
      <c r="AP794" s="25" t="n">
        <v>9</v>
      </c>
      <c r="AQ794" s="34" t="n">
        <v>41908</v>
      </c>
      <c r="AR794" s="34" t="n">
        <v>41908</v>
      </c>
      <c r="AS794" s="36">
        <f>AR794-AQ794</f>
        <v/>
      </c>
      <c r="AT794" s="25" t="inlineStr">
        <is>
          <t>Comparendo ambiental</t>
        </is>
      </c>
      <c r="AU794" s="25" t="inlineStr">
        <is>
          <t>Auto de archivo</t>
        </is>
      </c>
    </row>
    <row r="795">
      <c r="B795" s="25" t="inlineStr">
        <is>
          <t>791-2014</t>
        </is>
      </c>
      <c r="C795" s="25" t="inlineStr">
        <is>
          <t>1314192-1314255</t>
        </is>
      </c>
      <c r="E795" s="25" t="inlineStr">
        <is>
          <t>RESIDUOS SOLIDOS</t>
        </is>
      </c>
      <c r="H795" s="25" t="inlineStr">
        <is>
          <t>disposicion inadecuada de residuos solidos</t>
        </is>
      </c>
      <c r="I795" s="25" t="inlineStr">
        <is>
          <t>de oficio</t>
        </is>
      </c>
      <c r="T795" s="25">
        <f>CONCATENATE(J795," ",K795," ",L795," ",M795," ",N795," ",O795," ",P795," ",Q795," ",R795," ",S795)</f>
        <v/>
      </c>
      <c r="U795" s="25" t="inlineStr">
        <is>
          <t>no reporta</t>
        </is>
      </c>
      <c r="V795" s="25" t="inlineStr">
        <is>
          <t>no reporta</t>
        </is>
      </c>
      <c r="W795" s="25" t="inlineStr">
        <is>
          <t>hogar y moda</t>
        </is>
      </c>
      <c r="X795" s="25" t="inlineStr">
        <is>
          <t>CL</t>
        </is>
      </c>
      <c r="Y795" s="25" t="n">
        <v>36</v>
      </c>
      <c r="AA795" s="25" t="inlineStr">
        <is>
          <t>SUR</t>
        </is>
      </c>
      <c r="AB795" s="25" t="n">
        <v>42</v>
      </c>
      <c r="AD795" s="25" t="n">
        <v>34</v>
      </c>
      <c r="AH795" s="25">
        <f>CONCATENATE(X795," ",Y795," ",Z795," ",AA795," ",AB795," ",AC795," ",AD795," ",AE795," ",AF795," ",AG795)</f>
        <v/>
      </c>
      <c r="AI795" s="25" t="inlineStr">
        <is>
          <t>no reporta</t>
        </is>
      </c>
      <c r="AJ795" s="25" t="inlineStr">
        <is>
          <t>no reporta</t>
        </is>
      </c>
      <c r="AK795" s="25" t="inlineStr">
        <is>
          <t>Zona Centro</t>
        </is>
      </c>
      <c r="AP795" s="25" t="n">
        <v>9</v>
      </c>
      <c r="AQ795" s="34" t="n">
        <v>41908</v>
      </c>
      <c r="AR795" s="34" t="n">
        <v>41908</v>
      </c>
      <c r="AS795" s="36">
        <f>AR795-AQ795</f>
        <v/>
      </c>
      <c r="AT795" s="25" t="inlineStr">
        <is>
          <t>Comparendo ambiental</t>
        </is>
      </c>
      <c r="AU795" s="25" t="inlineStr">
        <is>
          <t>Auto de archivo</t>
        </is>
      </c>
    </row>
    <row r="796">
      <c r="B796" s="25" t="inlineStr">
        <is>
          <t>792-2014</t>
        </is>
      </c>
      <c r="C796" s="25" t="n">
        <v>1314187</v>
      </c>
      <c r="E796" s="25" t="inlineStr">
        <is>
          <t>RESIDUOS SOLIDOS</t>
        </is>
      </c>
      <c r="H796" s="25" t="inlineStr">
        <is>
          <t>disposicion inadecuada de residuos solidos</t>
        </is>
      </c>
      <c r="I796" s="25" t="inlineStr">
        <is>
          <t>de oficio</t>
        </is>
      </c>
      <c r="T796" s="25">
        <f>CONCATENATE(J796," ",K796," ",L796," ",M796," ",N796," ",O796," ",P796," ",Q796," ",R796," ",S796)</f>
        <v/>
      </c>
      <c r="U796" s="25" t="inlineStr">
        <is>
          <t>no reporta</t>
        </is>
      </c>
      <c r="V796" s="25" t="inlineStr">
        <is>
          <t>no reporta</t>
        </is>
      </c>
      <c r="W796" s="25" t="inlineStr">
        <is>
          <t>frutero</t>
        </is>
      </c>
      <c r="X796" s="25" t="inlineStr">
        <is>
          <t>TR</t>
        </is>
      </c>
      <c r="Y796" s="25" t="n">
        <v>35</v>
      </c>
      <c r="Z796" s="25" t="inlineStr">
        <is>
          <t>D</t>
        </is>
      </c>
      <c r="AA796" s="25" t="inlineStr">
        <is>
          <t>SUR</t>
        </is>
      </c>
      <c r="AB796" s="25" t="n">
        <v>33</v>
      </c>
      <c r="AH796" s="25">
        <f>CONCATENATE(X796," ",Y796," ",Z796," ",AA796," ",AB796," ",AC796," ",AD796," ",AE796," ",AF796," ",AG796)</f>
        <v/>
      </c>
      <c r="AI796" s="25" t="inlineStr">
        <is>
          <t>no reporta</t>
        </is>
      </c>
      <c r="AJ796" s="25" t="inlineStr">
        <is>
          <t>no reporta</t>
        </is>
      </c>
      <c r="AK796" s="25" t="inlineStr">
        <is>
          <t>Los Naranjos</t>
        </is>
      </c>
      <c r="AP796" s="25" t="n">
        <v>9</v>
      </c>
      <c r="AQ796" s="34" t="n">
        <v>41908</v>
      </c>
      <c r="AR796" s="34" t="n">
        <v>41908</v>
      </c>
      <c r="AS796" s="36">
        <f>AR796-AQ796</f>
        <v/>
      </c>
      <c r="AT796" s="25" t="inlineStr">
        <is>
          <t>Comparendo ambiental</t>
        </is>
      </c>
      <c r="AU796" s="25" t="inlineStr">
        <is>
          <t>Auto de archivo</t>
        </is>
      </c>
    </row>
    <row r="797">
      <c r="B797" s="25" t="inlineStr">
        <is>
          <t>793-2014</t>
        </is>
      </c>
      <c r="C797" s="25" t="n">
        <v>1312866</v>
      </c>
      <c r="D797" s="25" t="inlineStr">
        <is>
          <t>SUELO</t>
        </is>
      </c>
      <c r="H797" s="25" t="inlineStr">
        <is>
          <t>ruido por cerrajeria, perjudicando al sector</t>
        </is>
      </c>
      <c r="I797" s="25" t="inlineStr">
        <is>
          <t>de oficio</t>
        </is>
      </c>
      <c r="T797" s="25">
        <f>CONCATENATE(J797," ",K797," ",L797," ",M797," ",N797," ",O797," ",P797," ",Q797," ",R797," ",S797)</f>
        <v/>
      </c>
      <c r="U797" s="25" t="inlineStr">
        <is>
          <t>no reporta</t>
        </is>
      </c>
      <c r="V797" s="25" t="inlineStr">
        <is>
          <t>no reporta</t>
        </is>
      </c>
      <c r="W797" s="25" t="inlineStr">
        <is>
          <t>Por determinar</t>
        </is>
      </c>
      <c r="X797" s="25" t="inlineStr">
        <is>
          <t>CL</t>
        </is>
      </c>
      <c r="Y797" s="25" t="n">
        <v>49</v>
      </c>
      <c r="AA797" s="25" t="inlineStr">
        <is>
          <t>SUR</t>
        </is>
      </c>
      <c r="AB797" s="25" t="n">
        <v>43</v>
      </c>
      <c r="AC797" s="25" t="inlineStr">
        <is>
          <t>A</t>
        </is>
      </c>
      <c r="AD797" s="25" t="n">
        <v>20</v>
      </c>
      <c r="AH797" s="25">
        <f>CONCATENATE(X797," ",Y797," ",Z797," ",AA797," ",AB797," ",AC797," ",AD797," ",AE797," ",AF797," ",AG797)</f>
        <v/>
      </c>
      <c r="AI797" s="25" t="inlineStr">
        <is>
          <t>no reporta</t>
        </is>
      </c>
      <c r="AJ797" s="25" t="inlineStr">
        <is>
          <t>no reporta</t>
        </is>
      </c>
      <c r="AK797" s="25" t="inlineStr">
        <is>
          <t>Primavera</t>
        </is>
      </c>
      <c r="AP797" s="25" t="n">
        <v>8</v>
      </c>
      <c r="AQ797" s="34" t="n">
        <v>41856</v>
      </c>
      <c r="AR797" s="34" t="n">
        <v>41878</v>
      </c>
      <c r="AS797" s="36">
        <f>AR797-AQ797</f>
        <v/>
      </c>
      <c r="AT797" s="25" t="inlineStr">
        <is>
          <t>Pendiente de tramite</t>
        </is>
      </c>
      <c r="AU797" s="25" t="inlineStr">
        <is>
          <t>Auto de archivo</t>
        </is>
      </c>
    </row>
    <row r="798">
      <c r="B798" s="25" t="inlineStr">
        <is>
          <t>794-2014</t>
        </is>
      </c>
      <c r="C798" s="25" t="n">
        <v>1314228</v>
      </c>
      <c r="E798" s="25" t="inlineStr">
        <is>
          <t>RESIDUOS SOLIDOS</t>
        </is>
      </c>
      <c r="H798" s="25" t="inlineStr">
        <is>
          <t>disposicion inadecuada por residuos solidos</t>
        </is>
      </c>
      <c r="I798" s="25" t="inlineStr">
        <is>
          <t xml:space="preserve">maria donelia atehortua </t>
        </is>
      </c>
      <c r="J798" s="25" t="inlineStr">
        <is>
          <t>CL</t>
        </is>
      </c>
      <c r="K798" s="25" t="n">
        <v>48</v>
      </c>
      <c r="L798" s="25" t="inlineStr">
        <is>
          <t>C</t>
        </is>
      </c>
      <c r="M798" s="25" t="inlineStr">
        <is>
          <t>SUR</t>
        </is>
      </c>
      <c r="N798" s="25" t="n">
        <v>39</v>
      </c>
      <c r="O798" s="25" t="inlineStr">
        <is>
          <t>A</t>
        </is>
      </c>
      <c r="P798" s="25" t="n">
        <v>154</v>
      </c>
      <c r="T798" s="25">
        <f>CONCATENATE(J798," ",K798," ",L798," ",M798," ",N798," ",O798," ",P798," ",Q798," ",R798," ",S798)</f>
        <v/>
      </c>
      <c r="U798" s="25" t="n">
        <v>27573621</v>
      </c>
      <c r="V798" s="25" t="n">
        <v>2766352</v>
      </c>
      <c r="W798" s="25" t="inlineStr">
        <is>
          <t>comunidadd</t>
        </is>
      </c>
      <c r="AH798" s="25">
        <f>CONCATENATE(X798," ",Y798," ",Z798," ",AA798," ",AB798," ",AC798," ",AD798," ",AE798," ",AF798," ",AG798)</f>
        <v/>
      </c>
      <c r="AI798" s="25" t="inlineStr">
        <is>
          <t>no reporta</t>
        </is>
      </c>
      <c r="AJ798" s="25" t="inlineStr">
        <is>
          <t>no reporta</t>
        </is>
      </c>
      <c r="AK798" s="25" t="inlineStr">
        <is>
          <t>Loma del Barro</t>
        </is>
      </c>
      <c r="AP798" s="25" t="n">
        <v>7</v>
      </c>
      <c r="AQ798" s="34" t="n">
        <v>41911</v>
      </c>
      <c r="AR798" s="34" t="n"/>
      <c r="AS798" s="36">
        <f>AR798-AQ798</f>
        <v/>
      </c>
      <c r="AT798" s="25" t="inlineStr">
        <is>
          <t>Pendiente de tramite</t>
        </is>
      </c>
      <c r="AU798" s="25" t="inlineStr">
        <is>
          <t>Verificación</t>
        </is>
      </c>
    </row>
    <row r="799">
      <c r="B799" s="25" t="inlineStr">
        <is>
          <t>795-2014</t>
        </is>
      </c>
      <c r="C799" s="25" t="n">
        <v>1314215</v>
      </c>
      <c r="D799" s="25" t="inlineStr">
        <is>
          <t>FAUNA DOMÉSTICA</t>
        </is>
      </c>
      <c r="H799" s="25" t="inlineStr">
        <is>
          <t>3 caballos al sol y agua sin comida</t>
        </is>
      </c>
      <c r="I799" s="25" t="inlineStr">
        <is>
          <t>comunidad</t>
        </is>
      </c>
      <c r="T799" s="25">
        <f>CONCATENATE(J799," ",K799," ",L799," ",M799," ",N799," ",O799," ",P799," ",Q799," ",R799," ",S799)</f>
        <v/>
      </c>
      <c r="U799" s="25" t="inlineStr">
        <is>
          <t>no reporta</t>
        </is>
      </c>
      <c r="V799" s="25" t="inlineStr">
        <is>
          <t>no reporta</t>
        </is>
      </c>
      <c r="W799" s="25" t="inlineStr">
        <is>
          <t>tiberio sanchez</t>
        </is>
      </c>
      <c r="X799" s="25" t="inlineStr">
        <is>
          <t>CL</t>
        </is>
      </c>
      <c r="Y799" s="25" t="n">
        <v>40</v>
      </c>
      <c r="AA799" s="25" t="inlineStr">
        <is>
          <t>SUR</t>
        </is>
      </c>
      <c r="AB799" s="25" t="n">
        <v>24</v>
      </c>
      <c r="AC799" s="25" t="inlineStr">
        <is>
          <t>A</t>
        </is>
      </c>
      <c r="AD799" s="25" t="n">
        <v>42</v>
      </c>
      <c r="AG799" s="25" t="inlineStr">
        <is>
          <t>int 106</t>
        </is>
      </c>
      <c r="AH799" s="25">
        <f>CONCATENATE(X799," ",Y799," ",Z799," ",AA799," ",AB799," ",AC799," ",AD799," ",AE799," ",AF799," ",AG799)</f>
        <v/>
      </c>
      <c r="AI799" s="25" t="inlineStr">
        <is>
          <t>no reporta</t>
        </is>
      </c>
      <c r="AJ799" s="25" t="inlineStr">
        <is>
          <t>no reporta</t>
        </is>
      </c>
      <c r="AK799" s="25" t="inlineStr">
        <is>
          <t>El Salado</t>
        </is>
      </c>
      <c r="AP799" s="25" t="n">
        <v>6</v>
      </c>
      <c r="AQ799" s="34" t="n">
        <v>41908</v>
      </c>
      <c r="AR799" s="34" t="n">
        <v>41911</v>
      </c>
      <c r="AS799" s="36">
        <f>AR799-AQ799</f>
        <v/>
      </c>
      <c r="AT799" s="25" t="inlineStr">
        <is>
          <t>Pendiente de tramite</t>
        </is>
      </c>
      <c r="AU799" s="25" t="inlineStr">
        <is>
          <t>Auto de archivo</t>
        </is>
      </c>
      <c r="AW799" s="38" t="n">
        <v>41908</v>
      </c>
      <c r="AX799" s="37" t="inlineStr">
        <is>
          <t>jeison - santiago</t>
        </is>
      </c>
      <c r="AY799" s="38" t="n">
        <v>41911</v>
      </c>
      <c r="BL799" s="38" t="n">
        <v>41922</v>
      </c>
      <c r="BM799" s="38" t="n">
        <v>41934</v>
      </c>
      <c r="CF799" s="38" t="n">
        <v>41940</v>
      </c>
    </row>
    <row r="800">
      <c r="B800" t="inlineStr">
        <is>
          <t>796-2014</t>
        </is>
      </c>
      <c r="C800" t="n">
        <v>1314182</v>
      </c>
      <c r="D800" t="inlineStr">
        <is>
          <t>AIRE</t>
        </is>
      </c>
      <c r="H800" t="inlineStr">
        <is>
          <t>abonan plantacion con estiercol de cerdo, afectacion ambiental.</t>
        </is>
      </c>
      <c r="I800" t="inlineStr">
        <is>
          <t>comunidad</t>
        </is>
      </c>
      <c r="T800" s="25">
        <f>CONCATENATE(J800," ",K800," ",L800," ",M800," ",N800," ",O800," ",P800," ",Q800," ",R800," ",S800)</f>
        <v/>
      </c>
      <c r="U800" t="inlineStr">
        <is>
          <t>no reporta</t>
        </is>
      </c>
      <c r="V800" t="inlineStr">
        <is>
          <t>no reporta</t>
        </is>
      </c>
      <c r="W800" t="inlineStr">
        <is>
          <t>armando arango</t>
        </is>
      </c>
      <c r="X800" t="inlineStr">
        <is>
          <t>CL</t>
        </is>
      </c>
      <c r="Y800" t="n">
        <v>40</v>
      </c>
      <c r="AA800" t="inlineStr">
        <is>
          <t>SUR</t>
        </is>
      </c>
      <c r="AB800" t="n">
        <v>24</v>
      </c>
      <c r="AH800">
        <f>CONCATENATE(X800," ",Y800," ",Z800," ",AA800," ",AB800," ",AC800," ",AD800," ",AE800," ",AF800," ",AG800)</f>
        <v/>
      </c>
      <c r="AI800" t="inlineStr">
        <is>
          <t>no reporta</t>
        </is>
      </c>
      <c r="AJ800" t="inlineStr">
        <is>
          <t>no reporta</t>
        </is>
      </c>
      <c r="AK800" t="inlineStr">
        <is>
          <t>El Salado</t>
        </is>
      </c>
      <c r="AP800" t="n">
        <v>6</v>
      </c>
      <c r="AQ800" s="34" t="n">
        <v>41907</v>
      </c>
      <c r="AR800" s="17" t="n">
        <v>41926</v>
      </c>
      <c r="AS800">
        <f>AR800-AQ800</f>
        <v/>
      </c>
      <c r="AT800" t="inlineStr">
        <is>
          <t>Pendiente de tramite</t>
        </is>
      </c>
      <c r="AU800" t="inlineStr">
        <is>
          <t>Auto de archivo</t>
        </is>
      </c>
      <c r="AW800" s="17" t="n">
        <v>41907</v>
      </c>
      <c r="AX800" t="inlineStr">
        <is>
          <t>jhon j</t>
        </is>
      </c>
      <c r="AY800" s="17" t="n">
        <v>41926</v>
      </c>
      <c r="CF800" s="17" t="n">
        <v>41940</v>
      </c>
    </row>
    <row r="801">
      <c r="B801" t="inlineStr">
        <is>
          <t>797-2014</t>
        </is>
      </c>
      <c r="C801" t="n">
        <v>1314175</v>
      </c>
      <c r="D801" t="inlineStr">
        <is>
          <t>LOTE-PREDIO</t>
        </is>
      </c>
      <c r="H801" t="inlineStr">
        <is>
          <t>lote abandonado, requiere limpieza.</t>
        </is>
      </c>
      <c r="I801" t="inlineStr">
        <is>
          <t>jaime cardona castaño</t>
        </is>
      </c>
      <c r="J801" t="inlineStr">
        <is>
          <t>CL</t>
        </is>
      </c>
      <c r="K801" t="n">
        <v>41</v>
      </c>
      <c r="L801" t="inlineStr">
        <is>
          <t>B</t>
        </is>
      </c>
      <c r="M801" t="inlineStr">
        <is>
          <t>SUR</t>
        </is>
      </c>
      <c r="N801" t="n">
        <v>34</v>
      </c>
      <c r="P801" t="n">
        <v>50</v>
      </c>
      <c r="T801" s="25">
        <f>CONCATENATE(J801," ",K801," ",L801," ",M801," ",N801," ",O801," ",P801," ",Q801," ",R801," ",S801)</f>
        <v/>
      </c>
      <c r="U801" t="n">
        <v>3.327953</v>
      </c>
      <c r="V801" t="inlineStr">
        <is>
          <t>no reporta</t>
        </is>
      </c>
      <c r="W801" t="inlineStr">
        <is>
          <t>Por determinar</t>
        </is>
      </c>
      <c r="AH801">
        <f>CONCATENATE(X801," ",Y801," ",Z801," ",AA801," ",AB801," ",AC801," ",AD801," ",AE801," ",AF801," ",AG801)</f>
        <v/>
      </c>
      <c r="AI801" t="inlineStr">
        <is>
          <t>no reporta</t>
        </is>
      </c>
      <c r="AJ801" t="inlineStr">
        <is>
          <t>no reporta</t>
        </is>
      </c>
      <c r="AK801" t="inlineStr">
        <is>
          <t>El Dorado</t>
        </is>
      </c>
      <c r="AP801" t="n">
        <v>7</v>
      </c>
      <c r="AQ801" s="34" t="n">
        <v>41907</v>
      </c>
      <c r="AS801">
        <f>AR801-AQ801</f>
        <v/>
      </c>
      <c r="AT801" t="inlineStr">
        <is>
          <t>Pendiente de tramite</t>
        </is>
      </c>
      <c r="AU801" t="inlineStr">
        <is>
          <t>Auto de archivo</t>
        </is>
      </c>
      <c r="AW801" s="17" t="n">
        <v>41907</v>
      </c>
      <c r="AX801" t="inlineStr">
        <is>
          <t>jhon j</t>
        </is>
      </c>
      <c r="AY801" s="17" t="n">
        <v>41926</v>
      </c>
      <c r="CF801" s="17" t="n">
        <v>41940</v>
      </c>
    </row>
    <row r="802">
      <c r="B802" s="25" t="inlineStr">
        <is>
          <t>798-2014</t>
        </is>
      </c>
      <c r="C802" s="25" t="n">
        <v>1314251</v>
      </c>
      <c r="E802" s="25" t="inlineStr">
        <is>
          <t>MATERIALES DE CONSTRUCCIÓN</t>
        </is>
      </c>
      <c r="G802" s="25" t="inlineStr">
        <is>
          <t>edificio stetienne</t>
        </is>
      </c>
      <c r="H802" s="25" t="inlineStr">
        <is>
          <t>edificio sin polisombra y sin señal peatonales</t>
        </is>
      </c>
      <c r="I802" s="25" t="inlineStr">
        <is>
          <t>comunidad</t>
        </is>
      </c>
      <c r="T802" s="25">
        <f>CONCATENATE(J802," ",K802," ",L802," ",M802," ",N802," ",O802," ",P802," ",Q802," ",R802," ",S802)</f>
        <v/>
      </c>
      <c r="U802" s="25" t="inlineStr">
        <is>
          <t>no reporta</t>
        </is>
      </c>
      <c r="V802" s="25" t="inlineStr">
        <is>
          <t>no reporta</t>
        </is>
      </c>
      <c r="W802" s="25" t="inlineStr">
        <is>
          <t>edificio stetienne</t>
        </is>
      </c>
      <c r="X802" s="25" t="inlineStr">
        <is>
          <t>CL</t>
        </is>
      </c>
      <c r="Y802" s="25" t="n">
        <v>27</v>
      </c>
      <c r="Z802" s="25" t="inlineStr">
        <is>
          <t>A</t>
        </is>
      </c>
      <c r="AA802" s="25" t="inlineStr">
        <is>
          <t>SUR</t>
        </is>
      </c>
      <c r="AB802" s="25" t="n">
        <v>45</v>
      </c>
      <c r="AD802" s="25" t="n">
        <v>10</v>
      </c>
      <c r="AH802" s="25">
        <f>CONCATENATE(X802," ",Y802," ",Z802," ",AA802," ",AB802," ",AC802," ",AD802," ",AE802," ",AF802," ",AG802)</f>
        <v/>
      </c>
      <c r="AI802" s="25" t="inlineStr">
        <is>
          <t>no reporta</t>
        </is>
      </c>
      <c r="AJ802" s="25" t="inlineStr">
        <is>
          <t>no reporta</t>
        </is>
      </c>
      <c r="AK802" s="25" t="inlineStr">
        <is>
          <t>Zuñiga</t>
        </is>
      </c>
      <c r="AP802" s="25" t="n">
        <v>4</v>
      </c>
      <c r="AQ802" s="34" t="n">
        <v>41912</v>
      </c>
      <c r="AR802" s="34" t="n">
        <v>41913</v>
      </c>
      <c r="AS802" s="36">
        <f>AR802-AQ802</f>
        <v/>
      </c>
      <c r="AT802" s="25" t="inlineStr">
        <is>
          <t>Pendiente de tramite</t>
        </is>
      </c>
      <c r="AU802" s="25" t="inlineStr">
        <is>
          <t>Auto de archivo</t>
        </is>
      </c>
      <c r="AW802" s="38" t="n">
        <v>41912</v>
      </c>
      <c r="AX802" s="37" t="inlineStr">
        <is>
          <t>jeison</t>
        </is>
      </c>
      <c r="AY802" s="38" t="n">
        <v>41911</v>
      </c>
      <c r="CF802" s="38" t="n">
        <v>41927</v>
      </c>
    </row>
    <row r="803">
      <c r="B803" s="25" t="inlineStr">
        <is>
          <t>799-2014</t>
        </is>
      </c>
      <c r="C803" s="25" t="n">
        <v>1314317</v>
      </c>
      <c r="E803" s="25" t="inlineStr">
        <is>
          <t>MATERIALES DE CONSTRUCCIÓN</t>
        </is>
      </c>
      <c r="H803" s="25" t="inlineStr">
        <is>
          <t>obra esta generando mucho material particulado</t>
        </is>
      </c>
      <c r="I803" s="25" t="inlineStr">
        <is>
          <t>fernandocadavid</t>
        </is>
      </c>
      <c r="J803" s="25" t="inlineStr">
        <is>
          <t>KR</t>
        </is>
      </c>
      <c r="K803" s="25" t="n">
        <v>45</v>
      </c>
      <c r="L803" s="25" t="inlineStr">
        <is>
          <t>C</t>
        </is>
      </c>
      <c r="N803" s="25" t="n">
        <v>38</v>
      </c>
      <c r="O803" s="25" t="inlineStr">
        <is>
          <t>B</t>
        </is>
      </c>
      <c r="Q803" s="25" t="inlineStr">
        <is>
          <t>SUR</t>
        </is>
      </c>
      <c r="T803" s="25">
        <f>CONCATENATE(J803," ",K803," ",L803," ",M803," ",N803," ",O803," ",P803," ",Q803," ",R803," ",S803)</f>
        <v/>
      </c>
      <c r="U803" s="25" t="inlineStr">
        <is>
          <t>no reporta</t>
        </is>
      </c>
      <c r="V803" s="25" t="n">
        <v>5973779</v>
      </c>
      <c r="W803" s="25" t="inlineStr">
        <is>
          <t>uver arredondo</t>
        </is>
      </c>
      <c r="X803" s="25" t="inlineStr">
        <is>
          <t>KR</t>
        </is>
      </c>
      <c r="Y803" s="25" t="n">
        <v>45</v>
      </c>
      <c r="Z803" s="25" t="inlineStr">
        <is>
          <t>C</t>
        </is>
      </c>
      <c r="AB803" s="25" t="n">
        <v>38</v>
      </c>
      <c r="AC803" s="25" t="inlineStr">
        <is>
          <t>B</t>
        </is>
      </c>
      <c r="AE803" s="25" t="inlineStr">
        <is>
          <t>SUR</t>
        </is>
      </c>
      <c r="AH803" s="25">
        <f>CONCATENATE(X803," ",Y803," ",Z803," ",AA803," ",AB803," ",AC803," ",AD803," ",AE803," ",AF803," ",AG803)</f>
        <v/>
      </c>
      <c r="AJ803" s="25" t="n">
        <v>3117027965</v>
      </c>
      <c r="AK803" s="25" t="inlineStr">
        <is>
          <t>Alcalá</t>
        </is>
      </c>
      <c r="AP803" s="25" t="n">
        <v>8</v>
      </c>
      <c r="AQ803" s="34" t="n">
        <v>41905</v>
      </c>
      <c r="AR803" s="34" t="n">
        <v>41905</v>
      </c>
      <c r="AS803" s="36">
        <f>AR803-AQ803</f>
        <v/>
      </c>
      <c r="AT803" s="25" t="inlineStr">
        <is>
          <t>Pendiente de tramite</t>
        </is>
      </c>
      <c r="AU803" s="25" t="inlineStr">
        <is>
          <t>Auto de archivo</t>
        </is>
      </c>
      <c r="AW803" s="38" t="n">
        <v>41905</v>
      </c>
      <c r="AX803" s="37" t="inlineStr">
        <is>
          <t>jeison</t>
        </is>
      </c>
      <c r="AY803" s="38" t="n">
        <v>41905</v>
      </c>
      <c r="BP803" s="38" t="n">
        <v>41929</v>
      </c>
      <c r="BQ803" s="38" t="n">
        <v>41929</v>
      </c>
      <c r="BT803" s="38" t="n">
        <v>42026</v>
      </c>
      <c r="BU803" s="38" t="n">
        <v>42026</v>
      </c>
      <c r="BZ803" s="38" t="n">
        <v>42033</v>
      </c>
      <c r="CA803" s="38" t="n">
        <v>42033</v>
      </c>
      <c r="CF803" s="38" t="n">
        <v>42037</v>
      </c>
    </row>
    <row r="804">
      <c r="B804" s="25" t="inlineStr">
        <is>
          <t>800-2014</t>
        </is>
      </c>
      <c r="C804" s="25" t="n">
        <v>1314277</v>
      </c>
      <c r="D804" s="25" t="inlineStr">
        <is>
          <t>FLORA</t>
        </is>
      </c>
      <c r="H804" s="25" t="inlineStr">
        <is>
          <t>tala de eucaliptos e predio privado</t>
        </is>
      </c>
      <c r="I804" s="25" t="inlineStr">
        <is>
          <t>de oficio</t>
        </is>
      </c>
      <c r="T804" s="25">
        <f>CONCATENATE(J804," ",K804," ",L804," ",M804," ",N804," ",O804," ",P804," ",Q804," ",R804," ",S804)</f>
        <v/>
      </c>
      <c r="U804" s="25" t="inlineStr">
        <is>
          <t>no reporta</t>
        </is>
      </c>
      <c r="V804" s="25" t="inlineStr">
        <is>
          <t>no reporta</t>
        </is>
      </c>
      <c r="W804" s="25" t="inlineStr">
        <is>
          <t>familia muños martines</t>
        </is>
      </c>
      <c r="AH804" s="25">
        <f>CONCATENATE(X804," ",Y804," ",Z804," ",AA804," ",AB804," ",AC804," ",AD804," ",AE804," ",AF804," ",AG804)</f>
        <v/>
      </c>
      <c r="AI804" s="25" t="inlineStr">
        <is>
          <t>no reporta</t>
        </is>
      </c>
      <c r="AJ804" s="25" t="n">
        <v>3223621</v>
      </c>
      <c r="AK804" s="25" t="inlineStr">
        <is>
          <t>El Vallano</t>
        </is>
      </c>
      <c r="AP804" s="25" t="n">
        <v>11</v>
      </c>
      <c r="AQ804" s="34" t="n">
        <v>41892</v>
      </c>
      <c r="AR804" s="34" t="n">
        <v>41913</v>
      </c>
      <c r="AS804" s="36">
        <f>AR804-AQ804</f>
        <v/>
      </c>
      <c r="AT804" s="25" t="inlineStr">
        <is>
          <t>Acta de compromiso</t>
        </is>
      </c>
      <c r="AU804" s="25" t="inlineStr">
        <is>
          <t>Auto de archivo</t>
        </is>
      </c>
    </row>
    <row r="805">
      <c r="B805" s="25" t="inlineStr">
        <is>
          <t>801-2014</t>
        </is>
      </c>
      <c r="C805" s="25" t="n">
        <v>1314318</v>
      </c>
      <c r="D805" s="25" t="inlineStr">
        <is>
          <t>HÍDRICO</t>
        </is>
      </c>
      <c r="G805" s="25" t="inlineStr">
        <is>
          <t>proyecto tierra grata cumbres</t>
        </is>
      </c>
      <c r="H805" s="25" t="inlineStr">
        <is>
          <t>vertimiento de agua sedimentada a la quebrada la hondita por proyecto tierra grata cumbres</t>
        </is>
      </c>
      <c r="I805" s="25" t="inlineStr">
        <is>
          <t>de oficio</t>
        </is>
      </c>
      <c r="T805" s="25">
        <f>CONCATENATE(J805," ",K805," ",L805," ",M805," ",N805," ",O805," ",P805," ",Q805," ",R805," ",S805)</f>
        <v/>
      </c>
      <c r="U805" s="25" t="inlineStr">
        <is>
          <t>no reporta</t>
        </is>
      </c>
      <c r="V805" s="25" t="inlineStr">
        <is>
          <t>no reporta</t>
        </is>
      </c>
      <c r="W805" s="25" t="inlineStr">
        <is>
          <t>blanca sofia osorio</t>
        </is>
      </c>
      <c r="X805" s="25" t="inlineStr">
        <is>
          <t>CL</t>
        </is>
      </c>
      <c r="Y805" s="25" t="n">
        <v>27</v>
      </c>
      <c r="Z805" s="25" t="inlineStr">
        <is>
          <t>D</t>
        </is>
      </c>
      <c r="AA805" s="25" t="inlineStr">
        <is>
          <t>SUR</t>
        </is>
      </c>
      <c r="AB805" s="25" t="n">
        <v>27</v>
      </c>
      <c r="AC805" s="25" t="inlineStr">
        <is>
          <t>C</t>
        </is>
      </c>
      <c r="AD805" s="25" t="n">
        <v>51</v>
      </c>
      <c r="AH805" s="25">
        <f>CONCATENATE(X805," ",Y805," ",Z805," ",AA805," ",AB805," ",AC805," ",AD805," ",AE805," ",AF805," ",AG805)</f>
        <v/>
      </c>
      <c r="AI805" s="25" t="inlineStr">
        <is>
          <t>no reporta</t>
        </is>
      </c>
      <c r="AJ805" s="25" t="n">
        <v>3566274</v>
      </c>
      <c r="AK805" s="25" t="inlineStr">
        <is>
          <t>Inmaculada</t>
        </is>
      </c>
      <c r="AP805" s="25" t="n">
        <v>3</v>
      </c>
      <c r="AQ805" s="34" t="n">
        <v>41914</v>
      </c>
      <c r="AR805" s="34" t="n">
        <v>41914</v>
      </c>
      <c r="AS805" s="36">
        <f>AR805-AQ805</f>
        <v/>
      </c>
      <c r="AT805" s="25" t="inlineStr">
        <is>
          <t>Comparendo ambiental</t>
        </is>
      </c>
      <c r="AU805" s="25" t="inlineStr">
        <is>
          <t>Auto de archivo</t>
        </is>
      </c>
      <c r="AW805" s="38" t="n">
        <v>41914</v>
      </c>
      <c r="AX805" s="37" t="inlineStr">
        <is>
          <t>J. Guzman</t>
        </is>
      </c>
      <c r="AY805" s="38" t="n">
        <v>41914</v>
      </c>
      <c r="CF805" s="38" t="n">
        <v>42020</v>
      </c>
    </row>
    <row r="806">
      <c r="B806" s="25" t="inlineStr">
        <is>
          <t>802-2014</t>
        </is>
      </c>
      <c r="C806" s="25" t="n">
        <v>1314270</v>
      </c>
      <c r="D806" s="25" t="inlineStr">
        <is>
          <t>FAUNA DOMÉSTICA</t>
        </is>
      </c>
      <c r="H806" s="25" t="inlineStr">
        <is>
          <t>maltrato animal</t>
        </is>
      </c>
      <c r="I806" s="25" t="inlineStr">
        <is>
          <t>maria teresa gomez</t>
        </is>
      </c>
      <c r="J806" s="25" t="inlineStr">
        <is>
          <t>KR</t>
        </is>
      </c>
      <c r="K806" s="25" t="n">
        <v>24</v>
      </c>
      <c r="L806" s="25" t="inlineStr">
        <is>
          <t>E</t>
        </is>
      </c>
      <c r="N806" s="25" t="n">
        <v>40</v>
      </c>
      <c r="P806" s="25" t="n">
        <v>140</v>
      </c>
      <c r="Q806" s="25" t="inlineStr">
        <is>
          <t>SUR</t>
        </is>
      </c>
      <c r="T806" s="25">
        <f>CONCATENATE(J806," ",K806," ",L806," ",M806," ",N806," ",O806," ",P806," ",Q806," ",R806," ",S806)</f>
        <v/>
      </c>
      <c r="U806" s="25" t="inlineStr">
        <is>
          <t>no reporta</t>
        </is>
      </c>
      <c r="V806" s="25" t="inlineStr">
        <is>
          <t>no reporta</t>
        </is>
      </c>
      <c r="W806" s="25" t="inlineStr">
        <is>
          <t>por determinar</t>
        </is>
      </c>
      <c r="X806" s="25" t="inlineStr">
        <is>
          <t>KR</t>
        </is>
      </c>
      <c r="Y806" s="25" t="n">
        <v>24</v>
      </c>
      <c r="AB806" s="25" t="n">
        <v>40</v>
      </c>
      <c r="AD806" s="25" t="n">
        <v>140</v>
      </c>
      <c r="AE806" s="25" t="inlineStr">
        <is>
          <t>SUR</t>
        </is>
      </c>
      <c r="AH806" s="25">
        <f>CONCATENATE(X806," ",Y806," ",Z807," ",AA806," ",AB806," ",AC806," ",AD806," ",AE806," ",AF806," ",AG806)</f>
        <v/>
      </c>
      <c r="AI806" s="25" t="inlineStr">
        <is>
          <t>no reporta</t>
        </is>
      </c>
      <c r="AK806" s="25" t="inlineStr">
        <is>
          <t>El Salado</t>
        </is>
      </c>
      <c r="AP806" s="25" t="n">
        <v>6</v>
      </c>
      <c r="AQ806" s="34" t="n">
        <v>41911</v>
      </c>
      <c r="AR806" s="34" t="n">
        <v>41913</v>
      </c>
      <c r="AS806" s="36">
        <f>AR806-AQ806</f>
        <v/>
      </c>
      <c r="AT806" s="25" t="inlineStr">
        <is>
          <t>Pendiente de tramite</t>
        </is>
      </c>
      <c r="AU806" s="25" t="inlineStr">
        <is>
          <t>Auto de archivo</t>
        </is>
      </c>
      <c r="AW806" s="38" t="n">
        <v>41911</v>
      </c>
      <c r="AX806" s="37" t="inlineStr">
        <is>
          <t>jeison - santiago</t>
        </is>
      </c>
      <c r="AY806" s="38" t="n">
        <v>41932</v>
      </c>
      <c r="CF806" s="38" t="n">
        <v>41940</v>
      </c>
    </row>
    <row r="807">
      <c r="B807" s="25" t="inlineStr">
        <is>
          <t>803-2014</t>
        </is>
      </c>
      <c r="C807" s="25" t="n">
        <v>1314269</v>
      </c>
      <c r="D807" s="25" t="inlineStr">
        <is>
          <t>FAUNA DOMÉSTICA</t>
        </is>
      </c>
      <c r="H807" s="25" t="inlineStr">
        <is>
          <t>malos olores por gallinero, conejos y curis</t>
        </is>
      </c>
      <c r="I807" s="25" t="inlineStr">
        <is>
          <t>maria teresa gomez</t>
        </is>
      </c>
      <c r="J807" s="25" t="inlineStr">
        <is>
          <t>KR</t>
        </is>
      </c>
      <c r="K807" s="25" t="n">
        <v>24</v>
      </c>
      <c r="L807" s="25" t="inlineStr">
        <is>
          <t>E</t>
        </is>
      </c>
      <c r="N807" s="25" t="n">
        <v>40</v>
      </c>
      <c r="P807" s="25" t="n">
        <v>140</v>
      </c>
      <c r="Q807" s="25" t="inlineStr">
        <is>
          <t>SUR</t>
        </is>
      </c>
      <c r="T807" s="25">
        <f>CONCATENATE(J807," ",K807," ",L807," ",M807," ",N807," ",O807," ",P807," ",Q807," ",R807," ",S807)</f>
        <v/>
      </c>
      <c r="U807" s="25" t="inlineStr">
        <is>
          <t>no reporta</t>
        </is>
      </c>
      <c r="V807" s="25" t="inlineStr">
        <is>
          <t>no reporta</t>
        </is>
      </c>
      <c r="W807" s="25" t="inlineStr">
        <is>
          <t>rubiela perez</t>
        </is>
      </c>
      <c r="X807" s="25" t="inlineStr">
        <is>
          <t>KR</t>
        </is>
      </c>
      <c r="Y807" s="25" t="n">
        <v>24</v>
      </c>
      <c r="Z807" s="25" t="inlineStr">
        <is>
          <t>E</t>
        </is>
      </c>
      <c r="AA807" s="25" t="inlineStr">
        <is>
          <t>SUR</t>
        </is>
      </c>
      <c r="AB807" s="25" t="n">
        <v>40</v>
      </c>
      <c r="AD807" s="25" t="n">
        <v>140</v>
      </c>
      <c r="AE807" s="25" t="inlineStr">
        <is>
          <t>SUR</t>
        </is>
      </c>
      <c r="AH807" s="25">
        <f>CONCATENATE(X807," ",Y807," ",Z808," ",AA807," ",AB807," ",AC807," ",AD807," ",AE807," ",AF807," ",AG807)</f>
        <v/>
      </c>
      <c r="AI807" s="25" t="inlineStr">
        <is>
          <t>no reporta</t>
        </is>
      </c>
      <c r="AJ807" s="25" t="inlineStr">
        <is>
          <t>no reporta</t>
        </is>
      </c>
      <c r="AK807" s="25" t="inlineStr">
        <is>
          <t>El Salado</t>
        </is>
      </c>
      <c r="AP807" s="25" t="n">
        <v>6</v>
      </c>
      <c r="AQ807" s="34" t="n">
        <v>41911</v>
      </c>
      <c r="AR807" s="34" t="n">
        <v>41913</v>
      </c>
      <c r="AS807" s="36">
        <f>AR807-AQ807</f>
        <v/>
      </c>
      <c r="AT807" s="25" t="inlineStr">
        <is>
          <t>Pendiente de tramite</t>
        </is>
      </c>
      <c r="AU807" s="25" t="inlineStr">
        <is>
          <t>Auto de archivo</t>
        </is>
      </c>
      <c r="AW807" s="38" t="n">
        <v>41911</v>
      </c>
      <c r="AX807" s="37" t="inlineStr">
        <is>
          <t>jeison - santiago</t>
        </is>
      </c>
      <c r="AY807" s="38" t="n">
        <v>41932</v>
      </c>
      <c r="CF807" s="38" t="n">
        <v>41940</v>
      </c>
    </row>
    <row r="808">
      <c r="B808" s="25" t="inlineStr">
        <is>
          <t>804-2014</t>
        </is>
      </c>
      <c r="C808" s="25" t="n">
        <v>1314229</v>
      </c>
      <c r="D808" s="25" t="inlineStr">
        <is>
          <t>FAUNA DOMÉSTICA</t>
        </is>
      </c>
      <c r="H808" s="25" t="inlineStr">
        <is>
          <t>mascota en mal estado</t>
        </is>
      </c>
      <c r="I808" s="25" t="inlineStr">
        <is>
          <t>maria nohemy mesa</t>
        </is>
      </c>
      <c r="J808" s="25" t="inlineStr">
        <is>
          <t>KR</t>
        </is>
      </c>
      <c r="K808" s="25" t="n">
        <v>34</v>
      </c>
      <c r="N808" s="25" t="n">
        <v>37</v>
      </c>
      <c r="P808" s="25" t="n">
        <v>7</v>
      </c>
      <c r="Q808" s="25" t="inlineStr">
        <is>
          <t>SUR</t>
        </is>
      </c>
      <c r="S808" s="25" t="inlineStr">
        <is>
          <t>int 202</t>
        </is>
      </c>
      <c r="T808" s="25">
        <f>CONCATENATE(J808," ",K808," ",L808," ",M808," ",N808," ",O808," ",P808," ",Q808," ",R808," ",S808)</f>
        <v/>
      </c>
      <c r="U808" s="25" t="inlineStr">
        <is>
          <t>no reporta</t>
        </is>
      </c>
      <c r="V808" s="25" t="n">
        <v>3333596</v>
      </c>
      <c r="W808" s="25" t="inlineStr">
        <is>
          <t>daniela uribe</t>
        </is>
      </c>
      <c r="X808" s="25" t="inlineStr">
        <is>
          <t>CL</t>
        </is>
      </c>
      <c r="Y808" s="25" t="n">
        <v>39</v>
      </c>
      <c r="AA808" s="25" t="inlineStr">
        <is>
          <t>SUR</t>
        </is>
      </c>
      <c r="AB808" s="25" t="n">
        <v>35</v>
      </c>
      <c r="AD808" s="25" t="n">
        <v>9</v>
      </c>
      <c r="AH808" s="25">
        <f>CONCATENATE(X808," ",Y808," ",Z808," ",AA808," ",AB808," ",AC808," ",AD808," ",AE808," ",AF808," ",AG808)</f>
        <v/>
      </c>
      <c r="AI808" s="25" t="inlineStr">
        <is>
          <t>no reporta</t>
        </is>
      </c>
      <c r="AJ808" s="25" t="n">
        <v>2764812</v>
      </c>
      <c r="AK808" s="25" t="inlineStr">
        <is>
          <t>Mesa</t>
        </is>
      </c>
      <c r="AP808" s="25" t="n">
        <v>9</v>
      </c>
      <c r="AQ808" s="34" t="n">
        <v>41911</v>
      </c>
      <c r="AR808" s="34" t="n">
        <v>41914</v>
      </c>
      <c r="AS808" s="36">
        <f>AR808-AQ808</f>
        <v/>
      </c>
      <c r="AT808" s="25" t="inlineStr">
        <is>
          <t>Pendiente de tramite</t>
        </is>
      </c>
      <c r="AU808" s="25" t="inlineStr">
        <is>
          <t>Auto de archivo</t>
        </is>
      </c>
    </row>
    <row r="809">
      <c r="B809" s="25" t="inlineStr">
        <is>
          <t>805-2014</t>
        </is>
      </c>
      <c r="C809" s="25" t="n">
        <v>1314278</v>
      </c>
      <c r="E809" s="25" t="inlineStr">
        <is>
          <t>ESCOMBROS</t>
        </is>
      </c>
      <c r="G809" s="25" t="inlineStr">
        <is>
          <t>proyecto brix</t>
        </is>
      </c>
      <c r="H809" s="25" t="inlineStr">
        <is>
          <t>proyecto brix dejaron los escombros hace un año</t>
        </is>
      </c>
      <c r="I809" s="25" t="inlineStr">
        <is>
          <t>jorge jimenez</t>
        </is>
      </c>
      <c r="J809" s="25" t="inlineStr">
        <is>
          <t>KR</t>
        </is>
      </c>
      <c r="K809" s="25" t="n">
        <v>27</v>
      </c>
      <c r="N809" s="25" t="n">
        <v>23</v>
      </c>
      <c r="P809" s="25" t="n">
        <v>125</v>
      </c>
      <c r="Q809" s="25" t="inlineStr">
        <is>
          <t>SUR</t>
        </is>
      </c>
      <c r="T809" s="25">
        <f>CONCATENATE(J809," ",K809," ",L809," ",M809," ",N809," ",O809," ",P809," ",Q809," ",R809," ",S809)</f>
        <v/>
      </c>
      <c r="U809" s="25" t="inlineStr">
        <is>
          <t>no reporta</t>
        </is>
      </c>
      <c r="V809" s="25" t="inlineStr">
        <is>
          <t>3363733 - 3013354949</t>
        </is>
      </c>
      <c r="W809" s="25" t="inlineStr">
        <is>
          <t>construtora covin s.a  - proyecto brix</t>
        </is>
      </c>
      <c r="X809" s="25" t="inlineStr">
        <is>
          <t>KR</t>
        </is>
      </c>
      <c r="Y809" s="25" t="n">
        <v>27</v>
      </c>
      <c r="AB809" s="25" t="n">
        <v>23</v>
      </c>
      <c r="AD809" s="25" t="n">
        <v>125</v>
      </c>
      <c r="AE809" s="25" t="inlineStr">
        <is>
          <t>SUR</t>
        </is>
      </c>
      <c r="AH809" s="25">
        <f>CONCATENATE(X809," ",Y809," ",Z809," ",AA809," ",AB809," ",AC809," ",AD809," ",AE809," ",AF809," ",AG809)</f>
        <v/>
      </c>
      <c r="AI809" s="25" t="inlineStr">
        <is>
          <t>no reporta</t>
        </is>
      </c>
      <c r="AJ809" s="25" t="inlineStr">
        <is>
          <t>no reporta</t>
        </is>
      </c>
      <c r="AK809" s="25" t="inlineStr">
        <is>
          <t>El Esmeraldal</t>
        </is>
      </c>
      <c r="AP809" s="25" t="n">
        <v>4</v>
      </c>
      <c r="AQ809" s="34" t="n">
        <v>41914</v>
      </c>
      <c r="AS809" s="36">
        <f>AR809-AQ809</f>
        <v/>
      </c>
      <c r="AT809" s="25" t="inlineStr">
        <is>
          <t>Pendiente de tramite</t>
        </is>
      </c>
      <c r="AU809" s="25" t="inlineStr">
        <is>
          <t>Auto de archivo</t>
        </is>
      </c>
    </row>
    <row r="810">
      <c r="B810" s="25" t="inlineStr">
        <is>
          <t>806-2014</t>
        </is>
      </c>
      <c r="C810" s="25" t="n">
        <v>1314276</v>
      </c>
      <c r="E810" s="25" t="inlineStr">
        <is>
          <t>RESIDUOS SOLIDOS</t>
        </is>
      </c>
      <c r="H810" s="25" t="inlineStr">
        <is>
          <t>urbanizacion santa teresa hacen una disposicion inadecuada de residuos</t>
        </is>
      </c>
      <c r="I810" s="25" t="inlineStr">
        <is>
          <t>yamile ballesteros</t>
        </is>
      </c>
      <c r="J810" s="25" t="inlineStr">
        <is>
          <t>CL</t>
        </is>
      </c>
      <c r="K810" s="25" t="n">
        <v>26</v>
      </c>
      <c r="M810" s="25" t="inlineStr">
        <is>
          <t>SUR</t>
        </is>
      </c>
      <c r="N810" s="25" t="n">
        <v>43</v>
      </c>
      <c r="O810" s="25" t="inlineStr">
        <is>
          <t>A</t>
        </is>
      </c>
      <c r="P810" s="25" t="n">
        <v>30</v>
      </c>
      <c r="T810" s="25">
        <f>CONCATENATE(J810," ",K810," ",L810," ",M810," ",N810," ",O810," ",P810," ",Q810," ",R810," ",S810)</f>
        <v/>
      </c>
      <c r="U810" s="25" t="inlineStr">
        <is>
          <t>no reporta</t>
        </is>
      </c>
      <c r="V810" s="25" t="inlineStr">
        <is>
          <t>3315876 - 3319087</t>
        </is>
      </c>
      <c r="W810" s="25" t="inlineStr">
        <is>
          <t>urbanizacion santa teresa</t>
        </is>
      </c>
      <c r="X810" s="25" t="inlineStr">
        <is>
          <t>CL</t>
        </is>
      </c>
      <c r="Y810" s="25" t="n">
        <v>26</v>
      </c>
      <c r="AA810" s="25" t="inlineStr">
        <is>
          <t>SUR</t>
        </is>
      </c>
      <c r="AB810" s="25" t="n">
        <v>43</v>
      </c>
      <c r="AC810" s="25" t="inlineStr">
        <is>
          <t>A</t>
        </is>
      </c>
      <c r="AD810" s="25" t="n">
        <v>41</v>
      </c>
      <c r="AH810" s="25">
        <f>CONCATENATE(X810," ",Y810," ",Z810," ",AA810," ",AB810," ",AC810," ",AD810," ",AE810," ",AF810," ",AG810)</f>
        <v/>
      </c>
      <c r="AI810" s="25" t="inlineStr">
        <is>
          <t>no reporta</t>
        </is>
      </c>
      <c r="AJ810" s="25" t="inlineStr">
        <is>
          <t>no reporta</t>
        </is>
      </c>
      <c r="AK810" s="25" t="inlineStr">
        <is>
          <t>Zuñiga</t>
        </is>
      </c>
      <c r="AP810" s="25" t="n">
        <v>4</v>
      </c>
      <c r="AQ810" s="34" t="n">
        <v>41913</v>
      </c>
      <c r="AR810" s="34" t="n">
        <v>41933</v>
      </c>
      <c r="AS810" s="36">
        <f>AR810-AQ810</f>
        <v/>
      </c>
      <c r="AT810" s="25" t="inlineStr">
        <is>
          <t>Pendiente de tramite</t>
        </is>
      </c>
      <c r="AU810" s="25" t="inlineStr">
        <is>
          <t>Verificación</t>
        </is>
      </c>
      <c r="AW810" s="38" t="n">
        <v>41933</v>
      </c>
      <c r="AX810" s="37" t="inlineStr">
        <is>
          <t>J. Alvarez</t>
        </is>
      </c>
      <c r="AY810" s="38" t="n">
        <v>41933</v>
      </c>
      <c r="CF810" s="38" t="n">
        <v>41999</v>
      </c>
    </row>
    <row r="811">
      <c r="B811" s="25" t="inlineStr">
        <is>
          <t>807-2014</t>
        </is>
      </c>
      <c r="C811" s="25" t="n">
        <v>1313717</v>
      </c>
      <c r="D811" s="25" t="inlineStr">
        <is>
          <t>FAUNA DOMÉSTICA</t>
        </is>
      </c>
      <c r="H811" s="25" t="inlineStr">
        <is>
          <t>maltrato animal</t>
        </is>
      </c>
      <c r="I811" s="25" t="inlineStr">
        <is>
          <t>catalina londoño</t>
        </is>
      </c>
      <c r="T811" s="25">
        <f>CONCATENATE(J811," ",K811," ",L811," ",M811," ",N811," ",O811," ",P811," ",Q811," ",R811," ",S811)</f>
        <v/>
      </c>
      <c r="U811" s="25" t="inlineStr">
        <is>
          <t>no reporta</t>
        </is>
      </c>
      <c r="V811" s="25" t="n">
        <v>30233004</v>
      </c>
      <c r="W811" s="25" t="inlineStr">
        <is>
          <t>por determinar</t>
        </is>
      </c>
      <c r="AH811" s="25">
        <f>CONCATENATE(X811," ",Y811," ",Z811," ",AA811," ",AB811," ",AC811," ",AD811," ",AE811," ",AF811," ",AG811)</f>
        <v/>
      </c>
      <c r="AI811" s="25" t="inlineStr">
        <is>
          <t>no reporta</t>
        </is>
      </c>
      <c r="AJ811" s="25" t="inlineStr">
        <is>
          <t>no reporta</t>
        </is>
      </c>
      <c r="AK811" s="25" t="inlineStr">
        <is>
          <t>Alcalá</t>
        </is>
      </c>
      <c r="AP811" s="25" t="n">
        <v>8</v>
      </c>
      <c r="AQ811" s="34" t="n">
        <v>41890</v>
      </c>
      <c r="AR811" s="34" t="n">
        <v>41911</v>
      </c>
      <c r="AS811" s="36">
        <f>AR811-AQ811</f>
        <v/>
      </c>
      <c r="AT811" s="25" t="inlineStr">
        <is>
          <t>Pendiente de tramite</t>
        </is>
      </c>
      <c r="AU811" s="25" t="inlineStr">
        <is>
          <t>Auto de archivo</t>
        </is>
      </c>
      <c r="BL811" s="38" t="n">
        <v>42010</v>
      </c>
      <c r="BM811" s="38" t="n">
        <v>42018</v>
      </c>
      <c r="CF811" s="38" t="n">
        <v>42018</v>
      </c>
    </row>
    <row r="812">
      <c r="B812" s="25" t="inlineStr">
        <is>
          <t>808-2014</t>
        </is>
      </c>
      <c r="C812" s="25" t="n">
        <v>1313101</v>
      </c>
      <c r="D812" s="25" t="inlineStr">
        <is>
          <t>FAUNA DOMÉSTICA</t>
        </is>
      </c>
      <c r="H812" s="25" t="inlineStr">
        <is>
          <t>maltrato animal</t>
        </is>
      </c>
      <c r="I812" s="25" t="inlineStr">
        <is>
          <t>natalia arteaga</t>
        </is>
      </c>
      <c r="J812" s="25" t="inlineStr">
        <is>
          <t>CL</t>
        </is>
      </c>
      <c r="K812" s="25" t="n">
        <v>40</v>
      </c>
      <c r="L812" s="25" t="inlineStr">
        <is>
          <t>B</t>
        </is>
      </c>
      <c r="M812" s="25" t="inlineStr">
        <is>
          <t>SUR</t>
        </is>
      </c>
      <c r="N812" s="25" t="n">
        <v>27</v>
      </c>
      <c r="O812" s="25" t="inlineStr">
        <is>
          <t>A</t>
        </is>
      </c>
      <c r="P812" s="25" t="n">
        <v>0</v>
      </c>
      <c r="S812" s="25" t="inlineStr">
        <is>
          <t>int 103</t>
        </is>
      </c>
      <c r="T812" s="25">
        <f>CONCATENATE(J812," ",K812," ",L812," ",M812," ",N812," ",O812," ",P812," ",Q812," ",R812," ",S812)</f>
        <v/>
      </c>
      <c r="U812" s="25" t="n">
        <v>1036639944</v>
      </c>
      <c r="V812" s="25" t="n">
        <v>3012567910</v>
      </c>
      <c r="W812" s="25" t="inlineStr">
        <is>
          <t>por determinar</t>
        </is>
      </c>
      <c r="X812" s="25" t="inlineStr">
        <is>
          <t>CL</t>
        </is>
      </c>
      <c r="Y812" s="25" t="n">
        <v>40</v>
      </c>
      <c r="Z812" s="25" t="inlineStr">
        <is>
          <t>B</t>
        </is>
      </c>
      <c r="AA812" s="25" t="inlineStr">
        <is>
          <t>SUR</t>
        </is>
      </c>
      <c r="AB812" s="25" t="n">
        <v>27</v>
      </c>
      <c r="AC812" s="25" t="inlineStr">
        <is>
          <t>A</t>
        </is>
      </c>
      <c r="AD812" s="25" t="n">
        <v>0</v>
      </c>
      <c r="AG812" s="25" t="inlineStr">
        <is>
          <t>int 104</t>
        </is>
      </c>
      <c r="AH812" s="25">
        <f>CONCATENATE(X812," ",Y812," ",Z812," ",AA812," ",AB812," ",AC812," ",AD812," ",AE812," ",AF812," ",AG812)</f>
        <v/>
      </c>
      <c r="AI812" s="25" t="inlineStr">
        <is>
          <t>no reporta</t>
        </is>
      </c>
      <c r="AJ812" s="25" t="inlineStr">
        <is>
          <t>no reporta</t>
        </is>
      </c>
      <c r="AK812" s="25" t="inlineStr">
        <is>
          <t xml:space="preserve">La Mina </t>
        </is>
      </c>
      <c r="AP812" s="25" t="n">
        <v>6</v>
      </c>
      <c r="AQ812" s="34" t="n">
        <v>41872</v>
      </c>
      <c r="AR812" s="34" t="n">
        <v>41886</v>
      </c>
      <c r="AS812" s="36">
        <f>AR812-AQ812</f>
        <v/>
      </c>
      <c r="AT812" s="25" t="inlineStr">
        <is>
          <t>Pendiente de tramite</t>
        </is>
      </c>
      <c r="AU812" s="25" t="inlineStr">
        <is>
          <t>Visitas patrulleros</t>
        </is>
      </c>
    </row>
    <row r="813">
      <c r="B813" s="25" t="inlineStr">
        <is>
          <t>809-2014</t>
        </is>
      </c>
      <c r="C813" s="25" t="n">
        <v>1313452</v>
      </c>
      <c r="D813" s="25" t="inlineStr">
        <is>
          <t>FAUNA DOMÉSTICA</t>
        </is>
      </c>
      <c r="H813" s="25" t="inlineStr">
        <is>
          <t>perro ladra todo el dia en el balcon</t>
        </is>
      </c>
      <c r="I813" s="25" t="inlineStr">
        <is>
          <t>edi lopez</t>
        </is>
      </c>
      <c r="T813" s="25">
        <f>CONCATENATE(J813," ",K813," ",L813," ",M813," ",N813," ",O813," ",P813," ",Q813," ",R813," ",S813)</f>
        <v/>
      </c>
      <c r="U813" s="25" t="n">
        <v>43841009</v>
      </c>
      <c r="V813" s="25" t="n">
        <v>2665050</v>
      </c>
      <c r="W813" s="25" t="inlineStr">
        <is>
          <t>por determinar</t>
        </is>
      </c>
      <c r="X813" s="25" t="inlineStr">
        <is>
          <t>CL</t>
        </is>
      </c>
      <c r="Y813" s="25" t="n">
        <v>44</v>
      </c>
      <c r="AA813" s="25" t="inlineStr">
        <is>
          <t>SUR</t>
        </is>
      </c>
      <c r="AB813" s="25" t="n">
        <v>41</v>
      </c>
      <c r="AD813" s="25" t="n">
        <v>35</v>
      </c>
      <c r="AG813" s="25" t="n">
        <v>101</v>
      </c>
      <c r="AH813" s="25">
        <f>CONCATENATE(X813," ",Y813," ",Z813," ",AA813," ",AB813," ",AC813," ",AD813," ",AE813," ",AF813," ",AG813)</f>
        <v/>
      </c>
      <c r="AI813" s="25" t="inlineStr">
        <is>
          <t>no reporta</t>
        </is>
      </c>
      <c r="AJ813" s="25" t="inlineStr">
        <is>
          <t>no reporta</t>
        </is>
      </c>
      <c r="AK813" s="25" t="inlineStr">
        <is>
          <t>El Dorado</t>
        </is>
      </c>
      <c r="AP813" s="25" t="n">
        <v>7</v>
      </c>
      <c r="AQ813" s="34" t="n">
        <v>41879</v>
      </c>
      <c r="AR813" s="34" t="n">
        <v>41886</v>
      </c>
      <c r="AS813" s="36">
        <f>AR813-AQ813</f>
        <v/>
      </c>
      <c r="AT813" s="25" t="inlineStr">
        <is>
          <t>Pendiente de tramite</t>
        </is>
      </c>
      <c r="AU813" s="25" t="inlineStr">
        <is>
          <t>Auto de archivo</t>
        </is>
      </c>
    </row>
    <row r="814">
      <c r="B814" s="25" t="inlineStr">
        <is>
          <t>810-2014</t>
        </is>
      </c>
      <c r="C814" s="25" t="n">
        <v>1312491</v>
      </c>
      <c r="D814" s="25" t="inlineStr">
        <is>
          <t>FAUNA DOMÉSTICA</t>
        </is>
      </c>
      <c r="H814" s="25" t="inlineStr">
        <is>
          <t>No recogen heces de mascota</t>
        </is>
      </c>
      <c r="I814" s="25" t="inlineStr">
        <is>
          <t>julio ossa</t>
        </is>
      </c>
      <c r="T814" s="25">
        <f>CONCATENATE(J814," ",K814," ",L814," ",M814," ",N814," ",O814," ",P814," ",Q814," ",R814," ",S814)</f>
        <v/>
      </c>
      <c r="U814" s="25" t="n">
        <v>70552699</v>
      </c>
      <c r="V814" s="25" t="n">
        <v>3332078</v>
      </c>
      <c r="W814" s="25" t="inlineStr">
        <is>
          <t>por determinar</t>
        </is>
      </c>
      <c r="X814" s="25" t="inlineStr">
        <is>
          <t>CL</t>
        </is>
      </c>
      <c r="Y814" s="25" t="n">
        <v>40</v>
      </c>
      <c r="Z814" s="25" t="inlineStr">
        <is>
          <t>AA</t>
        </is>
      </c>
      <c r="AA814" s="25" t="inlineStr">
        <is>
          <t>SUR</t>
        </is>
      </c>
      <c r="AB814" s="25" t="n">
        <v>30</v>
      </c>
      <c r="AD814" s="25" t="n">
        <v>91</v>
      </c>
      <c r="AH814" s="25">
        <f>CONCATENATE(X814," ",Y814," ",Z814," ",AA814," ",AB814," ",AC814," ",AD814," ",AE814," ",AF814," ",AG814)</f>
        <v/>
      </c>
      <c r="AI814" s="25" t="inlineStr">
        <is>
          <t>no reporta</t>
        </is>
      </c>
      <c r="AJ814" s="25" t="inlineStr">
        <is>
          <t>no reporta</t>
        </is>
      </c>
      <c r="AK814" s="25" t="inlineStr">
        <is>
          <t>San José</t>
        </is>
      </c>
      <c r="AP814" s="25" t="n">
        <v>6</v>
      </c>
      <c r="AQ814" s="34" t="n">
        <v>41844</v>
      </c>
      <c r="AR814" s="34" t="n">
        <v>41857</v>
      </c>
      <c r="AS814" s="36">
        <f>AR814-AQ814</f>
        <v/>
      </c>
      <c r="AT814" s="25" t="inlineStr">
        <is>
          <t>Pendiente de tramite</t>
        </is>
      </c>
      <c r="AU814" s="25" t="inlineStr">
        <is>
          <t>Auto de archivo</t>
        </is>
      </c>
    </row>
    <row r="815">
      <c r="B815" s="25" t="inlineStr">
        <is>
          <t>811-2014</t>
        </is>
      </c>
      <c r="C815" s="25" t="n">
        <v>1313701</v>
      </c>
      <c r="D815" s="25" t="inlineStr">
        <is>
          <t>FAUNA DOMÉSTICA</t>
        </is>
      </c>
      <c r="H815" s="25" t="inlineStr">
        <is>
          <t>mascota de alto grado de peligrosidad</t>
        </is>
      </c>
      <c r="I815" s="25" t="inlineStr">
        <is>
          <t>anonimo</t>
        </is>
      </c>
      <c r="T815" s="25">
        <f>CONCATENATE(J815," ",K815," ",L815," ",M815," ",N815," ",O815," ",P815," ",Q815," ",R815," ",S815)</f>
        <v/>
      </c>
      <c r="U815" s="25" t="inlineStr">
        <is>
          <t>no reporta</t>
        </is>
      </c>
      <c r="V815" s="25" t="inlineStr">
        <is>
          <t>no reporta</t>
        </is>
      </c>
      <c r="W815" s="25" t="inlineStr">
        <is>
          <t>andres uribe</t>
        </is>
      </c>
      <c r="X815" s="25" t="inlineStr">
        <is>
          <t>KR</t>
        </is>
      </c>
      <c r="Y815" s="25" t="n">
        <v>24</v>
      </c>
      <c r="Z815" s="25" t="inlineStr">
        <is>
          <t>D</t>
        </is>
      </c>
      <c r="AB815" s="25" t="n">
        <v>41</v>
      </c>
      <c r="AC815" s="25" t="inlineStr">
        <is>
          <t>B</t>
        </is>
      </c>
      <c r="AD815" s="25" t="n">
        <v>55</v>
      </c>
      <c r="AE815" s="25" t="inlineStr">
        <is>
          <t>SUR</t>
        </is>
      </c>
      <c r="AH815" s="25">
        <f>CONCATENATE(X815," ",Y815," ",Z815," ",AA815," ",AB815," ",AC815," ",AD815," ",AE815," ",AF815," ",AG815)</f>
        <v/>
      </c>
      <c r="AI815" s="25" t="inlineStr">
        <is>
          <t>no reporta</t>
        </is>
      </c>
      <c r="AJ815" s="25" t="inlineStr">
        <is>
          <t>no reporta</t>
        </is>
      </c>
      <c r="AK815" s="25" t="inlineStr">
        <is>
          <t>San Rafael</t>
        </is>
      </c>
      <c r="AP815" s="25" t="n">
        <v>6</v>
      </c>
      <c r="AQ815" s="34" t="n">
        <v>41890</v>
      </c>
      <c r="AR815" s="34" t="n">
        <v>41904</v>
      </c>
      <c r="AS815" s="36">
        <f>AR815-AQ815</f>
        <v/>
      </c>
      <c r="AT815" s="25" t="inlineStr">
        <is>
          <t>Acta de compromiso</t>
        </is>
      </c>
      <c r="AU815" s="25" t="inlineStr">
        <is>
          <t>Auto de archivo</t>
        </is>
      </c>
    </row>
    <row r="816">
      <c r="B816" s="25" t="inlineStr">
        <is>
          <t>812-2014</t>
        </is>
      </c>
      <c r="C816" s="25" t="n">
        <v>1314257</v>
      </c>
      <c r="E816" s="25" t="inlineStr">
        <is>
          <t>RESIDUOS SOLIDOS</t>
        </is>
      </c>
      <c r="H816" s="25" t="inlineStr">
        <is>
          <t>disposicion inadecuada de residuos solidos</t>
        </is>
      </c>
      <c r="I816" s="25" t="inlineStr">
        <is>
          <t>de Oficio</t>
        </is>
      </c>
      <c r="T816" s="25">
        <f>CONCATENATE(J816," ",K816," ",L816," ",M816," ",N816," ",O816," ",P816," ",Q816," ",R816," ",S816)</f>
        <v/>
      </c>
      <c r="U816" s="25" t="inlineStr">
        <is>
          <t>no reporta</t>
        </is>
      </c>
      <c r="V816" s="25" t="inlineStr">
        <is>
          <t>no reporta</t>
        </is>
      </c>
      <c r="W816" s="25" t="inlineStr">
        <is>
          <t>propietario vehiculo HZI484</t>
        </is>
      </c>
      <c r="X816" s="25" t="inlineStr">
        <is>
          <t>KR</t>
        </is>
      </c>
      <c r="Y816" s="25" t="n">
        <v>39</v>
      </c>
      <c r="AB816" s="25" t="n">
        <v>36</v>
      </c>
      <c r="AE816" s="25" t="inlineStr">
        <is>
          <t>SUR</t>
        </is>
      </c>
      <c r="AH816" s="25">
        <f>CONCATENATE(X816," ",Y816," ",Z816," ",AA816," ",AB816," ",AC816," ",AD816," ",AE816," ",AF816," ",AG816)</f>
        <v/>
      </c>
      <c r="AI816" s="25" t="inlineStr">
        <is>
          <t>no reporta</t>
        </is>
      </c>
      <c r="AJ816" s="25" t="inlineStr">
        <is>
          <t>no reporta</t>
        </is>
      </c>
      <c r="AK816" s="25" t="inlineStr">
        <is>
          <t>Zona Centro</t>
        </is>
      </c>
      <c r="AP816" s="25" t="n">
        <v>9</v>
      </c>
      <c r="AQ816" s="34" t="n">
        <v>41922</v>
      </c>
      <c r="AR816" s="34" t="n">
        <v>41922</v>
      </c>
      <c r="AS816" s="36">
        <f>AR816-AQ816</f>
        <v/>
      </c>
      <c r="AT816" s="25" t="inlineStr">
        <is>
          <t>Comparendo ambiental</t>
        </is>
      </c>
      <c r="AU816" s="25" t="inlineStr">
        <is>
          <t>Auto de archivo</t>
        </is>
      </c>
    </row>
    <row r="817">
      <c r="B817" s="25" t="inlineStr">
        <is>
          <t>813-2014</t>
        </is>
      </c>
      <c r="C817" s="25" t="n">
        <v>1314261</v>
      </c>
      <c r="E817" s="25" t="inlineStr">
        <is>
          <t>RESIDUOS SOLIDOS</t>
        </is>
      </c>
      <c r="H817" s="25" t="inlineStr">
        <is>
          <t>disposicion inadecuada de residuos solidos</t>
        </is>
      </c>
      <c r="I817" s="25" t="inlineStr">
        <is>
          <t>de Oficio</t>
        </is>
      </c>
      <c r="T817" s="25">
        <f>CONCATENATE(J817," ",K817," ",L817," ",M817," ",N817," ",O817," ",P817," ",Q817," ",R817," ",S817)</f>
        <v/>
      </c>
      <c r="U817" s="25" t="inlineStr">
        <is>
          <t>no reporta</t>
        </is>
      </c>
      <c r="V817" s="25" t="inlineStr">
        <is>
          <t>no reporta</t>
        </is>
      </c>
      <c r="W817" s="25" t="inlineStr">
        <is>
          <t>almacen vamos</t>
        </is>
      </c>
      <c r="X817" s="25" t="inlineStr">
        <is>
          <t>CL</t>
        </is>
      </c>
      <c r="Y817" s="25" t="n">
        <v>36</v>
      </c>
      <c r="AA817" s="25" t="inlineStr">
        <is>
          <t>SUR</t>
        </is>
      </c>
      <c r="AB817" s="25" t="n">
        <v>42</v>
      </c>
      <c r="AD817" s="25" t="n">
        <v>53</v>
      </c>
      <c r="AH817" s="25">
        <f>CONCATENATE(X817," ",Y817," ",Z817," ",AA817," ",AB817," ",AC817," ",AD817," ",AE817," ",AF817," ",AG817)</f>
        <v/>
      </c>
      <c r="AI817" s="25" t="inlineStr">
        <is>
          <t>no reporta</t>
        </is>
      </c>
      <c r="AJ817" s="25" t="inlineStr">
        <is>
          <t>no reporta</t>
        </is>
      </c>
      <c r="AK817" s="25" t="inlineStr">
        <is>
          <t>Zona Centro</t>
        </is>
      </c>
      <c r="AP817" s="25" t="n">
        <v>9</v>
      </c>
      <c r="AQ817" s="34" t="n">
        <v>41923</v>
      </c>
      <c r="AR817" s="34" t="n">
        <v>41922</v>
      </c>
      <c r="AS817" s="36" t="n">
        <v>0</v>
      </c>
      <c r="AT817" s="25" t="inlineStr">
        <is>
          <t>Comparendo ambiental</t>
        </is>
      </c>
      <c r="AU817" s="25" t="inlineStr">
        <is>
          <t>Auto de archivo</t>
        </is>
      </c>
    </row>
    <row r="818">
      <c r="B818" s="25" t="inlineStr">
        <is>
          <t>814-2014</t>
        </is>
      </c>
      <c r="C818" s="25" t="n">
        <v>1314258</v>
      </c>
      <c r="E818" s="25" t="inlineStr">
        <is>
          <t>RESIDUOS SOLIDOS</t>
        </is>
      </c>
      <c r="H818" s="25" t="inlineStr">
        <is>
          <t>disposicion inadecuada de residuos solidos</t>
        </is>
      </c>
      <c r="I818" s="25" t="inlineStr">
        <is>
          <t>de Oficio</t>
        </is>
      </c>
      <c r="T818" s="25">
        <f>CONCATENATE(J818," ",K818," ",L818," ",M818," ",N818," ",O818," ",P818," ",Q818," ",R818," ",S818)</f>
        <v/>
      </c>
      <c r="U818" s="25" t="inlineStr">
        <is>
          <t>no reporta</t>
        </is>
      </c>
      <c r="V818" s="25" t="inlineStr">
        <is>
          <t>no reporta</t>
        </is>
      </c>
      <c r="W818" s="25" t="inlineStr">
        <is>
          <t>gana</t>
        </is>
      </c>
      <c r="X818" s="25" t="inlineStr">
        <is>
          <t>KR</t>
        </is>
      </c>
      <c r="Y818" s="25" t="n">
        <v>43</v>
      </c>
      <c r="AB818" s="25" t="n">
        <v>36</v>
      </c>
      <c r="AD818" s="25" t="n">
        <v>6</v>
      </c>
      <c r="AE818" s="25" t="inlineStr">
        <is>
          <t>SUR</t>
        </is>
      </c>
      <c r="AH818" s="25">
        <f>CONCATENATE(X818," ",Y818," ",Z818," ",AA818," ",AB818," ",AC818," ",AD818," ",AE818," ",AF818," ",AG818)</f>
        <v/>
      </c>
      <c r="AI818" s="25" t="inlineStr">
        <is>
          <t>no reporta</t>
        </is>
      </c>
      <c r="AJ818" s="25" t="inlineStr">
        <is>
          <t>no reporta</t>
        </is>
      </c>
      <c r="AK818" s="25" t="inlineStr">
        <is>
          <t>Zona Centro</t>
        </is>
      </c>
      <c r="AP818" s="25" t="n">
        <v>9</v>
      </c>
      <c r="AQ818" s="34" t="n">
        <v>41922</v>
      </c>
      <c r="AR818" s="34" t="n">
        <v>41922</v>
      </c>
      <c r="AS818" s="36" t="n">
        <v>0</v>
      </c>
      <c r="AT818" s="25" t="inlineStr">
        <is>
          <t>Comparendo ambiental</t>
        </is>
      </c>
      <c r="AU818" s="25" t="inlineStr">
        <is>
          <t>Auto de archivo</t>
        </is>
      </c>
    </row>
    <row r="819">
      <c r="B819" s="25" t="inlineStr">
        <is>
          <t>815-2014</t>
        </is>
      </c>
      <c r="C819" s="25" t="n">
        <v>1314260</v>
      </c>
      <c r="E819" s="25" t="inlineStr">
        <is>
          <t>RESIDUOS SOLIDOS</t>
        </is>
      </c>
      <c r="H819" s="25" t="inlineStr">
        <is>
          <t>disposicion inadecuada de residuos solidos</t>
        </is>
      </c>
      <c r="I819" s="25" t="inlineStr">
        <is>
          <t>de Oficio</t>
        </is>
      </c>
      <c r="T819" s="25">
        <f>CONCATENATE(J819," ",K819," ",L819," ",M819," ",N819," ",O819," ",P819," ",Q819," ",R819," ",S819)</f>
        <v/>
      </c>
      <c r="U819" s="25" t="inlineStr">
        <is>
          <t>no reporta</t>
        </is>
      </c>
      <c r="V819" s="25" t="inlineStr">
        <is>
          <t>no reporta</t>
        </is>
      </c>
      <c r="W819" s="25" t="inlineStr">
        <is>
          <t>cadena deportiva</t>
        </is>
      </c>
      <c r="X819" s="25" t="inlineStr">
        <is>
          <t>CL</t>
        </is>
      </c>
      <c r="Y819" s="25" t="n">
        <v>36</v>
      </c>
      <c r="AA819" s="25" t="inlineStr">
        <is>
          <t>SUR</t>
        </is>
      </c>
      <c r="AB819" s="25" t="n">
        <v>42</v>
      </c>
      <c r="AD819" s="25" t="n">
        <v>46</v>
      </c>
      <c r="AH819" s="25">
        <f>CONCATENATE(X819," ",Y819," ",Z819," ",AA819," ",AB819," ",AC819," ",AD819," ",AE819," ",AF819," ",AG819)</f>
        <v/>
      </c>
      <c r="AI819" s="25" t="inlineStr">
        <is>
          <t>no reporta</t>
        </is>
      </c>
      <c r="AJ819" s="25" t="inlineStr">
        <is>
          <t>no reporta</t>
        </is>
      </c>
      <c r="AK819" s="25" t="inlineStr">
        <is>
          <t>Zona Centro</t>
        </is>
      </c>
      <c r="AP819" s="25" t="n">
        <v>9</v>
      </c>
      <c r="AQ819" s="34" t="n">
        <v>41922</v>
      </c>
      <c r="AR819" s="34" t="n">
        <v>41922</v>
      </c>
      <c r="AS819" s="36">
        <f>AR819-AQ819</f>
        <v/>
      </c>
      <c r="AT819" s="25" t="inlineStr">
        <is>
          <t>Comparendo ambiental</t>
        </is>
      </c>
      <c r="AU819" s="25" t="inlineStr">
        <is>
          <t>Auto de archivo</t>
        </is>
      </c>
    </row>
    <row r="820">
      <c r="B820" s="25" t="inlineStr">
        <is>
          <t>816-2014</t>
        </is>
      </c>
      <c r="C820" s="25" t="n">
        <v>1314259</v>
      </c>
      <c r="E820" s="25" t="inlineStr">
        <is>
          <t>RESIDUOS SOLIDOS</t>
        </is>
      </c>
      <c r="H820" s="25" t="inlineStr">
        <is>
          <t>disposicion inadecuada de residuos solidos</t>
        </is>
      </c>
      <c r="I820" s="25" t="inlineStr">
        <is>
          <t>de Oficio</t>
        </is>
      </c>
      <c r="T820" s="25">
        <f>CONCATENATE(J820," ",K820," ",L820," ",M820," ",N820," ",O820," ",P820," ",Q820," ",R820," ",S820)</f>
        <v/>
      </c>
      <c r="U820" s="25" t="inlineStr">
        <is>
          <t>no reporta</t>
        </is>
      </c>
      <c r="V820" s="25" t="inlineStr">
        <is>
          <t>no reporta</t>
        </is>
      </c>
      <c r="W820" s="25" t="inlineStr">
        <is>
          <t>residente</t>
        </is>
      </c>
      <c r="X820" s="25" t="inlineStr">
        <is>
          <t>CL</t>
        </is>
      </c>
      <c r="Y820" s="25" t="n">
        <v>39</v>
      </c>
      <c r="AA820" s="25" t="inlineStr">
        <is>
          <t>SUR</t>
        </is>
      </c>
      <c r="AB820" s="25" t="n">
        <v>37</v>
      </c>
      <c r="AD820" s="25" t="n">
        <v>30</v>
      </c>
      <c r="AH820" s="25">
        <f>CONCATENATE(X820," ",Y820," ",Z820," ",AA820," ",AB820," ",AC820," ",AD820," ",AE820," ",AF820," ",AG820)</f>
        <v/>
      </c>
      <c r="AI820" s="25" t="inlineStr">
        <is>
          <t>no reporta</t>
        </is>
      </c>
      <c r="AJ820" s="25" t="inlineStr">
        <is>
          <t>no reporta</t>
        </is>
      </c>
      <c r="AK820" s="25" t="inlineStr">
        <is>
          <t>Zona Centro</t>
        </is>
      </c>
      <c r="AP820" s="25" t="n">
        <v>9</v>
      </c>
      <c r="AQ820" s="34" t="n">
        <v>41922</v>
      </c>
      <c r="AR820" s="34" t="n">
        <v>41922</v>
      </c>
      <c r="AS820" s="36">
        <f>AR820-AQ820</f>
        <v/>
      </c>
      <c r="AT820" s="25" t="inlineStr">
        <is>
          <t>Comparendo ambiental</t>
        </is>
      </c>
      <c r="AU820" s="25" t="inlineStr">
        <is>
          <t>Auto de archivo</t>
        </is>
      </c>
    </row>
    <row r="821">
      <c r="B821" s="25" t="inlineStr">
        <is>
          <t>817-2014</t>
        </is>
      </c>
      <c r="C821" s="25" t="inlineStr">
        <is>
          <t>13-3349</t>
        </is>
      </c>
      <c r="D821" s="25" t="inlineStr">
        <is>
          <t>AIRE</t>
        </is>
      </c>
      <c r="H821" s="25" t="inlineStr">
        <is>
          <t>afectacion ambiental por emisiones de particulas y ruido</t>
        </is>
      </c>
      <c r="I821" s="25" t="inlineStr">
        <is>
          <t>de Oficio</t>
        </is>
      </c>
      <c r="T821" s="25">
        <f>CONCATENATE(J821," ",K821," ",L821," ",M821," ",N821," ",O821," ",P821," ",Q821," ",R821," ",S821)</f>
        <v/>
      </c>
      <c r="U821" s="25" t="inlineStr">
        <is>
          <t>no reporta</t>
        </is>
      </c>
      <c r="V821" s="25" t="inlineStr">
        <is>
          <t>no reporta</t>
        </is>
      </c>
      <c r="W821" s="25" t="inlineStr">
        <is>
          <t>socya</t>
        </is>
      </c>
      <c r="X821" s="25" t="inlineStr">
        <is>
          <t>CL</t>
        </is>
      </c>
      <c r="Y821" s="25" t="n">
        <v>46</v>
      </c>
      <c r="Z821" s="25" t="inlineStr">
        <is>
          <t>A</t>
        </is>
      </c>
      <c r="AA821" s="25" t="inlineStr">
        <is>
          <t>SUR</t>
        </is>
      </c>
      <c r="AB821" s="25" t="n">
        <v>43</v>
      </c>
      <c r="AD821" s="25" t="n">
        <v>100</v>
      </c>
      <c r="AH821" s="25">
        <f>CONCATENATE(X821," ",Y821," ",Z821," ",AA821," ",AB821," ",AC821," ",AD821," ",AE821," ",AF821," ",AG821)</f>
        <v/>
      </c>
      <c r="AI821" s="25" t="inlineStr">
        <is>
          <t>no reporta</t>
        </is>
      </c>
      <c r="AJ821" s="25" t="n">
        <v>2704537</v>
      </c>
      <c r="AK821" s="25" t="inlineStr">
        <is>
          <t>Primavera</t>
        </is>
      </c>
      <c r="AP821" s="25" t="n">
        <v>8</v>
      </c>
      <c r="AQ821" s="34" t="n">
        <v>41877</v>
      </c>
      <c r="AR821" s="34" t="n">
        <v>41877</v>
      </c>
      <c r="AS821" s="36">
        <f>AR821-AQ821</f>
        <v/>
      </c>
      <c r="AT821" s="25" t="inlineStr">
        <is>
          <t>Acta de compromiso</t>
        </is>
      </c>
      <c r="AU821" s="25" t="inlineStr">
        <is>
          <t>Auto de archivo</t>
        </is>
      </c>
      <c r="AW821" s="38" t="n">
        <v>41883</v>
      </c>
      <c r="AX821" s="37" t="inlineStr">
        <is>
          <t>inspeccion ambiental</t>
        </is>
      </c>
    </row>
    <row r="822">
      <c r="A822" s="25" t="inlineStr">
        <is>
          <t>DP 14081</t>
        </is>
      </c>
      <c r="B822" s="25" t="inlineStr">
        <is>
          <t>818-2014</t>
        </is>
      </c>
      <c r="C822" s="25" t="inlineStr">
        <is>
          <t>13-3593 - 1313795 - 13-3775- 1315141-004594</t>
        </is>
      </c>
      <c r="D822" s="25" t="inlineStr">
        <is>
          <t>HÍDRICO</t>
        </is>
      </c>
      <c r="H822" s="25" t="inlineStr">
        <is>
          <t>fuente hidrica perjudica a la señora blanca alzate</t>
        </is>
      </c>
      <c r="I822" s="25" t="inlineStr">
        <is>
          <t>blanca oliva alzate</t>
        </is>
      </c>
      <c r="J822" s="25" t="inlineStr">
        <is>
          <t>CL</t>
        </is>
      </c>
      <c r="K822" s="25" t="n">
        <v>36</v>
      </c>
      <c r="L822" s="25" t="inlineStr">
        <is>
          <t>D</t>
        </is>
      </c>
      <c r="M822" s="25" t="inlineStr">
        <is>
          <t>SUR</t>
        </is>
      </c>
      <c r="N822" s="25" t="n">
        <v>26</v>
      </c>
      <c r="O822" s="25" t="inlineStr">
        <is>
          <t>A</t>
        </is>
      </c>
      <c r="P822" s="25" t="n">
        <v>6</v>
      </c>
      <c r="T822" s="25">
        <f>CONCATENATE(J822," ",K822," ",L822," ",M822," ",N822," ",O822," ",P822," ",Q822," ",R822," ",S822)</f>
        <v/>
      </c>
      <c r="U822" s="25" t="inlineStr">
        <is>
          <t>no reporta</t>
        </is>
      </c>
      <c r="V822" s="25" t="inlineStr">
        <is>
          <t>no reporta</t>
        </is>
      </c>
      <c r="W822" s="25" t="inlineStr">
        <is>
          <t>por determinar</t>
        </is>
      </c>
      <c r="AH822" s="25">
        <f>CONCATENATE(X822," ",Y822," ",Z822," ",AA822," ",AB822," ",AC822," ",AD822," ",AE822," ",AF822," ",AG822)</f>
        <v/>
      </c>
      <c r="AI822" s="25" t="inlineStr">
        <is>
          <t>no reporta</t>
        </is>
      </c>
      <c r="AJ822" s="25" t="inlineStr">
        <is>
          <t>no reporta</t>
        </is>
      </c>
      <c r="AK822" s="25" t="inlineStr">
        <is>
          <t>El Escobero</t>
        </is>
      </c>
      <c r="AP822" s="25" t="n">
        <v>10</v>
      </c>
      <c r="AQ822" s="34" t="n">
        <v>41912</v>
      </c>
      <c r="AR822" s="34" t="n">
        <v>41912</v>
      </c>
      <c r="AS822" s="36">
        <f>AR822-AQ822</f>
        <v/>
      </c>
      <c r="AT822" s="25" t="inlineStr">
        <is>
          <t>Pendiente de tramite</t>
        </is>
      </c>
      <c r="AU822" s="25" t="inlineStr">
        <is>
          <t>Auto de archivo</t>
        </is>
      </c>
    </row>
    <row r="823">
      <c r="B823" s="25" t="inlineStr">
        <is>
          <t>819-2014</t>
        </is>
      </c>
      <c r="C823" s="25" t="n">
        <v>1314268</v>
      </c>
      <c r="E823" s="25" t="inlineStr">
        <is>
          <t>ESCOMBROS</t>
        </is>
      </c>
      <c r="H823" s="25" t="inlineStr">
        <is>
          <t>disposicion inadecuada de escombros en via publica</t>
        </is>
      </c>
      <c r="I823" s="25" t="inlineStr">
        <is>
          <t>elizabeth correa</t>
        </is>
      </c>
      <c r="J823" s="25" t="inlineStr">
        <is>
          <t>KR</t>
        </is>
      </c>
      <c r="K823" s="25" t="n">
        <v>48</v>
      </c>
      <c r="N823" s="25" t="n">
        <v>30</v>
      </c>
      <c r="O823" s="25" t="inlineStr">
        <is>
          <t>B</t>
        </is>
      </c>
      <c r="Q823" s="25" t="inlineStr">
        <is>
          <t>SUR</t>
        </is>
      </c>
      <c r="T823" s="25">
        <f>CONCATENATE(J823," ",K823," ",L823," ",M823," ",N823," ",O823," ",P823," ",Q823," ",R823," ",S823)</f>
        <v/>
      </c>
      <c r="U823" s="25" t="inlineStr">
        <is>
          <t>no reporta</t>
        </is>
      </c>
      <c r="V823" s="25" t="inlineStr">
        <is>
          <t>no reporta</t>
        </is>
      </c>
      <c r="W823" s="25" t="inlineStr">
        <is>
          <t>por determinar</t>
        </is>
      </c>
      <c r="X823" s="25" t="inlineStr">
        <is>
          <t>KR</t>
        </is>
      </c>
      <c r="Y823" s="25" t="n">
        <v>27</v>
      </c>
      <c r="AB823" s="25" t="n">
        <v>38</v>
      </c>
      <c r="AC823" s="25" t="inlineStr">
        <is>
          <t>B</t>
        </is>
      </c>
      <c r="AE823" s="25" t="inlineStr">
        <is>
          <t>SUR</t>
        </is>
      </c>
      <c r="AH823" s="25">
        <f>CONCATENATE(X823," ",Y823," ",Z823," ",AA823," ",AB823," ",AC823," ",AD823," ",AE823," ",AF823," ",AG823)</f>
        <v/>
      </c>
      <c r="AI823" s="25" t="inlineStr">
        <is>
          <t>no reporta</t>
        </is>
      </c>
      <c r="AJ823" s="25" t="inlineStr">
        <is>
          <t>no reporta</t>
        </is>
      </c>
      <c r="AK823" s="25" t="inlineStr">
        <is>
          <t>San José</t>
        </is>
      </c>
      <c r="AP823" s="25" t="n">
        <v>6</v>
      </c>
      <c r="AQ823" s="34" t="n">
        <v>41922</v>
      </c>
      <c r="AR823" s="34" t="n">
        <v>41922</v>
      </c>
      <c r="AS823" s="36">
        <f>AR823-AQ823</f>
        <v/>
      </c>
      <c r="AT823" s="25" t="inlineStr">
        <is>
          <t>Pendiente de tramite</t>
        </is>
      </c>
      <c r="AU823" s="25" t="inlineStr">
        <is>
          <t>Auto de archivo</t>
        </is>
      </c>
      <c r="AW823" s="38" t="n">
        <v>41922</v>
      </c>
      <c r="AX823" s="37" t="inlineStr">
        <is>
          <t>jhon j-santiago</t>
        </is>
      </c>
      <c r="AY823" s="38" t="n">
        <v>41912</v>
      </c>
      <c r="CF823" s="38" t="n">
        <v>41928</v>
      </c>
    </row>
    <row r="824">
      <c r="B824" s="25" t="inlineStr">
        <is>
          <t>820-2014</t>
        </is>
      </c>
      <c r="C824" s="25" t="n">
        <v>1314364</v>
      </c>
      <c r="D824" s="25" t="inlineStr">
        <is>
          <t>LOTE-PREDIO</t>
        </is>
      </c>
      <c r="H824" s="25" t="inlineStr">
        <is>
          <t>personas desalojadas en zona de alto riesgo regresaron y aguas negras caen en la superficie</t>
        </is>
      </c>
      <c r="I824" s="25" t="inlineStr">
        <is>
          <t>comunidad</t>
        </is>
      </c>
      <c r="T824" s="25">
        <f>CONCATENATE(J824," ",K824," ",L824," ",M824," ",N824," ",O824," ",P824," ",Q824," ",R824," ",S824)</f>
        <v/>
      </c>
      <c r="U824" s="25" t="inlineStr">
        <is>
          <t>no reporta</t>
        </is>
      </c>
      <c r="V824" s="25" t="inlineStr">
        <is>
          <t>no reporta</t>
        </is>
      </c>
      <c r="W824" s="25" t="inlineStr">
        <is>
          <t>por determinar</t>
        </is>
      </c>
      <c r="X824" s="25" t="inlineStr">
        <is>
          <t>KR</t>
        </is>
      </c>
      <c r="Y824" s="25" t="n">
        <v>39</v>
      </c>
      <c r="Z824" s="25" t="inlineStr">
        <is>
          <t>A</t>
        </is>
      </c>
      <c r="AB824" s="25" t="n">
        <v>48</v>
      </c>
      <c r="AC824" s="25" t="inlineStr">
        <is>
          <t>C</t>
        </is>
      </c>
      <c r="AD824" s="25" t="n">
        <v>32</v>
      </c>
      <c r="AE824" s="25" t="inlineStr">
        <is>
          <t>SUR</t>
        </is>
      </c>
      <c r="AH824" s="25">
        <f>CONCATENATE(X824," ",Y824," ",Z824," ",AA824," ",AB824," ",AC824," ",AD824," ",AE824," ",AF824," ",AG824)</f>
        <v/>
      </c>
      <c r="AI824" s="25" t="inlineStr">
        <is>
          <t>no reporta</t>
        </is>
      </c>
      <c r="AJ824" s="25" t="inlineStr">
        <is>
          <t>no reporta</t>
        </is>
      </c>
      <c r="AK824" s="25" t="inlineStr">
        <is>
          <t>Loma del Barro</t>
        </is>
      </c>
      <c r="AP824" s="25" t="n">
        <v>7</v>
      </c>
      <c r="AQ824" s="34" t="n">
        <v>41919</v>
      </c>
      <c r="AS824" s="36">
        <f>AR824-AQ824</f>
        <v/>
      </c>
      <c r="AT824" s="25" t="inlineStr">
        <is>
          <t>Pendiente de tramite</t>
        </is>
      </c>
      <c r="AU824" s="25" t="inlineStr">
        <is>
          <t>Auto de archivo</t>
        </is>
      </c>
      <c r="AW824" s="38" t="n">
        <v>41919</v>
      </c>
      <c r="AX824" s="37" t="inlineStr">
        <is>
          <t>jhon j alvarez</t>
        </is>
      </c>
      <c r="AY824" s="38" t="n">
        <v>41933</v>
      </c>
      <c r="CF824" s="38" t="n">
        <v>41940</v>
      </c>
    </row>
    <row r="825">
      <c r="B825" s="25" t="inlineStr">
        <is>
          <t>821-2014</t>
        </is>
      </c>
      <c r="C825" s="25" t="n">
        <v>1314394</v>
      </c>
      <c r="E825" s="25" t="inlineStr">
        <is>
          <t>ESCOMBROS</t>
        </is>
      </c>
      <c r="H825" s="25" t="inlineStr">
        <is>
          <t>Escombros en via publica</t>
        </is>
      </c>
      <c r="I825" s="25" t="inlineStr">
        <is>
          <t>de Oficio</t>
        </is>
      </c>
      <c r="T825" s="25">
        <f>CONCATENATE(J825," ",K825," ",L825," ",M825," ",N825," ",O825," ",P825," ",Q825," ",R825," ",S825)</f>
        <v/>
      </c>
      <c r="U825" s="25" t="inlineStr">
        <is>
          <t>no reporta</t>
        </is>
      </c>
      <c r="V825" s="25" t="inlineStr">
        <is>
          <t>no reporta</t>
        </is>
      </c>
      <c r="W825" s="25" t="inlineStr">
        <is>
          <t>por determinar</t>
        </is>
      </c>
      <c r="X825" s="25" t="inlineStr">
        <is>
          <t>TR</t>
        </is>
      </c>
      <c r="Y825" s="25" t="n">
        <v>34</v>
      </c>
      <c r="Z825" s="25" t="inlineStr">
        <is>
          <t>DD</t>
        </is>
      </c>
      <c r="AB825" s="25" t="n">
        <v>32</v>
      </c>
      <c r="AC825" s="25" t="inlineStr">
        <is>
          <t>C</t>
        </is>
      </c>
      <c r="AD825" s="25" t="n">
        <v>88</v>
      </c>
      <c r="AH825" s="25">
        <f>CONCATENATE(X825," ",Y825," ",Z825," ",AA825," ",AB825," ",AC825," ",AD825," ",AE825," ",AF825," ",AG825)</f>
        <v/>
      </c>
      <c r="AI825" s="25" t="inlineStr">
        <is>
          <t>no reporta</t>
        </is>
      </c>
      <c r="AJ825" s="25" t="inlineStr">
        <is>
          <t>no reporta</t>
        </is>
      </c>
      <c r="AK825" s="25" t="inlineStr">
        <is>
          <t>Obrero</t>
        </is>
      </c>
      <c r="AP825" s="25" t="n">
        <v>9</v>
      </c>
      <c r="AQ825" s="34" t="n">
        <v>41919</v>
      </c>
      <c r="AS825" s="36">
        <f>AR825-AQ825</f>
        <v/>
      </c>
      <c r="AT825" s="25" t="inlineStr">
        <is>
          <t>Pendiente de tramite</t>
        </is>
      </c>
      <c r="AU825" s="25" t="inlineStr">
        <is>
          <t>Auto de archivo</t>
        </is>
      </c>
      <c r="AW825" s="38" t="n">
        <v>41919</v>
      </c>
      <c r="AX825" s="37" t="inlineStr">
        <is>
          <t>leonardo garcia</t>
        </is>
      </c>
      <c r="AY825" s="38" t="n">
        <v>41933</v>
      </c>
      <c r="CF825" s="38" t="n">
        <v>41940</v>
      </c>
    </row>
    <row r="826">
      <c r="B826" s="25" t="inlineStr">
        <is>
          <t>822-2014</t>
        </is>
      </c>
      <c r="C826" s="25" t="n">
        <v>1314395</v>
      </c>
      <c r="E826" s="25" t="inlineStr">
        <is>
          <t>ESCOMBROS</t>
        </is>
      </c>
      <c r="H826" s="25" t="inlineStr">
        <is>
          <t>Escombros en via publica</t>
        </is>
      </c>
      <c r="I826" s="25" t="inlineStr">
        <is>
          <t>de Oficio</t>
        </is>
      </c>
      <c r="T826" s="25">
        <f>CONCATENATE(J826," ",K826," ",L826," ",M826," ",N826," ",O826," ",P826," ",Q826," ",R826," ",S826)</f>
        <v/>
      </c>
      <c r="U826" s="25" t="inlineStr">
        <is>
          <t>no reporta</t>
        </is>
      </c>
      <c r="V826" s="25" t="inlineStr">
        <is>
          <t>no reporta</t>
        </is>
      </c>
      <c r="W826" s="25" t="inlineStr">
        <is>
          <t>hernando alvarez</t>
        </is>
      </c>
      <c r="X826" s="25" t="inlineStr">
        <is>
          <t>TR</t>
        </is>
      </c>
      <c r="Y826" s="25" t="n">
        <v>34</v>
      </c>
      <c r="Z826" s="25" t="inlineStr">
        <is>
          <t>C</t>
        </is>
      </c>
      <c r="AA826" s="25" t="inlineStr">
        <is>
          <t>SUR</t>
        </is>
      </c>
      <c r="AB826" s="25" t="n">
        <v>32</v>
      </c>
      <c r="AC826" s="25" t="inlineStr">
        <is>
          <t>D</t>
        </is>
      </c>
      <c r="AD826" s="25" t="n">
        <v>13</v>
      </c>
      <c r="AH826" s="25">
        <f>CONCATENATE(X826," ",Y826," ",Z826," ",AA826," ",AB826," ",AC826," ",AD826," ",AE826," ",AF826," ",AG826)</f>
        <v/>
      </c>
      <c r="AI826" s="25" t="inlineStr">
        <is>
          <t>no reporta</t>
        </is>
      </c>
      <c r="AJ826" s="25" t="inlineStr">
        <is>
          <t>no reporta</t>
        </is>
      </c>
      <c r="AK826" s="25" t="inlineStr">
        <is>
          <t>Las Orquideas</t>
        </is>
      </c>
      <c r="AP826" s="25" t="n">
        <v>3</v>
      </c>
      <c r="AQ826" s="34" t="n">
        <v>41919</v>
      </c>
      <c r="AS826" s="36">
        <f>AR826-AQ826</f>
        <v/>
      </c>
      <c r="AT826" s="25" t="inlineStr">
        <is>
          <t>Pendiente de tramite</t>
        </is>
      </c>
      <c r="AU826" s="25" t="inlineStr">
        <is>
          <t>Auto de archivo</t>
        </is>
      </c>
      <c r="AW826" s="38" t="n">
        <v>41919</v>
      </c>
      <c r="AX826" s="37" t="inlineStr">
        <is>
          <t>jeison-santiago</t>
        </is>
      </c>
      <c r="AY826" s="38" t="n">
        <v>41919</v>
      </c>
      <c r="CF826" s="38" t="n">
        <v>41932</v>
      </c>
    </row>
    <row r="827">
      <c r="B827" s="25" t="inlineStr">
        <is>
          <t>823-2014</t>
        </is>
      </c>
      <c r="C827" s="25" t="n">
        <v>1314393</v>
      </c>
      <c r="D827" s="25" t="inlineStr">
        <is>
          <t>LOTE-PREDIO</t>
        </is>
      </c>
      <c r="H827" s="25" t="inlineStr">
        <is>
          <t>lote sin cerramiento y abandonado</t>
        </is>
      </c>
      <c r="I827" s="25" t="inlineStr">
        <is>
          <t>de Oficio</t>
        </is>
      </c>
      <c r="T827" s="25">
        <f>CONCATENATE(J827," ",K827," ",L827," ",M827," ",N827," ",O827," ",P827," ",Q827," ",R827," ",S827)</f>
        <v/>
      </c>
      <c r="U827" s="25" t="inlineStr">
        <is>
          <t>no reporta</t>
        </is>
      </c>
      <c r="V827" s="25" t="inlineStr">
        <is>
          <t>no reporta</t>
        </is>
      </c>
      <c r="W827" s="25" t="inlineStr">
        <is>
          <t>erika</t>
        </is>
      </c>
      <c r="X827" s="25" t="inlineStr">
        <is>
          <t>KR</t>
        </is>
      </c>
      <c r="Y827" s="25" t="n">
        <v>40</v>
      </c>
      <c r="AB827" s="25" t="n">
        <v>47</v>
      </c>
      <c r="AD827" s="25" t="n">
        <v>45</v>
      </c>
      <c r="AE827" s="25" t="inlineStr">
        <is>
          <t>SUR</t>
        </is>
      </c>
      <c r="AH827" s="25">
        <f>CONCATENATE(X827," ",Y827," ",Z827," ",AA827," ",AB827," ",AC827," ",AD827," ",AE827," ",AF827," ",AG827)</f>
        <v/>
      </c>
      <c r="AI827" s="25" t="inlineStr">
        <is>
          <t>no reporta</t>
        </is>
      </c>
      <c r="AJ827" s="25" t="n">
        <v>3026865</v>
      </c>
      <c r="AK827" s="25" t="inlineStr">
        <is>
          <t>El Trianón</t>
        </is>
      </c>
      <c r="AP827" s="25" t="n">
        <v>7</v>
      </c>
      <c r="AQ827" s="34" t="n">
        <v>41913</v>
      </c>
      <c r="AS827" s="36">
        <f>AR827-AQ827</f>
        <v/>
      </c>
      <c r="AT827" s="25" t="inlineStr">
        <is>
          <t>Pendiente de tramite</t>
        </is>
      </c>
      <c r="AU827" s="25" t="inlineStr">
        <is>
          <t>Citaciones</t>
        </is>
      </c>
    </row>
    <row r="828">
      <c r="B828" s="25" t="inlineStr">
        <is>
          <t>824-2014</t>
        </is>
      </c>
      <c r="C828" s="25" t="n">
        <v>1314380</v>
      </c>
      <c r="D828" s="25" t="inlineStr">
        <is>
          <t>ESPACIO PUBLICOS VERDES</t>
        </is>
      </c>
      <c r="H828" s="25" t="inlineStr">
        <is>
          <t>material reciclable en espacio publico</t>
        </is>
      </c>
      <c r="I828" s="25" t="inlineStr">
        <is>
          <t>de Oficio</t>
        </is>
      </c>
      <c r="T828" s="25">
        <f>CONCATENATE(J828," ",K828," ",L828," ",M828," ",N828," ",O828," ",P828," ",Q828," ",R828," ",S828)</f>
        <v/>
      </c>
      <c r="U828" s="25" t="inlineStr">
        <is>
          <t>no reporta</t>
        </is>
      </c>
      <c r="V828" s="25" t="inlineStr">
        <is>
          <t>no reporta</t>
        </is>
      </c>
      <c r="W828" s="25" t="inlineStr">
        <is>
          <t>Por determinar</t>
        </is>
      </c>
      <c r="X828" s="25" t="inlineStr">
        <is>
          <t>CL</t>
        </is>
      </c>
      <c r="Y828" s="25" t="n">
        <v>40</v>
      </c>
      <c r="Z828" s="25" t="inlineStr">
        <is>
          <t>A</t>
        </is>
      </c>
      <c r="AA828" s="25" t="inlineStr">
        <is>
          <t>SUR</t>
        </is>
      </c>
      <c r="AB828" s="25" t="n">
        <v>32</v>
      </c>
      <c r="AC828" s="25" t="inlineStr">
        <is>
          <t>B</t>
        </is>
      </c>
      <c r="AH828" s="25">
        <f>CONCATENATE(X828," ",Y828," ",Z828," ",AA828," ",AB828," ",AC828," ",AD828," ",AE828," ",AF828," ",AG828)</f>
        <v/>
      </c>
      <c r="AI828" s="25" t="inlineStr">
        <is>
          <t>no reporta</t>
        </is>
      </c>
      <c r="AJ828" s="25" t="inlineStr">
        <is>
          <t>no reporta</t>
        </is>
      </c>
      <c r="AK828" s="25" t="inlineStr">
        <is>
          <t>El Dorado</t>
        </is>
      </c>
      <c r="AP828" s="25" t="n">
        <v>7</v>
      </c>
      <c r="AQ828" s="34" t="n">
        <v>41920</v>
      </c>
      <c r="AS828" s="36">
        <f>AR828-AQ828</f>
        <v/>
      </c>
      <c r="AT828" s="25" t="inlineStr">
        <is>
          <t>Pendiente de tramite</t>
        </is>
      </c>
      <c r="AU828" s="25" t="inlineStr">
        <is>
          <t>Citaciones</t>
        </is>
      </c>
    </row>
    <row r="829">
      <c r="B829" s="25" t="inlineStr">
        <is>
          <t>825-2014</t>
        </is>
      </c>
      <c r="C829" s="25" t="inlineStr">
        <is>
          <t>1314311 - 1316389-415857</t>
        </is>
      </c>
      <c r="D829" s="25" t="inlineStr">
        <is>
          <t>FLORA</t>
        </is>
      </c>
      <c r="H829" s="25" t="inlineStr">
        <is>
          <t>tala y socola de bosque natural en predio privado</t>
        </is>
      </c>
      <c r="I829" s="25" t="inlineStr">
        <is>
          <t>de Oficio</t>
        </is>
      </c>
      <c r="T829" s="25">
        <f>CONCATENATE(J829," ",K829," ",L829," ",M829," ",N829," ",O829," ",P829," ",Q829," ",R829," ",S829)</f>
        <v/>
      </c>
      <c r="U829" s="25" t="inlineStr">
        <is>
          <t>no reporta</t>
        </is>
      </c>
      <c r="V829" s="25" t="inlineStr">
        <is>
          <t>no reporta</t>
        </is>
      </c>
      <c r="W829" s="25" t="inlineStr">
        <is>
          <t>Ecocafé s.a</t>
        </is>
      </c>
      <c r="X829" s="25" t="inlineStr">
        <is>
          <t>CL</t>
        </is>
      </c>
      <c r="Y829" s="25" t="n">
        <v>113</v>
      </c>
      <c r="AB829" s="25" t="n">
        <v>7</v>
      </c>
      <c r="AD829" s="25" t="n">
        <v>21</v>
      </c>
      <c r="AG829" s="25" t="inlineStr">
        <is>
          <t>of 911</t>
        </is>
      </c>
      <c r="AH829" s="25">
        <f>CONCATENATE(X829," ",Y829," ",Z829," ",AA829," ",AB829," ",AC829," ",AD829," ",AE829," ",AF829," ",AG829)</f>
        <v/>
      </c>
      <c r="AI829" s="25" t="n">
        <v>830000036</v>
      </c>
      <c r="AJ829" s="25" t="inlineStr">
        <is>
          <t>no reporta</t>
        </is>
      </c>
      <c r="AK829" s="25" t="inlineStr">
        <is>
          <t>Las Palmas</t>
        </is>
      </c>
      <c r="AP829" s="25" t="n">
        <v>12</v>
      </c>
      <c r="AQ829" s="34" t="n">
        <v>41915</v>
      </c>
      <c r="AR829" s="34" t="n">
        <v>41916</v>
      </c>
      <c r="AS829" s="36">
        <f>AR829-AQ829</f>
        <v/>
      </c>
      <c r="AT829" s="25" t="inlineStr">
        <is>
          <t>Pendiente de tramite</t>
        </is>
      </c>
      <c r="AU829" s="25" t="inlineStr">
        <is>
          <t>Auto de archivo</t>
        </is>
      </c>
    </row>
    <row r="830">
      <c r="B830" s="25" t="inlineStr">
        <is>
          <t>826-2014</t>
        </is>
      </c>
      <c r="C830" s="25" t="n">
        <v>1314333</v>
      </c>
      <c r="E830" s="25" t="inlineStr">
        <is>
          <t>ESCOMBROS</t>
        </is>
      </c>
      <c r="H830" s="25" t="inlineStr">
        <is>
          <t>daño de jardin publico por acomulacion de escombros</t>
        </is>
      </c>
      <c r="I830" s="25" t="inlineStr">
        <is>
          <t>elvia luz osorio</t>
        </is>
      </c>
      <c r="J830" s="25" t="inlineStr">
        <is>
          <t>KR</t>
        </is>
      </c>
      <c r="K830" s="25" t="n">
        <v>29</v>
      </c>
      <c r="N830" s="25" t="n">
        <v>40</v>
      </c>
      <c r="O830" s="25" t="inlineStr">
        <is>
          <t>F</t>
        </is>
      </c>
      <c r="P830" s="25" t="n">
        <v>6</v>
      </c>
      <c r="Q830" s="25" t="inlineStr">
        <is>
          <t>SUR</t>
        </is>
      </c>
      <c r="T830" s="25">
        <f>CONCATENATE(J830," ",K830," ",L830," ",M830," ",N830," ",O830," ",P830," ",Q830," ",R830," ",S830)</f>
        <v/>
      </c>
      <c r="U830" s="25" t="inlineStr">
        <is>
          <t>no reporta</t>
        </is>
      </c>
      <c r="V830" s="25" t="n">
        <v>2768300</v>
      </c>
      <c r="W830" s="25" t="inlineStr">
        <is>
          <t>carniceria la fe</t>
        </is>
      </c>
      <c r="AH830" s="25">
        <f>CONCATENATE(X830," ",Y830," ",Z830," ",AA830," ",AB830," ",AC830," ",AD830," ",AE830," ",AF830," ",AG830)</f>
        <v/>
      </c>
      <c r="AI830" s="25" t="inlineStr">
        <is>
          <t>no reporta</t>
        </is>
      </c>
      <c r="AJ830" s="25" t="inlineStr">
        <is>
          <t>no reporta</t>
        </is>
      </c>
      <c r="AK830" s="25" t="inlineStr">
        <is>
          <t>San José</t>
        </is>
      </c>
      <c r="AP830" s="25" t="n">
        <v>6</v>
      </c>
      <c r="AQ830" s="34" t="n">
        <v>41942</v>
      </c>
      <c r="AS830" s="36">
        <f>AR830-AQ830</f>
        <v/>
      </c>
      <c r="AT830" s="25" t="inlineStr">
        <is>
          <t>Pendiente de tramite</t>
        </is>
      </c>
      <c r="AU830" s="25" t="inlineStr">
        <is>
          <t>Visitas patrulleros</t>
        </is>
      </c>
    </row>
    <row r="831">
      <c r="B831" s="25" t="inlineStr">
        <is>
          <t>827-2014</t>
        </is>
      </c>
      <c r="C831" s="25" t="n">
        <v>1314403</v>
      </c>
      <c r="E831" s="25" t="inlineStr">
        <is>
          <t>RESIDUOS SOLIDOS</t>
        </is>
      </c>
      <c r="H831" s="25" t="inlineStr">
        <is>
          <t>disposicion inadecuada de residuos solidos</t>
        </is>
      </c>
      <c r="I831" s="25" t="inlineStr">
        <is>
          <t>anonimo</t>
        </is>
      </c>
      <c r="T831" s="25">
        <f>CONCATENATE(J831," ",K831," ",L831," ",M831," ",N831," ",O831," ",P831," ",Q831," ",R831," ",S831)</f>
        <v/>
      </c>
      <c r="U831" s="25" t="inlineStr">
        <is>
          <t>no reporta</t>
        </is>
      </c>
      <c r="V831" s="25" t="inlineStr">
        <is>
          <t>no reporta</t>
        </is>
      </c>
      <c r="W831" s="25" t="inlineStr">
        <is>
          <t>hugo</t>
        </is>
      </c>
      <c r="X831" s="25" t="inlineStr">
        <is>
          <t>CL</t>
        </is>
      </c>
      <c r="Y831" s="25" t="n">
        <v>39</v>
      </c>
      <c r="Z831" s="25" t="inlineStr">
        <is>
          <t>D</t>
        </is>
      </c>
      <c r="AB831" s="25" t="n">
        <v>29</v>
      </c>
      <c r="AD831" s="25" t="n">
        <v>28</v>
      </c>
      <c r="AH831" s="25">
        <f>CONCATENATE(X831," ",Y831," ",Z831," ",AA831," ",AB831," ",AC831," ",AD831," ",AE831," ",AF831," ",AG831)</f>
        <v/>
      </c>
      <c r="AI831" s="25" t="inlineStr">
        <is>
          <t>no reporta</t>
        </is>
      </c>
      <c r="AJ831" s="25" t="inlineStr">
        <is>
          <t>no reporta</t>
        </is>
      </c>
      <c r="AK831" s="25" t="inlineStr">
        <is>
          <t>San José</t>
        </is>
      </c>
      <c r="AP831" s="25" t="n">
        <v>6</v>
      </c>
      <c r="AQ831" s="34" t="n">
        <v>41919</v>
      </c>
      <c r="AR831" s="34" t="n">
        <v>41920</v>
      </c>
      <c r="AS831" s="36">
        <f>AR831-AQ831</f>
        <v/>
      </c>
      <c r="AT831" s="25" t="inlineStr">
        <is>
          <t>Pendiente de tramite</t>
        </is>
      </c>
      <c r="AU831" s="25" t="inlineStr">
        <is>
          <t>Auto de archivo</t>
        </is>
      </c>
      <c r="AW831" s="38" t="n">
        <v>41919</v>
      </c>
      <c r="AX831" s="37" t="inlineStr">
        <is>
          <t>jhon jairo</t>
        </is>
      </c>
      <c r="AY831" s="38" t="n">
        <v>41920</v>
      </c>
      <c r="CF831" s="38" t="n">
        <v>41926</v>
      </c>
    </row>
    <row r="832">
      <c r="B832" s="25" t="inlineStr">
        <is>
          <t>828-2014</t>
        </is>
      </c>
      <c r="C832" s="25" t="n">
        <v>1314477</v>
      </c>
      <c r="E832" s="25" t="inlineStr">
        <is>
          <t>ESCOMBROS</t>
        </is>
      </c>
      <c r="H832" s="25" t="inlineStr">
        <is>
          <t>disposicion inadecuada de residuos solidos</t>
        </is>
      </c>
      <c r="I832" s="25" t="inlineStr">
        <is>
          <t>comunidad</t>
        </is>
      </c>
      <c r="T832" s="25">
        <f>CONCATENATE(J832," ",K832," ",L832," ",M832," ",N832," ",O832," ",P832," ",Q832," ",R832," ",S832)</f>
        <v/>
      </c>
      <c r="U832" s="25" t="inlineStr">
        <is>
          <t>no reporta</t>
        </is>
      </c>
      <c r="V832" s="25" t="inlineStr">
        <is>
          <t>no reporta</t>
        </is>
      </c>
      <c r="W832" s="25" t="inlineStr">
        <is>
          <t>Por determinar</t>
        </is>
      </c>
      <c r="X832" s="25" t="inlineStr">
        <is>
          <t>KR</t>
        </is>
      </c>
      <c r="Y832" s="25" t="n">
        <v>26</v>
      </c>
      <c r="AB832" s="25" t="n">
        <v>41</v>
      </c>
      <c r="AC832" s="25" t="inlineStr">
        <is>
          <t>B</t>
        </is>
      </c>
      <c r="AD832" s="25" t="n">
        <v>25</v>
      </c>
      <c r="AE832" s="25" t="inlineStr">
        <is>
          <t>SUR</t>
        </is>
      </c>
      <c r="AH832" s="25">
        <f>CONCATENATE(X832," ",Y832," ",Z832," ",AA832," ",AB832," ",AC832," ",AD832," ",AE832," ",AF832," ",AG832)</f>
        <v/>
      </c>
      <c r="AI832" s="25" t="inlineStr">
        <is>
          <t>no reporta</t>
        </is>
      </c>
      <c r="AJ832" s="25" t="inlineStr">
        <is>
          <t>no reporta</t>
        </is>
      </c>
      <c r="AK832" s="25" t="inlineStr">
        <is>
          <t>San Rafael</t>
        </is>
      </c>
      <c r="AP832" s="25" t="n">
        <v>6</v>
      </c>
      <c r="AQ832" s="34" t="n">
        <v>41926</v>
      </c>
      <c r="AR832" s="34" t="n">
        <v>41933</v>
      </c>
      <c r="AS832" s="36">
        <f>AR832-AQ832</f>
        <v/>
      </c>
      <c r="AT832" s="25" t="inlineStr">
        <is>
          <t>Pendiente de tramite</t>
        </is>
      </c>
      <c r="AU832" s="25" t="inlineStr">
        <is>
          <t>Auto de archivo</t>
        </is>
      </c>
      <c r="AW832" s="38" t="n">
        <v>41933</v>
      </c>
      <c r="AX832" s="37" t="inlineStr">
        <is>
          <t>jhon jairo</t>
        </is>
      </c>
      <c r="AY832" s="38" t="n">
        <v>41933</v>
      </c>
    </row>
    <row r="833">
      <c r="B833" s="25" t="inlineStr">
        <is>
          <t>829-2014</t>
        </is>
      </c>
      <c r="C833" s="25" t="n">
        <v>1314494</v>
      </c>
      <c r="D833" s="25" t="inlineStr">
        <is>
          <t>FLORA</t>
        </is>
      </c>
      <c r="H833" s="25" t="inlineStr">
        <is>
          <t>caida de guadua hacia unidad bosques adentro</t>
        </is>
      </c>
      <c r="I833" s="25" t="inlineStr">
        <is>
          <t>marcela rodas velez</t>
        </is>
      </c>
      <c r="J833" s="25" t="inlineStr">
        <is>
          <t>KR</t>
        </is>
      </c>
      <c r="K833" s="25" t="n">
        <v>27</v>
      </c>
      <c r="L833" s="25" t="inlineStr">
        <is>
          <t>A</t>
        </is>
      </c>
      <c r="N833" s="25" t="n">
        <v>36</v>
      </c>
      <c r="P833" s="25" t="n">
        <v>150</v>
      </c>
      <c r="Q833" s="25" t="inlineStr">
        <is>
          <t>SUR</t>
        </is>
      </c>
      <c r="T833" s="25">
        <f>CONCATENATE(J833," ",K833," ",L833," ",M833," ",N833," ",O833," ",P833," ",Q833," ",R833," ",S833)</f>
        <v/>
      </c>
      <c r="U833" s="25" t="n">
        <v>43757622</v>
      </c>
      <c r="V833" s="25" t="n">
        <v>3363400</v>
      </c>
      <c r="W833" s="25" t="inlineStr">
        <is>
          <t>alba guzman</t>
        </is>
      </c>
      <c r="AH833" s="25">
        <f>CONCATENATE(X833," ",Y833," ",Z833," ",AA833," ",AB833," ",AC833," ",AD833," ",AE833," ",AF833," ",AG833)</f>
        <v/>
      </c>
      <c r="AI833" s="25" t="inlineStr">
        <is>
          <t>no reporta</t>
        </is>
      </c>
      <c r="AJ833" s="25" t="n">
        <v>3108453208</v>
      </c>
      <c r="AK833" s="25" t="inlineStr">
        <is>
          <t>Inmaculada</t>
        </is>
      </c>
      <c r="AP833" s="25" t="n">
        <v>5</v>
      </c>
      <c r="AQ833" s="34" t="n">
        <v>41926</v>
      </c>
      <c r="AR833" s="34" t="n">
        <v>41934</v>
      </c>
      <c r="AS833" s="36">
        <f>AR833-AQ833</f>
        <v/>
      </c>
      <c r="AT833" s="25" t="inlineStr">
        <is>
          <t>Pendiente de tramite</t>
        </is>
      </c>
      <c r="AU833" s="25" t="inlineStr">
        <is>
          <t>Pendiente de trámite</t>
        </is>
      </c>
      <c r="BL833" s="38" t="n">
        <v>41934</v>
      </c>
    </row>
    <row r="834">
      <c r="B834" s="25" t="inlineStr">
        <is>
          <t>830-2014</t>
        </is>
      </c>
      <c r="C834" s="25" t="n">
        <v>1314449</v>
      </c>
      <c r="E834" s="25" t="inlineStr">
        <is>
          <t>ESCOMBROS</t>
        </is>
      </c>
      <c r="H834" s="25" t="inlineStr">
        <is>
          <t>Escombros en via publica</t>
        </is>
      </c>
      <c r="I834" s="25" t="inlineStr">
        <is>
          <t>de Oficio</t>
        </is>
      </c>
      <c r="T834" s="25">
        <f>CONCATENATE(J834," ",K834," ",L834," ",M834," ",N834," ",O834," ",P834," ",Q834," ",R834," ",S834)</f>
        <v/>
      </c>
      <c r="U834" s="25" t="inlineStr">
        <is>
          <t>no reporta</t>
        </is>
      </c>
      <c r="V834" s="25" t="inlineStr">
        <is>
          <t>no reporta</t>
        </is>
      </c>
      <c r="W834" s="25" t="inlineStr">
        <is>
          <t>Por determinar</t>
        </is>
      </c>
      <c r="X834" s="25" t="inlineStr">
        <is>
          <t>TR</t>
        </is>
      </c>
      <c r="Y834" s="25" t="n">
        <v>33</v>
      </c>
      <c r="Z834" s="25" t="inlineStr">
        <is>
          <t>A</t>
        </is>
      </c>
      <c r="AA834" s="25" t="inlineStr">
        <is>
          <t>SUR</t>
        </is>
      </c>
      <c r="AB834" s="25" t="n">
        <v>31</v>
      </c>
      <c r="AC834" s="25" t="inlineStr">
        <is>
          <t>E</t>
        </is>
      </c>
      <c r="AD834" s="25" t="n">
        <v>28</v>
      </c>
      <c r="AH834" s="25">
        <f>CONCATENATE(X834," ",Y834," ",Z834," ",AA834," ",AB834," ",AC834," ",AD834," ",AE834," ",AF834," ",AG834)</f>
        <v/>
      </c>
      <c r="AI834" s="25" t="inlineStr">
        <is>
          <t>no reporta</t>
        </is>
      </c>
      <c r="AJ834" s="25" t="inlineStr">
        <is>
          <t>no reporta</t>
        </is>
      </c>
      <c r="AK834" s="25" t="inlineStr">
        <is>
          <t>La Magnolia</t>
        </is>
      </c>
      <c r="AP834" s="25" t="n">
        <v>9</v>
      </c>
      <c r="AQ834" s="34" t="n">
        <v>41922</v>
      </c>
      <c r="AR834" s="34" t="n">
        <v>41922</v>
      </c>
      <c r="AS834" s="36">
        <f>AR834-AQ834</f>
        <v/>
      </c>
      <c r="AT834" s="25" t="inlineStr">
        <is>
          <t>Comparendo ambiental</t>
        </is>
      </c>
      <c r="AU834" s="25" t="inlineStr">
        <is>
          <t>Visitas patrulleros</t>
        </is>
      </c>
    </row>
    <row r="835">
      <c r="B835" s="25" t="inlineStr">
        <is>
          <t>831-2014</t>
        </is>
      </c>
      <c r="C835" s="25" t="n">
        <v>1314394</v>
      </c>
      <c r="E835" s="25" t="inlineStr">
        <is>
          <t>ESCOMBROS</t>
        </is>
      </c>
      <c r="H835" s="25" t="inlineStr">
        <is>
          <t>Escombros en via publica</t>
        </is>
      </c>
      <c r="I835" s="25" t="inlineStr">
        <is>
          <t>de Oficio</t>
        </is>
      </c>
      <c r="T835" s="25">
        <f>CONCATENATE(J835," ",K835," ",L835," ",M835," ",N835," ",O835," ",P835," ",Q835," ",R835," ",S835)</f>
        <v/>
      </c>
      <c r="U835" s="25" t="inlineStr">
        <is>
          <t>no reporta</t>
        </is>
      </c>
      <c r="V835" s="25" t="inlineStr">
        <is>
          <t>no reporta</t>
        </is>
      </c>
      <c r="W835" s="25" t="inlineStr">
        <is>
          <t>angela gomez</t>
        </is>
      </c>
      <c r="X835" s="25" t="inlineStr">
        <is>
          <t>TR</t>
        </is>
      </c>
      <c r="Y835" s="25" t="n">
        <v>34</v>
      </c>
      <c r="Z835" s="25" t="inlineStr">
        <is>
          <t>DD</t>
        </is>
      </c>
      <c r="AB835" s="25" t="n">
        <v>32</v>
      </c>
      <c r="AC835" s="25" t="inlineStr">
        <is>
          <t>C</t>
        </is>
      </c>
      <c r="AD835" s="25" t="n">
        <v>88</v>
      </c>
      <c r="AH835" s="25">
        <f>CONCATENATE(X835," ",Y835," ",Z835," ",AA835," ",AB835," ",AC835," ",AD835," ",AE835," ",AF835," ",AG835)</f>
        <v/>
      </c>
      <c r="AI835" s="25" t="inlineStr">
        <is>
          <t>no reporta</t>
        </is>
      </c>
      <c r="AJ835" s="25" t="inlineStr">
        <is>
          <t>no reporta</t>
        </is>
      </c>
      <c r="AK835" s="25" t="inlineStr">
        <is>
          <t>Obrero</t>
        </is>
      </c>
      <c r="AP835" s="25" t="n">
        <v>9</v>
      </c>
      <c r="AQ835" s="34" t="n">
        <v>41919</v>
      </c>
      <c r="AR835" s="34" t="n">
        <v>41919</v>
      </c>
      <c r="AS835" s="36">
        <f>AR835-AQ835</f>
        <v/>
      </c>
      <c r="AT835" s="25" t="inlineStr">
        <is>
          <t>Pendiente de tramite</t>
        </is>
      </c>
      <c r="AU835" s="25" t="inlineStr">
        <is>
          <t>Auto de archivo</t>
        </is>
      </c>
      <c r="AW835" s="38" t="n">
        <v>41919</v>
      </c>
      <c r="AX835" s="37" t="inlineStr">
        <is>
          <t>jeison-santiago</t>
        </is>
      </c>
      <c r="AY835" s="38" t="n">
        <v>41919</v>
      </c>
      <c r="CF835" s="38" t="n">
        <v>41932</v>
      </c>
    </row>
    <row r="836">
      <c r="B836" s="42" t="inlineStr">
        <is>
          <t>832-2014</t>
        </is>
      </c>
      <c r="C836" s="25" t="n">
        <v>1314424</v>
      </c>
      <c r="E836" s="25" t="inlineStr">
        <is>
          <t>ESCOMBROS</t>
        </is>
      </c>
      <c r="H836" s="25" t="inlineStr">
        <is>
          <t>ruido por escombros que tiran por tunel de lata</t>
        </is>
      </c>
      <c r="I836" s="25" t="inlineStr">
        <is>
          <t>jaime obando</t>
        </is>
      </c>
      <c r="J836" s="25" t="inlineStr">
        <is>
          <t>CL</t>
        </is>
      </c>
      <c r="K836" s="25" t="n">
        <v>37</v>
      </c>
      <c r="L836" s="25" t="inlineStr">
        <is>
          <t>B</t>
        </is>
      </c>
      <c r="M836" s="25" t="inlineStr">
        <is>
          <t>SUR</t>
        </is>
      </c>
      <c r="N836" s="25" t="n">
        <v>27</v>
      </c>
      <c r="O836" s="25" t="inlineStr">
        <is>
          <t>D</t>
        </is>
      </c>
      <c r="P836" s="25" t="n">
        <v>44</v>
      </c>
      <c r="T836" s="25">
        <f>CONCATENATE(J836," ",K836," ",L836," ",M836," ",N836," ",O836," ",P836," ",Q836," ",R836," ",S836)</f>
        <v/>
      </c>
      <c r="V836" s="25" t="n">
        <v>3336236</v>
      </c>
      <c r="W836" s="25" t="inlineStr">
        <is>
          <t>edificio atalaya de san jorge segunda torre</t>
        </is>
      </c>
      <c r="X836" s="25" t="inlineStr">
        <is>
          <t>CL</t>
        </is>
      </c>
      <c r="Y836" s="25" t="n">
        <v>37</v>
      </c>
      <c r="Z836" s="25" t="inlineStr">
        <is>
          <t>B</t>
        </is>
      </c>
      <c r="AA836" s="25" t="inlineStr">
        <is>
          <t>SUR</t>
        </is>
      </c>
      <c r="AB836" s="25" t="n">
        <v>27</v>
      </c>
      <c r="AC836" s="25" t="inlineStr">
        <is>
          <t>D</t>
        </is>
      </c>
      <c r="AD836" s="25" t="n">
        <v>81</v>
      </c>
      <c r="AH836" s="25">
        <f>CONCATENATE(X836," ",Y836," ",Z836," ",AA836," ",AB836," ",AC836," ",AD836," ",AE836," ",AF836," ",AG836)</f>
        <v/>
      </c>
      <c r="AI836" s="25" t="inlineStr">
        <is>
          <t>no reporta</t>
        </is>
      </c>
      <c r="AJ836" s="25" t="inlineStr">
        <is>
          <t>no reporta</t>
        </is>
      </c>
      <c r="AK836" s="25" t="inlineStr">
        <is>
          <t>Loma de las Brujas</t>
        </is>
      </c>
      <c r="AP836" s="25" t="n">
        <v>5</v>
      </c>
      <c r="AQ836" s="34" t="n">
        <v>41921</v>
      </c>
      <c r="AS836" s="36">
        <f>AR836-AQ836</f>
        <v/>
      </c>
      <c r="AT836" s="25" t="inlineStr">
        <is>
          <t>Pendiente de tramite</t>
        </is>
      </c>
      <c r="AU836" s="42" t="inlineStr">
        <is>
          <t>Remisión u otros</t>
        </is>
      </c>
      <c r="AV836" s="42" t="inlineStr">
        <is>
          <t>gloria elena correal</t>
        </is>
      </c>
      <c r="BV836" s="38" t="n">
        <v>41935</v>
      </c>
    </row>
    <row r="837">
      <c r="B837" s="25" t="inlineStr">
        <is>
          <t>833-2014</t>
        </is>
      </c>
      <c r="C837" s="25" t="n">
        <v>1314520</v>
      </c>
      <c r="E837" s="25" t="inlineStr">
        <is>
          <t>ESCOMBROS</t>
        </is>
      </c>
      <c r="H837" s="25" t="inlineStr">
        <is>
          <t>disposicion inadecuada de escombros</t>
        </is>
      </c>
      <c r="I837" s="25" t="inlineStr">
        <is>
          <t>comunidad</t>
        </is>
      </c>
      <c r="J837" s="25" t="inlineStr">
        <is>
          <t>CL</t>
        </is>
      </c>
      <c r="K837" s="25" t="n">
        <v>40</v>
      </c>
      <c r="L837" s="25" t="inlineStr">
        <is>
          <t>D</t>
        </is>
      </c>
      <c r="M837" s="25" t="inlineStr">
        <is>
          <t>SUR</t>
        </is>
      </c>
      <c r="N837" s="25" t="n">
        <v>25</v>
      </c>
      <c r="O837" s="25" t="inlineStr">
        <is>
          <t>B</t>
        </is>
      </c>
      <c r="T837" s="25">
        <f>CONCATENATE(J837," ",K837," ",L837," ",M837," ",N837," ",O837," ",P837," ",Q837," ",R837," ",S837)</f>
        <v/>
      </c>
      <c r="U837" s="25" t="inlineStr">
        <is>
          <t>no reporta</t>
        </is>
      </c>
      <c r="V837" s="25" t="inlineStr">
        <is>
          <t>no reporta</t>
        </is>
      </c>
      <c r="W837" s="25" t="inlineStr">
        <is>
          <t>Por determinar</t>
        </is>
      </c>
      <c r="X837" s="25" t="inlineStr">
        <is>
          <t>CL</t>
        </is>
      </c>
      <c r="Y837" s="25" t="n">
        <v>40</v>
      </c>
      <c r="Z837" s="25" t="inlineStr">
        <is>
          <t>D</t>
        </is>
      </c>
      <c r="AA837" s="25" t="inlineStr">
        <is>
          <t>SUR</t>
        </is>
      </c>
      <c r="AB837" s="25" t="n">
        <v>25</v>
      </c>
      <c r="AC837" s="25" t="inlineStr">
        <is>
          <t>B</t>
        </is>
      </c>
      <c r="AH837" s="25">
        <f>CONCATENATE(X837," ",Y837," ",Z837," ",AA837," ",AB837," ",AC837," ",AD837," ",AE837," ",AF837," ",AG837)</f>
        <v/>
      </c>
      <c r="AI837" s="25" t="inlineStr">
        <is>
          <t>no reporta</t>
        </is>
      </c>
      <c r="AJ837" s="25" t="inlineStr">
        <is>
          <t>no reporta</t>
        </is>
      </c>
      <c r="AK837" s="25" t="inlineStr">
        <is>
          <t xml:space="preserve">La Mina </t>
        </is>
      </c>
      <c r="AP837" s="25" t="n">
        <v>6</v>
      </c>
      <c r="AQ837" s="34" t="n">
        <v>41927</v>
      </c>
      <c r="AR837" s="34" t="n">
        <v>41943</v>
      </c>
      <c r="AS837" s="36">
        <f>AR837-AQ837</f>
        <v/>
      </c>
      <c r="AT837" s="25" t="inlineStr">
        <is>
          <t>Pendiente de tramite</t>
        </is>
      </c>
      <c r="AU837" s="25" t="inlineStr">
        <is>
          <t>Visitas patrulleros</t>
        </is>
      </c>
      <c r="AW837" s="38" t="n">
        <v>41935</v>
      </c>
      <c r="AX837" s="37" t="inlineStr">
        <is>
          <t>J. Alvarez</t>
        </is>
      </c>
      <c r="AY837" s="38" t="n">
        <v>41943</v>
      </c>
    </row>
    <row r="838">
      <c r="B838" s="42" t="inlineStr">
        <is>
          <t>834-2014</t>
        </is>
      </c>
      <c r="C838" s="25" t="n">
        <v>1314508</v>
      </c>
      <c r="D838" s="25" t="inlineStr">
        <is>
          <t>HÍDRICO</t>
        </is>
      </c>
      <c r="H838" s="25" t="inlineStr">
        <is>
          <t>no estan respetando el retiro de la quebrada</t>
        </is>
      </c>
      <c r="I838" s="25" t="inlineStr">
        <is>
          <t>comunidad</t>
        </is>
      </c>
      <c r="T838" s="25">
        <f>CONCATENATE(J838," ",K838," ",L838," ",M838," ",N838," ",O838," ",P838," ",Q838," ",R838," ",S838)</f>
        <v/>
      </c>
      <c r="U838" s="25" t="inlineStr">
        <is>
          <t>no reporta</t>
        </is>
      </c>
      <c r="V838" s="25" t="inlineStr">
        <is>
          <t>no reporta</t>
        </is>
      </c>
      <c r="W838" s="25" t="inlineStr">
        <is>
          <t>Por determinar</t>
        </is>
      </c>
      <c r="X838" s="25" t="inlineStr">
        <is>
          <t>CL</t>
        </is>
      </c>
      <c r="Y838" s="25" t="n">
        <v>36</v>
      </c>
      <c r="AA838" s="25" t="inlineStr">
        <is>
          <t>SUR</t>
        </is>
      </c>
      <c r="AB838" s="25" t="n">
        <v>22</v>
      </c>
      <c r="AD838" s="25" t="n">
        <v>5</v>
      </c>
      <c r="AH838" s="25">
        <f>CONCATENATE(X838," ",Y838," ",Z838," ",AA838," ",AB838," ",AC838," ",AD838," ",AE838," ",AF838," ",AG838)</f>
        <v/>
      </c>
      <c r="AI838" s="25" t="inlineStr">
        <is>
          <t>no reporta</t>
        </is>
      </c>
      <c r="AJ838" s="25" t="inlineStr">
        <is>
          <t>no reporta</t>
        </is>
      </c>
      <c r="AK838" s="25" t="inlineStr">
        <is>
          <t>El Chocho</t>
        </is>
      </c>
      <c r="AP838" s="25" t="n">
        <v>5</v>
      </c>
      <c r="AQ838" s="34" t="n">
        <v>41927</v>
      </c>
      <c r="AR838" s="34" t="n">
        <v>41935</v>
      </c>
      <c r="AS838" s="36">
        <f>AR838-AQ838</f>
        <v/>
      </c>
      <c r="AT838" s="25" t="inlineStr">
        <is>
          <t>Pendiente de tramite</t>
        </is>
      </c>
      <c r="AU838" s="42" t="inlineStr">
        <is>
          <t>Remisión u otros</t>
        </is>
      </c>
      <c r="AV838" s="42" t="inlineStr">
        <is>
          <t>gloria elena correal</t>
        </is>
      </c>
      <c r="BV838" s="38" t="n">
        <v>41935</v>
      </c>
    </row>
    <row r="839">
      <c r="B839" s="25" t="inlineStr">
        <is>
          <t>835-2014</t>
        </is>
      </c>
      <c r="C839" s="25" t="n">
        <v>1314509</v>
      </c>
      <c r="D839" s="25" t="inlineStr">
        <is>
          <t>FAUNA DOMÉSTICA</t>
        </is>
      </c>
      <c r="H839" s="25" t="inlineStr">
        <is>
          <t>en  terraza tienen un galpon de pollos, una mascota y los excrementos los tiran a la calle</t>
        </is>
      </c>
      <c r="I839" s="25" t="inlineStr">
        <is>
          <t>comunidad</t>
        </is>
      </c>
      <c r="T839" s="25">
        <f>CONCATENATE(J839," ",K839," ",L839," ",M839," ",N839," ",O839," ",P839," ",Q839," ",R839," ",S839)</f>
        <v/>
      </c>
      <c r="U839" s="25" t="inlineStr">
        <is>
          <t>no reporta</t>
        </is>
      </c>
      <c r="V839" s="25" t="inlineStr">
        <is>
          <t>no reporta</t>
        </is>
      </c>
      <c r="W839" s="25" t="inlineStr">
        <is>
          <t>mary luz cartagena</t>
        </is>
      </c>
      <c r="X839" s="25" t="inlineStr">
        <is>
          <t>TR</t>
        </is>
      </c>
      <c r="Y839" s="25" t="n">
        <v>34</v>
      </c>
      <c r="Z839" s="25" t="inlineStr">
        <is>
          <t>B</t>
        </is>
      </c>
      <c r="AA839" s="25" t="inlineStr">
        <is>
          <t>SUR</t>
        </is>
      </c>
      <c r="AB839" s="25" t="n">
        <v>30</v>
      </c>
      <c r="AD839" s="25" t="n">
        <v>15</v>
      </c>
      <c r="AG839" s="25" t="inlineStr">
        <is>
          <t>apt 201</t>
        </is>
      </c>
      <c r="AH839" s="25">
        <f>CONCATENATE(X839," ",Y839," ",Z839," ",AA839," ",AB839," ",AC839," ",AD839," ",AE839," ",AF839," ",AG839)</f>
        <v/>
      </c>
      <c r="AI839" s="25" t="inlineStr">
        <is>
          <t>no reporta</t>
        </is>
      </c>
      <c r="AJ839" s="25" t="inlineStr">
        <is>
          <t>no reporta</t>
        </is>
      </c>
      <c r="AK839" s="25" t="inlineStr">
        <is>
          <t>Las Flores</t>
        </is>
      </c>
      <c r="AP839" s="25" t="n">
        <v>3</v>
      </c>
      <c r="AQ839" s="34" t="n">
        <v>41927</v>
      </c>
      <c r="AR839" s="34" t="n">
        <v>41935</v>
      </c>
      <c r="AS839" s="36">
        <f>AR839-AQ839</f>
        <v/>
      </c>
      <c r="AT839" s="25" t="inlineStr">
        <is>
          <t>Pendiente de tramite</t>
        </is>
      </c>
      <c r="AU839" s="25" t="inlineStr">
        <is>
          <t>Auto de archivo</t>
        </is>
      </c>
      <c r="AW839" s="38" t="n">
        <v>41935</v>
      </c>
      <c r="AX839" s="37" t="inlineStr">
        <is>
          <t>J. Alvarez</t>
        </is>
      </c>
      <c r="AY839" s="38" t="n">
        <v>41935</v>
      </c>
      <c r="CF839" s="38" t="n">
        <v>41999</v>
      </c>
    </row>
    <row r="840">
      <c r="B840" s="25" t="inlineStr">
        <is>
          <t>836-2014</t>
        </is>
      </c>
      <c r="C840" s="25" t="n">
        <v>1314544</v>
      </c>
      <c r="E840" s="25" t="inlineStr">
        <is>
          <t>RESIDUOS SOLIDOS</t>
        </is>
      </c>
      <c r="H840" s="25" t="inlineStr">
        <is>
          <t>disposicion inadecuada de residuos solidos</t>
        </is>
      </c>
      <c r="I840" s="25" t="inlineStr">
        <is>
          <t>comunidad</t>
        </is>
      </c>
      <c r="T840" s="25">
        <f>CONCATENATE(J840," ",K840," ",L840," ",M840," ",N840," ",O840," ",P840," ",Q840," ",R840," ",S840)</f>
        <v/>
      </c>
      <c r="U840" s="25" t="inlineStr">
        <is>
          <t>no reporta</t>
        </is>
      </c>
      <c r="V840" s="25" t="inlineStr">
        <is>
          <t>no reporta</t>
        </is>
      </c>
      <c r="W840" s="25" t="inlineStr">
        <is>
          <t>por determinar</t>
        </is>
      </c>
      <c r="X840" s="25" t="inlineStr">
        <is>
          <t>CL</t>
        </is>
      </c>
      <c r="Y840" s="25" t="n">
        <v>40</v>
      </c>
      <c r="AA840" s="25" t="inlineStr">
        <is>
          <t>SUR</t>
        </is>
      </c>
      <c r="AB840" s="25" t="n">
        <v>45</v>
      </c>
      <c r="AD840" s="25" t="n">
        <v>51</v>
      </c>
      <c r="AH840" s="25">
        <f>CONCATENATE(X840," ",Y840," ",Z840," ",AA840," ",AB840," ",AC840," ",AD840," ",AE840," ",AF840," ",AG840)</f>
        <v/>
      </c>
      <c r="AI840" s="25" t="inlineStr">
        <is>
          <t>no reporta</t>
        </is>
      </c>
      <c r="AJ840" s="25" t="inlineStr">
        <is>
          <t>no reporta</t>
        </is>
      </c>
      <c r="AK840" s="25" t="inlineStr">
        <is>
          <t>Alcalá</t>
        </is>
      </c>
      <c r="AP840" s="25" t="n">
        <v>8</v>
      </c>
      <c r="AQ840" s="34" t="n">
        <v>41927</v>
      </c>
      <c r="AR840" s="34" t="n">
        <v>41927</v>
      </c>
      <c r="AS840" s="36">
        <f>AR840-AQ840</f>
        <v/>
      </c>
      <c r="AT840" s="25" t="inlineStr">
        <is>
          <t>Pendiente de tramite</t>
        </is>
      </c>
      <c r="AU840" s="25" t="inlineStr">
        <is>
          <t>Visitas patrulleros</t>
        </is>
      </c>
    </row>
    <row r="841">
      <c r="B841" s="25" t="inlineStr">
        <is>
          <t>837-2014</t>
        </is>
      </c>
      <c r="C841" s="25" t="inlineStr">
        <is>
          <t>3808 - 13-3922 - 1317796 - 107526</t>
        </is>
      </c>
      <c r="D841" s="25" t="inlineStr">
        <is>
          <t>FLORA</t>
        </is>
      </c>
      <c r="G841" s="25" t="inlineStr">
        <is>
          <t>Proyecto Cerrovento</t>
        </is>
      </c>
      <c r="H841" s="25" t="inlineStr">
        <is>
          <t>afectacion a los recursos naturales - control urbanístico de obra</t>
        </is>
      </c>
      <c r="I841" s="25" t="inlineStr">
        <is>
          <t>de Oficio</t>
        </is>
      </c>
      <c r="T841" s="25">
        <f>CONCATENATE(J841," ",K841," ",L841," ",M841," ",N841," ",O841," ",P841," ",Q841," ",R841," ",S841)</f>
        <v/>
      </c>
      <c r="U841" s="25" t="inlineStr">
        <is>
          <t>no reporta</t>
        </is>
      </c>
      <c r="V841" s="25" t="inlineStr">
        <is>
          <t>no reporta</t>
        </is>
      </c>
      <c r="W841" s="25" t="inlineStr">
        <is>
          <t>proyecto urbanistico cerrovento</t>
        </is>
      </c>
      <c r="AH841" s="25">
        <f>CONCATENATE(X841," ",Y841," ",Z841," ",AA841," ",AB841," ",AC841," ",AD841," ",AE841," ",AF841," ",AG841)</f>
        <v/>
      </c>
      <c r="AI841" s="25" t="inlineStr">
        <is>
          <t>no reporta</t>
        </is>
      </c>
      <c r="AJ841" s="25" t="inlineStr">
        <is>
          <t>no reporta</t>
        </is>
      </c>
      <c r="AK841" s="25" t="inlineStr">
        <is>
          <t>El Escobero</t>
        </is>
      </c>
      <c r="AP841" s="25" t="n">
        <v>10</v>
      </c>
      <c r="AQ841" s="34" t="n">
        <v>41926</v>
      </c>
      <c r="AR841" s="34" t="n">
        <v>41949</v>
      </c>
      <c r="AS841" s="36">
        <f>AR841-AQ841</f>
        <v/>
      </c>
      <c r="AT841" s="25" t="inlineStr">
        <is>
          <t>Pendiente de tramite</t>
        </is>
      </c>
      <c r="AU841" s="107" t="inlineStr">
        <is>
          <t>Citaciones</t>
        </is>
      </c>
      <c r="AV841" s="107" t="n"/>
      <c r="BV841" s="38" t="n"/>
    </row>
    <row r="842">
      <c r="B842" s="25" t="inlineStr">
        <is>
          <t>838-2014</t>
        </is>
      </c>
      <c r="C842" s="25" t="n">
        <v>1314488</v>
      </c>
      <c r="D842" s="25" t="inlineStr">
        <is>
          <t>FLORA</t>
        </is>
      </c>
      <c r="H842" s="25" t="inlineStr">
        <is>
          <t>daño a palmas</t>
        </is>
      </c>
      <c r="I842" s="25" t="inlineStr">
        <is>
          <t>Hernando Isaza</t>
        </is>
      </c>
      <c r="J842" s="25" t="inlineStr">
        <is>
          <t>CL</t>
        </is>
      </c>
      <c r="K842" s="25" t="n">
        <v>32</v>
      </c>
      <c r="M842" s="25" t="inlineStr">
        <is>
          <t>SUR</t>
        </is>
      </c>
      <c r="N842" s="25" t="n">
        <v>47</v>
      </c>
      <c r="P842" s="25" t="n">
        <v>35</v>
      </c>
      <c r="T842" s="25">
        <f>CONCATENATE(J842," ",K842," ",L842," ",M842," ",N842," ",O842," ",P842," ",Q842," ",R842," ",S842)</f>
        <v/>
      </c>
      <c r="U842" s="25" t="n">
        <v>70043932</v>
      </c>
      <c r="V842" s="25" t="n">
        <v>3348850</v>
      </c>
      <c r="W842" s="25" t="inlineStr">
        <is>
          <t>Por determinar</t>
        </is>
      </c>
      <c r="AH842" s="25">
        <f>CONCATENATE(X842," ",Y842," ",Z842," ",AA842," ",AB842," ",AC842," ",AD842," ",AE842," ",AF842," ",AG842)</f>
        <v/>
      </c>
      <c r="AI842" s="25" t="inlineStr">
        <is>
          <t>no reporta</t>
        </is>
      </c>
      <c r="AJ842" s="25" t="inlineStr">
        <is>
          <t>no reporta</t>
        </is>
      </c>
      <c r="AK842" s="25" t="inlineStr">
        <is>
          <t>El Portal</t>
        </is>
      </c>
      <c r="AP842" s="25" t="n">
        <v>2</v>
      </c>
      <c r="AQ842" s="34" t="n">
        <v>41926</v>
      </c>
      <c r="AR842" s="34" t="n">
        <v>41936</v>
      </c>
      <c r="AS842" s="36">
        <f>AR842-AQ842</f>
        <v/>
      </c>
      <c r="AT842" s="25" t="inlineStr">
        <is>
          <t>Pendiente de tramite</t>
        </is>
      </c>
      <c r="AU842" s="25" t="inlineStr">
        <is>
          <t>Visitas patrulleros</t>
        </is>
      </c>
      <c r="AW842" s="38" t="n">
        <v>41936</v>
      </c>
      <c r="AX842" s="37" t="inlineStr">
        <is>
          <t>S. Bustamante</t>
        </is>
      </c>
      <c r="AY842" s="38" t="n">
        <v>41936</v>
      </c>
    </row>
    <row r="843">
      <c r="B843" s="25" t="inlineStr">
        <is>
          <t>839-2014</t>
        </is>
      </c>
      <c r="C843" s="25" t="n">
        <v>1314537</v>
      </c>
      <c r="E843" s="25" t="inlineStr">
        <is>
          <t>RESIDUOS SOLIDOS</t>
        </is>
      </c>
      <c r="H843" s="25" t="inlineStr">
        <is>
          <t>disposicion inadecuada de residuos solidos por recuperador</t>
        </is>
      </c>
      <c r="I843" s="25" t="inlineStr">
        <is>
          <t>carlos medina</t>
        </is>
      </c>
      <c r="T843" s="25">
        <f>CONCATENATE(J843," ",K843," ",L843," ",M843," ",N843," ",O843," ",P843," ",Q843," ",R843," ",S843)</f>
        <v/>
      </c>
      <c r="U843" s="25" t="inlineStr">
        <is>
          <t>no reporta</t>
        </is>
      </c>
      <c r="V843" s="25" t="n">
        <v>3105176558</v>
      </c>
      <c r="W843" s="25" t="inlineStr">
        <is>
          <t>reciclador</t>
        </is>
      </c>
      <c r="AH843" s="25">
        <f>CONCATENATE(X843," ",Y843," ",Z843," ",AA843," ",AB843," ",AC843," ",AD843," ",AE843," ",AF843," ",AG843)</f>
        <v/>
      </c>
      <c r="AI843" s="25" t="inlineStr">
        <is>
          <t>no reporta</t>
        </is>
      </c>
      <c r="AJ843" s="25" t="inlineStr">
        <is>
          <t>no reporta</t>
        </is>
      </c>
      <c r="AK843" s="25" t="inlineStr">
        <is>
          <t>El Escobero</t>
        </is>
      </c>
      <c r="AP843" s="25" t="n">
        <v>10</v>
      </c>
      <c r="AQ843" s="34" t="n">
        <v>41928</v>
      </c>
      <c r="AR843" s="34" t="n">
        <v>41936</v>
      </c>
      <c r="AS843" s="36">
        <f>AR843-AQ843</f>
        <v/>
      </c>
      <c r="AT843" s="25" t="inlineStr">
        <is>
          <t>Pendiente de tramite</t>
        </is>
      </c>
      <c r="AU843" s="25" t="inlineStr">
        <is>
          <t>Visitas técnicos</t>
        </is>
      </c>
      <c r="AW843" s="38" t="n">
        <v>41936</v>
      </c>
      <c r="AX843" s="37" t="inlineStr">
        <is>
          <t>S. Bustamante</t>
        </is>
      </c>
      <c r="AY843" s="38" t="n">
        <v>41936</v>
      </c>
    </row>
    <row r="844">
      <c r="B844" s="25" t="inlineStr">
        <is>
          <t>840-2014</t>
        </is>
      </c>
      <c r="C844" s="25" t="n">
        <v>1314571</v>
      </c>
      <c r="E844" s="25" t="inlineStr">
        <is>
          <t>RESIDUOS SOLIDOS</t>
        </is>
      </c>
      <c r="H844" s="25" t="inlineStr">
        <is>
          <t>disposicion inadecuada de residuos solidos por recuperadores</t>
        </is>
      </c>
      <c r="I844" s="25" t="inlineStr">
        <is>
          <t>luis alfredo tobon</t>
        </is>
      </c>
      <c r="J844" s="25" t="inlineStr">
        <is>
          <t>CL</t>
        </is>
      </c>
      <c r="K844" s="25" t="n">
        <v>31</v>
      </c>
      <c r="M844" s="25" t="inlineStr">
        <is>
          <t>SUR</t>
        </is>
      </c>
      <c r="N844" s="25" t="n">
        <v>45</v>
      </c>
      <c r="O844" s="25" t="inlineStr">
        <is>
          <t>A</t>
        </is>
      </c>
      <c r="P844" s="25" t="n">
        <v>3</v>
      </c>
      <c r="T844" s="25">
        <f>CONCATENATE(J844," ",K844," ",L844," ",M844," ",N844," ",O844," ",P844," ",Q844," ",R844," ",S844)</f>
        <v/>
      </c>
      <c r="U844" s="25" t="inlineStr">
        <is>
          <t>no reporta</t>
        </is>
      </c>
      <c r="V844" s="25" t="inlineStr">
        <is>
          <t>3329166 - 5796917</t>
        </is>
      </c>
      <c r="W844" s="25" t="inlineStr">
        <is>
          <t>recicladores</t>
        </is>
      </c>
      <c r="X844" s="25" t="inlineStr">
        <is>
          <t>CL</t>
        </is>
      </c>
      <c r="Y844" s="25" t="n">
        <v>31</v>
      </c>
      <c r="AA844" s="25" t="inlineStr">
        <is>
          <t>SUR</t>
        </is>
      </c>
      <c r="AB844" s="25" t="n">
        <v>45</v>
      </c>
      <c r="AC844" s="25" t="inlineStr">
        <is>
          <t>A</t>
        </is>
      </c>
      <c r="AD844" s="25" t="n">
        <v>3</v>
      </c>
      <c r="AH844" s="25">
        <f>CONCATENATE(X844," ",Y844," ",Z844," ",AA844," ",AB844," ",AC844," ",AD844," ",AE844," ",AF844," ",AG844)</f>
        <v/>
      </c>
      <c r="AI844" s="25" t="inlineStr">
        <is>
          <t>no reporta</t>
        </is>
      </c>
      <c r="AJ844" s="25" t="inlineStr">
        <is>
          <t>no reporta</t>
        </is>
      </c>
      <c r="AK844" s="25" t="inlineStr">
        <is>
          <t>Jardines</t>
        </is>
      </c>
      <c r="AP844" s="25" t="n">
        <v>2</v>
      </c>
      <c r="AQ844" s="34" t="n">
        <v>41929</v>
      </c>
      <c r="AR844" s="34" t="n">
        <v>41948</v>
      </c>
      <c r="AS844" s="36">
        <f>AR844-AQ844</f>
        <v/>
      </c>
      <c r="AT844" s="25" t="inlineStr">
        <is>
          <t>Pendiente de tramite</t>
        </is>
      </c>
      <c r="AU844" s="25" t="inlineStr">
        <is>
          <t>Visitas patrulleros</t>
        </is>
      </c>
      <c r="AW844" s="38" t="n">
        <v>41948</v>
      </c>
      <c r="AX844" s="37" t="inlineStr">
        <is>
          <t>J. Alvarez</t>
        </is>
      </c>
      <c r="AY844" s="38" t="n">
        <v>41948</v>
      </c>
    </row>
    <row r="845">
      <c r="B845" s="42" t="inlineStr">
        <is>
          <t>841-2014</t>
        </is>
      </c>
      <c r="C845" s="25" t="n">
        <v>1314575</v>
      </c>
      <c r="D845" s="25" t="inlineStr">
        <is>
          <t>AIRE</t>
        </is>
      </c>
      <c r="H845" s="25" t="inlineStr">
        <is>
          <t>parqueadero pinta carros y estos olores son muy fuertes</t>
        </is>
      </c>
      <c r="I845" s="25" t="inlineStr">
        <is>
          <t>anonimo</t>
        </is>
      </c>
      <c r="T845" s="25">
        <f>CONCATENATE(J845," ",K845," ",L845," ",M845," ",N845," ",O845," ",P845," ",Q845," ",R845," ",S845)</f>
        <v/>
      </c>
      <c r="U845" s="25" t="inlineStr">
        <is>
          <t>no reporta</t>
        </is>
      </c>
      <c r="V845" s="25" t="inlineStr">
        <is>
          <t>no reporta</t>
        </is>
      </c>
      <c r="W845" s="25" t="inlineStr">
        <is>
          <t>parqueadero enviautos</t>
        </is>
      </c>
      <c r="X845" s="25" t="inlineStr">
        <is>
          <t>DG</t>
        </is>
      </c>
      <c r="Y845" s="25" t="n">
        <v>31</v>
      </c>
      <c r="AB845" s="25" t="n">
        <v>35</v>
      </c>
      <c r="AC845" s="25" t="inlineStr">
        <is>
          <t>B</t>
        </is>
      </c>
      <c r="AD845" s="25" t="n">
        <v>44</v>
      </c>
      <c r="AE845" s="25" t="inlineStr">
        <is>
          <t>SUR</t>
        </is>
      </c>
      <c r="AH845" s="25">
        <f>CONCATENATE(X845," ",Y845," ",Z845," ",AA845," ",AB845," ",AC845," ",AD845," ",AE845," ",AF845," ",AG845)</f>
        <v/>
      </c>
      <c r="AI845" s="25" t="inlineStr">
        <is>
          <t>no reporta</t>
        </is>
      </c>
      <c r="AJ845" s="25" t="inlineStr">
        <is>
          <t>no reporta</t>
        </is>
      </c>
      <c r="AK845" s="25" t="inlineStr">
        <is>
          <t>La Sebastiana</t>
        </is>
      </c>
      <c r="AP845" s="25" t="n">
        <v>3</v>
      </c>
      <c r="AQ845" s="34" t="n">
        <v>41929</v>
      </c>
      <c r="AR845" s="34" t="n">
        <v>41935</v>
      </c>
      <c r="AS845" s="36">
        <f>AR845-AQ845</f>
        <v/>
      </c>
      <c r="AT845" s="25" t="inlineStr">
        <is>
          <t>Pendiente de tramite</t>
        </is>
      </c>
      <c r="AU845" s="42" t="inlineStr">
        <is>
          <t>Remisión u otros</t>
        </is>
      </c>
      <c r="AV845" s="42" t="inlineStr">
        <is>
          <t>gloria elena correal</t>
        </is>
      </c>
      <c r="BV845" s="38" t="n">
        <v>41935</v>
      </c>
    </row>
    <row r="846">
      <c r="B846" s="25" t="inlineStr">
        <is>
          <t>842-2014</t>
        </is>
      </c>
      <c r="C846" s="25" t="n">
        <v>1314575</v>
      </c>
      <c r="E846" s="25" t="inlineStr">
        <is>
          <t>ESCOMBROS</t>
        </is>
      </c>
      <c r="H846" s="25" t="inlineStr">
        <is>
          <t>Escombros en via publica</t>
        </is>
      </c>
      <c r="I846" s="25" t="inlineStr">
        <is>
          <t>comunidad</t>
        </is>
      </c>
      <c r="T846" s="25">
        <f>CONCATENATE(J846," ",K846," ",L846," ",M846," ",N846," ",O846," ",P846," ",Q846," ",R846," ",S846)</f>
        <v/>
      </c>
      <c r="U846" s="25" t="inlineStr">
        <is>
          <t>no reporta</t>
        </is>
      </c>
      <c r="V846" s="25" t="inlineStr">
        <is>
          <t>no reporta</t>
        </is>
      </c>
      <c r="W846" s="25" t="inlineStr">
        <is>
          <t>Por determinar</t>
        </is>
      </c>
      <c r="X846" s="25" t="inlineStr">
        <is>
          <t>DG</t>
        </is>
      </c>
      <c r="Y846" s="25" t="n">
        <v>29</v>
      </c>
      <c r="AB846" s="25" t="n">
        <v>25</v>
      </c>
      <c r="AH846" s="25">
        <f>CONCATENATE(X846," ",Y846," ",Z846," ",AA846," ",AB846," ",AC846," ",AD846," ",AE846," ",AF846," ",AG846)</f>
        <v/>
      </c>
      <c r="AI846" s="25" t="inlineStr">
        <is>
          <t>no reporta</t>
        </is>
      </c>
      <c r="AJ846" s="25" t="inlineStr">
        <is>
          <t>no reporta</t>
        </is>
      </c>
      <c r="AK846" s="25" t="inlineStr">
        <is>
          <t>Alto de Misael</t>
        </is>
      </c>
      <c r="AP846" s="25" t="n">
        <v>3</v>
      </c>
      <c r="AQ846" s="34" t="n">
        <v>41919</v>
      </c>
      <c r="AR846" s="34" t="n">
        <v>41919</v>
      </c>
      <c r="AS846" s="36">
        <f>AR846-AQ846</f>
        <v/>
      </c>
      <c r="AT846" s="25" t="inlineStr">
        <is>
          <t>Pendiente de tramite</t>
        </is>
      </c>
      <c r="AU846" s="25" t="inlineStr">
        <is>
          <t>Auto de archivo</t>
        </is>
      </c>
      <c r="AW846" s="38" t="n">
        <v>41932</v>
      </c>
      <c r="AX846" s="37" t="inlineStr">
        <is>
          <t>santiago-jeisson</t>
        </is>
      </c>
      <c r="AY846" s="38" t="n">
        <v>41939</v>
      </c>
      <c r="CF846" s="38" t="n">
        <v>41940</v>
      </c>
    </row>
    <row r="847">
      <c r="B847" s="25" t="inlineStr">
        <is>
          <t>843-2014</t>
        </is>
      </c>
      <c r="C847" s="25" t="n">
        <v>1314594</v>
      </c>
      <c r="E847" s="25" t="inlineStr">
        <is>
          <t>ESCOMBROS</t>
        </is>
      </c>
      <c r="H847" s="25" t="inlineStr">
        <is>
          <t>Escombros en via publica</t>
        </is>
      </c>
      <c r="I847" s="25" t="inlineStr">
        <is>
          <t>Enviaseo</t>
        </is>
      </c>
      <c r="T847" s="25">
        <f>CONCATENATE(J847," ",K847," ",L847," ",M847," ",N847," ",O847," ",P847," ",Q847," ",R847," ",S847)</f>
        <v/>
      </c>
      <c r="V847" s="25" t="n">
        <v>4032000</v>
      </c>
      <c r="W847" s="25" t="inlineStr">
        <is>
          <t>Por determinar</t>
        </is>
      </c>
      <c r="X847" s="25" t="inlineStr">
        <is>
          <t>KR</t>
        </is>
      </c>
      <c r="Y847" s="25" t="n">
        <v>26</v>
      </c>
      <c r="AB847" s="25" t="n">
        <v>40</v>
      </c>
      <c r="AC847" s="25" t="inlineStr">
        <is>
          <t>E</t>
        </is>
      </c>
      <c r="AD847" s="25" t="n">
        <v>83</v>
      </c>
      <c r="AE847" s="25" t="inlineStr">
        <is>
          <t>SUR</t>
        </is>
      </c>
      <c r="AH847" s="25">
        <f>CONCATENATE(X847," ",Y847," ",Z847," ",AA847," ",AB847," ",AC847," ",AD847," ",AE847," ",AF847," ",AG847)</f>
        <v/>
      </c>
      <c r="AI847" s="25" t="inlineStr">
        <is>
          <t>no reporta</t>
        </is>
      </c>
      <c r="AJ847" s="25" t="inlineStr">
        <is>
          <t>no reporta</t>
        </is>
      </c>
      <c r="AK847" s="25" t="inlineStr">
        <is>
          <t xml:space="preserve">La Mina </t>
        </is>
      </c>
      <c r="AP847" s="25" t="n">
        <v>6</v>
      </c>
      <c r="AQ847" s="34" t="n">
        <v>41932</v>
      </c>
      <c r="AR847" s="34" t="n">
        <v>41940</v>
      </c>
      <c r="AS847" s="36">
        <f>AR847-AQ847</f>
        <v/>
      </c>
      <c r="AT847" s="25" t="inlineStr">
        <is>
          <t>Pendiente de tramite</t>
        </is>
      </c>
      <c r="AU847" s="25" t="inlineStr">
        <is>
          <t>Visitas patrulleros</t>
        </is>
      </c>
      <c r="AW847" s="38" t="n">
        <v>41935</v>
      </c>
      <c r="AX847" s="37" t="inlineStr">
        <is>
          <t>S. Bustamante</t>
        </is>
      </c>
      <c r="AY847" s="38" t="n">
        <v>41940</v>
      </c>
    </row>
    <row r="848">
      <c r="B848" s="42" t="inlineStr">
        <is>
          <t>844-2014</t>
        </is>
      </c>
      <c r="C848" s="25" t="n">
        <v>1314593</v>
      </c>
      <c r="D848" s="25" t="inlineStr">
        <is>
          <t>AIRE</t>
        </is>
      </c>
      <c r="H848" s="25" t="inlineStr">
        <is>
          <t>marranera provoca malos olores en el sector</t>
        </is>
      </c>
      <c r="I848" s="25" t="inlineStr">
        <is>
          <t>rafael moreno</t>
        </is>
      </c>
      <c r="T848" s="25">
        <f>CONCATENATE(J848," ",K848," ",L848," ",M848," ",N848," ",O848," ",P848," ",Q848," ",R848," ",S848)</f>
        <v/>
      </c>
      <c r="U848" s="25" t="n">
        <v>70038563</v>
      </c>
      <c r="V848" s="25" t="inlineStr">
        <is>
          <t>2701014 - 3155661468</t>
        </is>
      </c>
      <c r="W848" s="25" t="inlineStr">
        <is>
          <t>marcelo cardona</t>
        </is>
      </c>
      <c r="AH848" s="25">
        <f>CONCATENATE(X848," ",Y848," ",Z848," ",AA848," ",AB848," ",AC848," ",AD848," ",AE848," ",AF848," ",AG848)</f>
        <v/>
      </c>
      <c r="AI848" s="25" t="inlineStr">
        <is>
          <t>no reporta</t>
        </is>
      </c>
      <c r="AJ848" s="25" t="inlineStr">
        <is>
          <t>no reporta</t>
        </is>
      </c>
      <c r="AK848" s="25" t="inlineStr">
        <is>
          <t>El Vallano</t>
        </is>
      </c>
      <c r="AP848" s="25" t="n">
        <v>11</v>
      </c>
      <c r="AQ848" s="34" t="n">
        <v>41932</v>
      </c>
      <c r="AR848" s="34" t="n">
        <v>41934</v>
      </c>
      <c r="AS848" s="36">
        <f>AR848-AQ848</f>
        <v/>
      </c>
      <c r="AT848" s="25" t="inlineStr">
        <is>
          <t>Remisión u otros</t>
        </is>
      </c>
      <c r="AU848" s="42" t="inlineStr">
        <is>
          <t>Remisión u otros</t>
        </is>
      </c>
      <c r="AV848" s="42" t="inlineStr">
        <is>
          <t>gloria elena correal</t>
        </is>
      </c>
      <c r="BV848" s="38" t="n">
        <v>41934</v>
      </c>
    </row>
    <row r="849">
      <c r="B849" s="25" t="inlineStr">
        <is>
          <t>845-2014</t>
        </is>
      </c>
      <c r="C849" s="25" t="n">
        <v>1314429</v>
      </c>
      <c r="D849" s="25" t="inlineStr">
        <is>
          <t>FAUNA DOMÉSTICA</t>
        </is>
      </c>
      <c r="H849" s="25" t="inlineStr">
        <is>
          <t>maltrato animal</t>
        </is>
      </c>
      <c r="I849" s="25" t="inlineStr">
        <is>
          <t>andrea maya</t>
        </is>
      </c>
      <c r="T849" s="25">
        <f>CONCATENATE(J849," ",K849," ",L849," ",M849," ",N849," ",O849," ",P849," ",Q849," ",R849," ",S849)</f>
        <v/>
      </c>
      <c r="U849" s="25" t="n">
        <v>43868331</v>
      </c>
      <c r="V849" s="25" t="n">
        <v>2708483</v>
      </c>
      <c r="W849" s="25" t="inlineStr">
        <is>
          <t>Por determinar</t>
        </is>
      </c>
      <c r="X849" s="25" t="inlineStr">
        <is>
          <t>DG</t>
        </is>
      </c>
      <c r="Y849" s="25" t="n">
        <v>32</v>
      </c>
      <c r="AB849" s="25" t="n">
        <v>34</v>
      </c>
      <c r="AC849" s="25" t="inlineStr">
        <is>
          <t>D</t>
        </is>
      </c>
      <c r="AD849" s="25" t="n">
        <v>69</v>
      </c>
      <c r="AE849" s="25" t="inlineStr">
        <is>
          <t>SUR</t>
        </is>
      </c>
      <c r="AH849" s="25">
        <f>CONCATENATE(X849," ",Y849," ",Z849," ",AA849," ",AB849," ",AC849," ",AD849," ",AE849," ",AF849," ",AG849)</f>
        <v/>
      </c>
      <c r="AI849" s="25" t="inlineStr">
        <is>
          <t>no reporta</t>
        </is>
      </c>
      <c r="AJ849" s="25" t="inlineStr">
        <is>
          <t>no reporta</t>
        </is>
      </c>
      <c r="AK849" s="25" t="inlineStr">
        <is>
          <t>Obrero</t>
        </is>
      </c>
      <c r="AP849" s="25" t="n">
        <v>9</v>
      </c>
      <c r="AQ849" s="34" t="n">
        <v>41921</v>
      </c>
      <c r="AR849" s="34" t="n">
        <v>41927</v>
      </c>
      <c r="AS849" s="36">
        <f>AR849-AQ849</f>
        <v/>
      </c>
      <c r="AT849" s="25" t="inlineStr">
        <is>
          <t>Pendiente de tramite</t>
        </is>
      </c>
      <c r="AU849" s="25" t="inlineStr">
        <is>
          <t>Citaciones</t>
        </is>
      </c>
    </row>
    <row r="850">
      <c r="B850" s="25" t="inlineStr">
        <is>
          <t>846-2014</t>
        </is>
      </c>
      <c r="C850" s="25" t="n">
        <v>148969</v>
      </c>
      <c r="D850" s="25" t="inlineStr">
        <is>
          <t>FAUNA DOMÉSTICA</t>
        </is>
      </c>
      <c r="H850" s="25" t="inlineStr">
        <is>
          <t>criadero de perros y aves producen malos olores</t>
        </is>
      </c>
      <c r="I850" s="25" t="inlineStr">
        <is>
          <t>villas de la coruña</t>
        </is>
      </c>
      <c r="T850" s="25">
        <f>CONCATENATE(J850," ",K850," ",L850," ",M850," ",N850," ",O850," ",P850," ",Q850," ",R850," ",S850)</f>
        <v/>
      </c>
      <c r="U850" s="25" t="n">
        <v>70049909</v>
      </c>
      <c r="V850" s="25" t="n">
        <v>3347227</v>
      </c>
      <c r="W850" s="25" t="inlineStr">
        <is>
          <t>marcela gonzales</t>
        </is>
      </c>
      <c r="X850" s="25" t="inlineStr">
        <is>
          <t>DG</t>
        </is>
      </c>
      <c r="Y850" s="25" t="n">
        <v>32</v>
      </c>
      <c r="Z850" s="25" t="inlineStr">
        <is>
          <t>B</t>
        </is>
      </c>
      <c r="AB850" s="25" t="n">
        <v>30</v>
      </c>
      <c r="AC850" s="25" t="inlineStr">
        <is>
          <t>A</t>
        </is>
      </c>
      <c r="AD850" s="25" t="n">
        <v>30</v>
      </c>
      <c r="AE850" s="25" t="inlineStr">
        <is>
          <t>SUR</t>
        </is>
      </c>
      <c r="AH850" s="25">
        <f>CONCATENATE(X850," ",Y850," ",Z850," ",AA850," ",AB850," ",AC850," ",AD850," ",AE850," ",AF850," ",AG850)</f>
        <v/>
      </c>
      <c r="AI850" s="25" t="n">
        <v>43013707</v>
      </c>
      <c r="AJ850" s="25" t="n">
        <v>3022013</v>
      </c>
      <c r="AK850" s="25" t="inlineStr">
        <is>
          <t>La Magnolia</t>
        </is>
      </c>
      <c r="AP850" s="25" t="n">
        <v>9</v>
      </c>
      <c r="AQ850" s="34" t="n">
        <v>41913</v>
      </c>
      <c r="AR850" s="34" t="n">
        <v>41919</v>
      </c>
      <c r="AS850" s="36">
        <f>AR850-AQ850</f>
        <v/>
      </c>
      <c r="AT850" s="25" t="inlineStr">
        <is>
          <t>Pendiente de tramite</t>
        </is>
      </c>
      <c r="AU850" s="25" t="inlineStr">
        <is>
          <t>Citaciones</t>
        </is>
      </c>
    </row>
    <row r="851">
      <c r="B851" s="25" t="inlineStr">
        <is>
          <t>847-2014</t>
        </is>
      </c>
      <c r="C851" s="25" t="n">
        <v>1314169</v>
      </c>
      <c r="D851" s="25" t="inlineStr">
        <is>
          <t>FAUNA DOMÉSTICA</t>
        </is>
      </c>
      <c r="H851" s="25" t="inlineStr">
        <is>
          <t>maltrato animal</t>
        </is>
      </c>
      <c r="I851" s="25" t="inlineStr">
        <is>
          <t>estella gaviria</t>
        </is>
      </c>
      <c r="J851" s="25" t="inlineStr">
        <is>
          <t>TR</t>
        </is>
      </c>
      <c r="K851" s="25" t="n">
        <v>34</v>
      </c>
      <c r="L851" s="25" t="inlineStr">
        <is>
          <t>D</t>
        </is>
      </c>
      <c r="M851" s="25" t="inlineStr">
        <is>
          <t>SUR</t>
        </is>
      </c>
      <c r="N851" s="25" t="n">
        <v>32</v>
      </c>
      <c r="O851" s="25" t="inlineStr">
        <is>
          <t>D</t>
        </is>
      </c>
      <c r="P851" s="25" t="n">
        <v>46</v>
      </c>
      <c r="S851" s="25" t="inlineStr">
        <is>
          <t>apt 301</t>
        </is>
      </c>
      <c r="T851" s="25">
        <f>CONCATENATE(J851," ",K851," ",L851," ",M851," ",N851," ",O851," ",P851," ",Q851," ",R851," ",S851)</f>
        <v/>
      </c>
      <c r="U851" s="25" t="n">
        <v>43016256</v>
      </c>
      <c r="V851" s="25" t="n">
        <v>3310232</v>
      </c>
      <c r="W851" s="25" t="inlineStr">
        <is>
          <t>henry alberto gaviria</t>
        </is>
      </c>
      <c r="AH851" s="25">
        <f>CONCATENATE(X851," ",Y851," ",Z851," ",AA851," ",AB851," ",AC851," ",AD851," ",AE851," ",AF851," ",AG851)</f>
        <v/>
      </c>
      <c r="AI851" s="25" t="inlineStr">
        <is>
          <t>no reporta</t>
        </is>
      </c>
      <c r="AJ851" s="25" t="inlineStr">
        <is>
          <t>no reporta</t>
        </is>
      </c>
      <c r="AK851" s="25" t="inlineStr">
        <is>
          <t>Obrero</t>
        </is>
      </c>
      <c r="AP851" s="25" t="n">
        <v>9</v>
      </c>
      <c r="AQ851" s="34" t="n">
        <v>41906</v>
      </c>
      <c r="AR851" s="34" t="n">
        <v>41914</v>
      </c>
      <c r="AS851" s="36">
        <f>AR851-AQ851</f>
        <v/>
      </c>
      <c r="AT851" s="25" t="inlineStr">
        <is>
          <t>Pendiente de tramite</t>
        </is>
      </c>
      <c r="AU851" s="25" t="inlineStr">
        <is>
          <t>Auto de archivo</t>
        </is>
      </c>
    </row>
    <row r="852">
      <c r="B852" s="25" t="inlineStr">
        <is>
          <t>848-2014</t>
        </is>
      </c>
      <c r="C852" s="25" t="n">
        <v>1314572</v>
      </c>
      <c r="D852" s="25" t="inlineStr">
        <is>
          <t>ESPACIO PUBLICOS VERDES</t>
        </is>
      </c>
      <c r="H852" s="25" t="inlineStr">
        <is>
          <t>cambian piso blando a  piso duro</t>
        </is>
      </c>
      <c r="I852" s="25" t="inlineStr">
        <is>
          <t>comunidad</t>
        </is>
      </c>
      <c r="T852" s="25">
        <f>CONCATENATE(J852," ",K852," ",L852," ",M852," ",N852," ",O852," ",P852," ",Q852," ",R852," ",S852)</f>
        <v/>
      </c>
      <c r="U852" s="25" t="inlineStr">
        <is>
          <t>no reporta</t>
        </is>
      </c>
      <c r="V852" s="25" t="inlineStr">
        <is>
          <t>no reporta</t>
        </is>
      </c>
      <c r="W852" s="25" t="inlineStr">
        <is>
          <t>por determinar</t>
        </is>
      </c>
      <c r="X852" s="25" t="inlineStr">
        <is>
          <t>CL</t>
        </is>
      </c>
      <c r="Y852" s="25" t="n">
        <v>40</v>
      </c>
      <c r="Z852" s="25" t="inlineStr">
        <is>
          <t>F</t>
        </is>
      </c>
      <c r="AA852" s="25" t="inlineStr">
        <is>
          <t>SUR</t>
        </is>
      </c>
      <c r="AB852" s="25" t="n">
        <v>25</v>
      </c>
      <c r="AC852" s="25" t="inlineStr">
        <is>
          <t>A</t>
        </is>
      </c>
      <c r="AD852" s="25" t="n">
        <v>42</v>
      </c>
      <c r="AH852" s="25">
        <f>CONCATENATE(X852," ",Y852," ",Z852," ",AA852," ",AB852," ",AC852," ",AD852," ",AE852," ",AF852," ",AG852)</f>
        <v/>
      </c>
      <c r="AI852" s="25" t="inlineStr">
        <is>
          <t>no reporta</t>
        </is>
      </c>
      <c r="AJ852" s="25" t="inlineStr">
        <is>
          <t>no reporta</t>
        </is>
      </c>
      <c r="AK852" s="25" t="inlineStr">
        <is>
          <t xml:space="preserve">La Mina </t>
        </is>
      </c>
      <c r="AP852" s="25" t="n">
        <v>6</v>
      </c>
      <c r="AQ852" s="34" t="n">
        <v>41932</v>
      </c>
      <c r="AR852" s="34" t="n">
        <v>41955</v>
      </c>
      <c r="AS852" s="36">
        <f>AR852-AQ852</f>
        <v/>
      </c>
      <c r="AT852" s="25" t="inlineStr">
        <is>
          <t>Pendiente de tramite</t>
        </is>
      </c>
      <c r="AU852" s="25" t="inlineStr">
        <is>
          <t>Auto de archivo</t>
        </is>
      </c>
      <c r="AW852" s="38" t="n">
        <v>41955</v>
      </c>
      <c r="AX852" s="37" t="inlineStr">
        <is>
          <t>S. Bustamante</t>
        </is>
      </c>
      <c r="AY852" s="38" t="n">
        <v>41955</v>
      </c>
    </row>
    <row r="853">
      <c r="B853" s="25" t="inlineStr">
        <is>
          <t>849-2014</t>
        </is>
      </c>
      <c r="C853" s="25" t="inlineStr">
        <is>
          <t>1314710 - 286181 - 3522 - 384922</t>
        </is>
      </c>
      <c r="D853" s="25" t="inlineStr">
        <is>
          <t>FLORA</t>
        </is>
      </c>
      <c r="H853" s="25" t="inlineStr">
        <is>
          <t>unidad jardines de claraval esta cortando un sembrado de bambu</t>
        </is>
      </c>
      <c r="I853" s="25" t="inlineStr">
        <is>
          <t>martha  zapata</t>
        </is>
      </c>
      <c r="J853" s="25" t="inlineStr">
        <is>
          <t>KR</t>
        </is>
      </c>
      <c r="K853" s="25" t="n">
        <v>26</v>
      </c>
      <c r="L853" s="25" t="inlineStr">
        <is>
          <t>D</t>
        </is>
      </c>
      <c r="N853" s="25" t="n">
        <v>36</v>
      </c>
      <c r="O853" s="25" t="inlineStr">
        <is>
          <t>A</t>
        </is>
      </c>
      <c r="P853" s="25" t="n">
        <v>80</v>
      </c>
      <c r="Q853" s="25" t="inlineStr">
        <is>
          <t>SUR</t>
        </is>
      </c>
      <c r="S853" s="25" t="inlineStr">
        <is>
          <t>casa 122</t>
        </is>
      </c>
      <c r="T853" s="25">
        <f>CONCATENATE(J853," ",K853," ",L853," ",M853," ",N853," ",O853," ",P853," ",Q853," ",R853," ",S853)</f>
        <v/>
      </c>
      <c r="U853" s="25" t="inlineStr">
        <is>
          <t>no reporta</t>
        </is>
      </c>
      <c r="V853" s="25" t="n">
        <v>32453911</v>
      </c>
      <c r="W853" s="25" t="inlineStr">
        <is>
          <t>sindy oliveros</t>
        </is>
      </c>
      <c r="X853" s="25" t="inlineStr">
        <is>
          <t>KR</t>
        </is>
      </c>
      <c r="Y853" s="25" t="n">
        <v>26</v>
      </c>
      <c r="Z853" s="25" t="inlineStr">
        <is>
          <t>D</t>
        </is>
      </c>
      <c r="AB853" s="25" t="n">
        <v>36</v>
      </c>
      <c r="AC853" s="25" t="inlineStr">
        <is>
          <t>A</t>
        </is>
      </c>
      <c r="AD853" s="25" t="n">
        <v>80</v>
      </c>
      <c r="AE853" s="25" t="inlineStr">
        <is>
          <t>SUR</t>
        </is>
      </c>
      <c r="AH853" s="25">
        <f>CONCATENATE(X853," ",Y853," ",Z853," ",AA853," ",AB853," ",AC853," ",AD853," ",AE853," ",AF853," ",AG853)</f>
        <v/>
      </c>
      <c r="AI853" s="25" t="inlineStr">
        <is>
          <t>no reporta</t>
        </is>
      </c>
      <c r="AJ853" s="25" t="n">
        <v>4442449</v>
      </c>
      <c r="AQ853" s="34" t="n">
        <v>41920</v>
      </c>
      <c r="AR853" s="34" t="n">
        <v>41926</v>
      </c>
      <c r="AS853" s="36">
        <f>AR853-AQ853</f>
        <v/>
      </c>
      <c r="AT853" s="25" t="inlineStr">
        <is>
          <t>Pendiente de tramite</t>
        </is>
      </c>
      <c r="AU853" s="25" t="inlineStr">
        <is>
          <t>Auto de archivo</t>
        </is>
      </c>
      <c r="AV853" s="25" t="inlineStr">
        <is>
          <t>Bosqueadentro finaliza acuerdo #27759</t>
        </is>
      </c>
      <c r="AW853" s="38" t="n">
        <v>41926</v>
      </c>
      <c r="AX853" s="37" t="inlineStr">
        <is>
          <t>L. Garcia</t>
        </is>
      </c>
      <c r="AY853" s="38" t="n">
        <v>41926</v>
      </c>
      <c r="CF853" s="38" t="n">
        <v>41984</v>
      </c>
    </row>
    <row r="854">
      <c r="B854" s="25" t="inlineStr">
        <is>
          <t>850-2014</t>
        </is>
      </c>
      <c r="C854" s="25" t="inlineStr">
        <is>
          <t>130-sae 1410 1608</t>
        </is>
      </c>
      <c r="D854" s="25" t="inlineStr">
        <is>
          <t>FLORA</t>
        </is>
      </c>
      <c r="H854" s="25" t="inlineStr">
        <is>
          <t>tala de arboles aislados</t>
        </is>
      </c>
      <c r="I854" s="25" t="inlineStr">
        <is>
          <t>de oficio</t>
        </is>
      </c>
      <c r="T854" s="25">
        <f>CONCATENATE(J854," ",K854," ",L854," ",M854," ",N854," ",O854," ",P854," ",Q854," ",R854," ",S854)</f>
        <v/>
      </c>
      <c r="U854" s="25" t="inlineStr">
        <is>
          <t>no reporta</t>
        </is>
      </c>
      <c r="V854" s="25" t="inlineStr">
        <is>
          <t>no reporta</t>
        </is>
      </c>
      <c r="W854" s="25" t="inlineStr">
        <is>
          <t>maria clara warren - victor manuel dapena</t>
        </is>
      </c>
      <c r="AH854" s="25">
        <f>CONCATENATE(X854," ",Y854," ",Z854," ",AA854," ",AB854," ",AC854," ",AD854," ",AE854," ",AF854," ",AG854)</f>
        <v/>
      </c>
      <c r="AI854" s="25" t="inlineStr">
        <is>
          <t>3104450434 -3104450435</t>
        </is>
      </c>
      <c r="AJ854" s="25" t="inlineStr">
        <is>
          <t>no reporta</t>
        </is>
      </c>
      <c r="AK854" s="25" t="inlineStr">
        <is>
          <t>Las Palmas</t>
        </is>
      </c>
      <c r="AP854" s="25" t="n">
        <v>12</v>
      </c>
      <c r="AQ854" s="34" t="n">
        <v>41915</v>
      </c>
      <c r="AR854" s="34" t="n">
        <v>41915</v>
      </c>
      <c r="AS854" s="36">
        <f>AR854-AQ854</f>
        <v/>
      </c>
      <c r="AT854" s="25" t="inlineStr">
        <is>
          <t>Pendiente de tramite</t>
        </is>
      </c>
      <c r="AU854" s="25" t="inlineStr">
        <is>
          <t>Auto de archivo</t>
        </is>
      </c>
    </row>
    <row r="855">
      <c r="B855" s="25" t="inlineStr">
        <is>
          <t>851-2014</t>
        </is>
      </c>
      <c r="C855" s="25" t="n">
        <v>1314676</v>
      </c>
      <c r="E855" s="25" t="inlineStr">
        <is>
          <t>ESCOMBROS</t>
        </is>
      </c>
      <c r="H855" s="25" t="inlineStr">
        <is>
          <t>Escombros en via publica</t>
        </is>
      </c>
      <c r="I855" s="25" t="inlineStr">
        <is>
          <t>la comunidad</t>
        </is>
      </c>
      <c r="T855" s="25">
        <f>CONCATENATE(J855," ",K855," ",L855," ",M855," ",N855," ",O855," ",P855," ",Q855," ",R855," ",S855)</f>
        <v/>
      </c>
      <c r="U855" s="25" t="inlineStr">
        <is>
          <t>no reporta</t>
        </is>
      </c>
      <c r="V855" s="25" t="inlineStr">
        <is>
          <t>no reporta</t>
        </is>
      </c>
      <c r="W855" s="25" t="inlineStr">
        <is>
          <t>estafania ramirez</t>
        </is>
      </c>
      <c r="X855" s="25" t="inlineStr">
        <is>
          <t>CL</t>
        </is>
      </c>
      <c r="Y855" s="25" t="n">
        <v>40</v>
      </c>
      <c r="Z855" s="25" t="inlineStr">
        <is>
          <t>D</t>
        </is>
      </c>
      <c r="AA855" s="25" t="inlineStr">
        <is>
          <t>SUR</t>
        </is>
      </c>
      <c r="AB855" s="25" t="n">
        <v>25</v>
      </c>
      <c r="AC855" s="25" t="inlineStr">
        <is>
          <t>B</t>
        </is>
      </c>
      <c r="AD855" s="25" t="n">
        <v>12</v>
      </c>
      <c r="AH855" s="25">
        <f>CONCATENATE(X855," ",Y855," ",Z855," ",AA855," ",AB855," ",AC855," ",AD855," ",AE855," ",AF855," ",AG855)</f>
        <v/>
      </c>
      <c r="AI855" s="25" t="inlineStr">
        <is>
          <t>no reporta</t>
        </is>
      </c>
      <c r="AJ855" s="25" t="n">
        <v>5707702</v>
      </c>
      <c r="AK855" s="25" t="inlineStr">
        <is>
          <t xml:space="preserve">La Mina </t>
        </is>
      </c>
      <c r="AP855" s="25" t="n">
        <v>6</v>
      </c>
      <c r="AQ855" s="34" t="n">
        <v>41932</v>
      </c>
      <c r="AR855" s="34" t="n">
        <v>41932</v>
      </c>
      <c r="AS855" s="36">
        <f>AR855-AQ855</f>
        <v/>
      </c>
      <c r="AT855" s="25" t="inlineStr">
        <is>
          <t>Pendiente de tramite</t>
        </is>
      </c>
      <c r="AU855" s="25" t="inlineStr">
        <is>
          <t>Visitas patrulleros</t>
        </is>
      </c>
    </row>
    <row r="856">
      <c r="B856" s="25" t="inlineStr">
        <is>
          <t>852-2014</t>
        </is>
      </c>
      <c r="C856" s="25" t="n">
        <v>1314674</v>
      </c>
      <c r="E856" s="25" t="inlineStr">
        <is>
          <t>RESIDUOS SOLIDOS</t>
        </is>
      </c>
      <c r="H856" s="25" t="inlineStr">
        <is>
          <t>disposicion inadecuada de residuos solidos</t>
        </is>
      </c>
      <c r="I856" s="25" t="inlineStr">
        <is>
          <t>anonimo</t>
        </is>
      </c>
      <c r="T856" s="25">
        <f>CONCATENATE(J856," ",K856," ",L856," ",M856," ",N856," ",O856," ",P856," ",Q856," ",R856," ",S856)</f>
        <v/>
      </c>
      <c r="U856" s="25" t="inlineStr">
        <is>
          <t>no reporta</t>
        </is>
      </c>
      <c r="V856" s="25" t="inlineStr">
        <is>
          <t>no reporta</t>
        </is>
      </c>
      <c r="W856" s="25" t="inlineStr">
        <is>
          <t>disney</t>
        </is>
      </c>
      <c r="X856" s="25" t="inlineStr">
        <is>
          <t>CL</t>
        </is>
      </c>
      <c r="Y856" s="25" t="n">
        <v>39</v>
      </c>
      <c r="AB856" s="25" t="n">
        <v>46</v>
      </c>
      <c r="AC856" s="25" t="inlineStr">
        <is>
          <t>F</t>
        </is>
      </c>
      <c r="AD856" s="25" t="n">
        <v>22</v>
      </c>
      <c r="AE856" s="25" t="inlineStr">
        <is>
          <t>SUR</t>
        </is>
      </c>
      <c r="AH856" s="25">
        <f>CONCATENATE(X856," ",Y856," ",Z856," ",AA856," ",AB856," ",AC856," ",AD856," ",AE856," ",AF856," ",AG856)</f>
        <v/>
      </c>
      <c r="AI856" s="25" t="inlineStr">
        <is>
          <t>no reporta</t>
        </is>
      </c>
      <c r="AJ856" s="25" t="inlineStr">
        <is>
          <t>no reporta</t>
        </is>
      </c>
      <c r="AK856" s="25" t="inlineStr">
        <is>
          <t>El Trianón</t>
        </is>
      </c>
      <c r="AP856" s="25" t="n">
        <v>7</v>
      </c>
      <c r="AQ856" s="34" t="n">
        <v>41933</v>
      </c>
      <c r="AR856" s="34" t="n">
        <v>41949</v>
      </c>
      <c r="AS856" s="36">
        <f>AR856-AQ856</f>
        <v/>
      </c>
      <c r="AT856" s="25" t="inlineStr">
        <is>
          <t>Pendiente de tramite</t>
        </is>
      </c>
      <c r="AU856" s="25" t="inlineStr">
        <is>
          <t>Auto de archivo</t>
        </is>
      </c>
      <c r="AW856" s="38" t="n">
        <v>41949</v>
      </c>
      <c r="AX856" s="37" t="inlineStr">
        <is>
          <t>J. Alvarez</t>
        </is>
      </c>
      <c r="AY856" s="38" t="n">
        <v>41949</v>
      </c>
      <c r="AZ856" s="38" t="n">
        <v>41957</v>
      </c>
      <c r="BA856" s="37" t="inlineStr">
        <is>
          <t>L. Garcia</t>
        </is>
      </c>
      <c r="BB856" s="38" t="n">
        <v>41957</v>
      </c>
      <c r="CF856" s="38" t="n">
        <v>41984</v>
      </c>
    </row>
    <row r="857">
      <c r="B857" s="25" t="inlineStr">
        <is>
          <t>853-2014</t>
        </is>
      </c>
      <c r="C857" s="25" t="n">
        <v>1314675</v>
      </c>
      <c r="E857" s="25" t="inlineStr">
        <is>
          <t>ESCOMBROS</t>
        </is>
      </c>
      <c r="H857" s="25" t="inlineStr">
        <is>
          <t>Escombros en via publica</t>
        </is>
      </c>
      <c r="I857" s="25" t="inlineStr">
        <is>
          <t>comunidad</t>
        </is>
      </c>
      <c r="T857" s="25">
        <f>CONCATENATE(J857," ",K857," ",L857," ",M857," ",N857," ",O857," ",P857," ",Q857," ",R857," ",S857)</f>
        <v/>
      </c>
      <c r="U857" s="25" t="inlineStr">
        <is>
          <t>no reporta</t>
        </is>
      </c>
      <c r="V857" s="25" t="inlineStr">
        <is>
          <t>no reporta</t>
        </is>
      </c>
      <c r="W857" s="25" t="inlineStr">
        <is>
          <t>maribel uribe</t>
        </is>
      </c>
      <c r="X857" s="25" t="inlineStr">
        <is>
          <t>KR</t>
        </is>
      </c>
      <c r="Y857" s="25" t="n">
        <v>26</v>
      </c>
      <c r="AB857" s="25" t="n">
        <v>40</v>
      </c>
      <c r="AC857" s="25" t="inlineStr">
        <is>
          <t>E</t>
        </is>
      </c>
      <c r="AD857" s="25" t="n">
        <v>83</v>
      </c>
      <c r="AE857" s="25" t="inlineStr">
        <is>
          <t>SUR</t>
        </is>
      </c>
      <c r="AG857" s="25" t="n">
        <v>301</v>
      </c>
      <c r="AH857" s="25">
        <f>CONCATENATE(X857," ",Y857," ",Z857," ",AA857," ",AB857," ",AC857," ",AD857," ",AE857," ",AF857," ",AG857)</f>
        <v/>
      </c>
      <c r="AI857" s="25" t="inlineStr">
        <is>
          <t>no reporta</t>
        </is>
      </c>
      <c r="AJ857" s="25" t="n">
        <v>3348437</v>
      </c>
      <c r="AK857" s="25" t="inlineStr">
        <is>
          <t xml:space="preserve">La Mina </t>
        </is>
      </c>
      <c r="AP857" s="25" t="n">
        <v>6</v>
      </c>
      <c r="AQ857" s="34" t="n">
        <v>41933</v>
      </c>
      <c r="AR857" s="34" t="n">
        <v>41933</v>
      </c>
      <c r="AS857" s="36">
        <f>AR857-AQ857</f>
        <v/>
      </c>
      <c r="AT857" s="25" t="inlineStr">
        <is>
          <t>Remisión u otros</t>
        </is>
      </c>
      <c r="AU857" s="25" t="inlineStr">
        <is>
          <t>Auto de archivo</t>
        </is>
      </c>
      <c r="AW857" s="38" t="n">
        <v>41933</v>
      </c>
      <c r="AX857" s="37" t="inlineStr">
        <is>
          <t>J. Alvarez</t>
        </is>
      </c>
      <c r="AY857" s="38" t="n">
        <v>41933</v>
      </c>
      <c r="AZ857" s="38" t="n">
        <v>41978</v>
      </c>
      <c r="BA857" s="37" t="inlineStr">
        <is>
          <t>L. Garcia</t>
        </is>
      </c>
      <c r="BB857" s="38" t="n">
        <v>41978</v>
      </c>
      <c r="CF857" s="38" t="n">
        <v>41984</v>
      </c>
    </row>
    <row r="858">
      <c r="B858" s="25" t="inlineStr">
        <is>
          <t>854-2014</t>
        </is>
      </c>
      <c r="C858" s="25" t="n">
        <v>1314813</v>
      </c>
      <c r="E858" s="25" t="inlineStr">
        <is>
          <t>ESCOMBROS</t>
        </is>
      </c>
      <c r="H858" s="25" t="inlineStr">
        <is>
          <t>Escombros en via publica</t>
        </is>
      </c>
      <c r="I858" s="25" t="inlineStr">
        <is>
          <t>carlos echeverri</t>
        </is>
      </c>
      <c r="T858" s="25">
        <f>CONCATENATE(J858," ",K858," ",L858," ",M858," ",N858," ",O858," ",P858," ",Q858," ",R858," ",S858)</f>
        <v/>
      </c>
      <c r="U858" s="25" t="inlineStr">
        <is>
          <t>no reporta</t>
        </is>
      </c>
      <c r="V858" s="25" t="inlineStr">
        <is>
          <t>3137306621 -3060809</t>
        </is>
      </c>
      <c r="W858" s="25" t="inlineStr">
        <is>
          <t>luz mejia</t>
        </is>
      </c>
      <c r="X858" s="25" t="inlineStr">
        <is>
          <t>KR</t>
        </is>
      </c>
      <c r="Y858" s="25" t="n">
        <v>24</v>
      </c>
      <c r="AB858" s="25" t="n">
        <v>41</v>
      </c>
      <c r="AD858" s="25" t="n">
        <v>60</v>
      </c>
      <c r="AH858" s="25">
        <f>CONCATENATE(X858," ",Y858," ",Z858," ",AA858," ",AB858," ",AC858," ",AD858," ",AE858," ",AF858," ",AG858)</f>
        <v/>
      </c>
      <c r="AI858" s="25" t="inlineStr">
        <is>
          <t>no reporta</t>
        </is>
      </c>
      <c r="AJ858" s="25" t="n">
        <v>3006608617</v>
      </c>
      <c r="AK858" s="25" t="inlineStr">
        <is>
          <t>Santa Catalina</t>
        </is>
      </c>
      <c r="AP858" s="25" t="n">
        <v>10</v>
      </c>
      <c r="AQ858" s="34" t="n">
        <v>41933</v>
      </c>
      <c r="AR858" s="34" t="n">
        <v>41934</v>
      </c>
      <c r="AS858" s="36">
        <f>AR858-AQ858</f>
        <v/>
      </c>
      <c r="AT858" s="25" t="inlineStr">
        <is>
          <t>Pendiente de tramite</t>
        </is>
      </c>
      <c r="AU858" s="25" t="inlineStr">
        <is>
          <t>Auto de archivo</t>
        </is>
      </c>
    </row>
    <row r="859">
      <c r="B859" s="25" t="inlineStr">
        <is>
          <t>855-2014</t>
        </is>
      </c>
      <c r="C859" s="25" t="n">
        <v>1314570</v>
      </c>
      <c r="E859" s="25" t="inlineStr">
        <is>
          <t>RESIDUOS SOLIDOS</t>
        </is>
      </c>
      <c r="H859" s="25" t="inlineStr">
        <is>
          <t>basurero en esquina</t>
        </is>
      </c>
      <c r="I859" s="25" t="inlineStr">
        <is>
          <t>de Oficio</t>
        </is>
      </c>
      <c r="T859" s="25">
        <f>CONCATENATE(J859," ",K859," ",L859," ",M859," ",N859," ",O859," ",P859," ",Q859," ",R859," ",S859)</f>
        <v/>
      </c>
      <c r="U859" s="25" t="inlineStr">
        <is>
          <t>no reporta</t>
        </is>
      </c>
      <c r="V859" s="25" t="inlineStr">
        <is>
          <t>no reporta</t>
        </is>
      </c>
      <c r="W859" s="25" t="inlineStr">
        <is>
          <t>por determinar</t>
        </is>
      </c>
      <c r="X859" s="25" t="inlineStr">
        <is>
          <t>DG</t>
        </is>
      </c>
      <c r="Y859" s="25" t="n">
        <v>32</v>
      </c>
      <c r="Z859" s="25" t="inlineStr">
        <is>
          <t>C</t>
        </is>
      </c>
      <c r="AB859" s="25" t="n">
        <v>34</v>
      </c>
      <c r="AC859" s="25" t="inlineStr">
        <is>
          <t>D</t>
        </is>
      </c>
      <c r="AH859" s="25">
        <f>CONCATENATE(X859," ",Y859," ",Z859," ",AA859," ",AB859," ",AC859," ",AD859," ",AE859," ",AF859," ",AG859)</f>
        <v/>
      </c>
      <c r="AI859" s="25" t="inlineStr">
        <is>
          <t>no reporta</t>
        </is>
      </c>
      <c r="AJ859" s="25" t="inlineStr">
        <is>
          <t>no reporta</t>
        </is>
      </c>
      <c r="AK859" s="25" t="inlineStr">
        <is>
          <t>Los Naranjos</t>
        </is>
      </c>
      <c r="AP859" s="25" t="n">
        <v>9</v>
      </c>
      <c r="AQ859" s="34" t="n">
        <v>41935</v>
      </c>
      <c r="AR859" s="34" t="n">
        <v>41935</v>
      </c>
      <c r="AS859" s="36">
        <f>AR859-AQ859</f>
        <v/>
      </c>
      <c r="AT859" s="25" t="inlineStr">
        <is>
          <t>Pendiente de tramite</t>
        </is>
      </c>
      <c r="AU859" s="25" t="inlineStr">
        <is>
          <t>Visitas patrulleros</t>
        </is>
      </c>
    </row>
    <row r="860">
      <c r="B860" s="25" t="inlineStr">
        <is>
          <t>856-2014</t>
        </is>
      </c>
      <c r="C860" s="25" t="n">
        <v>1314812</v>
      </c>
      <c r="D860" s="25" t="inlineStr">
        <is>
          <t>HÍDRICO</t>
        </is>
      </c>
      <c r="H860" s="25" t="inlineStr">
        <is>
          <t xml:space="preserve">aguas estancadas que proliferan vectores </t>
        </is>
      </c>
      <c r="I860" s="25" t="inlineStr">
        <is>
          <t>nancy alejandra gonzalez</t>
        </is>
      </c>
      <c r="J860" s="25" t="inlineStr">
        <is>
          <t>CL</t>
        </is>
      </c>
      <c r="K860" s="25" t="n">
        <v>48</v>
      </c>
      <c r="L860" s="25" t="inlineStr">
        <is>
          <t>B</t>
        </is>
      </c>
      <c r="M860" s="25" t="inlineStr">
        <is>
          <t>SUR</t>
        </is>
      </c>
      <c r="N860" s="25" t="n">
        <v>39</v>
      </c>
      <c r="O860" s="25" t="inlineStr">
        <is>
          <t>B</t>
        </is>
      </c>
      <c r="P860" s="25" t="n">
        <v>54</v>
      </c>
      <c r="T860" s="25">
        <f>CONCATENATE(J860," ",K860," ",L860," ",M860," ",N860," ",O860," ",P860," ",Q860," ",R860," ",S860)</f>
        <v/>
      </c>
      <c r="U860" s="25" t="n">
        <v>43051688</v>
      </c>
      <c r="V860" s="25" t="n">
        <v>5968182</v>
      </c>
      <c r="W860" s="25" t="inlineStr">
        <is>
          <t>por determinar</t>
        </is>
      </c>
      <c r="AH860" s="25">
        <f>CONCATENATE(X860," ",Y860," ",Z860," ",AA860," ",AB860," ",AC860," ",AD860," ",AE860," ",AF860," ",AG860)</f>
        <v/>
      </c>
      <c r="AI860" s="25" t="inlineStr">
        <is>
          <t>no reporta</t>
        </is>
      </c>
      <c r="AJ860" s="25" t="inlineStr">
        <is>
          <t>no reporta</t>
        </is>
      </c>
      <c r="AK860" s="25" t="inlineStr">
        <is>
          <t>El Trianón</t>
        </is>
      </c>
      <c r="AP860" s="25" t="n">
        <v>7</v>
      </c>
      <c r="AQ860" s="34" t="n">
        <v>41935</v>
      </c>
      <c r="AR860" s="34" t="n">
        <v>41949</v>
      </c>
      <c r="AS860" s="36">
        <f>AR860-AQ860</f>
        <v/>
      </c>
      <c r="AT860" s="25" t="inlineStr">
        <is>
          <t>Acta de compromiso</t>
        </is>
      </c>
      <c r="AU860" s="25" t="inlineStr">
        <is>
          <t>Auto de archivo</t>
        </is>
      </c>
      <c r="AW860" s="38" t="n">
        <v>41949</v>
      </c>
      <c r="AX860" s="37" t="inlineStr">
        <is>
          <t>J. Alvarez</t>
        </is>
      </c>
      <c r="AY860" s="38" t="n">
        <v>41949</v>
      </c>
    </row>
    <row r="861">
      <c r="B861" s="25" t="inlineStr">
        <is>
          <t>857-2014</t>
        </is>
      </c>
      <c r="C861" s="25" t="n">
        <v>1314944</v>
      </c>
      <c r="E861" s="25" t="inlineStr">
        <is>
          <t>ESCOMBROS</t>
        </is>
      </c>
      <c r="H861" s="25" t="inlineStr">
        <is>
          <t>Escombros en via publica</t>
        </is>
      </c>
      <c r="I861" s="25" t="inlineStr">
        <is>
          <t>de Oficio</t>
        </is>
      </c>
      <c r="T861" s="25">
        <f>CONCATENATE(J861," ",K861," ",L861," ",M861," ",N861," ",O861," ",P861," ",Q861," ",R861," ",S861)</f>
        <v/>
      </c>
      <c r="U861" s="25" t="inlineStr">
        <is>
          <t>no reporta</t>
        </is>
      </c>
      <c r="V861" s="25" t="inlineStr">
        <is>
          <t>no reporta</t>
        </is>
      </c>
      <c r="W861" s="25" t="inlineStr">
        <is>
          <t>lucia zuluaga</t>
        </is>
      </c>
      <c r="X861" s="25" t="inlineStr">
        <is>
          <t>CL</t>
        </is>
      </c>
      <c r="Y861" s="25" t="n">
        <v>38</v>
      </c>
      <c r="AA861" s="25" t="inlineStr">
        <is>
          <t>SUR</t>
        </is>
      </c>
      <c r="AB861" s="25" t="n">
        <v>29</v>
      </c>
      <c r="AC861" s="25" t="inlineStr">
        <is>
          <t>A</t>
        </is>
      </c>
      <c r="AD861" s="25" t="n">
        <v>23</v>
      </c>
      <c r="AH861" s="25">
        <f>CONCATENATE(X861," ",Y861," ",Z861," ",AA861," ",AB861," ",AC861," ",AD861," ",AE861," ",AF861," ",AG861)</f>
        <v/>
      </c>
      <c r="AI861" s="25" t="inlineStr">
        <is>
          <t>no reporta</t>
        </is>
      </c>
      <c r="AJ861" s="25" t="inlineStr">
        <is>
          <t>no reporta</t>
        </is>
      </c>
      <c r="AK861" s="25" t="inlineStr">
        <is>
          <t>Mesa</t>
        </is>
      </c>
      <c r="AP861" s="25" t="n">
        <v>9</v>
      </c>
      <c r="AQ861" s="34" t="n">
        <v>41927</v>
      </c>
      <c r="AR861" s="34" t="n">
        <v>41927</v>
      </c>
      <c r="AS861" s="36">
        <f>AR861-AQ861</f>
        <v/>
      </c>
      <c r="AT861" s="25" t="inlineStr">
        <is>
          <t>Pendiente de tramite</t>
        </is>
      </c>
      <c r="AU861" s="25" t="inlineStr">
        <is>
          <t>Visitas patrulleros</t>
        </is>
      </c>
    </row>
    <row r="862">
      <c r="B862" s="25" t="inlineStr">
        <is>
          <t>858-2014</t>
        </is>
      </c>
      <c r="C862" s="25" t="n">
        <v>1314943</v>
      </c>
      <c r="D862" s="25" t="inlineStr">
        <is>
          <t>FLORA</t>
        </is>
      </c>
      <c r="H862" s="25" t="inlineStr">
        <is>
          <t>tala de arbol</t>
        </is>
      </c>
      <c r="I862" s="25" t="inlineStr">
        <is>
          <t>catalina cardona</t>
        </is>
      </c>
      <c r="T862" s="25">
        <f>CONCATENATE(J862," ",K862," ",L862," ",M862," ",N862," ",O862," ",P862," ",Q862," ",R862," ",S862)</f>
        <v/>
      </c>
      <c r="U862" s="25" t="inlineStr">
        <is>
          <t>no reporta</t>
        </is>
      </c>
      <c r="V862" s="25" t="n">
        <v>3333042</v>
      </c>
      <c r="W862" s="25" t="inlineStr">
        <is>
          <t>adiela giraldo</t>
        </is>
      </c>
      <c r="X862" s="25" t="inlineStr">
        <is>
          <t>KR</t>
        </is>
      </c>
      <c r="Y862" s="25" t="n">
        <v>42</v>
      </c>
      <c r="Z862" s="25" t="inlineStr">
        <is>
          <t>DD</t>
        </is>
      </c>
      <c r="AB862" s="25" t="n">
        <v>48</v>
      </c>
      <c r="AE862" s="25" t="inlineStr">
        <is>
          <t>SUR</t>
        </is>
      </c>
      <c r="AH862" s="25">
        <f>CONCATENATE(X862," ",Y862," ",Z862," ",AA862," ",AB862," ",AC862," ",AD862," ",AE862," ",AF862," ",AG862)</f>
        <v/>
      </c>
      <c r="AI862" s="25" t="inlineStr">
        <is>
          <t>no reporta</t>
        </is>
      </c>
      <c r="AJ862" s="25" t="n">
        <v>3313962</v>
      </c>
      <c r="AQ862" s="34" t="n">
        <v>41935</v>
      </c>
      <c r="AR862" s="34" t="n">
        <v>41935</v>
      </c>
      <c r="AS862" s="36">
        <f>AR862-AQ862</f>
        <v/>
      </c>
      <c r="AT862" s="25" t="inlineStr">
        <is>
          <t>Pendiente de tramite</t>
        </is>
      </c>
      <c r="AU862" s="25" t="inlineStr">
        <is>
          <t>Visitas patrulleros</t>
        </is>
      </c>
    </row>
    <row r="863">
      <c r="B863" s="25" t="inlineStr">
        <is>
          <t>859-2014</t>
        </is>
      </c>
      <c r="C863" s="25" t="n">
        <v>1314951</v>
      </c>
      <c r="D863" s="25" t="inlineStr">
        <is>
          <t>FLORA</t>
        </is>
      </c>
      <c r="H863" s="25" t="inlineStr">
        <is>
          <t>deterioro del paisajismo</t>
        </is>
      </c>
      <c r="I863" s="25" t="inlineStr">
        <is>
          <t>sara agudelo montoya</t>
        </is>
      </c>
      <c r="J863" s="25" t="inlineStr">
        <is>
          <t>KR</t>
        </is>
      </c>
      <c r="K863" s="25" t="n">
        <v>26</v>
      </c>
      <c r="L863" s="25" t="inlineStr">
        <is>
          <t>D</t>
        </is>
      </c>
      <c r="N863" s="25" t="n">
        <v>36</v>
      </c>
      <c r="O863" s="25" t="inlineStr">
        <is>
          <t>A</t>
        </is>
      </c>
      <c r="P863" s="25" t="n">
        <v>30</v>
      </c>
      <c r="Q863" s="25" t="inlineStr">
        <is>
          <t>SUR</t>
        </is>
      </c>
      <c r="T863" s="25">
        <f>CONCATENATE(J863," ",K863," ",L863," ",M863," ",N863," ",O863," ",P863," ",Q863," ",R863," ",S863)</f>
        <v/>
      </c>
      <c r="U863" s="25" t="inlineStr">
        <is>
          <t>no reporta</t>
        </is>
      </c>
      <c r="V863" s="25" t="n">
        <v>3122867427</v>
      </c>
      <c r="W863" s="25" t="inlineStr">
        <is>
          <t>neyla mary cañola</t>
        </is>
      </c>
      <c r="X863" s="25" t="inlineStr">
        <is>
          <t>CL</t>
        </is>
      </c>
      <c r="Y863" s="25" t="n">
        <v>36</v>
      </c>
      <c r="AA863" s="25" t="inlineStr">
        <is>
          <t>SUR</t>
        </is>
      </c>
      <c r="AB863" s="25" t="n">
        <v>25</v>
      </c>
      <c r="AD863" s="25" t="n">
        <v>153</v>
      </c>
      <c r="AG863" s="25" t="inlineStr">
        <is>
          <t>casa 171</t>
        </is>
      </c>
      <c r="AH863" s="25">
        <f>CONCATENATE(X863," ",Y863," ",Z863," ",AA863," ",AB863," ",AC863," ",AD863," ",AE863," ",AF863," ",AG863)</f>
        <v/>
      </c>
      <c r="AI863" s="25" t="n">
        <v>43600297</v>
      </c>
      <c r="AJ863" s="25" t="inlineStr">
        <is>
          <t>no reporta</t>
        </is>
      </c>
      <c r="AK863" s="25" t="inlineStr">
        <is>
          <t>El Chocho</t>
        </is>
      </c>
      <c r="AQ863" s="34" t="n">
        <v>41935</v>
      </c>
      <c r="AR863" s="34" t="n">
        <v>41935</v>
      </c>
      <c r="AS863" s="36">
        <f>AR863-AQ863</f>
        <v/>
      </c>
      <c r="AT863" s="25" t="inlineStr">
        <is>
          <t>Acta de compromiso</t>
        </is>
      </c>
      <c r="AU863" s="25" t="inlineStr">
        <is>
          <t>Auto de archivo</t>
        </is>
      </c>
      <c r="AW863" s="38" t="n">
        <v>41935</v>
      </c>
      <c r="AX863" s="37" t="inlineStr">
        <is>
          <t>J. Guzman</t>
        </is>
      </c>
      <c r="CF863" s="38" t="n">
        <v>41961</v>
      </c>
    </row>
    <row r="864">
      <c r="B864" s="25" t="inlineStr">
        <is>
          <t>860-2014</t>
        </is>
      </c>
      <c r="C864" s="25" t="n">
        <v>1314936</v>
      </c>
      <c r="D864" s="25" t="inlineStr">
        <is>
          <t>LOTE-PREDIO</t>
        </is>
      </c>
      <c r="H864" s="25" t="inlineStr">
        <is>
          <t>Contaminacion de fuente hidrica con ganado</t>
        </is>
      </c>
      <c r="I864" s="25" t="inlineStr">
        <is>
          <t>de Oficio</t>
        </is>
      </c>
      <c r="T864" s="25">
        <f>CONCATENATE(J864," ",K864," ",L864," ",M864," ",N864," ",O864," ",P864," ",Q864," ",R864," ",S864)</f>
        <v/>
      </c>
      <c r="U864" s="25" t="inlineStr">
        <is>
          <t>no reporta</t>
        </is>
      </c>
      <c r="V864" s="25" t="inlineStr">
        <is>
          <t>no reporta</t>
        </is>
      </c>
      <c r="W864" s="25" t="inlineStr">
        <is>
          <t>por determinar</t>
        </is>
      </c>
      <c r="AH864" s="25">
        <f>CONCATENATE(X864," ",Y864," ",Z864," ",AA864," ",AB864," ",AC864," ",AD864," ",AE864," ",AF864," ",AG864)</f>
        <v/>
      </c>
      <c r="AI864" s="25" t="inlineStr">
        <is>
          <t>no reporta</t>
        </is>
      </c>
      <c r="AJ864" s="25" t="inlineStr">
        <is>
          <t>no reporta</t>
        </is>
      </c>
      <c r="AK864" s="25" t="inlineStr">
        <is>
          <t>El Escobero</t>
        </is>
      </c>
      <c r="AP864" s="25" t="n">
        <v>10</v>
      </c>
      <c r="AQ864" s="34" t="n">
        <v>41936</v>
      </c>
      <c r="AR864" s="34" t="n">
        <v>41954</v>
      </c>
      <c r="AS864" s="36">
        <f>AR864-AQ864</f>
        <v/>
      </c>
      <c r="AT864" s="25" t="inlineStr">
        <is>
          <t>Pendiente de tramite</t>
        </is>
      </c>
      <c r="AU864" s="25" t="inlineStr">
        <is>
          <t>Auto de archivo</t>
        </is>
      </c>
      <c r="AW864" s="38" t="n">
        <v>41954</v>
      </c>
      <c r="AX864" s="37" t="inlineStr">
        <is>
          <t>S. Bustamante</t>
        </is>
      </c>
      <c r="AY864" s="38" t="n">
        <v>41954</v>
      </c>
      <c r="AZ864" s="38" t="n">
        <v>41963</v>
      </c>
      <c r="BA864" s="37" t="inlineStr">
        <is>
          <t>L. Garcia</t>
        </is>
      </c>
      <c r="BB864" s="38" t="n">
        <v>41963</v>
      </c>
    </row>
    <row r="865">
      <c r="B865" s="25" t="inlineStr">
        <is>
          <t>861-2014</t>
        </is>
      </c>
      <c r="C865" s="25" t="n">
        <v>1314934</v>
      </c>
      <c r="D865" s="25" t="inlineStr">
        <is>
          <t>FLORA</t>
        </is>
      </c>
      <c r="H865" s="25" t="inlineStr">
        <is>
          <t>tala de un arbusto florecido</t>
        </is>
      </c>
      <c r="I865" s="25" t="inlineStr">
        <is>
          <t>fidel arias mejia</t>
        </is>
      </c>
      <c r="J865" s="25" t="inlineStr">
        <is>
          <t>KR</t>
        </is>
      </c>
      <c r="K865" s="25" t="n">
        <v>47</v>
      </c>
      <c r="N865" s="25" t="n">
        <v>38</v>
      </c>
      <c r="O865" s="25" t="inlineStr">
        <is>
          <t>B</t>
        </is>
      </c>
      <c r="P865" s="25" t="n">
        <v>51</v>
      </c>
      <c r="Q865" s="25" t="inlineStr">
        <is>
          <t>SUR</t>
        </is>
      </c>
      <c r="T865" s="25">
        <f>CONCATENATE(J865," ",K865," ",L865," ",M865," ",N865," ",O865," ",P865," ",Q865," ",R865," ",S865)</f>
        <v/>
      </c>
      <c r="U865" s="25" t="n">
        <v>475082</v>
      </c>
      <c r="V865" s="25" t="n">
        <v>3113369792</v>
      </c>
      <c r="W865" s="25" t="inlineStr">
        <is>
          <t>omar atehortua</t>
        </is>
      </c>
      <c r="AH865" s="25">
        <f>CONCATENATE(X865," ",Y865," ",Z865," ",AA865," ",AB865," ",AC865," ",AD865," ",AE865," ",AF865," ",AG865)</f>
        <v/>
      </c>
      <c r="AI865" s="25" t="inlineStr">
        <is>
          <t>no reporta</t>
        </is>
      </c>
      <c r="AJ865" s="25" t="inlineStr">
        <is>
          <t>no reporta</t>
        </is>
      </c>
      <c r="AK865" s="25" t="inlineStr">
        <is>
          <t>Alcalá</t>
        </is>
      </c>
      <c r="AP865" s="25" t="n">
        <v>8</v>
      </c>
      <c r="AQ865" s="34" t="n">
        <v>41936</v>
      </c>
      <c r="AR865" s="34" t="n">
        <v>41955</v>
      </c>
      <c r="AS865" s="36">
        <f>AR865-AQ865</f>
        <v/>
      </c>
      <c r="AT865" s="25" t="inlineStr">
        <is>
          <t>Pendiente de tramite</t>
        </is>
      </c>
      <c r="AU865" s="25" t="inlineStr">
        <is>
          <t>Visitas patrulleros</t>
        </is>
      </c>
      <c r="AW865" s="38" t="n">
        <v>41954</v>
      </c>
      <c r="AX865" s="37" t="inlineStr">
        <is>
          <t>S. Bustamante</t>
        </is>
      </c>
      <c r="AY865" s="38" t="n">
        <v>41955</v>
      </c>
    </row>
    <row r="866">
      <c r="B866" s="25" t="inlineStr">
        <is>
          <t>862-2014</t>
        </is>
      </c>
      <c r="C866" s="25" t="n">
        <v>1314971</v>
      </c>
      <c r="E866" s="25" t="inlineStr">
        <is>
          <t>ESCOMBROS</t>
        </is>
      </c>
      <c r="H866" s="25" t="inlineStr">
        <is>
          <t>Escombros en via publica</t>
        </is>
      </c>
      <c r="I866" s="25" t="inlineStr">
        <is>
          <t>anonimo</t>
        </is>
      </c>
      <c r="T866" s="25">
        <f>CONCATENATE(J866," ",K866," ",L866," ",M866," ",N866," ",O866," ",P866," ",Q866," ",R866," ",S866)</f>
        <v/>
      </c>
      <c r="U866" s="25" t="inlineStr">
        <is>
          <t>no reporta</t>
        </is>
      </c>
      <c r="V866" s="25" t="inlineStr">
        <is>
          <t>no reporta</t>
        </is>
      </c>
      <c r="W866" s="25" t="inlineStr">
        <is>
          <t>jairo</t>
        </is>
      </c>
      <c r="X866" s="25" t="inlineStr">
        <is>
          <t>CL</t>
        </is>
      </c>
      <c r="Y866" s="25" t="n">
        <v>41</v>
      </c>
      <c r="AA866" s="25" t="inlineStr">
        <is>
          <t>SUR</t>
        </is>
      </c>
      <c r="AB866" s="25" t="n">
        <v>25</v>
      </c>
      <c r="AD866" s="25" t="n">
        <v>121</v>
      </c>
      <c r="AH866" s="25">
        <f>CONCATENATE(X866," ",Y866," ",Z866," ",AA866," ",AB866," ",AC866," ",AD866," ",AE866," ",AF866," ",AG866)</f>
        <v/>
      </c>
      <c r="AI866" s="25" t="inlineStr">
        <is>
          <t>no reporta</t>
        </is>
      </c>
      <c r="AJ866" s="25" t="inlineStr">
        <is>
          <t>no reporta</t>
        </is>
      </c>
      <c r="AK866" s="25" t="inlineStr">
        <is>
          <t xml:space="preserve">La Mina </t>
        </is>
      </c>
      <c r="AP866" s="25" t="n">
        <v>6</v>
      </c>
      <c r="AQ866" s="34" t="n">
        <v>41939</v>
      </c>
      <c r="AR866" s="34" t="n">
        <v>41955</v>
      </c>
      <c r="AS866" s="36">
        <f>AR866-AQ866</f>
        <v/>
      </c>
      <c r="AT866" s="25" t="inlineStr">
        <is>
          <t>Pendiente de tramite</t>
        </is>
      </c>
      <c r="AU866" s="25" t="inlineStr">
        <is>
          <t>Visitas patrulleros</t>
        </is>
      </c>
      <c r="AW866" s="38" t="n">
        <v>41954</v>
      </c>
      <c r="AX866" s="37" t="inlineStr">
        <is>
          <t>S. Bustamante</t>
        </is>
      </c>
      <c r="AY866" s="38" t="n">
        <v>41955</v>
      </c>
    </row>
    <row r="867">
      <c r="B867" s="25" t="inlineStr">
        <is>
          <t>863-2014</t>
        </is>
      </c>
      <c r="C867" s="25" t="n">
        <v>1314937</v>
      </c>
      <c r="E867" s="25" t="inlineStr">
        <is>
          <t>RESIDUO ESPECIAL</t>
        </is>
      </c>
      <c r="H867" s="25" t="inlineStr">
        <is>
          <t>en espacio publico estan aplicando polvo y liquidos muy raros y en zonas comunes del edificio para que  las mascotas no se orinen</t>
        </is>
      </c>
      <c r="I867" s="25" t="inlineStr">
        <is>
          <t>la comunidad</t>
        </is>
      </c>
      <c r="T867" s="25">
        <f>CONCATENATE(J867," ",K867," ",L867," ",M867," ",N867," ",O867," ",P867," ",Q867," ",R867," ",S867)</f>
        <v/>
      </c>
      <c r="U867" s="25" t="inlineStr">
        <is>
          <t>no reporta</t>
        </is>
      </c>
      <c r="V867" s="25" t="inlineStr">
        <is>
          <t>no reporta</t>
        </is>
      </c>
      <c r="W867" s="25" t="inlineStr">
        <is>
          <t>jose mora</t>
        </is>
      </c>
      <c r="X867" s="25" t="inlineStr">
        <is>
          <t>DG</t>
        </is>
      </c>
      <c r="Y867" s="25" t="n">
        <v>31</v>
      </c>
      <c r="Z867" s="25" t="inlineStr">
        <is>
          <t>C</t>
        </is>
      </c>
      <c r="AB867" s="25" t="n">
        <v>33</v>
      </c>
      <c r="AD867" s="25" t="n">
        <v>29</v>
      </c>
      <c r="AE867" s="25" t="inlineStr">
        <is>
          <t>SUR</t>
        </is>
      </c>
      <c r="AH867" s="25">
        <f>CONCATENATE(X867," ",Y867," ",Z867," ",AA867," ",AB867," ",AC867," ",AD867," ",AE867," ",AF867," ",AG867)</f>
        <v/>
      </c>
      <c r="AI867" s="25" t="inlineStr">
        <is>
          <t>no reporta</t>
        </is>
      </c>
      <c r="AJ867" s="25" t="inlineStr">
        <is>
          <t>no reporta</t>
        </is>
      </c>
      <c r="AK867" s="25" t="inlineStr">
        <is>
          <t>Las Flores</t>
        </is>
      </c>
      <c r="AP867" s="25" t="n">
        <v>3</v>
      </c>
      <c r="AQ867" s="34" t="n">
        <v>41936</v>
      </c>
      <c r="AR867" s="34" t="n">
        <v>41955</v>
      </c>
      <c r="AS867" s="36">
        <f>AR867-AQ867</f>
        <v/>
      </c>
      <c r="AT867" s="25" t="inlineStr">
        <is>
          <t>Pendiente de tramite</t>
        </is>
      </c>
      <c r="AU867" s="25" t="inlineStr">
        <is>
          <t>Visitas patrulleros</t>
        </is>
      </c>
      <c r="AW867" s="38" t="n">
        <v>41954</v>
      </c>
      <c r="AX867" s="37" t="inlineStr">
        <is>
          <t>S. Bustamante</t>
        </is>
      </c>
      <c r="AY867" s="38" t="n">
        <v>41955</v>
      </c>
    </row>
    <row r="868">
      <c r="B868" s="25" t="inlineStr">
        <is>
          <t>864-2014</t>
        </is>
      </c>
      <c r="C868" s="25" t="inlineStr">
        <is>
          <t>1314947 - 1316381</t>
        </is>
      </c>
      <c r="D868" s="25" t="inlineStr">
        <is>
          <t>LOTE-PREDIO</t>
        </is>
      </c>
      <c r="H868" s="25" t="inlineStr">
        <is>
          <t>falta de mantenimiento de lote</t>
        </is>
      </c>
      <c r="I868" s="25" t="inlineStr">
        <is>
          <t>luz marina tejada</t>
        </is>
      </c>
      <c r="J868" s="25" t="inlineStr">
        <is>
          <t>CL</t>
        </is>
      </c>
      <c r="K868" s="25" t="n">
        <v>39</v>
      </c>
      <c r="L868" s="25" t="inlineStr">
        <is>
          <t>B</t>
        </is>
      </c>
      <c r="M868" s="25" t="inlineStr">
        <is>
          <t>SUR</t>
        </is>
      </c>
      <c r="N868" s="25" t="n">
        <v>24</v>
      </c>
      <c r="O868" s="25" t="inlineStr">
        <is>
          <t>EE</t>
        </is>
      </c>
      <c r="P868" s="25" t="n">
        <v>111</v>
      </c>
      <c r="T868" s="25">
        <f>CONCATENATE(J868," ",K868," ",L868," ",M868," ",N868," ",O868," ",P868," ",Q868," ",R868," ",S868)</f>
        <v/>
      </c>
      <c r="U868" s="25" t="n">
        <v>42882970</v>
      </c>
      <c r="V868" s="25" t="n">
        <v>5788195</v>
      </c>
      <c r="W868" s="25" t="inlineStr">
        <is>
          <t>amilbia perez</t>
        </is>
      </c>
      <c r="X868" s="25" t="inlineStr">
        <is>
          <t>CL</t>
        </is>
      </c>
      <c r="Y868" s="25" t="n">
        <v>39</v>
      </c>
      <c r="Z868" s="25" t="inlineStr">
        <is>
          <t>B</t>
        </is>
      </c>
      <c r="AA868" s="25" t="inlineStr">
        <is>
          <t>SUR</t>
        </is>
      </c>
      <c r="AB868" s="25" t="n">
        <v>24</v>
      </c>
      <c r="AC868" s="25" t="inlineStr">
        <is>
          <t>EE</t>
        </is>
      </c>
      <c r="AD868" s="25" t="n">
        <v>111</v>
      </c>
      <c r="AH868" s="25">
        <f>CONCATENATE(X868," ",Y868," ",Z868," ",AA868," ",AB868," ",AC868," ",AD868," ",AE868," ",AF868," ",AG868)</f>
        <v/>
      </c>
      <c r="AI868" s="25" t="inlineStr">
        <is>
          <t>no reporta</t>
        </is>
      </c>
      <c r="AJ868" s="25" t="inlineStr">
        <is>
          <t>no reporta</t>
        </is>
      </c>
      <c r="AK868" s="25" t="inlineStr">
        <is>
          <t>El Chingui</t>
        </is>
      </c>
      <c r="AP868" s="25" t="n">
        <v>6</v>
      </c>
      <c r="AQ868" s="34" t="n">
        <v>41936</v>
      </c>
      <c r="AR868" s="34" t="n">
        <v>41967</v>
      </c>
      <c r="AS868" s="36">
        <f>AR868-AQ868</f>
        <v/>
      </c>
      <c r="AT868" s="25" t="inlineStr">
        <is>
          <t>Acta de compromiso</t>
        </is>
      </c>
      <c r="AU868" s="25" t="inlineStr">
        <is>
          <t>Auto de archivo</t>
        </is>
      </c>
      <c r="AW868" s="38" t="n">
        <v>41967</v>
      </c>
      <c r="AX868" s="37" t="inlineStr">
        <is>
          <t>S. Bustamante</t>
        </is>
      </c>
      <c r="AY868" s="38" t="n">
        <v>41967</v>
      </c>
      <c r="AZ868" s="38" t="n">
        <v>41954</v>
      </c>
      <c r="BA868" s="37" t="inlineStr">
        <is>
          <t>L. Garcia</t>
        </is>
      </c>
      <c r="BB868" s="38" t="n">
        <v>41954</v>
      </c>
      <c r="CF868" s="38" t="n">
        <v>41990</v>
      </c>
    </row>
    <row r="869">
      <c r="B869" s="25" t="inlineStr">
        <is>
          <t>865-2014</t>
        </is>
      </c>
      <c r="C869" s="25" t="n">
        <v>1314959</v>
      </c>
      <c r="E869" s="25" t="inlineStr">
        <is>
          <t>RESIDUOS SOLIDOS</t>
        </is>
      </c>
      <c r="H869" s="25" t="inlineStr">
        <is>
          <t xml:space="preserve">olores ofensivos provenientes de acomulacion de aserrin y excremento de ganado </t>
        </is>
      </c>
      <c r="I869" s="25" t="inlineStr">
        <is>
          <t>anonimo</t>
        </is>
      </c>
      <c r="T869" s="25">
        <f>CONCATENATE(J869," ",K869," ",L869," ",M869," ",N869," ",O869," ",P869," ",Q869," ",R869," ",S869)</f>
        <v/>
      </c>
      <c r="U869" s="25" t="inlineStr">
        <is>
          <t>no reporta</t>
        </is>
      </c>
      <c r="V869" s="25" t="inlineStr">
        <is>
          <t>no reporta</t>
        </is>
      </c>
      <c r="W869" s="25" t="inlineStr">
        <is>
          <t>ivan uribe</t>
        </is>
      </c>
      <c r="X869" s="25" t="inlineStr">
        <is>
          <t>KR</t>
        </is>
      </c>
      <c r="Y869" s="25" t="n">
        <v>48</v>
      </c>
      <c r="AH869" s="25">
        <f>CONCATENATE(X869," ",Y869," ",Z869," ",AA869," ",AB869," ",AC869," ",AD869," ",AE869," ",AF869," ",AG869)</f>
        <v/>
      </c>
      <c r="AI869" s="25" t="inlineStr">
        <is>
          <t>no reporta</t>
        </is>
      </c>
      <c r="AJ869" s="25" t="inlineStr">
        <is>
          <t>no reporta</t>
        </is>
      </c>
      <c r="AK869" s="25" t="inlineStr">
        <is>
          <t>Las Casitas</t>
        </is>
      </c>
      <c r="AP869" s="25" t="n">
        <v>8</v>
      </c>
      <c r="AQ869" s="34" t="n">
        <v>41936</v>
      </c>
      <c r="AR869" s="34" t="n">
        <v>41955</v>
      </c>
      <c r="AS869" s="36">
        <f>AR869-AQ869</f>
        <v/>
      </c>
      <c r="AT869" s="25" t="inlineStr">
        <is>
          <t>Pendiente de tramite</t>
        </is>
      </c>
      <c r="AU869" s="25" t="inlineStr">
        <is>
          <t>Visitas patrulleros</t>
        </is>
      </c>
      <c r="AW869" s="38" t="n">
        <v>41954</v>
      </c>
      <c r="AX869" s="37" t="inlineStr">
        <is>
          <t>S. Bustamante</t>
        </is>
      </c>
      <c r="AY869" s="38" t="n">
        <v>41955</v>
      </c>
    </row>
    <row r="870">
      <c r="B870" s="25" t="inlineStr">
        <is>
          <t>866-2014</t>
        </is>
      </c>
      <c r="C870" s="25" t="n">
        <v>1314922</v>
      </c>
      <c r="D870" s="25" t="inlineStr">
        <is>
          <t>LOTE-PREDIO</t>
        </is>
      </c>
      <c r="H870" s="25" t="inlineStr">
        <is>
          <t>depositan residuos solidos a lote privado sin cerramiento</t>
        </is>
      </c>
      <c r="I870" s="25" t="inlineStr">
        <is>
          <t>juan fernando botero</t>
        </is>
      </c>
      <c r="J870" s="25" t="inlineStr">
        <is>
          <t>CL</t>
        </is>
      </c>
      <c r="K870" s="25" t="n">
        <v>40</v>
      </c>
      <c r="L870" s="25" t="inlineStr">
        <is>
          <t>D</t>
        </is>
      </c>
      <c r="M870" s="25" t="inlineStr">
        <is>
          <t>SUR</t>
        </is>
      </c>
      <c r="N870" s="25" t="n">
        <v>25</v>
      </c>
      <c r="O870" s="25" t="inlineStr">
        <is>
          <t>B</t>
        </is>
      </c>
      <c r="P870" s="25" t="n">
        <v>72</v>
      </c>
      <c r="T870" s="25">
        <f>CONCATENATE(J870," ",K870," ",L870," ",M870," ",N870," ",O870," ",P870," ",Q870," ",R870," ",S870)</f>
        <v/>
      </c>
      <c r="U870" s="25" t="inlineStr">
        <is>
          <t>no reporta</t>
        </is>
      </c>
      <c r="V870" s="25" t="inlineStr">
        <is>
          <t>no reporta</t>
        </is>
      </c>
      <c r="W870" s="25" t="inlineStr">
        <is>
          <t>por determinar</t>
        </is>
      </c>
      <c r="AH870" s="25">
        <f>CONCATENATE(X870," ",Y870," ",Z870," ",AA870," ",AB870," ",AC870," ",AD870," ",AE870," ",AF870," ",AG870)</f>
        <v/>
      </c>
      <c r="AI870" s="25" t="inlineStr">
        <is>
          <t>no reporta</t>
        </is>
      </c>
      <c r="AJ870" s="25" t="inlineStr">
        <is>
          <t>no reporta</t>
        </is>
      </c>
      <c r="AK870" s="25" t="inlineStr">
        <is>
          <t xml:space="preserve">La Mina </t>
        </is>
      </c>
      <c r="AP870" s="25" t="n">
        <v>6</v>
      </c>
      <c r="AQ870" s="34" t="n">
        <v>41936</v>
      </c>
      <c r="AR870" s="34" t="n">
        <v>41954</v>
      </c>
      <c r="AS870" s="36">
        <f>AR870-AQ870</f>
        <v/>
      </c>
      <c r="AT870" s="25" t="inlineStr">
        <is>
          <t>Pendiente de tramite</t>
        </is>
      </c>
      <c r="AU870" s="25" t="inlineStr">
        <is>
          <t>Visitas patrulleros</t>
        </is>
      </c>
      <c r="AW870" s="38" t="n">
        <v>41954</v>
      </c>
      <c r="AX870" s="37" t="inlineStr">
        <is>
          <t>L. Garcia</t>
        </is>
      </c>
      <c r="AY870" s="38" t="n">
        <v>41954</v>
      </c>
    </row>
    <row r="871">
      <c r="B871" s="25" t="inlineStr">
        <is>
          <t>867-2014</t>
        </is>
      </c>
      <c r="C871" s="25" t="n">
        <v>1314932</v>
      </c>
      <c r="D871" s="25" t="inlineStr">
        <is>
          <t>HÍDRICO</t>
        </is>
      </c>
      <c r="H871" s="25" t="inlineStr">
        <is>
          <t>filtros de aguas residuales esta causando perjuicio a dicha parcelacion</t>
        </is>
      </c>
      <c r="I871" s="25" t="inlineStr">
        <is>
          <t>luis fernando botero palacio</t>
        </is>
      </c>
      <c r="J871" s="25" t="inlineStr">
        <is>
          <t>CL</t>
        </is>
      </c>
      <c r="K871" s="25" t="n">
        <v>37</v>
      </c>
      <c r="L871" s="25" t="inlineStr">
        <is>
          <t>B</t>
        </is>
      </c>
      <c r="M871" s="25" t="inlineStr">
        <is>
          <t>SUR</t>
        </is>
      </c>
      <c r="N871" s="25" t="n">
        <v>27</v>
      </c>
      <c r="P871" s="25" t="n">
        <v>71</v>
      </c>
      <c r="T871" s="25">
        <f>CONCATENATE(J871," ",K871," ",L871," ",M871," ",N871," ",O871," ",P871," ",Q871," ",R871," ",S871)</f>
        <v/>
      </c>
      <c r="U871" s="25" t="inlineStr">
        <is>
          <t>900731513-8</t>
        </is>
      </c>
      <c r="V871" s="25" t="inlineStr">
        <is>
          <t>3326619 - 3012048887</t>
        </is>
      </c>
      <c r="W871" s="25" t="inlineStr">
        <is>
          <t>por determinar</t>
        </is>
      </c>
      <c r="AH871" s="25">
        <f>CONCATENATE(X871," ",Y871," ",Z871," ",AA871," ",AB871," ",AC871," ",AD871," ",AE871," ",AF871," ",AG871)</f>
        <v/>
      </c>
      <c r="AI871" s="25" t="inlineStr">
        <is>
          <t>no reporta</t>
        </is>
      </c>
      <c r="AJ871" s="25" t="inlineStr">
        <is>
          <t>no reporta</t>
        </is>
      </c>
      <c r="AK871" s="25" t="inlineStr">
        <is>
          <t>Loma de las Brujas</t>
        </is>
      </c>
      <c r="AP871" s="25" t="n">
        <v>5</v>
      </c>
      <c r="AQ871" s="34" t="n">
        <v>41936</v>
      </c>
      <c r="AR871" s="34" t="n">
        <v>41961</v>
      </c>
      <c r="AS871" s="36">
        <f>AR871-AQ871</f>
        <v/>
      </c>
      <c r="AT871" s="25" t="inlineStr">
        <is>
          <t>Pendiente de tramite</t>
        </is>
      </c>
      <c r="AU871" s="25" t="inlineStr">
        <is>
          <t>Auto de archivo</t>
        </is>
      </c>
      <c r="AW871" s="38" t="n">
        <v>41961</v>
      </c>
      <c r="AX871" s="37" t="inlineStr">
        <is>
          <t>francisco v</t>
        </is>
      </c>
    </row>
    <row r="872">
      <c r="B872" s="25" t="inlineStr">
        <is>
          <t>868-2014</t>
        </is>
      </c>
      <c r="C872" s="25" t="n">
        <v>1314820</v>
      </c>
      <c r="E872" s="25" t="inlineStr">
        <is>
          <t>RESIDUOS SOLIDOS</t>
        </is>
      </c>
      <c r="H872" s="25" t="inlineStr">
        <is>
          <t>dispisicion inadecuada de residuos solidos</t>
        </is>
      </c>
      <c r="I872" s="25" t="inlineStr">
        <is>
          <t>de Oficio</t>
        </is>
      </c>
      <c r="T872" s="25">
        <f>CONCATENATE(J872," ",K872," ",L872," ",M872," ",N872," ",O872," ",P872," ",Q872," ",R872," ",S872)</f>
        <v/>
      </c>
      <c r="U872" s="25" t="inlineStr">
        <is>
          <t>no reporta</t>
        </is>
      </c>
      <c r="V872" s="25" t="inlineStr">
        <is>
          <t>no reporta</t>
        </is>
      </c>
      <c r="W872" s="25" t="inlineStr">
        <is>
          <t>foto japon</t>
        </is>
      </c>
      <c r="X872" s="25" t="inlineStr">
        <is>
          <t>CL</t>
        </is>
      </c>
      <c r="Y872" s="25" t="n">
        <v>36</v>
      </c>
      <c r="AB872" s="25" t="n">
        <v>41</v>
      </c>
      <c r="AH872" s="25">
        <f>CONCATENATE(X872," ",Y872," ",Z872," ",AA872," ",AB872," ",AC872," ",AD872," ",AE872," ",AF872," ",AG872)</f>
        <v/>
      </c>
      <c r="AI872" s="25" t="inlineStr">
        <is>
          <t>no reporta</t>
        </is>
      </c>
      <c r="AJ872" s="25" t="inlineStr">
        <is>
          <t>no reporta</t>
        </is>
      </c>
      <c r="AK872" s="25" t="inlineStr">
        <is>
          <t>Zona Centro</t>
        </is>
      </c>
      <c r="AP872" s="25" t="n">
        <v>9</v>
      </c>
      <c r="AQ872" s="34" t="n">
        <v>41935</v>
      </c>
      <c r="AR872" s="34" t="n">
        <v>41935</v>
      </c>
      <c r="AS872" s="36">
        <f>AR872-AQ872</f>
        <v/>
      </c>
      <c r="AT872" s="25" t="inlineStr">
        <is>
          <t>Comparendo ambiental</t>
        </is>
      </c>
      <c r="AU872" s="25" t="inlineStr">
        <is>
          <t>Auto de archivo</t>
        </is>
      </c>
    </row>
    <row r="873">
      <c r="B873" s="25" t="inlineStr">
        <is>
          <t>869-2014</t>
        </is>
      </c>
      <c r="C873" s="25" t="inlineStr">
        <is>
          <t>1314823 - 1315177</t>
        </is>
      </c>
      <c r="E873" s="25" t="inlineStr">
        <is>
          <t>MATERIALES DE CONSTRUCCIÓN</t>
        </is>
      </c>
      <c r="H873" s="25" t="inlineStr">
        <is>
          <t>material de construcion en zona verde</t>
        </is>
      </c>
      <c r="I873" s="25" t="inlineStr">
        <is>
          <t>la comunidad</t>
        </is>
      </c>
      <c r="T873" s="25">
        <f>CONCATENATE(J873," ",K873," ",L873," ",M873," ",N873," ",O873," ",P873," ",Q873," ",R873," ",S873)</f>
        <v/>
      </c>
      <c r="U873" s="25" t="inlineStr">
        <is>
          <t>no reporta</t>
        </is>
      </c>
      <c r="V873" s="25" t="inlineStr">
        <is>
          <t>no reporta</t>
        </is>
      </c>
      <c r="W873" s="25" t="inlineStr">
        <is>
          <t>juan carlos rada</t>
        </is>
      </c>
      <c r="X873" s="25" t="inlineStr">
        <is>
          <t>TR</t>
        </is>
      </c>
      <c r="Y873" s="25" t="n">
        <v>34</v>
      </c>
      <c r="Z873" s="25" t="inlineStr">
        <is>
          <t>C</t>
        </is>
      </c>
      <c r="AA873" s="25" t="inlineStr">
        <is>
          <t>SUR</t>
        </is>
      </c>
      <c r="AB873" s="25" t="n">
        <v>31</v>
      </c>
      <c r="AC873" s="25" t="inlineStr">
        <is>
          <t>E</t>
        </is>
      </c>
      <c r="AD873" s="25" t="n">
        <v>15</v>
      </c>
      <c r="AH873" s="25">
        <f>CONCATENATE(X873," ",Y873," ",Z873," ",AA873," ",AB873," ",AC873," ",AD873," ",AE873," ",AF873," ",AG873)</f>
        <v/>
      </c>
      <c r="AI873" s="25" t="inlineStr">
        <is>
          <t>no reporta</t>
        </is>
      </c>
      <c r="AJ873" s="25" t="n">
        <v>3128253533</v>
      </c>
      <c r="AK873" s="25" t="inlineStr">
        <is>
          <t>Las Flores</t>
        </is>
      </c>
      <c r="AP873" s="25" t="n">
        <v>3</v>
      </c>
      <c r="AQ873" s="34" t="n">
        <v>41935</v>
      </c>
      <c r="AR873" s="34" t="n">
        <v>41935</v>
      </c>
      <c r="AS873" s="36">
        <f>AR873-AQ873</f>
        <v/>
      </c>
      <c r="AT873" s="25" t="inlineStr">
        <is>
          <t>Remisión u otros</t>
        </is>
      </c>
      <c r="AU873" s="25" t="inlineStr">
        <is>
          <t>Auto de archivo</t>
        </is>
      </c>
      <c r="AW873" s="38" t="n">
        <v>41935</v>
      </c>
      <c r="AX873" s="37" t="inlineStr">
        <is>
          <t>L. Garcia</t>
        </is>
      </c>
      <c r="AY873" s="38" t="n">
        <v>41935</v>
      </c>
      <c r="AZ873" s="38" t="n">
        <v>41954</v>
      </c>
      <c r="BA873" s="37" t="inlineStr">
        <is>
          <t>J. Alvarez</t>
        </is>
      </c>
      <c r="BB873" s="38" t="n">
        <v>41954</v>
      </c>
      <c r="CF873" s="38" t="n">
        <v>41984</v>
      </c>
    </row>
    <row r="874">
      <c r="B874" s="25" t="inlineStr">
        <is>
          <t>870-2014</t>
        </is>
      </c>
      <c r="C874" s="25" t="inlineStr">
        <is>
          <t>1314168 -13-3774</t>
        </is>
      </c>
      <c r="D874" s="25" t="inlineStr">
        <is>
          <t>FAUNA DOMÉSTICA</t>
        </is>
      </c>
      <c r="H874" s="25" t="inlineStr">
        <is>
          <t>mascota sin trailla y sinbosal no recogen excrementos</t>
        </is>
      </c>
      <c r="I874" s="25" t="inlineStr">
        <is>
          <t>yimmy jimenez</t>
        </is>
      </c>
      <c r="T874" s="25">
        <f>CONCATENATE(J874," ",K874," ",L874," ",M874," ",N874," ",O874," ",P874," ",Q874," ",R874," ",S874)</f>
        <v/>
      </c>
      <c r="U874" s="25" t="n">
        <v>70514634</v>
      </c>
      <c r="V874" s="25" t="n">
        <v>3013473417</v>
      </c>
      <c r="W874" s="25" t="inlineStr">
        <is>
          <t>por determinar</t>
        </is>
      </c>
      <c r="X874" s="25" t="inlineStr">
        <is>
          <t>CL</t>
        </is>
      </c>
      <c r="Y874" s="25" t="n">
        <v>40</v>
      </c>
      <c r="AB874" s="25" t="n">
        <v>145</v>
      </c>
      <c r="AG874" s="25" t="inlineStr">
        <is>
          <t>int 148</t>
        </is>
      </c>
      <c r="AH874" s="25">
        <f>CONCATENATE(X874," ",Y874," ",Z874," ",AA874," ",AB874," ",AC874," ",AD874," ",AE874," ",AF874," ",AG874)</f>
        <v/>
      </c>
      <c r="AI874" s="25" t="inlineStr">
        <is>
          <t>no reporta</t>
        </is>
      </c>
      <c r="AJ874" s="25" t="inlineStr">
        <is>
          <t>no reporta</t>
        </is>
      </c>
      <c r="AK874" s="25" t="inlineStr">
        <is>
          <t>Primavera</t>
        </is>
      </c>
      <c r="AP874" s="25" t="n">
        <v>8</v>
      </c>
      <c r="AQ874" s="34" t="n">
        <v>41906</v>
      </c>
      <c r="AR874" s="34" t="n">
        <v>41913</v>
      </c>
      <c r="AS874" s="36">
        <f>AR874-AQ874</f>
        <v/>
      </c>
      <c r="AT874" s="25" t="inlineStr">
        <is>
          <t>Remisión u otros</t>
        </is>
      </c>
      <c r="AU874" s="25" t="inlineStr">
        <is>
          <t>Auto de archivo</t>
        </is>
      </c>
    </row>
    <row r="875">
      <c r="B875" s="25" t="inlineStr">
        <is>
          <t>871-2014</t>
        </is>
      </c>
      <c r="C875" s="25" t="inlineStr">
        <is>
          <t>1314966 - 1317446</t>
        </is>
      </c>
      <c r="D875" s="25" t="inlineStr">
        <is>
          <t>FAUNA DOMÉSTICA</t>
        </is>
      </c>
      <c r="H875" s="25" t="inlineStr">
        <is>
          <t xml:space="preserve">ataque de mascota </t>
        </is>
      </c>
      <c r="I875" s="25" t="inlineStr">
        <is>
          <t>yesenia maria vergara</t>
        </is>
      </c>
      <c r="J875" s="25" t="inlineStr">
        <is>
          <t>CL</t>
        </is>
      </c>
      <c r="K875" s="25" t="n">
        <v>41</v>
      </c>
      <c r="L875" s="25" t="inlineStr">
        <is>
          <t>B</t>
        </is>
      </c>
      <c r="M875" s="25" t="inlineStr">
        <is>
          <t>SUR</t>
        </is>
      </c>
      <c r="N875" s="25" t="n">
        <v>25</v>
      </c>
      <c r="O875" s="25" t="inlineStr">
        <is>
          <t>A</t>
        </is>
      </c>
      <c r="P875" s="25" t="n">
        <v>71</v>
      </c>
      <c r="T875" s="25">
        <f>CONCATENATE(J875," ",K875," ",L875," ",M875," ",N875," ",O875," ",P875," ",Q875," ",R875," ",S875)</f>
        <v/>
      </c>
      <c r="U875" s="25" t="n">
        <v>43866304</v>
      </c>
      <c r="V875" s="25" t="n">
        <v>3327283</v>
      </c>
      <c r="W875" s="25" t="inlineStr">
        <is>
          <t>yesenia mazo</t>
        </is>
      </c>
      <c r="X875" s="25" t="inlineStr">
        <is>
          <t>CL</t>
        </is>
      </c>
      <c r="Y875" s="25" t="n">
        <v>41</v>
      </c>
      <c r="Z875" s="25" t="inlineStr">
        <is>
          <t>B</t>
        </is>
      </c>
      <c r="AA875" s="25" t="inlineStr">
        <is>
          <t>SUR</t>
        </is>
      </c>
      <c r="AB875" s="25" t="n">
        <v>25</v>
      </c>
      <c r="AC875" s="25" t="inlineStr">
        <is>
          <t>A</t>
        </is>
      </c>
      <c r="AD875" s="25" t="n">
        <v>71</v>
      </c>
      <c r="AH875" s="25">
        <f>CONCATENATE(X875," ",Y875," ",Z875," ",AA875," ",AB875," ",AC875," ",AD875," ",AE875," ",AF875," ",AG875)</f>
        <v/>
      </c>
      <c r="AI875" s="25" t="inlineStr">
        <is>
          <t>no reporta</t>
        </is>
      </c>
      <c r="AJ875" s="25" t="inlineStr">
        <is>
          <t>no reporta</t>
        </is>
      </c>
      <c r="AK875" s="25" t="inlineStr">
        <is>
          <t>San Rafael</t>
        </is>
      </c>
      <c r="AP875" s="25" t="n">
        <v>6</v>
      </c>
      <c r="AQ875" s="34" t="n">
        <v>41939</v>
      </c>
      <c r="AS875" s="36">
        <f>AR875-AQ875</f>
        <v/>
      </c>
      <c r="AT875" s="25" t="inlineStr">
        <is>
          <t>Pendiente de tramite</t>
        </is>
      </c>
      <c r="AU875" s="25" t="inlineStr">
        <is>
          <t>Auto de archivo</t>
        </is>
      </c>
    </row>
    <row r="876">
      <c r="B876" s="25" t="inlineStr">
        <is>
          <t>872-2014</t>
        </is>
      </c>
      <c r="C876" s="25" t="inlineStr">
        <is>
          <t>1314972 - 293185</t>
        </is>
      </c>
      <c r="D876" s="25" t="inlineStr">
        <is>
          <t>FAUNA DOMÉSTICA</t>
        </is>
      </c>
      <c r="H876" s="25" t="inlineStr">
        <is>
          <t>ataque de mascota</t>
        </is>
      </c>
      <c r="I876" s="25" t="inlineStr">
        <is>
          <t>marleny cortes</t>
        </is>
      </c>
      <c r="J876" s="25" t="inlineStr">
        <is>
          <t>CL</t>
        </is>
      </c>
      <c r="K876" s="25" t="n">
        <v>38</v>
      </c>
      <c r="L876" s="25" t="inlineStr">
        <is>
          <t>B</t>
        </is>
      </c>
      <c r="M876" s="25" t="inlineStr">
        <is>
          <t>SUR</t>
        </is>
      </c>
      <c r="N876" s="25" t="n">
        <v>26</v>
      </c>
      <c r="P876" s="25" t="n">
        <v>1</v>
      </c>
      <c r="S876" s="25" t="inlineStr">
        <is>
          <t>apt 220</t>
        </is>
      </c>
      <c r="T876" s="25">
        <f>CONCATENATE(J876," ",K876," ",L876," ",M876," ",N876," ",O876," ",P876," ",Q876," ",R876," ",S876)</f>
        <v/>
      </c>
      <c r="U876" s="25" t="n">
        <v>43038767</v>
      </c>
      <c r="V876" s="25" t="inlineStr">
        <is>
          <t>2060131 - 3008823330</t>
        </is>
      </c>
      <c r="W876" s="25" t="inlineStr">
        <is>
          <t>sebastian Rios Gonzalez</t>
        </is>
      </c>
      <c r="X876" s="25" t="inlineStr">
        <is>
          <t>CL</t>
        </is>
      </c>
      <c r="Y876" s="25" t="n">
        <v>38</v>
      </c>
      <c r="Z876" s="25" t="inlineStr">
        <is>
          <t>B</t>
        </is>
      </c>
      <c r="AA876" s="25" t="inlineStr">
        <is>
          <t>SUR</t>
        </is>
      </c>
      <c r="AB876" s="25" t="n">
        <v>26</v>
      </c>
      <c r="AD876" s="25" t="n">
        <v>1</v>
      </c>
      <c r="AG876" s="25" t="inlineStr">
        <is>
          <t>apt 320</t>
        </is>
      </c>
      <c r="AH876" s="25">
        <f>CONCATENATE(X876," ",Y876," ",Z876," ",AA876," ",AB876," ",AC876," ",AD876," ",AE876," ",AF876," ",AG876)</f>
        <v/>
      </c>
      <c r="AI876" s="25" t="inlineStr">
        <is>
          <t>no reporta</t>
        </is>
      </c>
      <c r="AJ876" s="25" t="inlineStr">
        <is>
          <t>no reporta</t>
        </is>
      </c>
      <c r="AK876" s="25" t="inlineStr">
        <is>
          <t>Mesa</t>
        </is>
      </c>
      <c r="AP876" s="25" t="n">
        <v>9</v>
      </c>
      <c r="AQ876" s="34" t="n">
        <v>41939</v>
      </c>
      <c r="AS876" s="36">
        <f>AR876-AQ876</f>
        <v/>
      </c>
      <c r="AT876" s="25" t="inlineStr">
        <is>
          <t>Pendiente de tramite</t>
        </is>
      </c>
      <c r="AU876" s="25" t="inlineStr">
        <is>
          <t>Auto de archivo</t>
        </is>
      </c>
      <c r="AV876" s="25" t="inlineStr">
        <is>
          <t>Presenta recurso de reposicion el 01-06-2015</t>
        </is>
      </c>
    </row>
    <row r="877">
      <c r="B877" s="25" t="inlineStr">
        <is>
          <t>873-2014</t>
        </is>
      </c>
      <c r="C877" s="25" t="n">
        <v>1315079</v>
      </c>
      <c r="D877" s="25" t="inlineStr">
        <is>
          <t>FAUNA DOMÉSTICA</t>
        </is>
      </c>
      <c r="H877" s="25" t="inlineStr">
        <is>
          <t>ataque de mascota</t>
        </is>
      </c>
      <c r="I877" s="25" t="inlineStr">
        <is>
          <t>ricardo andres cardenas</t>
        </is>
      </c>
      <c r="T877" s="25">
        <f>CONCATENATE(J877," ",K877," ",L877," ",M877," ",N877," ",O877," ",P877," ",Q877," ",R877," ",S877)</f>
        <v/>
      </c>
      <c r="U877" s="25" t="n">
        <v>1037612406</v>
      </c>
      <c r="V877" s="25" t="n">
        <v>3316335</v>
      </c>
      <c r="W877" s="25" t="inlineStr">
        <is>
          <t>julio cesar osorio</t>
        </is>
      </c>
      <c r="AH877" s="25">
        <f>CONCATENATE(X877," ",Y877," ",Z877," ",AA877," ",AB877," ",AC877," ",AD877," ",AE877," ",AF877," ",AG877)</f>
        <v/>
      </c>
      <c r="AI877" s="25" t="inlineStr">
        <is>
          <t>no reporta</t>
        </is>
      </c>
      <c r="AJ877" s="25" t="inlineStr">
        <is>
          <t>no reporta</t>
        </is>
      </c>
      <c r="AQ877" s="34" t="n">
        <v>41943</v>
      </c>
      <c r="AS877" s="36">
        <f>AR877-AQ877</f>
        <v/>
      </c>
      <c r="AT877" s="25" t="inlineStr">
        <is>
          <t>Pendiente de tramite</t>
        </is>
      </c>
      <c r="AU877" s="25" t="inlineStr">
        <is>
          <t>Auto de archivo</t>
        </is>
      </c>
      <c r="AV877" s="34" t="n">
        <v>42338</v>
      </c>
    </row>
    <row r="878">
      <c r="A878" s="25" t="inlineStr">
        <is>
          <t>DP 14085</t>
        </is>
      </c>
      <c r="B878" s="25" t="inlineStr">
        <is>
          <t>874-2014</t>
        </is>
      </c>
      <c r="C878" s="25" t="n">
        <v>1315152</v>
      </c>
      <c r="D878" s="25" t="inlineStr">
        <is>
          <t>FAUNA DOMÉSTICA</t>
        </is>
      </c>
      <c r="H878" s="25" t="inlineStr">
        <is>
          <t>problemas con excremento de mascotas sector dorado la merced</t>
        </is>
      </c>
      <c r="I878" s="25" t="inlineStr">
        <is>
          <t>por determinar</t>
        </is>
      </c>
      <c r="J878" s="25" t="inlineStr">
        <is>
          <t>CL</t>
        </is>
      </c>
      <c r="K878" s="25" t="n">
        <v>40</v>
      </c>
      <c r="L878" s="25" t="inlineStr">
        <is>
          <t>D</t>
        </is>
      </c>
      <c r="M878" s="25" t="inlineStr">
        <is>
          <t>SUR</t>
        </is>
      </c>
      <c r="N878" s="25" t="n">
        <v>39</v>
      </c>
      <c r="O878" s="25" t="inlineStr">
        <is>
          <t>A</t>
        </is>
      </c>
      <c r="P878" s="25" t="n">
        <v>5</v>
      </c>
      <c r="T878" s="25">
        <f>CONCATENATE(J878," ",K878," ",L878," ",M878," ",N878," ",O878," ",P878," ",Q878," ",R878," ",S878)</f>
        <v/>
      </c>
      <c r="U878" s="25" t="inlineStr">
        <is>
          <t>no reporta</t>
        </is>
      </c>
      <c r="V878" s="25" t="inlineStr">
        <is>
          <t>no reporta</t>
        </is>
      </c>
      <c r="W878" s="25" t="inlineStr">
        <is>
          <t>Por determinar</t>
        </is>
      </c>
      <c r="X878" s="25" t="inlineStr">
        <is>
          <t>CL</t>
        </is>
      </c>
      <c r="Y878" s="25" t="n">
        <v>40</v>
      </c>
      <c r="Z878" s="25" t="inlineStr">
        <is>
          <t>D</t>
        </is>
      </c>
      <c r="AA878" s="25" t="inlineStr">
        <is>
          <t>SUR</t>
        </is>
      </c>
      <c r="AB878" s="25" t="n">
        <v>39</v>
      </c>
      <c r="AC878" s="25" t="inlineStr">
        <is>
          <t>A</t>
        </is>
      </c>
      <c r="AD878" s="25" t="n">
        <v>5</v>
      </c>
      <c r="AH878" s="25">
        <f>CONCATENATE(X878," ",Y878," ",Z878," ",AA878," ",AB878," ",AC878," ",AD878," ",AE878," ",AF878," ",AG878)</f>
        <v/>
      </c>
      <c r="AI878" s="25" t="inlineStr">
        <is>
          <t>no reporta</t>
        </is>
      </c>
      <c r="AJ878" s="25" t="inlineStr">
        <is>
          <t>no reporta</t>
        </is>
      </c>
      <c r="AK878" s="25" t="inlineStr">
        <is>
          <t>El Dorado</t>
        </is>
      </c>
      <c r="AP878" s="25" t="n">
        <v>7</v>
      </c>
      <c r="AQ878" s="34" t="n">
        <v>41949</v>
      </c>
      <c r="AS878" s="36">
        <f>AR878-AQ878</f>
        <v/>
      </c>
      <c r="AT878" s="25" t="inlineStr">
        <is>
          <t>Pendiente de tramite</t>
        </is>
      </c>
      <c r="AU878" s="25" t="inlineStr">
        <is>
          <t>Visitas patrulleros</t>
        </is>
      </c>
    </row>
    <row r="879">
      <c r="B879" s="25" t="inlineStr">
        <is>
          <t>875-2014</t>
        </is>
      </c>
      <c r="C879" s="25" t="n">
        <v>1315105</v>
      </c>
      <c r="E879" s="25" t="inlineStr">
        <is>
          <t>RESIDUOS SOLIDOS</t>
        </is>
      </c>
      <c r="H879" s="25" t="inlineStr">
        <is>
          <t>disposicion inadecuada de residuos solidos</t>
        </is>
      </c>
      <c r="I879" s="25" t="inlineStr">
        <is>
          <t>yesenia mazo</t>
        </is>
      </c>
      <c r="J879" s="25" t="inlineStr">
        <is>
          <t>KR</t>
        </is>
      </c>
      <c r="K879" s="25" t="n">
        <v>30</v>
      </c>
      <c r="N879" s="25" t="n">
        <v>40</v>
      </c>
      <c r="O879" s="25" t="inlineStr">
        <is>
          <t>F</t>
        </is>
      </c>
      <c r="P879" s="25" t="n">
        <v>21</v>
      </c>
      <c r="Q879" s="25" t="inlineStr">
        <is>
          <t>SUR</t>
        </is>
      </c>
      <c r="S879" s="25" t="n">
        <v>201</v>
      </c>
      <c r="T879" s="25">
        <f>CONCATENATE(J879," ",K879," ",L879," ",M879," ",N879," ",O879," ",P879," ",Q879," ",R879," ",S879)</f>
        <v/>
      </c>
      <c r="U879" s="25" t="inlineStr">
        <is>
          <t>no reporta</t>
        </is>
      </c>
      <c r="V879" s="25" t="n">
        <v>5788768</v>
      </c>
      <c r="W879" s="25" t="inlineStr">
        <is>
          <t>Por determinar</t>
        </is>
      </c>
      <c r="X879" s="25" t="inlineStr">
        <is>
          <t>CL</t>
        </is>
      </c>
      <c r="Y879" s="25" t="n">
        <v>40</v>
      </c>
      <c r="Z879" s="25" t="inlineStr">
        <is>
          <t>F</t>
        </is>
      </c>
      <c r="AA879" s="25" t="inlineStr">
        <is>
          <t>SUR</t>
        </is>
      </c>
      <c r="AB879" s="25" t="n">
        <v>30</v>
      </c>
      <c r="AD879" s="25" t="n">
        <v>25</v>
      </c>
      <c r="AH879" s="25">
        <f>CONCATENATE(X879," ",Y879," ",Z879," ",AA879," ",AB879," ",AC879," ",AD879," ",AE879," ",AF879," ",AG879)</f>
        <v/>
      </c>
      <c r="AI879" s="25" t="inlineStr">
        <is>
          <t>no reporta</t>
        </is>
      </c>
      <c r="AJ879" s="25" t="inlineStr">
        <is>
          <t>no reporta</t>
        </is>
      </c>
      <c r="AK879" s="25" t="inlineStr">
        <is>
          <t>El Dorado</t>
        </is>
      </c>
      <c r="AP879" s="25" t="n">
        <v>7</v>
      </c>
      <c r="AQ879" s="34" t="n">
        <v>41947</v>
      </c>
      <c r="AS879" s="36">
        <f>AR879-AQ879</f>
        <v/>
      </c>
      <c r="AT879" s="25" t="inlineStr">
        <is>
          <t>Pendiente de tramite</t>
        </is>
      </c>
      <c r="AU879" s="25" t="inlineStr">
        <is>
          <t>Visitas patrulleros</t>
        </is>
      </c>
    </row>
    <row r="880">
      <c r="B880" s="25" t="inlineStr">
        <is>
          <t>876-2014</t>
        </is>
      </c>
      <c r="C880" s="25" t="n">
        <v>1315001</v>
      </c>
      <c r="E880" s="25" t="inlineStr">
        <is>
          <t>RESIDUOS SOLIDOS</t>
        </is>
      </c>
      <c r="H880" s="25" t="inlineStr">
        <is>
          <t>residuos solidos  en espacio publico</t>
        </is>
      </c>
      <c r="I880" s="25" t="inlineStr">
        <is>
          <t>de Oficio</t>
        </is>
      </c>
      <c r="T880" s="25">
        <f>CONCATENATE(J880," ",K880," ",L880," ",M880," ",N880," ",O880," ",P880," ",Q880," ",R880," ",S880)</f>
        <v/>
      </c>
      <c r="U880" s="25" t="inlineStr">
        <is>
          <t>no reporta</t>
        </is>
      </c>
      <c r="V880" s="25" t="inlineStr">
        <is>
          <t>no reporta</t>
        </is>
      </c>
      <c r="W880" s="25" t="inlineStr">
        <is>
          <t>kif-kof burguer</t>
        </is>
      </c>
      <c r="AH880" s="25">
        <f>CONCATENATE(X880," ",Y880," ",Z880," ",AA880," ",AB880," ",AC880," ",AD880," ",AE880," ",AF880," ",AG880)</f>
        <v/>
      </c>
      <c r="AI880" s="25" t="inlineStr">
        <is>
          <t>no reporta</t>
        </is>
      </c>
      <c r="AJ880" s="25" t="inlineStr">
        <is>
          <t>no reporta</t>
        </is>
      </c>
      <c r="AK880" s="25" t="inlineStr">
        <is>
          <t>San Marcos</t>
        </is>
      </c>
      <c r="AP880" s="25" t="n">
        <v>2</v>
      </c>
      <c r="AQ880" s="34" t="n">
        <v>41939</v>
      </c>
      <c r="AS880" s="36">
        <f>AR880-AQ880</f>
        <v/>
      </c>
      <c r="AT880" s="25" t="inlineStr">
        <is>
          <t>Pendiente de tramite</t>
        </is>
      </c>
      <c r="AU880" s="25" t="inlineStr">
        <is>
          <t>Auto de archivo</t>
        </is>
      </c>
    </row>
    <row r="881">
      <c r="B881" s="25" t="inlineStr">
        <is>
          <t>877-2014</t>
        </is>
      </c>
      <c r="C881" s="25" t="n">
        <v>1315016</v>
      </c>
      <c r="E881" s="25" t="inlineStr">
        <is>
          <t>ESCOMBROS</t>
        </is>
      </c>
      <c r="H881" s="25" t="inlineStr">
        <is>
          <t>Escombros en via publica</t>
        </is>
      </c>
      <c r="I881" s="25" t="inlineStr">
        <is>
          <t>de Oficio</t>
        </is>
      </c>
      <c r="T881" s="25">
        <f>CONCATENATE(J881," ",K881," ",L881," ",M881," ",N881," ",O881," ",P881," ",Q881," ",R881," ",S881)</f>
        <v/>
      </c>
      <c r="U881" s="25" t="inlineStr">
        <is>
          <t>no reporta</t>
        </is>
      </c>
      <c r="V881" s="25" t="inlineStr">
        <is>
          <t>no reporta</t>
        </is>
      </c>
      <c r="W881" s="25" t="inlineStr">
        <is>
          <t>ernesto tangarife</t>
        </is>
      </c>
      <c r="X881" s="25" t="inlineStr">
        <is>
          <t>KR</t>
        </is>
      </c>
      <c r="Y881" s="25" t="n">
        <v>33</v>
      </c>
      <c r="AB881" s="25" t="n">
        <v>38</v>
      </c>
      <c r="AC881" s="25" t="inlineStr">
        <is>
          <t>A</t>
        </is>
      </c>
      <c r="AD881" s="25" t="n">
        <v>49</v>
      </c>
      <c r="AE881" s="25" t="inlineStr">
        <is>
          <t>SUR</t>
        </is>
      </c>
      <c r="AH881" s="25">
        <f>CONCATENATE(X881," ",Y881," ",Z881," ",AA881," ",AB881," ",AC881," ",AD881," ",AE881," ",AF881," ",AG881)</f>
        <v/>
      </c>
      <c r="AI881" s="25" t="inlineStr">
        <is>
          <t>no reporta</t>
        </is>
      </c>
      <c r="AJ881" s="25" t="inlineStr">
        <is>
          <t>no reporta</t>
        </is>
      </c>
      <c r="AK881" s="25" t="inlineStr">
        <is>
          <t>Mesa</t>
        </is>
      </c>
      <c r="AP881" s="25" t="n">
        <v>9</v>
      </c>
      <c r="AQ881" s="34" t="n">
        <v>41939</v>
      </c>
      <c r="AR881" s="34" t="n">
        <v>41939</v>
      </c>
      <c r="AS881" s="36">
        <f>AR881-AQ881</f>
        <v/>
      </c>
      <c r="AT881" s="25" t="inlineStr">
        <is>
          <t>Pendiente de tramite</t>
        </is>
      </c>
      <c r="AU881" s="25" t="inlineStr">
        <is>
          <t>Auto de archivo</t>
        </is>
      </c>
      <c r="AW881" s="38" t="n">
        <v>41939</v>
      </c>
      <c r="AX881" s="37" t="inlineStr">
        <is>
          <t>L. Garcia</t>
        </is>
      </c>
      <c r="AY881" s="38" t="n">
        <v>41939</v>
      </c>
      <c r="AZ881" s="38" t="n">
        <v>41955</v>
      </c>
      <c r="BA881" s="37" t="inlineStr">
        <is>
          <t>L. Garcia</t>
        </is>
      </c>
      <c r="BB881" s="38" t="n">
        <v>41955</v>
      </c>
      <c r="CF881" s="38" t="n">
        <v>41984</v>
      </c>
    </row>
    <row r="882">
      <c r="B882" s="25" t="inlineStr">
        <is>
          <t>878-2014</t>
        </is>
      </c>
      <c r="C882" s="25" t="n">
        <v>1315002</v>
      </c>
      <c r="E882" s="25" t="inlineStr">
        <is>
          <t>RESIDUOS SOLIDOS</t>
        </is>
      </c>
      <c r="H882" s="25" t="inlineStr">
        <is>
          <t>dispsicion inadecuada de residuos solidos</t>
        </is>
      </c>
      <c r="I882" s="25" t="inlineStr">
        <is>
          <t>de Oficio</t>
        </is>
      </c>
      <c r="T882" s="25">
        <f>CONCATENATE(J882," ",K882," ",L882," ",M882," ",N882," ",O882," ",P882," ",Q882," ",R882," ",S882)</f>
        <v/>
      </c>
      <c r="U882" s="25" t="inlineStr">
        <is>
          <t>no reporta</t>
        </is>
      </c>
      <c r="V882" s="25" t="inlineStr">
        <is>
          <t>no reporta</t>
        </is>
      </c>
      <c r="W882" s="25" t="inlineStr">
        <is>
          <t>la cosecha</t>
        </is>
      </c>
      <c r="AH882" s="25">
        <f>CONCATENATE(X882," ",Y882," ",Z882," ",AA882," ",AB882," ",AC882," ",AD882," ",AE882," ",AF882," ",AG882)</f>
        <v/>
      </c>
      <c r="AI882" s="25" t="inlineStr">
        <is>
          <t>no reporta</t>
        </is>
      </c>
      <c r="AJ882" s="25" t="inlineStr">
        <is>
          <t>no reporta</t>
        </is>
      </c>
      <c r="AK882" s="25" t="inlineStr">
        <is>
          <t>San Marcos</t>
        </is>
      </c>
      <c r="AP882" s="25" t="n">
        <v>2</v>
      </c>
      <c r="AQ882" s="34" t="n">
        <v>41939</v>
      </c>
      <c r="AR882" s="34" t="n">
        <v>41939</v>
      </c>
      <c r="AS882" s="36">
        <f>AR882-AQ882</f>
        <v/>
      </c>
      <c r="AT882" s="25" t="inlineStr">
        <is>
          <t>Pendiente de tramite</t>
        </is>
      </c>
      <c r="AU882" s="25" t="inlineStr">
        <is>
          <t>Auto de archivo</t>
        </is>
      </c>
    </row>
    <row r="883">
      <c r="B883" s="25" t="inlineStr">
        <is>
          <t>879-2014</t>
        </is>
      </c>
      <c r="C883" s="25" t="inlineStr">
        <is>
          <t>1315007 - 133976</t>
        </is>
      </c>
      <c r="D883" s="25" t="inlineStr">
        <is>
          <t>SUELO</t>
        </is>
      </c>
      <c r="H883" s="25" t="inlineStr">
        <is>
          <t>banqueo o movimiemto de tierra en lugar de reserva</t>
        </is>
      </c>
      <c r="I883" s="25" t="inlineStr">
        <is>
          <t>de Oficio</t>
        </is>
      </c>
      <c r="T883" s="25">
        <f>CONCATENATE(J883," ",K883," ",L883," ",M883," ",N883," ",O883," ",P883," ",Q883," ",R883," ",S883)</f>
        <v/>
      </c>
      <c r="U883" s="25" t="inlineStr">
        <is>
          <t>no reporta</t>
        </is>
      </c>
      <c r="V883" s="25" t="inlineStr">
        <is>
          <t>no reporta</t>
        </is>
      </c>
      <c r="W883" s="25" t="inlineStr">
        <is>
          <t>Luz Marina Ospina</t>
        </is>
      </c>
      <c r="AH883" s="25">
        <f>CONCATENATE(X883," ",Y883," ",Z883," ",AA883," ",AB883," ",AC883," ",AD883," ",AE883," ",AF883," ",AG883)</f>
        <v/>
      </c>
      <c r="AI883" s="46" t="n">
        <v>43847197</v>
      </c>
      <c r="AJ883" s="25" t="inlineStr">
        <is>
          <t>3218856735 - 3147464991</t>
        </is>
      </c>
      <c r="AK883" s="25" t="inlineStr">
        <is>
          <t>Las Palmas</t>
        </is>
      </c>
      <c r="AL883" s="25" t="inlineStr">
        <is>
          <t>Las Palmas</t>
        </is>
      </c>
      <c r="AP883" s="25" t="n">
        <v>12</v>
      </c>
      <c r="AQ883" s="34" t="n">
        <v>41940</v>
      </c>
      <c r="AR883" s="34" t="n">
        <v>41955</v>
      </c>
      <c r="AS883" s="36">
        <f>AR883-AQ883</f>
        <v/>
      </c>
      <c r="AT883" s="25" t="inlineStr">
        <is>
          <t>Remisión u otros</t>
        </is>
      </c>
      <c r="AU883" s="25" t="inlineStr">
        <is>
          <t>Auto de archivo</t>
        </is>
      </c>
      <c r="AW883" s="38" t="n">
        <v>41955</v>
      </c>
      <c r="AX883" s="37" t="inlineStr">
        <is>
          <t>J. Guzman</t>
        </is>
      </c>
      <c r="AY883" s="38" t="n">
        <v>41961</v>
      </c>
      <c r="AZ883" s="38" t="n"/>
      <c r="BB883" s="38" t="n"/>
      <c r="BV883" s="38" t="n">
        <v>41963</v>
      </c>
      <c r="BW883" s="38" t="n">
        <v>41963</v>
      </c>
      <c r="CF883" s="38" t="n">
        <v>41990</v>
      </c>
    </row>
    <row r="884">
      <c r="B884" s="25" t="inlineStr">
        <is>
          <t>880-2014</t>
        </is>
      </c>
      <c r="C884" s="25" t="n">
        <v>1315030</v>
      </c>
      <c r="E884" s="25" t="inlineStr">
        <is>
          <t>RESIDUOS SOLIDOS</t>
        </is>
      </c>
      <c r="H884" s="25" t="inlineStr">
        <is>
          <t>disposicion inadecuada de residuos solidos</t>
        </is>
      </c>
      <c r="I884" s="25" t="inlineStr">
        <is>
          <t>de Oficio</t>
        </is>
      </c>
      <c r="T884" s="25">
        <f>CONCATENATE(J884," ",K884," ",L884," ",M884," ",N884," ",O884," ",P884," ",Q884," ",R884," ",S884)</f>
        <v/>
      </c>
      <c r="U884" s="25" t="inlineStr">
        <is>
          <t>no reporta</t>
        </is>
      </c>
      <c r="V884" s="25" t="inlineStr">
        <is>
          <t>no reporta</t>
        </is>
      </c>
      <c r="W884" s="25" t="inlineStr">
        <is>
          <t>Por determinar</t>
        </is>
      </c>
      <c r="X884" s="25" t="inlineStr">
        <is>
          <t>CL</t>
        </is>
      </c>
      <c r="Y884" s="25" t="n">
        <v>36</v>
      </c>
      <c r="AA884" s="25" t="inlineStr">
        <is>
          <t>SUR</t>
        </is>
      </c>
      <c r="AB884" s="25" t="n">
        <v>37</v>
      </c>
      <c r="AD884" s="25" t="n">
        <v>21</v>
      </c>
      <c r="AH884" s="25">
        <f>CONCATENATE(X884," ",Y884," ",Z884," ",AA884," ",AB884," ",AC884," ",AD884," ",AE884," ",AF884," ",AG884)</f>
        <v/>
      </c>
      <c r="AI884" s="25" t="inlineStr">
        <is>
          <t>no reporta</t>
        </is>
      </c>
      <c r="AJ884" s="25" t="inlineStr">
        <is>
          <t>no reporta</t>
        </is>
      </c>
      <c r="AK884" s="25" t="inlineStr">
        <is>
          <t>Los Naranjos</t>
        </is>
      </c>
      <c r="AP884" s="25" t="n">
        <v>9</v>
      </c>
      <c r="AQ884" s="34" t="n">
        <v>41942</v>
      </c>
      <c r="AR884" s="34" t="n">
        <v>41942</v>
      </c>
      <c r="AS884" s="36">
        <f>AR884-AQ884</f>
        <v/>
      </c>
      <c r="AT884" s="25" t="inlineStr">
        <is>
          <t>Pendiente de tramite</t>
        </is>
      </c>
      <c r="AU884" s="25" t="inlineStr">
        <is>
          <t>Auto de archivo</t>
        </is>
      </c>
    </row>
    <row r="885">
      <c r="B885" s="25" t="inlineStr">
        <is>
          <t>881-2014</t>
        </is>
      </c>
      <c r="C885" s="25" t="n">
        <v>1315031</v>
      </c>
      <c r="E885" s="25" t="inlineStr">
        <is>
          <t>RESIDUOS SOLIDOS</t>
        </is>
      </c>
      <c r="H885" s="25" t="inlineStr">
        <is>
          <t>disposicion inadecuada de residuos solidos</t>
        </is>
      </c>
      <c r="I885" s="25" t="inlineStr">
        <is>
          <t>de Oficio</t>
        </is>
      </c>
      <c r="T885" s="25">
        <f>CONCATENATE(J885," ",K885," ",L885," ",M885," ",N885," ",O885," ",P885," ",Q885," ",R885," ",S885)</f>
        <v/>
      </c>
      <c r="U885" s="25" t="inlineStr">
        <is>
          <t>no reporta</t>
        </is>
      </c>
      <c r="V885" s="25" t="inlineStr">
        <is>
          <t>no reporta</t>
        </is>
      </c>
      <c r="W885" s="25" t="inlineStr">
        <is>
          <t>juan gonzalo saldarriaga</t>
        </is>
      </c>
      <c r="X885" s="25" t="inlineStr">
        <is>
          <t>KR</t>
        </is>
      </c>
      <c r="Y885" s="25" t="n">
        <v>37</v>
      </c>
      <c r="AB885" s="25" t="n">
        <v>36</v>
      </c>
      <c r="AD885" s="25" t="n">
        <v>39</v>
      </c>
      <c r="AE885" s="25" t="inlineStr">
        <is>
          <t>SUR</t>
        </is>
      </c>
      <c r="AH885" s="25">
        <f>CONCATENATE(X885," ",Y885," ",Z885," ",AA885," ",AB885," ",AC885," ",AD885," ",AE885," ",AF885," ",AG885)</f>
        <v/>
      </c>
      <c r="AI885" s="25" t="inlineStr">
        <is>
          <t>no reporta</t>
        </is>
      </c>
      <c r="AJ885" s="25" t="inlineStr">
        <is>
          <t>no reporta</t>
        </is>
      </c>
      <c r="AK885" s="25" t="inlineStr">
        <is>
          <t>Mesa</t>
        </is>
      </c>
      <c r="AP885" s="25" t="n">
        <v>9</v>
      </c>
      <c r="AQ885" s="34" t="n">
        <v>41942</v>
      </c>
      <c r="AR885" s="34" t="n">
        <v>41942</v>
      </c>
      <c r="AS885" s="36">
        <f>AR885-AQ885</f>
        <v/>
      </c>
      <c r="AT885" s="25" t="inlineStr">
        <is>
          <t>Pendiente de tramite</t>
        </is>
      </c>
      <c r="AU885" s="25" t="inlineStr">
        <is>
          <t>Comparendo</t>
        </is>
      </c>
    </row>
    <row r="886">
      <c r="B886" s="25" t="inlineStr">
        <is>
          <t>882-2014</t>
        </is>
      </c>
      <c r="C886" s="25" t="n">
        <v>1315032</v>
      </c>
      <c r="E886" s="25" t="inlineStr">
        <is>
          <t>RESIDUOS SOLIDOS</t>
        </is>
      </c>
      <c r="H886" s="25" t="inlineStr">
        <is>
          <t>disposicion inadecuada de residuos solidos</t>
        </is>
      </c>
      <c r="I886" s="25" t="inlineStr">
        <is>
          <t>de Oficio</t>
        </is>
      </c>
      <c r="T886" s="25">
        <f>CONCATENATE(J886," ",K886," ",L886," ",M886," ",N886," ",O886," ",P886," ",Q886," ",R886," ",S886)</f>
        <v/>
      </c>
      <c r="U886" s="25" t="inlineStr">
        <is>
          <t>no reporta</t>
        </is>
      </c>
      <c r="V886" s="25" t="inlineStr">
        <is>
          <t>no reporta</t>
        </is>
      </c>
      <c r="W886" s="25" t="inlineStr">
        <is>
          <t xml:space="preserve">iglesia cristiana </t>
        </is>
      </c>
      <c r="X886" s="25" t="inlineStr">
        <is>
          <t>CL</t>
        </is>
      </c>
      <c r="Y886" s="25" t="n">
        <v>36</v>
      </c>
      <c r="AA886" s="25" t="inlineStr">
        <is>
          <t>SUR</t>
        </is>
      </c>
      <c r="AB886" s="25" t="n">
        <v>37</v>
      </c>
      <c r="AD886" s="25" t="n">
        <v>11</v>
      </c>
      <c r="AH886" s="25">
        <f>CONCATENATE(X886," ",Y886," ",Z886," ",AA886," ",AB886," ",AC886," ",AD886," ",AE886," ",AF886," ",AG886)</f>
        <v/>
      </c>
      <c r="AI886" s="25" t="inlineStr">
        <is>
          <t>no reporta</t>
        </is>
      </c>
      <c r="AJ886" s="25" t="n">
        <v>2702326</v>
      </c>
      <c r="AK886" s="25" t="inlineStr">
        <is>
          <t>Los Naranjos</t>
        </is>
      </c>
      <c r="AP886" s="25" t="n">
        <v>9</v>
      </c>
      <c r="AQ886" s="34" t="n">
        <v>41942</v>
      </c>
      <c r="AR886" s="34" t="n">
        <v>41942</v>
      </c>
      <c r="AS886" s="36">
        <f>AR886-AQ886</f>
        <v/>
      </c>
      <c r="AT886" s="25" t="inlineStr">
        <is>
          <t>Pendiente de tramite</t>
        </is>
      </c>
      <c r="AU886" s="25" t="inlineStr">
        <is>
          <t>Auto de archivo</t>
        </is>
      </c>
    </row>
    <row r="887">
      <c r="B887" s="25" t="inlineStr">
        <is>
          <t>883-2014</t>
        </is>
      </c>
      <c r="C887" s="25" t="n">
        <v>1315033</v>
      </c>
      <c r="D887" s="25" t="inlineStr">
        <is>
          <t>HÍDRICO</t>
        </is>
      </c>
      <c r="H887" s="25" t="inlineStr">
        <is>
          <t>lavado de contenedores en espacio publico</t>
        </is>
      </c>
      <c r="I887" s="25" t="inlineStr">
        <is>
          <t>de Oficio</t>
        </is>
      </c>
      <c r="T887" s="25">
        <f>CONCATENATE(J887," ",K887," ",L887," ",M887," ",N887," ",O887," ",P887," ",Q887," ",R887," ",S887)</f>
        <v/>
      </c>
      <c r="U887" s="25" t="inlineStr">
        <is>
          <t>no reporta</t>
        </is>
      </c>
      <c r="V887" s="25" t="inlineStr">
        <is>
          <t>no reporta</t>
        </is>
      </c>
      <c r="W887" s="25" t="inlineStr">
        <is>
          <t>urbanizacion alcala</t>
        </is>
      </c>
      <c r="X887" s="25" t="inlineStr">
        <is>
          <t>KR</t>
        </is>
      </c>
      <c r="Y887" s="25" t="n">
        <v>45</v>
      </c>
      <c r="AB887" s="25" t="n">
        <v>38</v>
      </c>
      <c r="AC887" s="25" t="inlineStr">
        <is>
          <t>A</t>
        </is>
      </c>
      <c r="AD887" s="25" t="n">
        <v>29</v>
      </c>
      <c r="AE887" s="25" t="inlineStr">
        <is>
          <t>SUR</t>
        </is>
      </c>
      <c r="AG887" s="25" t="inlineStr">
        <is>
          <t>torre 243</t>
        </is>
      </c>
      <c r="AH887" s="25">
        <f>CONCATENATE(X887," ",Y887," ",Z887," ",AA887," ",AB887," ",AC887," ",AD887," ",AE887," ",AF887," ",AG887)</f>
        <v/>
      </c>
      <c r="AI887" s="25" t="inlineStr">
        <is>
          <t>no reporta</t>
        </is>
      </c>
      <c r="AJ887" s="25" t="inlineStr">
        <is>
          <t>no reporta</t>
        </is>
      </c>
      <c r="AK887" s="25" t="inlineStr">
        <is>
          <t>Alcalá</t>
        </is>
      </c>
      <c r="AP887" s="25" t="n">
        <v>8</v>
      </c>
      <c r="AQ887" s="34" t="n">
        <v>41942</v>
      </c>
      <c r="AR887" s="34" t="n">
        <v>41942</v>
      </c>
      <c r="AS887" s="36">
        <f>AR887-AQ887</f>
        <v/>
      </c>
      <c r="AT887" s="25" t="inlineStr">
        <is>
          <t>Pendiente de tramite</t>
        </is>
      </c>
      <c r="AU887" s="25" t="inlineStr">
        <is>
          <t>Comparendo</t>
        </is>
      </c>
    </row>
    <row r="888">
      <c r="B888" s="25" t="inlineStr">
        <is>
          <t>884-2014</t>
        </is>
      </c>
      <c r="C888" s="25" t="n">
        <v>1315003</v>
      </c>
      <c r="D888" s="25" t="inlineStr">
        <is>
          <t>ESPACIO PUBLICOS VERDES</t>
        </is>
      </c>
      <c r="H888" s="25" t="inlineStr">
        <is>
          <t>afectacion de zona verde</t>
        </is>
      </c>
      <c r="I888" s="25" t="inlineStr">
        <is>
          <t>de Oficio</t>
        </is>
      </c>
      <c r="T888" s="25">
        <f>CONCATENATE(J888," ",K888," ",L888," ",M888," ",N888," ",O888," ",P888," ",Q888," ",R888," ",S888)</f>
        <v/>
      </c>
      <c r="U888" s="25" t="inlineStr">
        <is>
          <t>no reporta</t>
        </is>
      </c>
      <c r="V888" s="25" t="inlineStr">
        <is>
          <t>no reporta</t>
        </is>
      </c>
      <c r="W888" s="25" t="inlineStr">
        <is>
          <t>obras publicas</t>
        </is>
      </c>
      <c r="AH888" s="25">
        <f>CONCATENATE(X888," ",Y888," ",Z888," ",AA888," ",AB888," ",AC888," ",AD888," ",AE888," ",AF888," ",AG888)</f>
        <v/>
      </c>
      <c r="AI888" s="25" t="inlineStr">
        <is>
          <t>no reporta</t>
        </is>
      </c>
      <c r="AJ888" s="25" t="inlineStr">
        <is>
          <t>no reporta</t>
        </is>
      </c>
      <c r="AK888" s="25" t="inlineStr">
        <is>
          <t>Los Naranjos</t>
        </is>
      </c>
      <c r="AP888" s="25" t="n">
        <v>9</v>
      </c>
      <c r="AQ888" s="34" t="n">
        <v>41927</v>
      </c>
      <c r="AR888" s="34" t="n">
        <v>41927</v>
      </c>
      <c r="AS888" s="36">
        <f>AR888-AQ888</f>
        <v/>
      </c>
      <c r="AT888" s="25" t="inlineStr">
        <is>
          <t>Pendiente de tramite</t>
        </is>
      </c>
      <c r="AU888" s="25" t="inlineStr">
        <is>
          <t>Auto de archivo</t>
        </is>
      </c>
      <c r="AW888" s="38" t="n">
        <v>41927</v>
      </c>
      <c r="AX888" s="37" t="inlineStr">
        <is>
          <t>J. Restrepo</t>
        </is>
      </c>
      <c r="AY888" s="38" t="n">
        <v>41927</v>
      </c>
      <c r="CF888" s="38" t="n">
        <v>41990</v>
      </c>
    </row>
    <row r="889">
      <c r="B889" s="25" t="inlineStr">
        <is>
          <t>885-2014</t>
        </is>
      </c>
      <c r="C889" s="25" t="n">
        <v>1315096</v>
      </c>
      <c r="D889" s="25" t="inlineStr">
        <is>
          <t>AIRE</t>
        </is>
      </c>
      <c r="H889" s="25" t="inlineStr">
        <is>
          <t>quemas de basuras ocasiona afectacion al medio ambiente</t>
        </is>
      </c>
      <c r="I889" s="25" t="inlineStr">
        <is>
          <t>la comunidad</t>
        </is>
      </c>
      <c r="T889" s="25">
        <f>CONCATENATE(J889," ",K889," ",L889," ",M889," ",N889," ",O889," ",P889," ",Q889," ",R889," ",S889)</f>
        <v/>
      </c>
      <c r="U889" s="25" t="inlineStr">
        <is>
          <t>no reporta</t>
        </is>
      </c>
      <c r="V889" s="25" t="inlineStr">
        <is>
          <t>no reporta</t>
        </is>
      </c>
      <c r="W889" s="25" t="inlineStr">
        <is>
          <t>por determinar</t>
        </is>
      </c>
      <c r="X889" s="25" t="inlineStr">
        <is>
          <t>CL</t>
        </is>
      </c>
      <c r="Y889" s="25" t="n">
        <v>34</v>
      </c>
      <c r="Z889" s="25" t="inlineStr">
        <is>
          <t>A</t>
        </is>
      </c>
      <c r="AA889" s="25" t="inlineStr">
        <is>
          <t>SUR</t>
        </is>
      </c>
      <c r="AB889" s="25" t="n">
        <v>27</v>
      </c>
      <c r="AC889" s="25" t="inlineStr">
        <is>
          <t>D</t>
        </is>
      </c>
      <c r="AD889" s="25" t="n">
        <v>8</v>
      </c>
      <c r="AH889" s="25">
        <f>CONCATENATE(X889," ",Y889," ",Z889," ",AA889," ",AB889," ",AC889," ",AD889," ",AE889," ",AF889," ",AG889)</f>
        <v/>
      </c>
      <c r="AI889" s="25" t="inlineStr">
        <is>
          <t>no reporta</t>
        </is>
      </c>
      <c r="AJ889" s="25" t="inlineStr">
        <is>
          <t>no reporta</t>
        </is>
      </c>
      <c r="AK889" s="25" t="inlineStr">
        <is>
          <t>Uribe Angel</t>
        </is>
      </c>
      <c r="AP889" s="25" t="n">
        <v>3</v>
      </c>
      <c r="AQ889" s="34" t="n">
        <v>41942</v>
      </c>
      <c r="AR889" s="34" t="n">
        <v>41942</v>
      </c>
      <c r="AS889" s="36">
        <f>AR889-AQ889</f>
        <v/>
      </c>
      <c r="AT889" s="25" t="inlineStr">
        <is>
          <t>Pendiente de tramite</t>
        </is>
      </c>
      <c r="AU889" s="25" t="inlineStr">
        <is>
          <t>Auto de archivo</t>
        </is>
      </c>
      <c r="AW889" s="38" t="n">
        <v>41942</v>
      </c>
      <c r="AX889" s="37" t="inlineStr">
        <is>
          <t>L. Garcia</t>
        </is>
      </c>
      <c r="AY889" s="38" t="n">
        <v>41942</v>
      </c>
      <c r="CF889" s="38" t="n">
        <v>41990</v>
      </c>
    </row>
    <row r="890">
      <c r="B890" s="25" t="inlineStr">
        <is>
          <t>886-2014</t>
        </is>
      </c>
      <c r="C890" s="25" t="n">
        <v>1315101</v>
      </c>
      <c r="D890" s="25" t="inlineStr">
        <is>
          <t>HÍDRICO</t>
        </is>
      </c>
      <c r="H890" s="25" t="inlineStr">
        <is>
          <t>tiran muebles viejos a la quebrada el atravesado</t>
        </is>
      </c>
      <c r="I890" s="25" t="inlineStr">
        <is>
          <t>andres restrepo</t>
        </is>
      </c>
      <c r="J890" s="25" t="inlineStr">
        <is>
          <t>CL</t>
        </is>
      </c>
      <c r="K890" s="25" t="n">
        <v>36</v>
      </c>
      <c r="L890" s="25" t="inlineStr">
        <is>
          <t>D</t>
        </is>
      </c>
      <c r="N890" s="25" t="n">
        <v>24</v>
      </c>
      <c r="P890" s="25" t="n">
        <v>120</v>
      </c>
      <c r="T890" s="25">
        <f>CONCATENATE(J890," ",K890," ",L890," ",M890," ",N890," ",O890," ",P890," ",Q890," ",R890," ",S890)</f>
        <v/>
      </c>
      <c r="U890" s="25" t="inlineStr">
        <is>
          <t>no reporta</t>
        </is>
      </c>
      <c r="V890" s="25" t="inlineStr">
        <is>
          <t>3125028 - 3122589642</t>
        </is>
      </c>
      <c r="W890" s="25" t="inlineStr">
        <is>
          <t>por determinar</t>
        </is>
      </c>
      <c r="AH890" s="25">
        <f>CONCATENATE(X890," ",Y890," ",Z890," ",AA890," ",AB890," ",AC890," ",AD890," ",AE890," ",AF890," ",AG890)</f>
        <v/>
      </c>
      <c r="AI890" s="25" t="inlineStr">
        <is>
          <t>no reporta</t>
        </is>
      </c>
      <c r="AJ890" s="25" t="inlineStr">
        <is>
          <t>no reporta</t>
        </is>
      </c>
      <c r="AK890" s="25" t="inlineStr">
        <is>
          <t>El Escobero</t>
        </is>
      </c>
      <c r="AP890" s="25" t="n">
        <v>10</v>
      </c>
      <c r="AQ890" s="34" t="n">
        <v>41947</v>
      </c>
      <c r="AS890" s="36">
        <f>AR890-AQ890</f>
        <v/>
      </c>
      <c r="AT890" s="25" t="inlineStr">
        <is>
          <t>Pendiente de tramite</t>
        </is>
      </c>
      <c r="AU890" s="25" t="inlineStr">
        <is>
          <t>Auto de archivo</t>
        </is>
      </c>
    </row>
    <row r="891">
      <c r="B891" s="25" t="inlineStr">
        <is>
          <t>887-2014</t>
        </is>
      </c>
      <c r="C891" s="25" t="n">
        <v>1315103</v>
      </c>
      <c r="D891" s="25" t="inlineStr">
        <is>
          <t>FAUNA DOMÉSTICA</t>
        </is>
      </c>
      <c r="H891" s="25" t="inlineStr">
        <is>
          <t>mascota de alto grado de peligrosidad en via publica sin bozal</t>
        </is>
      </c>
      <c r="I891" s="25" t="inlineStr">
        <is>
          <t>de Oficio</t>
        </is>
      </c>
      <c r="T891" s="25">
        <f>CONCATENATE(J891," ",K891," ",L891," ",M891," ",N891," ",O891," ",P891," ",Q891," ",R891," ",S891)</f>
        <v/>
      </c>
      <c r="U891" s="25" t="inlineStr">
        <is>
          <t>no reporta</t>
        </is>
      </c>
      <c r="V891" s="25" t="inlineStr">
        <is>
          <t>no reporta</t>
        </is>
      </c>
      <c r="W891" s="25" t="inlineStr">
        <is>
          <t>edwin alexander cordoba</t>
        </is>
      </c>
      <c r="X891" s="25" t="inlineStr">
        <is>
          <t>CL</t>
        </is>
      </c>
      <c r="Y891" s="25" t="n">
        <v>41</v>
      </c>
      <c r="Z891" s="25" t="inlineStr">
        <is>
          <t>DD</t>
        </is>
      </c>
      <c r="AA891" s="25" t="inlineStr">
        <is>
          <t>SUR</t>
        </is>
      </c>
      <c r="AB891" s="25" t="n">
        <v>86</v>
      </c>
      <c r="AD891" s="25" t="n">
        <v>110</v>
      </c>
      <c r="AH891" s="25">
        <f>CONCATENATE(X891," ",Y891," ",Z891," ",AA891," ",AB891," ",AC891," ",AD891," ",AE891," ",AF891," ",AG891)</f>
        <v/>
      </c>
      <c r="AI891" s="25" t="n">
        <v>1037587497</v>
      </c>
      <c r="AJ891" s="25" t="n">
        <v>3342117</v>
      </c>
      <c r="AK891" s="25" t="inlineStr">
        <is>
          <t>San Rafael</t>
        </is>
      </c>
      <c r="AP891" s="25" t="n">
        <v>6</v>
      </c>
      <c r="AQ891" s="34" t="n">
        <v>41947</v>
      </c>
      <c r="AR891" s="34" t="n">
        <v>41947</v>
      </c>
      <c r="AS891" s="36">
        <f>AR891-AQ891</f>
        <v/>
      </c>
      <c r="AT891" s="25" t="inlineStr">
        <is>
          <t>Acta de compromiso</t>
        </is>
      </c>
      <c r="AU891" s="25" t="inlineStr">
        <is>
          <t>Auto de archivo</t>
        </is>
      </c>
      <c r="AW891" s="38" t="n">
        <v>41947</v>
      </c>
      <c r="AX891" s="37" t="inlineStr">
        <is>
          <t>B. Areiza</t>
        </is>
      </c>
      <c r="AY891" s="38" t="n">
        <v>41947</v>
      </c>
      <c r="CF891" s="38" t="n">
        <v>41990</v>
      </c>
    </row>
    <row r="892">
      <c r="B892" s="25" t="inlineStr">
        <is>
          <t>888-2014</t>
        </is>
      </c>
      <c r="C892" s="25" t="n">
        <v>1315107</v>
      </c>
      <c r="D892" s="25" t="inlineStr">
        <is>
          <t>FAUNA DOMÉSTICA</t>
        </is>
      </c>
      <c r="H892" s="25" t="inlineStr">
        <is>
          <t>caballeriza sector chingui 1 perjudican a los vecinos con malos olores,ruido y proloferacion de roedores</t>
        </is>
      </c>
      <c r="I892" s="25" t="inlineStr">
        <is>
          <t>comunidad</t>
        </is>
      </c>
      <c r="T892" s="25">
        <f>CONCATENATE(J892," ",K892," ",L892," ",M892," ",N892," ",O892," ",P892," ",Q892," ",R892," ",S892)</f>
        <v/>
      </c>
      <c r="U892" s="25" t="inlineStr">
        <is>
          <t>no reporta</t>
        </is>
      </c>
      <c r="V892" s="25" t="inlineStr">
        <is>
          <t>no reporta</t>
        </is>
      </c>
      <c r="W892" s="25" t="inlineStr">
        <is>
          <t>Por determinar</t>
        </is>
      </c>
      <c r="X892" s="25" t="inlineStr">
        <is>
          <t>CL</t>
        </is>
      </c>
      <c r="Y892" s="25" t="n">
        <v>39</v>
      </c>
      <c r="Z892" s="25" t="inlineStr">
        <is>
          <t>B</t>
        </is>
      </c>
      <c r="AA892" s="25" t="inlineStr">
        <is>
          <t>SUR</t>
        </is>
      </c>
      <c r="AB892" s="25" t="n">
        <v>25</v>
      </c>
      <c r="AC892" s="25" t="inlineStr">
        <is>
          <t>AA</t>
        </is>
      </c>
      <c r="AD892" s="25" t="n">
        <v>99</v>
      </c>
      <c r="AH892" s="25">
        <f>CONCATENATE(X892," ",Y892," ",Z892," ",AA892," ",AB892," ",AC892," ",AD892," ",AE892," ",AF892," ",AG892)</f>
        <v/>
      </c>
      <c r="AI892" s="25" t="inlineStr">
        <is>
          <t>no reporta</t>
        </is>
      </c>
      <c r="AJ892" s="25" t="inlineStr">
        <is>
          <t>no reporta</t>
        </is>
      </c>
      <c r="AK892" s="25" t="inlineStr">
        <is>
          <t>El Chingui</t>
        </is>
      </c>
      <c r="AP892" s="25" t="n">
        <v>6</v>
      </c>
      <c r="AQ892" s="34" t="n">
        <v>41947</v>
      </c>
      <c r="AS892" s="36">
        <f>AR892-AQ892</f>
        <v/>
      </c>
      <c r="AT892" s="25" t="inlineStr">
        <is>
          <t>Pendiente de tramite</t>
        </is>
      </c>
      <c r="AU892" s="25" t="inlineStr">
        <is>
          <t>Visitas patrulleros</t>
        </is>
      </c>
    </row>
    <row r="893">
      <c r="B893" s="25" t="inlineStr">
        <is>
          <t>889-2014</t>
        </is>
      </c>
      <c r="C893" s="25" t="n">
        <v>1315114</v>
      </c>
      <c r="E893" s="25" t="inlineStr">
        <is>
          <t>ESCOMBROS</t>
        </is>
      </c>
      <c r="H893" s="25" t="inlineStr">
        <is>
          <t>Escombros en via publica</t>
        </is>
      </c>
      <c r="I893" s="25" t="inlineStr">
        <is>
          <t>de oficio</t>
        </is>
      </c>
      <c r="T893" s="25">
        <f>CONCATENATE(J893," ",K893," ",L893," ",M893," ",N893," ",O893," ",P893," ",Q893," ",R893," ",S893)</f>
        <v/>
      </c>
      <c r="U893" s="25" t="inlineStr">
        <is>
          <t>no reporta</t>
        </is>
      </c>
      <c r="V893" s="25" t="inlineStr">
        <is>
          <t>no reporta</t>
        </is>
      </c>
      <c r="W893" s="25" t="inlineStr">
        <is>
          <t>consuelo vanegas</t>
        </is>
      </c>
      <c r="X893" s="25" t="inlineStr">
        <is>
          <t>DG</t>
        </is>
      </c>
      <c r="Y893" s="25" t="n">
        <v>31</v>
      </c>
      <c r="AB893" s="25" t="n">
        <v>33</v>
      </c>
      <c r="AC893" s="25" t="inlineStr">
        <is>
          <t>A</t>
        </is>
      </c>
      <c r="AD893" s="25" t="n">
        <v>88</v>
      </c>
      <c r="AE893" s="25" t="inlineStr">
        <is>
          <t>SUR</t>
        </is>
      </c>
      <c r="AH893" s="25">
        <f>CONCATENATE(X893," ",Y893," ",Z893," ",AA893," ",AB893," ",AC893," ",AD893," ",AE893," ",AF893," ",AG893)</f>
        <v/>
      </c>
      <c r="AI893" s="25" t="n">
        <v>42884515</v>
      </c>
      <c r="AJ893" s="25" t="n">
        <v>2703223</v>
      </c>
      <c r="AK893" s="25" t="inlineStr">
        <is>
          <t>Las Flores</t>
        </is>
      </c>
      <c r="AP893" s="25" t="n">
        <v>3</v>
      </c>
      <c r="AQ893" s="34" t="n">
        <v>41947</v>
      </c>
      <c r="AR893" s="34" t="n">
        <v>41947</v>
      </c>
      <c r="AS893" s="36">
        <f>AR893-AQ893</f>
        <v/>
      </c>
      <c r="AT893" s="25" t="inlineStr">
        <is>
          <t>Pendiente de tramite</t>
        </is>
      </c>
      <c r="AU893" s="25" t="inlineStr">
        <is>
          <t>Auto de archivo</t>
        </is>
      </c>
    </row>
    <row r="894">
      <c r="B894" s="25" t="inlineStr">
        <is>
          <t>890-2014</t>
        </is>
      </c>
      <c r="C894" s="25" t="n">
        <v>1315134</v>
      </c>
      <c r="E894" s="25" t="inlineStr">
        <is>
          <t>RESIDUOS SOLIDOS</t>
        </is>
      </c>
      <c r="H894" s="25" t="inlineStr">
        <is>
          <t>disposicion inadecuada de residuos solidos</t>
        </is>
      </c>
      <c r="I894" s="25" t="inlineStr">
        <is>
          <t>yolanda vasco</t>
        </is>
      </c>
      <c r="J894" s="25" t="inlineStr">
        <is>
          <t>DG</t>
        </is>
      </c>
      <c r="K894" s="25" t="n">
        <v>33</v>
      </c>
      <c r="N894" s="25" t="n">
        <v>35</v>
      </c>
      <c r="O894" s="25" t="inlineStr">
        <is>
          <t>D</t>
        </is>
      </c>
      <c r="P894" s="25" t="n">
        <v>34</v>
      </c>
      <c r="Q894" s="25" t="inlineStr">
        <is>
          <t>SUR</t>
        </is>
      </c>
      <c r="T894" s="25">
        <f>CONCATENATE(J894," ",K894," ",L894," ",M894," ",N894," ",O894," ",P894," ",Q894," ",R894," ",S894)</f>
        <v/>
      </c>
      <c r="U894" s="25" t="n">
        <v>32333540</v>
      </c>
      <c r="V894" s="25" t="n">
        <v>6006756</v>
      </c>
      <c r="W894" s="25" t="inlineStr">
        <is>
          <t>Residentes - Los naranjos</t>
        </is>
      </c>
      <c r="X894" s="25" t="inlineStr">
        <is>
          <t>DG</t>
        </is>
      </c>
      <c r="Y894" s="25" t="n">
        <v>33</v>
      </c>
      <c r="AB894" s="25" t="n">
        <v>35</v>
      </c>
      <c r="AC894" s="25" t="inlineStr">
        <is>
          <t>D</t>
        </is>
      </c>
      <c r="AD894" s="25" t="n">
        <v>40</v>
      </c>
      <c r="AE894" s="25" t="inlineStr">
        <is>
          <t>SUR</t>
        </is>
      </c>
      <c r="AH894" s="25">
        <f>CONCATENATE(X894," ",Y894," ",Z894," ",AA894," ",AB894," ",AC894," ",AD894," ",AE894," ",AF894," ",AG894)</f>
        <v/>
      </c>
      <c r="AI894" s="25" t="inlineStr">
        <is>
          <t>no reporta</t>
        </is>
      </c>
      <c r="AJ894" s="25" t="inlineStr">
        <is>
          <t>no reporta</t>
        </is>
      </c>
      <c r="AK894" s="25" t="inlineStr">
        <is>
          <t>Los Naranjos</t>
        </is>
      </c>
      <c r="AP894" s="25" t="n">
        <v>9</v>
      </c>
      <c r="AQ894" s="34" t="n">
        <v>41948</v>
      </c>
      <c r="AR894" s="34" t="n"/>
      <c r="AS894" s="36">
        <f>AR894-AQ894</f>
        <v/>
      </c>
      <c r="AT894" s="25" t="inlineStr">
        <is>
          <t>Pendiente de tramite</t>
        </is>
      </c>
      <c r="AU894" s="25" t="inlineStr">
        <is>
          <t>Auto de archivo</t>
        </is>
      </c>
      <c r="AW894" s="38" t="n">
        <v>41955</v>
      </c>
      <c r="AX894" s="37" t="inlineStr">
        <is>
          <t>S. Bustamante</t>
        </is>
      </c>
      <c r="AY894" s="38" t="n">
        <v>41955</v>
      </c>
      <c r="AZ894" s="38" t="n">
        <v>41990</v>
      </c>
      <c r="BA894" s="37" t="inlineStr">
        <is>
          <t>L. Garcia</t>
        </is>
      </c>
      <c r="BB894" s="38" t="n">
        <v>41990</v>
      </c>
      <c r="CF894" s="38" t="n">
        <v>41995</v>
      </c>
    </row>
    <row r="895">
      <c r="B895" s="25" t="inlineStr">
        <is>
          <t>891-2014</t>
        </is>
      </c>
      <c r="C895" s="25" t="inlineStr">
        <is>
          <t>1315123 - 133429 - 1315123</t>
        </is>
      </c>
      <c r="D895" s="25" t="inlineStr">
        <is>
          <t>HÍDRICO</t>
        </is>
      </c>
      <c r="H895" s="25" t="inlineStr">
        <is>
          <t>vertimientos de aguas residuales sobre el cauce de la quebrada la hondita</t>
        </is>
      </c>
      <c r="I895" s="25" t="inlineStr">
        <is>
          <t>de oficio</t>
        </is>
      </c>
      <c r="T895" s="25">
        <f>CONCATENATE(J895," ",K895," ",L895," ",M895," ",N895," ",O895," ",P895," ",Q895," ",R895," ",S895)</f>
        <v/>
      </c>
      <c r="U895" s="25" t="inlineStr">
        <is>
          <t>no reporta</t>
        </is>
      </c>
      <c r="V895" s="25" t="inlineStr">
        <is>
          <t>no reporta</t>
        </is>
      </c>
      <c r="W895" s="25" t="inlineStr">
        <is>
          <t>empresas publicas de medellin E.S.P</t>
        </is>
      </c>
      <c r="X895" s="25" t="inlineStr">
        <is>
          <t>KR</t>
        </is>
      </c>
      <c r="Y895" s="25" t="n">
        <v>58</v>
      </c>
      <c r="AB895" s="25" t="n">
        <v>42</v>
      </c>
      <c r="AD895" s="25" t="n">
        <v>125</v>
      </c>
      <c r="AH895" s="25">
        <f>CONCATENATE(X895," ",Y895," ",Z895," ",AA895," ",AB895," ",AC895," ",AD895," ",AE895," ",AF895," ",AG895)</f>
        <v/>
      </c>
      <c r="AI895" s="25" t="inlineStr">
        <is>
          <t>no reporta</t>
        </is>
      </c>
      <c r="AJ895" s="25" t="n">
        <v>3807637</v>
      </c>
      <c r="AK895" s="25" t="inlineStr">
        <is>
          <t>El Esmeraldal</t>
        </is>
      </c>
      <c r="AP895" s="25" t="n">
        <v>4</v>
      </c>
      <c r="AQ895" s="34" t="n">
        <v>41886</v>
      </c>
      <c r="AR895" s="34" t="n">
        <v>41916</v>
      </c>
      <c r="AS895" s="36">
        <f>AR895-AQ895</f>
        <v/>
      </c>
      <c r="AT895" s="25" t="inlineStr">
        <is>
          <t>Pendiente de tramite</t>
        </is>
      </c>
      <c r="AU895" s="25" t="inlineStr">
        <is>
          <t>Auto de archivo</t>
        </is>
      </c>
      <c r="AW895" s="38" t="n">
        <v>41886</v>
      </c>
      <c r="AX895" s="37" t="inlineStr">
        <is>
          <t>J. Guzman</t>
        </is>
      </c>
      <c r="AY895" s="38" t="n">
        <v>41886</v>
      </c>
      <c r="CF895" s="38" t="n">
        <v>41990</v>
      </c>
    </row>
    <row r="896">
      <c r="B896" s="25" t="inlineStr">
        <is>
          <t>892-2014</t>
        </is>
      </c>
      <c r="C896" s="25" t="inlineStr">
        <is>
          <t>1315123 - 133457 - 1314694 - 133793 - 1315123</t>
        </is>
      </c>
      <c r="D896" s="25" t="inlineStr">
        <is>
          <t>HÍDRICO</t>
        </is>
      </c>
      <c r="G896" s="25" t="inlineStr">
        <is>
          <t>CR Puebla</t>
        </is>
      </c>
      <c r="H896" s="25" t="inlineStr">
        <is>
          <t xml:space="preserve">MH ubicado por la margen derecha de la quebrada en mediaciones de ciudadela residencial puebla no tiene proteccion </t>
        </is>
      </c>
      <c r="I896" s="25" t="inlineStr">
        <is>
          <t>de oficio</t>
        </is>
      </c>
      <c r="T896" s="25">
        <f>CONCATENATE(J896," ",K896," ",L896," ",M896," ",N896," ",O896," ",P896," ",Q896," ",R896," ",S896)</f>
        <v/>
      </c>
      <c r="U896" s="25" t="inlineStr">
        <is>
          <t>no reporta</t>
        </is>
      </c>
      <c r="V896" s="25" t="inlineStr">
        <is>
          <t>no reporta</t>
        </is>
      </c>
      <c r="W896" s="25" t="inlineStr">
        <is>
          <t>empresas publicas de medellin E.S.P</t>
        </is>
      </c>
      <c r="X896" s="25" t="inlineStr">
        <is>
          <t>KR</t>
        </is>
      </c>
      <c r="Y896" s="25" t="n">
        <v>58</v>
      </c>
      <c r="AB896" s="25" t="n">
        <v>42</v>
      </c>
      <c r="AD896" s="25" t="n">
        <v>125</v>
      </c>
      <c r="AH896" s="25">
        <f>CONCATENATE(X896," ",Y896," ",Z896," ",AA896," ",AB896," ",AC896," ",AD896," ",AE896," ",AF896," ",AG896)</f>
        <v/>
      </c>
      <c r="AI896" s="25" t="inlineStr">
        <is>
          <t>no reporta</t>
        </is>
      </c>
      <c r="AJ896" s="25" t="n">
        <v>3807637</v>
      </c>
      <c r="AK896" s="25" t="inlineStr">
        <is>
          <t>El Esmeraldal</t>
        </is>
      </c>
      <c r="AP896" s="25" t="n">
        <v>4</v>
      </c>
      <c r="AQ896" s="34" t="n">
        <v>41890</v>
      </c>
      <c r="AR896" s="34" t="n">
        <v>41916</v>
      </c>
      <c r="AS896" s="36">
        <f>AR896-AQ896</f>
        <v/>
      </c>
      <c r="AT896" s="25" t="inlineStr">
        <is>
          <t>Pendiente de tramite</t>
        </is>
      </c>
      <c r="AU896" s="25" t="inlineStr">
        <is>
          <t>Auto de archivo</t>
        </is>
      </c>
      <c r="AW896" s="38" t="n">
        <v>41886</v>
      </c>
      <c r="AX896" s="37" t="inlineStr">
        <is>
          <t>J. Guzman</t>
        </is>
      </c>
      <c r="AY896" s="38" t="n">
        <v>41886</v>
      </c>
      <c r="CF896" s="38" t="n">
        <v>41990</v>
      </c>
    </row>
    <row r="897">
      <c r="B897" s="25" t="inlineStr">
        <is>
          <t>893-2014</t>
        </is>
      </c>
      <c r="C897" s="25" t="inlineStr">
        <is>
          <t xml:space="preserve">1315116 - 152554 - 155443 </t>
        </is>
      </c>
      <c r="E897" s="25" t="inlineStr">
        <is>
          <t>RESIDUOS SOLIDOS</t>
        </is>
      </c>
      <c r="H897" s="25" t="inlineStr">
        <is>
          <t>disposicion inadecuada de residuos solidos por recicladores</t>
        </is>
      </c>
      <c r="I897" s="25" t="inlineStr">
        <is>
          <t>alvaro medina mejia</t>
        </is>
      </c>
      <c r="J897" s="25" t="inlineStr">
        <is>
          <t>KR</t>
        </is>
      </c>
      <c r="K897" s="25" t="n">
        <v>40</v>
      </c>
      <c r="N897" s="25" t="n">
        <v>40</v>
      </c>
      <c r="O897" s="25" t="inlineStr">
        <is>
          <t>F</t>
        </is>
      </c>
      <c r="P897" s="25" t="n">
        <v>179</v>
      </c>
      <c r="Q897" s="25" t="inlineStr">
        <is>
          <t>SUR</t>
        </is>
      </c>
      <c r="T897" s="25">
        <f>CONCATENATE(J897," ",K897," ",L897," ",M897," ",N897," ",O897," ",P897," ",Q897," ",R897," ",S897)</f>
        <v/>
      </c>
      <c r="U897" s="25" t="n">
        <v>98662824</v>
      </c>
      <c r="V897" s="25" t="n">
        <v>3331954</v>
      </c>
      <c r="W897" s="25" t="inlineStr">
        <is>
          <t>Por determinar</t>
        </is>
      </c>
      <c r="X897" s="25" t="inlineStr">
        <is>
          <t>KR</t>
        </is>
      </c>
      <c r="Y897" s="25" t="n">
        <v>40</v>
      </c>
      <c r="AB897" s="25" t="n">
        <v>40</v>
      </c>
      <c r="AD897" s="25" t="n">
        <v>179</v>
      </c>
      <c r="AE897" s="25" t="inlineStr">
        <is>
          <t>SUR</t>
        </is>
      </c>
      <c r="AH897" s="25">
        <f>CONCATENATE(X897," ",Y897," ",Z897," ",AA897," ",AB897," ",AC897," ",AD897," ",AE897," ",AF897," ",AG897)</f>
        <v/>
      </c>
      <c r="AI897" s="25" t="inlineStr">
        <is>
          <t>no reporta</t>
        </is>
      </c>
      <c r="AJ897" s="25" t="inlineStr">
        <is>
          <t>no reporta</t>
        </is>
      </c>
      <c r="AK897" s="25" t="inlineStr">
        <is>
          <t>El Dorado</t>
        </is>
      </c>
      <c r="AP897" s="25" t="n">
        <v>7</v>
      </c>
      <c r="AQ897" s="34" t="n">
        <v>41948</v>
      </c>
      <c r="AS897" s="36">
        <f>AR897-AQ897</f>
        <v/>
      </c>
      <c r="AT897" s="25" t="inlineStr">
        <is>
          <t>Pendiente de tramite</t>
        </is>
      </c>
      <c r="AU897" s="25" t="inlineStr">
        <is>
          <t>Visitas patrulleros</t>
        </is>
      </c>
    </row>
    <row r="898">
      <c r="B898" s="25" t="inlineStr">
        <is>
          <t>894-2014</t>
        </is>
      </c>
      <c r="C898" s="25" t="n">
        <v>1315115</v>
      </c>
      <c r="D898" s="25" t="inlineStr">
        <is>
          <t>FLORA</t>
        </is>
      </c>
      <c r="H898" s="25" t="inlineStr">
        <is>
          <t>Poda de arboles severa sin autorizacion</t>
        </is>
      </c>
      <c r="I898" s="25" t="inlineStr">
        <is>
          <t>la comunidad</t>
        </is>
      </c>
      <c r="T898" s="25">
        <f>CONCATENATE(J898," ",K898," ",L898," ",M898," ",N898," ",O898," ",P898," ",Q898," ",R898," ",S898)</f>
        <v/>
      </c>
      <c r="U898" s="25" t="inlineStr">
        <is>
          <t>no reporta</t>
        </is>
      </c>
      <c r="V898" s="25" t="inlineStr">
        <is>
          <t>no reporta</t>
        </is>
      </c>
      <c r="W898" s="25" t="inlineStr">
        <is>
          <t>libia escobar</t>
        </is>
      </c>
      <c r="X898" s="25" t="inlineStr">
        <is>
          <t>DG</t>
        </is>
      </c>
      <c r="Y898" s="25" t="n">
        <v>33</v>
      </c>
      <c r="AB898" s="25" t="n">
        <v>35</v>
      </c>
      <c r="AC898" s="25" t="inlineStr">
        <is>
          <t>C</t>
        </is>
      </c>
      <c r="AD898" s="25" t="n">
        <v>18</v>
      </c>
      <c r="AE898" s="25" t="inlineStr">
        <is>
          <t>SUR</t>
        </is>
      </c>
      <c r="AH898" s="25">
        <f>CONCATENATE(X898," ",Y898," ",Z898," ",AA898," ",AB898," ",AC898," ",AD898," ",AE898," ",AF898," ",AG898)</f>
        <v/>
      </c>
      <c r="AI898" s="25" t="inlineStr">
        <is>
          <t>no reporta</t>
        </is>
      </c>
      <c r="AJ898" s="25" t="n">
        <v>6002631</v>
      </c>
      <c r="AK898" s="25" t="inlineStr">
        <is>
          <t>Los Naranjos</t>
        </is>
      </c>
      <c r="AP898" s="25" t="n">
        <v>9</v>
      </c>
      <c r="AQ898" s="34" t="n">
        <v>41948</v>
      </c>
      <c r="AS898" s="36">
        <f>AR898-AQ898</f>
        <v/>
      </c>
      <c r="AT898" s="25" t="inlineStr">
        <is>
          <t>Pendiente de tramite</t>
        </is>
      </c>
      <c r="AU898" s="25" t="inlineStr">
        <is>
          <t>Verificación</t>
        </is>
      </c>
    </row>
    <row r="899">
      <c r="B899" s="25" t="inlineStr">
        <is>
          <t>895-2014</t>
        </is>
      </c>
      <c r="C899" s="25" t="n">
        <v>1315117</v>
      </c>
      <c r="D899" s="25" t="inlineStr">
        <is>
          <t>LOTE-PREDIO</t>
        </is>
      </c>
      <c r="H899" s="25" t="inlineStr">
        <is>
          <t>en lote del municipio hay proliferacion de roedores por guaduas</t>
        </is>
      </c>
      <c r="I899" s="25" t="inlineStr">
        <is>
          <t>la comunidad</t>
        </is>
      </c>
      <c r="T899" s="25">
        <f>CONCATENATE(J899," ",K899," ",L899," ",M899," ",N899," ",O899," ",P899," ",Q899," ",R899," ",S899)</f>
        <v/>
      </c>
      <c r="U899" s="25" t="inlineStr">
        <is>
          <t>no reporta</t>
        </is>
      </c>
      <c r="V899" s="25" t="inlineStr">
        <is>
          <t>no reporta</t>
        </is>
      </c>
      <c r="W899" s="25" t="inlineStr">
        <is>
          <t>alonso diaz</t>
        </is>
      </c>
      <c r="X899" s="25" t="inlineStr">
        <is>
          <t>DG</t>
        </is>
      </c>
      <c r="Y899" s="25" t="n">
        <v>30</v>
      </c>
      <c r="Z899" s="25" t="inlineStr">
        <is>
          <t>A</t>
        </is>
      </c>
      <c r="AB899" s="25" t="n">
        <v>33</v>
      </c>
      <c r="AC899" s="25" t="inlineStr">
        <is>
          <t>A</t>
        </is>
      </c>
      <c r="AE899" s="25" t="inlineStr">
        <is>
          <t>SUR</t>
        </is>
      </c>
      <c r="AG899" s="25" t="n">
        <v>111</v>
      </c>
      <c r="AH899" s="25">
        <f>CONCATENATE(X899," ",Y899," ",Z899," ",AA899," ",AB899," ",AC899," ",AD899," ",AE899," ",AF899," ",AG899)</f>
        <v/>
      </c>
      <c r="AI899" s="25" t="inlineStr">
        <is>
          <t>no reporta</t>
        </is>
      </c>
      <c r="AJ899" s="25" t="n">
        <v>3331888</v>
      </c>
      <c r="AK899" s="25" t="inlineStr">
        <is>
          <t>Alto de Misael</t>
        </is>
      </c>
      <c r="AP899" s="25" t="n">
        <v>3</v>
      </c>
      <c r="AQ899" s="34" t="n">
        <v>41947</v>
      </c>
      <c r="AR899" s="34" t="n">
        <v>41948</v>
      </c>
      <c r="AS899" s="36">
        <f>AR899-AQ899</f>
        <v/>
      </c>
      <c r="AT899" s="25" t="inlineStr">
        <is>
          <t>Pendiente de tramite</t>
        </is>
      </c>
      <c r="AU899" s="25" t="inlineStr">
        <is>
          <t>Visitas patrulleros</t>
        </is>
      </c>
    </row>
    <row r="900">
      <c r="B900" s="25" t="inlineStr">
        <is>
          <t>896-2014</t>
        </is>
      </c>
      <c r="C900" s="25" t="n">
        <v>1315136</v>
      </c>
      <c r="E900" s="25" t="inlineStr">
        <is>
          <t>RESIDUOS SOLIDOS</t>
        </is>
      </c>
      <c r="H900" s="25" t="inlineStr">
        <is>
          <t>mala disposicion de residuos vegetales</t>
        </is>
      </c>
      <c r="I900" s="25" t="inlineStr">
        <is>
          <t>de oficio</t>
        </is>
      </c>
      <c r="T900" s="25">
        <f>CONCATENATE(J900," ",K900," ",L900," ",M900," ",N900," ",O900," ",P900," ",Q900," ",R900," ",S900)</f>
        <v/>
      </c>
      <c r="U900" s="25" t="inlineStr">
        <is>
          <t>no reporta</t>
        </is>
      </c>
      <c r="V900" s="25" t="inlineStr">
        <is>
          <t>no reporta</t>
        </is>
      </c>
      <c r="W900" s="25" t="inlineStr">
        <is>
          <t>por determinar</t>
        </is>
      </c>
      <c r="X900" s="25" t="inlineStr">
        <is>
          <t>TR</t>
        </is>
      </c>
      <c r="Y900" s="25" t="n">
        <v>32</v>
      </c>
      <c r="AA900" s="25" t="inlineStr">
        <is>
          <t>SUR</t>
        </is>
      </c>
      <c r="AB900" s="25" t="n">
        <v>32</v>
      </c>
      <c r="AC900" s="25" t="inlineStr">
        <is>
          <t>D</t>
        </is>
      </c>
      <c r="AD900" s="25" t="n">
        <v>31</v>
      </c>
      <c r="AH900" s="25">
        <f>CONCATENATE(X900," ",Y900," ",Z900," ",AA900," ",AB900," ",AC900," ",AD900," ",AE900," ",AF900," ",AG900)</f>
        <v/>
      </c>
      <c r="AI900" s="25" t="inlineStr">
        <is>
          <t>no reporta</t>
        </is>
      </c>
      <c r="AJ900" s="25" t="inlineStr">
        <is>
          <t>no reporta</t>
        </is>
      </c>
      <c r="AK900" s="25" t="inlineStr">
        <is>
          <t>La Magnolia</t>
        </is>
      </c>
      <c r="AP900" s="25" t="n">
        <v>9</v>
      </c>
      <c r="AQ900" s="34" t="n">
        <v>41949</v>
      </c>
      <c r="AR900" s="34" t="n">
        <v>41955</v>
      </c>
      <c r="AS900" s="36">
        <f>AR900-AQ900</f>
        <v/>
      </c>
      <c r="AT900" s="25" t="inlineStr">
        <is>
          <t>Pendiente de tramite</t>
        </is>
      </c>
      <c r="AU900" s="25" t="inlineStr">
        <is>
          <t>Auto de archivo</t>
        </is>
      </c>
      <c r="AW900" s="38" t="n">
        <v>41955</v>
      </c>
      <c r="AX900" s="37" t="inlineStr">
        <is>
          <t>L. Garcia</t>
        </is>
      </c>
      <c r="AY900" s="38" t="n">
        <v>41955</v>
      </c>
      <c r="CF900" s="38" t="n">
        <v>41984</v>
      </c>
    </row>
    <row r="901">
      <c r="B901" s="25" t="inlineStr">
        <is>
          <t>897-2014</t>
        </is>
      </c>
      <c r="C901" s="25" t="n">
        <v>1315132</v>
      </c>
      <c r="D901" s="25" t="inlineStr">
        <is>
          <t>FAUNA DOMÉSTICA</t>
        </is>
      </c>
      <c r="H901" s="25" t="inlineStr">
        <is>
          <t>solicitud recuperacion de mascota</t>
        </is>
      </c>
      <c r="I901" s="25" t="inlineStr">
        <is>
          <t>maria eugenia bustamante mejia</t>
        </is>
      </c>
      <c r="J901" s="25" t="inlineStr">
        <is>
          <t>CL</t>
        </is>
      </c>
      <c r="K901" s="25" t="n">
        <v>58</v>
      </c>
      <c r="N901" s="25" t="n">
        <v>41</v>
      </c>
      <c r="P901" s="25" t="n">
        <v>76</v>
      </c>
      <c r="T901" s="25">
        <f>CONCATENATE(J901," ",K901," ",L901," ",M901," ",N901," ",O901," ",P901," ",Q901," ",R901," ",S901)</f>
        <v/>
      </c>
      <c r="U901" s="25" t="n">
        <v>43543137</v>
      </c>
      <c r="V901" s="25" t="inlineStr">
        <is>
          <t>3136435594- 2546969</t>
        </is>
      </c>
      <c r="W901" s="25" t="inlineStr">
        <is>
          <t>varias personas</t>
        </is>
      </c>
      <c r="AH901" s="25">
        <f>CONCATENATE(X901," ",Y901," ",Z901," ",AA901," ",AB901," ",AC901," ",AD901," ",AE901," ",AF901," ",AG901)</f>
        <v/>
      </c>
      <c r="AI901" s="25" t="inlineStr">
        <is>
          <t>no reporta</t>
        </is>
      </c>
      <c r="AJ901" s="25" t="inlineStr">
        <is>
          <t>no reporta</t>
        </is>
      </c>
      <c r="AK901" s="25" t="inlineStr">
        <is>
          <t>La paz</t>
        </is>
      </c>
      <c r="AQ901" s="34" t="n">
        <v>41948</v>
      </c>
      <c r="AR901" s="34" t="n">
        <v>41961</v>
      </c>
      <c r="AS901" s="36">
        <f>AR901-AQ901</f>
        <v/>
      </c>
      <c r="AT901" s="25" t="inlineStr">
        <is>
          <t>Pendiente de tramite</t>
        </is>
      </c>
      <c r="AU901" s="25" t="inlineStr">
        <is>
          <t>Auto de archivo</t>
        </is>
      </c>
      <c r="AW901" s="38" t="n">
        <v>41961</v>
      </c>
      <c r="AX901" s="37" t="inlineStr">
        <is>
          <t>S. Bustamante</t>
        </is>
      </c>
      <c r="AY901" s="38" t="n">
        <v>41961</v>
      </c>
      <c r="CF901" s="38" t="n">
        <v>41990</v>
      </c>
    </row>
    <row r="902">
      <c r="B902" s="25" t="inlineStr">
        <is>
          <t>898-2014</t>
        </is>
      </c>
      <c r="C902" s="25" t="inlineStr">
        <is>
          <t>1315177 - 1314823</t>
        </is>
      </c>
      <c r="E902" s="25" t="inlineStr">
        <is>
          <t>ESCOMBROS</t>
        </is>
      </c>
      <c r="H902" s="25" t="inlineStr">
        <is>
          <t>disposicion inadecuada de escombros</t>
        </is>
      </c>
      <c r="I902" s="25" t="inlineStr">
        <is>
          <t>monica maria palacio</t>
        </is>
      </c>
      <c r="J902" s="25" t="inlineStr">
        <is>
          <t>TR</t>
        </is>
      </c>
      <c r="K902" s="25" t="n">
        <v>34</v>
      </c>
      <c r="L902" s="25" t="inlineStr">
        <is>
          <t>D</t>
        </is>
      </c>
      <c r="M902" s="25" t="inlineStr">
        <is>
          <t>SUR</t>
        </is>
      </c>
      <c r="N902" s="25" t="n">
        <v>31</v>
      </c>
      <c r="O902" s="25" t="inlineStr">
        <is>
          <t>E</t>
        </is>
      </c>
      <c r="P902" s="25" t="n">
        <v>34</v>
      </c>
      <c r="T902" s="25">
        <f>CONCATENATE(J902," ",K902," ",L902," ",M902," ",N902," ",O902," ",P902," ",Q902," ",R902," ",S902)</f>
        <v/>
      </c>
      <c r="U902" s="25" t="n">
        <v>43733605</v>
      </c>
      <c r="V902" s="25" t="n">
        <v>2763028</v>
      </c>
      <c r="W902" s="25" t="inlineStr">
        <is>
          <t>por determinar</t>
        </is>
      </c>
      <c r="X902" s="25" t="inlineStr">
        <is>
          <t>TR</t>
        </is>
      </c>
      <c r="Y902" s="25" t="n">
        <v>34</v>
      </c>
      <c r="Z902" s="25" t="inlineStr">
        <is>
          <t>C</t>
        </is>
      </c>
      <c r="AA902" s="25" t="inlineStr">
        <is>
          <t>SUR</t>
        </is>
      </c>
      <c r="AB902" s="25" t="n">
        <v>31</v>
      </c>
      <c r="AC902" s="25" t="inlineStr">
        <is>
          <t>E</t>
        </is>
      </c>
      <c r="AD902" s="25" t="n">
        <v>55</v>
      </c>
      <c r="AH902" s="25">
        <f>CONCATENATE(X902," ",Y902," ",Z902," ",AA902," ",AB902," ",AC902," ",AD902," ",AE902," ",AF902," ",AG902)</f>
        <v/>
      </c>
      <c r="AI902" s="25" t="inlineStr">
        <is>
          <t>no reporta</t>
        </is>
      </c>
      <c r="AJ902" s="25" t="inlineStr">
        <is>
          <t>no reporta</t>
        </is>
      </c>
      <c r="AK902" s="25" t="inlineStr">
        <is>
          <t>Obrero</t>
        </is>
      </c>
      <c r="AP902" s="25" t="n">
        <v>9</v>
      </c>
      <c r="AQ902" s="34" t="n">
        <v>41950</v>
      </c>
      <c r="AR902" s="34" t="n">
        <v>41950</v>
      </c>
      <c r="AS902" s="36">
        <f>AR902-AQ902</f>
        <v/>
      </c>
      <c r="AT902" s="25" t="inlineStr">
        <is>
          <t>Remisión u otros</t>
        </is>
      </c>
      <c r="AU902" s="25" t="inlineStr">
        <is>
          <t>Verificación</t>
        </is>
      </c>
    </row>
    <row r="903">
      <c r="B903" s="25" t="inlineStr">
        <is>
          <t>899-2014</t>
        </is>
      </c>
      <c r="C903" s="25" t="n">
        <v>1315158</v>
      </c>
      <c r="E903" s="25" t="inlineStr">
        <is>
          <t>RESIDUOS SOLIDOS</t>
        </is>
      </c>
      <c r="H903" s="25" t="inlineStr">
        <is>
          <t>disposicion inadecuada de residuos solidos y daño a zona verde</t>
        </is>
      </c>
      <c r="I903" s="25" t="inlineStr">
        <is>
          <t>anonimo</t>
        </is>
      </c>
      <c r="T903" s="25">
        <f>CONCATENATE(J903," ",K903," ",L903," ",M903," ",N903," ",O903," ",P903," ",Q903," ",R903," ",S903)</f>
        <v/>
      </c>
      <c r="U903" s="25" t="inlineStr">
        <is>
          <t>no reporta</t>
        </is>
      </c>
      <c r="V903" s="25" t="inlineStr">
        <is>
          <t>no reporta</t>
        </is>
      </c>
      <c r="W903" s="25" t="inlineStr">
        <is>
          <t>recicladores</t>
        </is>
      </c>
      <c r="X903" s="25" t="inlineStr">
        <is>
          <t>CL</t>
        </is>
      </c>
      <c r="Y903" s="25" t="n">
        <v>36</v>
      </c>
      <c r="AA903" s="25" t="inlineStr">
        <is>
          <t>SUR</t>
        </is>
      </c>
      <c r="AB903" s="25" t="n">
        <v>38</v>
      </c>
      <c r="AD903" s="25" t="n">
        <v>45</v>
      </c>
      <c r="AH903" s="25">
        <f>CONCATENATE(X903," ",Y903," ",Z903," ",AA903," ",AB903," ",AC903," ",AD903," ",AE903," ",AF903," ",AG903)</f>
        <v/>
      </c>
      <c r="AI903" s="25" t="inlineStr">
        <is>
          <t>no reporta</t>
        </is>
      </c>
      <c r="AJ903" s="25" t="inlineStr">
        <is>
          <t>no reporta</t>
        </is>
      </c>
      <c r="AK903" s="25" t="inlineStr">
        <is>
          <t>Zona Centro</t>
        </is>
      </c>
      <c r="AP903" s="25" t="n">
        <v>9</v>
      </c>
      <c r="AQ903" s="34" t="n">
        <v>41949</v>
      </c>
      <c r="AR903" s="34" t="n">
        <v>41949</v>
      </c>
      <c r="AS903" s="36">
        <f>AR903-AQ903</f>
        <v/>
      </c>
      <c r="AT903" s="25" t="inlineStr">
        <is>
          <t>Pendiente de tramite</t>
        </is>
      </c>
      <c r="AU903" s="25" t="inlineStr">
        <is>
          <t>Verificación</t>
        </is>
      </c>
    </row>
    <row r="904">
      <c r="B904" s="25" t="inlineStr">
        <is>
          <t>900-2014</t>
        </is>
      </c>
      <c r="C904" s="25" t="n">
        <v>1315163</v>
      </c>
      <c r="E904" s="25" t="inlineStr">
        <is>
          <t>MATERIALES DE CONSTRUCCIÓN</t>
        </is>
      </c>
      <c r="H904" s="25" t="inlineStr">
        <is>
          <t>material, triturado en zona verde</t>
        </is>
      </c>
      <c r="I904" s="25" t="inlineStr">
        <is>
          <t>de oficio</t>
        </is>
      </c>
      <c r="T904" s="25">
        <f>CONCATENATE(J904," ",K904," ",L904," ",M904," ",N904," ",O904," ",P904," ",Q904," ",R904," ",S904)</f>
        <v/>
      </c>
      <c r="W904" s="25" t="inlineStr">
        <is>
          <t>santiago serna</t>
        </is>
      </c>
      <c r="X904" s="25" t="inlineStr">
        <is>
          <t>TR</t>
        </is>
      </c>
      <c r="Y904" s="25" t="n">
        <v>34</v>
      </c>
      <c r="Z904" s="25" t="inlineStr">
        <is>
          <t>DD</t>
        </is>
      </c>
      <c r="AA904" s="25" t="inlineStr">
        <is>
          <t>SUR</t>
        </is>
      </c>
      <c r="AB904" s="25" t="n">
        <v>33</v>
      </c>
      <c r="AD904" s="25" t="n">
        <v>81</v>
      </c>
      <c r="AH904" s="25">
        <f>CONCATENATE(X904," ",Y904," ",Z904," ",AA904," ",AB904," ",AC904," ",AD904," ",AE904," ",AF904," ",AG904)</f>
        <v/>
      </c>
      <c r="AI904" s="25" t="inlineStr">
        <is>
          <t>no reporta</t>
        </is>
      </c>
      <c r="AJ904" s="25" t="n">
        <v>3321560</v>
      </c>
      <c r="AK904" s="25" t="inlineStr">
        <is>
          <t>Los Naranjos</t>
        </is>
      </c>
      <c r="AP904" s="25" t="n">
        <v>9</v>
      </c>
      <c r="AQ904" s="34" t="n">
        <v>41948</v>
      </c>
      <c r="AR904" s="34" t="n">
        <v>41948</v>
      </c>
      <c r="AS904" s="36">
        <f>AR904-AQ904</f>
        <v/>
      </c>
      <c r="AT904" s="25" t="inlineStr">
        <is>
          <t>Pendiente de tramite</t>
        </is>
      </c>
      <c r="AU904" s="25" t="inlineStr">
        <is>
          <t>Verificación</t>
        </is>
      </c>
    </row>
    <row r="905">
      <c r="B905" s="25" t="inlineStr">
        <is>
          <t>901-2014</t>
        </is>
      </c>
      <c r="C905" s="25" t="n">
        <v>1315284</v>
      </c>
      <c r="D905" s="25" t="inlineStr">
        <is>
          <t>FLORA</t>
        </is>
      </c>
      <c r="H905" s="25" t="inlineStr">
        <is>
          <t>Retención especies flora nativa</t>
        </is>
      </c>
      <c r="I905" s="25" t="inlineStr">
        <is>
          <t>de Oficio</t>
        </is>
      </c>
      <c r="T905" s="25">
        <f>CONCATENATE(J905," ",K905," ",L905," ",M905," ",N905," ",O905," ",P905," ",Q905," ",R905," ",S905)</f>
        <v/>
      </c>
      <c r="U905" s="25" t="inlineStr">
        <is>
          <t>no reporta</t>
        </is>
      </c>
      <c r="V905" s="25" t="inlineStr">
        <is>
          <t>no reporta</t>
        </is>
      </c>
      <c r="W905" s="25" t="inlineStr">
        <is>
          <t>pedro aldermar lopez</t>
        </is>
      </c>
      <c r="AH905" s="25">
        <f>CONCATENATE(X905," ",Y905," ",Z905," ",AA905," ",AB905," ",AC905," ",AD905," ",AE905," ",AF905," ",AG905)</f>
        <v/>
      </c>
      <c r="AI905" s="25" t="n">
        <v>71555370</v>
      </c>
      <c r="AJ905" s="25" t="n">
        <v>3860654</v>
      </c>
      <c r="AK905" s="25" t="inlineStr">
        <is>
          <t>Las Palmas</t>
        </is>
      </c>
      <c r="AP905" s="25" t="n">
        <v>12</v>
      </c>
      <c r="AQ905" s="34" t="n">
        <v>41953</v>
      </c>
      <c r="AR905" s="34" t="n">
        <v>41953</v>
      </c>
      <c r="AS905" s="36">
        <f>AR905-AQ905</f>
        <v/>
      </c>
      <c r="AT905" s="25" t="inlineStr">
        <is>
          <t>Pendiente de tramite</t>
        </is>
      </c>
      <c r="AU905" s="25" t="inlineStr">
        <is>
          <t>Auto de archivo</t>
        </is>
      </c>
      <c r="AW905" s="38" t="n">
        <v>41953</v>
      </c>
      <c r="AX905" s="37" t="inlineStr">
        <is>
          <t>J. Guzman</t>
        </is>
      </c>
      <c r="AY905" s="38" t="n">
        <v>41953</v>
      </c>
      <c r="CF905" s="38" t="n">
        <v>41977</v>
      </c>
    </row>
    <row r="906">
      <c r="B906" s="25" t="inlineStr">
        <is>
          <t>902-2014</t>
        </is>
      </c>
      <c r="C906" s="25" t="n">
        <v>1315285</v>
      </c>
      <c r="D906" s="25" t="inlineStr">
        <is>
          <t>HÍDRICO</t>
        </is>
      </c>
      <c r="H906" s="25" t="inlineStr">
        <is>
          <t>construcion de vivienda al borde de la quebrada</t>
        </is>
      </c>
      <c r="I906" s="25" t="inlineStr">
        <is>
          <t>de Oficio</t>
        </is>
      </c>
      <c r="T906" s="25">
        <f>CONCATENATE(J906," ",K906," ",L906," ",M906," ",N906," ",O906," ",P906," ",Q906," ",R906," ",S906)</f>
        <v/>
      </c>
      <c r="U906" s="25" t="inlineStr">
        <is>
          <t>no reporta</t>
        </is>
      </c>
      <c r="V906" s="25" t="inlineStr">
        <is>
          <t>no reporta</t>
        </is>
      </c>
      <c r="W906" s="25" t="inlineStr">
        <is>
          <t>jhon otalvaro</t>
        </is>
      </c>
      <c r="AH906" s="25">
        <f>CONCATENATE(X906," ",Y906," ",Z906," ",AA906," ",AB906," ",AC906," ",AD906," ",AE906," ",AF906," ",AG906)</f>
        <v/>
      </c>
      <c r="AI906" s="25" t="inlineStr">
        <is>
          <t>no reporta</t>
        </is>
      </c>
      <c r="AJ906" s="25" t="inlineStr">
        <is>
          <t>no reporta</t>
        </is>
      </c>
      <c r="AK906" s="25" t="inlineStr">
        <is>
          <t>Las Palmas</t>
        </is>
      </c>
      <c r="AP906" s="25" t="n">
        <v>12</v>
      </c>
      <c r="AQ906" s="34" t="n">
        <v>41950</v>
      </c>
      <c r="AR906" s="34" t="n">
        <v>41950</v>
      </c>
      <c r="AS906" s="36">
        <f>AR906-AQ906</f>
        <v/>
      </c>
      <c r="AT906" s="25" t="inlineStr">
        <is>
          <t>Pendiente de tramite</t>
        </is>
      </c>
      <c r="AU906" s="25" t="inlineStr">
        <is>
          <t>Remisión u otros</t>
        </is>
      </c>
    </row>
    <row r="907">
      <c r="B907" s="25" t="inlineStr">
        <is>
          <t>903-2014</t>
        </is>
      </c>
      <c r="C907" s="25" t="n">
        <v>1315286</v>
      </c>
      <c r="D907" s="25" t="inlineStr">
        <is>
          <t>SUELO</t>
        </is>
      </c>
      <c r="H907" s="25" t="inlineStr">
        <is>
          <t>invacion y banqueo de terreno privado</t>
        </is>
      </c>
      <c r="I907" s="25" t="inlineStr">
        <is>
          <t>de Oficio</t>
        </is>
      </c>
      <c r="T907" s="25">
        <f>CONCATENATE(J907," ",K907," ",L907," ",M907," ",N907," ",O907," ",P907," ",Q907," ",R907," ",S907)</f>
        <v/>
      </c>
      <c r="U907" s="25" t="inlineStr">
        <is>
          <t>no reporta</t>
        </is>
      </c>
      <c r="V907" s="25" t="inlineStr">
        <is>
          <t>no reporta</t>
        </is>
      </c>
      <c r="AH907" s="25">
        <f>CONCATENATE(X907," ",Y907," ",Z907," ",AA907," ",AB907," ",AC907," ",AD907," ",AE907," ",AF907," ",AG907)</f>
        <v/>
      </c>
      <c r="AI907" s="25" t="inlineStr">
        <is>
          <t>no reporta</t>
        </is>
      </c>
      <c r="AJ907" s="25" t="inlineStr">
        <is>
          <t>no reporta</t>
        </is>
      </c>
      <c r="AK907" s="25" t="inlineStr">
        <is>
          <t>Las Palmas</t>
        </is>
      </c>
      <c r="AP907" s="25" t="n">
        <v>12</v>
      </c>
      <c r="AQ907" s="34" t="n">
        <v>41950</v>
      </c>
      <c r="AR907" s="34" t="n">
        <v>41950</v>
      </c>
      <c r="AS907" s="36">
        <f>AR907-AQ907</f>
        <v/>
      </c>
      <c r="AT907" s="25" t="inlineStr">
        <is>
          <t>Pendiente de tramite</t>
        </is>
      </c>
      <c r="AU907" s="25" t="inlineStr">
        <is>
          <t>Citaciones</t>
        </is>
      </c>
    </row>
    <row r="908">
      <c r="B908" s="25" t="inlineStr">
        <is>
          <t>904-2014</t>
        </is>
      </c>
      <c r="C908" s="25" t="n">
        <v>1315403</v>
      </c>
      <c r="E908" s="25" t="inlineStr">
        <is>
          <t>ESCOMBROS</t>
        </is>
      </c>
      <c r="H908" s="25" t="inlineStr">
        <is>
          <t>Escombros en via publica</t>
        </is>
      </c>
      <c r="I908" s="25" t="inlineStr">
        <is>
          <t>anonimo</t>
        </is>
      </c>
      <c r="T908" s="25">
        <f>CONCATENATE(J908," ",K908," ",L908," ",M908," ",N908," ",O908," ",P908," ",Q908," ",R908," ",S908)</f>
        <v/>
      </c>
      <c r="U908" s="25" t="inlineStr">
        <is>
          <t>no reporta</t>
        </is>
      </c>
      <c r="V908" s="25" t="inlineStr">
        <is>
          <t>no reporta</t>
        </is>
      </c>
      <c r="W908" s="25" t="inlineStr">
        <is>
          <t>oscar</t>
        </is>
      </c>
      <c r="X908" s="25" t="inlineStr">
        <is>
          <t>DG</t>
        </is>
      </c>
      <c r="Y908" s="25" t="n">
        <v>29</v>
      </c>
      <c r="AB908" s="25" t="n">
        <v>34</v>
      </c>
      <c r="AC908" s="25" t="inlineStr">
        <is>
          <t>B</t>
        </is>
      </c>
      <c r="AD908" s="25" t="n">
        <v>62</v>
      </c>
      <c r="AE908" s="25" t="inlineStr">
        <is>
          <t>SUR</t>
        </is>
      </c>
      <c r="AG908" s="25" t="n">
        <v>111</v>
      </c>
      <c r="AH908" s="25">
        <f>CONCATENATE(X908," ",Y908," ",Z908," ",AA908," ",AB908," ",AC908," ",AD908," ",AE908," ",AF908," ",AG908)</f>
        <v/>
      </c>
      <c r="AI908" s="25" t="inlineStr">
        <is>
          <t>no reporta</t>
        </is>
      </c>
      <c r="AJ908" s="25" t="inlineStr">
        <is>
          <t>no reporta</t>
        </is>
      </c>
      <c r="AK908" s="25" t="inlineStr">
        <is>
          <t>Uribe Angel</t>
        </is>
      </c>
      <c r="AP908" s="25" t="n">
        <v>3</v>
      </c>
      <c r="AQ908" s="34" t="n">
        <v>41953</v>
      </c>
      <c r="AR908" s="34" t="n">
        <v>41963</v>
      </c>
      <c r="AS908" s="36">
        <f>AR908-AQ908</f>
        <v/>
      </c>
      <c r="AT908" s="25" t="inlineStr">
        <is>
          <t>Acta de compromiso</t>
        </is>
      </c>
      <c r="AU908" s="25" t="inlineStr">
        <is>
          <t>Auto de archivo</t>
        </is>
      </c>
      <c r="AW908" s="38" t="n">
        <v>41963</v>
      </c>
      <c r="AX908" s="37" t="inlineStr">
        <is>
          <t>L. Garcia</t>
        </is>
      </c>
      <c r="AY908" s="38" t="n">
        <v>41963</v>
      </c>
      <c r="CF908" s="38" t="n">
        <v>41984</v>
      </c>
    </row>
    <row r="909">
      <c r="B909" s="25" t="inlineStr">
        <is>
          <t>905-2014</t>
        </is>
      </c>
      <c r="C909" s="25" t="n">
        <v>1316255</v>
      </c>
      <c r="E909" s="25" t="inlineStr">
        <is>
          <t>ESCOMBROS</t>
        </is>
      </c>
      <c r="H909" s="25" t="inlineStr">
        <is>
          <t>Disposición de escombros en espacio público</t>
        </is>
      </c>
      <c r="I909" s="25" t="inlineStr">
        <is>
          <t>comunidad</t>
        </is>
      </c>
      <c r="T909" s="25">
        <f>CONCATENATE(J909," ",K909," ",L909," ",M909," ",N909," ",O909," ",P909," ",Q909," ",R909," ",S909)</f>
        <v/>
      </c>
      <c r="U909" s="25" t="inlineStr">
        <is>
          <t>no reporta</t>
        </is>
      </c>
      <c r="V909" s="25" t="inlineStr">
        <is>
          <t>no reporta</t>
        </is>
      </c>
      <c r="W909" s="25" t="inlineStr">
        <is>
          <t>Olga</t>
        </is>
      </c>
      <c r="X909" s="25" t="inlineStr">
        <is>
          <t>CL</t>
        </is>
      </c>
      <c r="Y909" s="25" t="n">
        <v>46</v>
      </c>
      <c r="AA909" s="25" t="inlineStr">
        <is>
          <t>SUR</t>
        </is>
      </c>
      <c r="AB909" s="25" t="n">
        <v>42</v>
      </c>
      <c r="AD909" s="25" t="n">
        <v>59</v>
      </c>
      <c r="AH909" s="25">
        <f>CONCATENATE(X909," ",Y909," ",Z909," ",AA909," ",AB909," ",AC909," ",AD909," ",AE909," ",AF909," ",AG909)</f>
        <v/>
      </c>
      <c r="AI909" s="25" t="inlineStr">
        <is>
          <t>no reporta</t>
        </is>
      </c>
      <c r="AJ909" s="25" t="inlineStr">
        <is>
          <t>no reporta</t>
        </is>
      </c>
      <c r="AK909" s="25" t="inlineStr">
        <is>
          <t>La Paz</t>
        </is>
      </c>
      <c r="AP909" s="25" t="n">
        <v>7</v>
      </c>
      <c r="AQ909" s="34" t="n">
        <v>41963</v>
      </c>
      <c r="AR909" s="34" t="n">
        <v>41968</v>
      </c>
      <c r="AS909" s="36">
        <f>AR909-AQ909</f>
        <v/>
      </c>
      <c r="AT909" s="25" t="inlineStr">
        <is>
          <t>Acta de compromiso</t>
        </is>
      </c>
      <c r="AU909" s="25" t="inlineStr">
        <is>
          <t>Auto de archivo</t>
        </is>
      </c>
      <c r="AW909" s="38" t="n">
        <v>41968</v>
      </c>
      <c r="AX909" s="37" t="inlineStr">
        <is>
          <t>S.Bustamante</t>
        </is>
      </c>
      <c r="AY909" s="38" t="n">
        <v>41968</v>
      </c>
      <c r="CF909" s="38" t="n">
        <v>42018</v>
      </c>
    </row>
    <row r="910">
      <c r="B910" s="25" t="inlineStr">
        <is>
          <t>906-2014</t>
        </is>
      </c>
      <c r="C910" s="25" t="n">
        <v>1316235</v>
      </c>
      <c r="E910" s="25" t="inlineStr">
        <is>
          <t>RESIDUOS SOLIDOS</t>
        </is>
      </c>
      <c r="H910" s="25" t="inlineStr">
        <is>
          <t>Del edificio Alamos II estabn depositando residuos en el separador central</t>
        </is>
      </c>
      <c r="I910" s="25" t="inlineStr">
        <is>
          <t>comunidad</t>
        </is>
      </c>
      <c r="T910" s="25">
        <f>CONCATENATE(J910," ",K910," ",L910," ",M910," ",N910," ",O910," ",P910," ",Q910," ",R910," ",S910)</f>
        <v/>
      </c>
      <c r="U910" s="25" t="inlineStr">
        <is>
          <t>no reporta</t>
        </is>
      </c>
      <c r="V910" s="25" t="inlineStr">
        <is>
          <t>no reporta</t>
        </is>
      </c>
      <c r="W910" s="25" t="inlineStr">
        <is>
          <t>Habitantes Edificio Alamos II</t>
        </is>
      </c>
      <c r="X910" s="25" t="inlineStr">
        <is>
          <t>CL</t>
        </is>
      </c>
      <c r="Y910" s="25" t="n">
        <v>38</v>
      </c>
      <c r="Z910" s="25" t="inlineStr">
        <is>
          <t>A</t>
        </is>
      </c>
      <c r="AA910" s="25" t="inlineStr">
        <is>
          <t>SUR</t>
        </is>
      </c>
      <c r="AB910" s="25" t="n">
        <v>37</v>
      </c>
      <c r="AD910" s="25" t="n">
        <v>14</v>
      </c>
      <c r="AH910" s="25">
        <f>CONCATENATE(X910," ",Y910," ",Z910," ",AA910," ",AB910," ",AC910," ",AD910," ",AE910," ",AF910," ",AG910)</f>
        <v/>
      </c>
      <c r="AI910" s="25" t="inlineStr">
        <is>
          <t>no reporta</t>
        </is>
      </c>
      <c r="AJ910" s="25" t="inlineStr">
        <is>
          <t>no reporta</t>
        </is>
      </c>
      <c r="AK910" s="25" t="inlineStr">
        <is>
          <t>Mesa</t>
        </is>
      </c>
      <c r="AP910" s="25" t="n">
        <v>9</v>
      </c>
      <c r="AQ910" s="34" t="n">
        <v>41963</v>
      </c>
      <c r="AR910" s="34" t="n">
        <v>41961</v>
      </c>
      <c r="AS910" s="36">
        <f>AR910-AQ910</f>
        <v/>
      </c>
      <c r="AT910" s="25" t="inlineStr">
        <is>
          <t>Pendiente de tramite</t>
        </is>
      </c>
      <c r="AU910" s="25" t="inlineStr">
        <is>
          <t>Auto de archivo</t>
        </is>
      </c>
      <c r="AW910" s="38" t="n">
        <v>41961</v>
      </c>
      <c r="AX910" s="37" t="inlineStr">
        <is>
          <t>L. Garcia</t>
        </is>
      </c>
      <c r="AY910" s="38" t="n">
        <v>41961</v>
      </c>
    </row>
    <row r="911">
      <c r="B911" s="25" t="inlineStr">
        <is>
          <t>907-2014</t>
        </is>
      </c>
      <c r="C911" s="25" t="n">
        <v>1315624</v>
      </c>
      <c r="D911" s="25" t="inlineStr">
        <is>
          <t>FAUNA DOMÉSTICA</t>
        </is>
      </c>
      <c r="H911" s="25" t="inlineStr">
        <is>
          <t>Ataque de una mascota a otra</t>
        </is>
      </c>
      <c r="I911" s="25" t="inlineStr">
        <is>
          <t>Mariana Ossa Alvarez</t>
        </is>
      </c>
      <c r="T911" s="25">
        <f>CONCATENATE(J911," ",K911," ",L911," ",M911," ",N911," ",O911," ",P911," ",Q911," ",R911," ",S911)</f>
        <v/>
      </c>
      <c r="V911" s="25" t="n">
        <v>3022837</v>
      </c>
      <c r="W911" s="25" t="inlineStr">
        <is>
          <t>Orlando Rivera</t>
        </is>
      </c>
      <c r="X911" s="25" t="inlineStr">
        <is>
          <t>CL</t>
        </is>
      </c>
      <c r="Y911" s="25" t="n">
        <v>29</v>
      </c>
      <c r="AA911" s="25" t="inlineStr">
        <is>
          <t>SUR</t>
        </is>
      </c>
      <c r="AB911" s="25" t="n">
        <v>39</v>
      </c>
      <c r="AD911" s="25" t="n">
        <v>25</v>
      </c>
      <c r="AH911" s="25">
        <f>CONCATENATE(X911," ",Y911," ",Z911," ",AA911," ",AB911," ",AC911," ",AD911," ",AE911," ",AF911," ",AG911)</f>
        <v/>
      </c>
      <c r="AI911" s="25" t="inlineStr">
        <is>
          <t>no reporta</t>
        </is>
      </c>
      <c r="AJ911" s="25" t="n">
        <v>3003372086</v>
      </c>
      <c r="AK911" s="25" t="inlineStr">
        <is>
          <t>San José</t>
        </is>
      </c>
      <c r="AP911" s="25" t="n">
        <v>6</v>
      </c>
      <c r="AQ911" s="34" t="n">
        <v>41956</v>
      </c>
      <c r="AS911" s="36">
        <f>AR911-AQ911</f>
        <v/>
      </c>
      <c r="AT911" s="25" t="inlineStr">
        <is>
          <t>Código de policia</t>
        </is>
      </c>
      <c r="AU911" s="25" t="inlineStr">
        <is>
          <t>Auto de archivo</t>
        </is>
      </c>
    </row>
    <row r="912">
      <c r="B912" s="25" t="inlineStr">
        <is>
          <t>908-2014</t>
        </is>
      </c>
      <c r="C912" s="25" t="n">
        <v>1316163</v>
      </c>
      <c r="E912" s="25" t="inlineStr">
        <is>
          <t>ESCOMBROS</t>
        </is>
      </c>
      <c r="H912" s="25" t="inlineStr">
        <is>
          <t>Posee escombros desde hace 6 meses en el espacio público</t>
        </is>
      </c>
      <c r="I912" s="25" t="inlineStr">
        <is>
          <t>Comunidad</t>
        </is>
      </c>
      <c r="T912" s="25">
        <f>CONCATENATE(J912," ",K912," ",L912," ",M912," ",N912," ",O912," ",P912," ",Q912," ",R912," ",S912)</f>
        <v/>
      </c>
      <c r="U912" s="25" t="inlineStr">
        <is>
          <t>no reporta</t>
        </is>
      </c>
      <c r="V912" s="25" t="inlineStr">
        <is>
          <t>no reporta</t>
        </is>
      </c>
      <c r="W912" s="25" t="inlineStr">
        <is>
          <t>Angela Figueroa</t>
        </is>
      </c>
      <c r="X912" s="25" t="inlineStr">
        <is>
          <t>CL</t>
        </is>
      </c>
      <c r="Y912" s="25" t="n">
        <v>44</v>
      </c>
      <c r="AA912" s="25" t="inlineStr">
        <is>
          <t>SUR</t>
        </is>
      </c>
      <c r="AB912" s="25" t="n">
        <v>43</v>
      </c>
      <c r="AC912" s="25" t="inlineStr">
        <is>
          <t>A</t>
        </is>
      </c>
      <c r="AD912" s="25" t="n">
        <v>57</v>
      </c>
      <c r="AH912" s="25">
        <f>CONCATENATE(X912," ",Y912," ",Z912," ",AA912," ",AB912," ",AC912," ",AD912," ",AE912," ",AF912," ",AG912)</f>
        <v/>
      </c>
      <c r="AI912" s="25" t="inlineStr">
        <is>
          <t>no reporta</t>
        </is>
      </c>
      <c r="AJ912" s="25" t="inlineStr">
        <is>
          <t>no reporta</t>
        </is>
      </c>
      <c r="AK912" s="25" t="inlineStr">
        <is>
          <t>Milan- Vallejuelos</t>
        </is>
      </c>
      <c r="AP912" s="25" t="n">
        <v>8</v>
      </c>
      <c r="AQ912" s="34" t="n">
        <v>41957</v>
      </c>
      <c r="AR912" s="34" t="n">
        <v>41968</v>
      </c>
      <c r="AS912" s="36">
        <f>AR912-AQ912</f>
        <v/>
      </c>
      <c r="AT912" s="25" t="inlineStr">
        <is>
          <t>Acta de compromiso</t>
        </is>
      </c>
      <c r="AU912" s="25" t="inlineStr">
        <is>
          <t>Auto de archivo</t>
        </is>
      </c>
      <c r="AW912" s="38" t="n">
        <v>41968</v>
      </c>
      <c r="AX912" s="37" t="inlineStr">
        <is>
          <t>S.Bustamante</t>
        </is>
      </c>
      <c r="AY912" s="38" t="n">
        <v>41968</v>
      </c>
      <c r="CF912" s="38" t="n">
        <v>41990</v>
      </c>
    </row>
    <row r="913">
      <c r="B913" s="25" t="inlineStr">
        <is>
          <t>909-2014</t>
        </is>
      </c>
      <c r="C913" s="25" t="n">
        <v>1314538</v>
      </c>
      <c r="D913" s="25" t="inlineStr">
        <is>
          <t>FAUNA DOMÉSTICA</t>
        </is>
      </c>
      <c r="H913" s="25" t="inlineStr">
        <is>
          <t>Perjuicios por tenencia inadecuada de dos gatos</t>
        </is>
      </c>
      <c r="I913" s="25" t="inlineStr">
        <is>
          <t>Admon - Urbanización Villas de Córcega</t>
        </is>
      </c>
      <c r="J913" s="25" t="inlineStr">
        <is>
          <t>CL</t>
        </is>
      </c>
      <c r="K913" s="25" t="n">
        <v>36</v>
      </c>
      <c r="L913" s="25" t="inlineStr">
        <is>
          <t>AA</t>
        </is>
      </c>
      <c r="M913" s="25" t="inlineStr">
        <is>
          <t>SUR</t>
        </is>
      </c>
      <c r="N913" s="25" t="n">
        <v>26</v>
      </c>
      <c r="O913" s="25" t="inlineStr">
        <is>
          <t>A</t>
        </is>
      </c>
      <c r="P913" s="25" t="n">
        <v>87</v>
      </c>
      <c r="T913" s="25">
        <f>CONCATENATE(J913," ",K913," ",L913," ",M913," ",N913," ",O913," ",P913," ",Q913," ",R913," ",S913)</f>
        <v/>
      </c>
      <c r="U913" s="25" t="inlineStr">
        <is>
          <t>800.253.941-3</t>
        </is>
      </c>
      <c r="V913" s="25" t="n">
        <v>3360010</v>
      </c>
      <c r="W913" s="25" t="inlineStr">
        <is>
          <t>Jorge Villegas</t>
        </is>
      </c>
      <c r="X913" s="25" t="inlineStr">
        <is>
          <t>CL</t>
        </is>
      </c>
      <c r="Y913" s="25" t="n">
        <v>36</v>
      </c>
      <c r="Z913" s="25" t="inlineStr">
        <is>
          <t>AA</t>
        </is>
      </c>
      <c r="AA913" s="25" t="inlineStr">
        <is>
          <t>SUR</t>
        </is>
      </c>
      <c r="AB913" s="25" t="n">
        <v>26</v>
      </c>
      <c r="AC913" s="25" t="inlineStr">
        <is>
          <t>A</t>
        </is>
      </c>
      <c r="AD913" s="25" t="n">
        <v>87</v>
      </c>
      <c r="AG913" s="25" t="n">
        <v>106</v>
      </c>
      <c r="AH913" s="25">
        <f>CONCATENATE(X913," ",Y913," ",Z913," ",AA913," ",AB913," ",AC913," ",AD913," ",AE913," ",AF913," ",AG913)</f>
        <v/>
      </c>
      <c r="AI913" s="25" t="inlineStr">
        <is>
          <t>no reporta</t>
        </is>
      </c>
      <c r="AJ913" s="25" t="inlineStr">
        <is>
          <t>no reporta</t>
        </is>
      </c>
      <c r="AK913" s="25" t="inlineStr">
        <is>
          <t>El Chocho</t>
        </is>
      </c>
      <c r="AP913" s="25" t="n">
        <v>5</v>
      </c>
      <c r="AQ913" s="34" t="n">
        <v>41928</v>
      </c>
      <c r="AR913" s="34" t="n">
        <v>41963</v>
      </c>
      <c r="AS913" s="36">
        <f>AR913-AQ913</f>
        <v/>
      </c>
      <c r="AT913" s="25" t="inlineStr">
        <is>
          <t>Acta de compromiso</t>
        </is>
      </c>
      <c r="AU913" s="25" t="inlineStr">
        <is>
          <t>Auto de archivo</t>
        </is>
      </c>
      <c r="AW913" s="38" t="n">
        <v>41963</v>
      </c>
      <c r="AX913" s="37" t="inlineStr">
        <is>
          <t>S. Bustamante</t>
        </is>
      </c>
      <c r="AY913" s="38" t="n">
        <v>41963</v>
      </c>
      <c r="AZ913" s="38" t="n">
        <v>41968</v>
      </c>
      <c r="BA913" s="37" t="inlineStr">
        <is>
          <t>L. Garcia</t>
        </is>
      </c>
      <c r="BB913" s="38" t="n">
        <v>41968</v>
      </c>
      <c r="CF913" s="38" t="n">
        <v>41990</v>
      </c>
    </row>
    <row r="914">
      <c r="B914" s="25" t="inlineStr">
        <is>
          <t>910-2014</t>
        </is>
      </c>
      <c r="C914" s="25" t="n">
        <v>1315814</v>
      </c>
      <c r="D914" s="25" t="inlineStr">
        <is>
          <t>FLORA</t>
        </is>
      </c>
      <c r="H914" s="25" t="inlineStr">
        <is>
          <t>Anillado de araucaria</t>
        </is>
      </c>
      <c r="I914" s="25" t="inlineStr">
        <is>
          <t>de Oficio</t>
        </is>
      </c>
      <c r="T914" s="25">
        <f>CONCATENATE(J914," ",K914," ",L914," ",M914," ",N914," ",O914," ",P914," ",Q914," ",R914," ",S914)</f>
        <v/>
      </c>
      <c r="U914" s="25" t="inlineStr">
        <is>
          <t>no reporta</t>
        </is>
      </c>
      <c r="V914" s="25" t="inlineStr">
        <is>
          <t>no reporta</t>
        </is>
      </c>
      <c r="W914" s="25" t="inlineStr">
        <is>
          <t>Por determinar</t>
        </is>
      </c>
      <c r="X914" s="25" t="inlineStr">
        <is>
          <t>KR</t>
        </is>
      </c>
      <c r="Y914" s="25" t="n">
        <v>43</v>
      </c>
      <c r="Z914" s="25" t="inlineStr">
        <is>
          <t>A</t>
        </is>
      </c>
      <c r="AB914" s="25" t="n">
        <v>40</v>
      </c>
      <c r="AC914" s="25" t="inlineStr">
        <is>
          <t>H</t>
        </is>
      </c>
      <c r="AD914" s="25" t="n">
        <v>88</v>
      </c>
      <c r="AH914" s="25">
        <f>CONCATENATE(X914," ",Y914," ",Z914," ",AA914," ",AB914," ",AC914," ",AD914," ",AE914," ",AF914," ",AG914)</f>
        <v/>
      </c>
      <c r="AI914" s="25" t="inlineStr">
        <is>
          <t>no reporta</t>
        </is>
      </c>
      <c r="AJ914" s="25" t="inlineStr">
        <is>
          <t>no reporta</t>
        </is>
      </c>
      <c r="AK914" s="25" t="inlineStr">
        <is>
          <t>Primavera</t>
        </is>
      </c>
      <c r="AP914" s="25" t="n">
        <v>8</v>
      </c>
      <c r="AQ914" s="34" t="n">
        <v>41956</v>
      </c>
      <c r="AR914" s="34" t="n">
        <v>41968</v>
      </c>
      <c r="AS914" s="36">
        <f>AR914-AQ914</f>
        <v/>
      </c>
      <c r="AT914" s="25" t="inlineStr">
        <is>
          <t>Acta de compromiso</t>
        </is>
      </c>
      <c r="AU914" s="25" t="inlineStr">
        <is>
          <t>Auto de archivo</t>
        </is>
      </c>
      <c r="AW914" s="38" t="n">
        <v>41968</v>
      </c>
      <c r="AX914" s="37" t="inlineStr">
        <is>
          <t>L. Garcia</t>
        </is>
      </c>
      <c r="AY914" s="38" t="n">
        <v>41968</v>
      </c>
      <c r="CF914" s="38" t="n">
        <v>41980</v>
      </c>
    </row>
    <row r="915">
      <c r="B915" s="25" t="inlineStr">
        <is>
          <t>911-2014</t>
        </is>
      </c>
      <c r="C915" s="25" t="n">
        <v>1316236</v>
      </c>
      <c r="E915" s="25" t="inlineStr">
        <is>
          <t>MATERIALES DE CONSTRUCCIÓN</t>
        </is>
      </c>
      <c r="H915" s="25" t="inlineStr">
        <is>
          <t>Material de construcción en el espacio público</t>
        </is>
      </c>
      <c r="I915" s="25" t="inlineStr">
        <is>
          <t>De oficio</t>
        </is>
      </c>
      <c r="T915" s="25">
        <f>CONCATENATE(J915," ",K915," ",L915," ",M915," ",N915," ",O915," ",P915," ",Q915," ",R915," ",S915)</f>
        <v/>
      </c>
      <c r="U915" s="25" t="inlineStr">
        <is>
          <t>no reporta</t>
        </is>
      </c>
      <c r="V915" s="25" t="inlineStr">
        <is>
          <t>no reporta</t>
        </is>
      </c>
      <c r="W915" s="25" t="inlineStr">
        <is>
          <t>Fuiton Sanchez Mosquera</t>
        </is>
      </c>
      <c r="X915" s="25" t="inlineStr">
        <is>
          <t>TR</t>
        </is>
      </c>
      <c r="Y915" s="25" t="n">
        <v>34</v>
      </c>
      <c r="Z915" s="25" t="inlineStr">
        <is>
          <t>B</t>
        </is>
      </c>
      <c r="AA915" s="25" t="inlineStr">
        <is>
          <t>SUR</t>
        </is>
      </c>
      <c r="AB915" s="25" t="n">
        <v>32</v>
      </c>
      <c r="AD915" s="25" t="n">
        <v>25</v>
      </c>
      <c r="AH915" s="25">
        <f>CONCATENATE(X915," ",Y915," ",Z915," ",AA915," ",AB915," ",AC915," ",AD915," ",AE915," ",AF915," ",AG915)</f>
        <v/>
      </c>
      <c r="AI915" s="46" t="n">
        <v>16701682</v>
      </c>
      <c r="AJ915" s="25" t="n">
        <v>3213424156</v>
      </c>
      <c r="AK915" s="25" t="inlineStr">
        <is>
          <t>Obrero</t>
        </is>
      </c>
      <c r="AP915" s="25" t="n">
        <v>9</v>
      </c>
      <c r="AQ915" s="34" t="n">
        <v>41963</v>
      </c>
      <c r="AR915" s="34" t="n">
        <v>41961</v>
      </c>
      <c r="AS915" s="36">
        <f>AR915-AQ915</f>
        <v/>
      </c>
      <c r="AT915" s="25" t="inlineStr">
        <is>
          <t>Acta de compromiso</t>
        </is>
      </c>
      <c r="AU915" s="25" t="inlineStr">
        <is>
          <t>Auto de archivo</t>
        </is>
      </c>
      <c r="AW915" s="38" t="n">
        <v>41961</v>
      </c>
      <c r="AX915" s="37" t="inlineStr">
        <is>
          <t>L. Garcia</t>
        </is>
      </c>
      <c r="AY915" s="38" t="n">
        <v>41961</v>
      </c>
    </row>
    <row r="916">
      <c r="B916" s="25" t="inlineStr">
        <is>
          <t>912-2014</t>
        </is>
      </c>
      <c r="C916" s="25" t="n">
        <v>1316237</v>
      </c>
      <c r="E916" s="25" t="inlineStr">
        <is>
          <t>MATERIALES DE CONSTRUCCIÓN</t>
        </is>
      </c>
      <c r="H916" s="25" t="inlineStr">
        <is>
          <t>Materiales de construcción  en el espacio público, control ambiental de obra</t>
        </is>
      </c>
      <c r="I916" s="25" t="inlineStr">
        <is>
          <t>De oficio</t>
        </is>
      </c>
      <c r="T916" s="25">
        <f>CONCATENATE(J916," ",K916," ",L916," ",M916," ",N916," ",O916," ",P916," ",Q916," ",R916," ",S916)</f>
        <v/>
      </c>
      <c r="U916" s="25" t="inlineStr">
        <is>
          <t>no reporta</t>
        </is>
      </c>
      <c r="V916" s="25" t="inlineStr">
        <is>
          <t>no reporta</t>
        </is>
      </c>
      <c r="W916" s="25" t="inlineStr">
        <is>
          <t>Gabriel L. Garzón</t>
        </is>
      </c>
      <c r="X916" s="25" t="inlineStr">
        <is>
          <t>TR</t>
        </is>
      </c>
      <c r="Y916" s="25" t="n">
        <v>34</v>
      </c>
      <c r="Z916" s="25" t="inlineStr">
        <is>
          <t>B</t>
        </is>
      </c>
      <c r="AA916" s="25" t="inlineStr">
        <is>
          <t>SUR</t>
        </is>
      </c>
      <c r="AB916" s="25" t="n">
        <v>32</v>
      </c>
      <c r="AC916" s="25" t="inlineStr">
        <is>
          <t>B</t>
        </is>
      </c>
      <c r="AD916" s="25" t="n">
        <v>75</v>
      </c>
      <c r="AH916" s="25">
        <f>CONCATENATE(X916," ",Y916," ",Z916," ",AA916," ",AB916," ",AC916," ",AD916," ",AE916," ",AF916," ",AG916)</f>
        <v/>
      </c>
      <c r="AI916" s="25" t="n">
        <v>98672854</v>
      </c>
      <c r="AJ916" s="25" t="inlineStr">
        <is>
          <t>no reporta</t>
        </is>
      </c>
      <c r="AK916" s="25" t="inlineStr">
        <is>
          <t>Obrero</t>
        </is>
      </c>
      <c r="AP916" s="25" t="n">
        <v>9</v>
      </c>
      <c r="AQ916" s="34" t="n">
        <v>41963</v>
      </c>
      <c r="AR916" s="34" t="n">
        <v>41961</v>
      </c>
      <c r="AS916" s="36">
        <f>AR916-AQ916</f>
        <v/>
      </c>
      <c r="AT916" s="25" t="inlineStr">
        <is>
          <t>Acta de compromiso</t>
        </is>
      </c>
      <c r="AU916" s="25" t="inlineStr">
        <is>
          <t>Auto de archivo</t>
        </is>
      </c>
      <c r="AW916" s="38" t="n">
        <v>41961</v>
      </c>
      <c r="AX916" s="37" t="inlineStr">
        <is>
          <t>L. Garcia</t>
        </is>
      </c>
      <c r="AY916" s="38" t="n">
        <v>41961</v>
      </c>
      <c r="AZ916" s="38" t="n">
        <v>41974</v>
      </c>
      <c r="BA916" s="37" t="inlineStr">
        <is>
          <t>L. Garcia</t>
        </is>
      </c>
      <c r="BB916" s="38" t="n">
        <v>41974</v>
      </c>
      <c r="CF916" s="38" t="n">
        <v>41982</v>
      </c>
    </row>
    <row r="917">
      <c r="B917" s="25" t="inlineStr">
        <is>
          <t>913-2014</t>
        </is>
      </c>
      <c r="C917" s="25" t="n">
        <v>1314180</v>
      </c>
      <c r="D917" s="25" t="inlineStr">
        <is>
          <t>FAUNA DOMÉSTICA</t>
        </is>
      </c>
      <c r="G917" s="25" t="inlineStr">
        <is>
          <t>Urbanización Luminares del Bosque</t>
        </is>
      </c>
      <c r="H917" s="25" t="inlineStr">
        <is>
          <t>Sensibilización y control sobre manejo de mascotas</t>
        </is>
      </c>
      <c r="I917" s="25" t="inlineStr">
        <is>
          <t>Administración Urbanización Luminares del Bosque - Yiseth Velez Giraldo</t>
        </is>
      </c>
      <c r="J917" s="25" t="inlineStr">
        <is>
          <t>CL</t>
        </is>
      </c>
      <c r="K917" s="25" t="n">
        <v>48</v>
      </c>
      <c r="L917" s="25" t="inlineStr">
        <is>
          <t>C</t>
        </is>
      </c>
      <c r="M917" s="25" t="inlineStr">
        <is>
          <t>SUR</t>
        </is>
      </c>
      <c r="N917" s="25" t="n">
        <v>42</v>
      </c>
      <c r="O917" s="25" t="inlineStr">
        <is>
          <t>D</t>
        </is>
      </c>
      <c r="P917" s="25" t="n">
        <v>47</v>
      </c>
      <c r="T917" s="25">
        <f>CONCATENATE(J917," ",K917," ",L917," ",M917," ",N917," ",O917," ",P917," ",Q917," ",R917," ",S917)</f>
        <v/>
      </c>
      <c r="U917" s="25" t="inlineStr">
        <is>
          <t>800.073.670-1</t>
        </is>
      </c>
      <c r="V917" s="25" t="inlineStr">
        <is>
          <t>3116300922 - 3342242</t>
        </is>
      </c>
      <c r="W917" s="25" t="inlineStr">
        <is>
          <t>Varios Copropietarios</t>
        </is>
      </c>
      <c r="X917" s="25" t="inlineStr">
        <is>
          <t>CL</t>
        </is>
      </c>
      <c r="Y917" s="25" t="n">
        <v>48</v>
      </c>
      <c r="Z917" s="25" t="inlineStr">
        <is>
          <t>C</t>
        </is>
      </c>
      <c r="AA917" s="25" t="inlineStr">
        <is>
          <t>SUR</t>
        </is>
      </c>
      <c r="AB917" s="25" t="n">
        <v>42</v>
      </c>
      <c r="AC917" s="25" t="inlineStr">
        <is>
          <t>D</t>
        </is>
      </c>
      <c r="AD917" s="25" t="n">
        <v>47</v>
      </c>
      <c r="AH917" s="25">
        <f>CONCATENATE(X917," ",Y917," ",Z917," ",AA917," ",AB917," ",AC917," ",AD917," ",AE917," ",AF917," ",AG917)</f>
        <v/>
      </c>
      <c r="AI917" s="25" t="inlineStr">
        <is>
          <t>no reporta</t>
        </is>
      </c>
      <c r="AJ917" s="25" t="inlineStr">
        <is>
          <t>no reporta</t>
        </is>
      </c>
      <c r="AK917" s="25" t="inlineStr">
        <is>
          <t>La Paz</t>
        </is>
      </c>
      <c r="AP917" s="25" t="n">
        <v>7</v>
      </c>
      <c r="AQ917" s="34" t="n">
        <v>41907</v>
      </c>
      <c r="AR917" s="34" t="n">
        <v>41974</v>
      </c>
      <c r="AS917" s="36">
        <f>AR917-AQ917</f>
        <v/>
      </c>
      <c r="AT917" s="25" t="inlineStr">
        <is>
          <t>Acta de compromiso</t>
        </is>
      </c>
      <c r="AU917" s="25" t="inlineStr">
        <is>
          <t>Auto de archivo</t>
        </is>
      </c>
      <c r="AW917" s="38" t="n">
        <v>41974</v>
      </c>
      <c r="AX917" s="37" t="inlineStr">
        <is>
          <t>L. Garcia</t>
        </is>
      </c>
      <c r="AY917" s="38" t="n">
        <v>41974</v>
      </c>
    </row>
    <row r="918">
      <c r="B918" s="25" t="inlineStr">
        <is>
          <t>914-2014</t>
        </is>
      </c>
      <c r="C918" s="25" t="n">
        <v>1314687</v>
      </c>
      <c r="D918" s="25" t="inlineStr">
        <is>
          <t>FLORA</t>
        </is>
      </c>
      <c r="H918" s="25" t="inlineStr">
        <is>
          <t>Afectaciones de arboles y zonas verdes</t>
        </is>
      </c>
      <c r="I918" s="25" t="inlineStr">
        <is>
          <t>Anonimo</t>
        </is>
      </c>
      <c r="T918" s="25" t="inlineStr">
        <is>
          <t>No reporta</t>
        </is>
      </c>
      <c r="U918" s="25" t="inlineStr">
        <is>
          <t>no reporta</t>
        </is>
      </c>
      <c r="V918" s="25" t="inlineStr">
        <is>
          <t>no reporta</t>
        </is>
      </c>
      <c r="W918" s="25" t="inlineStr">
        <is>
          <t>Beatriz E. Acevedo</t>
        </is>
      </c>
      <c r="X918" s="25" t="inlineStr">
        <is>
          <t>CL</t>
        </is>
      </c>
      <c r="Y918" s="25" t="n">
        <v>39</v>
      </c>
      <c r="Z918" s="25" t="inlineStr">
        <is>
          <t>A</t>
        </is>
      </c>
      <c r="AA918" s="25" t="inlineStr">
        <is>
          <t>SUR</t>
        </is>
      </c>
      <c r="AB918" s="25" t="n">
        <v>45</v>
      </c>
      <c r="AC918" s="25" t="inlineStr">
        <is>
          <t>B</t>
        </is>
      </c>
      <c r="AD918" s="25" t="n">
        <v>4</v>
      </c>
      <c r="AH918" s="25">
        <f>CONCATENATE(X918," ",Y918," ",Z918," ",AA918," ",AB918," ",AC918," ",AD918," ",AE918," ",AF918," ",AG918)</f>
        <v/>
      </c>
      <c r="AI918" s="46" t="n">
        <v>42995716</v>
      </c>
      <c r="AJ918" s="25" t="n">
        <v>3348551</v>
      </c>
      <c r="AK918" s="25" t="inlineStr">
        <is>
          <t>Alcalá</t>
        </is>
      </c>
      <c r="AP918" s="25" t="n">
        <v>8</v>
      </c>
      <c r="AQ918" s="34" t="n">
        <v>41974</v>
      </c>
      <c r="AR918" s="34" t="n">
        <v>41974</v>
      </c>
      <c r="AS918" s="36">
        <f>AR918-AQ918</f>
        <v/>
      </c>
      <c r="AT918" s="25" t="inlineStr">
        <is>
          <t>Acta de compromiso</t>
        </is>
      </c>
      <c r="AU918" s="25" t="inlineStr">
        <is>
          <t>Auto de archivo</t>
        </is>
      </c>
      <c r="AW918" s="38" t="n">
        <v>41974</v>
      </c>
      <c r="AX918" s="37" t="inlineStr">
        <is>
          <t>L. Garcia</t>
        </is>
      </c>
      <c r="AY918" s="38" t="n">
        <v>41974</v>
      </c>
      <c r="CF918" s="38" t="n">
        <v>41990</v>
      </c>
    </row>
    <row r="919">
      <c r="B919" s="25" t="inlineStr">
        <is>
          <t>915-2014</t>
        </is>
      </c>
      <c r="C919" s="25" t="n">
        <v>155151</v>
      </c>
      <c r="E919" s="25" t="inlineStr">
        <is>
          <t>RESIDUOS SOLIDOS</t>
        </is>
      </c>
      <c r="H919" s="25" t="inlineStr">
        <is>
          <t>Control de punto de recuperadores</t>
        </is>
      </c>
      <c r="I919" s="25" t="inlineStr">
        <is>
          <t>De oficio - Secretaría de Salud</t>
        </is>
      </c>
      <c r="T919" s="25">
        <f>CONCATENATE(J919," ",K919," ",L919," ",M919," ",N919," ",O919," ",P919," ",Q919," ",R919," ",S919)</f>
        <v/>
      </c>
      <c r="U919" s="25" t="inlineStr">
        <is>
          <t>no reporta</t>
        </is>
      </c>
      <c r="V919" s="25" t="inlineStr">
        <is>
          <t>no reporta</t>
        </is>
      </c>
      <c r="W919" s="25" t="inlineStr">
        <is>
          <t>recuperador informal</t>
        </is>
      </c>
      <c r="X919" s="25" t="inlineStr">
        <is>
          <t>KR</t>
        </is>
      </c>
      <c r="Y919" s="25" t="n">
        <v>40</v>
      </c>
      <c r="AB919" s="25" t="n">
        <v>44</v>
      </c>
      <c r="AC919" s="25" t="inlineStr">
        <is>
          <t>B</t>
        </is>
      </c>
      <c r="AE919" s="25" t="inlineStr">
        <is>
          <t>SUR</t>
        </is>
      </c>
      <c r="AH919" s="25">
        <f>CONCATENATE(X919," ",Y919," ",Z919," ",AA919," ",AB919," ",AC919," ",AD919," ",AE919," ",AF919," ",AG919)</f>
        <v/>
      </c>
      <c r="AI919" s="25" t="inlineStr">
        <is>
          <t>no reporta</t>
        </is>
      </c>
      <c r="AJ919" s="25" t="inlineStr">
        <is>
          <t>no reporta</t>
        </is>
      </c>
      <c r="AK919" s="25" t="inlineStr">
        <is>
          <t>El Dorado</t>
        </is>
      </c>
      <c r="AP919" s="25" t="n">
        <v>7</v>
      </c>
      <c r="AQ919" s="34" t="n">
        <v>41940</v>
      </c>
      <c r="AR919" s="34" t="n">
        <v>41975</v>
      </c>
      <c r="AS919" s="36">
        <f>AR919-AQ919</f>
        <v/>
      </c>
      <c r="AT919" s="25" t="inlineStr">
        <is>
          <t>Código de policia</t>
        </is>
      </c>
      <c r="AU919" s="25" t="inlineStr">
        <is>
          <t>Visitas patrulleros</t>
        </is>
      </c>
      <c r="AW919" s="38" t="n">
        <v>41975</v>
      </c>
      <c r="AX919" s="37" t="inlineStr">
        <is>
          <t>J. Restrepo</t>
        </is>
      </c>
      <c r="AY919" s="38" t="n">
        <v>41975</v>
      </c>
    </row>
    <row r="920">
      <c r="B920" s="25" t="inlineStr">
        <is>
          <t>916-2014</t>
        </is>
      </c>
      <c r="C920" s="25" t="n">
        <v>157407</v>
      </c>
      <c r="D920" s="25" t="inlineStr">
        <is>
          <t>FAUNA DOMÉSTICA</t>
        </is>
      </c>
      <c r="G920" s="25" t="inlineStr">
        <is>
          <t>Conjunto Residencial Vista Alegre</t>
        </is>
      </c>
      <c r="H920" s="25" t="inlineStr">
        <is>
          <t>Control y manejo de mascota</t>
        </is>
      </c>
      <c r="I920" s="25" t="inlineStr">
        <is>
          <t>Nubia Bedoya - Administración</t>
        </is>
      </c>
      <c r="T920" s="25" t="inlineStr">
        <is>
          <t>No reporta</t>
        </is>
      </c>
      <c r="U920" s="25" t="inlineStr">
        <is>
          <t>no reporta</t>
        </is>
      </c>
      <c r="V920" s="25" t="inlineStr">
        <is>
          <t>no reporta</t>
        </is>
      </c>
      <c r="W920" s="25" t="inlineStr">
        <is>
          <t>Diana Maria Alvarez - Juan Carlos Medina Correa</t>
        </is>
      </c>
      <c r="AG920" s="25" t="inlineStr">
        <is>
          <t>H-21-1</t>
        </is>
      </c>
      <c r="AH920" s="25">
        <f>CONCATENATE(X920," ",Y920," ",Z920," ",AA920," ",AB920," ",AC920," ",AD920," ",AE920," ",AF920," ",AG920)</f>
        <v/>
      </c>
      <c r="AI920" s="25" t="inlineStr">
        <is>
          <t>no reporta</t>
        </is>
      </c>
      <c r="AJ920" s="25" t="inlineStr">
        <is>
          <t>no reporta</t>
        </is>
      </c>
      <c r="AK920" s="25" t="inlineStr">
        <is>
          <t>El Dorado</t>
        </is>
      </c>
      <c r="AP920" s="25" t="n">
        <v>7</v>
      </c>
      <c r="AQ920" s="34" t="n">
        <v>41953</v>
      </c>
      <c r="AR920" s="34" t="n">
        <v>41975</v>
      </c>
      <c r="AS920" s="36">
        <f>AR920-AQ920</f>
        <v/>
      </c>
      <c r="AT920" s="25" t="inlineStr">
        <is>
          <t>Acta de compromiso</t>
        </is>
      </c>
      <c r="AU920" s="25" t="inlineStr">
        <is>
          <t>Auto de archivo</t>
        </is>
      </c>
      <c r="AW920" s="38" t="n">
        <v>41975</v>
      </c>
      <c r="AX920" s="37" t="inlineStr">
        <is>
          <t>S. Bustamante</t>
        </is>
      </c>
      <c r="AY920" s="38" t="n">
        <v>41975</v>
      </c>
      <c r="AZ920" s="38" t="n">
        <v>42011</v>
      </c>
      <c r="BA920" s="37" t="inlineStr">
        <is>
          <t>L. Garcia</t>
        </is>
      </c>
      <c r="BB920" s="38" t="n">
        <v>42011</v>
      </c>
      <c r="CF920" s="38" t="n">
        <v>42017</v>
      </c>
    </row>
    <row r="921">
      <c r="B921" s="25" t="inlineStr">
        <is>
          <t>917-2014</t>
        </is>
      </c>
      <c r="C921" s="25" t="n">
        <v>1316178</v>
      </c>
      <c r="E921" s="25" t="inlineStr">
        <is>
          <t>ESCOMBROS</t>
        </is>
      </c>
      <c r="H921" s="25" t="inlineStr">
        <is>
          <t>Escombros en el espacio público</t>
        </is>
      </c>
      <c r="I921" s="25" t="inlineStr">
        <is>
          <t>De oficio</t>
        </is>
      </c>
      <c r="T921" s="25" t="inlineStr">
        <is>
          <t>No reporta</t>
        </is>
      </c>
      <c r="U921" s="25" t="inlineStr">
        <is>
          <t>no reporta</t>
        </is>
      </c>
      <c r="V921" s="25" t="inlineStr">
        <is>
          <t>no reporta</t>
        </is>
      </c>
      <c r="W921" s="25" t="inlineStr">
        <is>
          <t>Miriam Martinez</t>
        </is>
      </c>
      <c r="X921" s="25" t="inlineStr">
        <is>
          <t>CL</t>
        </is>
      </c>
      <c r="Y921" s="25" t="n">
        <v>41</v>
      </c>
      <c r="AA921" s="25" t="inlineStr">
        <is>
          <t>SUR</t>
        </is>
      </c>
      <c r="AB921" s="25" t="n">
        <v>31</v>
      </c>
      <c r="AD921" s="25" t="n">
        <v>46</v>
      </c>
      <c r="AF921" s="25" t="inlineStr">
        <is>
          <t>1.3</t>
        </is>
      </c>
      <c r="AG921" s="25" t="n">
        <v>501</v>
      </c>
      <c r="AH921" s="25">
        <f>CONCATENATE(X921," ",Y921," ",Z921," ",AA921," ",AB921," ",AC921," ",AD921," ",AE921," ",AF921," ",AG921)</f>
        <v/>
      </c>
      <c r="AI921" s="25" t="inlineStr">
        <is>
          <t>no reporta</t>
        </is>
      </c>
      <c r="AJ921" s="25" t="inlineStr">
        <is>
          <t>no reporta</t>
        </is>
      </c>
      <c r="AK921" s="25" t="inlineStr">
        <is>
          <t>El Dorado</t>
        </is>
      </c>
      <c r="AP921" s="25" t="n">
        <v>7</v>
      </c>
      <c r="AQ921" s="34" t="n">
        <v>41957</v>
      </c>
      <c r="AR921" s="34" t="n">
        <v>41957</v>
      </c>
      <c r="AS921" s="36">
        <f>AR921-AQ921</f>
        <v/>
      </c>
      <c r="AT921" s="25" t="inlineStr">
        <is>
          <t>Comparendo ambiental</t>
        </is>
      </c>
      <c r="AU921" s="25" t="inlineStr">
        <is>
          <t>Auto de archivo</t>
        </is>
      </c>
      <c r="AW921" s="38" t="n">
        <v>41957</v>
      </c>
      <c r="AX921" s="37" t="inlineStr">
        <is>
          <t>L. Garcia</t>
        </is>
      </c>
      <c r="AY921" s="38" t="n">
        <v>41957</v>
      </c>
      <c r="AZ921" s="38" t="n">
        <v>41975</v>
      </c>
      <c r="BA921" s="37" t="inlineStr">
        <is>
          <t>S. Bustamanete</t>
        </is>
      </c>
      <c r="BB921" s="38" t="n">
        <v>41975</v>
      </c>
    </row>
    <row r="922">
      <c r="B922" s="25" t="inlineStr">
        <is>
          <t>918-2014</t>
        </is>
      </c>
      <c r="C922" s="25" t="n">
        <v>1316432</v>
      </c>
      <c r="T922" s="25">
        <f>CONCATENATE(J922," ",K922," ",L922," ",M922," ",N922," ",O922," ",P922," ",Q922," ",R922," ",S922)</f>
        <v/>
      </c>
      <c r="AH922" s="25">
        <f>CONCATENATE(X922," ",Y922," ",Z922," ",AA922," ",AB922," ",AC922," ",AD922," ",AE922," ",AF922," ",AG922)</f>
        <v/>
      </c>
      <c r="AS922" s="36">
        <f>AR922-AQ922</f>
        <v/>
      </c>
    </row>
    <row r="923">
      <c r="B923" s="25" t="inlineStr">
        <is>
          <t>919-2014</t>
        </is>
      </c>
      <c r="C923" s="25" t="n">
        <v>159895</v>
      </c>
      <c r="E923" s="25" t="inlineStr">
        <is>
          <t>RESIDUOS SOLIDOS</t>
        </is>
      </c>
      <c r="H923" s="25" t="inlineStr">
        <is>
          <t>Lote en condiciones inadecuadas</t>
        </is>
      </c>
      <c r="I923" s="25" t="inlineStr">
        <is>
          <t>Maria Nohemy Londoño de Osorio</t>
        </is>
      </c>
      <c r="J923" s="25" t="inlineStr">
        <is>
          <t>DG</t>
        </is>
      </c>
      <c r="K923" s="25" t="n">
        <v>29</v>
      </c>
      <c r="N923" s="25" t="n">
        <v>32</v>
      </c>
      <c r="O923" s="25" t="inlineStr">
        <is>
          <t>A</t>
        </is>
      </c>
      <c r="P923" s="25" t="n">
        <v>74</v>
      </c>
      <c r="Q923" s="25" t="inlineStr">
        <is>
          <t>SUR</t>
        </is>
      </c>
      <c r="T923" s="25">
        <f>CONCATENATE(J923," ",K923," ",L923," ",M923," ",N923," ",O923," ",P923," ",Q923," ",R923," ",S923)</f>
        <v/>
      </c>
      <c r="U923" s="46" t="n">
        <v>32407884</v>
      </c>
      <c r="V923" s="25" t="inlineStr">
        <is>
          <t>2091055-3117482044</t>
        </is>
      </c>
      <c r="W923" s="25" t="inlineStr">
        <is>
          <t>Comunidad del sector</t>
        </is>
      </c>
      <c r="X923" s="25" t="inlineStr">
        <is>
          <t>DG</t>
        </is>
      </c>
      <c r="Y923" s="25" t="n">
        <v>29</v>
      </c>
      <c r="AB923" s="25" t="n">
        <v>32</v>
      </c>
      <c r="AC923" s="25" t="inlineStr">
        <is>
          <t>A</t>
        </is>
      </c>
      <c r="AE923" s="25" t="inlineStr">
        <is>
          <t>SUR</t>
        </is>
      </c>
      <c r="AH923" s="25">
        <f>CONCATENATE(X923," ",Y923," ",Z923," ",AA923," ",AB923," ",AC923," ",AD923," ",AE923," ",AF923," ",AG923)</f>
        <v/>
      </c>
      <c r="AI923" s="25" t="inlineStr">
        <is>
          <t>no reporta</t>
        </is>
      </c>
      <c r="AJ923" s="25" t="inlineStr">
        <is>
          <t>no reporta</t>
        </is>
      </c>
      <c r="AK923" s="25" t="inlineStr">
        <is>
          <t>Alto de Misael</t>
        </is>
      </c>
      <c r="AP923" s="25" t="n">
        <v>3</v>
      </c>
      <c r="AQ923" s="34" t="n">
        <v>41962</v>
      </c>
      <c r="AS923" s="36">
        <f>AR923-AQ923</f>
        <v/>
      </c>
      <c r="AT923" s="25" t="inlineStr">
        <is>
          <t>Acta de compromiso</t>
        </is>
      </c>
      <c r="AU923" s="25" t="inlineStr">
        <is>
          <t>Auto de archivo</t>
        </is>
      </c>
      <c r="AV923" s="25" t="inlineStr">
        <is>
          <t>Espacio Publico</t>
        </is>
      </c>
      <c r="AW923" s="38" t="n">
        <v>41976</v>
      </c>
      <c r="AX923" s="37" t="inlineStr">
        <is>
          <t>L. Garcia</t>
        </is>
      </c>
      <c r="AY923" s="38" t="n">
        <v>41977</v>
      </c>
    </row>
    <row r="924">
      <c r="B924" s="25" t="inlineStr">
        <is>
          <t>920-2014</t>
        </is>
      </c>
      <c r="C924" s="25" t="n">
        <v>1316347</v>
      </c>
      <c r="E924" s="25" t="inlineStr">
        <is>
          <t>RESIDUOS SOLIDOS</t>
        </is>
      </c>
      <c r="H924" s="25" t="inlineStr">
        <is>
          <t>Acumulación de residuos en dias y horas no autorizadas - solicitan sensibilización</t>
        </is>
      </c>
      <c r="I924" s="25" t="inlineStr">
        <is>
          <t>Maria Cristina Morales</t>
        </is>
      </c>
      <c r="J924" s="25" t="inlineStr">
        <is>
          <t>DG</t>
        </is>
      </c>
      <c r="K924" s="25" t="n">
        <v>40</v>
      </c>
      <c r="N924" s="25" t="n">
        <v>34</v>
      </c>
      <c r="P924" s="25" t="n">
        <v>1</v>
      </c>
      <c r="Q924" s="25" t="inlineStr">
        <is>
          <t>SUR</t>
        </is>
      </c>
      <c r="T924" s="25">
        <f>CONCATENATE(J924," ",K924," ",L924," ",M924," ",N924," ",O924," ",P924," ",Q924," ",R924," ",S924)</f>
        <v/>
      </c>
      <c r="U924" s="25" t="inlineStr">
        <is>
          <t>no reporta</t>
        </is>
      </c>
      <c r="V924" s="25" t="inlineStr">
        <is>
          <t>2769991 - 5983293</t>
        </is>
      </c>
      <c r="W924" s="25" t="inlineStr">
        <is>
          <t>Comunidad del sector</t>
        </is>
      </c>
      <c r="X924" s="25" t="inlineStr">
        <is>
          <t>DG</t>
        </is>
      </c>
      <c r="Y924" s="25" t="n">
        <v>40</v>
      </c>
      <c r="AB924" s="25" t="n">
        <v>34</v>
      </c>
      <c r="AE924" s="25" t="inlineStr">
        <is>
          <t>SUR</t>
        </is>
      </c>
      <c r="AH924" s="25">
        <f>CONCATENATE(X924," ",Y924," ",Z924," ",AA924," ",AB924," ",AC924," ",AD924," ",AE924," ",AF924," ",AG924)</f>
        <v/>
      </c>
      <c r="AI924" s="25" t="inlineStr">
        <is>
          <t>no reporta</t>
        </is>
      </c>
      <c r="AJ924" s="25" t="inlineStr">
        <is>
          <t>no reporta</t>
        </is>
      </c>
      <c r="AK924" s="25" t="inlineStr">
        <is>
          <t>Obrero</t>
        </is>
      </c>
      <c r="AP924" s="25" t="n">
        <v>9</v>
      </c>
      <c r="AQ924" s="34" t="n">
        <v>41967</v>
      </c>
      <c r="AS924" s="36">
        <f>AR924-AQ924</f>
        <v/>
      </c>
      <c r="AT924" s="25" t="inlineStr">
        <is>
          <t>Acta de compromiso</t>
        </is>
      </c>
      <c r="AU924" s="25" t="inlineStr">
        <is>
          <t>Visitas patrulleros</t>
        </is>
      </c>
    </row>
    <row r="925">
      <c r="B925" s="25" t="inlineStr">
        <is>
          <t>921-2014</t>
        </is>
      </c>
      <c r="C925" s="25" t="n">
        <v>1316281</v>
      </c>
      <c r="E925" s="25" t="inlineStr">
        <is>
          <t>RESIDUOS SOLIDOS</t>
        </is>
      </c>
      <c r="H925" s="25" t="inlineStr">
        <is>
          <t>Acumulación de residuos en dias y horas no autorizadas - solicitan sensibilización</t>
        </is>
      </c>
      <c r="I925" s="25" t="inlineStr">
        <is>
          <t>Juan Carlos Velasquez</t>
        </is>
      </c>
      <c r="J925" s="25" t="inlineStr">
        <is>
          <t>TR</t>
        </is>
      </c>
      <c r="K925" s="25" t="n">
        <v>35</v>
      </c>
      <c r="M925" s="25" t="inlineStr">
        <is>
          <t>SUR</t>
        </is>
      </c>
      <c r="N925" s="25" t="n">
        <v>30</v>
      </c>
      <c r="O925" s="25" t="inlineStr">
        <is>
          <t>A</t>
        </is>
      </c>
      <c r="P925" s="25" t="n">
        <v>5</v>
      </c>
      <c r="S925" s="25" t="n">
        <v>301</v>
      </c>
      <c r="T925" s="25">
        <f>CONCATENATE(J925," ",K925," ",L925," ",M925," ",N925," ",O925," ",P925," ",Q925," ",R925," ",S925)</f>
        <v/>
      </c>
      <c r="U925" s="46" t="n">
        <v>70560508</v>
      </c>
      <c r="V925" s="25" t="n">
        <v>3314280</v>
      </c>
      <c r="W925" s="25" t="inlineStr">
        <is>
          <t>Comunidad del sector</t>
        </is>
      </c>
      <c r="AH925" s="25" t="inlineStr">
        <is>
          <t>no reporta</t>
        </is>
      </c>
      <c r="AI925" s="25" t="inlineStr">
        <is>
          <t>no reporta</t>
        </is>
      </c>
      <c r="AJ925" s="25" t="inlineStr">
        <is>
          <t>no reporta</t>
        </is>
      </c>
      <c r="AK925" s="25" t="inlineStr">
        <is>
          <t>Uribe Angel</t>
        </is>
      </c>
      <c r="AP925" s="25" t="n">
        <v>3</v>
      </c>
      <c r="AQ925" s="34" t="n">
        <v>41964</v>
      </c>
      <c r="AS925" s="36">
        <f>AR925-AQ925</f>
        <v/>
      </c>
      <c r="AT925" s="25" t="inlineStr">
        <is>
          <t>Acta de compromiso</t>
        </is>
      </c>
      <c r="AU925" s="25" t="inlineStr">
        <is>
          <t>Visitas patrulleros</t>
        </is>
      </c>
    </row>
    <row r="926">
      <c r="B926" s="25" t="inlineStr">
        <is>
          <t>922-2014</t>
        </is>
      </c>
      <c r="C926" s="25" t="n">
        <v>1316290</v>
      </c>
      <c r="D926" s="25" t="inlineStr">
        <is>
          <t>FLORA</t>
        </is>
      </c>
      <c r="H926" s="25" t="inlineStr">
        <is>
          <t>Daño a dos palmas en antejardin</t>
        </is>
      </c>
      <c r="I926" s="25" t="inlineStr">
        <is>
          <t>Anonimo</t>
        </is>
      </c>
      <c r="T926" s="25" t="inlineStr">
        <is>
          <t>No reporta</t>
        </is>
      </c>
      <c r="U926" s="25" t="inlineStr">
        <is>
          <t>no reporta</t>
        </is>
      </c>
      <c r="V926" s="25" t="inlineStr">
        <is>
          <t>no reporta</t>
        </is>
      </c>
      <c r="W926" s="25" t="inlineStr">
        <is>
          <t>Elizabeth</t>
        </is>
      </c>
      <c r="X926" s="25" t="inlineStr">
        <is>
          <t>CL</t>
        </is>
      </c>
      <c r="Y926" s="25" t="n">
        <v>41</v>
      </c>
      <c r="Z926" s="25" t="inlineStr">
        <is>
          <t>B</t>
        </is>
      </c>
      <c r="AA926" s="25" t="inlineStr">
        <is>
          <t>SUR</t>
        </is>
      </c>
      <c r="AB926" s="25" t="n">
        <v>25</v>
      </c>
      <c r="AC926" s="25" t="inlineStr">
        <is>
          <t>A</t>
        </is>
      </c>
      <c r="AD926" s="25" t="n">
        <v>71</v>
      </c>
      <c r="AH926" s="25">
        <f>CONCATENATE(X926," ",Y926," ",Z926," ",AA926," ",AB926," ",AC926," ",AD926," ",AE926," ",AF926," ",AG926)</f>
        <v/>
      </c>
      <c r="AI926" s="25" t="inlineStr">
        <is>
          <t>no reporta</t>
        </is>
      </c>
      <c r="AJ926" s="25" t="inlineStr">
        <is>
          <t>no reporta</t>
        </is>
      </c>
      <c r="AK926" s="25" t="inlineStr">
        <is>
          <t>San Rafael</t>
        </is>
      </c>
      <c r="AP926" s="25" t="n">
        <v>6</v>
      </c>
      <c r="AQ926" s="34" t="n">
        <v>41967</v>
      </c>
      <c r="AR926" s="34" t="n">
        <v>41976</v>
      </c>
      <c r="AS926" s="36">
        <f>AR926-AQ926</f>
        <v/>
      </c>
      <c r="AT926" s="25" t="inlineStr">
        <is>
          <t>Remisión u otros</t>
        </is>
      </c>
      <c r="AU926" s="25" t="inlineStr">
        <is>
          <t>Auto de archivo</t>
        </is>
      </c>
      <c r="AW926" s="38" t="n">
        <v>41967</v>
      </c>
      <c r="AX926" s="37" t="inlineStr">
        <is>
          <t>S. Bustamante</t>
        </is>
      </c>
      <c r="AY926" s="38" t="n">
        <v>41976</v>
      </c>
    </row>
    <row r="927" ht="15.75" customHeight="1">
      <c r="B927" s="25" t="inlineStr">
        <is>
          <t>923-2014</t>
        </is>
      </c>
      <c r="C927" s="25" t="n">
        <v>1316360</v>
      </c>
      <c r="D927" s="25" t="inlineStr">
        <is>
          <t>AIRE</t>
        </is>
      </c>
      <c r="E927" s="47" t="n"/>
      <c r="H927" s="25" t="inlineStr">
        <is>
          <t>Afectaciones por ruido y escombros</t>
        </is>
      </c>
      <c r="I927" s="25" t="inlineStr">
        <is>
          <t>Martha Giraldo</t>
        </is>
      </c>
      <c r="J927" s="25" t="inlineStr">
        <is>
          <t>KR</t>
        </is>
      </c>
      <c r="K927" s="25" t="n">
        <v>44</v>
      </c>
      <c r="N927" s="25" t="n">
        <v>46</v>
      </c>
      <c r="P927" s="25" t="n">
        <v>23</v>
      </c>
      <c r="Q927" s="25" t="inlineStr">
        <is>
          <t>SUR</t>
        </is>
      </c>
      <c r="S927" s="25" t="inlineStr">
        <is>
          <t>Piso 1</t>
        </is>
      </c>
      <c r="T927" s="25">
        <f>CONCATENATE(J927," ",K927," ",L927," ",M927," ",N927," ",O927," ",P927," ",Q927," ",R927," ",S927)</f>
        <v/>
      </c>
      <c r="U927" s="46" t="n">
        <v>42763341</v>
      </c>
      <c r="V927" s="25" t="n">
        <v>2701663</v>
      </c>
      <c r="W927" s="25" t="inlineStr">
        <is>
          <t>Mario Palacio</t>
        </is>
      </c>
      <c r="X927" s="25" t="inlineStr">
        <is>
          <t>KR</t>
        </is>
      </c>
      <c r="Y927" s="25" t="n">
        <v>44</v>
      </c>
      <c r="AB927" s="25" t="n">
        <v>46</v>
      </c>
      <c r="AD927" s="25" t="n">
        <v>23</v>
      </c>
      <c r="AE927" s="25" t="inlineStr">
        <is>
          <t>SUR</t>
        </is>
      </c>
      <c r="AH927" s="25">
        <f>CONCATENATE(X927," ",Y927," ",Z927," ",AA927," ",AB927," ",AC927," ",AD927," ",AE927," ",AF927," ",AG927)</f>
        <v/>
      </c>
      <c r="AI927" s="25" t="inlineStr">
        <is>
          <t>no reporta</t>
        </is>
      </c>
      <c r="AJ927" s="25" t="n">
        <v>2709230</v>
      </c>
      <c r="AK927" s="25" t="inlineStr">
        <is>
          <t>Primavera</t>
        </is>
      </c>
      <c r="AP927" s="25" t="n">
        <v>8</v>
      </c>
      <c r="AQ927" s="34" t="n">
        <v>41968</v>
      </c>
      <c r="AS927" s="36">
        <f>AR927-AQ927</f>
        <v/>
      </c>
    </row>
    <row r="928">
      <c r="B928" s="25" t="inlineStr">
        <is>
          <t>924-2014</t>
        </is>
      </c>
      <c r="C928" s="25" t="n">
        <v>1316356</v>
      </c>
      <c r="E928" s="25" t="inlineStr">
        <is>
          <t>ESCOMBROS</t>
        </is>
      </c>
      <c r="H928" s="25" t="inlineStr">
        <is>
          <t>Materiales y escombros en espacio público</t>
        </is>
      </c>
      <c r="I928" s="25" t="inlineStr">
        <is>
          <t>Anonimo</t>
        </is>
      </c>
      <c r="T928" s="25" t="inlineStr">
        <is>
          <t>No reporta</t>
        </is>
      </c>
      <c r="U928" s="25" t="inlineStr">
        <is>
          <t>no reporta</t>
        </is>
      </c>
      <c r="V928" s="25" t="inlineStr">
        <is>
          <t>no reporta</t>
        </is>
      </c>
      <c r="W928" s="25" t="inlineStr">
        <is>
          <t>Cecilia Osorio</t>
        </is>
      </c>
      <c r="X928" s="25" t="inlineStr">
        <is>
          <t>KR</t>
        </is>
      </c>
      <c r="Y928" s="25" t="n">
        <v>24</v>
      </c>
      <c r="Z928" s="25" t="inlineStr">
        <is>
          <t>F</t>
        </is>
      </c>
      <c r="AB928" s="25" t="n">
        <v>40</v>
      </c>
      <c r="AD928" s="25" t="n">
        <v>172</v>
      </c>
      <c r="AE928" s="25" t="inlineStr">
        <is>
          <t>SUR</t>
        </is>
      </c>
      <c r="AH928" s="25">
        <f>CONCATENATE(X928," ",Y928," ",Z928," ",AA928," ",AB928," ",AC928," ",AD928," ",AE928," ",AF928," ",AG928)</f>
        <v/>
      </c>
      <c r="AI928" s="25" t="inlineStr">
        <is>
          <t>no reporta</t>
        </is>
      </c>
      <c r="AJ928" s="25" t="inlineStr">
        <is>
          <t>no reporta</t>
        </is>
      </c>
      <c r="AK928" s="25" t="inlineStr">
        <is>
          <t>El Salado</t>
        </is>
      </c>
      <c r="AP928" s="25" t="n">
        <v>6</v>
      </c>
      <c r="AQ928" s="34" t="n">
        <v>41968</v>
      </c>
      <c r="AR928" s="34" t="n">
        <v>41976</v>
      </c>
      <c r="AS928" s="36">
        <f>AR928-AQ928</f>
        <v/>
      </c>
      <c r="AT928" s="25" t="inlineStr">
        <is>
          <t>Acta de compromiso</t>
        </is>
      </c>
      <c r="AU928" s="25" t="inlineStr">
        <is>
          <t>Auto de archivo</t>
        </is>
      </c>
      <c r="AW928" s="38" t="n">
        <v>41968</v>
      </c>
      <c r="AX928" s="37" t="inlineStr">
        <is>
          <t>S. Bustamante</t>
        </is>
      </c>
      <c r="AY928" s="38" t="n">
        <v>41976</v>
      </c>
      <c r="CF928" s="38" t="n">
        <v>42012</v>
      </c>
    </row>
    <row r="929">
      <c r="B929" s="25" t="inlineStr">
        <is>
          <t>925-2014</t>
        </is>
      </c>
      <c r="C929" s="25" t="n">
        <v>1316348</v>
      </c>
      <c r="D929" s="25" t="inlineStr">
        <is>
          <t>HÍDRICO</t>
        </is>
      </c>
      <c r="H929" s="25" t="inlineStr">
        <is>
          <t>Contaminación de nacimiento con solventes y aceites</t>
        </is>
      </c>
      <c r="I929" s="25" t="inlineStr">
        <is>
          <t>anonimo</t>
        </is>
      </c>
      <c r="T929" s="25" t="inlineStr">
        <is>
          <t>No reporta</t>
        </is>
      </c>
      <c r="U929" s="25" t="inlineStr">
        <is>
          <t>no reporta</t>
        </is>
      </c>
      <c r="V929" s="25" t="inlineStr">
        <is>
          <t>no reporta</t>
        </is>
      </c>
      <c r="W929" s="25" t="inlineStr">
        <is>
          <t>Taller de vehiculos</t>
        </is>
      </c>
      <c r="X929" s="25" t="inlineStr">
        <is>
          <t>CL</t>
        </is>
      </c>
      <c r="Y929" s="25" t="n">
        <v>36</v>
      </c>
      <c r="AA929" s="25" t="inlineStr">
        <is>
          <t>SUR</t>
        </is>
      </c>
      <c r="AB929" s="25" t="n">
        <v>23</v>
      </c>
      <c r="AD929" s="25" t="n">
        <v>4</v>
      </c>
      <c r="AH929" s="25">
        <f>CONCATENATE(X929," ",Y929," ",Z929," ",AA929," ",AB929," ",AC929," ",AD929," ",AE929," ",AF929," ",AG929)</f>
        <v/>
      </c>
      <c r="AI929" s="25" t="inlineStr">
        <is>
          <t>no reporta</t>
        </is>
      </c>
      <c r="AJ929" s="25" t="inlineStr">
        <is>
          <t>no reporta</t>
        </is>
      </c>
      <c r="AK929" s="25" t="inlineStr">
        <is>
          <t>El Chocho</t>
        </is>
      </c>
      <c r="AP929" s="25" t="n">
        <v>5</v>
      </c>
      <c r="AQ929" s="34" t="n">
        <v>41967</v>
      </c>
      <c r="AR929" s="34" t="n">
        <v>41976</v>
      </c>
      <c r="AS929" s="36">
        <f>AR929-AQ929</f>
        <v/>
      </c>
      <c r="AT929" s="25" t="inlineStr">
        <is>
          <t>Acta de compromiso</t>
        </is>
      </c>
      <c r="AU929" s="25" t="inlineStr">
        <is>
          <t>Auto de archivo</t>
        </is>
      </c>
      <c r="AW929" s="38" t="n">
        <v>41976</v>
      </c>
      <c r="AX929" s="37" t="inlineStr">
        <is>
          <t>S. Bustamante</t>
        </is>
      </c>
      <c r="AY929" s="38" t="n">
        <v>41976</v>
      </c>
      <c r="CF929" s="38" t="n">
        <v>41984</v>
      </c>
    </row>
    <row r="930">
      <c r="B930" s="25" t="inlineStr">
        <is>
          <t>926-2014</t>
        </is>
      </c>
      <c r="C930" s="25" t="inlineStr">
        <is>
          <t>1316342 - 134062</t>
        </is>
      </c>
      <c r="D930" s="25" t="inlineStr">
        <is>
          <t>HÍDRICO</t>
        </is>
      </c>
      <c r="G930" s="25" t="inlineStr">
        <is>
          <t>Urbanización Entrecumbres</t>
        </is>
      </c>
      <c r="H930" s="25" t="inlineStr">
        <is>
          <t>Construcción de muro en canala de la quebrada La Hondita</t>
        </is>
      </c>
      <c r="I930" s="25" t="inlineStr">
        <is>
          <t>de Oficio</t>
        </is>
      </c>
      <c r="T930" s="25" t="inlineStr">
        <is>
          <t>No reporta</t>
        </is>
      </c>
      <c r="U930" s="25" t="inlineStr">
        <is>
          <t>no reporta</t>
        </is>
      </c>
      <c r="V930" s="25" t="inlineStr">
        <is>
          <t>no reporta</t>
        </is>
      </c>
      <c r="W930" s="25" t="inlineStr">
        <is>
          <t>Jairo Perez</t>
        </is>
      </c>
      <c r="X930" s="25" t="inlineStr">
        <is>
          <t>CL</t>
        </is>
      </c>
      <c r="Y930" s="25" t="n">
        <v>27</v>
      </c>
      <c r="Z930" s="25" t="inlineStr">
        <is>
          <t>D</t>
        </is>
      </c>
      <c r="AA930" s="25" t="inlineStr">
        <is>
          <t>SUR</t>
        </is>
      </c>
      <c r="AB930" s="25" t="n">
        <v>27</v>
      </c>
      <c r="AC930" s="25" t="inlineStr">
        <is>
          <t>B</t>
        </is>
      </c>
      <c r="AD930" s="25" t="n">
        <v>70</v>
      </c>
      <c r="AH930" s="25">
        <f>CONCATENATE(X930," ",Y930," ",Z930," ",AA930," ",AB930," ",AC930," ",AD930," ",AE930," ",AF930," ",AG930)</f>
        <v/>
      </c>
      <c r="AI930" s="25" t="inlineStr">
        <is>
          <t>no reporta</t>
        </is>
      </c>
      <c r="AJ930" s="25" t="inlineStr">
        <is>
          <t>3108431370 - 5794468</t>
        </is>
      </c>
      <c r="AK930" s="25" t="inlineStr">
        <is>
          <t>Inmaculada</t>
        </is>
      </c>
      <c r="AP930" s="25" t="n">
        <v>5</v>
      </c>
      <c r="AQ930" s="34" t="n">
        <v>41967</v>
      </c>
      <c r="AR930" s="34" t="n">
        <v>41957</v>
      </c>
      <c r="AS930" s="36">
        <f>AR930-AQ930</f>
        <v/>
      </c>
      <c r="AT930" s="25" t="inlineStr">
        <is>
          <t>Pendiente de tramite</t>
        </is>
      </c>
      <c r="AU930" s="25" t="inlineStr">
        <is>
          <t>Auto de archivo</t>
        </is>
      </c>
      <c r="AW930" s="38" t="n">
        <v>41957</v>
      </c>
      <c r="AX930" s="37" t="inlineStr">
        <is>
          <t>J. Guzman</t>
        </is>
      </c>
      <c r="AY930" s="38" t="n">
        <v>41957</v>
      </c>
    </row>
    <row r="931">
      <c r="B931" s="25" t="inlineStr">
        <is>
          <t>927-2014</t>
        </is>
      </c>
      <c r="C931" s="25" t="n">
        <v>1315636</v>
      </c>
      <c r="E931" s="25" t="inlineStr">
        <is>
          <t>RESIDUOS SOLIDOS</t>
        </is>
      </c>
      <c r="H931" s="25" t="inlineStr">
        <is>
          <t>Disposición de residuos en dias y horas no autorizadas</t>
        </is>
      </c>
      <c r="I931" s="25" t="inlineStr">
        <is>
          <t>Anonimo</t>
        </is>
      </c>
      <c r="T931" s="25" t="inlineStr">
        <is>
          <t>No reporta</t>
        </is>
      </c>
      <c r="U931" s="25" t="inlineStr">
        <is>
          <t>no reporta</t>
        </is>
      </c>
      <c r="V931" s="25" t="inlineStr">
        <is>
          <t>no reporta</t>
        </is>
      </c>
      <c r="W931" s="25" t="inlineStr">
        <is>
          <t>Habitante en dirección</t>
        </is>
      </c>
      <c r="X931" s="25" t="inlineStr">
        <is>
          <t>TR</t>
        </is>
      </c>
      <c r="Y931" s="25" t="n">
        <v>32</v>
      </c>
      <c r="Z931" s="25" t="inlineStr">
        <is>
          <t>A</t>
        </is>
      </c>
      <c r="AA931" s="25" t="inlineStr">
        <is>
          <t>SUR</t>
        </is>
      </c>
      <c r="AB931" s="25" t="n">
        <v>31</v>
      </c>
      <c r="AC931" s="25" t="inlineStr">
        <is>
          <t>D</t>
        </is>
      </c>
      <c r="AD931" s="25" t="n">
        <v>29</v>
      </c>
      <c r="AH931" s="25">
        <f>CONCATENATE(X931," ",Y931," ",Z931," ",AA931," ",AB931," ",AC931," ",AD931," ",AE931," ",AF931," ",AG931)</f>
        <v/>
      </c>
      <c r="AI931" s="25" t="inlineStr">
        <is>
          <t>no reporta</t>
        </is>
      </c>
      <c r="AJ931" s="25" t="inlineStr">
        <is>
          <t>no reporta</t>
        </is>
      </c>
      <c r="AK931" s="25" t="inlineStr">
        <is>
          <t>La Magnolia</t>
        </is>
      </c>
      <c r="AP931" s="25" t="n">
        <v>9</v>
      </c>
      <c r="AQ931" s="34" t="n">
        <v>41956</v>
      </c>
      <c r="AR931" s="34" t="n">
        <v>41977</v>
      </c>
      <c r="AS931" s="36">
        <f>AR931-AQ931</f>
        <v/>
      </c>
      <c r="AT931" s="25" t="inlineStr">
        <is>
          <t>Acta de compromiso</t>
        </is>
      </c>
      <c r="AU931" s="25" t="inlineStr">
        <is>
          <t>Auto de archivo</t>
        </is>
      </c>
      <c r="AW931" s="38" t="n">
        <v>41977</v>
      </c>
      <c r="AX931" s="37" t="inlineStr">
        <is>
          <t>L. Garcia</t>
        </is>
      </c>
      <c r="AY931" s="38" t="n">
        <v>41977</v>
      </c>
      <c r="CF931" s="38" t="n">
        <v>41984</v>
      </c>
    </row>
    <row r="932">
      <c r="B932" s="25" t="inlineStr">
        <is>
          <t>928-2014</t>
        </is>
      </c>
      <c r="C932" s="25" t="n">
        <v>1315637</v>
      </c>
      <c r="E932" s="25" t="inlineStr">
        <is>
          <t>RESIDUOS SOLIDOS</t>
        </is>
      </c>
      <c r="H932" s="25" t="inlineStr">
        <is>
          <t>Disposición inadecuada de residuos sólidos</t>
        </is>
      </c>
      <c r="I932" s="25" t="inlineStr">
        <is>
          <t>Anonimo</t>
        </is>
      </c>
      <c r="T932" s="25" t="inlineStr">
        <is>
          <t>No reporta</t>
        </is>
      </c>
      <c r="U932" s="25" t="inlineStr">
        <is>
          <t>no reporta</t>
        </is>
      </c>
      <c r="V932" s="25" t="inlineStr">
        <is>
          <t>no reporta</t>
        </is>
      </c>
      <c r="W932" s="25" t="inlineStr">
        <is>
          <t>Habitante en dirección</t>
        </is>
      </c>
      <c r="X932" s="25" t="inlineStr">
        <is>
          <t>TR</t>
        </is>
      </c>
      <c r="Y932" s="25" t="n">
        <v>33</v>
      </c>
      <c r="AA932" s="25" t="inlineStr">
        <is>
          <t>SUR</t>
        </is>
      </c>
      <c r="AB932" s="25" t="n">
        <v>31</v>
      </c>
      <c r="AC932" s="25" t="inlineStr">
        <is>
          <t>E</t>
        </is>
      </c>
      <c r="AD932" s="25" t="n">
        <v>19</v>
      </c>
      <c r="AH932" s="25">
        <f>CONCATENATE(X932," ",Y932," ",Z932," ",AA932," ",AB932," ",AC932," ",AD932," ",AE932," ",AF932," ",AG932)</f>
        <v/>
      </c>
      <c r="AI932" s="25" t="inlineStr">
        <is>
          <t>no reporta</t>
        </is>
      </c>
      <c r="AJ932" s="25" t="inlineStr">
        <is>
          <t>no reporta</t>
        </is>
      </c>
      <c r="AK932" s="25" t="inlineStr">
        <is>
          <t>La Magnolia</t>
        </is>
      </c>
      <c r="AP932" s="25" t="n">
        <v>9</v>
      </c>
      <c r="AQ932" s="34" t="n">
        <v>41956</v>
      </c>
      <c r="AR932" s="34" t="n">
        <v>41977</v>
      </c>
      <c r="AS932" s="36">
        <f>AR932-AQ932</f>
        <v/>
      </c>
      <c r="AT932" s="25" t="inlineStr">
        <is>
          <t>Acta de compromiso</t>
        </is>
      </c>
      <c r="AU932" s="25" t="inlineStr">
        <is>
          <t>Auto de archivo</t>
        </is>
      </c>
      <c r="AW932" s="38" t="n">
        <v>41977</v>
      </c>
      <c r="AX932" s="37" t="inlineStr">
        <is>
          <t>L. Garcia</t>
        </is>
      </c>
      <c r="AY932" s="38" t="n">
        <v>41977</v>
      </c>
      <c r="CF932" s="38" t="n">
        <v>41984</v>
      </c>
    </row>
    <row r="933">
      <c r="B933" s="25" t="inlineStr">
        <is>
          <t>929-2014</t>
        </is>
      </c>
      <c r="C933" s="25" t="n">
        <v>1313543</v>
      </c>
      <c r="E933" s="25" t="inlineStr">
        <is>
          <t>RESIDUOS SOLIDOS</t>
        </is>
      </c>
      <c r="H933" s="25" t="inlineStr">
        <is>
          <t>Escombros en espacio público</t>
        </is>
      </c>
      <c r="I933" s="25" t="inlineStr">
        <is>
          <t>Comunidad</t>
        </is>
      </c>
      <c r="T933" s="25" t="inlineStr">
        <is>
          <t>No reporta</t>
        </is>
      </c>
      <c r="U933" s="25" t="inlineStr">
        <is>
          <t>no reporta</t>
        </is>
      </c>
      <c r="V933" s="25" t="inlineStr">
        <is>
          <t>no reporta</t>
        </is>
      </c>
      <c r="W933" s="25" t="inlineStr">
        <is>
          <t>Habitante en dirección</t>
        </is>
      </c>
      <c r="X933" s="25" t="inlineStr">
        <is>
          <t>CL</t>
        </is>
      </c>
      <c r="Y933" s="25" t="n">
        <v>39</v>
      </c>
      <c r="AA933" s="25" t="inlineStr">
        <is>
          <t>SUR</t>
        </is>
      </c>
      <c r="AB933" s="25" t="n">
        <v>45</v>
      </c>
      <c r="AD933" s="25" t="n">
        <v>24</v>
      </c>
      <c r="AH933" s="25">
        <f>CONCATENATE(X933," ",Y933," ",Z933," ",AA933," ",AB933," ",AC933," ",AD933," ",AE933," ",AF933," ",AG933)</f>
        <v/>
      </c>
      <c r="AI933" s="25" t="inlineStr">
        <is>
          <t>no reporta</t>
        </is>
      </c>
      <c r="AJ933" s="25" t="inlineStr">
        <is>
          <t>no reporta</t>
        </is>
      </c>
      <c r="AK933" s="25" t="inlineStr">
        <is>
          <t>Alcalá</t>
        </is>
      </c>
      <c r="AP933" s="25" t="n">
        <v>8</v>
      </c>
      <c r="AQ933" s="34" t="n">
        <v>41884</v>
      </c>
      <c r="AR933" s="34" t="n">
        <v>41977</v>
      </c>
      <c r="AS933" s="36">
        <f>AR933-AQ933</f>
        <v/>
      </c>
      <c r="AT933" s="25" t="inlineStr">
        <is>
          <t>Acta de compromiso</t>
        </is>
      </c>
      <c r="AU933" s="25" t="inlineStr">
        <is>
          <t>Auto de archivo</t>
        </is>
      </c>
      <c r="AW933" s="38" t="n">
        <v>41977</v>
      </c>
      <c r="AX933" s="37" t="inlineStr">
        <is>
          <t>L. Garcia</t>
        </is>
      </c>
      <c r="AY933" s="38" t="n">
        <v>41977</v>
      </c>
      <c r="CF933" s="38" t="n">
        <v>41990</v>
      </c>
    </row>
    <row r="934">
      <c r="B934" s="25" t="inlineStr">
        <is>
          <t>930-2014</t>
        </is>
      </c>
      <c r="C934" s="25" t="n">
        <v>1313544</v>
      </c>
      <c r="E934" s="25" t="inlineStr">
        <is>
          <t>RESIDUOS SOLIDOS</t>
        </is>
      </c>
      <c r="H934" s="25" t="inlineStr">
        <is>
          <t>Escombros en espacio público</t>
        </is>
      </c>
      <c r="I934" s="25" t="inlineStr">
        <is>
          <t>Comunidad</t>
        </is>
      </c>
      <c r="T934" s="25" t="inlineStr">
        <is>
          <t>No reporta</t>
        </is>
      </c>
      <c r="U934" s="25" t="inlineStr">
        <is>
          <t>no reporta</t>
        </is>
      </c>
      <c r="V934" s="25" t="inlineStr">
        <is>
          <t>no reporta</t>
        </is>
      </c>
      <c r="W934" s="25" t="inlineStr">
        <is>
          <t>Habitante en dirección</t>
        </is>
      </c>
      <c r="X934" s="25" t="inlineStr">
        <is>
          <t>CL</t>
        </is>
      </c>
      <c r="Y934" s="25" t="n">
        <v>46</v>
      </c>
      <c r="Z934" s="25" t="inlineStr">
        <is>
          <t>C</t>
        </is>
      </c>
      <c r="AA934" s="25" t="inlineStr">
        <is>
          <t>SUR</t>
        </is>
      </c>
      <c r="AB934" s="25" t="n">
        <v>42</v>
      </c>
      <c r="AC934" s="25" t="inlineStr">
        <is>
          <t>A</t>
        </is>
      </c>
      <c r="AD934" s="25" t="n">
        <v>19</v>
      </c>
      <c r="AH934" s="25">
        <f>CONCATENATE(X934," ",Y934," ",Z934," ",AA934," ",AB934," ",AC934," ",AD934," ",AE934," ",AF934," ",AG934)</f>
        <v/>
      </c>
      <c r="AI934" s="25" t="inlineStr">
        <is>
          <t>no reporta</t>
        </is>
      </c>
      <c r="AJ934" s="25" t="inlineStr">
        <is>
          <t>no reporta</t>
        </is>
      </c>
      <c r="AK934" s="25" t="inlineStr">
        <is>
          <t>La Paz</t>
        </is>
      </c>
      <c r="AP934" s="25" t="n">
        <v>7</v>
      </c>
      <c r="AQ934" s="34" t="n">
        <v>41884</v>
      </c>
      <c r="AS934" s="36">
        <f>AR934-AQ934</f>
        <v/>
      </c>
      <c r="AT934" s="25" t="inlineStr">
        <is>
          <t>Acta de compromiso</t>
        </is>
      </c>
      <c r="AU934" s="25" t="inlineStr">
        <is>
          <t>Auto de archivo</t>
        </is>
      </c>
      <c r="AW934" s="38" t="n">
        <v>41977</v>
      </c>
      <c r="AX934" s="37" t="inlineStr">
        <is>
          <t>L. Garcia</t>
        </is>
      </c>
      <c r="AY934" s="38" t="n">
        <v>41977</v>
      </c>
      <c r="CF934" s="38" t="n">
        <v>41990</v>
      </c>
    </row>
    <row r="935">
      <c r="B935" s="25" t="inlineStr">
        <is>
          <t>931-2014</t>
        </is>
      </c>
      <c r="C935" s="25" t="n">
        <v>1316243</v>
      </c>
      <c r="D935" s="25" t="inlineStr">
        <is>
          <t>FAUNA DOMÉSTICA</t>
        </is>
      </c>
      <c r="H935" s="25" t="inlineStr">
        <is>
          <t>Usuario que no recoge o dispone mal los residuos de su mascota</t>
        </is>
      </c>
      <c r="I935" s="25" t="inlineStr">
        <is>
          <t>Gonzalo Santamaria</t>
        </is>
      </c>
      <c r="J935" s="25" t="inlineStr">
        <is>
          <t>TR</t>
        </is>
      </c>
      <c r="K935" s="25" t="n">
        <v>35</v>
      </c>
      <c r="L935" s="25" t="inlineStr">
        <is>
          <t>D</t>
        </is>
      </c>
      <c r="M935" s="25" t="inlineStr">
        <is>
          <t>SUR</t>
        </is>
      </c>
      <c r="N935" s="25" t="n">
        <v>32</v>
      </c>
      <c r="P935" s="25" t="n">
        <v>94</v>
      </c>
      <c r="T935" s="25">
        <f>CONCATENATE(J935," ",K935," ",L935," ",M935," ",N935," ",O935," ",P935," ",Q935," ",R935," ",S935)</f>
        <v/>
      </c>
      <c r="U935" s="25" t="n">
        <v>8344275</v>
      </c>
      <c r="V935" s="25" t="inlineStr">
        <is>
          <t>2762508-3136204356</t>
        </is>
      </c>
      <c r="W935" s="25" t="inlineStr">
        <is>
          <t>Tiberio Sanchez</t>
        </is>
      </c>
      <c r="X935" s="25" t="inlineStr">
        <is>
          <t>TR</t>
        </is>
      </c>
      <c r="Y935" s="25" t="n">
        <v>35</v>
      </c>
      <c r="Z935" s="25" t="inlineStr">
        <is>
          <t>A</t>
        </is>
      </c>
      <c r="AA935" s="25" t="inlineStr">
        <is>
          <t>SUR</t>
        </is>
      </c>
      <c r="AB935" s="25" t="n">
        <v>32</v>
      </c>
      <c r="AD935" s="25" t="n">
        <v>107</v>
      </c>
      <c r="AH935" s="25">
        <f>CONCATENATE(X935," ",Y935," ",Z935," ",AA935," ",AB935," ",AC935," ",AD935," ",AE935," ",AF935," ",AG935)</f>
        <v/>
      </c>
      <c r="AI935" s="25" t="inlineStr">
        <is>
          <t>no reporta</t>
        </is>
      </c>
      <c r="AJ935" s="25" t="inlineStr">
        <is>
          <t>no reporta</t>
        </is>
      </c>
      <c r="AK935" s="25" t="inlineStr">
        <is>
          <t>Los Naranjos</t>
        </is>
      </c>
      <c r="AP935" s="25" t="n">
        <v>9</v>
      </c>
      <c r="AQ935" s="34" t="n">
        <v>41963</v>
      </c>
      <c r="AR935" s="34" t="n">
        <v>41977</v>
      </c>
      <c r="AS935" s="36">
        <f>AR935-AQ935</f>
        <v/>
      </c>
      <c r="AT935" s="25" t="inlineStr">
        <is>
          <t>Acta de compromiso</t>
        </is>
      </c>
      <c r="AU935" s="25" t="inlineStr">
        <is>
          <t>Auto de archivo</t>
        </is>
      </c>
      <c r="AW935" s="38" t="n">
        <v>41978</v>
      </c>
      <c r="AX935" s="37" t="inlineStr">
        <is>
          <t>L. Garcia</t>
        </is>
      </c>
      <c r="AY935" s="38" t="n">
        <v>41977</v>
      </c>
      <c r="CF935" s="38" t="n">
        <v>41984</v>
      </c>
    </row>
    <row r="936">
      <c r="B936" s="25" t="inlineStr">
        <is>
          <t>932-2014</t>
        </is>
      </c>
      <c r="C936" s="25" t="n">
        <v>1316284</v>
      </c>
      <c r="D936" s="25" t="inlineStr">
        <is>
          <t>FLORA</t>
        </is>
      </c>
      <c r="G936" s="25" t="inlineStr">
        <is>
          <t>Urbanización Acanto</t>
        </is>
      </c>
      <c r="H936" s="25" t="inlineStr">
        <is>
          <t>Verificar posibles daños a arboles por obra ZU-4121</t>
        </is>
      </c>
      <c r="I936" s="25" t="inlineStr">
        <is>
          <t>Acanto Condomio Natural</t>
        </is>
      </c>
      <c r="J936" s="25" t="inlineStr">
        <is>
          <t>KR</t>
        </is>
      </c>
      <c r="K936" s="25" t="n">
        <v>41</v>
      </c>
      <c r="L936" s="25" t="inlineStr">
        <is>
          <t>A</t>
        </is>
      </c>
      <c r="N936" s="25" t="n">
        <v>22</v>
      </c>
      <c r="P936" s="25" t="n">
        <v>87</v>
      </c>
      <c r="Q936" s="25" t="inlineStr">
        <is>
          <t>SUR</t>
        </is>
      </c>
      <c r="T936" s="25">
        <f>CONCATENATE(J936," ",K936," ",L936," ",M936," ",N936," ",O936," ",P936," ",Q936," ",R936," ",S936)</f>
        <v/>
      </c>
      <c r="U936" s="25" t="inlineStr">
        <is>
          <t>No reporta</t>
        </is>
      </c>
      <c r="V936" s="25" t="inlineStr">
        <is>
          <t>3134558 - 3136419</t>
        </is>
      </c>
      <c r="W936" s="25" t="inlineStr">
        <is>
          <t>Obra ZU-4121</t>
        </is>
      </c>
      <c r="X936" s="25" t="inlineStr">
        <is>
          <t>KR</t>
        </is>
      </c>
      <c r="Y936" s="25" t="n">
        <v>41</v>
      </c>
      <c r="Z936" s="25" t="inlineStr">
        <is>
          <t>A</t>
        </is>
      </c>
      <c r="AB936" s="25" t="n">
        <v>22</v>
      </c>
      <c r="AD936" s="25" t="n">
        <v>87</v>
      </c>
      <c r="AE936" s="25" t="inlineStr">
        <is>
          <t>SUR</t>
        </is>
      </c>
      <c r="AH936" s="25">
        <f>CONCATENATE(X936," ",Y936," ",Z936," ",AA936," ",AB936," ",AC936," ",AD936," ",AE936," ",AF936," ",AG936)</f>
        <v/>
      </c>
      <c r="AI936" s="25" t="inlineStr">
        <is>
          <t>no reporta</t>
        </is>
      </c>
      <c r="AJ936" s="25" t="inlineStr">
        <is>
          <t>no reporta</t>
        </is>
      </c>
      <c r="AK936" s="25" t="inlineStr">
        <is>
          <t>Las Orquideas</t>
        </is>
      </c>
      <c r="AP936" s="25" t="n">
        <v>3</v>
      </c>
      <c r="AQ936" s="34" t="n">
        <v>41964</v>
      </c>
      <c r="AS936" s="36">
        <f>AR936-AQ936</f>
        <v/>
      </c>
      <c r="AT936" s="25" t="inlineStr">
        <is>
          <t>Acta de compromiso</t>
        </is>
      </c>
      <c r="AU936" s="25" t="inlineStr">
        <is>
          <t>Auto de archivo</t>
        </is>
      </c>
      <c r="AV936" s="25" t="inlineStr">
        <is>
          <t xml:space="preserve">Se realiza visita y se pudo observar que cumplieron con lo solicitado, repararon los daños, reforestaron la zona y remplazaron el arbol tumbado. </t>
        </is>
      </c>
      <c r="AW936" s="38" t="n">
        <v>42122</v>
      </c>
      <c r="AX936" s="37" t="inlineStr">
        <is>
          <t>A. Arbelaez</t>
        </is>
      </c>
      <c r="AY936" s="38" t="n">
        <v>42122</v>
      </c>
    </row>
    <row r="937">
      <c r="B937" s="25" t="inlineStr">
        <is>
          <t>933-2014</t>
        </is>
      </c>
      <c r="C937" s="25" t="n">
        <v>1316526</v>
      </c>
      <c r="D937" s="25" t="inlineStr">
        <is>
          <t>FAUNA DOMÉSTICA</t>
        </is>
      </c>
      <c r="H937" s="25" t="inlineStr">
        <is>
          <t>Ataque de una masctoa a una persona</t>
        </is>
      </c>
      <c r="I937" s="25" t="inlineStr">
        <is>
          <t>Luz Mary Bula</t>
        </is>
      </c>
      <c r="J937" s="25" t="inlineStr">
        <is>
          <t>KR</t>
        </is>
      </c>
      <c r="K937" s="25" t="n">
        <v>47</v>
      </c>
      <c r="L937" s="25" t="inlineStr">
        <is>
          <t>B</t>
        </is>
      </c>
      <c r="N937" s="25" t="n">
        <v>25</v>
      </c>
      <c r="O937" s="25" t="inlineStr">
        <is>
          <t>A</t>
        </is>
      </c>
      <c r="P937" s="25" t="n">
        <v>37</v>
      </c>
      <c r="Q937" s="25" t="inlineStr">
        <is>
          <t>SUR</t>
        </is>
      </c>
      <c r="T937" s="25">
        <f>CONCATENATE(J937," ",K937," ",L937," ",M937," ",N937," ",O937," ",P937," ",Q937," ",R937," ",S937)</f>
        <v/>
      </c>
      <c r="U937" s="46" t="n">
        <v>50980126</v>
      </c>
      <c r="V937" s="25" t="n">
        <v>2709666</v>
      </c>
      <c r="W937" s="25" t="inlineStr">
        <is>
          <t>Guillermos de Jesus Zapata Mesa</t>
        </is>
      </c>
      <c r="X937" s="25" t="inlineStr">
        <is>
          <t>CL</t>
        </is>
      </c>
      <c r="Y937" s="25" t="n">
        <v>36</v>
      </c>
      <c r="Z937" s="25" t="inlineStr">
        <is>
          <t>B</t>
        </is>
      </c>
      <c r="AA937" s="25" t="inlineStr">
        <is>
          <t>SUR</t>
        </is>
      </c>
      <c r="AB937" s="25" t="n">
        <v>24</v>
      </c>
      <c r="AD937" s="25" t="n">
        <v>149</v>
      </c>
      <c r="AH937" s="25">
        <f>CONCATENATE(X937," ",Y937," ",Z937," ",AA937," ",AB937," ",AC937," ",AD937," ",AE937," ",AF937," ",AG937)</f>
        <v/>
      </c>
      <c r="AI937" s="25" t="inlineStr">
        <is>
          <t>no reporta</t>
        </is>
      </c>
      <c r="AJ937" s="25" t="n">
        <v>3362026</v>
      </c>
      <c r="AL937" s="25" t="inlineStr">
        <is>
          <t>El Escobero</t>
        </is>
      </c>
      <c r="AP937" s="25" t="n">
        <v>10</v>
      </c>
      <c r="AQ937" s="34" t="n">
        <v>41974</v>
      </c>
      <c r="AS937" s="36">
        <f>AR937-AQ937</f>
        <v/>
      </c>
      <c r="AT937" s="25" t="inlineStr">
        <is>
          <t>Código de policia</t>
        </is>
      </c>
      <c r="AU937" s="25" t="inlineStr">
        <is>
          <t>Auto de archivo</t>
        </is>
      </c>
    </row>
    <row r="938">
      <c r="B938" s="25" t="inlineStr">
        <is>
          <t>934-2014</t>
        </is>
      </c>
      <c r="C938" s="25" t="n">
        <v>1314499</v>
      </c>
      <c r="D938" s="25" t="inlineStr">
        <is>
          <t>FLORA</t>
        </is>
      </c>
      <c r="G938" s="25" t="inlineStr">
        <is>
          <t>Hacienda Avignon</t>
        </is>
      </c>
      <c r="H938" s="25" t="inlineStr">
        <is>
          <t>Poda de 6 individuos vegetales</t>
        </is>
      </c>
      <c r="I938" s="25" t="inlineStr">
        <is>
          <t>De oficio</t>
        </is>
      </c>
      <c r="T938" s="25" t="inlineStr">
        <is>
          <t>No reporta</t>
        </is>
      </c>
      <c r="U938" s="25" t="inlineStr">
        <is>
          <t>no reporta</t>
        </is>
      </c>
      <c r="V938" s="25" t="inlineStr">
        <is>
          <t>no reporta</t>
        </is>
      </c>
      <c r="W938" s="25" t="inlineStr">
        <is>
          <t>Antonio Velez</t>
        </is>
      </c>
      <c r="X938" s="25" t="inlineStr">
        <is>
          <t>KR</t>
        </is>
      </c>
      <c r="Y938" s="25" t="n">
        <v>23</v>
      </c>
      <c r="AB938" s="25" t="n">
        <v>25</v>
      </c>
      <c r="AD938" s="25" t="n">
        <v>53</v>
      </c>
      <c r="AE938" s="25" t="inlineStr">
        <is>
          <t>SUR</t>
        </is>
      </c>
      <c r="AH938" s="25">
        <f>CONCATENATE(X938," ",Y938," ",Z938," ",AA938," ",AB938," ",AC938," ",AD938," ",AE938," ",AF938," ",AG938)</f>
        <v/>
      </c>
      <c r="AI938" s="25" t="inlineStr">
        <is>
          <t>no reporta</t>
        </is>
      </c>
      <c r="AJ938" s="25" t="inlineStr">
        <is>
          <t>no reporta</t>
        </is>
      </c>
      <c r="AK938" s="25" t="inlineStr">
        <is>
          <t>El Esmeraldal</t>
        </is>
      </c>
      <c r="AP938" s="25" t="n">
        <v>4</v>
      </c>
      <c r="AQ938" s="34" t="n">
        <v>41970</v>
      </c>
      <c r="AR938" s="34" t="n">
        <v>41970</v>
      </c>
      <c r="AS938" s="36">
        <f>AR938-AQ938</f>
        <v/>
      </c>
      <c r="AT938" s="25" t="inlineStr">
        <is>
          <t>Remisión u otros</t>
        </is>
      </c>
      <c r="AU938" s="25" t="inlineStr">
        <is>
          <t>Auto de archivo</t>
        </is>
      </c>
      <c r="AW938" s="38" t="n">
        <v>41970</v>
      </c>
      <c r="AX938" s="37" t="inlineStr">
        <is>
          <t>L. Garcia</t>
        </is>
      </c>
      <c r="AY938" s="38" t="n">
        <v>41970</v>
      </c>
      <c r="CF938" s="38" t="n">
        <v>41977</v>
      </c>
    </row>
    <row r="939">
      <c r="B939" s="25" t="inlineStr">
        <is>
          <t>935-2014</t>
        </is>
      </c>
      <c r="C939" s="25" t="n">
        <v>1316351</v>
      </c>
      <c r="H939" s="25" t="inlineStr">
        <is>
          <t>Incumplimiento de ley 746 de 2002</t>
        </is>
      </c>
      <c r="I939" s="25" t="inlineStr">
        <is>
          <t>Policia Nacional - Patrullero Ciro Antonio Arias</t>
        </is>
      </c>
      <c r="T939" s="25" t="inlineStr">
        <is>
          <t>No reporta</t>
        </is>
      </c>
      <c r="U939" s="25" t="inlineStr">
        <is>
          <t>no reporta</t>
        </is>
      </c>
      <c r="V939" s="25" t="inlineStr">
        <is>
          <t>no reporta</t>
        </is>
      </c>
      <c r="W939" s="25" t="inlineStr">
        <is>
          <t>Ruben Dario Rincon Bolivar</t>
        </is>
      </c>
      <c r="AH939" s="25" t="inlineStr">
        <is>
          <t>no reporta</t>
        </is>
      </c>
      <c r="AI939" s="25" t="n">
        <v>1001505897</v>
      </c>
      <c r="AJ939" s="25" t="n">
        <v>3017089927</v>
      </c>
      <c r="AK939" s="25" t="inlineStr">
        <is>
          <t>La Magnolia</t>
        </is>
      </c>
      <c r="AP939" s="25" t="n">
        <v>9</v>
      </c>
      <c r="AQ939" s="34" t="n">
        <v>41968</v>
      </c>
      <c r="AR939" s="34" t="n">
        <v>41967</v>
      </c>
      <c r="AS939" s="36">
        <f>AR939-AQ939</f>
        <v/>
      </c>
      <c r="AT939" s="25" t="inlineStr">
        <is>
          <t>Acta de compromiso</t>
        </is>
      </c>
      <c r="AU939" s="25" t="inlineStr">
        <is>
          <t>Verificación</t>
        </is>
      </c>
      <c r="BL939" s="38" t="n">
        <v>41967</v>
      </c>
      <c r="BM939" s="37" t="inlineStr">
        <is>
          <t>F. Villarraga</t>
        </is>
      </c>
      <c r="BN939" s="38" t="n">
        <v>41967</v>
      </c>
    </row>
    <row r="940">
      <c r="B940" s="25" t="inlineStr">
        <is>
          <t>936-2014</t>
        </is>
      </c>
      <c r="C940" s="25" t="inlineStr">
        <is>
          <t>1315635 - 1316574</t>
        </is>
      </c>
      <c r="E940" s="25" t="inlineStr">
        <is>
          <t>RESIDUOS SOLIDOS</t>
        </is>
      </c>
      <c r="G940" s="25" t="inlineStr">
        <is>
          <t>Edificio Dorado Tower - Arcoiris y San Miguel</t>
        </is>
      </c>
      <c r="H940" s="25" t="inlineStr">
        <is>
          <t>Disposición inadecuada de residuos sólidos</t>
        </is>
      </c>
      <c r="I940" s="25" t="inlineStr">
        <is>
          <t>Fernando Holguin Angel</t>
        </is>
      </c>
      <c r="J940" s="25" t="inlineStr">
        <is>
          <t>KR</t>
        </is>
      </c>
      <c r="K940" s="25" t="n">
        <v>42</v>
      </c>
      <c r="L940" s="25" t="inlineStr">
        <is>
          <t>A</t>
        </is>
      </c>
      <c r="N940" s="25" t="n">
        <v>40</v>
      </c>
      <c r="O940" s="25" t="inlineStr">
        <is>
          <t>H</t>
        </is>
      </c>
      <c r="P940" s="25" t="n">
        <v>74</v>
      </c>
      <c r="Q940" s="25" t="inlineStr">
        <is>
          <t>SUR</t>
        </is>
      </c>
      <c r="T940" s="25">
        <f>CONCATENATE(J940," ",K940," ",L940," ",M940," ",N940," ",O940," ",P940," ",Q940," ",R940," ",S940)</f>
        <v/>
      </c>
      <c r="U940" s="25" t="n">
        <v>98604101</v>
      </c>
      <c r="V940" s="25" t="n">
        <v>3838389</v>
      </c>
      <c r="W940" s="25" t="inlineStr">
        <is>
          <t>varias personas</t>
        </is>
      </c>
      <c r="AH940" s="25" t="inlineStr">
        <is>
          <t>no reporta</t>
        </is>
      </c>
      <c r="AI940" s="25" t="inlineStr">
        <is>
          <t>no reporta</t>
        </is>
      </c>
      <c r="AJ940" s="25" t="inlineStr">
        <is>
          <t>no reporta</t>
        </is>
      </c>
      <c r="AK940" s="25" t="inlineStr">
        <is>
          <t>El Dorado</t>
        </is>
      </c>
      <c r="AP940" s="25" t="n">
        <v>7</v>
      </c>
      <c r="AQ940" s="34" t="n">
        <v>41956</v>
      </c>
      <c r="AR940" s="34" t="n">
        <v>41975</v>
      </c>
      <c r="AS940" s="36">
        <f>AR940-AQ940</f>
        <v/>
      </c>
      <c r="AT940" s="25" t="inlineStr">
        <is>
          <t>Acta de compromiso</t>
        </is>
      </c>
      <c r="AU940" s="25" t="inlineStr">
        <is>
          <t>Auto de archivo</t>
        </is>
      </c>
      <c r="AW940" s="38" t="n">
        <v>41975</v>
      </c>
      <c r="AX940" s="37" t="inlineStr">
        <is>
          <t>L. Garcia</t>
        </is>
      </c>
      <c r="AY940" s="38" t="n">
        <v>41975</v>
      </c>
      <c r="CF940" s="38" t="n">
        <v>41995</v>
      </c>
    </row>
    <row r="941">
      <c r="B941" s="25" t="inlineStr">
        <is>
          <t>937-2014</t>
        </is>
      </c>
      <c r="C941" s="25" t="n">
        <v>1313545</v>
      </c>
      <c r="D941" s="25" t="inlineStr">
        <is>
          <t>FAUNA DOMÉSTICA</t>
        </is>
      </c>
      <c r="G941" s="25" t="inlineStr">
        <is>
          <t>Camino Verde de los Naranjos</t>
        </is>
      </c>
      <c r="H941" s="25" t="inlineStr">
        <is>
          <t>Ataque de una mascota a otra</t>
        </is>
      </c>
      <c r="I941" s="25" t="inlineStr">
        <is>
          <t>Ana Maria Giraldo Martinez</t>
        </is>
      </c>
      <c r="J941" s="25" t="inlineStr">
        <is>
          <t>CL</t>
        </is>
      </c>
      <c r="K941" s="25" t="n">
        <v>39</v>
      </c>
      <c r="L941" s="25" t="inlineStr">
        <is>
          <t>H</t>
        </is>
      </c>
      <c r="M941" s="25" t="inlineStr">
        <is>
          <t>SUR</t>
        </is>
      </c>
      <c r="N941" s="25" t="n">
        <v>27</v>
      </c>
      <c r="O941" s="25" t="inlineStr">
        <is>
          <t>B</t>
        </is>
      </c>
      <c r="P941" s="25" t="n">
        <v>40</v>
      </c>
      <c r="S941" s="25" t="n">
        <v>34</v>
      </c>
      <c r="T941" s="25">
        <f>CONCATENATE(J941," ",K941," ",L941," ",M941," ",N941," ",O941," ",P941," ",Q941," ",R941," ",S941)</f>
        <v/>
      </c>
      <c r="U941" s="25" t="n">
        <v>42873373</v>
      </c>
      <c r="V941" s="25" t="n">
        <v>3323400</v>
      </c>
      <c r="W941" s="25" t="inlineStr">
        <is>
          <t>Daniel Gaviria</t>
        </is>
      </c>
      <c r="X941" s="25" t="inlineStr">
        <is>
          <t>CL</t>
        </is>
      </c>
      <c r="Y941" s="25" t="n">
        <v>39</v>
      </c>
      <c r="Z941" s="25" t="inlineStr">
        <is>
          <t>A</t>
        </is>
      </c>
      <c r="AA941" s="25" t="inlineStr">
        <is>
          <t>SUR</t>
        </is>
      </c>
      <c r="AB941" s="25" t="n">
        <v>27</v>
      </c>
      <c r="AC941" s="25" t="inlineStr">
        <is>
          <t>B</t>
        </is>
      </c>
      <c r="AD941" s="25" t="n">
        <v>40</v>
      </c>
      <c r="AG941" s="25" t="n">
        <v>168</v>
      </c>
      <c r="AH941" s="25">
        <f>CONCATENATE(X941," ",Y941," ",Z941," ",AA941," ",AB941," ",AC941," ",AD941," ",AE941," ",AF941," ",AG941)</f>
        <v/>
      </c>
      <c r="AI941" s="25" t="inlineStr">
        <is>
          <t>no reporta</t>
        </is>
      </c>
      <c r="AJ941" s="25" t="inlineStr">
        <is>
          <t>no reporta</t>
        </is>
      </c>
      <c r="AK941" s="25" t="inlineStr">
        <is>
          <t>San José</t>
        </is>
      </c>
      <c r="AP941" s="25" t="n">
        <v>6</v>
      </c>
      <c r="AQ941" s="34" t="n">
        <v>41884</v>
      </c>
      <c r="AR941" s="34" t="n">
        <v>41703</v>
      </c>
      <c r="AS941" s="36">
        <f>AR941-AQ941</f>
        <v/>
      </c>
      <c r="AT941" s="25" t="inlineStr">
        <is>
          <t>Código de policia</t>
        </is>
      </c>
      <c r="AU941" s="25" t="inlineStr">
        <is>
          <t>Auto de archivo</t>
        </is>
      </c>
      <c r="AW941" s="38" t="n">
        <v>41703</v>
      </c>
      <c r="AX941" s="37" t="inlineStr">
        <is>
          <t>J. Restrepo</t>
        </is>
      </c>
      <c r="AY941" s="38" t="n">
        <v>41703</v>
      </c>
      <c r="AZ941" s="38" t="n">
        <v>41715</v>
      </c>
      <c r="BA941" s="37" t="inlineStr">
        <is>
          <t>J. Restrepo</t>
        </is>
      </c>
      <c r="BB941" s="38" t="n">
        <v>41715</v>
      </c>
      <c r="BC941" s="38" t="n">
        <v>41948</v>
      </c>
      <c r="BD941" s="37" t="inlineStr">
        <is>
          <t>J. Alvarez</t>
        </is>
      </c>
      <c r="BE941" s="38" t="n">
        <v>41948</v>
      </c>
      <c r="BT941" s="38" t="n">
        <v>41851</v>
      </c>
      <c r="BU941" s="38" t="n">
        <v>41851</v>
      </c>
      <c r="CF941" s="38" t="n">
        <v>41990</v>
      </c>
    </row>
    <row r="942">
      <c r="B942" s="25" t="inlineStr">
        <is>
          <t>938-2014</t>
        </is>
      </c>
      <c r="C942" s="25" t="n">
        <v>1315623</v>
      </c>
      <c r="E942" s="25" t="inlineStr">
        <is>
          <t>MATERIALES DE CONSTRUCCIÓN</t>
        </is>
      </c>
      <c r="F942" s="25" t="n">
        <v>9</v>
      </c>
      <c r="G942" s="25" t="inlineStr">
        <is>
          <t>Conasfaltos S.A</t>
        </is>
      </c>
      <c r="H942" s="25" t="inlineStr">
        <is>
          <t>Disposicion inadecuada de materiales de construcción en vía pública</t>
        </is>
      </c>
      <c r="I942" s="25" t="inlineStr">
        <is>
          <t>de oficio</t>
        </is>
      </c>
      <c r="T942" s="25" t="inlineStr">
        <is>
          <t>No reporta</t>
        </is>
      </c>
      <c r="U942" s="25" t="inlineStr">
        <is>
          <t>no reporta</t>
        </is>
      </c>
      <c r="V942" s="25" t="inlineStr">
        <is>
          <t>no reporta</t>
        </is>
      </c>
      <c r="W942" s="25" t="inlineStr">
        <is>
          <t>Conasfaltos S.A</t>
        </is>
      </c>
      <c r="X942" s="25" t="inlineStr">
        <is>
          <t>CL</t>
        </is>
      </c>
      <c r="Y942" s="25" t="n">
        <v>36</v>
      </c>
      <c r="Z942" s="25" t="inlineStr">
        <is>
          <t>DD</t>
        </is>
      </c>
      <c r="AA942" s="25" t="inlineStr">
        <is>
          <t>SUR</t>
        </is>
      </c>
      <c r="AH942" s="25">
        <f>CONCATENATE(X942," ",Y942," ",Z942," ",AA942," ",AB942," ",AC942," ",AD942," ",AE942," ",AF942," ",AG942)</f>
        <v/>
      </c>
      <c r="AI942" s="25" t="inlineStr">
        <is>
          <t>890.929.951-7</t>
        </is>
      </c>
      <c r="AJ942" s="25" t="n">
        <v>4000000</v>
      </c>
      <c r="AK942" s="25" t="inlineStr">
        <is>
          <t>La Pradera</t>
        </is>
      </c>
      <c r="AP942" s="25" t="n">
        <v>5</v>
      </c>
      <c r="AQ942" s="34" t="n">
        <v>41955</v>
      </c>
      <c r="AR942" s="34" t="n">
        <v>41955</v>
      </c>
      <c r="AS942" s="36">
        <f>AR942-AQ942</f>
        <v/>
      </c>
      <c r="AT942" s="25" t="inlineStr">
        <is>
          <t>Comparendo ambiental</t>
        </is>
      </c>
      <c r="AU942" s="25" t="inlineStr">
        <is>
          <t>Auto de archivo</t>
        </is>
      </c>
      <c r="AW942" s="38" t="n">
        <v>41955</v>
      </c>
      <c r="AX942" s="37" t="inlineStr">
        <is>
          <t>S. Bustamante</t>
        </is>
      </c>
      <c r="AY942" s="38" t="n">
        <v>41955</v>
      </c>
    </row>
    <row r="943">
      <c r="B943" s="25" t="inlineStr">
        <is>
          <t>939-2014</t>
        </is>
      </c>
      <c r="C943" s="25" t="n">
        <v>1316343</v>
      </c>
      <c r="D943" s="25" t="inlineStr">
        <is>
          <t>HÍDRICO</t>
        </is>
      </c>
      <c r="H943" s="25" t="inlineStr">
        <is>
          <t>Disposición de aguas residuales a la quebrada La Honda</t>
        </is>
      </c>
      <c r="I943" s="25" t="inlineStr">
        <is>
          <t>Maria Paulina</t>
        </is>
      </c>
      <c r="J943" s="25" t="inlineStr">
        <is>
          <t>KR</t>
        </is>
      </c>
      <c r="K943" s="25" t="n">
        <v>27</v>
      </c>
      <c r="L943" s="25" t="inlineStr">
        <is>
          <t>D</t>
        </is>
      </c>
      <c r="N943" s="25" t="n">
        <v>27</v>
      </c>
      <c r="O943" s="25" t="inlineStr">
        <is>
          <t>D</t>
        </is>
      </c>
      <c r="P943" s="25" t="n">
        <v>4</v>
      </c>
      <c r="Q943" s="25" t="inlineStr">
        <is>
          <t>SUR</t>
        </is>
      </c>
      <c r="T943" s="25">
        <f>CONCATENATE(J943," ",K943," ",L943," ",M943," ",N943," ",O943," ",P943," ",Q943," ",R943," ",S943)</f>
        <v/>
      </c>
      <c r="U943" s="25" t="inlineStr">
        <is>
          <t>no reporta</t>
        </is>
      </c>
      <c r="V943" s="25" t="inlineStr">
        <is>
          <t>no reporta</t>
        </is>
      </c>
      <c r="W943" s="25" t="inlineStr">
        <is>
          <t>empresas publicas de medellin E.S.P</t>
        </is>
      </c>
      <c r="AH943" s="25" t="inlineStr">
        <is>
          <t>no reporta</t>
        </is>
      </c>
      <c r="AI943" s="25" t="inlineStr">
        <is>
          <t>no reporta</t>
        </is>
      </c>
      <c r="AJ943" s="25" t="n">
        <v>4444115</v>
      </c>
      <c r="AK943" s="25" t="inlineStr">
        <is>
          <t>El Chocho</t>
        </is>
      </c>
      <c r="AP943" s="25" t="n">
        <v>5</v>
      </c>
      <c r="AQ943" s="34" t="n">
        <v>41967</v>
      </c>
      <c r="AR943" s="34" t="n">
        <v>41963</v>
      </c>
      <c r="AS943" s="36">
        <f>AR943-AQ943</f>
        <v/>
      </c>
      <c r="AT943" s="25" t="inlineStr">
        <is>
          <t>Remisión u otros</t>
        </is>
      </c>
      <c r="AU943" s="25" t="inlineStr">
        <is>
          <t>Auto de archivo</t>
        </is>
      </c>
      <c r="AW943" s="38" t="n">
        <v>41963</v>
      </c>
      <c r="AX943" s="37" t="inlineStr">
        <is>
          <t>L. Garcia</t>
        </is>
      </c>
      <c r="AY943" s="38" t="n">
        <v>41963</v>
      </c>
      <c r="BV943" s="38" t="n">
        <v>41963</v>
      </c>
      <c r="BW943" s="38" t="n">
        <v>41963</v>
      </c>
      <c r="CF943" s="38" t="n">
        <v>42019</v>
      </c>
    </row>
    <row r="944">
      <c r="B944" s="25" t="inlineStr">
        <is>
          <t>940-2014</t>
        </is>
      </c>
      <c r="C944" s="25" t="inlineStr">
        <is>
          <t>1314486 - 134036</t>
        </is>
      </c>
      <c r="D944" s="25" t="inlineStr">
        <is>
          <t>FLORA</t>
        </is>
      </c>
      <c r="H944" s="25" t="inlineStr">
        <is>
          <t>Seguimiento a arbol en condición de riesgo</t>
        </is>
      </c>
      <c r="I944" s="25" t="inlineStr">
        <is>
          <t>Gloria Uribe - Patricia Alzate</t>
        </is>
      </c>
      <c r="J944" s="25" t="inlineStr">
        <is>
          <t>CL</t>
        </is>
      </c>
      <c r="K944" s="25" t="n">
        <v>37</v>
      </c>
      <c r="L944" s="25" t="inlineStr">
        <is>
          <t>B</t>
        </is>
      </c>
      <c r="M944" s="25" t="inlineStr">
        <is>
          <t>SUR</t>
        </is>
      </c>
      <c r="N944" s="25" t="n">
        <v>27</v>
      </c>
      <c r="O944" s="25" t="inlineStr">
        <is>
          <t>A</t>
        </is>
      </c>
      <c r="P944" s="25" t="n">
        <v>19</v>
      </c>
      <c r="T944" s="25">
        <f>CONCATENATE(J944," ",K944," ",L944," ",M944," ",N944," ",O944," ",P944," ",Q944," ",R944," ",S944)</f>
        <v/>
      </c>
      <c r="V944" s="25" t="inlineStr">
        <is>
          <t>2716669 - 3136261226</t>
        </is>
      </c>
      <c r="W944" s="25" t="inlineStr">
        <is>
          <t>Diana Cardozo</t>
        </is>
      </c>
      <c r="X944" s="25" t="inlineStr">
        <is>
          <t>CL</t>
        </is>
      </c>
      <c r="Y944" s="25" t="n">
        <v>37</v>
      </c>
      <c r="Z944" s="25" t="inlineStr">
        <is>
          <t>B</t>
        </is>
      </c>
      <c r="AA944" s="25" t="inlineStr">
        <is>
          <t>SUR</t>
        </is>
      </c>
      <c r="AB944" s="25" t="n">
        <v>27</v>
      </c>
      <c r="AD944" s="25" t="n">
        <v>79</v>
      </c>
      <c r="AH944" s="25">
        <f>CONCATENATE(X944," ",Y944," ",Z944," ",AA944," ",AB944," ",AC944," ",AD944," ",AE944," ",AF944," ",AG944)</f>
        <v/>
      </c>
      <c r="AI944" s="25" t="n">
        <v>38665567</v>
      </c>
      <c r="AJ944" s="25" t="inlineStr">
        <is>
          <t>no reporta</t>
        </is>
      </c>
      <c r="AK944" s="25" t="inlineStr">
        <is>
          <t>Loma de las Brujas</t>
        </is>
      </c>
      <c r="AP944" s="25" t="n">
        <v>5</v>
      </c>
      <c r="AQ944" s="34" t="n">
        <v>41971</v>
      </c>
      <c r="AS944" s="36">
        <f>AR944-AQ944</f>
        <v/>
      </c>
      <c r="AT944" s="25" t="inlineStr">
        <is>
          <t>Acta de compromiso</t>
        </is>
      </c>
      <c r="AU944" s="25" t="inlineStr">
        <is>
          <t>Auto de archivo</t>
        </is>
      </c>
      <c r="CF944" s="37" t="n">
        <v>0</v>
      </c>
    </row>
    <row r="945">
      <c r="B945" s="25" t="inlineStr">
        <is>
          <t>941-2014</t>
        </is>
      </c>
      <c r="C945" s="25" t="inlineStr">
        <is>
          <t>(misma 1004-2014) 1314983 - 282844 - 3395 - 108151 - 3394</t>
        </is>
      </c>
      <c r="D945" s="25" t="inlineStr">
        <is>
          <t>FLORA</t>
        </is>
      </c>
      <c r="H945" s="25" t="inlineStr">
        <is>
          <t>Tala de arboles al parecer sin autorización</t>
        </is>
      </c>
      <c r="I945" s="25" t="inlineStr">
        <is>
          <t>Rodrigo Restrepo Lopez y/o ACUATEL</t>
        </is>
      </c>
      <c r="T945" s="25" t="inlineStr">
        <is>
          <t>Lote 206</t>
        </is>
      </c>
      <c r="U945" s="46" t="n">
        <v>70042371</v>
      </c>
      <c r="V945" s="25" t="n">
        <v>3162763028</v>
      </c>
      <c r="W945" s="25" t="inlineStr">
        <is>
          <t>Jose Aicardo Perez Cartagena</t>
        </is>
      </c>
      <c r="AH945" s="25" t="inlineStr">
        <is>
          <t>Predio 207 - 2010</t>
        </is>
      </c>
      <c r="AI945" s="25" t="inlineStr">
        <is>
          <t>no reporta</t>
        </is>
      </c>
      <c r="AJ945" s="25" t="inlineStr">
        <is>
          <t>no reporta</t>
        </is>
      </c>
      <c r="AL945" s="25" t="inlineStr">
        <is>
          <t>Las Palmas</t>
        </is>
      </c>
      <c r="AO945" s="25" t="inlineStr">
        <is>
          <t>207-210</t>
        </is>
      </c>
      <c r="AP945" s="25" t="n">
        <v>12</v>
      </c>
      <c r="AQ945" s="34" t="n">
        <v>41940</v>
      </c>
      <c r="AR945" s="34" t="n">
        <v>42026</v>
      </c>
      <c r="AS945" s="36">
        <f>AR945-AQ945</f>
        <v/>
      </c>
      <c r="AT945" s="25" t="inlineStr">
        <is>
          <t>Acta de compromiso</t>
        </is>
      </c>
      <c r="AU945" s="25" t="inlineStr">
        <is>
          <t>Auto de archivo</t>
        </is>
      </c>
      <c r="AW945" s="38" t="n">
        <v>42026</v>
      </c>
      <c r="AX945" s="37" t="inlineStr">
        <is>
          <t>J. Guzman</t>
        </is>
      </c>
      <c r="AY945" s="38" t="n">
        <v>42026</v>
      </c>
      <c r="CF945" s="38" t="n">
        <v>42054</v>
      </c>
    </row>
    <row r="946">
      <c r="B946" s="25" t="inlineStr">
        <is>
          <t>942-2014</t>
        </is>
      </c>
      <c r="C946" s="25" t="n">
        <v>160575</v>
      </c>
      <c r="D946" s="25" t="inlineStr">
        <is>
          <t>FAUNA DOMÉSTICA</t>
        </is>
      </c>
      <c r="H946" s="25" t="inlineStr">
        <is>
          <t>Problematica por ataque de canino</t>
        </is>
      </c>
      <c r="I946" s="25" t="inlineStr">
        <is>
          <t>Maria Emilia Jaramillo Molina</t>
        </is>
      </c>
      <c r="J946" s="25" t="inlineStr">
        <is>
          <t>KR</t>
        </is>
      </c>
      <c r="K946" s="25" t="n">
        <v>23</v>
      </c>
      <c r="N946" s="25" t="n">
        <v>36</v>
      </c>
      <c r="O946" s="25" t="inlineStr">
        <is>
          <t>A</t>
        </is>
      </c>
      <c r="P946" s="25" t="n">
        <v>70</v>
      </c>
      <c r="Q946" s="25" t="inlineStr">
        <is>
          <t>SUR</t>
        </is>
      </c>
      <c r="T946" s="25">
        <f>CONCATENATE(J946," ",K946," ",L946," ",M946," ",N946," ",O946," ",P946," ",Q946," ",R946," ",S946)</f>
        <v/>
      </c>
      <c r="U946" s="25" t="inlineStr">
        <is>
          <t>no reporta</t>
        </is>
      </c>
      <c r="V946" s="25" t="n">
        <v>3360202</v>
      </c>
      <c r="W946" s="25" t="inlineStr">
        <is>
          <t>William Gonzalez</t>
        </is>
      </c>
      <c r="X946" s="25" t="inlineStr">
        <is>
          <t>KR</t>
        </is>
      </c>
      <c r="Y946" s="25" t="n">
        <v>23</v>
      </c>
      <c r="AA946" s="25" t="inlineStr">
        <is>
          <t>SUR</t>
        </is>
      </c>
      <c r="AB946" s="25" t="n">
        <v>36</v>
      </c>
      <c r="AC946" s="25" t="inlineStr">
        <is>
          <t>A</t>
        </is>
      </c>
      <c r="AD946" s="25" t="n">
        <v>48</v>
      </c>
      <c r="AH946" s="25">
        <f>CONCATENATE(X946," ",Y946," ",Z946," ",AA946," ",AB946," ",AC946," ",AD946," ",AE946," ",AF946," ",AG946)</f>
        <v/>
      </c>
      <c r="AI946" s="25" t="inlineStr">
        <is>
          <t>no reporta</t>
        </is>
      </c>
      <c r="AJ946" s="25" t="n">
        <v>3360179</v>
      </c>
      <c r="AK946" s="25" t="inlineStr">
        <is>
          <t>El Chocho</t>
        </is>
      </c>
      <c r="AP946" s="25" t="n">
        <v>5</v>
      </c>
      <c r="AQ946" s="34" t="n">
        <v>41969</v>
      </c>
      <c r="AS946" s="36">
        <f>AR946-AQ946</f>
        <v/>
      </c>
      <c r="AT946" s="25" t="inlineStr">
        <is>
          <t>Código de policia</t>
        </is>
      </c>
      <c r="AU946" s="25" t="inlineStr">
        <is>
          <t xml:space="preserve">Auto de inicio </t>
        </is>
      </c>
    </row>
    <row r="947">
      <c r="B947" s="25" t="inlineStr">
        <is>
          <t>943-2014</t>
        </is>
      </c>
      <c r="C947" s="25" t="n">
        <v>1316269</v>
      </c>
      <c r="D947" s="25" t="inlineStr">
        <is>
          <t>FAUNA DOMÉSTICA</t>
        </is>
      </c>
      <c r="G947" s="25" t="inlineStr">
        <is>
          <t>Urbanización El Yerbal</t>
        </is>
      </c>
      <c r="H947" s="25" t="inlineStr">
        <is>
          <t>Problematica por ataque de canino</t>
        </is>
      </c>
      <c r="I947" s="25" t="inlineStr">
        <is>
          <t>Jenny del Socorro Montoya Echeverry</t>
        </is>
      </c>
      <c r="J947" s="25" t="inlineStr">
        <is>
          <t>KR</t>
        </is>
      </c>
      <c r="K947" s="25" t="n">
        <v>28</v>
      </c>
      <c r="N947" s="25" t="n">
        <v>37</v>
      </c>
      <c r="O947" s="25" t="inlineStr">
        <is>
          <t>B</t>
        </is>
      </c>
      <c r="P947" s="25" t="n">
        <v>46</v>
      </c>
      <c r="Q947" s="25" t="inlineStr">
        <is>
          <t>SUR</t>
        </is>
      </c>
      <c r="S947" s="25" t="n">
        <v>46</v>
      </c>
      <c r="T947" s="25">
        <f>CONCATENATE(J947," ",K947," ",L947," ",M947," ",N947," ",O947," ",P947," ",Q947," ",R947," ",S947)</f>
        <v/>
      </c>
      <c r="U947" s="46" t="n">
        <v>43535979</v>
      </c>
      <c r="V947" s="25" t="n">
        <v>3022837</v>
      </c>
      <c r="W947" s="25" t="inlineStr">
        <is>
          <t>Miriam Henao</t>
        </is>
      </c>
      <c r="X947" s="25" t="inlineStr">
        <is>
          <t>KR</t>
        </is>
      </c>
      <c r="Y947" s="25" t="n">
        <v>28</v>
      </c>
      <c r="AB947" s="25" t="n">
        <v>37</v>
      </c>
      <c r="AC947" s="25" t="inlineStr">
        <is>
          <t>B</t>
        </is>
      </c>
      <c r="AD947" s="25" t="n">
        <v>46</v>
      </c>
      <c r="AG947" s="25" t="n">
        <v>125</v>
      </c>
      <c r="AH947" s="25">
        <f>CONCATENATE(X947," ",Y947," ",Z947," ",AA947," ",AB947," ",AC947," ",AD947," ",AE947," ",AF947," ",AG947)</f>
        <v/>
      </c>
      <c r="AI947" s="25" t="inlineStr">
        <is>
          <t>no reporta</t>
        </is>
      </c>
      <c r="AJ947" s="25" t="n">
        <v>3324960</v>
      </c>
      <c r="AK947" s="25" t="inlineStr">
        <is>
          <t>Loma de las Brujas</t>
        </is>
      </c>
      <c r="AP947" s="25" t="n">
        <v>5</v>
      </c>
      <c r="AQ947" s="34" t="n">
        <v>41964</v>
      </c>
      <c r="AR947" s="34" t="n">
        <v>41966</v>
      </c>
      <c r="AS947" s="36">
        <f>AR947-AQ947</f>
        <v/>
      </c>
      <c r="AT947" s="25" t="inlineStr">
        <is>
          <t>Remisión u otros</t>
        </is>
      </c>
      <c r="AU947" s="25" t="inlineStr">
        <is>
          <t>Auto de archivo</t>
        </is>
      </c>
      <c r="CF947" s="38" t="n">
        <v>41977</v>
      </c>
    </row>
    <row r="948">
      <c r="A948" s="25" t="n">
        <v>343369</v>
      </c>
      <c r="B948" s="25" t="inlineStr">
        <is>
          <t>944-2014</t>
        </is>
      </c>
      <c r="C948" s="25" t="inlineStr">
        <is>
          <t>130AS-1410-8756 - 15011819 - 1316963 - 282028 - 321775 - 361787</t>
        </is>
      </c>
      <c r="D948" s="25" t="inlineStr">
        <is>
          <t>HÍDRICO</t>
        </is>
      </c>
      <c r="G948" s="25" t="inlineStr">
        <is>
          <t>Restaurante Doña Rosa</t>
        </is>
      </c>
      <c r="H948" s="25" t="inlineStr">
        <is>
          <t>Suspensión de descargas de aguas de pozo septico a quebrada Zuñiga</t>
        </is>
      </c>
      <c r="I948" s="25" t="inlineStr">
        <is>
          <t>Corantioquia</t>
        </is>
      </c>
      <c r="T948" s="25" t="inlineStr">
        <is>
          <t>No reporta</t>
        </is>
      </c>
      <c r="U948" s="25" t="inlineStr">
        <is>
          <t>no reporta</t>
        </is>
      </c>
      <c r="V948" s="25" t="n">
        <v>4938888</v>
      </c>
      <c r="W948" s="25" t="inlineStr">
        <is>
          <t>Inversiones El Científico S.A</t>
        </is>
      </c>
      <c r="AH948" s="25" t="inlineStr">
        <is>
          <t>Km 12 via las Palmas</t>
        </is>
      </c>
      <c r="AI948" s="46" t="n">
        <v>900366935</v>
      </c>
      <c r="AJ948" s="25" t="n">
        <v>3219639</v>
      </c>
      <c r="AL948" s="25" t="inlineStr">
        <is>
          <t>Las Palmas</t>
        </is>
      </c>
      <c r="AP948" s="25" t="n">
        <v>12</v>
      </c>
      <c r="AQ948" s="34" t="n">
        <v>41955</v>
      </c>
      <c r="AR948" s="34" t="n">
        <v>41957</v>
      </c>
      <c r="AS948" s="36">
        <f>AR948-AQ948</f>
        <v/>
      </c>
      <c r="AT948" s="25" t="inlineStr">
        <is>
          <t>Pendiente de tramite</t>
        </is>
      </c>
      <c r="AU948" s="25" t="inlineStr">
        <is>
          <t>Auto de archivo</t>
        </is>
      </c>
      <c r="AW948" s="38" t="n">
        <v>41957</v>
      </c>
      <c r="AX948" s="37" t="inlineStr">
        <is>
          <t>J. Guzman</t>
        </is>
      </c>
      <c r="AY948" s="38" t="n">
        <v>41957</v>
      </c>
    </row>
    <row r="949">
      <c r="B949" s="25" t="inlineStr">
        <is>
          <t>945-2014</t>
        </is>
      </c>
      <c r="C949" s="25" t="n">
        <v>1316624</v>
      </c>
      <c r="E949" s="25" t="inlineStr">
        <is>
          <t>ESCOMBROS</t>
        </is>
      </c>
      <c r="H949" s="25" t="inlineStr">
        <is>
          <t>Disposición de escombros y residuos especiales en espacio público</t>
        </is>
      </c>
      <c r="I949" s="25" t="inlineStr">
        <is>
          <t>Comunidad</t>
        </is>
      </c>
      <c r="T949" s="25" t="inlineStr">
        <is>
          <t>No reporta</t>
        </is>
      </c>
      <c r="U949" s="25" t="inlineStr">
        <is>
          <t>no reporta</t>
        </is>
      </c>
      <c r="V949" s="25" t="inlineStr">
        <is>
          <t>no reporta</t>
        </is>
      </c>
      <c r="W949" s="25" t="inlineStr">
        <is>
          <t>Giovanny Vallejo</t>
        </is>
      </c>
      <c r="X949" s="25" t="inlineStr">
        <is>
          <t>CL</t>
        </is>
      </c>
      <c r="Y949" s="25" t="n">
        <v>40</v>
      </c>
      <c r="Z949" s="25" t="inlineStr">
        <is>
          <t>C</t>
        </is>
      </c>
      <c r="AA949" s="25" t="inlineStr">
        <is>
          <t>SUR</t>
        </is>
      </c>
      <c r="AB949" s="25" t="n">
        <v>32</v>
      </c>
      <c r="AD949" s="25" t="n">
        <v>21</v>
      </c>
      <c r="AH949" s="25">
        <f>CONCATENATE(X949," ",Y949," ",Z949," ",AA949," ",AB949," ",AC949," ",AD949," ",AE949," ",AF949," ",AG949)</f>
        <v/>
      </c>
      <c r="AI949" s="25" t="inlineStr">
        <is>
          <t>no reporta</t>
        </is>
      </c>
      <c r="AJ949" s="25" t="n">
        <v>3137348413</v>
      </c>
      <c r="AK949" s="25" t="inlineStr">
        <is>
          <t>San José</t>
        </is>
      </c>
      <c r="AP949" s="25" t="n">
        <v>6</v>
      </c>
      <c r="AQ949" s="34" t="n">
        <v>41978</v>
      </c>
      <c r="AR949" s="34" t="n"/>
      <c r="AS949" s="36">
        <f>AR949-AQ949</f>
        <v/>
      </c>
      <c r="AT949" s="25" t="inlineStr">
        <is>
          <t>Acta de compromiso</t>
        </is>
      </c>
      <c r="AU949" s="25" t="inlineStr">
        <is>
          <t>Visitas patrulleros</t>
        </is>
      </c>
      <c r="AW949" s="38" t="n">
        <v>41982</v>
      </c>
      <c r="AX949" s="37" t="inlineStr">
        <is>
          <t>L. Garcia</t>
        </is>
      </c>
    </row>
    <row r="950">
      <c r="B950" s="25" t="inlineStr">
        <is>
          <t>946-2014</t>
        </is>
      </c>
      <c r="C950" s="25" t="inlineStr">
        <is>
          <t>1313537 - 1314338 - 05065 - 134276</t>
        </is>
      </c>
      <c r="H950" s="25" t="inlineStr">
        <is>
          <t>Manejo de aguas lluvias y negras</t>
        </is>
      </c>
      <c r="I950" s="25" t="inlineStr">
        <is>
          <t>De oficio - Autoridad Ambiental Delegada</t>
        </is>
      </c>
      <c r="T950" s="25" t="inlineStr">
        <is>
          <t>No reporta</t>
        </is>
      </c>
      <c r="U950" s="25" t="inlineStr">
        <is>
          <t>no reporta</t>
        </is>
      </c>
      <c r="V950" s="25" t="inlineStr">
        <is>
          <t>no reporta</t>
        </is>
      </c>
      <c r="W950" s="25" t="inlineStr">
        <is>
          <t>Carlos Andres Palacio Agudelo</t>
        </is>
      </c>
      <c r="X950" s="25" t="inlineStr">
        <is>
          <t>DG</t>
        </is>
      </c>
      <c r="Y950" s="25" t="n">
        <v>29</v>
      </c>
      <c r="AB950" s="25" t="n">
        <v>28</v>
      </c>
      <c r="AD950" s="25" t="n">
        <v>29</v>
      </c>
      <c r="AE950" s="25" t="inlineStr">
        <is>
          <t>SUR</t>
        </is>
      </c>
      <c r="AG950" s="25" t="n">
        <v>9603</v>
      </c>
      <c r="AH950" s="25">
        <f>CONCATENATE(X950," ",Y950," ",Z950," ",AA950," ",AB950," ",AC950," ",AD950," ",AE950," ",AF950," ",AG950)</f>
        <v/>
      </c>
      <c r="AI950" s="25" t="inlineStr">
        <is>
          <t>no reporta</t>
        </is>
      </c>
      <c r="AJ950" s="25" t="inlineStr">
        <is>
          <t>3024447-3312477</t>
        </is>
      </c>
      <c r="AK950" s="25" t="inlineStr">
        <is>
          <t>Las Orquideas</t>
        </is>
      </c>
      <c r="AP950" s="25" t="n">
        <v>3</v>
      </c>
      <c r="AQ950" s="34" t="n">
        <v>41907</v>
      </c>
      <c r="AS950" s="36">
        <f>AR950-AQ950</f>
        <v/>
      </c>
      <c r="AT950" s="25" t="inlineStr">
        <is>
          <t>Acta de compromiso</t>
        </is>
      </c>
      <c r="AU950" s="25" t="inlineStr">
        <is>
          <t>Auto de archivo</t>
        </is>
      </c>
      <c r="AV950" s="25" t="inlineStr">
        <is>
          <t>se citara a los propietarios del proyecto inconcluso.</t>
        </is>
      </c>
    </row>
    <row r="951">
      <c r="B951" s="25" t="inlineStr">
        <is>
          <t>947-2014</t>
        </is>
      </c>
      <c r="C951" s="25" t="inlineStr">
        <is>
          <t>21976 - 133423 - 133422</t>
        </is>
      </c>
      <c r="D951" s="25" t="inlineStr">
        <is>
          <t>HÍDRICO</t>
        </is>
      </c>
      <c r="H951" s="25" t="inlineStr">
        <is>
          <t>Revision obra de descarga de aguas lluvias</t>
        </is>
      </c>
      <c r="I951" s="25" t="inlineStr">
        <is>
          <t>De oficio - Autoridad Ambiental Delegada</t>
        </is>
      </c>
      <c r="T951" s="25" t="inlineStr">
        <is>
          <t>No reporta</t>
        </is>
      </c>
      <c r="U951" s="25" t="inlineStr">
        <is>
          <t>no reporta</t>
        </is>
      </c>
      <c r="V951" s="25" t="inlineStr">
        <is>
          <t>no reporta</t>
        </is>
      </c>
      <c r="W951" s="25" t="inlineStr">
        <is>
          <t>Urbanización Casas de Avignon</t>
        </is>
      </c>
      <c r="X951" s="25" t="inlineStr">
        <is>
          <t>CL</t>
        </is>
      </c>
      <c r="Y951" s="25" t="n">
        <v>23</v>
      </c>
      <c r="AA951" s="25" t="inlineStr">
        <is>
          <t>SUR</t>
        </is>
      </c>
      <c r="AB951" s="25" t="n">
        <v>25</v>
      </c>
      <c r="AC951" s="25" t="inlineStr">
        <is>
          <t>B</t>
        </is>
      </c>
      <c r="AD951" s="25" t="n">
        <v>69</v>
      </c>
      <c r="AH951" s="25">
        <f>CONCATENATE(X951," ",Y951," ",Z951," ",AA951," ",AB951," ",AC951," ",AD951," ",AE951," ",AF951," ",AG951)</f>
        <v/>
      </c>
      <c r="AI951" s="25" t="inlineStr">
        <is>
          <t>no reporta</t>
        </is>
      </c>
      <c r="AJ951" s="25" t="inlineStr">
        <is>
          <t>3322409-3116098338</t>
        </is>
      </c>
      <c r="AK951" s="25" t="inlineStr">
        <is>
          <t>Zuñiga</t>
        </is>
      </c>
      <c r="AP951" s="25" t="n">
        <v>4</v>
      </c>
      <c r="AQ951" s="34" t="n">
        <v>41886</v>
      </c>
      <c r="AS951" s="36">
        <f>AR951-AQ951</f>
        <v/>
      </c>
      <c r="AT951" s="25" t="inlineStr">
        <is>
          <t>Acta de compromiso</t>
        </is>
      </c>
      <c r="AU951" s="25" t="inlineStr">
        <is>
          <t>Citaciones</t>
        </is>
      </c>
    </row>
    <row r="952">
      <c r="B952" s="25" t="inlineStr">
        <is>
          <t>948-2014</t>
        </is>
      </c>
      <c r="C952" s="25" t="inlineStr">
        <is>
          <t>148209 - 134063</t>
        </is>
      </c>
      <c r="D952" s="25" t="inlineStr">
        <is>
          <t>HÍDRICO</t>
        </is>
      </c>
      <c r="G952" s="25" t="inlineStr">
        <is>
          <t>Urbanización Tierra Grata</t>
        </is>
      </c>
      <c r="H952" s="25" t="inlineStr">
        <is>
          <t>Descarga de aguas servidas en red de aguas lluvias</t>
        </is>
      </c>
      <c r="I952" s="25" t="inlineStr">
        <is>
          <t>De oficio - Autoridad Ambiental Delegada</t>
        </is>
      </c>
      <c r="T952" s="25" t="inlineStr">
        <is>
          <t>No reporta</t>
        </is>
      </c>
      <c r="U952" s="25" t="inlineStr">
        <is>
          <t>no reporta</t>
        </is>
      </c>
      <c r="V952" s="25" t="inlineStr">
        <is>
          <t>no reporta</t>
        </is>
      </c>
      <c r="W952" s="25" t="inlineStr">
        <is>
          <t>Conjunto Residencial Tierra Grata</t>
        </is>
      </c>
      <c r="X952" s="25" t="inlineStr">
        <is>
          <t>CL</t>
        </is>
      </c>
      <c r="Y952" s="25" t="n">
        <v>27</v>
      </c>
      <c r="Z952" s="25" t="inlineStr">
        <is>
          <t>D</t>
        </is>
      </c>
      <c r="AA952" s="25" t="inlineStr">
        <is>
          <t>SUR</t>
        </is>
      </c>
      <c r="AB952" s="25" t="n">
        <v>27</v>
      </c>
      <c r="AC952" s="25" t="inlineStr">
        <is>
          <t>C</t>
        </is>
      </c>
      <c r="AD952" s="25" t="n">
        <v>150</v>
      </c>
      <c r="AH952" s="25">
        <f>CONCATENATE(X952," ",Y952," ",Z952," ",AA952," ",AB952," ",AC952," ",AD952," ",AE952," ",AF952," ",AG952)</f>
        <v/>
      </c>
      <c r="AI952" s="25" t="inlineStr">
        <is>
          <t>no reporta</t>
        </is>
      </c>
      <c r="AJ952" s="25" t="n">
        <v>3187641071</v>
      </c>
      <c r="AK952" s="25" t="inlineStr">
        <is>
          <t>Inmaculada</t>
        </is>
      </c>
      <c r="AP952" s="25" t="n">
        <v>5</v>
      </c>
      <c r="AQ952" s="34" t="n">
        <v>41983</v>
      </c>
      <c r="AR952" s="34" t="n">
        <v>41983</v>
      </c>
      <c r="AS952" s="36">
        <f>AR952-AQ952</f>
        <v/>
      </c>
      <c r="AT952" s="25" t="inlineStr">
        <is>
          <t>Acta de compromiso</t>
        </is>
      </c>
      <c r="AU952" s="25" t="inlineStr">
        <is>
          <t>Visitas técnicos</t>
        </is>
      </c>
      <c r="AW952" s="38" t="n">
        <v>41983</v>
      </c>
      <c r="AX952" s="37" t="inlineStr">
        <is>
          <t>J. Guzman</t>
        </is>
      </c>
      <c r="AY952" s="38" t="n">
        <v>41983</v>
      </c>
    </row>
    <row r="953">
      <c r="B953" s="25" t="inlineStr">
        <is>
          <t>949-2014</t>
        </is>
      </c>
      <c r="C953" s="25" t="inlineStr">
        <is>
          <t>130 SAE 133931</t>
        </is>
      </c>
      <c r="D953" s="25" t="inlineStr">
        <is>
          <t>FLORA</t>
        </is>
      </c>
      <c r="G953" s="25" t="inlineStr">
        <is>
          <t>Urbanización Oasis 2</t>
        </is>
      </c>
      <c r="H953" s="25" t="inlineStr">
        <is>
          <t>Arboles en riesgo de caida en predio privado</t>
        </is>
      </c>
      <c r="I953" s="25" t="inlineStr">
        <is>
          <t>De oficio - Autoridad Ambiental Delegada - Ana Rocio Montoya</t>
        </is>
      </c>
      <c r="J953" s="25" t="inlineStr">
        <is>
          <t>KR</t>
        </is>
      </c>
      <c r="K953" s="25" t="n">
        <v>39</v>
      </c>
      <c r="L953" s="25" t="inlineStr">
        <is>
          <t>D</t>
        </is>
      </c>
      <c r="N953" s="25" t="n">
        <v>45</v>
      </c>
      <c r="O953" s="25" t="inlineStr">
        <is>
          <t>A</t>
        </is>
      </c>
      <c r="P953" s="25" t="n">
        <v>254</v>
      </c>
      <c r="Q953" s="25" t="inlineStr">
        <is>
          <t>SUR</t>
        </is>
      </c>
      <c r="T953" s="25">
        <f>CONCATENATE(J953," ",K953," ",L953," ",M953," ",N953," ",O953," ",P953," ",Q953," ",R953," ",S953)</f>
        <v/>
      </c>
      <c r="U953" s="46" t="n">
        <v>24482720</v>
      </c>
      <c r="V953" s="25" t="inlineStr">
        <is>
          <t>no reporta</t>
        </is>
      </c>
      <c r="W953" s="25" t="inlineStr">
        <is>
          <t>Monica Villa Montoya</t>
        </is>
      </c>
      <c r="X953" s="25" t="inlineStr">
        <is>
          <t>KR</t>
        </is>
      </c>
      <c r="Y953" s="25" t="n">
        <v>30</v>
      </c>
      <c r="AB953" s="25" t="n">
        <v>7</v>
      </c>
      <c r="AC953" s="25" t="inlineStr">
        <is>
          <t>A</t>
        </is>
      </c>
      <c r="AD953" s="25" t="n">
        <v>227</v>
      </c>
      <c r="AG953" s="25" t="n">
        <v>501</v>
      </c>
      <c r="AH953" s="25">
        <f>CONCATENATE(X953," ",Y953," ",Z953," ",AA953," ",AB953," ",AC953," ",AD953," ",AE953," ",AF953," ",AG953)</f>
        <v/>
      </c>
      <c r="AI953" s="46" t="n">
        <v>42992541</v>
      </c>
      <c r="AJ953" s="25" t="n">
        <v>2688995</v>
      </c>
      <c r="AK953" s="25" t="inlineStr">
        <is>
          <t>El Trianón</t>
        </is>
      </c>
      <c r="AP953" s="25" t="n">
        <v>7</v>
      </c>
      <c r="AQ953" s="34" t="n">
        <v>41956</v>
      </c>
      <c r="AS953" s="36">
        <f>AR953-AQ953</f>
        <v/>
      </c>
      <c r="AT953" s="25" t="inlineStr">
        <is>
          <t>Acta de compromiso</t>
        </is>
      </c>
      <c r="AU953" s="25" t="inlineStr">
        <is>
          <t>Citaciones</t>
        </is>
      </c>
    </row>
    <row r="954">
      <c r="B954" s="25" t="inlineStr">
        <is>
          <t>950-2014</t>
        </is>
      </c>
      <c r="C954" s="25" t="inlineStr">
        <is>
          <t>130 SAE 1411415</t>
        </is>
      </c>
      <c r="D954" s="25" t="inlineStr">
        <is>
          <t>HÍDRICO</t>
        </is>
      </c>
      <c r="G954" s="25" t="inlineStr">
        <is>
          <t>Edificio El Avignon</t>
        </is>
      </c>
      <c r="H954" s="25" t="inlineStr">
        <is>
          <t>Control de descarga de aguas residuales</t>
        </is>
      </c>
      <c r="I954" s="25" t="inlineStr">
        <is>
          <t>De oficio - Autoridad Ambiental Delegada</t>
        </is>
      </c>
      <c r="T954" s="25" t="inlineStr">
        <is>
          <t>No reporta</t>
        </is>
      </c>
      <c r="U954" s="25" t="inlineStr">
        <is>
          <t>no reporta</t>
        </is>
      </c>
      <c r="V954" s="25" t="inlineStr">
        <is>
          <t>no reporta</t>
        </is>
      </c>
      <c r="W954" s="25" t="inlineStr">
        <is>
          <t>Edificio El Avignon - Glira Elena Villa</t>
        </is>
      </c>
      <c r="X954" s="25" t="inlineStr">
        <is>
          <t>KR</t>
        </is>
      </c>
      <c r="Y954" s="25" t="n">
        <v>27</v>
      </c>
      <c r="AB954" s="25" t="n">
        <v>20</v>
      </c>
      <c r="AD954" s="25" t="n">
        <v>350</v>
      </c>
      <c r="AE954" s="25" t="inlineStr">
        <is>
          <t>SUR</t>
        </is>
      </c>
      <c r="AH954" s="25">
        <f>CONCATENATE(X954," ",Y954," ",Z954," ",AA954," ",AB954," ",AC954," ",AD954," ",AE954," ",AF954," ",AG954)</f>
        <v/>
      </c>
      <c r="AI954" s="25" t="inlineStr">
        <is>
          <t>no reporta</t>
        </is>
      </c>
      <c r="AJ954" s="25" t="n">
        <v>3140843</v>
      </c>
      <c r="AK954" s="25" t="inlineStr">
        <is>
          <t>Zuñiga</t>
        </is>
      </c>
      <c r="AP954" s="25" t="n">
        <v>4</v>
      </c>
      <c r="AQ954" s="34" t="n">
        <v>41953</v>
      </c>
      <c r="AS954" s="36">
        <f>AR954-AQ954</f>
        <v/>
      </c>
      <c r="AT954" s="25" t="inlineStr">
        <is>
          <t>Pendiente de tramite</t>
        </is>
      </c>
      <c r="AU954" s="25" t="inlineStr">
        <is>
          <t>Verificación</t>
        </is>
      </c>
    </row>
    <row r="955">
      <c r="B955" s="25" t="inlineStr">
        <is>
          <t>951-2014</t>
        </is>
      </c>
      <c r="C955" s="25" t="n">
        <v>264</v>
      </c>
      <c r="D955" s="25" t="inlineStr">
        <is>
          <t>HÍDRICO</t>
        </is>
      </c>
      <c r="H955" s="25" t="inlineStr">
        <is>
          <t>Control de descarga de aguas residuales</t>
        </is>
      </c>
      <c r="I955" s="25" t="inlineStr">
        <is>
          <t>De oficio - Inspección palmas</t>
        </is>
      </c>
      <c r="T955" s="25" t="inlineStr">
        <is>
          <t>Inspección palmas</t>
        </is>
      </c>
      <c r="U955" s="25" t="inlineStr">
        <is>
          <t>no reporta</t>
        </is>
      </c>
      <c r="V955" s="25" t="n">
        <v>3860909</v>
      </c>
      <c r="W955" s="25" t="inlineStr">
        <is>
          <t>Dioselina, Maria Trinidad, Maria de Jesus y Maria Beatriz Quintero Florez</t>
        </is>
      </c>
      <c r="AH955" s="25" t="inlineStr">
        <is>
          <t>Sector la Esperanza</t>
        </is>
      </c>
      <c r="AI955" s="25" t="inlineStr">
        <is>
          <t>no reporta</t>
        </is>
      </c>
      <c r="AJ955" s="25" t="inlineStr">
        <is>
          <t>no reporta</t>
        </is>
      </c>
      <c r="AL955" s="25" t="inlineStr">
        <is>
          <t>Las Palmas</t>
        </is>
      </c>
      <c r="AP955" s="25" t="n">
        <v>12</v>
      </c>
      <c r="AQ955" s="34" t="n">
        <v>41942</v>
      </c>
      <c r="AS955" s="36">
        <f>AR955-AQ955</f>
        <v/>
      </c>
      <c r="AT955" s="25" t="inlineStr">
        <is>
          <t>Acta de compromiso</t>
        </is>
      </c>
      <c r="AU955" s="25" t="inlineStr">
        <is>
          <t>Auto de archivo</t>
        </is>
      </c>
    </row>
    <row r="956" customFormat="1" s="89">
      <c r="B956" s="89" t="inlineStr">
        <is>
          <t>952-2014</t>
        </is>
      </c>
      <c r="C956" s="89" t="inlineStr">
        <is>
          <t>148497 - 133714 - 162985 - 3558 (misma 020-2015 y 1013 - 2014)</t>
        </is>
      </c>
      <c r="D956" s="89" t="inlineStr">
        <is>
          <t>FLORA</t>
        </is>
      </c>
      <c r="G956" s="89" t="inlineStr">
        <is>
          <t>DP 14070</t>
        </is>
      </c>
      <c r="H956" s="89" t="inlineStr">
        <is>
          <t>Control solicitud de roceria en bosque natural</t>
        </is>
      </c>
      <c r="I956" s="89" t="inlineStr">
        <is>
          <t>De oficio - Parques y Arborización</t>
        </is>
      </c>
      <c r="T956" s="89" t="inlineStr">
        <is>
          <t>No reporta</t>
        </is>
      </c>
      <c r="U956" s="89" t="inlineStr">
        <is>
          <t>no reporta</t>
        </is>
      </c>
      <c r="V956" s="89" t="inlineStr">
        <is>
          <t>no reporta</t>
        </is>
      </c>
      <c r="W956" s="89" t="inlineStr">
        <is>
          <t>Francisco Morales Osorio - Benjamin Gallego</t>
        </is>
      </c>
      <c r="X956" s="89" t="inlineStr">
        <is>
          <t>CL</t>
        </is>
      </c>
      <c r="Y956" s="89" t="n">
        <v>35</v>
      </c>
      <c r="AA956" s="89" t="inlineStr">
        <is>
          <t>SUR</t>
        </is>
      </c>
      <c r="AB956" s="89" t="n">
        <v>42</v>
      </c>
      <c r="AD956" s="89" t="n">
        <v>52</v>
      </c>
      <c r="AH956" s="89">
        <f>CONCATENATE(X956," ",Y956," ",Z956," ",AA956," ",AB956," ",AC956," ",AD956," ",AE956," ",AF956," ",AG956)</f>
        <v/>
      </c>
      <c r="AI956" s="89" t="inlineStr">
        <is>
          <t>no reporta</t>
        </is>
      </c>
      <c r="AJ956" s="89" t="n">
        <v>3310094</v>
      </c>
      <c r="AL956" s="89" t="inlineStr">
        <is>
          <t>Pantanillo</t>
        </is>
      </c>
      <c r="AO956" s="89" t="n">
        <v>169</v>
      </c>
      <c r="AP956" s="89" t="n">
        <v>13</v>
      </c>
      <c r="AQ956" s="90" t="n">
        <v>41928</v>
      </c>
      <c r="AS956" s="93">
        <f>AR956-AQ956</f>
        <v/>
      </c>
      <c r="AT956" s="89" t="inlineStr">
        <is>
          <t>Acta de compromiso</t>
        </is>
      </c>
      <c r="AU956" s="89" t="inlineStr">
        <is>
          <t>Visitas técnicos</t>
        </is>
      </c>
      <c r="AW956" s="91" t="n"/>
      <c r="AX956" s="91" t="n"/>
      <c r="AY956" s="91" t="n"/>
      <c r="AZ956" s="91" t="n"/>
      <c r="BA956" s="91" t="n"/>
      <c r="BB956" s="91" t="n"/>
      <c r="BC956" s="91" t="n"/>
      <c r="BD956" s="91" t="n"/>
      <c r="BE956" s="91" t="n"/>
      <c r="BF956" s="91" t="n"/>
      <c r="BG956" s="91" t="n"/>
      <c r="BH956" s="91" t="n"/>
      <c r="BI956" s="91" t="n"/>
      <c r="BJ956" s="91" t="n"/>
      <c r="BK956" s="91" t="n"/>
      <c r="BL956" s="91" t="n"/>
      <c r="BM956" s="91" t="n"/>
      <c r="BN956" s="91" t="n"/>
      <c r="BO956" s="91" t="n"/>
      <c r="BP956" s="91" t="n"/>
      <c r="BQ956" s="91" t="n"/>
      <c r="BR956" s="91" t="n"/>
      <c r="BS956" s="91" t="n"/>
      <c r="BT956" s="91" t="n"/>
      <c r="BU956" s="91" t="n"/>
      <c r="BV956" s="91" t="n"/>
      <c r="BW956" s="91" t="n"/>
      <c r="BX956" s="91" t="n"/>
      <c r="BY956" s="91" t="n"/>
      <c r="BZ956" s="91" t="n"/>
      <c r="CA956" s="91" t="n"/>
      <c r="CB956" s="91" t="n"/>
      <c r="CC956" s="91" t="n"/>
      <c r="CD956" s="91" t="n"/>
      <c r="CE956" s="91" t="n"/>
      <c r="CF956" s="91" t="n"/>
      <c r="CG956" s="91" t="n"/>
      <c r="CH956" s="91" t="n"/>
      <c r="CI956" s="91" t="n"/>
    </row>
    <row r="957">
      <c r="B957" s="25" t="inlineStr">
        <is>
          <t>953-2014</t>
        </is>
      </c>
      <c r="C957" s="25" t="n">
        <v>133750</v>
      </c>
      <c r="D957" s="25" t="inlineStr">
        <is>
          <t>SUELO</t>
        </is>
      </c>
      <c r="G957" s="25" t="inlineStr">
        <is>
          <t>Proyecto Zebrano</t>
        </is>
      </c>
      <c r="H957" s="25" t="inlineStr">
        <is>
          <t>Control ambiental de obra</t>
        </is>
      </c>
      <c r="I957" s="25" t="inlineStr">
        <is>
          <t>De oficio - Gestión Ambiental</t>
        </is>
      </c>
      <c r="T957" s="25" t="inlineStr">
        <is>
          <t>No reporta</t>
        </is>
      </c>
      <c r="U957" s="25" t="inlineStr">
        <is>
          <t>no reporta</t>
        </is>
      </c>
      <c r="V957" s="25" t="inlineStr">
        <is>
          <t>no reporta</t>
        </is>
      </c>
      <c r="W957" s="25" t="inlineStr">
        <is>
          <t>Proyecto urbanístico Zebrano</t>
        </is>
      </c>
      <c r="X957" s="25" t="inlineStr">
        <is>
          <t>CL</t>
        </is>
      </c>
      <c r="Y957" s="25" t="n">
        <v>23</v>
      </c>
      <c r="AA957" s="25" t="inlineStr">
        <is>
          <t>SUR</t>
        </is>
      </c>
      <c r="AB957" s="25" t="n">
        <v>28</v>
      </c>
      <c r="AD957" s="25" t="n">
        <v>62</v>
      </c>
      <c r="AH957" s="25">
        <f>CONCATENATE(X957," ",Y957," ",Z957," ",AA957," ",AB957," ",AC957," ",AD957," ",AE957," ",AF957," ",AG957)</f>
        <v/>
      </c>
      <c r="AI957" s="25" t="inlineStr">
        <is>
          <t>no reporta</t>
        </is>
      </c>
      <c r="AJ957" s="25" t="n">
        <v>3172229</v>
      </c>
      <c r="AK957" s="25" t="inlineStr">
        <is>
          <t>Zuñiga</t>
        </is>
      </c>
      <c r="AP957" s="25" t="n">
        <v>4</v>
      </c>
      <c r="AQ957" s="34" t="n">
        <v>41934</v>
      </c>
      <c r="AS957" s="36">
        <f>AR957-AQ957</f>
        <v/>
      </c>
      <c r="AT957" s="25" t="inlineStr">
        <is>
          <t>Acta de compromiso</t>
        </is>
      </c>
      <c r="AU957" s="25" t="inlineStr">
        <is>
          <t>Verificación</t>
        </is>
      </c>
    </row>
    <row r="958">
      <c r="B958" s="25" t="inlineStr">
        <is>
          <t>954-2014</t>
        </is>
      </c>
      <c r="D958" s="25" t="inlineStr">
        <is>
          <t>SUELO</t>
        </is>
      </c>
      <c r="H958" s="25" t="inlineStr">
        <is>
          <t>Seguimiento a movimiento de tierras y talas de árboles</t>
        </is>
      </c>
      <c r="I958" s="25" t="inlineStr">
        <is>
          <t>De oficio - Inspección palmas</t>
        </is>
      </c>
      <c r="T958" s="25" t="inlineStr">
        <is>
          <t>No reporta</t>
        </is>
      </c>
      <c r="U958" s="25" t="inlineStr">
        <is>
          <t>no reporta</t>
        </is>
      </c>
      <c r="V958" s="25" t="inlineStr">
        <is>
          <t>no reporta</t>
        </is>
      </c>
      <c r="W958" s="25" t="inlineStr">
        <is>
          <t>Hernan Dario Alvarez M</t>
        </is>
      </c>
      <c r="AH958" s="25" t="inlineStr">
        <is>
          <t>no reporta</t>
        </is>
      </c>
      <c r="AI958" s="25" t="n">
        <v>71530954</v>
      </c>
      <c r="AJ958" s="25" t="n">
        <v>3136926027</v>
      </c>
      <c r="AL958" s="25" t="inlineStr">
        <is>
          <t>Las Palmas</t>
        </is>
      </c>
      <c r="AP958" s="25" t="n">
        <v>12</v>
      </c>
      <c r="AQ958" s="34" t="n">
        <v>41855</v>
      </c>
      <c r="AS958" s="36">
        <f>AR958-AQ958</f>
        <v/>
      </c>
      <c r="AT958" s="25" t="inlineStr">
        <is>
          <t>Acta de compromiso</t>
        </is>
      </c>
      <c r="AU958" s="25" t="inlineStr">
        <is>
          <t>Auto de archivo</t>
        </is>
      </c>
    </row>
    <row r="959">
      <c r="B959" s="25" t="inlineStr">
        <is>
          <t>955-2014</t>
        </is>
      </c>
      <c r="C959" s="25" t="n">
        <v>1316562</v>
      </c>
      <c r="E959" s="25" t="inlineStr">
        <is>
          <t>RESIDUOS SOLIDOS</t>
        </is>
      </c>
      <c r="H959" s="25" t="inlineStr">
        <is>
          <t>Residuos solidos en dias, horas y sitio no autorizado</t>
        </is>
      </c>
      <c r="I959" s="25" t="inlineStr">
        <is>
          <t>comunidad</t>
        </is>
      </c>
      <c r="T959" s="25" t="inlineStr">
        <is>
          <t>No reporta</t>
        </is>
      </c>
      <c r="U959" s="25" t="inlineStr">
        <is>
          <t>no reporta</t>
        </is>
      </c>
      <c r="V959" s="25" t="inlineStr">
        <is>
          <t>no reporta</t>
        </is>
      </c>
      <c r="W959" s="25" t="inlineStr">
        <is>
          <t>Por determinar</t>
        </is>
      </c>
      <c r="X959" s="25" t="inlineStr">
        <is>
          <t>DG</t>
        </is>
      </c>
      <c r="Y959" s="25" t="n">
        <v>29</v>
      </c>
      <c r="AB959" s="25" t="n">
        <v>29</v>
      </c>
      <c r="AD959" s="25" t="n">
        <v>26</v>
      </c>
      <c r="AE959" s="25" t="inlineStr">
        <is>
          <t>SUR</t>
        </is>
      </c>
      <c r="AH959" s="25">
        <f>CONCATENATE(X959," ",Y959," ",Z959," ",AA959," ",AB959," ",AC959," ",AD959," ",AE959," ",AF959," ",AG959)</f>
        <v/>
      </c>
      <c r="AI959" s="25" t="inlineStr">
        <is>
          <t>no reporta</t>
        </is>
      </c>
      <c r="AJ959" s="25" t="inlineStr">
        <is>
          <t>no reporta</t>
        </is>
      </c>
      <c r="AK959" s="25" t="inlineStr">
        <is>
          <t>Uribe Angel</t>
        </is>
      </c>
      <c r="AP959" s="25" t="n">
        <v>3</v>
      </c>
      <c r="AQ959" s="34" t="n">
        <v>41975</v>
      </c>
      <c r="AR959" s="34" t="n">
        <v>41975</v>
      </c>
      <c r="AS959" s="36">
        <f>AR959-AQ959</f>
        <v/>
      </c>
      <c r="AT959" s="25" t="inlineStr">
        <is>
          <t>Acta de compromiso</t>
        </is>
      </c>
      <c r="AU959" s="25" t="inlineStr">
        <is>
          <t>Auto de archivo</t>
        </is>
      </c>
      <c r="AW959" s="38" t="n">
        <v>41975</v>
      </c>
      <c r="AX959" s="37" t="inlineStr">
        <is>
          <t>J. Restrepo</t>
        </is>
      </c>
      <c r="AY959" s="38" t="n">
        <v>41975</v>
      </c>
      <c r="AZ959" s="38" t="n">
        <v>41983</v>
      </c>
      <c r="BA959" s="37" t="inlineStr">
        <is>
          <t>L. Garcia</t>
        </is>
      </c>
      <c r="BB959" s="38" t="n">
        <v>41983</v>
      </c>
      <c r="CF959" s="38" t="n">
        <v>41990</v>
      </c>
    </row>
    <row r="960">
      <c r="B960" s="25" t="inlineStr">
        <is>
          <t>956-2014</t>
        </is>
      </c>
      <c r="C960" s="25" t="n">
        <v>1316563</v>
      </c>
      <c r="E960" s="25" t="inlineStr">
        <is>
          <t>RESIDUOS SOLIDOS</t>
        </is>
      </c>
      <c r="H960" s="25" t="inlineStr">
        <is>
          <t>Acumulacion de basuras y escombros, manejo inadecuado de mascotas</t>
        </is>
      </c>
      <c r="I960" s="25" t="inlineStr">
        <is>
          <t>Anonimo</t>
        </is>
      </c>
      <c r="T960" s="25" t="inlineStr">
        <is>
          <t>No reporta</t>
        </is>
      </c>
      <c r="U960" s="25" t="inlineStr">
        <is>
          <t>no reporta</t>
        </is>
      </c>
      <c r="V960" s="25" t="inlineStr">
        <is>
          <t>no reporta</t>
        </is>
      </c>
      <c r="W960" s="25" t="inlineStr">
        <is>
          <t>Javier Bolivar</t>
        </is>
      </c>
      <c r="X960" s="25" t="inlineStr">
        <is>
          <t>KR</t>
        </is>
      </c>
      <c r="Y960" s="25" t="n">
        <v>26</v>
      </c>
      <c r="AB960" s="25" t="n">
        <v>41</v>
      </c>
      <c r="AC960" s="25" t="inlineStr">
        <is>
          <t>A</t>
        </is>
      </c>
      <c r="AD960" s="25" t="n">
        <v>26</v>
      </c>
      <c r="AE960" s="25" t="inlineStr">
        <is>
          <t>SUR</t>
        </is>
      </c>
      <c r="AH960" s="25">
        <f>CONCATENATE(X960," ",Y960," ",Z960," ",AA960," ",AB960," ",AC960," ",AD960," ",AE960," ",AF960," ",AG960)</f>
        <v/>
      </c>
      <c r="AI960" s="25" t="inlineStr">
        <is>
          <t>no reporta</t>
        </is>
      </c>
      <c r="AJ960" s="25" t="inlineStr">
        <is>
          <t>no reporta</t>
        </is>
      </c>
      <c r="AK960" s="25" t="inlineStr">
        <is>
          <t>San Rafael</t>
        </is>
      </c>
      <c r="AP960" s="25" t="n">
        <v>6</v>
      </c>
      <c r="AQ960" s="34" t="n">
        <v>41975</v>
      </c>
      <c r="AR960" s="34" t="n">
        <v>41975</v>
      </c>
      <c r="AS960" s="36">
        <f>AR960-AQ960</f>
        <v/>
      </c>
      <c r="AT960" s="25" t="inlineStr">
        <is>
          <t>Acta de compromiso</t>
        </is>
      </c>
      <c r="AU960" s="25" t="inlineStr">
        <is>
          <t>Auto de archivo</t>
        </is>
      </c>
      <c r="AW960" s="38" t="n">
        <v>41975</v>
      </c>
      <c r="AX960" s="37" t="inlineStr">
        <is>
          <t>J.Restrepo</t>
        </is>
      </c>
      <c r="AY960" s="38" t="n">
        <v>41975</v>
      </c>
      <c r="AZ960" s="38" t="n">
        <v>41983</v>
      </c>
      <c r="BA960" s="37" t="inlineStr">
        <is>
          <t>L. Garcia</t>
        </is>
      </c>
      <c r="BB960" s="38" t="n">
        <v>41983</v>
      </c>
      <c r="CF960" s="38" t="n">
        <v>41990</v>
      </c>
    </row>
    <row r="961">
      <c r="B961" s="25" t="inlineStr">
        <is>
          <t>957-2014</t>
        </is>
      </c>
      <c r="C961" s="25" t="n">
        <v>1316564</v>
      </c>
      <c r="D961" s="25" t="inlineStr">
        <is>
          <t>FLORA</t>
        </is>
      </c>
      <c r="H961" s="25" t="inlineStr">
        <is>
          <t>Poda inadecauda de palma</t>
        </is>
      </c>
      <c r="I961" s="25" t="inlineStr">
        <is>
          <t>Comunidad</t>
        </is>
      </c>
      <c r="T961" s="25" t="inlineStr">
        <is>
          <t>No reporta</t>
        </is>
      </c>
      <c r="U961" s="25" t="inlineStr">
        <is>
          <t>no reporta</t>
        </is>
      </c>
      <c r="V961" s="25" t="inlineStr">
        <is>
          <t>no reporta</t>
        </is>
      </c>
      <c r="W961" s="25" t="inlineStr">
        <is>
          <t>Martha Lopez</t>
        </is>
      </c>
      <c r="X961" s="25" t="inlineStr">
        <is>
          <t>KR</t>
        </is>
      </c>
      <c r="Y961" s="25" t="n">
        <v>30</v>
      </c>
      <c r="AB961" s="25" t="n">
        <v>40</v>
      </c>
      <c r="AD961" s="25" t="n">
        <v>28</v>
      </c>
      <c r="AE961" s="25" t="inlineStr">
        <is>
          <t>SUR</t>
        </is>
      </c>
      <c r="AH961" s="25">
        <f>CONCATENATE(X961," ",Y961," ",Z961," ",AA961," ",AB961," ",AC961," ",AD961," ",AE961," ",AF961," ",AG961)</f>
        <v/>
      </c>
      <c r="AI961" s="25" t="inlineStr">
        <is>
          <t>no reporta</t>
        </is>
      </c>
      <c r="AJ961" s="25" t="inlineStr">
        <is>
          <t>no reporta</t>
        </is>
      </c>
      <c r="AK961" s="25" t="inlineStr">
        <is>
          <t>San Rafael</t>
        </is>
      </c>
      <c r="AP961" s="25" t="n">
        <v>6</v>
      </c>
      <c r="AQ961" s="34" t="n">
        <v>41975</v>
      </c>
      <c r="AR961" s="34" t="n">
        <v>41975</v>
      </c>
      <c r="AS961" s="36">
        <f>AR961-AQ961</f>
        <v/>
      </c>
      <c r="AT961" s="25" t="inlineStr">
        <is>
          <t>Acta de compromiso</t>
        </is>
      </c>
      <c r="AU961" s="25" t="inlineStr">
        <is>
          <t>Auto de archivo</t>
        </is>
      </c>
      <c r="AW961" s="38" t="n">
        <v>41983</v>
      </c>
      <c r="AX961" s="37" t="inlineStr">
        <is>
          <t>L. Garcia</t>
        </is>
      </c>
      <c r="AY961" s="38" t="n">
        <v>41983</v>
      </c>
      <c r="CF961" s="38" t="n">
        <v>41983</v>
      </c>
    </row>
    <row r="962">
      <c r="B962" s="25" t="inlineStr">
        <is>
          <t>958-2014</t>
        </is>
      </c>
      <c r="C962" s="25" t="n">
        <v>1316569</v>
      </c>
      <c r="D962" s="25" t="inlineStr">
        <is>
          <t>FLORA</t>
        </is>
      </c>
      <c r="H962" s="25" t="inlineStr">
        <is>
          <t>Tala de arboles sin autorización y contaminación de quebrada</t>
        </is>
      </c>
      <c r="I962" s="25" t="inlineStr">
        <is>
          <t>Unidad Vegas de las Flores</t>
        </is>
      </c>
      <c r="J962" s="25" t="inlineStr">
        <is>
          <t>CL</t>
        </is>
      </c>
      <c r="K962" s="25" t="n">
        <v>53</v>
      </c>
      <c r="L962" s="25" t="inlineStr">
        <is>
          <t>C</t>
        </is>
      </c>
      <c r="M962" s="25" t="inlineStr">
        <is>
          <t>SUR</t>
        </is>
      </c>
      <c r="N962" s="25" t="n">
        <v>40</v>
      </c>
      <c r="O962" s="25" t="inlineStr">
        <is>
          <t>B</t>
        </is>
      </c>
      <c r="P962" s="25" t="n">
        <v>160</v>
      </c>
      <c r="T962" s="25">
        <f>CONCATENATE(J962," ",K962," ",L962," ",M962," ",N962," ",O962," ",P962," ",Q962," ",R962," ",S962)</f>
        <v/>
      </c>
      <c r="U962" s="25" t="inlineStr">
        <is>
          <t>no reporta</t>
        </is>
      </c>
      <c r="V962" s="25" t="inlineStr">
        <is>
          <t>no reporta</t>
        </is>
      </c>
      <c r="W962" s="25" t="inlineStr">
        <is>
          <t>Por determinar</t>
        </is>
      </c>
      <c r="AH962" s="25" t="inlineStr">
        <is>
          <t>no reporta</t>
        </is>
      </c>
      <c r="AI962" s="25" t="inlineStr">
        <is>
          <t>no reporta</t>
        </is>
      </c>
      <c r="AJ962" s="25" t="inlineStr">
        <is>
          <t>no reporta</t>
        </is>
      </c>
      <c r="AK962" s="25" t="inlineStr">
        <is>
          <t>Loma del Barro</t>
        </is>
      </c>
      <c r="AP962" s="25" t="n">
        <v>7</v>
      </c>
      <c r="AQ962" s="34" t="n">
        <v>41975</v>
      </c>
      <c r="AS962" s="36">
        <f>AR962-AQ962</f>
        <v/>
      </c>
      <c r="AT962" s="25" t="inlineStr">
        <is>
          <t>Código de policia</t>
        </is>
      </c>
      <c r="AU962" s="25" t="inlineStr">
        <is>
          <t>Visitas patrulleros</t>
        </is>
      </c>
      <c r="AW962" s="38" t="n">
        <v>41983</v>
      </c>
      <c r="AX962" s="37" t="inlineStr">
        <is>
          <t>L. Garcia</t>
        </is>
      </c>
    </row>
    <row r="963">
      <c r="B963" s="25" t="inlineStr">
        <is>
          <t>959-2014</t>
        </is>
      </c>
      <c r="C963" s="25" t="n">
        <v>1313892</v>
      </c>
      <c r="D963" s="25" t="inlineStr">
        <is>
          <t>HÍDRICO</t>
        </is>
      </c>
      <c r="G963" s="25" t="inlineStr">
        <is>
          <t>EPM</t>
        </is>
      </c>
      <c r="H963" s="25" t="inlineStr">
        <is>
          <t>Normalización de descarga de aguas residuales</t>
        </is>
      </c>
      <c r="I963" s="25" t="inlineStr">
        <is>
          <t>Empresas Públicas de Medellin</t>
        </is>
      </c>
      <c r="J963" s="25" t="inlineStr">
        <is>
          <t>KR</t>
        </is>
      </c>
      <c r="K963" s="25" t="n">
        <v>58</v>
      </c>
      <c r="N963" s="25" t="n">
        <v>42</v>
      </c>
      <c r="P963" s="25" t="n">
        <v>125</v>
      </c>
      <c r="T963" s="25">
        <f>CONCATENATE(J963," ",K963," ",L963," ",M963," ",N963," ",O963," ",P963," ",Q963," ",R963," ",S963)</f>
        <v/>
      </c>
      <c r="U963" s="25" t="inlineStr">
        <is>
          <t>no reporta</t>
        </is>
      </c>
      <c r="V963" s="25" t="n">
        <v>3808080</v>
      </c>
      <c r="W963" s="25" t="inlineStr">
        <is>
          <t>Graficas Diamante S.A.S - Fabian Ruiz Velasquez</t>
        </is>
      </c>
      <c r="X963" s="25" t="inlineStr">
        <is>
          <t>CL</t>
        </is>
      </c>
      <c r="Y963" s="25" t="n">
        <v>49</v>
      </c>
      <c r="AA963" s="25" t="inlineStr">
        <is>
          <t>SUR</t>
        </is>
      </c>
      <c r="AB963" s="25" t="n">
        <v>43</v>
      </c>
      <c r="AC963" s="25" t="inlineStr">
        <is>
          <t>A</t>
        </is>
      </c>
      <c r="AD963" s="25" t="n">
        <v>60</v>
      </c>
      <c r="AH963" s="25">
        <f>CONCATENATE(X963," ",Y963," ",Z963," ",AA963," ",AB963," ",AC963," ",AD963," ",AE963," ",AF963," ",AG963)</f>
        <v/>
      </c>
      <c r="AI963" s="25" t="inlineStr">
        <is>
          <t>no reporta</t>
        </is>
      </c>
      <c r="AJ963" s="25" t="inlineStr">
        <is>
          <t>no reporta</t>
        </is>
      </c>
      <c r="AK963" s="25" t="inlineStr">
        <is>
          <t>Primavera</t>
        </is>
      </c>
      <c r="AP963" s="25" t="n">
        <v>8</v>
      </c>
      <c r="AQ963" s="34" t="n">
        <v>41897</v>
      </c>
      <c r="AS963" s="36">
        <f>AR963-AQ963</f>
        <v/>
      </c>
      <c r="AT963" s="25" t="inlineStr">
        <is>
          <t>Acta de compromiso</t>
        </is>
      </c>
      <c r="AU963" s="25" t="inlineStr">
        <is>
          <t>Verificación</t>
        </is>
      </c>
    </row>
    <row r="964">
      <c r="B964" s="25" t="inlineStr">
        <is>
          <t>960-2014</t>
        </is>
      </c>
      <c r="C964" s="25" t="inlineStr">
        <is>
          <t>133480 - 133481</t>
        </is>
      </c>
      <c r="D964" s="25" t="inlineStr">
        <is>
          <t>HÍDRICO</t>
        </is>
      </c>
      <c r="H964" s="25" t="inlineStr">
        <is>
          <t>Investigación descargas de aguas negras a quebrada La Hondita</t>
        </is>
      </c>
      <c r="I964" s="25" t="inlineStr">
        <is>
          <t>De oficio - Autoridad Ambiental Delegada</t>
        </is>
      </c>
      <c r="T964" s="25" t="inlineStr">
        <is>
          <t>No reporta</t>
        </is>
      </c>
      <c r="U964" s="25" t="inlineStr">
        <is>
          <t>no reporta</t>
        </is>
      </c>
      <c r="V964" s="25" t="inlineStr">
        <is>
          <t>no reporta</t>
        </is>
      </c>
      <c r="W964" s="25" t="inlineStr">
        <is>
          <t>Por determinar</t>
        </is>
      </c>
      <c r="X964" s="25" t="inlineStr">
        <is>
          <t>KR</t>
        </is>
      </c>
      <c r="Y964" s="25" t="n">
        <v>27</v>
      </c>
      <c r="AB964" s="25" t="n">
        <v>28</v>
      </c>
      <c r="AE964" s="25" t="inlineStr">
        <is>
          <t>SUR</t>
        </is>
      </c>
      <c r="AH964" s="25">
        <f>CONCATENATE(X964," ",Y964," ",Z964," ",AA964," ",AB964," ",AC964," ",AD964," ",AE964," ",AF964," ",AG964)</f>
        <v/>
      </c>
      <c r="AI964" s="25" t="inlineStr">
        <is>
          <t>no reporta</t>
        </is>
      </c>
      <c r="AJ964" s="25" t="inlineStr">
        <is>
          <t>no reporta</t>
        </is>
      </c>
      <c r="AK964" s="25" t="inlineStr">
        <is>
          <t>Inmaculada</t>
        </is>
      </c>
      <c r="AP964" s="25" t="n">
        <v>5</v>
      </c>
      <c r="AQ964" s="34" t="n">
        <v>41893</v>
      </c>
      <c r="AR964" s="34" t="n">
        <v>41886</v>
      </c>
      <c r="AS964" s="36">
        <f>AR964-AQ964</f>
        <v/>
      </c>
      <c r="AT964" s="25" t="inlineStr">
        <is>
          <t>Pendiente de tramite</t>
        </is>
      </c>
      <c r="AU964" s="25" t="inlineStr">
        <is>
          <t>Verificación</t>
        </is>
      </c>
      <c r="AW964" s="38" t="n">
        <v>41886</v>
      </c>
      <c r="AX964" s="37" t="inlineStr">
        <is>
          <t>J. Guzman</t>
        </is>
      </c>
      <c r="AY964" s="38" t="n">
        <v>41893</v>
      </c>
    </row>
    <row r="965">
      <c r="B965" s="25" t="inlineStr">
        <is>
          <t>961-2014</t>
        </is>
      </c>
      <c r="C965" s="25" t="n">
        <v>1316286</v>
      </c>
      <c r="E965" s="25" t="inlineStr">
        <is>
          <t>RESIDUOS SOLIDOS</t>
        </is>
      </c>
      <c r="G965" s="25" t="inlineStr">
        <is>
          <t>Portón de San José</t>
        </is>
      </c>
      <c r="H965" s="25" t="inlineStr">
        <is>
          <t>Disposición inadecuada de escombros en via publica</t>
        </is>
      </c>
      <c r="I965" s="25" t="inlineStr">
        <is>
          <t>Alejandra Gomez Gomez</t>
        </is>
      </c>
      <c r="J965" s="25" t="inlineStr">
        <is>
          <t>CL</t>
        </is>
      </c>
      <c r="K965" s="25" t="n">
        <v>40</v>
      </c>
      <c r="M965" s="25" t="inlineStr">
        <is>
          <t>SUR</t>
        </is>
      </c>
      <c r="N965" s="25" t="n">
        <v>29</v>
      </c>
      <c r="O965" s="25" t="inlineStr">
        <is>
          <t>A</t>
        </is>
      </c>
      <c r="P965" s="25" t="n">
        <v>18</v>
      </c>
      <c r="T965" s="25">
        <f>CONCATENATE(J965," ",K965," ",L965," ",M965," ",N965," ",O965," ",P965," ",Q965," ",R965," ",S965)</f>
        <v/>
      </c>
      <c r="U965" s="46" t="n">
        <v>43906655</v>
      </c>
      <c r="V965" s="25" t="n">
        <v>3323939</v>
      </c>
      <c r="W965" s="25" t="inlineStr">
        <is>
          <t>Porton de San José</t>
        </is>
      </c>
      <c r="X965" s="25" t="inlineStr">
        <is>
          <t>KR</t>
        </is>
      </c>
      <c r="Y965" s="25" t="n">
        <v>30</v>
      </c>
      <c r="AB965" s="25" t="n">
        <v>39</v>
      </c>
      <c r="AC965" s="25" t="inlineStr">
        <is>
          <t>B</t>
        </is>
      </c>
      <c r="AD965" s="25" t="n">
        <v>57</v>
      </c>
      <c r="AE965" s="25" t="inlineStr">
        <is>
          <t>SUR</t>
        </is>
      </c>
      <c r="AH965" s="25">
        <f>CONCATENATE(X965," ",Y965," ",Z965," ",AA965," ",AB965," ",AC965," ",AD965," ",AE965," ",AF965," ",AG965)</f>
        <v/>
      </c>
      <c r="AI965" s="25" t="inlineStr">
        <is>
          <t>no reporta</t>
        </is>
      </c>
      <c r="AJ965" s="25" t="inlineStr">
        <is>
          <t>no reporta</t>
        </is>
      </c>
      <c r="AK965" s="25" t="inlineStr">
        <is>
          <t>San José</t>
        </is>
      </c>
      <c r="AP965" s="25" t="n">
        <v>6</v>
      </c>
      <c r="AQ965" s="34" t="n">
        <v>41967</v>
      </c>
      <c r="AR965" s="34" t="n">
        <v>41967</v>
      </c>
      <c r="AS965" s="36">
        <f>AR965-AQ965</f>
        <v/>
      </c>
      <c r="AT965" s="25" t="inlineStr">
        <is>
          <t>Acta de compromiso</t>
        </is>
      </c>
      <c r="AU965" s="25" t="inlineStr">
        <is>
          <t>Auto de archivo</t>
        </is>
      </c>
      <c r="AW965" s="38" t="n">
        <v>41967</v>
      </c>
      <c r="AX965" s="37" t="inlineStr">
        <is>
          <t>S. Bustamante</t>
        </is>
      </c>
      <c r="AY965" s="38" t="n">
        <v>41967</v>
      </c>
      <c r="CF965" s="38" t="n">
        <v>41983</v>
      </c>
    </row>
    <row r="966">
      <c r="B966" s="25" t="inlineStr">
        <is>
          <t>962-2014</t>
        </is>
      </c>
      <c r="C966" s="25" t="n">
        <v>1316287</v>
      </c>
      <c r="E966" s="25" t="inlineStr">
        <is>
          <t>RESIDUOS SOLIDOS</t>
        </is>
      </c>
      <c r="F966" s="25" t="n">
        <v>3</v>
      </c>
      <c r="H966" s="25" t="inlineStr">
        <is>
          <t>Escombros en zona verde y vía pública</t>
        </is>
      </c>
      <c r="I966" s="25" t="inlineStr">
        <is>
          <t>De oficio</t>
        </is>
      </c>
      <c r="T966" s="25" t="inlineStr">
        <is>
          <t>No reporta</t>
        </is>
      </c>
      <c r="U966" s="25" t="inlineStr">
        <is>
          <t>no reporta</t>
        </is>
      </c>
      <c r="V966" s="25" t="inlineStr">
        <is>
          <t>no reporta</t>
        </is>
      </c>
      <c r="W966" s="25" t="inlineStr">
        <is>
          <t>Local</t>
        </is>
      </c>
      <c r="X966" s="25" t="inlineStr">
        <is>
          <t>KR</t>
        </is>
      </c>
      <c r="Y966" s="25" t="n">
        <v>30</v>
      </c>
      <c r="AB966" s="25" t="n">
        <v>39</v>
      </c>
      <c r="AC966" s="25" t="inlineStr">
        <is>
          <t>B</t>
        </is>
      </c>
      <c r="AD966" s="25" t="n">
        <v>65</v>
      </c>
      <c r="AE966" s="25" t="inlineStr">
        <is>
          <t>SUR</t>
        </is>
      </c>
      <c r="AH966" s="25">
        <f>CONCATENATE(X966," ",Y966," ",Z966," ",AA966," ",AB966," ",AC966," ",AD966," ",AE966," ",AF966," ",AG966)</f>
        <v/>
      </c>
      <c r="AI966" s="25" t="inlineStr">
        <is>
          <t>no reporta</t>
        </is>
      </c>
      <c r="AJ966" s="25" t="inlineStr">
        <is>
          <t>no reporta</t>
        </is>
      </c>
      <c r="AK966" s="25" t="inlineStr">
        <is>
          <t>San José</t>
        </is>
      </c>
      <c r="AP966" s="25" t="n">
        <v>6</v>
      </c>
      <c r="AQ966" s="34" t="n">
        <v>41967</v>
      </c>
      <c r="AR966" s="34" t="n">
        <v>41963</v>
      </c>
      <c r="AS966" s="36">
        <f>AR966-AQ966</f>
        <v/>
      </c>
      <c r="AT966" s="25" t="inlineStr">
        <is>
          <t>Comparendo ambiental</t>
        </is>
      </c>
      <c r="AU966" s="25" t="inlineStr">
        <is>
          <t xml:space="preserve">Auto de inicio </t>
        </is>
      </c>
      <c r="AW966" s="38" t="n">
        <v>41963</v>
      </c>
      <c r="AX966" s="37" t="inlineStr">
        <is>
          <t>S. Bustamante</t>
        </is>
      </c>
      <c r="AY966" s="38" t="n">
        <v>41963</v>
      </c>
    </row>
    <row r="967">
      <c r="B967" s="25" t="inlineStr">
        <is>
          <t>963-2014</t>
        </is>
      </c>
      <c r="C967" s="25" t="n">
        <v>1316369</v>
      </c>
      <c r="E967" s="25" t="inlineStr">
        <is>
          <t>RESIDUOS SOLIDOS</t>
        </is>
      </c>
      <c r="H967" s="25" t="inlineStr">
        <is>
          <t>Escombros en zona verde y vía pública</t>
        </is>
      </c>
      <c r="I967" s="25" t="inlineStr">
        <is>
          <t>De oficio</t>
        </is>
      </c>
      <c r="T967" s="25" t="inlineStr">
        <is>
          <t>No reporta</t>
        </is>
      </c>
      <c r="U967" s="25" t="inlineStr">
        <is>
          <t>no reporta</t>
        </is>
      </c>
      <c r="V967" s="25" t="inlineStr">
        <is>
          <t>no reporta</t>
        </is>
      </c>
      <c r="W967" s="25" t="inlineStr">
        <is>
          <t>Sandra Restrepo</t>
        </is>
      </c>
      <c r="X967" s="25" t="inlineStr">
        <is>
          <t>KR</t>
        </is>
      </c>
      <c r="Y967" s="25" t="n">
        <v>27</v>
      </c>
      <c r="Z967" s="25" t="inlineStr">
        <is>
          <t>G</t>
        </is>
      </c>
      <c r="AB967" s="25" t="n">
        <v>34</v>
      </c>
      <c r="AC967" s="25" t="inlineStr">
        <is>
          <t>DD</t>
        </is>
      </c>
      <c r="AD967" s="25" t="n">
        <v>41</v>
      </c>
      <c r="AE967" s="25" t="inlineStr">
        <is>
          <t>SUR</t>
        </is>
      </c>
      <c r="AF967" s="25" t="inlineStr">
        <is>
          <t>E</t>
        </is>
      </c>
      <c r="AG967" s="25" t="n">
        <v>502</v>
      </c>
      <c r="AH967" s="25">
        <f>CONCATENATE(X967," ",Y967," ",Z967," ",AA967," ",AB967," ",AC967," ",AD967," ",AE967," ",AF967," ",AG967)</f>
        <v/>
      </c>
      <c r="AI967" s="46" t="n">
        <v>43753283</v>
      </c>
      <c r="AJ967" s="25" t="n">
        <v>3345186</v>
      </c>
      <c r="AK967" s="25" t="inlineStr">
        <is>
          <t>Inmaculada</t>
        </is>
      </c>
      <c r="AP967" s="25" t="n">
        <v>5</v>
      </c>
      <c r="AQ967" s="34" t="n">
        <v>41968</v>
      </c>
      <c r="AR967" s="34" t="n">
        <v>41964</v>
      </c>
      <c r="AS967" s="36">
        <f>AR967-AQ967</f>
        <v/>
      </c>
      <c r="AT967" s="25" t="inlineStr">
        <is>
          <t>Acta de compromiso</t>
        </is>
      </c>
      <c r="AU967" s="25" t="inlineStr">
        <is>
          <t>Auto de archivo</t>
        </is>
      </c>
      <c r="AW967" s="38" t="n">
        <v>41964</v>
      </c>
      <c r="AX967" s="37" t="inlineStr">
        <is>
          <t>L. Garcia</t>
        </is>
      </c>
      <c r="AY967" s="38" t="n">
        <v>41964</v>
      </c>
    </row>
    <row r="968">
      <c r="B968" s="25" t="inlineStr">
        <is>
          <t>964-2014</t>
        </is>
      </c>
      <c r="C968" s="25" t="n">
        <v>1316344</v>
      </c>
      <c r="E968" s="25" t="inlineStr">
        <is>
          <t>ESCOMBROS</t>
        </is>
      </c>
      <c r="H968" s="25" t="inlineStr">
        <is>
          <t>Escombros en espacio público</t>
        </is>
      </c>
      <c r="I968" s="25" t="inlineStr">
        <is>
          <t>Anonimo</t>
        </is>
      </c>
      <c r="T968" s="25" t="inlineStr">
        <is>
          <t>No reporta</t>
        </is>
      </c>
      <c r="U968" s="25" t="inlineStr">
        <is>
          <t>no reporta</t>
        </is>
      </c>
      <c r="V968" s="25" t="inlineStr">
        <is>
          <t>no reporta</t>
        </is>
      </c>
      <c r="W968" s="25" t="inlineStr">
        <is>
          <t>Por determinar</t>
        </is>
      </c>
      <c r="X968" s="25" t="inlineStr">
        <is>
          <t>KR</t>
        </is>
      </c>
      <c r="Y968" s="25" t="n">
        <v>25</v>
      </c>
      <c r="Z968" s="25" t="inlineStr">
        <is>
          <t>A</t>
        </is>
      </c>
      <c r="AB968" s="25" t="n">
        <v>41</v>
      </c>
      <c r="AC968" s="25" t="inlineStr">
        <is>
          <t>B</t>
        </is>
      </c>
      <c r="AD968" s="25" t="n">
        <v>24</v>
      </c>
      <c r="AE968" s="25" t="inlineStr">
        <is>
          <t>SUR</t>
        </is>
      </c>
      <c r="AG968" s="25" t="n">
        <v>201</v>
      </c>
      <c r="AH968" s="25">
        <f>CONCATENATE(X968," ",Y968," ",Z968," ",AA968," ",AB968," ",AC968," ",AD968," ",AE968," ",AF968," ",AG968)</f>
        <v/>
      </c>
      <c r="AI968" s="25" t="inlineStr">
        <is>
          <t>no reporta</t>
        </is>
      </c>
      <c r="AJ968" s="25" t="inlineStr">
        <is>
          <t>no reporta</t>
        </is>
      </c>
      <c r="AK968" s="25" t="inlineStr">
        <is>
          <t>San Rafael</t>
        </is>
      </c>
      <c r="AP968" s="25" t="n">
        <v>6</v>
      </c>
      <c r="AQ968" s="34" t="n">
        <v>41963</v>
      </c>
      <c r="AR968" s="34" t="n">
        <v>41963</v>
      </c>
      <c r="AS968" s="36">
        <f>AR968-AQ968</f>
        <v/>
      </c>
      <c r="AT968" s="25" t="inlineStr">
        <is>
          <t>Acta de compromiso</t>
        </is>
      </c>
      <c r="AU968" s="25" t="inlineStr">
        <is>
          <t>Auto de archivo</t>
        </is>
      </c>
      <c r="AW968" s="38" t="n">
        <v>41963</v>
      </c>
      <c r="AX968" s="37" t="inlineStr">
        <is>
          <t>L. Garcia</t>
        </is>
      </c>
      <c r="AY968" s="38" t="n">
        <v>41963</v>
      </c>
    </row>
    <row r="969">
      <c r="B969" s="25" t="inlineStr">
        <is>
          <t>965-2014</t>
        </is>
      </c>
      <c r="C969" s="25" t="n">
        <v>159927</v>
      </c>
      <c r="D969" s="25" t="inlineStr">
        <is>
          <t>FAUNA DOMÉSTICA</t>
        </is>
      </c>
      <c r="H969" s="25" t="inlineStr">
        <is>
          <t>Tenencia inadecuada de mascotas peligrosas - amonestación</t>
        </is>
      </c>
      <c r="I969" s="25" t="inlineStr">
        <is>
          <t>De oficio - Inspección palmas</t>
        </is>
      </c>
      <c r="T969" s="25" t="inlineStr">
        <is>
          <t>No reporta</t>
        </is>
      </c>
      <c r="U969" s="25" t="inlineStr">
        <is>
          <t>no reporta</t>
        </is>
      </c>
      <c r="V969" s="25" t="n">
        <v>3860909</v>
      </c>
      <c r="W969" s="25" t="inlineStr">
        <is>
          <t xml:space="preserve">Diego Ivan </t>
        </is>
      </c>
      <c r="AH969" s="25" t="inlineStr">
        <is>
          <t>Sector Institución Educativa</t>
        </is>
      </c>
      <c r="AI969" s="25" t="inlineStr">
        <is>
          <t>no reporta</t>
        </is>
      </c>
      <c r="AJ969" s="25" t="inlineStr">
        <is>
          <t>no reporta</t>
        </is>
      </c>
      <c r="AL969" s="25" t="inlineStr">
        <is>
          <t>Perico</t>
        </is>
      </c>
      <c r="AP969" s="25" t="n">
        <v>13</v>
      </c>
      <c r="AQ969" s="34" t="n">
        <v>41966</v>
      </c>
      <c r="AS969" s="36">
        <f>AR969-AQ969</f>
        <v/>
      </c>
      <c r="AT969" s="25" t="inlineStr">
        <is>
          <t>Acta de compromiso</t>
        </is>
      </c>
      <c r="AU969" s="25" t="inlineStr">
        <is>
          <t>Auto de archivo</t>
        </is>
      </c>
    </row>
    <row r="970">
      <c r="B970" s="25" t="inlineStr">
        <is>
          <t>966-2014</t>
        </is>
      </c>
      <c r="C970" s="25" t="n">
        <v>1316524</v>
      </c>
      <c r="D970" s="25" t="inlineStr">
        <is>
          <t>FAUNA DOMÉSTICA</t>
        </is>
      </c>
      <c r="H970" s="25" t="inlineStr">
        <is>
          <t>Manejo inadecuado de excretas de mascotas</t>
        </is>
      </c>
      <c r="I970" s="25" t="inlineStr">
        <is>
          <t>De oficio</t>
        </is>
      </c>
      <c r="T970" s="25" t="inlineStr">
        <is>
          <t>No reporta</t>
        </is>
      </c>
      <c r="U970" s="25" t="inlineStr">
        <is>
          <t>no reporta</t>
        </is>
      </c>
      <c r="V970" s="25" t="inlineStr">
        <is>
          <t>no reporta</t>
        </is>
      </c>
      <c r="W970" s="25" t="inlineStr">
        <is>
          <t>Lorena Muñoz</t>
        </is>
      </c>
      <c r="X970" s="25" t="inlineStr">
        <is>
          <t>CL</t>
        </is>
      </c>
      <c r="Y970" s="25" t="n">
        <v>40</v>
      </c>
      <c r="AA970" s="25" t="inlineStr">
        <is>
          <t>SUR</t>
        </is>
      </c>
      <c r="AB970" s="25" t="n">
        <v>24</v>
      </c>
      <c r="AC970" s="25" t="inlineStr">
        <is>
          <t>EE</t>
        </is>
      </c>
      <c r="AD970" s="25" t="n">
        <v>4</v>
      </c>
      <c r="AH970" s="25">
        <f>CONCATENATE(X970," ",Y970," ",Z970," ",AA970," ",AB970," ",AC970," ",AD970," ",AE970," ",AF970," ",AG970)</f>
        <v/>
      </c>
      <c r="AI970" s="46" t="n">
        <v>42866185</v>
      </c>
      <c r="AJ970" s="25" t="n">
        <v>2702059</v>
      </c>
      <c r="AK970" s="25" t="inlineStr">
        <is>
          <t>El Salado</t>
        </is>
      </c>
      <c r="AP970" s="25" t="n">
        <v>6</v>
      </c>
      <c r="AQ970" s="34" t="n">
        <v>41974</v>
      </c>
      <c r="AR970" s="34" t="n">
        <v>41969</v>
      </c>
      <c r="AS970" s="36">
        <f>AR970-AQ970</f>
        <v/>
      </c>
      <c r="AT970" s="25" t="inlineStr">
        <is>
          <t>Acta de compromiso</t>
        </is>
      </c>
      <c r="AU970" s="25" t="inlineStr">
        <is>
          <t>Verificación</t>
        </is>
      </c>
      <c r="AW970" s="38" t="n">
        <v>41969</v>
      </c>
      <c r="AX970" s="37" t="inlineStr">
        <is>
          <t>J. Restrepo</t>
        </is>
      </c>
      <c r="AY970" s="38" t="n">
        <v>41969</v>
      </c>
    </row>
    <row r="971">
      <c r="B971" s="25" t="inlineStr">
        <is>
          <t>967-2014</t>
        </is>
      </c>
      <c r="C971" s="25" t="n">
        <v>1316525</v>
      </c>
      <c r="D971" s="25" t="inlineStr">
        <is>
          <t>FAUNA DOMÉSTICA</t>
        </is>
      </c>
      <c r="H971" s="25" t="inlineStr">
        <is>
          <t>Ataque de una mascota a otra</t>
        </is>
      </c>
      <c r="I971" s="25" t="inlineStr">
        <is>
          <t>Fabiola Rincón</t>
        </is>
      </c>
      <c r="J971" s="25" t="inlineStr">
        <is>
          <t>KR</t>
        </is>
      </c>
      <c r="K971" s="25" t="n">
        <v>32</v>
      </c>
      <c r="N971" s="25" t="n">
        <v>38</v>
      </c>
      <c r="P971" s="25" t="n">
        <v>20</v>
      </c>
      <c r="Q971" s="25" t="inlineStr">
        <is>
          <t>SUR</t>
        </is>
      </c>
      <c r="S971" s="25" t="n">
        <v>301</v>
      </c>
      <c r="T971" s="25">
        <f>CONCATENATE(J971," ",K971," ",L971," ",M971," ",N971," ",O971," ",P971," ",Q971," ",R971," ",S971)</f>
        <v/>
      </c>
      <c r="U971" s="46" t="n">
        <v>43003045</v>
      </c>
      <c r="V971" s="25" t="n">
        <v>5819386</v>
      </c>
      <c r="W971" s="25" t="inlineStr">
        <is>
          <t>Por determinar</t>
        </is>
      </c>
      <c r="X971" s="25" t="inlineStr">
        <is>
          <t>CL</t>
        </is>
      </c>
      <c r="Y971" s="25" t="n">
        <v>38</v>
      </c>
      <c r="AA971" s="25" t="inlineStr">
        <is>
          <t>SUR</t>
        </is>
      </c>
      <c r="AB971" s="25" t="n">
        <v>31</v>
      </c>
      <c r="AD971" s="25" t="n">
        <v>39</v>
      </c>
      <c r="AH971" s="25">
        <f>CONCATENATE(X971," ",Y971," ",Z971," ",AA971," ",AB971," ",AC971," ",AD971," ",AE971," ",AF971," ",AG971)</f>
        <v/>
      </c>
      <c r="AI971" s="25" t="inlineStr">
        <is>
          <t>no reporta</t>
        </is>
      </c>
      <c r="AJ971" s="25" t="inlineStr">
        <is>
          <t>no reporta</t>
        </is>
      </c>
      <c r="AK971" s="25" t="inlineStr">
        <is>
          <t>Mesa</t>
        </is>
      </c>
      <c r="AP971" s="25" t="n">
        <v>9</v>
      </c>
      <c r="AQ971" s="34" t="n">
        <v>41974</v>
      </c>
      <c r="AS971" s="36">
        <f>AR971-AQ971</f>
        <v/>
      </c>
      <c r="AT971" s="25" t="inlineStr">
        <is>
          <t>Código de policia</t>
        </is>
      </c>
      <c r="AU971" s="25" t="inlineStr">
        <is>
          <t>Auto de archivo</t>
        </is>
      </c>
    </row>
    <row r="972">
      <c r="B972" s="25" t="inlineStr">
        <is>
          <t>968-2014</t>
        </is>
      </c>
      <c r="C972" s="25" t="n">
        <v>1316646</v>
      </c>
      <c r="E972" s="25" t="inlineStr">
        <is>
          <t>ESCOMBROS</t>
        </is>
      </c>
      <c r="H972" s="25" t="inlineStr">
        <is>
          <t>Escombros de remodelación de techos en espacio público</t>
        </is>
      </c>
      <c r="I972" s="25" t="inlineStr">
        <is>
          <t>Comunidad</t>
        </is>
      </c>
      <c r="T972" s="25" t="inlineStr">
        <is>
          <t>No reporta</t>
        </is>
      </c>
      <c r="U972" s="25" t="inlineStr">
        <is>
          <t>no reporta</t>
        </is>
      </c>
      <c r="V972" s="25" t="inlineStr">
        <is>
          <t>no reporta</t>
        </is>
      </c>
      <c r="W972" s="25" t="inlineStr">
        <is>
          <t>Por determinar</t>
        </is>
      </c>
      <c r="X972" s="25" t="inlineStr">
        <is>
          <t>DG</t>
        </is>
      </c>
      <c r="Y972" s="25" t="n">
        <v>32</v>
      </c>
      <c r="Z972" s="25" t="inlineStr">
        <is>
          <t>B</t>
        </is>
      </c>
      <c r="AB972" s="25" t="n">
        <v>32</v>
      </c>
      <c r="AC972" s="25" t="inlineStr">
        <is>
          <t>A</t>
        </is>
      </c>
      <c r="AD972" s="25" t="n">
        <v>24</v>
      </c>
      <c r="AE972" s="25" t="inlineStr">
        <is>
          <t>SUR</t>
        </is>
      </c>
      <c r="AH972" s="25">
        <f>CONCATENATE(X972," ",Y972," ",Z972," ",AA972," ",AB972," ",AC972," ",AD972," ",AE972," ",AF972," ",AG972)</f>
        <v/>
      </c>
      <c r="AI972" s="25" t="inlineStr">
        <is>
          <t>no reporta</t>
        </is>
      </c>
      <c r="AJ972" s="25" t="inlineStr">
        <is>
          <t>no reporta</t>
        </is>
      </c>
      <c r="AK972" s="25" t="inlineStr">
        <is>
          <t>La Magnolia</t>
        </is>
      </c>
      <c r="AP972" s="25" t="n">
        <v>9</v>
      </c>
      <c r="AQ972" s="34" t="n">
        <v>41982</v>
      </c>
      <c r="AR972" s="34" t="n">
        <v>41984</v>
      </c>
      <c r="AS972" s="36">
        <f>AR972-AQ972</f>
        <v/>
      </c>
      <c r="AT972" s="25" t="inlineStr">
        <is>
          <t>Acta de compromiso</t>
        </is>
      </c>
      <c r="AU972" s="25" t="inlineStr">
        <is>
          <t>Visitas patrulleros</t>
        </is>
      </c>
      <c r="AW972" s="38" t="n">
        <v>41984</v>
      </c>
      <c r="AX972" s="37" t="inlineStr">
        <is>
          <t>S.Bustamante</t>
        </is>
      </c>
      <c r="AY972" s="38" t="n">
        <v>41984</v>
      </c>
      <c r="AZ972" s="38" t="n">
        <v>42011</v>
      </c>
      <c r="BA972" s="37" t="inlineStr">
        <is>
          <t>L. Garcia</t>
        </is>
      </c>
      <c r="BB972" s="38" t="n">
        <v>42011</v>
      </c>
      <c r="CF972" s="38" t="n">
        <v>42037</v>
      </c>
    </row>
    <row r="973">
      <c r="B973" s="25" t="inlineStr">
        <is>
          <t>969-2014</t>
        </is>
      </c>
      <c r="C973" s="25" t="n">
        <v>1316644</v>
      </c>
      <c r="D973" s="25" t="inlineStr">
        <is>
          <t>FLORA</t>
        </is>
      </c>
      <c r="H973" s="25" t="inlineStr">
        <is>
          <t>Tala de arboles y daño de jardines y zona verde</t>
        </is>
      </c>
      <c r="I973" s="25" t="inlineStr">
        <is>
          <t>Juan Guillermo Castaño Arcila</t>
        </is>
      </c>
      <c r="J973" s="25" t="inlineStr">
        <is>
          <t>KR</t>
        </is>
      </c>
      <c r="K973" s="25" t="n">
        <v>31</v>
      </c>
      <c r="N973" s="25" t="n">
        <v>41</v>
      </c>
      <c r="P973" s="25" t="n">
        <v>32</v>
      </c>
      <c r="Q973" s="25" t="inlineStr">
        <is>
          <t>SUR</t>
        </is>
      </c>
      <c r="T973" s="25">
        <f>CONCATENATE(J973," ",K973," ",L973," ",M973," ",N973," ",O973," ",P973," ",Q973," ",R973," ",S973)</f>
        <v/>
      </c>
      <c r="U973" s="46" t="n">
        <v>8347695</v>
      </c>
      <c r="V973" s="25" t="n">
        <v>5976781</v>
      </c>
      <c r="W973" s="25" t="inlineStr">
        <is>
          <t>Por determinar</t>
        </is>
      </c>
      <c r="X973" s="25" t="inlineStr">
        <is>
          <t>KR</t>
        </is>
      </c>
      <c r="Y973" s="25" t="n">
        <v>31</v>
      </c>
      <c r="AB973" s="25" t="n">
        <v>31</v>
      </c>
      <c r="AD973" s="25" t="n">
        <v>32</v>
      </c>
      <c r="AE973" s="25" t="inlineStr">
        <is>
          <t>SUR</t>
        </is>
      </c>
      <c r="AH973" s="25">
        <f>CONCATENATE(X973," ",Y973," ",Z973," ",AA973," ",AB973," ",AC973," ",AD973," ",AE973," ",AF973," ",AG973)</f>
        <v/>
      </c>
      <c r="AI973" s="25" t="inlineStr">
        <is>
          <t>no reporta</t>
        </is>
      </c>
      <c r="AJ973" s="25" t="inlineStr">
        <is>
          <t>no reporta</t>
        </is>
      </c>
      <c r="AK973" s="25" t="inlineStr">
        <is>
          <t>El Dorado</t>
        </is>
      </c>
      <c r="AP973" s="25" t="n">
        <v>7</v>
      </c>
      <c r="AQ973" s="34" t="n">
        <v>41982</v>
      </c>
      <c r="AS973" s="36">
        <f>AR973-AQ973</f>
        <v/>
      </c>
      <c r="AT973" s="25" t="inlineStr">
        <is>
          <t>Acta de compromiso</t>
        </is>
      </c>
      <c r="AU973" s="25" t="inlineStr">
        <is>
          <t>Visitas patrulleros</t>
        </is>
      </c>
      <c r="AW973" s="38" t="n">
        <v>41984</v>
      </c>
      <c r="AX973" s="37" t="inlineStr">
        <is>
          <t>S.Bustamante</t>
        </is>
      </c>
    </row>
    <row r="974">
      <c r="B974" s="25" t="inlineStr">
        <is>
          <t>970-2014</t>
        </is>
      </c>
      <c r="C974" s="25" t="inlineStr">
        <is>
          <t>1316650 - 1316814</t>
        </is>
      </c>
      <c r="E974" s="25" t="inlineStr">
        <is>
          <t>RESIDUOS SOLIDOS</t>
        </is>
      </c>
      <c r="H974" s="25" t="inlineStr">
        <is>
          <t>Disposición de residuos sólidos en sitios y dias no autorizados</t>
        </is>
      </c>
      <c r="I974" s="25" t="inlineStr">
        <is>
          <t>Doris Hernandez y otros</t>
        </is>
      </c>
      <c r="T974" s="25" t="inlineStr">
        <is>
          <t>No reporta</t>
        </is>
      </c>
      <c r="U974" s="25" t="inlineStr">
        <is>
          <t>no reporta</t>
        </is>
      </c>
      <c r="V974" s="25" t="n">
        <v>3346618</v>
      </c>
      <c r="W974" s="25" t="inlineStr">
        <is>
          <t>Martha</t>
        </is>
      </c>
      <c r="X974" s="25" t="inlineStr">
        <is>
          <t>DG</t>
        </is>
      </c>
      <c r="Y974" s="25" t="n">
        <v>33</v>
      </c>
      <c r="AB974" s="25" t="n">
        <v>33</v>
      </c>
      <c r="AD974" s="25" t="n">
        <v>24</v>
      </c>
      <c r="AE974" s="25" t="inlineStr">
        <is>
          <t>SUR</t>
        </is>
      </c>
      <c r="AG974" s="25" t="inlineStr">
        <is>
          <t>Piso 2</t>
        </is>
      </c>
      <c r="AH974" s="25">
        <f>CONCATENATE(X974," ",Y974," ",Z974," ",AA974," ",AB974," ",AC974," ",AD974," ",AE974," ",AF974," ",AG974)</f>
        <v/>
      </c>
      <c r="AI974" s="25" t="inlineStr">
        <is>
          <t>no reporta</t>
        </is>
      </c>
      <c r="AJ974" s="25" t="inlineStr">
        <is>
          <t>no reporta</t>
        </is>
      </c>
      <c r="AK974" s="25" t="inlineStr">
        <is>
          <t>La Magnolia</t>
        </is>
      </c>
      <c r="AP974" s="25" t="n">
        <v>9</v>
      </c>
      <c r="AQ974" s="34" t="n">
        <v>41982</v>
      </c>
      <c r="AS974" s="36">
        <f>AR974-AQ974</f>
        <v/>
      </c>
      <c r="AT974" s="25" t="inlineStr">
        <is>
          <t>Acta de compromiso</t>
        </is>
      </c>
      <c r="AU974" s="25" t="inlineStr">
        <is>
          <t>Auto de archivo</t>
        </is>
      </c>
      <c r="AW974" s="38" t="n">
        <v>41984</v>
      </c>
      <c r="AX974" s="37" t="inlineStr">
        <is>
          <t>S.Bustamante</t>
        </is>
      </c>
      <c r="AY974" s="38" t="n">
        <v>41984</v>
      </c>
    </row>
    <row r="975">
      <c r="B975" s="25" t="inlineStr">
        <is>
          <t>971-2014</t>
        </is>
      </c>
      <c r="C975" s="25" t="n">
        <v>1316527</v>
      </c>
      <c r="D975" s="25" t="inlineStr">
        <is>
          <t>FAUNA DOMÉSTICA</t>
        </is>
      </c>
      <c r="H975" s="25" t="inlineStr">
        <is>
          <t>Mascota que dejan sola y ladra mucho</t>
        </is>
      </c>
      <c r="I975" s="25" t="inlineStr">
        <is>
          <t>Anonimo</t>
        </is>
      </c>
      <c r="T975" s="25" t="inlineStr">
        <is>
          <t>No reporta</t>
        </is>
      </c>
      <c r="U975" s="46" t="inlineStr">
        <is>
          <t>no reporta</t>
        </is>
      </c>
      <c r="V975" s="25" t="inlineStr">
        <is>
          <t>no reporta</t>
        </is>
      </c>
      <c r="W975" s="25" t="inlineStr">
        <is>
          <t>Angela Marin Gomez</t>
        </is>
      </c>
      <c r="X975" s="25" t="inlineStr">
        <is>
          <t>CL</t>
        </is>
      </c>
      <c r="Y975" s="25" t="n">
        <v>48</v>
      </c>
      <c r="Z975" s="25" t="inlineStr">
        <is>
          <t>F</t>
        </is>
      </c>
      <c r="AA975" s="25" t="inlineStr">
        <is>
          <t>SUR</t>
        </is>
      </c>
      <c r="AB975" s="25" t="n">
        <v>42</v>
      </c>
      <c r="AC975" s="25" t="inlineStr">
        <is>
          <t>C</t>
        </is>
      </c>
      <c r="AD975" s="25" t="n">
        <v>97</v>
      </c>
      <c r="AF975" s="25" t="inlineStr">
        <is>
          <t>7.16</t>
        </is>
      </c>
      <c r="AG975" s="25" t="n">
        <v>203</v>
      </c>
      <c r="AH975" s="25">
        <f>CONCATENATE(X975," ",Y975," ",Z975," ",AA975," ",AB975," ",AC975," ",AD975," ",AE975," ",AF975," ",AG975)</f>
        <v/>
      </c>
      <c r="AI975" s="46" t="n">
        <v>43077108</v>
      </c>
      <c r="AJ975" s="25" t="n">
        <v>5969356</v>
      </c>
      <c r="AK975" s="25" t="inlineStr">
        <is>
          <t>Loma del Barro</t>
        </is>
      </c>
      <c r="AP975" s="25" t="n">
        <v>7</v>
      </c>
      <c r="AQ975" s="34" t="n">
        <v>41975</v>
      </c>
      <c r="AR975" s="34" t="n">
        <v>41970</v>
      </c>
      <c r="AS975" s="36">
        <f>AR975-AQ975</f>
        <v/>
      </c>
      <c r="AT975" s="25" t="inlineStr">
        <is>
          <t>Acta de compromiso</t>
        </is>
      </c>
      <c r="AU975" s="25" t="inlineStr">
        <is>
          <t>Auto de archivo</t>
        </is>
      </c>
      <c r="AW975" s="38" t="n">
        <v>41970</v>
      </c>
      <c r="AX975" s="37" t="inlineStr">
        <is>
          <t>L. Garcia</t>
        </is>
      </c>
      <c r="AY975" s="38" t="n">
        <v>41970</v>
      </c>
      <c r="CF975" s="38" t="n">
        <v>41955</v>
      </c>
    </row>
    <row r="976">
      <c r="B976" s="25" t="inlineStr">
        <is>
          <t>972-2014</t>
        </is>
      </c>
      <c r="C976" s="25" t="inlineStr">
        <is>
          <t>155006 - 1308886</t>
        </is>
      </c>
      <c r="D976" s="25" t="inlineStr">
        <is>
          <t>FAUNA DOMÉSTICA</t>
        </is>
      </c>
      <c r="H976" s="25" t="inlineStr">
        <is>
          <t>Mascota que dejan sola y ladra mucho</t>
        </is>
      </c>
      <c r="I976" s="25" t="inlineStr">
        <is>
          <t>De oficio - Fauna</t>
        </is>
      </c>
      <c r="T976" s="25" t="inlineStr">
        <is>
          <t>No reporta</t>
        </is>
      </c>
      <c r="U976" s="25" t="inlineStr">
        <is>
          <t>no reporta</t>
        </is>
      </c>
      <c r="V976" s="25" t="inlineStr">
        <is>
          <t>no reporta</t>
        </is>
      </c>
      <c r="W976" s="25" t="inlineStr">
        <is>
          <t>Angela Guerra</t>
        </is>
      </c>
      <c r="X976" s="25" t="inlineStr">
        <is>
          <t>CL</t>
        </is>
      </c>
      <c r="Y976" s="25" t="n">
        <v>25</v>
      </c>
      <c r="Z976" s="25" t="inlineStr">
        <is>
          <t>A</t>
        </is>
      </c>
      <c r="AA976" s="25" t="inlineStr">
        <is>
          <t>SUR</t>
        </is>
      </c>
      <c r="AB976" s="25" t="n">
        <v>42</v>
      </c>
      <c r="AC976" s="25" t="inlineStr">
        <is>
          <t>B</t>
        </is>
      </c>
      <c r="AD976" s="25" t="n">
        <v>61</v>
      </c>
      <c r="AG976" s="25" t="n">
        <v>203</v>
      </c>
      <c r="AH976" s="25">
        <f>CONCATENATE(X976," ",Y976," ",Z976," ",AA976," ",AB976," ",AC976," ",AD976," ",AE976," ",AF976," ",AG976)</f>
        <v/>
      </c>
      <c r="AI976" s="46" t="n">
        <v>42872034</v>
      </c>
      <c r="AJ976" s="25" t="n">
        <v>3326025</v>
      </c>
      <c r="AK976" s="25" t="inlineStr">
        <is>
          <t>Pontevedra</t>
        </is>
      </c>
      <c r="AP976" s="25" t="n">
        <v>2</v>
      </c>
      <c r="AQ976" s="34" t="n">
        <v>41976</v>
      </c>
      <c r="AS976" s="36">
        <f>AR976-AQ976</f>
        <v/>
      </c>
      <c r="AT976" s="25" t="inlineStr">
        <is>
          <t>Acta de compromiso</t>
        </is>
      </c>
      <c r="AU976" s="25" t="inlineStr">
        <is>
          <t>Citaciones</t>
        </is>
      </c>
    </row>
    <row r="977">
      <c r="B977" s="25" t="inlineStr">
        <is>
          <t>973-2014</t>
        </is>
      </c>
      <c r="C977" s="25" t="inlineStr">
        <is>
          <t>1316275 - 1314041</t>
        </is>
      </c>
      <c r="D977" s="25" t="inlineStr">
        <is>
          <t>FAUNA DOMÉSTICA</t>
        </is>
      </c>
      <c r="H977" s="25" t="inlineStr">
        <is>
          <t>Mascota que dejan sola y ladra mucho, manjeo inadecuado de excretas</t>
        </is>
      </c>
      <c r="I977" s="25" t="inlineStr">
        <is>
          <t>De oficio - Fauna</t>
        </is>
      </c>
      <c r="T977" s="25" t="inlineStr">
        <is>
          <t>No reporta</t>
        </is>
      </c>
      <c r="U977" s="25" t="inlineStr">
        <is>
          <t>no reporta</t>
        </is>
      </c>
      <c r="V977" s="25" t="inlineStr">
        <is>
          <t>no reporta</t>
        </is>
      </c>
      <c r="W977" s="25" t="inlineStr">
        <is>
          <t>Luz Dary Correa</t>
        </is>
      </c>
      <c r="X977" s="25" t="inlineStr">
        <is>
          <t>KR</t>
        </is>
      </c>
      <c r="Y977" s="25" t="n">
        <v>27</v>
      </c>
      <c r="AB977" s="25" t="n">
        <v>36</v>
      </c>
      <c r="AC977" s="25" t="inlineStr">
        <is>
          <t>A</t>
        </is>
      </c>
      <c r="AD977" s="25" t="n">
        <v>80</v>
      </c>
      <c r="AE977" s="25" t="inlineStr">
        <is>
          <t>SUR</t>
        </is>
      </c>
      <c r="AH977" s="25">
        <f>CONCATENATE(X977," ",Y977," ",Z977," ",AA977," ",AB977," ",AC977," ",AD977," ",AE977," ",AF977," ",AG977)</f>
        <v/>
      </c>
      <c r="AI977" s="46" t="n">
        <v>32356617</v>
      </c>
      <c r="AJ977" s="25" t="inlineStr">
        <is>
          <t>no reporta</t>
        </is>
      </c>
      <c r="AL977" s="25" t="inlineStr">
        <is>
          <t>El Escobero</t>
        </is>
      </c>
      <c r="AP977" s="25" t="n">
        <v>10</v>
      </c>
      <c r="AQ977" s="34" t="n">
        <v>41976</v>
      </c>
      <c r="AS977" s="36">
        <f>AR977-AQ977</f>
        <v/>
      </c>
      <c r="AT977" s="25" t="inlineStr">
        <is>
          <t>Acta de compromiso</t>
        </is>
      </c>
      <c r="AU977" s="25" t="inlineStr">
        <is>
          <t>Citaciones</t>
        </is>
      </c>
    </row>
    <row r="978">
      <c r="B978" s="25" t="inlineStr">
        <is>
          <t>974-2014</t>
        </is>
      </c>
      <c r="C978" s="25" t="inlineStr">
        <is>
          <t>1316380 - 1315405</t>
        </is>
      </c>
      <c r="D978" s="25" t="inlineStr">
        <is>
          <t>FAUNA DOMÉSTICA</t>
        </is>
      </c>
      <c r="H978" s="25" t="inlineStr">
        <is>
          <t>Guarderia de mascotas que afecta a vecinos</t>
        </is>
      </c>
      <c r="I978" s="25" t="inlineStr">
        <is>
          <t>De oficio - Fauna</t>
        </is>
      </c>
      <c r="T978" s="25" t="inlineStr">
        <is>
          <t>No reporta</t>
        </is>
      </c>
      <c r="U978" s="25" t="inlineStr">
        <is>
          <t>no reporta</t>
        </is>
      </c>
      <c r="V978" s="25" t="inlineStr">
        <is>
          <t>no reporta</t>
        </is>
      </c>
      <c r="W978" s="25" t="inlineStr">
        <is>
          <t>Will Garcia</t>
        </is>
      </c>
      <c r="X978" s="25" t="inlineStr">
        <is>
          <t>CL</t>
        </is>
      </c>
      <c r="Y978" s="25" t="n">
        <v>40</v>
      </c>
      <c r="Z978" s="25" t="inlineStr">
        <is>
          <t>EE</t>
        </is>
      </c>
      <c r="AA978" s="25" t="inlineStr">
        <is>
          <t>SUR</t>
        </is>
      </c>
      <c r="AB978" s="25" t="n">
        <v>32</v>
      </c>
      <c r="AD978" s="25" t="n">
        <v>53</v>
      </c>
      <c r="AH978" s="25">
        <f>CONCATENATE(X978," ",Y978," ",Z978," ",AA978," ",AB978," ",AC978," ",AD978," ",AE978," ",AF978," ",AG978)</f>
        <v/>
      </c>
      <c r="AI978" s="46" t="n">
        <v>98667279</v>
      </c>
      <c r="AJ978" s="25" t="n">
        <v>3067155</v>
      </c>
      <c r="AK978" s="25" t="inlineStr">
        <is>
          <t>El Dorado</t>
        </is>
      </c>
      <c r="AP978" s="25" t="n">
        <v>7</v>
      </c>
      <c r="AQ978" s="34" t="n">
        <v>41976</v>
      </c>
      <c r="AS978" s="36">
        <f>AR978-AQ978</f>
        <v/>
      </c>
      <c r="AT978" s="25" t="inlineStr">
        <is>
          <t>Acta de compromiso</t>
        </is>
      </c>
      <c r="AU978" s="25" t="inlineStr">
        <is>
          <t>Citaciones</t>
        </is>
      </c>
    </row>
    <row r="979">
      <c r="B979" s="25" t="inlineStr">
        <is>
          <t>975-2014</t>
        </is>
      </c>
      <c r="C979" s="25" t="n">
        <v>1316363</v>
      </c>
      <c r="D979" s="25" t="inlineStr">
        <is>
          <t>FAUNA DOMÉSTICA</t>
        </is>
      </c>
      <c r="H979" s="25" t="inlineStr">
        <is>
          <t>Mascota que dejan sola y ladra mucho - posible maltrato</t>
        </is>
      </c>
      <c r="I979" s="25" t="inlineStr">
        <is>
          <t>De oficio - Fauna</t>
        </is>
      </c>
      <c r="T979" s="25" t="inlineStr">
        <is>
          <t>No reporta</t>
        </is>
      </c>
      <c r="U979" s="25" t="inlineStr">
        <is>
          <t>no reporta</t>
        </is>
      </c>
      <c r="V979" s="25" t="inlineStr">
        <is>
          <t>no reporta</t>
        </is>
      </c>
      <c r="W979" s="25" t="inlineStr">
        <is>
          <t>Por determinar</t>
        </is>
      </c>
      <c r="X979" s="25" t="inlineStr">
        <is>
          <t>CL</t>
        </is>
      </c>
      <c r="Y979" s="25" t="n">
        <v>40</v>
      </c>
      <c r="Z979" s="25" t="inlineStr">
        <is>
          <t>B</t>
        </is>
      </c>
      <c r="AA979" s="25" t="inlineStr">
        <is>
          <t>SUR</t>
        </is>
      </c>
      <c r="AB979" s="25" t="n">
        <v>27</v>
      </c>
      <c r="AC979" s="25" t="inlineStr">
        <is>
          <t>A</t>
        </is>
      </c>
      <c r="AD979" s="25" t="n">
        <v>18</v>
      </c>
      <c r="AG979" s="25" t="n">
        <v>154</v>
      </c>
      <c r="AH979" s="25">
        <f>CONCATENATE(X979," ",Y979," ",Z979," ",AA979," ",AB979," ",AC979," ",AD979," ",AE979," ",AF979," ",AG979)</f>
        <v/>
      </c>
      <c r="AI979" s="25" t="inlineStr">
        <is>
          <t>no reporta</t>
        </is>
      </c>
      <c r="AJ979" s="25" t="inlineStr">
        <is>
          <t>no reporta</t>
        </is>
      </c>
      <c r="AK979" s="25" t="inlineStr">
        <is>
          <t xml:space="preserve">La Mina </t>
        </is>
      </c>
      <c r="AP979" s="25" t="n">
        <v>6</v>
      </c>
      <c r="AQ979" s="34" t="n">
        <v>41976</v>
      </c>
      <c r="AS979" s="36">
        <f>AR979-AQ979</f>
        <v/>
      </c>
      <c r="AT979" s="25" t="inlineStr">
        <is>
          <t>Acta de compromiso</t>
        </is>
      </c>
      <c r="AU979" s="25" t="inlineStr">
        <is>
          <t>Citaciones</t>
        </is>
      </c>
    </row>
    <row r="980">
      <c r="B980" s="25" t="inlineStr">
        <is>
          <t>976-2014</t>
        </is>
      </c>
      <c r="C980" s="25" t="n">
        <v>1410374</v>
      </c>
      <c r="D980" s="25" t="inlineStr">
        <is>
          <t>FLORA</t>
        </is>
      </c>
      <c r="H980" s="25" t="inlineStr">
        <is>
          <t>Seguimiento a autorización de tala de árboles</t>
        </is>
      </c>
      <c r="I980" s="25" t="inlineStr">
        <is>
          <t>De oficio - Gloria Uribe - Hector Manuel Ríos Ríos</t>
        </is>
      </c>
      <c r="T980" s="25" t="inlineStr">
        <is>
          <t>Sector paradero de buses</t>
        </is>
      </c>
      <c r="U980" s="46" t="n">
        <v>15432490</v>
      </c>
      <c r="V980" s="25" t="inlineStr">
        <is>
          <t>5380315 - 3183819404</t>
        </is>
      </c>
      <c r="W980" s="25" t="inlineStr">
        <is>
          <t>Claudia Aristizabal - Raul Maya</t>
        </is>
      </c>
      <c r="AH980" s="25" t="inlineStr">
        <is>
          <t>Sector paradero de buses</t>
        </is>
      </c>
      <c r="AI980" s="25" t="inlineStr">
        <is>
          <t>no reporta</t>
        </is>
      </c>
      <c r="AJ980" s="25" t="inlineStr">
        <is>
          <t>no reporta</t>
        </is>
      </c>
      <c r="AL980" s="25" t="inlineStr">
        <is>
          <t>Perico</t>
        </is>
      </c>
      <c r="AP980" s="25" t="n">
        <v>13</v>
      </c>
      <c r="AQ980" s="34" t="n">
        <v>41977</v>
      </c>
      <c r="AS980" s="36">
        <f>AR980-AQ980</f>
        <v/>
      </c>
      <c r="AT980" s="25" t="inlineStr">
        <is>
          <t>Acta de compromiso</t>
        </is>
      </c>
      <c r="AU980" s="25" t="inlineStr">
        <is>
          <t>Visitas técnicos</t>
        </is>
      </c>
    </row>
    <row r="981">
      <c r="B981" s="25" t="inlineStr">
        <is>
          <t>977-2014</t>
        </is>
      </c>
      <c r="C981" s="25" t="n">
        <v>161658</v>
      </c>
      <c r="E981" s="25" t="inlineStr">
        <is>
          <t>RESIDUOS SOLIDOS</t>
        </is>
      </c>
      <c r="G981" s="25" t="inlineStr">
        <is>
          <t>Empresa Energizando</t>
        </is>
      </c>
      <c r="H981" s="25" t="inlineStr">
        <is>
          <t>Residuos solidos dejados en el espacio público</t>
        </is>
      </c>
      <c r="I981" s="25" t="inlineStr">
        <is>
          <t>Julieta Barragán</t>
        </is>
      </c>
      <c r="T981" s="25" t="inlineStr">
        <is>
          <t>No reporta</t>
        </is>
      </c>
      <c r="U981" s="25" t="inlineStr">
        <is>
          <t>no reporta</t>
        </is>
      </c>
      <c r="V981" s="25" t="inlineStr">
        <is>
          <t>no reporta</t>
        </is>
      </c>
      <c r="W981" s="25" t="inlineStr">
        <is>
          <t>Empresa Energizando</t>
        </is>
      </c>
      <c r="AH981" s="25" t="inlineStr">
        <is>
          <t>no reporta</t>
        </is>
      </c>
      <c r="AI981" s="25" t="inlineStr">
        <is>
          <t>no reporta</t>
        </is>
      </c>
      <c r="AJ981" s="25" t="inlineStr">
        <is>
          <t>no reporta</t>
        </is>
      </c>
      <c r="AK981" s="25" t="inlineStr">
        <is>
          <t>Zona Centro</t>
        </is>
      </c>
      <c r="AP981" s="25" t="n">
        <v>9</v>
      </c>
      <c r="AQ981" s="34" t="n">
        <v>41975</v>
      </c>
      <c r="AS981" s="36">
        <f>AR981-AQ981</f>
        <v/>
      </c>
      <c r="AT981" s="25" t="inlineStr">
        <is>
          <t>Acta de compromiso</t>
        </is>
      </c>
      <c r="AU981" s="25" t="inlineStr">
        <is>
          <t>Citaciones</t>
        </is>
      </c>
    </row>
    <row r="982">
      <c r="B982" s="25" t="inlineStr">
        <is>
          <t>978-2014</t>
        </is>
      </c>
      <c r="C982" s="25" t="n">
        <v>1316580</v>
      </c>
      <c r="D982" s="25" t="inlineStr">
        <is>
          <t>SUELO</t>
        </is>
      </c>
      <c r="H982" s="25" t="inlineStr">
        <is>
          <t>Construcción de vivienda posiblemente sin autorización</t>
        </is>
      </c>
      <c r="I982" s="25" t="inlineStr">
        <is>
          <t>De oficio</t>
        </is>
      </c>
      <c r="T982" s="25" t="inlineStr">
        <is>
          <t>No reporta</t>
        </is>
      </c>
      <c r="U982" s="25" t="inlineStr">
        <is>
          <t>no reporta</t>
        </is>
      </c>
      <c r="V982" s="25" t="inlineStr">
        <is>
          <t>no reporta</t>
        </is>
      </c>
      <c r="W982" s="25" t="inlineStr">
        <is>
          <t>Paula Atehortua</t>
        </is>
      </c>
      <c r="AH982" s="25" t="inlineStr">
        <is>
          <t>predios 075 - 085</t>
        </is>
      </c>
      <c r="AI982" s="25" t="inlineStr">
        <is>
          <t>no reporta</t>
        </is>
      </c>
      <c r="AJ982" s="25" t="n">
        <v>3128069492</v>
      </c>
      <c r="AL982" s="25" t="inlineStr">
        <is>
          <t>Perico</t>
        </is>
      </c>
      <c r="AP982" s="25" t="n">
        <v>13</v>
      </c>
      <c r="AQ982" s="34" t="n">
        <v>41976</v>
      </c>
      <c r="AR982" s="34" t="n">
        <v>41975</v>
      </c>
      <c r="AS982" s="36">
        <f>AR982-AQ982</f>
        <v/>
      </c>
      <c r="AT982" s="25" t="inlineStr">
        <is>
          <t>Remisión u otros</t>
        </is>
      </c>
      <c r="AU982" s="25" t="inlineStr">
        <is>
          <t>Auto de archivo</t>
        </is>
      </c>
      <c r="AV982" s="25" t="inlineStr">
        <is>
          <t>Planeación</t>
        </is>
      </c>
      <c r="BZ982" s="38" t="n">
        <v>41975</v>
      </c>
      <c r="CA982" s="38" t="n">
        <v>41975</v>
      </c>
      <c r="CF982" s="38" t="n">
        <v>41984</v>
      </c>
    </row>
    <row r="983">
      <c r="B983" s="25" t="inlineStr">
        <is>
          <t>979-2014</t>
        </is>
      </c>
      <c r="C983" s="25" t="n">
        <v>1316583</v>
      </c>
      <c r="D983" s="25" t="inlineStr">
        <is>
          <t>FLORA</t>
        </is>
      </c>
      <c r="H983" s="25" t="inlineStr">
        <is>
          <t>Atención de arbol en riesgo de caida</t>
        </is>
      </c>
      <c r="I983" s="25" t="inlineStr">
        <is>
          <t>Fernando Jaramillo</t>
        </is>
      </c>
      <c r="T983" s="25" t="inlineStr">
        <is>
          <t>Finca Fuengirola - Sector La Esperanza</t>
        </is>
      </c>
      <c r="U983" s="46" t="n">
        <v>8300063</v>
      </c>
      <c r="V983" s="25" t="n">
        <v>3860191</v>
      </c>
      <c r="W983" s="25" t="inlineStr">
        <is>
          <t>No reporta</t>
        </is>
      </c>
      <c r="AH983" s="25" t="inlineStr">
        <is>
          <t>no reporta</t>
        </is>
      </c>
      <c r="AI983" s="25" t="inlineStr">
        <is>
          <t>no reporta</t>
        </is>
      </c>
      <c r="AJ983" s="25" t="inlineStr">
        <is>
          <t>no reporta</t>
        </is>
      </c>
      <c r="AL983" s="25" t="inlineStr">
        <is>
          <t>Las Palmas</t>
        </is>
      </c>
      <c r="AP983" s="25" t="n">
        <v>12</v>
      </c>
      <c r="AQ983" s="34" t="n">
        <v>41976</v>
      </c>
      <c r="AR983" s="34" t="n">
        <v>41976</v>
      </c>
      <c r="AS983" s="36">
        <f>AR983-AQ983</f>
        <v/>
      </c>
      <c r="AT983" s="25" t="inlineStr">
        <is>
          <t>Remisión u otros</t>
        </is>
      </c>
      <c r="AU983" s="25" t="inlineStr">
        <is>
          <t>Auto de archivo</t>
        </is>
      </c>
      <c r="AW983" s="38" t="n">
        <v>41976</v>
      </c>
      <c r="AX983" s="37" t="inlineStr">
        <is>
          <t>J. Guzman</t>
        </is>
      </c>
      <c r="AY983" s="38" t="n">
        <v>41976</v>
      </c>
      <c r="CF983" s="38" t="n">
        <v>41984</v>
      </c>
    </row>
    <row r="984">
      <c r="B984" s="25" t="inlineStr">
        <is>
          <t>980-2014</t>
        </is>
      </c>
      <c r="C984" s="25" t="n">
        <v>1316584</v>
      </c>
      <c r="D984" s="25" t="inlineStr">
        <is>
          <t>FLORA</t>
        </is>
      </c>
      <c r="H984" s="25" t="inlineStr">
        <is>
          <t>Tala de arboles en predio privado posiblemente sin autorización</t>
        </is>
      </c>
      <c r="I984" s="25" t="inlineStr">
        <is>
          <t>De oficio</t>
        </is>
      </c>
      <c r="T984" s="25" t="inlineStr">
        <is>
          <t>No reporta</t>
        </is>
      </c>
      <c r="U984" s="25" t="inlineStr">
        <is>
          <t>no reporta</t>
        </is>
      </c>
      <c r="V984" s="25" t="inlineStr">
        <is>
          <t>no reporta</t>
        </is>
      </c>
      <c r="W984" s="25" t="inlineStr">
        <is>
          <t>Carlos Echeverry</t>
        </is>
      </c>
      <c r="X984" s="25" t="inlineStr">
        <is>
          <t>CL</t>
        </is>
      </c>
      <c r="Y984" s="25" t="n">
        <v>53</v>
      </c>
      <c r="Z984" s="25" t="inlineStr">
        <is>
          <t>C</t>
        </is>
      </c>
      <c r="AA984" s="25" t="inlineStr">
        <is>
          <t>SUR</t>
        </is>
      </c>
      <c r="AB984" s="25" t="n">
        <v>40</v>
      </c>
      <c r="AC984" s="25" t="inlineStr">
        <is>
          <t>B</t>
        </is>
      </c>
      <c r="AD984" s="25" t="n">
        <v>160</v>
      </c>
      <c r="AH984" s="25">
        <f>CONCATENATE(X984," ",Y984," ",Z984," ",AA984," ",AB984," ",AC984," ",AD984," ",AE984," ",AF984," ",AG984)</f>
        <v/>
      </c>
      <c r="AI984" s="25" t="inlineStr">
        <is>
          <t>no reporta</t>
        </is>
      </c>
      <c r="AJ984" s="25" t="inlineStr">
        <is>
          <t>no reporta</t>
        </is>
      </c>
      <c r="AK984" s="25" t="inlineStr">
        <is>
          <t>Loma del Barro</t>
        </is>
      </c>
      <c r="AP984" s="25" t="n">
        <v>7</v>
      </c>
      <c r="AQ984" s="34" t="n">
        <v>41976</v>
      </c>
      <c r="AR984" s="34" t="n">
        <v>41975</v>
      </c>
      <c r="AS984" s="36">
        <f>AR984-AQ984</f>
        <v/>
      </c>
      <c r="AT984" s="25" t="inlineStr">
        <is>
          <t>Acta de compromiso</t>
        </is>
      </c>
      <c r="AU984" s="25" t="inlineStr">
        <is>
          <t>Verificación</t>
        </is>
      </c>
      <c r="AW984" s="38" t="n">
        <v>41975</v>
      </c>
      <c r="AX984" s="37" t="inlineStr">
        <is>
          <t>S. Bustamante</t>
        </is>
      </c>
      <c r="AY984" s="38" t="n">
        <v>41975</v>
      </c>
    </row>
    <row r="985">
      <c r="B985" s="25" t="inlineStr">
        <is>
          <t>981-2014</t>
        </is>
      </c>
      <c r="C985" s="25" t="n">
        <v>1316590</v>
      </c>
      <c r="D985" s="25" t="inlineStr">
        <is>
          <t>HÍDRICO</t>
        </is>
      </c>
      <c r="G985" s="25" t="inlineStr">
        <is>
          <t>Urbanización Tierra Blanca</t>
        </is>
      </c>
      <c r="H985" s="25" t="inlineStr">
        <is>
          <t>Investigación de alcantarillado</t>
        </is>
      </c>
      <c r="I985" s="25" t="inlineStr">
        <is>
          <t>Ricardo Ramirez</t>
        </is>
      </c>
      <c r="J985" s="25" t="inlineStr">
        <is>
          <t>KR</t>
        </is>
      </c>
      <c r="K985" s="25" t="n">
        <v>43</v>
      </c>
      <c r="L985" s="25" t="inlineStr">
        <is>
          <t>A</t>
        </is>
      </c>
      <c r="N985" s="25" t="n">
        <v>49</v>
      </c>
      <c r="O985" s="25" t="inlineStr">
        <is>
          <t>D</t>
        </is>
      </c>
      <c r="P985" s="25" t="n">
        <v>82</v>
      </c>
      <c r="Q985" s="25" t="inlineStr">
        <is>
          <t>SUR</t>
        </is>
      </c>
      <c r="T985" s="25">
        <f>CONCATENATE(J985," ",K985," ",L985," ",M985," ",N985," ",O985," ",P985," ",Q985," ",R985," ",S985)</f>
        <v/>
      </c>
      <c r="U985" s="46" t="n">
        <v>16448940</v>
      </c>
      <c r="V985" s="25" t="n">
        <v>3005744584</v>
      </c>
      <c r="W985" s="25" t="inlineStr">
        <is>
          <t>Por determinar</t>
        </is>
      </c>
      <c r="X985" s="25" t="inlineStr">
        <is>
          <t>KR</t>
        </is>
      </c>
      <c r="Y985" s="25" t="n">
        <v>43</v>
      </c>
      <c r="Z985" s="25" t="inlineStr">
        <is>
          <t>A</t>
        </is>
      </c>
      <c r="AB985" s="25" t="n">
        <v>49</v>
      </c>
      <c r="AC985" s="25" t="inlineStr">
        <is>
          <t>D</t>
        </is>
      </c>
      <c r="AE985" s="25" t="inlineStr">
        <is>
          <t>SUR</t>
        </is>
      </c>
      <c r="AH985" s="25">
        <f>CONCATENATE(X985," ",Y985," ",Z985," ",AA985," ",AB985," ",AC985," ",AD985," ",AE985," ",AF985," ",AG985)</f>
        <v/>
      </c>
      <c r="AI985" s="25" t="inlineStr">
        <is>
          <t>no reporta</t>
        </is>
      </c>
      <c r="AJ985" s="25" t="inlineStr">
        <is>
          <t>no reporta</t>
        </is>
      </c>
      <c r="AK985" s="25" t="inlineStr">
        <is>
          <t>Las Casitas</t>
        </is>
      </c>
      <c r="AP985" s="25" t="n">
        <v>8</v>
      </c>
      <c r="AQ985" s="34" t="n">
        <v>41977</v>
      </c>
      <c r="AR985" s="34" t="n">
        <v>41976</v>
      </c>
      <c r="AS985" s="36">
        <f>AR985-AQ985</f>
        <v/>
      </c>
      <c r="AT985" s="25" t="inlineStr">
        <is>
          <t>Pendiente de tramite</t>
        </is>
      </c>
      <c r="AU985" s="25" t="inlineStr">
        <is>
          <t>Verificación</t>
        </is>
      </c>
      <c r="AW985" s="38" t="n"/>
      <c r="BV985" s="38" t="n">
        <v>41976</v>
      </c>
      <c r="BW985" s="38" t="n">
        <v>41976</v>
      </c>
    </row>
    <row r="986">
      <c r="B986" s="25" t="inlineStr">
        <is>
          <t>982-2014</t>
        </is>
      </c>
      <c r="C986" s="25" t="n">
        <v>1316249</v>
      </c>
      <c r="E986" s="25" t="inlineStr">
        <is>
          <t>RESIDUOS SOLIDOS</t>
        </is>
      </c>
      <c r="H986" s="25" t="inlineStr">
        <is>
          <t>Acopio informal de residuos sólidos</t>
        </is>
      </c>
      <c r="I986" s="25" t="inlineStr">
        <is>
          <t>De oficio - Gestión Ambiental</t>
        </is>
      </c>
      <c r="T986" s="25" t="inlineStr">
        <is>
          <t>No reporta</t>
        </is>
      </c>
      <c r="U986" s="25" t="inlineStr">
        <is>
          <t>No reporta</t>
        </is>
      </c>
      <c r="V986" s="25" t="inlineStr">
        <is>
          <t>no reporta</t>
        </is>
      </c>
      <c r="W986" s="25" t="inlineStr">
        <is>
          <t>recuperador informal</t>
        </is>
      </c>
      <c r="X986" s="25" t="inlineStr">
        <is>
          <t>CL</t>
        </is>
      </c>
      <c r="Y986" s="25" t="n">
        <v>41</v>
      </c>
      <c r="AA986" s="25" t="inlineStr">
        <is>
          <t>SUR</t>
        </is>
      </c>
      <c r="AB986" s="25" t="n">
        <v>25</v>
      </c>
      <c r="AC986" s="25" t="inlineStr">
        <is>
          <t>A</t>
        </is>
      </c>
      <c r="AD986" s="25" t="n">
        <v>149</v>
      </c>
      <c r="AH986" s="25">
        <f>CONCATENATE(X986," ",Y986," ",Z986," ",AA986," ",AB986," ",AC986," ",AD986," ",AE986," ",AF986," ",AG986)</f>
        <v/>
      </c>
      <c r="AI986" s="25" t="inlineStr">
        <is>
          <t>no reporta</t>
        </is>
      </c>
      <c r="AJ986" s="25" t="inlineStr">
        <is>
          <t>no reporta</t>
        </is>
      </c>
      <c r="AK986" s="25" t="inlineStr">
        <is>
          <t xml:space="preserve">La Mina </t>
        </is>
      </c>
      <c r="AP986" s="25" t="n">
        <v>6</v>
      </c>
      <c r="AQ986" s="34" t="n">
        <v>41982</v>
      </c>
      <c r="AS986" s="36">
        <f>AR986-AQ986</f>
        <v/>
      </c>
      <c r="AT986" s="25" t="inlineStr">
        <is>
          <t>Acta de compromiso</t>
        </is>
      </c>
      <c r="AU986" s="25" t="inlineStr">
        <is>
          <t>Auto de archivo</t>
        </is>
      </c>
      <c r="AW986" s="38" t="n"/>
    </row>
    <row r="987">
      <c r="B987" s="25" t="inlineStr">
        <is>
          <t>983-2014</t>
        </is>
      </c>
      <c r="C987" s="25" t="n">
        <v>1316232</v>
      </c>
      <c r="D987" s="25" t="inlineStr">
        <is>
          <t>FAUNA DOMÉSTICA</t>
        </is>
      </c>
      <c r="H987" s="25" t="inlineStr">
        <is>
          <t xml:space="preserve">Dejan sin control varios gatos </t>
        </is>
      </c>
      <c r="I987" s="25" t="inlineStr">
        <is>
          <t>De oficio - Fauna</t>
        </is>
      </c>
      <c r="T987" s="25" t="inlineStr">
        <is>
          <t>No reporta</t>
        </is>
      </c>
      <c r="U987" s="25" t="inlineStr">
        <is>
          <t>No reporta</t>
        </is>
      </c>
      <c r="V987" s="25" t="inlineStr">
        <is>
          <t>no reporta</t>
        </is>
      </c>
      <c r="W987" s="25" t="inlineStr">
        <is>
          <t>Jose German Castaño</t>
        </is>
      </c>
      <c r="X987" s="25" t="inlineStr">
        <is>
          <t>KR</t>
        </is>
      </c>
      <c r="Y987" s="25" t="n">
        <v>24</v>
      </c>
      <c r="Z987" s="25" t="inlineStr">
        <is>
          <t>DE</t>
        </is>
      </c>
      <c r="AB987" s="25" t="n">
        <v>39</v>
      </c>
      <c r="AC987" s="25" t="inlineStr">
        <is>
          <t>DD</t>
        </is>
      </c>
      <c r="AD987" s="25" t="n">
        <v>69</v>
      </c>
      <c r="AE987" s="25" t="inlineStr">
        <is>
          <t>SUR</t>
        </is>
      </c>
      <c r="AH987" s="25">
        <f>CONCATENATE(X987," ",Y987," ",Z987," ",AA987," ",AB987," ",AC987," ",AD987," ",AE987," ",AF987," ",AG987)</f>
        <v/>
      </c>
      <c r="AI987" s="46" t="n">
        <v>8343279</v>
      </c>
      <c r="AJ987" s="25" t="n">
        <v>3334137</v>
      </c>
      <c r="AK987" s="25" t="inlineStr">
        <is>
          <t>El Salado</t>
        </is>
      </c>
      <c r="AP987" s="25" t="n">
        <v>6</v>
      </c>
      <c r="AQ987" s="34" t="n">
        <v>41983</v>
      </c>
      <c r="AS987" s="36">
        <f>AR987-AQ987</f>
        <v/>
      </c>
      <c r="AT987" s="25" t="inlineStr">
        <is>
          <t>Acta de compromiso</t>
        </is>
      </c>
      <c r="AU987" s="25" t="inlineStr">
        <is>
          <t>Auto de archivo</t>
        </is>
      </c>
      <c r="AW987" s="38" t="n"/>
    </row>
    <row r="988">
      <c r="B988" s="25" t="inlineStr">
        <is>
          <t>984-2014</t>
        </is>
      </c>
      <c r="C988" s="25" t="n">
        <v>1316665</v>
      </c>
      <c r="E988" s="25" t="inlineStr">
        <is>
          <t>RESIDUOS SOLIDOS</t>
        </is>
      </c>
      <c r="H988" s="25" t="inlineStr">
        <is>
          <t>Deposita sus residuos en dias y horas no autorizadas - deja escombros en el espacio publico</t>
        </is>
      </c>
      <c r="I988" s="25" t="inlineStr">
        <is>
          <t>Comunidad</t>
        </is>
      </c>
      <c r="T988" s="25" t="inlineStr">
        <is>
          <t>No reporta</t>
        </is>
      </c>
      <c r="U988" s="25" t="inlineStr">
        <is>
          <t>no reporta</t>
        </is>
      </c>
      <c r="V988" s="25" t="inlineStr">
        <is>
          <t>no reporta</t>
        </is>
      </c>
      <c r="W988" s="25" t="inlineStr">
        <is>
          <t>Olga Lucia</t>
        </is>
      </c>
      <c r="X988" s="25" t="inlineStr">
        <is>
          <t>CL</t>
        </is>
      </c>
      <c r="Y988" s="25" t="n">
        <v>36</v>
      </c>
      <c r="AA988" s="25" t="inlineStr">
        <is>
          <t>SUR</t>
        </is>
      </c>
      <c r="AB988" s="25" t="n">
        <v>39</v>
      </c>
      <c r="AD988" s="25" t="n">
        <v>36</v>
      </c>
      <c r="AG988" s="25" t="n">
        <v>4</v>
      </c>
      <c r="AH988" s="25">
        <f>CONCATENATE(X988," ",Y988," ",Z988," ",AA988," ",AB988," ",AC988," ",AD988," ",AE988," ",AF988," ",AG988)</f>
        <v/>
      </c>
      <c r="AI988" s="25" t="inlineStr">
        <is>
          <t>no reporta</t>
        </is>
      </c>
      <c r="AJ988" s="25" t="inlineStr">
        <is>
          <t>no reporta</t>
        </is>
      </c>
      <c r="AK988" s="25" t="inlineStr">
        <is>
          <t>Zona Centro</t>
        </is>
      </c>
      <c r="AP988" s="25" t="n">
        <v>9</v>
      </c>
      <c r="AQ988" s="34" t="n">
        <v>41984</v>
      </c>
      <c r="AS988" s="36">
        <f>AR988-AQ988</f>
        <v/>
      </c>
      <c r="AT988" s="25" t="inlineStr">
        <is>
          <t>Acta de compromiso</t>
        </is>
      </c>
      <c r="AU988" s="25" t="inlineStr">
        <is>
          <t>Visitas patrulleros</t>
        </is>
      </c>
      <c r="AW988" s="38" t="n">
        <v>41989</v>
      </c>
      <c r="AX988" s="37" t="inlineStr">
        <is>
          <t>L. Garcia</t>
        </is>
      </c>
    </row>
    <row r="989">
      <c r="B989" s="25" t="inlineStr">
        <is>
          <t>985-2014</t>
        </is>
      </c>
      <c r="C989" s="25" t="n">
        <v>1316661</v>
      </c>
      <c r="E989" s="25" t="inlineStr">
        <is>
          <t>RESIDUOS SOLIDOS</t>
        </is>
      </c>
      <c r="H989" s="25" t="inlineStr">
        <is>
          <t>Solicituan sensibilización para adecuado manejo de residuos sólidos</t>
        </is>
      </c>
      <c r="I989" s="25" t="inlineStr">
        <is>
          <t>Herney Arango</t>
        </is>
      </c>
      <c r="J989" s="25" t="inlineStr">
        <is>
          <t>CL</t>
        </is>
      </c>
      <c r="K989" s="25" t="n">
        <v>39</v>
      </c>
      <c r="M989" s="25" t="inlineStr">
        <is>
          <t>SUR</t>
        </is>
      </c>
      <c r="N989" s="25" t="n">
        <v>35</v>
      </c>
      <c r="P989" s="25" t="n">
        <v>15</v>
      </c>
      <c r="S989" s="25" t="n">
        <v>180</v>
      </c>
      <c r="T989" s="25">
        <f>CONCATENATE(J989," ",K989," ",L989," ",M989," ",N989," ",O989," ",P989," ",Q989," ",R989," ",S989)</f>
        <v/>
      </c>
      <c r="U989" s="25" t="inlineStr">
        <is>
          <t>no reporta</t>
        </is>
      </c>
      <c r="V989" s="25" t="inlineStr">
        <is>
          <t>no reporta</t>
        </is>
      </c>
      <c r="W989" s="25" t="inlineStr">
        <is>
          <t>Varios habitantes</t>
        </is>
      </c>
      <c r="X989" s="25" t="inlineStr">
        <is>
          <t>CL</t>
        </is>
      </c>
      <c r="Y989" s="25" t="n">
        <v>39</v>
      </c>
      <c r="AA989" s="25" t="inlineStr">
        <is>
          <t>SUR</t>
        </is>
      </c>
      <c r="AB989" s="25" t="n">
        <v>35</v>
      </c>
      <c r="AD989" s="25" t="n">
        <v>15</v>
      </c>
      <c r="AH989" s="25">
        <f>CONCATENATE(X989," ",Y989," ",Z989," ",AA989," ",AB989," ",AC989," ",AD989," ",AE989," ",AF989," ",AG989)</f>
        <v/>
      </c>
      <c r="AI989" s="25" t="inlineStr">
        <is>
          <t>no reporta</t>
        </is>
      </c>
      <c r="AJ989" s="25" t="inlineStr">
        <is>
          <t>no reporta</t>
        </is>
      </c>
      <c r="AK989" s="25" t="inlineStr">
        <is>
          <t>Mesa</t>
        </is>
      </c>
      <c r="AP989" s="25" t="n">
        <v>9</v>
      </c>
      <c r="AQ989" s="34" t="n">
        <v>41983</v>
      </c>
      <c r="AS989" s="36">
        <f>AR989-AQ989</f>
        <v/>
      </c>
      <c r="AT989" s="25" t="inlineStr">
        <is>
          <t>Acta de compromiso</t>
        </is>
      </c>
      <c r="AU989" s="25" t="inlineStr">
        <is>
          <t>Visitas patrulleros</t>
        </is>
      </c>
      <c r="AW989" s="38" t="n">
        <v>41989</v>
      </c>
      <c r="AX989" s="37" t="inlineStr">
        <is>
          <t>L. Garcia</t>
        </is>
      </c>
    </row>
    <row r="990">
      <c r="B990" s="25" t="inlineStr">
        <is>
          <t>986-2014</t>
        </is>
      </c>
      <c r="C990" s="25" t="n">
        <v>1316672</v>
      </c>
      <c r="E990" s="25" t="inlineStr">
        <is>
          <t>RESIDUOS SOLIDOS</t>
        </is>
      </c>
      <c r="H990" s="25" t="inlineStr">
        <is>
          <t>Control de residuos de construcción, escombros e inadecuado manejo de residuos sólidos</t>
        </is>
      </c>
      <c r="I990" s="25" t="inlineStr">
        <is>
          <t>Adriana Maria Orrego</t>
        </is>
      </c>
      <c r="J990" s="25" t="inlineStr">
        <is>
          <t>KR</t>
        </is>
      </c>
      <c r="K990" s="25" t="n">
        <v>48</v>
      </c>
      <c r="N990" s="25" t="n">
        <v>37</v>
      </c>
      <c r="P990" s="25" t="n">
        <v>64</v>
      </c>
      <c r="Q990" s="25" t="inlineStr">
        <is>
          <t>SUR</t>
        </is>
      </c>
      <c r="T990" s="25">
        <f>CONCATENATE(J990," ",K990," ",L990," ",M990," ",N990," ",O990," ",P990," ",Q990," ",R990," ",S990)</f>
        <v/>
      </c>
      <c r="U990" s="46" t="n">
        <v>42873966</v>
      </c>
      <c r="V990" s="25" t="n">
        <v>2700010</v>
      </c>
      <c r="W990" s="25" t="inlineStr">
        <is>
          <t>Natalia</t>
        </is>
      </c>
      <c r="X990" s="25" t="inlineStr">
        <is>
          <t>CL</t>
        </is>
      </c>
      <c r="Y990" s="25" t="n">
        <v>41</v>
      </c>
      <c r="AA990" s="25" t="inlineStr">
        <is>
          <t>SUR</t>
        </is>
      </c>
      <c r="AB990" s="25" t="n">
        <v>25</v>
      </c>
      <c r="AC990" s="25" t="inlineStr">
        <is>
          <t>A</t>
        </is>
      </c>
      <c r="AD990" s="25" t="n">
        <v>169</v>
      </c>
      <c r="AG990" s="25" t="n">
        <v>3</v>
      </c>
      <c r="AH990" s="25">
        <f>CONCATENATE(X990," ",Y990," ",Z990," ",AA990," ",AB990," ",AC990," ",AD990," ",AE990," ",AF990," ",AG990)</f>
        <v/>
      </c>
      <c r="AI990" s="25" t="inlineStr">
        <is>
          <t>no reporta</t>
        </is>
      </c>
      <c r="AJ990" s="25" t="inlineStr">
        <is>
          <t>no reporta</t>
        </is>
      </c>
      <c r="AK990" s="25" t="inlineStr">
        <is>
          <t xml:space="preserve">La Mina </t>
        </is>
      </c>
      <c r="AP990" s="25" t="n">
        <v>6</v>
      </c>
      <c r="AQ990" s="34" t="n">
        <v>41984</v>
      </c>
      <c r="AR990" s="34" t="n">
        <v>41989</v>
      </c>
      <c r="AS990" s="36">
        <f>AR990-AQ990</f>
        <v/>
      </c>
      <c r="AT990" s="25" t="inlineStr">
        <is>
          <t>Acta de compromiso</t>
        </is>
      </c>
      <c r="AU990" s="25" t="inlineStr">
        <is>
          <t>Auto de archivo</t>
        </is>
      </c>
      <c r="AW990" s="38" t="n">
        <v>41989</v>
      </c>
      <c r="AX990" s="37" t="inlineStr">
        <is>
          <t>L. Garcia</t>
        </is>
      </c>
      <c r="AY990" s="38" t="n">
        <v>41989</v>
      </c>
      <c r="CF990" s="38" t="n">
        <v>41999</v>
      </c>
    </row>
    <row r="991">
      <c r="B991" s="25" t="inlineStr">
        <is>
          <t>987-2014</t>
        </is>
      </c>
      <c r="C991" s="25" t="n">
        <v>1316679</v>
      </c>
      <c r="E991" s="25" t="inlineStr">
        <is>
          <t>ESCOMBROS</t>
        </is>
      </c>
      <c r="H991" s="25" t="inlineStr">
        <is>
          <t>Escombros en espacio público</t>
        </is>
      </c>
      <c r="I991" s="25" t="inlineStr">
        <is>
          <t>Comunidad</t>
        </is>
      </c>
      <c r="T991" s="25" t="inlineStr">
        <is>
          <t>No reporta</t>
        </is>
      </c>
      <c r="U991" s="25" t="inlineStr">
        <is>
          <t>no reporta</t>
        </is>
      </c>
      <c r="V991" s="25" t="inlineStr">
        <is>
          <t>no reporta</t>
        </is>
      </c>
      <c r="W991" s="25" t="inlineStr">
        <is>
          <t>Wilfer Castañeda</t>
        </is>
      </c>
      <c r="X991" s="25" t="inlineStr">
        <is>
          <t>CL</t>
        </is>
      </c>
      <c r="Y991" s="25" t="n">
        <v>40</v>
      </c>
      <c r="Z991" s="25" t="inlineStr">
        <is>
          <t>C</t>
        </is>
      </c>
      <c r="AA991" s="25" t="inlineStr">
        <is>
          <t>SUR</t>
        </is>
      </c>
      <c r="AB991" s="25" t="n">
        <v>28</v>
      </c>
      <c r="AD991" s="25" t="n">
        <v>113</v>
      </c>
      <c r="AG991" s="25" t="n">
        <v>105</v>
      </c>
      <c r="AH991" s="25">
        <f>CONCATENATE(X991," ",Y991," ",Z991," ",AA991," ",AB991," ",AC991," ",AD991," ",AE991," ",AF991," ",AG991)</f>
        <v/>
      </c>
      <c r="AI991" s="25" t="inlineStr">
        <is>
          <t>no reporta</t>
        </is>
      </c>
      <c r="AJ991" s="25" t="inlineStr">
        <is>
          <t>no reporta</t>
        </is>
      </c>
      <c r="AK991" s="25" t="inlineStr">
        <is>
          <t xml:space="preserve">La Mina </t>
        </is>
      </c>
      <c r="AP991" s="25" t="n">
        <v>6</v>
      </c>
      <c r="AQ991" s="34" t="n">
        <v>41985</v>
      </c>
      <c r="AR991" s="34" t="n">
        <v>41989</v>
      </c>
      <c r="AS991" s="36">
        <f>AR991-AQ991</f>
        <v/>
      </c>
      <c r="AT991" s="25" t="inlineStr">
        <is>
          <t>Acta de compromiso</t>
        </is>
      </c>
      <c r="AU991" s="25" t="inlineStr">
        <is>
          <t>Auto de archivo</t>
        </is>
      </c>
      <c r="AW991" s="38" t="n">
        <v>41989</v>
      </c>
      <c r="AX991" s="37" t="inlineStr">
        <is>
          <t>L. Garcia</t>
        </is>
      </c>
      <c r="AY991" s="38" t="n">
        <v>41989</v>
      </c>
      <c r="CF991" s="38" t="n">
        <v>41999</v>
      </c>
    </row>
    <row r="992">
      <c r="B992" s="25" t="inlineStr">
        <is>
          <t>988-2014</t>
        </is>
      </c>
      <c r="C992" s="25" t="n">
        <v>1316655</v>
      </c>
      <c r="D992" s="25" t="inlineStr">
        <is>
          <t>FAUNA DOMÉSTICA</t>
        </is>
      </c>
      <c r="G992" s="25" t="inlineStr">
        <is>
          <t>Balcones de la Raza</t>
        </is>
      </c>
      <c r="H992" s="25" t="inlineStr">
        <is>
          <t>Ataque de mascota a menor de edad</t>
        </is>
      </c>
      <c r="I992" s="25" t="inlineStr">
        <is>
          <t>Lina Marcela Penagos</t>
        </is>
      </c>
      <c r="J992" s="25" t="inlineStr">
        <is>
          <t>CL</t>
        </is>
      </c>
      <c r="K992" s="25" t="n">
        <v>48</v>
      </c>
      <c r="L992" s="25" t="inlineStr">
        <is>
          <t>F</t>
        </is>
      </c>
      <c r="M992" s="25" t="inlineStr">
        <is>
          <t>SUR</t>
        </is>
      </c>
      <c r="N992" s="25" t="n">
        <v>39</v>
      </c>
      <c r="O992" s="25" t="inlineStr">
        <is>
          <t>B</t>
        </is>
      </c>
      <c r="P992" s="25" t="n">
        <v>314</v>
      </c>
      <c r="S992" s="25" t="n">
        <v>1404</v>
      </c>
      <c r="T992" s="25">
        <f>CONCATENATE(J992," ",K992," ",L992," ",M992," ",N992," ",O992," ",P992," ",Q992," ",R992," ",S992)</f>
        <v/>
      </c>
      <c r="U992" s="25" t="n">
        <v>32295161</v>
      </c>
      <c r="V992" s="25" t="n">
        <v>6025789</v>
      </c>
      <c r="W992" s="25" t="inlineStr">
        <is>
          <t>Olga</t>
        </is>
      </c>
      <c r="X992" s="25" t="inlineStr">
        <is>
          <t>CL</t>
        </is>
      </c>
      <c r="Y992" s="25" t="n">
        <v>48</v>
      </c>
      <c r="Z992" s="25" t="inlineStr">
        <is>
          <t>C</t>
        </is>
      </c>
      <c r="AA992" s="25" t="inlineStr">
        <is>
          <t>SUR</t>
        </is>
      </c>
      <c r="AB992" s="25" t="n">
        <v>39</v>
      </c>
      <c r="AC992" s="25" t="inlineStr">
        <is>
          <t>A</t>
        </is>
      </c>
      <c r="AD992" s="25" t="n">
        <v>165</v>
      </c>
      <c r="AG992" s="25" t="n">
        <v>101</v>
      </c>
      <c r="AH992" s="25">
        <f>CONCATENATE(X992," ",Y992," ",Z992," ",AA992," ",AB992," ",AC992," ",AD992," ",AE992," ",AF992," ",AG992)</f>
        <v/>
      </c>
      <c r="AI992" s="25" t="inlineStr">
        <is>
          <t>no reporta</t>
        </is>
      </c>
      <c r="AJ992" s="25" t="inlineStr">
        <is>
          <t>no reporta</t>
        </is>
      </c>
      <c r="AK992" s="25" t="inlineStr">
        <is>
          <t>El Trianón</t>
        </is>
      </c>
      <c r="AP992" s="25" t="n">
        <v>7</v>
      </c>
      <c r="AQ992" s="34" t="n">
        <v>41983</v>
      </c>
      <c r="AS992" s="36">
        <f>AR992-AQ992</f>
        <v/>
      </c>
      <c r="AT992" s="25" t="inlineStr">
        <is>
          <t>Código de policia</t>
        </is>
      </c>
      <c r="AU992" s="25" t="inlineStr">
        <is>
          <t>Auto de archivo</t>
        </is>
      </c>
      <c r="AW992" s="38" t="n"/>
    </row>
    <row r="993">
      <c r="B993" s="25" t="inlineStr">
        <is>
          <t>989-2014</t>
        </is>
      </c>
      <c r="C993" s="25" t="n">
        <v>1316659</v>
      </c>
      <c r="E993" s="25" t="inlineStr">
        <is>
          <t>MATERIALES DE CONSTRUCCIÓN</t>
        </is>
      </c>
      <c r="H993" s="25" t="inlineStr">
        <is>
          <t>Material de construcción en espacio público</t>
        </is>
      </c>
      <c r="I993" s="25" t="inlineStr">
        <is>
          <t>Anonimo</t>
        </is>
      </c>
      <c r="T993" s="25" t="inlineStr">
        <is>
          <t>No reporta</t>
        </is>
      </c>
      <c r="U993" s="46" t="inlineStr">
        <is>
          <t>no reporta</t>
        </is>
      </c>
      <c r="V993" s="25" t="inlineStr">
        <is>
          <t>no reporta</t>
        </is>
      </c>
      <c r="W993" s="25" t="inlineStr">
        <is>
          <t>Santiago A. Velez</t>
        </is>
      </c>
      <c r="X993" s="25" t="inlineStr">
        <is>
          <t>TR</t>
        </is>
      </c>
      <c r="Y993" s="25" t="n">
        <v>35</v>
      </c>
      <c r="Z993" s="25" t="inlineStr">
        <is>
          <t>D</t>
        </is>
      </c>
      <c r="AA993" s="25" t="inlineStr">
        <is>
          <t>SUR</t>
        </is>
      </c>
      <c r="AB993" s="25" t="n">
        <v>29</v>
      </c>
      <c r="AD993" s="25" t="n">
        <v>61</v>
      </c>
      <c r="AH993" s="25">
        <f>CONCATENATE(X993," ",Y993," ",Z993," ",AA993," ",AB993," ",AC993," ",AD993," ",AE993," ",AF993," ",AG993)</f>
        <v/>
      </c>
      <c r="AI993" s="25" t="inlineStr">
        <is>
          <t>no reporta</t>
        </is>
      </c>
      <c r="AJ993" s="25" t="n">
        <v>3319962</v>
      </c>
      <c r="AK993" s="25" t="inlineStr">
        <is>
          <t>La Sebastiana</t>
        </is>
      </c>
      <c r="AP993" s="25" t="n">
        <v>3</v>
      </c>
      <c r="AQ993" s="34" t="n">
        <v>41983</v>
      </c>
      <c r="AR993" s="34" t="n">
        <v>41978</v>
      </c>
      <c r="AS993" s="36">
        <f>AR993-AQ993</f>
        <v/>
      </c>
      <c r="AT993" s="25" t="inlineStr">
        <is>
          <t>Acta de compromiso</t>
        </is>
      </c>
      <c r="AU993" s="25" t="inlineStr">
        <is>
          <t>Visitas patrulleros</t>
        </is>
      </c>
      <c r="AW993" s="38" t="n">
        <v>41978</v>
      </c>
      <c r="AX993" s="38" t="inlineStr">
        <is>
          <t>L. Garcia</t>
        </is>
      </c>
      <c r="AY993" s="38" t="n">
        <v>41978</v>
      </c>
      <c r="CF993" s="38" t="n">
        <v>41999</v>
      </c>
    </row>
    <row r="994">
      <c r="B994" s="25" t="inlineStr">
        <is>
          <t>990-2014</t>
        </is>
      </c>
      <c r="C994" s="25" t="n">
        <v>1316657</v>
      </c>
      <c r="D994" s="25" t="inlineStr">
        <is>
          <t>FLORA</t>
        </is>
      </c>
      <c r="H994" s="25" t="inlineStr">
        <is>
          <t>Tala de arboles en predo privado</t>
        </is>
      </c>
      <c r="I994" s="25" t="inlineStr">
        <is>
          <t>De oficio</t>
        </is>
      </c>
      <c r="T994" s="25" t="inlineStr">
        <is>
          <t>No reporta</t>
        </is>
      </c>
      <c r="U994" s="25" t="inlineStr">
        <is>
          <t>no reporta</t>
        </is>
      </c>
      <c r="V994" s="25" t="inlineStr">
        <is>
          <t>no reporta</t>
        </is>
      </c>
      <c r="W994" s="25" t="inlineStr">
        <is>
          <t>Octavio Muñoz</t>
        </is>
      </c>
      <c r="X994" s="25" t="inlineStr">
        <is>
          <t>CL</t>
        </is>
      </c>
      <c r="Y994" s="25" t="n">
        <v>36</v>
      </c>
      <c r="Z994" s="25" t="inlineStr">
        <is>
          <t>D</t>
        </is>
      </c>
      <c r="AA994" s="25" t="inlineStr">
        <is>
          <t>SUR</t>
        </is>
      </c>
      <c r="AH994" s="25" t="inlineStr">
        <is>
          <t>Finca El Porvenir</t>
        </is>
      </c>
      <c r="AI994" s="25" t="inlineStr">
        <is>
          <t>no reporta</t>
        </is>
      </c>
      <c r="AJ994" s="25" t="inlineStr">
        <is>
          <t>no reporta</t>
        </is>
      </c>
      <c r="AL994" s="25" t="inlineStr">
        <is>
          <t>El Escobero</t>
        </is>
      </c>
      <c r="AP994" s="25" t="n">
        <v>10</v>
      </c>
      <c r="AQ994" s="34" t="n">
        <v>41983</v>
      </c>
      <c r="AR994" s="34" t="n">
        <v>41983</v>
      </c>
      <c r="AS994" s="36">
        <f>AR994-AQ994</f>
        <v/>
      </c>
      <c r="AT994" s="25" t="inlineStr">
        <is>
          <t>Remisión u otros</t>
        </is>
      </c>
      <c r="AU994" s="25" t="inlineStr">
        <is>
          <t>Auto de archivo</t>
        </is>
      </c>
      <c r="AW994" s="38" t="n">
        <v>41983</v>
      </c>
      <c r="AX994" s="37" t="inlineStr">
        <is>
          <t>S. Bustamante</t>
        </is>
      </c>
      <c r="AY994" s="38" t="n">
        <v>41983</v>
      </c>
      <c r="CF994" s="38" t="n">
        <v>41990</v>
      </c>
    </row>
    <row r="995">
      <c r="B995" s="25" t="inlineStr">
        <is>
          <t>991-2014</t>
        </is>
      </c>
      <c r="C995" s="25" t="n">
        <v>1316656</v>
      </c>
      <c r="D995" s="25" t="inlineStr">
        <is>
          <t>FLORA</t>
        </is>
      </c>
      <c r="H995" s="25" t="inlineStr">
        <is>
          <t>Tala de arboles en predo privado</t>
        </is>
      </c>
      <c r="I995" s="25" t="inlineStr">
        <is>
          <t>De oficio</t>
        </is>
      </c>
      <c r="T995" s="25" t="inlineStr">
        <is>
          <t>No reporta</t>
        </is>
      </c>
      <c r="U995" s="25" t="inlineStr">
        <is>
          <t>no reporta</t>
        </is>
      </c>
      <c r="V995" s="25" t="inlineStr">
        <is>
          <t>no reporta</t>
        </is>
      </c>
      <c r="W995" s="25" t="inlineStr">
        <is>
          <t>Por determinar</t>
        </is>
      </c>
      <c r="X995" s="25" t="inlineStr">
        <is>
          <t>KR</t>
        </is>
      </c>
      <c r="Y995" s="25" t="n">
        <v>23</v>
      </c>
      <c r="AB995" s="25" t="n">
        <v>36</v>
      </c>
      <c r="AC995" s="25" t="inlineStr">
        <is>
          <t>C</t>
        </is>
      </c>
      <c r="AD995" s="25" t="n">
        <v>55</v>
      </c>
      <c r="AE995" s="25" t="inlineStr">
        <is>
          <t>SUR</t>
        </is>
      </c>
      <c r="AH995" s="25">
        <f>CONCATENATE(X995," ",Y995," ",Z995," ",AA995," ",AB995," ",AC995," ",AD995," ",AE995," ",AF995," ",AG995)</f>
        <v/>
      </c>
      <c r="AI995" s="25" t="inlineStr">
        <is>
          <t>no reporta</t>
        </is>
      </c>
      <c r="AJ995" s="25" t="inlineStr">
        <is>
          <t>no reporta</t>
        </is>
      </c>
      <c r="AL995" s="25" t="inlineStr">
        <is>
          <t>El Escobero</t>
        </is>
      </c>
      <c r="AP995" s="25" t="n">
        <v>10</v>
      </c>
      <c r="AQ995" s="34" t="n">
        <v>41983</v>
      </c>
      <c r="AR995" s="34" t="n">
        <v>41983</v>
      </c>
      <c r="AS995" s="36">
        <f>AR995-AQ995</f>
        <v/>
      </c>
      <c r="AT995" s="25" t="inlineStr">
        <is>
          <t>Remisión u otros</t>
        </is>
      </c>
      <c r="AU995" s="25" t="inlineStr">
        <is>
          <t>Auto de archivo</t>
        </is>
      </c>
      <c r="AW995" s="38" t="n">
        <v>41983</v>
      </c>
      <c r="AX995" s="37" t="inlineStr">
        <is>
          <t>S. Bustamante</t>
        </is>
      </c>
      <c r="AY995" s="38" t="n">
        <v>41983</v>
      </c>
      <c r="CF995" s="38" t="n">
        <v>41990</v>
      </c>
    </row>
    <row r="996">
      <c r="B996" s="25" t="inlineStr">
        <is>
          <t>992-2014</t>
        </is>
      </c>
      <c r="C996" s="25" t="n">
        <v>1316687</v>
      </c>
      <c r="E996" s="25" t="inlineStr">
        <is>
          <t>RESIDUOS SOLIDOS</t>
        </is>
      </c>
      <c r="G996" s="25" t="inlineStr">
        <is>
          <t>Edificio Fontanela</t>
        </is>
      </c>
      <c r="H996" s="25" t="inlineStr">
        <is>
          <t>Disposición inadecuada de residuos sólidos</t>
        </is>
      </c>
      <c r="I996" s="25" t="inlineStr">
        <is>
          <t>Arturo Restrepo Espinosa -Administración</t>
        </is>
      </c>
      <c r="J996" s="25" t="inlineStr">
        <is>
          <t>CL</t>
        </is>
      </c>
      <c r="K996" s="25" t="n">
        <v>25</v>
      </c>
      <c r="M996" s="25" t="inlineStr">
        <is>
          <t>SUR</t>
        </is>
      </c>
      <c r="N996" s="25" t="n">
        <v>42</v>
      </c>
      <c r="P996" s="25" t="n">
        <v>40</v>
      </c>
      <c r="T996" s="25">
        <f>CONCATENATE(J996," ",K996," ",L996," ",M996," ",N996," ",O996," ",P996," ",Q996," ",R996," ",S996)</f>
        <v/>
      </c>
      <c r="U996" s="25" t="inlineStr">
        <is>
          <t>no reporta</t>
        </is>
      </c>
      <c r="V996" s="25" t="n">
        <v>3343942</v>
      </c>
      <c r="W996" s="25" t="inlineStr">
        <is>
          <t>Varios vecinos</t>
        </is>
      </c>
      <c r="AH996" s="25" t="inlineStr">
        <is>
          <t>Contiguo a EIA</t>
        </is>
      </c>
      <c r="AI996" s="25" t="inlineStr">
        <is>
          <t>no reporta</t>
        </is>
      </c>
      <c r="AJ996" s="25" t="inlineStr">
        <is>
          <t>no reporta</t>
        </is>
      </c>
      <c r="AK996" s="25" t="inlineStr">
        <is>
          <t>Las Orquideas</t>
        </is>
      </c>
      <c r="AP996" s="25" t="n">
        <v>3</v>
      </c>
      <c r="AQ996" s="34" t="n">
        <v>41988</v>
      </c>
      <c r="AR996" s="34" t="n">
        <v>41992</v>
      </c>
      <c r="AS996" s="36">
        <f>AR996-AQ996</f>
        <v/>
      </c>
      <c r="AT996" s="25" t="inlineStr">
        <is>
          <t>Acta de compromiso</t>
        </is>
      </c>
      <c r="AU996" s="25" t="inlineStr">
        <is>
          <t>Auto de archivo</t>
        </is>
      </c>
      <c r="AW996" s="38" t="n">
        <v>41992</v>
      </c>
      <c r="AX996" s="37" t="inlineStr">
        <is>
          <t>L. Garcia</t>
        </is>
      </c>
      <c r="AY996" s="38" t="n">
        <v>41992</v>
      </c>
      <c r="CF996" s="38" t="n">
        <v>41999</v>
      </c>
    </row>
    <row r="997">
      <c r="B997" s="25" t="inlineStr">
        <is>
          <t>993-2014</t>
        </is>
      </c>
      <c r="C997" s="25" t="inlineStr">
        <is>
          <t>1316711 - 1316725</t>
        </is>
      </c>
      <c r="D997" s="25" t="inlineStr">
        <is>
          <t>SUELO</t>
        </is>
      </c>
      <c r="H997" s="25" t="inlineStr">
        <is>
          <t>Afectación de zona verde</t>
        </is>
      </c>
      <c r="I997" s="25" t="inlineStr">
        <is>
          <t>Comunidad</t>
        </is>
      </c>
      <c r="T997" s="25" t="inlineStr">
        <is>
          <t>No reporta</t>
        </is>
      </c>
      <c r="U997" s="25" t="inlineStr">
        <is>
          <t>no reporta</t>
        </is>
      </c>
      <c r="V997" s="25" t="inlineStr">
        <is>
          <t>no reporta</t>
        </is>
      </c>
      <c r="W997" s="25" t="inlineStr">
        <is>
          <t>Administración Edificio Villa Marina</t>
        </is>
      </c>
      <c r="X997" s="25" t="inlineStr">
        <is>
          <t>KR</t>
        </is>
      </c>
      <c r="Y997" s="25" t="n">
        <v>42</v>
      </c>
      <c r="Z997" s="25" t="inlineStr">
        <is>
          <t>A</t>
        </is>
      </c>
      <c r="AB997" s="25" t="n">
        <v>40</v>
      </c>
      <c r="AC997" s="25" t="inlineStr">
        <is>
          <t>C</t>
        </is>
      </c>
      <c r="AD997" s="25" t="n">
        <v>100</v>
      </c>
      <c r="AE997" s="25" t="inlineStr">
        <is>
          <t>SUR</t>
        </is>
      </c>
      <c r="AH997" s="25">
        <f>CONCATENATE(X997," ",Y997," ",Z997," ",AA997," ",AB997," ",AC997," ",AD997," ",AE997," ",AF997," ",AG997)</f>
        <v/>
      </c>
      <c r="AI997" s="25" t="inlineStr">
        <is>
          <t>no reporta</t>
        </is>
      </c>
      <c r="AJ997" s="25" t="inlineStr">
        <is>
          <t>no reporta</t>
        </is>
      </c>
      <c r="AK997" s="25" t="inlineStr">
        <is>
          <t>El Dorado</t>
        </is>
      </c>
      <c r="AP997" s="25" t="n">
        <v>7</v>
      </c>
      <c r="AQ997" s="34" t="n">
        <v>41990</v>
      </c>
      <c r="AR997" s="34" t="n">
        <v>41995</v>
      </c>
      <c r="AS997" s="36">
        <f>AR997-AQ997</f>
        <v/>
      </c>
      <c r="AT997" s="25" t="inlineStr">
        <is>
          <t>Acta de compromiso</t>
        </is>
      </c>
      <c r="AU997" s="25" t="inlineStr">
        <is>
          <t>Auto de archivo</t>
        </is>
      </c>
      <c r="AW997" s="38" t="n">
        <v>41995</v>
      </c>
      <c r="AX997" s="37" t="inlineStr">
        <is>
          <t>L. Garcia</t>
        </is>
      </c>
      <c r="AY997" s="38" t="n">
        <v>41995</v>
      </c>
      <c r="CF997" s="38" t="n">
        <v>42037</v>
      </c>
    </row>
    <row r="998">
      <c r="B998" s="25" t="inlineStr">
        <is>
          <t>994-2014</t>
        </is>
      </c>
      <c r="C998" s="25" t="n">
        <v>1316719</v>
      </c>
      <c r="D998" s="25" t="inlineStr">
        <is>
          <t>FAUNA DOMÉSTICA</t>
        </is>
      </c>
      <c r="H998" s="25" t="inlineStr">
        <is>
          <t>Incumplimiento de manejo adecuado de mascota</t>
        </is>
      </c>
      <c r="I998" s="25" t="inlineStr">
        <is>
          <t>Anónimo</t>
        </is>
      </c>
      <c r="T998" s="25" t="inlineStr">
        <is>
          <t>No reporta</t>
        </is>
      </c>
      <c r="U998" s="25" t="inlineStr">
        <is>
          <t>no reporta</t>
        </is>
      </c>
      <c r="V998" s="25" t="inlineStr">
        <is>
          <t>no reporta</t>
        </is>
      </c>
      <c r="W998" s="25" t="inlineStr">
        <is>
          <t>John Jairo Sierra</t>
        </is>
      </c>
      <c r="X998" s="25" t="inlineStr">
        <is>
          <t>KR</t>
        </is>
      </c>
      <c r="Y998" s="25" t="n">
        <v>27</v>
      </c>
      <c r="Z998" s="25" t="inlineStr">
        <is>
          <t>G</t>
        </is>
      </c>
      <c r="AB998" s="25" t="n">
        <v>24</v>
      </c>
      <c r="AC998" s="25" t="inlineStr">
        <is>
          <t>DD</t>
        </is>
      </c>
      <c r="AD998" s="25" t="n">
        <v>41</v>
      </c>
      <c r="AE998" s="25" t="inlineStr">
        <is>
          <t>SUR</t>
        </is>
      </c>
      <c r="AF998" s="25" t="inlineStr">
        <is>
          <t>E</t>
        </is>
      </c>
      <c r="AG998" s="25" t="n">
        <v>303</v>
      </c>
      <c r="AH998" s="25">
        <f>CONCATENATE(X998," ",Y998," ",Z998," ",AA998," ",AB998," ",AC998," ",AD998," ",AE998," ",AF998," ",AG998)</f>
        <v/>
      </c>
      <c r="AI998" s="25" t="inlineStr">
        <is>
          <t>no reporta</t>
        </is>
      </c>
      <c r="AJ998" s="25" t="inlineStr">
        <is>
          <t>no reporta</t>
        </is>
      </c>
      <c r="AK998" s="25" t="inlineStr">
        <is>
          <t>Uribe Angel</t>
        </is>
      </c>
      <c r="AP998" s="25" t="n">
        <v>3</v>
      </c>
      <c r="AQ998" s="34" t="n">
        <v>41991</v>
      </c>
      <c r="AS998" s="36">
        <f>AR998-AQ998</f>
        <v/>
      </c>
      <c r="AT998" s="25" t="inlineStr">
        <is>
          <t>Acta de compromiso</t>
        </is>
      </c>
      <c r="AU998" s="25" t="inlineStr">
        <is>
          <t>Auto de archivo</t>
        </is>
      </c>
      <c r="AW998" s="38" t="n">
        <v>41995</v>
      </c>
      <c r="AX998" s="37" t="inlineStr">
        <is>
          <t>L.Garcia</t>
        </is>
      </c>
      <c r="AY998" s="38" t="n">
        <v>41995</v>
      </c>
      <c r="CF998" s="38" t="n">
        <v>42018</v>
      </c>
    </row>
    <row r="999">
      <c r="B999" s="25" t="inlineStr">
        <is>
          <t>995-2014</t>
        </is>
      </c>
      <c r="C999" s="25" t="n">
        <v>1316693</v>
      </c>
      <c r="E999" s="25" t="inlineStr">
        <is>
          <t>ESCOMBROS</t>
        </is>
      </c>
      <c r="H999" s="25" t="inlineStr">
        <is>
          <t>Disposición inadecuada de escombros</t>
        </is>
      </c>
      <c r="I999" s="25" t="inlineStr">
        <is>
          <t>Comunidad</t>
        </is>
      </c>
      <c r="T999" s="25" t="inlineStr">
        <is>
          <t>No reporta</t>
        </is>
      </c>
      <c r="U999" s="25" t="inlineStr">
        <is>
          <t>no reporta</t>
        </is>
      </c>
      <c r="V999" s="25" t="inlineStr">
        <is>
          <t>no reporta</t>
        </is>
      </c>
      <c r="W999" s="25" t="inlineStr">
        <is>
          <t>Por determinar</t>
        </is>
      </c>
      <c r="X999" s="25" t="inlineStr">
        <is>
          <t>KR</t>
        </is>
      </c>
      <c r="Y999" s="25" t="n">
        <v>24</v>
      </c>
      <c r="Z999" s="25" t="inlineStr">
        <is>
          <t>F</t>
        </is>
      </c>
      <c r="AB999" s="25" t="n">
        <v>40</v>
      </c>
      <c r="AD999" s="25" t="n">
        <v>181</v>
      </c>
      <c r="AE999" s="25" t="inlineStr">
        <is>
          <t>SUR</t>
        </is>
      </c>
      <c r="AH999" s="25">
        <f>CONCATENATE(X999," ",Y999," ",Z999," ",AA999," ",AB999," ",AC999," ",AD999," ",AE999," ",AF999," ",AG999)</f>
        <v/>
      </c>
      <c r="AI999" s="25" t="inlineStr">
        <is>
          <t>no reporta</t>
        </is>
      </c>
      <c r="AJ999" s="25" t="inlineStr">
        <is>
          <t>no reporta</t>
        </is>
      </c>
      <c r="AK999" s="25" t="inlineStr">
        <is>
          <t>El Salado</t>
        </is>
      </c>
      <c r="AP999" s="25" t="n">
        <v>6</v>
      </c>
      <c r="AQ999" s="34" t="n">
        <v>41988</v>
      </c>
      <c r="AR999" s="34" t="n">
        <v>41995</v>
      </c>
      <c r="AS999" s="36">
        <f>AR999-AQ999</f>
        <v/>
      </c>
      <c r="AT999" s="25" t="inlineStr">
        <is>
          <t>Acta de compromiso</t>
        </is>
      </c>
      <c r="AU999" s="25" t="inlineStr">
        <is>
          <t>Auto de archivo</t>
        </is>
      </c>
      <c r="AW999" s="38" t="n">
        <v>41995</v>
      </c>
      <c r="AX999" s="37" t="inlineStr">
        <is>
          <t>L. Garcia</t>
        </is>
      </c>
      <c r="AY999" s="38" t="n">
        <v>41995</v>
      </c>
      <c r="CF999" s="38" t="n">
        <v>41999</v>
      </c>
    </row>
    <row r="1000">
      <c r="B1000" s="25" t="inlineStr">
        <is>
          <t>996-2014</t>
        </is>
      </c>
      <c r="C1000" s="25" t="n">
        <v>1316698</v>
      </c>
      <c r="D1000" s="25" t="inlineStr">
        <is>
          <t>SUELO</t>
        </is>
      </c>
      <c r="H1000" s="25" t="inlineStr">
        <is>
          <t xml:space="preserve">Daño de zona verde del espacio publico </t>
        </is>
      </c>
      <c r="I1000" s="25" t="inlineStr">
        <is>
          <t>Maria U. Narvaez</t>
        </is>
      </c>
      <c r="J1000" s="25" t="inlineStr">
        <is>
          <t>CL</t>
        </is>
      </c>
      <c r="K1000" s="25" t="n">
        <v>39</v>
      </c>
      <c r="M1000" s="25" t="inlineStr">
        <is>
          <t>SUR</t>
        </is>
      </c>
      <c r="N1000" s="25" t="n">
        <v>45</v>
      </c>
      <c r="O1000" s="25" t="inlineStr">
        <is>
          <t>B</t>
        </is>
      </c>
      <c r="P1000" s="25" t="n">
        <v>38</v>
      </c>
      <c r="T1000" s="25">
        <f>CONCATENATE(J1000," ",K1000," ",L1000," ",M1000," ",N1000," ",O1000," ",P1000," ",Q1000," ",R1000," ",S1000)</f>
        <v/>
      </c>
      <c r="U1000" s="46" t="n">
        <v>32438507</v>
      </c>
      <c r="V1000" s="25" t="n">
        <v>3327441</v>
      </c>
      <c r="W1000" s="25" t="inlineStr">
        <is>
          <t>Por determinar</t>
        </is>
      </c>
      <c r="X1000" s="25" t="inlineStr">
        <is>
          <t>CL</t>
        </is>
      </c>
      <c r="Y1000" s="25" t="n">
        <v>39</v>
      </c>
      <c r="AA1000" s="25" t="inlineStr">
        <is>
          <t>SUR</t>
        </is>
      </c>
      <c r="AB1000" s="25" t="n">
        <v>45</v>
      </c>
      <c r="AC1000" s="25" t="inlineStr">
        <is>
          <t>B</t>
        </is>
      </c>
      <c r="AD1000" s="25" t="n">
        <v>74</v>
      </c>
      <c r="AG1000" s="25" t="n">
        <v>101</v>
      </c>
      <c r="AH1000" s="25">
        <f>CONCATENATE(X1000," ",Y1000," ",Z1000," ",AA1000," ",AB1000," ",AC1000," ",AD1000," ",AE1000," ",AF1000," ",AG1000)</f>
        <v/>
      </c>
      <c r="AI1000" s="25" t="inlineStr">
        <is>
          <t>no reporta</t>
        </is>
      </c>
      <c r="AJ1000" s="25" t="inlineStr">
        <is>
          <t>no reporta</t>
        </is>
      </c>
      <c r="AK1000" s="25" t="inlineStr">
        <is>
          <t>Alcalá</t>
        </is>
      </c>
      <c r="AP1000" s="25" t="n">
        <v>8</v>
      </c>
      <c r="AQ1000" s="34" t="n">
        <v>41989</v>
      </c>
      <c r="AR1000" s="34" t="n">
        <v>41995</v>
      </c>
      <c r="AS1000" s="36">
        <f>AR1000-AQ1000</f>
        <v/>
      </c>
      <c r="AT1000" s="25" t="inlineStr">
        <is>
          <t>Acta de compromiso</t>
        </is>
      </c>
      <c r="AU1000" s="25" t="inlineStr">
        <is>
          <t>Auto de archivo</t>
        </is>
      </c>
      <c r="AW1000" s="38" t="n">
        <v>41995</v>
      </c>
      <c r="AX1000" s="37" t="inlineStr">
        <is>
          <t>L. Garcia</t>
        </is>
      </c>
      <c r="AY1000" s="38" t="n">
        <v>41995</v>
      </c>
      <c r="CF1000" s="38" t="n">
        <v>41999</v>
      </c>
    </row>
    <row r="1001">
      <c r="B1001" s="25" t="inlineStr">
        <is>
          <t>997-2014</t>
        </is>
      </c>
      <c r="C1001" s="25" t="n">
        <v>1316410</v>
      </c>
      <c r="E1001" s="25" t="inlineStr">
        <is>
          <t>RESIDUOS SOLIDOS</t>
        </is>
      </c>
      <c r="G1001" s="25" t="inlineStr">
        <is>
          <t>Unidad Vientos de Aragón</t>
        </is>
      </c>
      <c r="H1001" s="25" t="inlineStr">
        <is>
          <t>Disposición inadecuada de residuos sólidos</t>
        </is>
      </c>
      <c r="I1001" s="25" t="inlineStr">
        <is>
          <t>Comunidad</t>
        </is>
      </c>
      <c r="T1001" s="25" t="inlineStr">
        <is>
          <t>No reporta</t>
        </is>
      </c>
      <c r="U1001" s="25" t="inlineStr">
        <is>
          <t>no reporta</t>
        </is>
      </c>
      <c r="V1001" s="25" t="inlineStr">
        <is>
          <t>no reporta</t>
        </is>
      </c>
      <c r="W1001" s="25" t="inlineStr">
        <is>
          <t>Unidad Vientos de Aragón</t>
        </is>
      </c>
      <c r="X1001" s="25" t="inlineStr">
        <is>
          <t>KR</t>
        </is>
      </c>
      <c r="Y1001" s="25" t="n">
        <v>24</v>
      </c>
      <c r="Z1001" s="25" t="inlineStr">
        <is>
          <t>F</t>
        </is>
      </c>
      <c r="AB1001" s="25" t="n">
        <v>34</v>
      </c>
      <c r="AC1001" s="25" t="inlineStr">
        <is>
          <t>DD</t>
        </is>
      </c>
      <c r="AD1001" s="25" t="n">
        <v>52</v>
      </c>
      <c r="AE1001" s="25" t="inlineStr">
        <is>
          <t>SUR</t>
        </is>
      </c>
      <c r="AH1001" s="25">
        <f>CONCATENATE(X1001," ",Y1001," ",Z1001," ",AA1001," ",AB1001," ",AC1001," ",AD1001," ",AE1001," ",AF1001," ",AG1001)</f>
        <v/>
      </c>
      <c r="AI1001" s="25" t="inlineStr">
        <is>
          <t>no reporta</t>
        </is>
      </c>
      <c r="AJ1001" s="25" t="n">
        <v>2712227</v>
      </c>
      <c r="AK1001" s="25" t="inlineStr">
        <is>
          <t>Inmaculada</t>
        </is>
      </c>
      <c r="AP1001" s="25" t="n">
        <v>5</v>
      </c>
      <c r="AQ1001" s="34" t="n">
        <v>41971</v>
      </c>
      <c r="AR1001" s="34" t="n">
        <v>41995</v>
      </c>
      <c r="AS1001" s="36">
        <f>AR1001-AQ1001</f>
        <v/>
      </c>
      <c r="AT1001" s="25" t="inlineStr">
        <is>
          <t>Acta de compromiso</t>
        </is>
      </c>
      <c r="AU1001" s="25" t="inlineStr">
        <is>
          <t>Auto de archivo</t>
        </is>
      </c>
      <c r="AW1001" s="38" t="n">
        <v>41995</v>
      </c>
      <c r="AX1001" s="37" t="inlineStr">
        <is>
          <t>L. Garcia</t>
        </is>
      </c>
      <c r="AY1001" s="38" t="n">
        <v>41995</v>
      </c>
      <c r="CF1001" s="38" t="n">
        <v>41999</v>
      </c>
    </row>
    <row r="1002">
      <c r="B1002" s="25" t="inlineStr">
        <is>
          <t>998-2014</t>
        </is>
      </c>
      <c r="C1002" s="25" t="n">
        <v>1316701</v>
      </c>
      <c r="D1002" s="25" t="inlineStr">
        <is>
          <t>FAUNA DOMÉSTICA</t>
        </is>
      </c>
      <c r="H1002" s="25" t="inlineStr">
        <is>
          <t>Manejo inadecuado de excretas de mascota</t>
        </is>
      </c>
      <c r="I1002" s="25" t="inlineStr">
        <is>
          <t>De oficio</t>
        </is>
      </c>
      <c r="T1002" s="25" t="inlineStr">
        <is>
          <t>No reporta</t>
        </is>
      </c>
      <c r="U1002" s="25" t="inlineStr">
        <is>
          <t>no reporta</t>
        </is>
      </c>
      <c r="V1002" s="25" t="inlineStr">
        <is>
          <t>no reporta</t>
        </is>
      </c>
      <c r="W1002" s="25" t="inlineStr">
        <is>
          <t>Liliana Zapata - Blanca Marin</t>
        </is>
      </c>
      <c r="X1002" s="25" t="inlineStr">
        <is>
          <t>TR</t>
        </is>
      </c>
      <c r="Y1002" s="25" t="n">
        <v>33</v>
      </c>
      <c r="Z1002" s="25" t="inlineStr">
        <is>
          <t>A</t>
        </is>
      </c>
      <c r="AA1002" s="25" t="inlineStr">
        <is>
          <t>SUR</t>
        </is>
      </c>
      <c r="AB1002" s="25" t="n">
        <v>31</v>
      </c>
      <c r="AD1002" s="25" t="n">
        <v>51</v>
      </c>
      <c r="AG1002" s="25" t="inlineStr">
        <is>
          <t>201-301</t>
        </is>
      </c>
      <c r="AH1002" s="25">
        <f>CONCATENATE(X1002," ",Y1002," ",Z1002," ",AA1002," ",AB1002," ",AC1002," ",AD1002," ",AE1002," ",AF1002," ",AG1002)</f>
        <v/>
      </c>
      <c r="AI1002" s="25" t="inlineStr">
        <is>
          <t>no reporta</t>
        </is>
      </c>
      <c r="AJ1002" s="25" t="inlineStr">
        <is>
          <t>no reporta</t>
        </is>
      </c>
      <c r="AK1002" s="25" t="inlineStr">
        <is>
          <t>Las Flores</t>
        </is>
      </c>
      <c r="AP1002" s="25" t="n">
        <v>3</v>
      </c>
      <c r="AQ1002" s="34" t="n">
        <v>41990</v>
      </c>
      <c r="AR1002" s="34" t="n">
        <v>41989</v>
      </c>
      <c r="AS1002" s="36">
        <f>AR1002-AQ1002</f>
        <v/>
      </c>
      <c r="AT1002" s="25" t="inlineStr">
        <is>
          <t>Acta de compromiso</t>
        </is>
      </c>
      <c r="AU1002" s="25" t="inlineStr">
        <is>
          <t>Auto de archivo</t>
        </is>
      </c>
      <c r="AW1002" s="38" t="n">
        <v>41989</v>
      </c>
      <c r="AX1002" s="37" t="inlineStr">
        <is>
          <t>L. Garcia</t>
        </is>
      </c>
      <c r="AY1002" s="38" t="n">
        <v>41989</v>
      </c>
    </row>
    <row r="1003">
      <c r="B1003" s="25" t="inlineStr">
        <is>
          <t>999-2014</t>
        </is>
      </c>
      <c r="C1003" s="25" t="inlineStr">
        <is>
          <t>1316409 - 1316408 - 112860</t>
        </is>
      </c>
      <c r="D1003" s="25" t="inlineStr">
        <is>
          <t>FLORA</t>
        </is>
      </c>
      <c r="H1003" s="25" t="inlineStr">
        <is>
          <t>Daño de jardines y derrame de aguas jabonosas</t>
        </is>
      </c>
      <c r="I1003" s="25" t="inlineStr">
        <is>
          <t>Jorge Gutierrez</t>
        </is>
      </c>
      <c r="J1003" s="25" t="inlineStr">
        <is>
          <t>CL</t>
        </is>
      </c>
      <c r="K1003" s="25" t="n">
        <v>25</v>
      </c>
      <c r="L1003" s="25" t="inlineStr">
        <is>
          <t>C</t>
        </is>
      </c>
      <c r="M1003" s="25" t="inlineStr">
        <is>
          <t>SUR</t>
        </is>
      </c>
      <c r="N1003" s="25" t="n">
        <v>25</v>
      </c>
      <c r="O1003" s="25" t="inlineStr">
        <is>
          <t>B</t>
        </is>
      </c>
      <c r="P1003" s="25" t="n">
        <v>30</v>
      </c>
      <c r="S1003" s="25" t="n">
        <v>101</v>
      </c>
      <c r="T1003" s="25">
        <f>CONCATENATE(J1003," ",K1003," ",L1003," ",M1003," ",N1003," ",O1003," ",P1003," ",Q1003," ",R1003," ",S1003)</f>
        <v/>
      </c>
      <c r="U1003" s="46" t="n">
        <v>70548619</v>
      </c>
      <c r="V1003" s="25" t="inlineStr">
        <is>
          <t>3360023 - 3217165798</t>
        </is>
      </c>
      <c r="W1003" s="25" t="inlineStr">
        <is>
          <t>Administración Hacienda Avignon - Antonio trabajador</t>
        </is>
      </c>
      <c r="X1003" s="25" t="inlineStr">
        <is>
          <t>KR</t>
        </is>
      </c>
      <c r="Y1003" s="25" t="n">
        <v>23</v>
      </c>
      <c r="AB1003" s="25" t="n">
        <v>53</v>
      </c>
      <c r="AE1003" s="25" t="inlineStr">
        <is>
          <t>SUR</t>
        </is>
      </c>
      <c r="AH1003" s="25">
        <f>CONCATENATE(X1003," ",Y1003," ",Z1003," ",AA1003," ",AB1003," ",AC1003," ",AD1003," ",AE1003," ",AF1003," ",AG1003)</f>
        <v/>
      </c>
      <c r="AI1003" s="25" t="inlineStr">
        <is>
          <t>no reporta</t>
        </is>
      </c>
      <c r="AJ1003" s="25" t="inlineStr">
        <is>
          <t>no reporta</t>
        </is>
      </c>
      <c r="AK1003" s="25" t="inlineStr">
        <is>
          <t>El Esmeraldal</t>
        </is>
      </c>
      <c r="AP1003" s="25" t="n">
        <v>4</v>
      </c>
      <c r="AQ1003" s="34" t="n">
        <v>41970</v>
      </c>
      <c r="AS1003" s="36">
        <f>AR1003-AQ1003</f>
        <v/>
      </c>
      <c r="AT1003" s="25" t="inlineStr">
        <is>
          <t>Acta de compromiso</t>
        </is>
      </c>
      <c r="AU1003" s="25" t="inlineStr">
        <is>
          <t>Visitas patrulleros</t>
        </is>
      </c>
    </row>
    <row r="1004">
      <c r="B1004" s="25" t="inlineStr">
        <is>
          <t>1000-2014</t>
        </is>
      </c>
      <c r="C1004" s="25" t="n">
        <v>1316724</v>
      </c>
      <c r="D1004" s="25" t="inlineStr">
        <is>
          <t>AIRE</t>
        </is>
      </c>
      <c r="H1004" s="25" t="inlineStr">
        <is>
          <t>Olores nauseabundos por tenecia de gallinaza</t>
        </is>
      </c>
      <c r="I1004" s="25" t="inlineStr">
        <is>
          <t>Comunidad</t>
        </is>
      </c>
      <c r="T1004" s="25" t="inlineStr">
        <is>
          <t>No reporta</t>
        </is>
      </c>
      <c r="U1004" s="25" t="inlineStr">
        <is>
          <t>no reporta</t>
        </is>
      </c>
      <c r="V1004" s="25" t="inlineStr">
        <is>
          <t>no reporta</t>
        </is>
      </c>
      <c r="W1004" s="25" t="inlineStr">
        <is>
          <t>Por determinar</t>
        </is>
      </c>
      <c r="X1004" s="25" t="inlineStr">
        <is>
          <t>TR</t>
        </is>
      </c>
      <c r="Y1004" s="25" t="n">
        <v>35</v>
      </c>
      <c r="Z1004" s="25" t="inlineStr">
        <is>
          <t>C</t>
        </is>
      </c>
      <c r="AA1004" s="25" t="inlineStr">
        <is>
          <t>SUR</t>
        </is>
      </c>
      <c r="AB1004" s="25" t="n">
        <v>32</v>
      </c>
      <c r="AD1004" s="25" t="n">
        <v>87</v>
      </c>
      <c r="AH1004" s="25">
        <f>CONCATENATE(X1004," ",Y1004," ",Z1004," ",AA1004," ",AB1004," ",AC1004," ",AD1004," ",AE1004," ",AF1004," ",AG1004)</f>
        <v/>
      </c>
      <c r="AI1004" s="25" t="inlineStr">
        <is>
          <t>no reporta</t>
        </is>
      </c>
      <c r="AJ1004" s="25" t="inlineStr">
        <is>
          <t>no reporta</t>
        </is>
      </c>
      <c r="AK1004" s="25" t="inlineStr">
        <is>
          <t>Los Naranjos</t>
        </is>
      </c>
      <c r="AP1004" s="25" t="n">
        <v>9</v>
      </c>
      <c r="AQ1004" s="34" t="n">
        <v>41991</v>
      </c>
      <c r="AS1004" s="36">
        <f>AR1004-AQ1004</f>
        <v/>
      </c>
      <c r="AT1004" s="25" t="inlineStr">
        <is>
          <t>Acta de compromiso</t>
        </is>
      </c>
      <c r="AU1004" s="25" t="inlineStr">
        <is>
          <t>Auto de archivo</t>
        </is>
      </c>
      <c r="AW1004" s="38" t="n">
        <v>41996</v>
      </c>
      <c r="AX1004" s="37" t="inlineStr">
        <is>
          <t>L. Garcia</t>
        </is>
      </c>
    </row>
    <row r="1005">
      <c r="B1005" s="25" t="inlineStr">
        <is>
          <t>1001-2014</t>
        </is>
      </c>
      <c r="C1005" s="25" t="n">
        <v>1316761</v>
      </c>
      <c r="E1005" s="25" t="inlineStr">
        <is>
          <t>RESIDUOS SOLIDOS</t>
        </is>
      </c>
      <c r="H1005" s="25" t="inlineStr">
        <is>
          <t>Disposición inadecuada de residuos en espacio público y afectación a la zona verde</t>
        </is>
      </c>
      <c r="I1005" s="25" t="inlineStr">
        <is>
          <t>Comunidad</t>
        </is>
      </c>
      <c r="T1005" s="25" t="inlineStr">
        <is>
          <t>No reporta</t>
        </is>
      </c>
      <c r="U1005" s="25" t="inlineStr">
        <is>
          <t>no reporta</t>
        </is>
      </c>
      <c r="V1005" s="25" t="inlineStr">
        <is>
          <t>no reporta</t>
        </is>
      </c>
      <c r="W1005" s="25" t="inlineStr">
        <is>
          <t>Por determinar</t>
        </is>
      </c>
      <c r="X1005" s="25" t="inlineStr">
        <is>
          <t>CL</t>
        </is>
      </c>
      <c r="Y1005" s="25" t="n">
        <v>47</v>
      </c>
      <c r="AA1005" s="25" t="inlineStr">
        <is>
          <t>SUR</t>
        </is>
      </c>
      <c r="AB1005" s="25" t="n">
        <v>39</v>
      </c>
      <c r="AC1005" s="25" t="inlineStr">
        <is>
          <t>B</t>
        </is>
      </c>
      <c r="AD1005" s="25" t="n">
        <v>38</v>
      </c>
      <c r="AH1005" s="25">
        <f>CONCATENATE(X1005," ",Y1005," ",Z1005," ",AA1005," ",AB1005," ",AC1005," ",AD1005," ",AE1005," ",AF1005," ",AG1005)</f>
        <v/>
      </c>
      <c r="AI1005" s="25" t="inlineStr">
        <is>
          <t>no reporta</t>
        </is>
      </c>
      <c r="AJ1005" s="25" t="inlineStr">
        <is>
          <t>no reporta</t>
        </is>
      </c>
      <c r="AK1005" s="25" t="inlineStr">
        <is>
          <t>El Trianón</t>
        </is>
      </c>
      <c r="AP1005" s="25" t="n">
        <v>7</v>
      </c>
      <c r="AQ1005" s="34" t="n">
        <v>41995</v>
      </c>
      <c r="AR1005" s="34" t="n">
        <v>42009</v>
      </c>
      <c r="AS1005" s="36">
        <f>AR1005-AQ1005</f>
        <v/>
      </c>
      <c r="AT1005" s="25" t="inlineStr">
        <is>
          <t>Acta de compromiso</t>
        </is>
      </c>
      <c r="AU1005" s="25" t="inlineStr">
        <is>
          <t>Auto de archivo</t>
        </is>
      </c>
      <c r="AW1005" s="38" t="n">
        <v>42009</v>
      </c>
      <c r="AX1005" s="37" t="inlineStr">
        <is>
          <t>L. Garcia</t>
        </is>
      </c>
      <c r="AY1005" s="38" t="n">
        <v>42009</v>
      </c>
      <c r="CF1005" s="38" t="n">
        <v>42010</v>
      </c>
    </row>
    <row r="1006">
      <c r="B1006" s="25" t="inlineStr">
        <is>
          <t>1002-2014</t>
        </is>
      </c>
      <c r="C1006" s="25" t="n">
        <v>1316745</v>
      </c>
      <c r="E1006" s="25" t="inlineStr">
        <is>
          <t>ESCOMBROS</t>
        </is>
      </c>
      <c r="H1006" s="25" t="inlineStr">
        <is>
          <t>Disposición de tierras en cercanias a estas viviendas</t>
        </is>
      </c>
      <c r="I1006" s="25" t="inlineStr">
        <is>
          <t>Habitante en dirección</t>
        </is>
      </c>
      <c r="J1006" s="25" t="inlineStr">
        <is>
          <t>KR</t>
        </is>
      </c>
      <c r="K1006" s="25" t="n">
        <v>31</v>
      </c>
      <c r="N1006" s="25" t="n">
        <v>41</v>
      </c>
      <c r="P1006" s="25" t="n">
        <v>64</v>
      </c>
      <c r="Q1006" s="25" t="inlineStr">
        <is>
          <t>SUR</t>
        </is>
      </c>
      <c r="R1006" s="25" t="inlineStr">
        <is>
          <t>3.6</t>
        </is>
      </c>
      <c r="T1006" s="25">
        <f>CONCATENATE(J1006," ",K1006," ",L1006," ",M1006," ",N1006," ",O1006," ",P1006," ",Q1006," ",R1006," ",S1006)</f>
        <v/>
      </c>
      <c r="U1006" s="25" t="inlineStr">
        <is>
          <t>no reporta</t>
        </is>
      </c>
      <c r="V1006" s="25" t="inlineStr">
        <is>
          <t>no reporta</t>
        </is>
      </c>
      <c r="W1006" s="25" t="inlineStr">
        <is>
          <t>Por determinar</t>
        </is>
      </c>
      <c r="AH1006" s="25" t="inlineStr">
        <is>
          <t>no reporta</t>
        </is>
      </c>
      <c r="AI1006" s="25" t="inlineStr">
        <is>
          <t>no reporta</t>
        </is>
      </c>
      <c r="AJ1006" s="25" t="inlineStr">
        <is>
          <t>no reporta</t>
        </is>
      </c>
      <c r="AK1006" s="25" t="inlineStr">
        <is>
          <t>El Dorado</t>
        </is>
      </c>
      <c r="AP1006" s="25" t="n">
        <v>7</v>
      </c>
      <c r="AQ1006" s="34" t="n">
        <v>41992</v>
      </c>
      <c r="AS1006" s="36">
        <f>AR1006-AQ1006</f>
        <v/>
      </c>
      <c r="AT1006" s="25" t="inlineStr">
        <is>
          <t>Acta de compromiso</t>
        </is>
      </c>
      <c r="AU1006" s="25" t="inlineStr">
        <is>
          <t>Auto de archivo</t>
        </is>
      </c>
      <c r="AW1006" s="38" t="n">
        <v>42009</v>
      </c>
      <c r="AX1006" s="37" t="inlineStr">
        <is>
          <t>L. Garcia</t>
        </is>
      </c>
    </row>
    <row r="1007">
      <c r="B1007" s="25" t="inlineStr">
        <is>
          <t>1003-2014</t>
        </is>
      </c>
      <c r="C1007" s="25" t="n">
        <v>1316688</v>
      </c>
      <c r="D1007" s="25" t="inlineStr">
        <is>
          <t>FAUNA DOMÉSTICA</t>
        </is>
      </c>
      <c r="H1007" s="25" t="inlineStr">
        <is>
          <t>Ataque de una mascota a otra</t>
        </is>
      </c>
      <c r="I1007" s="25" t="inlineStr">
        <is>
          <t>Claudia Patricia Montoya Jaramillo</t>
        </is>
      </c>
      <c r="J1007" s="25" t="inlineStr">
        <is>
          <t>TR</t>
        </is>
      </c>
      <c r="K1007" s="25" t="n">
        <v>35</v>
      </c>
      <c r="L1007" s="25" t="inlineStr">
        <is>
          <t>D</t>
        </is>
      </c>
      <c r="M1007" s="25" t="inlineStr">
        <is>
          <t>SUR</t>
        </is>
      </c>
      <c r="N1007" s="25" t="n">
        <v>29</v>
      </c>
      <c r="P1007" s="25" t="n">
        <v>24</v>
      </c>
      <c r="S1007" s="25" t="inlineStr">
        <is>
          <t>p2</t>
        </is>
      </c>
      <c r="T1007" s="25">
        <f>CONCATENATE(J1007," ",K1007," ",L1007," ",M1007," ",N1007," ",O1007," ",P1007," ",Q1007," ",R1007," ",S1007)</f>
        <v/>
      </c>
      <c r="U1007" s="46" t="n">
        <v>42889963</v>
      </c>
      <c r="V1007" s="25" t="n">
        <v>2767350</v>
      </c>
      <c r="W1007" s="25" t="inlineStr">
        <is>
          <t>Santiago Velez</t>
        </is>
      </c>
      <c r="X1007" s="25" t="inlineStr">
        <is>
          <t>TR</t>
        </is>
      </c>
      <c r="Y1007" s="25" t="n">
        <v>35</v>
      </c>
      <c r="Z1007" s="25" t="inlineStr">
        <is>
          <t>D</t>
        </is>
      </c>
      <c r="AA1007" s="25" t="inlineStr">
        <is>
          <t>SUR</t>
        </is>
      </c>
      <c r="AH1007" s="25">
        <f>CONCATENATE(X1007," ",Y1007," ",Z1007," ",AA1007," ",AB1007," ",AC1007," ",AD1007," ",AE1007," ",AF1007," ",AG1007)</f>
        <v/>
      </c>
      <c r="AI1007" s="25" t="inlineStr">
        <is>
          <t>no reporta</t>
        </is>
      </c>
      <c r="AJ1007" s="25" t="inlineStr">
        <is>
          <t>no reporta</t>
        </is>
      </c>
      <c r="AK1007" s="25" t="inlineStr">
        <is>
          <t>La Sebastiana</t>
        </is>
      </c>
      <c r="AP1007" s="25" t="n">
        <v>3</v>
      </c>
      <c r="AQ1007" s="34" t="n">
        <v>41988</v>
      </c>
      <c r="AS1007" s="36">
        <f>AR1007-AQ1007</f>
        <v/>
      </c>
      <c r="AT1007" s="25" t="inlineStr">
        <is>
          <t>Código de policia</t>
        </is>
      </c>
      <c r="AU1007" s="25" t="inlineStr">
        <is>
          <t xml:space="preserve">Auto de inicio </t>
        </is>
      </c>
    </row>
    <row r="1008">
      <c r="B1008" s="25" t="inlineStr">
        <is>
          <t>1004-2014</t>
        </is>
      </c>
      <c r="C1008" s="25" t="inlineStr">
        <is>
          <t xml:space="preserve">(Misma 941-2014) 1316696 - 265510 - 279602 - </t>
        </is>
      </c>
      <c r="D1008" s="25" t="inlineStr">
        <is>
          <t>SUELO</t>
        </is>
      </c>
      <c r="H1008" s="25" t="inlineStr">
        <is>
          <t>Solicitud de aislamieto de retiro de quebrada</t>
        </is>
      </c>
      <c r="I1008" s="25" t="inlineStr">
        <is>
          <t>Hector Alvaro Meneses Monsalve</t>
        </is>
      </c>
      <c r="S1008" s="25" t="inlineStr">
        <is>
          <t>Km 17</t>
        </is>
      </c>
      <c r="T1008" s="25">
        <f>CONCATENATE(J1008," ",K1008," ",L1008," ",M1008," ",N1008," ",O1008," ",P1008," ",Q1008," ",R1008," ",S1008)</f>
        <v/>
      </c>
      <c r="U1008" s="46" t="n">
        <v>8389694</v>
      </c>
      <c r="V1008" s="25" t="n">
        <v>3006654781</v>
      </c>
      <c r="W1008" s="25" t="inlineStr">
        <is>
          <t>Martha Medina Yepes</t>
        </is>
      </c>
      <c r="X1008" s="25" t="inlineStr">
        <is>
          <t>KR</t>
        </is>
      </c>
      <c r="Y1008" s="25" t="n">
        <v>34</v>
      </c>
      <c r="AB1008" s="25" t="n">
        <v>7</v>
      </c>
      <c r="AD1008" s="25" t="n">
        <v>30</v>
      </c>
      <c r="AG1008" s="25" t="n">
        <v>202</v>
      </c>
      <c r="AH1008" s="25">
        <f>CONCATENATE(X1008," ",Y1008," ",Z1008," ",AA1008," ",AB1008," ",AC1008," ",AD1008," ",AE1008," ",AF1008," ",AG1008)</f>
        <v/>
      </c>
      <c r="AI1008" s="25" t="inlineStr">
        <is>
          <t>no reporta</t>
        </is>
      </c>
      <c r="AJ1008" s="25" t="inlineStr">
        <is>
          <t>3113666 - 3108418467 - 3104634225</t>
        </is>
      </c>
      <c r="AL1008" s="25" t="inlineStr">
        <is>
          <t>Las Palmas</t>
        </is>
      </c>
      <c r="AP1008" s="25" t="n">
        <v>12</v>
      </c>
      <c r="AQ1008" s="34" t="n">
        <v>41989</v>
      </c>
      <c r="AS1008" s="36">
        <f>AR1008-AQ1008</f>
        <v/>
      </c>
      <c r="AT1008" s="25" t="inlineStr">
        <is>
          <t>Acta de compromiso</t>
        </is>
      </c>
      <c r="AU1008" s="25" t="inlineStr">
        <is>
          <t>Auto de archivo</t>
        </is>
      </c>
      <c r="AV1008" s="25" t="inlineStr">
        <is>
          <t>DP. 15013 (Respuesta derecho de petecion el 06-04-2015)</t>
        </is>
      </c>
    </row>
    <row r="1009">
      <c r="B1009" s="25" t="inlineStr">
        <is>
          <t>1005-2014</t>
        </is>
      </c>
      <c r="C1009" s="25" t="inlineStr">
        <is>
          <t>1316718 - 1317567</t>
        </is>
      </c>
      <c r="D1009" s="25" t="inlineStr">
        <is>
          <t>FAUNA DOMÉSTICA</t>
        </is>
      </c>
      <c r="G1009" s="25" t="inlineStr">
        <is>
          <t>Camino Verde de los Naranjos</t>
        </is>
      </c>
      <c r="H1009" s="25" t="inlineStr">
        <is>
          <t>Ataque de una mascota a otra</t>
        </is>
      </c>
      <c r="I1009" s="25" t="inlineStr">
        <is>
          <t>Elizabeth Hernandez Lopez</t>
        </is>
      </c>
      <c r="J1009" s="25" t="inlineStr">
        <is>
          <t>CL</t>
        </is>
      </c>
      <c r="K1009" s="25" t="n">
        <v>39</v>
      </c>
      <c r="L1009" s="25" t="inlineStr">
        <is>
          <t>A</t>
        </is>
      </c>
      <c r="M1009" s="25" t="inlineStr">
        <is>
          <t>SUR</t>
        </is>
      </c>
      <c r="N1009" s="25" t="n">
        <v>27</v>
      </c>
      <c r="O1009" s="25" t="inlineStr">
        <is>
          <t>B</t>
        </is>
      </c>
      <c r="P1009" s="25" t="n">
        <v>40</v>
      </c>
      <c r="S1009" s="25" t="n">
        <v>18</v>
      </c>
      <c r="T1009" s="25">
        <f>CONCATENATE(J1009," ",K1009," ",L1009," ",M1009," ",N1009," ",O1009," ",P1009," ",Q1009," ",R1009," ",S1009)</f>
        <v/>
      </c>
      <c r="U1009" s="46" t="n">
        <v>43036173</v>
      </c>
      <c r="V1009" s="25" t="n">
        <v>3025490</v>
      </c>
      <c r="W1009" s="25" t="inlineStr">
        <is>
          <t>Gustavo López Cuesta</t>
        </is>
      </c>
      <c r="X1009" s="25" t="inlineStr">
        <is>
          <t>CL</t>
        </is>
      </c>
      <c r="Y1009" s="25" t="n">
        <v>39</v>
      </c>
      <c r="Z1009" s="25" t="inlineStr">
        <is>
          <t>A</t>
        </is>
      </c>
      <c r="AA1009" s="25" t="inlineStr">
        <is>
          <t>SUR</t>
        </is>
      </c>
      <c r="AB1009" s="25" t="n">
        <v>27</v>
      </c>
      <c r="AC1009" s="25" t="inlineStr">
        <is>
          <t>B</t>
        </is>
      </c>
      <c r="AD1009" s="25" t="n">
        <v>40</v>
      </c>
      <c r="AG1009" s="25" t="n">
        <v>98</v>
      </c>
      <c r="AH1009" s="25">
        <f>CONCATENATE(X1009," ",Y1009," ",Z1009," ",AA1009," ",AB1009," ",AC1009," ",AD1009," ",AE1009," ",AF1009," ",AG1009)</f>
        <v/>
      </c>
      <c r="AI1009" s="25" t="inlineStr">
        <is>
          <t>no reporta</t>
        </is>
      </c>
      <c r="AK1009" s="25" t="inlineStr">
        <is>
          <t>San José</t>
        </is>
      </c>
      <c r="AP1009" s="25" t="n">
        <v>6</v>
      </c>
      <c r="AQ1009" s="34" t="n">
        <v>41991</v>
      </c>
      <c r="AS1009" s="36">
        <f>AR1009-AQ1009</f>
        <v/>
      </c>
      <c r="AT1009" s="25" t="inlineStr">
        <is>
          <t>Código de policia</t>
        </is>
      </c>
      <c r="AU1009" s="25" t="inlineStr">
        <is>
          <t xml:space="preserve">Auto de inicio </t>
        </is>
      </c>
    </row>
    <row r="1010">
      <c r="B1010" s="25" t="inlineStr">
        <is>
          <t>1006-2014</t>
        </is>
      </c>
      <c r="C1010" s="25" t="inlineStr">
        <is>
          <t>1316725 - 1316711</t>
        </is>
      </c>
      <c r="D1010" s="25" t="inlineStr">
        <is>
          <t>SUELO</t>
        </is>
      </c>
      <c r="G1010" s="25" t="inlineStr">
        <is>
          <t>Edficio Villa Marina</t>
        </is>
      </c>
      <c r="H1010" s="25" t="inlineStr">
        <is>
          <t>Daño de jardines y cambio de zona verde a piso duro</t>
        </is>
      </c>
      <c r="I1010" s="25" t="inlineStr">
        <is>
          <t>Comunidad</t>
        </is>
      </c>
      <c r="T1010" s="25" t="inlineStr">
        <is>
          <t>No reporta</t>
        </is>
      </c>
      <c r="U1010" s="25" t="inlineStr">
        <is>
          <t>no reporta</t>
        </is>
      </c>
      <c r="V1010" s="25" t="inlineStr">
        <is>
          <t>no reporta</t>
        </is>
      </c>
      <c r="W1010" s="25" t="inlineStr">
        <is>
          <t>Administrador Edificio Villa Marina</t>
        </is>
      </c>
      <c r="X1010" s="25" t="inlineStr">
        <is>
          <t>KR</t>
        </is>
      </c>
      <c r="Y1010" s="25" t="n">
        <v>42</v>
      </c>
      <c r="Z1010" s="25" t="inlineStr">
        <is>
          <t>A</t>
        </is>
      </c>
      <c r="AB1010" s="25" t="n">
        <v>40</v>
      </c>
      <c r="AC1010" s="25" t="inlineStr">
        <is>
          <t>C</t>
        </is>
      </c>
      <c r="AD1010" s="25" t="n">
        <v>100</v>
      </c>
      <c r="AE1010" s="25" t="inlineStr">
        <is>
          <t>SUR</t>
        </is>
      </c>
      <c r="AH1010" s="25">
        <f>CONCATENATE(X1010," ",Y1010," ",Z1010," ",AA1010," ",AB1010," ",AC1010," ",AD1010," ",AE1010," ",AF1010," ",AG1010)</f>
        <v/>
      </c>
      <c r="AI1010" s="25" t="inlineStr">
        <is>
          <t>no reporta</t>
        </is>
      </c>
      <c r="AJ1010" s="25" t="inlineStr">
        <is>
          <t>no reporta</t>
        </is>
      </c>
      <c r="AK1010" s="25" t="inlineStr">
        <is>
          <t>El Trianón</t>
        </is>
      </c>
      <c r="AP1010" s="25" t="n">
        <v>7</v>
      </c>
      <c r="AQ1010" s="34" t="n">
        <v>41991</v>
      </c>
      <c r="AS1010" s="36">
        <f>AR1010-AQ1010</f>
        <v/>
      </c>
      <c r="AT1010" s="25" t="inlineStr">
        <is>
          <t>Acta de compromiso</t>
        </is>
      </c>
      <c r="AU1010" s="25" t="inlineStr">
        <is>
          <t>Auto de archivo</t>
        </is>
      </c>
      <c r="AW1010" s="38" t="n">
        <v>42010</v>
      </c>
      <c r="AX1010" s="37" t="inlineStr">
        <is>
          <t>L. Garcia</t>
        </is>
      </c>
    </row>
    <row r="1011">
      <c r="B1011" s="25" t="inlineStr">
        <is>
          <t>1007-2014</t>
        </is>
      </c>
      <c r="C1011" s="25" t="n">
        <v>165511</v>
      </c>
      <c r="D1011" s="25" t="inlineStr">
        <is>
          <t>SUELO</t>
        </is>
      </c>
      <c r="H1011" s="25" t="inlineStr">
        <is>
          <t>Afectación por condiciones de falta de mantenimiento de lote</t>
        </is>
      </c>
      <c r="I1011" s="25" t="inlineStr">
        <is>
          <t>Consuelo Garcia</t>
        </is>
      </c>
      <c r="T1011" s="25" t="inlineStr">
        <is>
          <t>No reporta</t>
        </is>
      </c>
      <c r="U1011" s="46" t="n">
        <v>21363144</v>
      </c>
      <c r="V1011" s="25" t="n">
        <v>3170594</v>
      </c>
      <c r="W1011" s="25" t="inlineStr">
        <is>
          <t>Familia Márquez</t>
        </is>
      </c>
      <c r="X1011" s="25" t="inlineStr">
        <is>
          <t>CL</t>
        </is>
      </c>
      <c r="Y1011" s="25" t="n">
        <v>23</v>
      </c>
      <c r="AA1011" s="25" t="inlineStr">
        <is>
          <t>SUR</t>
        </is>
      </c>
      <c r="AB1011" s="25" t="n">
        <v>25</v>
      </c>
      <c r="AC1011" s="25" t="inlineStr">
        <is>
          <t>B</t>
        </is>
      </c>
      <c r="AD1011" s="25" t="n">
        <v>12</v>
      </c>
      <c r="AH1011" s="25">
        <f>CONCATENATE(X1011," ",Y1011," ",Z1011," ",AA1011," ",AB1011," ",AC1011," ",AD1011," ",AE1011," ",AF1011," ",AG1011)</f>
        <v/>
      </c>
      <c r="AI1011" s="25" t="inlineStr">
        <is>
          <t>no reporta</t>
        </is>
      </c>
      <c r="AJ1011" s="25" t="inlineStr">
        <is>
          <t>no reporta</t>
        </is>
      </c>
      <c r="AK1011" s="25" t="inlineStr">
        <is>
          <t>Loma El Atravezado</t>
        </is>
      </c>
      <c r="AP1011" s="25" t="n">
        <v>4</v>
      </c>
      <c r="AQ1011" s="34" t="n">
        <v>41995</v>
      </c>
      <c r="AR1011" s="34" t="n">
        <v>42010</v>
      </c>
      <c r="AS1011" s="36">
        <f>AR1011-AQ1011</f>
        <v/>
      </c>
      <c r="AT1011" s="25" t="inlineStr">
        <is>
          <t>Acta de compromiso</t>
        </is>
      </c>
      <c r="AU1011" s="25" t="inlineStr">
        <is>
          <t>Auto de archivo</t>
        </is>
      </c>
      <c r="AW1011" s="38" t="n">
        <v>42010</v>
      </c>
      <c r="AX1011" s="37" t="inlineStr">
        <is>
          <t>L. Garcia</t>
        </is>
      </c>
      <c r="AY1011" s="38" t="n">
        <v>42010</v>
      </c>
      <c r="CF1011" s="38" t="n">
        <v>42020</v>
      </c>
    </row>
    <row r="1012">
      <c r="B1012" s="25" t="inlineStr">
        <is>
          <t>1008-2014</t>
        </is>
      </c>
      <c r="C1012" s="25" t="n">
        <v>1316757</v>
      </c>
      <c r="E1012" s="25" t="inlineStr">
        <is>
          <t>RESIDUOS SOLIDOS</t>
        </is>
      </c>
      <c r="H1012" s="25" t="inlineStr">
        <is>
          <t>Acumulación de escombros que genera insalubridad</t>
        </is>
      </c>
      <c r="I1012" s="25" t="inlineStr">
        <is>
          <t>Alexander Ziborov</t>
        </is>
      </c>
      <c r="J1012" s="25" t="inlineStr">
        <is>
          <t>CL</t>
        </is>
      </c>
      <c r="K1012" s="25" t="n">
        <v>49</v>
      </c>
      <c r="L1012" s="25" t="inlineStr">
        <is>
          <t>D</t>
        </is>
      </c>
      <c r="M1012" s="25" t="inlineStr">
        <is>
          <t>SUR</t>
        </is>
      </c>
      <c r="N1012" s="25" t="n">
        <v>40</v>
      </c>
      <c r="O1012" s="25" t="inlineStr">
        <is>
          <t>A</t>
        </is>
      </c>
      <c r="P1012" s="25" t="n">
        <v>145</v>
      </c>
      <c r="S1012" s="25" t="n">
        <v>150</v>
      </c>
      <c r="T1012" s="25">
        <f>CONCATENATE(J1012," ",K1012," ",L1012," ",M1012," ",N1012," ",O1012," ",P1012," ",Q1012," ",R1012," ",S1012)</f>
        <v/>
      </c>
      <c r="U1012" s="46" t="n">
        <v>248382</v>
      </c>
      <c r="V1012" s="25" t="inlineStr">
        <is>
          <t>no reporta</t>
        </is>
      </c>
      <c r="W1012" s="25" t="inlineStr">
        <is>
          <t>Yimmy Giraldo</t>
        </is>
      </c>
      <c r="X1012" s="25" t="inlineStr">
        <is>
          <t>CL</t>
        </is>
      </c>
      <c r="Y1012" s="25" t="n">
        <v>49</v>
      </c>
      <c r="Z1012" s="25" t="inlineStr">
        <is>
          <t>D</t>
        </is>
      </c>
      <c r="AA1012" s="25" t="inlineStr">
        <is>
          <t>SUR</t>
        </is>
      </c>
      <c r="AB1012" s="25" t="n">
        <v>40</v>
      </c>
      <c r="AC1012" s="25" t="inlineStr">
        <is>
          <t>A</t>
        </is>
      </c>
      <c r="AD1012" s="25" t="n">
        <v>145</v>
      </c>
      <c r="AG1012" s="25" t="n">
        <v>148</v>
      </c>
      <c r="AH1012" s="25">
        <f>CONCATENATE(X1012," ",Y1012," ",Z1012," ",AA1012," ",AB1012," ",AC1012," ",AD1012," ",AE1012," ",AF1012," ",AG1012)</f>
        <v/>
      </c>
      <c r="AI1012" s="25" t="inlineStr">
        <is>
          <t>no reporta</t>
        </is>
      </c>
      <c r="AJ1012" s="25" t="inlineStr">
        <is>
          <t>no reporta</t>
        </is>
      </c>
      <c r="AK1012" s="25" t="inlineStr">
        <is>
          <t>Loma del Barro</t>
        </is>
      </c>
      <c r="AP1012" s="25" t="n">
        <v>7</v>
      </c>
      <c r="AQ1012" s="34" t="n">
        <v>41995</v>
      </c>
      <c r="AS1012" s="36">
        <f>AR1012-AQ1012</f>
        <v/>
      </c>
      <c r="AT1012" s="25" t="inlineStr">
        <is>
          <t>Acta de compromiso</t>
        </is>
      </c>
      <c r="AU1012" s="25" t="inlineStr">
        <is>
          <t>Auto de archivo</t>
        </is>
      </c>
      <c r="AW1012" s="38" t="n">
        <v>41645</v>
      </c>
      <c r="AX1012" s="37" t="inlineStr">
        <is>
          <t>L. Garcia</t>
        </is>
      </c>
    </row>
    <row r="1013">
      <c r="B1013" s="25" t="inlineStr">
        <is>
          <t>1009-2014</t>
        </is>
      </c>
      <c r="C1013" s="25" t="n">
        <v>1316720</v>
      </c>
      <c r="D1013" s="25" t="inlineStr">
        <is>
          <t>FAUNA DOMÉSTICA</t>
        </is>
      </c>
      <c r="H1013" s="25" t="inlineStr">
        <is>
          <t>Ataque de mascota a una niña - tenecia inadecuada de mascota</t>
        </is>
      </c>
      <c r="I1013" s="25" t="inlineStr">
        <is>
          <t>Anónimo</t>
        </is>
      </c>
      <c r="T1013" s="25" t="inlineStr">
        <is>
          <t>No reporta</t>
        </is>
      </c>
      <c r="U1013" s="25" t="inlineStr">
        <is>
          <t>no reporta</t>
        </is>
      </c>
      <c r="V1013" s="25" t="inlineStr">
        <is>
          <t>no reporta</t>
        </is>
      </c>
      <c r="W1013" s="25" t="inlineStr">
        <is>
          <t>Mariela Correa - Paulina Gonzales</t>
        </is>
      </c>
      <c r="X1013" s="25" t="inlineStr">
        <is>
          <t>KR</t>
        </is>
      </c>
      <c r="Y1013" s="25" t="n">
        <v>27</v>
      </c>
      <c r="Z1013" s="25" t="inlineStr">
        <is>
          <t>G</t>
        </is>
      </c>
      <c r="AB1013" s="25" t="n">
        <v>34</v>
      </c>
      <c r="AC1013" s="25" t="inlineStr">
        <is>
          <t>DD</t>
        </is>
      </c>
      <c r="AD1013" s="25" t="n">
        <v>41</v>
      </c>
      <c r="AE1013" s="25" t="inlineStr">
        <is>
          <t>SUR</t>
        </is>
      </c>
      <c r="AF1013" s="25" t="inlineStr">
        <is>
          <t>E</t>
        </is>
      </c>
      <c r="AG1013" s="25" t="n">
        <v>102</v>
      </c>
      <c r="AH1013" s="25">
        <f>CONCATENATE(X1013," ",Y1013," ",Z1013," ",AA1013," ",AB1013," ",AC1013," ",AD1013," ",AE1013," ",AF1013," ",AG1013)</f>
        <v/>
      </c>
      <c r="AI1013" s="25" t="inlineStr">
        <is>
          <t>no reporta</t>
        </is>
      </c>
      <c r="AJ1013" s="25" t="inlineStr">
        <is>
          <t>no reporta</t>
        </is>
      </c>
      <c r="AK1013" s="25" t="inlineStr">
        <is>
          <t>Uribe Angel</t>
        </is>
      </c>
      <c r="AP1013" s="25" t="n">
        <v>3</v>
      </c>
      <c r="AQ1013" s="34" t="n">
        <v>41991</v>
      </c>
      <c r="AS1013" s="36">
        <f>AR1013-AQ1013</f>
        <v/>
      </c>
      <c r="AT1013" s="25" t="inlineStr">
        <is>
          <t>Acta de compromiso</t>
        </is>
      </c>
      <c r="AU1013" s="25" t="inlineStr">
        <is>
          <t>Visitas patrulleros</t>
        </is>
      </c>
    </row>
    <row r="1014">
      <c r="B1014" s="25" t="inlineStr">
        <is>
          <t>1010-2014</t>
        </is>
      </c>
      <c r="C1014" s="25" t="n">
        <v>1316709</v>
      </c>
      <c r="E1014" s="25" t="inlineStr">
        <is>
          <t>RESIDUOS SOLIDOS</t>
        </is>
      </c>
      <c r="H1014" s="25" t="inlineStr">
        <is>
          <t>Manejo inadecuado de residuos sólidos</t>
        </is>
      </c>
      <c r="I1014" s="25" t="inlineStr">
        <is>
          <t>Carlos Alberto Echeverry</t>
        </is>
      </c>
      <c r="J1014" s="25" t="inlineStr">
        <is>
          <t>KR</t>
        </is>
      </c>
      <c r="K1014" s="25" t="n">
        <v>40</v>
      </c>
      <c r="N1014" s="25" t="n">
        <v>47</v>
      </c>
      <c r="P1014" s="25" t="n">
        <v>36</v>
      </c>
      <c r="Q1014" s="25" t="inlineStr">
        <is>
          <t>SUR</t>
        </is>
      </c>
      <c r="T1014" s="25">
        <f>CONCATENATE(J1014," ",K1014," ",L1014," ",M1014," ",N1014," ",O1014," ",P1014," ",Q1014," ",R1014," ",S1014)</f>
        <v/>
      </c>
      <c r="U1014" s="46" t="n">
        <v>98546381</v>
      </c>
      <c r="V1014" s="25" t="n">
        <v>3007046950</v>
      </c>
      <c r="W1014" s="25" t="inlineStr">
        <is>
          <t>Edificio</t>
        </is>
      </c>
      <c r="X1014" s="25" t="inlineStr">
        <is>
          <t>KR</t>
        </is>
      </c>
      <c r="Y1014" s="25" t="n">
        <v>40</v>
      </c>
      <c r="AB1014" s="25" t="n">
        <v>47</v>
      </c>
      <c r="AD1014" s="25" t="n">
        <v>44</v>
      </c>
      <c r="AE1014" s="25" t="inlineStr">
        <is>
          <t>SUR</t>
        </is>
      </c>
      <c r="AH1014" s="25">
        <f>CONCATENATE(X1014," ",Y1014," ",Z1014," ",AA1014," ",AB1014," ",AC1014," ",AD1014," ",AE1014," ",AF1014," ",AG1014)</f>
        <v/>
      </c>
      <c r="AI1014" s="25" t="inlineStr">
        <is>
          <t>no reporta</t>
        </is>
      </c>
      <c r="AJ1014" s="25" t="inlineStr">
        <is>
          <t>no reporta</t>
        </is>
      </c>
      <c r="AK1014" s="25" t="inlineStr">
        <is>
          <t>El Trianón</t>
        </is>
      </c>
      <c r="AP1014" s="25" t="n">
        <v>7</v>
      </c>
      <c r="AQ1014" s="34" t="n">
        <v>41990</v>
      </c>
      <c r="AR1014" s="34" t="n">
        <v>41964</v>
      </c>
      <c r="AS1014" s="36">
        <f>AR1014-AQ1014</f>
        <v/>
      </c>
      <c r="AT1014" s="25" t="inlineStr">
        <is>
          <t>Remisión u otros</t>
        </is>
      </c>
      <c r="AU1014" s="25" t="inlineStr">
        <is>
          <t>Auto de archivo</t>
        </is>
      </c>
      <c r="AW1014" s="38" t="n">
        <v>41964</v>
      </c>
      <c r="AX1014" s="37" t="inlineStr">
        <is>
          <t>L. Garcia</t>
        </is>
      </c>
      <c r="AY1014" s="38" t="n">
        <v>41964</v>
      </c>
      <c r="CF1014" s="38" t="n">
        <v>41964</v>
      </c>
    </row>
    <row r="1015">
      <c r="B1015" s="25" t="inlineStr">
        <is>
          <t>1011-2014</t>
        </is>
      </c>
      <c r="C1015" s="25" t="n">
        <v>1316758</v>
      </c>
      <c r="E1015" s="25" t="inlineStr">
        <is>
          <t>RESIDUOS SOLIDOS</t>
        </is>
      </c>
      <c r="H1015" s="25" t="inlineStr">
        <is>
          <t>Escombros en espacio público</t>
        </is>
      </c>
      <c r="I1015" s="25" t="inlineStr">
        <is>
          <t>Anonimo</t>
        </is>
      </c>
      <c r="T1015" s="25" t="inlineStr">
        <is>
          <t>No reporta</t>
        </is>
      </c>
      <c r="U1015" s="25" t="inlineStr">
        <is>
          <t>no reporta</t>
        </is>
      </c>
      <c r="V1015" s="25" t="inlineStr">
        <is>
          <t>no reporta</t>
        </is>
      </c>
      <c r="W1015" s="25" t="inlineStr">
        <is>
          <t>Jorge</t>
        </is>
      </c>
      <c r="X1015" s="25" t="inlineStr">
        <is>
          <t>CL</t>
        </is>
      </c>
      <c r="Y1015" s="25" t="n">
        <v>26</v>
      </c>
      <c r="Z1015" s="25" t="inlineStr">
        <is>
          <t>B</t>
        </is>
      </c>
      <c r="AA1015" s="25" t="inlineStr">
        <is>
          <t>SUR</t>
        </is>
      </c>
      <c r="AB1015" s="25" t="n">
        <v>42</v>
      </c>
      <c r="AC1015" s="25" t="inlineStr">
        <is>
          <t>B</t>
        </is>
      </c>
      <c r="AD1015" s="25" t="n">
        <v>26</v>
      </c>
      <c r="AH1015" s="25">
        <f>CONCATENATE(X1015," ",Y1015," ",Z1015," ",AA1015," ",AB1015," ",AC1015," ",AD1015," ",AE1015," ",AF1015," ",AG1015)</f>
        <v/>
      </c>
      <c r="AI1015" s="25" t="inlineStr">
        <is>
          <t>no reporta</t>
        </is>
      </c>
      <c r="AJ1015" s="25" t="inlineStr">
        <is>
          <t>no reporta</t>
        </is>
      </c>
      <c r="AK1015" s="25" t="inlineStr">
        <is>
          <t>Las Orquideas</t>
        </is>
      </c>
      <c r="AP1015" s="25" t="n">
        <v>3</v>
      </c>
      <c r="AQ1015" s="34" t="n">
        <v>41995</v>
      </c>
      <c r="AR1015" s="34" t="n">
        <v>41992</v>
      </c>
      <c r="AS1015" s="36">
        <f>AR1015-AQ1015</f>
        <v/>
      </c>
      <c r="AT1015" s="25" t="inlineStr">
        <is>
          <t>Acta de compromiso</t>
        </is>
      </c>
      <c r="AU1015" s="25" t="inlineStr">
        <is>
          <t>Citaciones</t>
        </is>
      </c>
      <c r="AW1015" s="38" t="n">
        <v>41992</v>
      </c>
      <c r="AX1015" s="37" t="inlineStr">
        <is>
          <t>L. Garcia</t>
        </is>
      </c>
      <c r="AY1015" s="38" t="n">
        <v>41992</v>
      </c>
    </row>
    <row r="1016">
      <c r="B1016" s="25" t="inlineStr">
        <is>
          <t>1012-2014</t>
        </is>
      </c>
      <c r="C1016" s="25" t="inlineStr">
        <is>
          <t>134164 - 134165</t>
        </is>
      </c>
      <c r="D1016" s="25" t="inlineStr">
        <is>
          <t>SUELO</t>
        </is>
      </c>
      <c r="H1016" s="25" t="inlineStr">
        <is>
          <t>Afectación por deslizamiento</t>
        </is>
      </c>
      <c r="I1016" s="25" t="inlineStr">
        <is>
          <t>Maria Catalina Mejia Sosa</t>
        </is>
      </c>
      <c r="J1016" s="25" t="inlineStr">
        <is>
          <t>KR</t>
        </is>
      </c>
      <c r="K1016" s="25" t="n">
        <v>24</v>
      </c>
      <c r="L1016" s="25" t="inlineStr">
        <is>
          <t>D</t>
        </is>
      </c>
      <c r="N1016" s="25" t="n">
        <v>41</v>
      </c>
      <c r="O1016" s="25" t="inlineStr">
        <is>
          <t>B</t>
        </is>
      </c>
      <c r="P1016" s="25" t="n">
        <v>20</v>
      </c>
      <c r="Q1016" s="25" t="inlineStr">
        <is>
          <t>SUR</t>
        </is>
      </c>
      <c r="S1016" s="25" t="n">
        <v>103</v>
      </c>
      <c r="T1016" s="25">
        <f>CONCATENATE(J1016," ",K1016," ",L1016," ",M1016," ",N1016," ",O1016," ",P1016," ",Q1016," ",R1016," ",S1016)</f>
        <v/>
      </c>
      <c r="U1016" s="46" t="n">
        <v>43865603</v>
      </c>
      <c r="V1016" s="25" t="inlineStr">
        <is>
          <t>3320094 - 3006793707</t>
        </is>
      </c>
      <c r="W1016" s="25" t="inlineStr">
        <is>
          <t>Por determinar</t>
        </is>
      </c>
      <c r="AH1016" s="25" t="inlineStr">
        <is>
          <t>no reporta</t>
        </is>
      </c>
      <c r="AI1016" s="25" t="inlineStr">
        <is>
          <t>no reporta</t>
        </is>
      </c>
      <c r="AJ1016" s="25" t="inlineStr">
        <is>
          <t>no reporta</t>
        </is>
      </c>
      <c r="AK1016" s="25" t="inlineStr">
        <is>
          <t xml:space="preserve">La Mina </t>
        </is>
      </c>
      <c r="AP1016" s="25" t="n">
        <v>6</v>
      </c>
      <c r="AQ1016" s="34" t="n">
        <v>41995</v>
      </c>
      <c r="AS1016" s="36">
        <f>AR1016-AQ1016</f>
        <v/>
      </c>
      <c r="AT1016" s="25" t="inlineStr">
        <is>
          <t>Remisión u otros</t>
        </is>
      </c>
      <c r="AU1016" s="25" t="inlineStr">
        <is>
          <t>Pendiente de trámite</t>
        </is>
      </c>
    </row>
    <row r="1017">
      <c r="B1017" s="25" t="inlineStr">
        <is>
          <t>1013-2014</t>
        </is>
      </c>
      <c r="C1017" s="25" t="inlineStr">
        <is>
          <t>162985 - 133714 - 1317057</t>
        </is>
      </c>
      <c r="D1017" s="25" t="inlineStr">
        <is>
          <t>FLORA</t>
        </is>
      </c>
      <c r="H1017" s="25" t="inlineStr">
        <is>
          <t>Daño a bosques nativos</t>
        </is>
      </c>
      <c r="I1017" s="25" t="inlineStr">
        <is>
          <t>Francisco Javier Rios Llano - Benjamin Gallego</t>
        </is>
      </c>
      <c r="T1017" s="25" t="inlineStr">
        <is>
          <t>Sector Los Gallego</t>
        </is>
      </c>
      <c r="U1017" s="46" t="inlineStr">
        <is>
          <t>no reporta</t>
        </is>
      </c>
      <c r="V1017" s="25" t="n">
        <v>3146791005</v>
      </c>
      <c r="W1017" s="25" t="inlineStr">
        <is>
          <t>Benjamin Sepulveda y otros</t>
        </is>
      </c>
      <c r="AH1017" s="25" t="inlineStr">
        <is>
          <t>Sector los Gallego</t>
        </is>
      </c>
      <c r="AI1017" s="25" t="inlineStr">
        <is>
          <t>no reporta</t>
        </is>
      </c>
      <c r="AJ1017" s="25" t="inlineStr">
        <is>
          <t>no reporta</t>
        </is>
      </c>
      <c r="AL1017" s="25" t="inlineStr">
        <is>
          <t>Pantanillo</t>
        </is>
      </c>
      <c r="AP1017" s="25" t="n">
        <v>13</v>
      </c>
      <c r="AQ1017" s="34" t="n">
        <v>41983</v>
      </c>
      <c r="AS1017" s="36">
        <f>AR1017-AQ1017</f>
        <v/>
      </c>
      <c r="AT1017" s="25" t="inlineStr">
        <is>
          <t>Acta de compromiso</t>
        </is>
      </c>
      <c r="AU1017" s="25" t="inlineStr">
        <is>
          <t>Visitas técnicos</t>
        </is>
      </c>
    </row>
    <row r="1018">
      <c r="B1018" s="25" t="inlineStr">
        <is>
          <t>1014-2014</t>
        </is>
      </c>
      <c r="C1018" s="25" t="n">
        <v>1316695</v>
      </c>
      <c r="D1018" s="25" t="inlineStr">
        <is>
          <t>FAUNA DOMÉSTICA</t>
        </is>
      </c>
      <c r="H1018" s="25" t="inlineStr">
        <is>
          <t>Afectaciones a cultivo de truchas</t>
        </is>
      </c>
      <c r="I1018" s="25" t="inlineStr">
        <is>
          <t>Truchera Arco Iris - Acueducto Cristal Peña Azul (Fernando Osorio - representante)</t>
        </is>
      </c>
      <c r="T1018" s="25" t="inlineStr">
        <is>
          <t>Sector La Truchera</t>
        </is>
      </c>
      <c r="U1018" s="46" t="inlineStr">
        <is>
          <t>no reporta</t>
        </is>
      </c>
      <c r="V1018" s="25" t="inlineStr">
        <is>
          <t>no reporta</t>
        </is>
      </c>
      <c r="W1018" s="25" t="inlineStr">
        <is>
          <t>Por determinar</t>
        </is>
      </c>
      <c r="AH1018" s="25" t="inlineStr">
        <is>
          <t>Sector La Truchera</t>
        </is>
      </c>
      <c r="AI1018" s="25" t="inlineStr">
        <is>
          <t>no reporta</t>
        </is>
      </c>
      <c r="AJ1018" s="25" t="inlineStr">
        <is>
          <t>no reporta</t>
        </is>
      </c>
      <c r="AL1018" s="25" t="inlineStr">
        <is>
          <t>El Vallano</t>
        </is>
      </c>
      <c r="AP1018" s="25" t="n">
        <v>11</v>
      </c>
      <c r="AQ1018" s="34" t="n">
        <v>41989</v>
      </c>
      <c r="AR1018" s="34" t="n">
        <v>41896</v>
      </c>
      <c r="AS1018" s="36">
        <f>AR1018-AQ1018</f>
        <v/>
      </c>
      <c r="AT1018" s="25" t="inlineStr">
        <is>
          <t>Ley 1333 de 2009</t>
        </is>
      </c>
      <c r="AU1018" s="25" t="inlineStr">
        <is>
          <t>Verificación</t>
        </is>
      </c>
      <c r="AW1018" s="38" t="n">
        <v>41896</v>
      </c>
      <c r="AX1018" s="37" t="inlineStr">
        <is>
          <t>J. Guzman</t>
        </is>
      </c>
      <c r="AY1018" s="38" t="n">
        <v>41896</v>
      </c>
    </row>
    <row r="1019">
      <c r="B1019" s="25" t="inlineStr">
        <is>
          <t>1015-2014</t>
        </is>
      </c>
      <c r="C1019" s="25" t="inlineStr">
        <is>
          <t>1314588 - 134134 - 134133</t>
        </is>
      </c>
      <c r="D1019" s="25" t="inlineStr">
        <is>
          <t>HÍDRICO</t>
        </is>
      </c>
      <c r="H1019" s="25" t="inlineStr">
        <is>
          <t>Control de aguas subterráneas de patio</t>
        </is>
      </c>
      <c r="I1019" s="25" t="inlineStr">
        <is>
          <t>Ester Enid Garcia M</t>
        </is>
      </c>
      <c r="J1019" s="25" t="inlineStr">
        <is>
          <t>CL</t>
        </is>
      </c>
      <c r="K1019" s="25" t="n">
        <v>39</v>
      </c>
      <c r="L1019" s="25" t="inlineStr">
        <is>
          <t>F</t>
        </is>
      </c>
      <c r="N1019" s="25" t="n">
        <v>24</v>
      </c>
      <c r="O1019" s="25" t="inlineStr">
        <is>
          <t>DD</t>
        </is>
      </c>
      <c r="P1019" s="25" t="n">
        <v>13</v>
      </c>
      <c r="Q1019" s="25" t="inlineStr">
        <is>
          <t>SUR</t>
        </is>
      </c>
      <c r="T1019" s="25">
        <f>CONCATENATE(J1019," ",K1019," ",L1019," ",M1019," ",N1019," ",O1019," ",P1019," ",Q1019," ",R1019," ",S1019)</f>
        <v/>
      </c>
      <c r="U1019" s="46" t="inlineStr">
        <is>
          <t>no reporta</t>
        </is>
      </c>
      <c r="V1019" s="25" t="inlineStr">
        <is>
          <t>no reporta</t>
        </is>
      </c>
      <c r="W1019" s="25" t="inlineStr">
        <is>
          <t>Nelly Giraldo</t>
        </is>
      </c>
      <c r="AH1019" s="25" t="inlineStr">
        <is>
          <t>Deposito El Salado</t>
        </is>
      </c>
      <c r="AI1019" s="25" t="inlineStr">
        <is>
          <t>no reporta</t>
        </is>
      </c>
      <c r="AJ1019" s="25" t="inlineStr">
        <is>
          <t>no reporta</t>
        </is>
      </c>
      <c r="AK1019" s="25" t="inlineStr">
        <is>
          <t>El Salado</t>
        </is>
      </c>
      <c r="AP1019" s="25" t="n">
        <v>6</v>
      </c>
      <c r="AQ1019" s="34" t="n">
        <v>41990</v>
      </c>
      <c r="AT1019" s="25" t="inlineStr">
        <is>
          <t>Acta de compromiso</t>
        </is>
      </c>
      <c r="AU1019" s="25" t="inlineStr">
        <is>
          <t>Auto de archivo</t>
        </is>
      </c>
    </row>
    <row r="1020">
      <c r="B1020" s="25" t="inlineStr">
        <is>
          <t>1016-2014</t>
        </is>
      </c>
      <c r="C1020" s="25" t="n">
        <v>1316760</v>
      </c>
      <c r="E1020" s="25" t="inlineStr">
        <is>
          <t>RESIDUOS SOLIDOS</t>
        </is>
      </c>
      <c r="H1020" s="25" t="inlineStr">
        <is>
          <t>Inadecuada disposición de residuos sólidos</t>
        </is>
      </c>
      <c r="I1020" s="25" t="inlineStr">
        <is>
          <t>De oficio</t>
        </is>
      </c>
      <c r="T1020" s="25" t="inlineStr">
        <is>
          <t>No reporta</t>
        </is>
      </c>
      <c r="U1020" s="46" t="inlineStr">
        <is>
          <t>no reporta</t>
        </is>
      </c>
      <c r="V1020" s="25" t="inlineStr">
        <is>
          <t>no reporta</t>
        </is>
      </c>
      <c r="W1020" s="25" t="inlineStr">
        <is>
          <t>Pizza Factory</t>
        </is>
      </c>
      <c r="X1020" s="25" t="inlineStr">
        <is>
          <t>KR</t>
        </is>
      </c>
      <c r="Y1020" s="25" t="n">
        <v>43</v>
      </c>
      <c r="Z1020" s="25" t="inlineStr">
        <is>
          <t>A</t>
        </is>
      </c>
      <c r="AB1020" s="25" t="n">
        <v>40</v>
      </c>
      <c r="AD1020" s="25" t="n">
        <v>113</v>
      </c>
      <c r="AE1020" s="25" t="inlineStr">
        <is>
          <t>SUR</t>
        </is>
      </c>
      <c r="AH1020" s="25">
        <f>CONCATENATE(X1020," ",Y1020," ",Z1020," ",AA1020," ",AB1020," ",AC1020," ",AD1020," ",AE1020," ",AF1020," ",AG1020)</f>
        <v/>
      </c>
      <c r="AI1020" s="25" t="inlineStr">
        <is>
          <t>no reporta</t>
        </is>
      </c>
      <c r="AJ1020" s="25" t="n">
        <v>4487373</v>
      </c>
      <c r="AK1020" s="25" t="inlineStr">
        <is>
          <t>Primavera</t>
        </is>
      </c>
      <c r="AP1020" s="25" t="n">
        <v>8</v>
      </c>
      <c r="AQ1020" s="34" t="n">
        <v>41995</v>
      </c>
      <c r="AR1020" s="34" t="n">
        <v>41995</v>
      </c>
      <c r="AT1020" s="25" t="inlineStr">
        <is>
          <t>Acta de compromiso</t>
        </is>
      </c>
      <c r="AU1020" s="25" t="inlineStr">
        <is>
          <t>Auto de archivo</t>
        </is>
      </c>
      <c r="AW1020" s="38" t="n">
        <v>41995</v>
      </c>
      <c r="AX1020" s="37" t="inlineStr">
        <is>
          <t>J. Guzman - C. Espinosa</t>
        </is>
      </c>
      <c r="AY1020" s="38" t="n">
        <v>41995</v>
      </c>
      <c r="AZ1020" s="38" t="n">
        <v>41996</v>
      </c>
      <c r="BA1020" s="37" t="inlineStr">
        <is>
          <t>C.Espinosa</t>
        </is>
      </c>
      <c r="BB1020" s="38" t="n">
        <v>41996</v>
      </c>
      <c r="CF1020" s="38" t="n">
        <v>42011</v>
      </c>
    </row>
    <row r="1021">
      <c r="B1021" s="25" t="inlineStr">
        <is>
          <t>1017-2014</t>
        </is>
      </c>
      <c r="C1021" s="25" t="n">
        <v>1316770</v>
      </c>
      <c r="D1021" s="25" t="inlineStr">
        <is>
          <t>FAUNA DOMÉSTICA</t>
        </is>
      </c>
      <c r="H1021" s="25" t="inlineStr">
        <is>
          <t>maltrato animal</t>
        </is>
      </c>
      <c r="I1021" s="25" t="inlineStr">
        <is>
          <t>Luz Stella Gomez Gonzalez</t>
        </is>
      </c>
      <c r="J1021" s="25" t="inlineStr">
        <is>
          <t>CL</t>
        </is>
      </c>
      <c r="K1021" s="25" t="n">
        <v>48</v>
      </c>
      <c r="M1021" s="25" t="inlineStr">
        <is>
          <t>SUR</t>
        </is>
      </c>
      <c r="N1021" s="25" t="n">
        <v>39</v>
      </c>
      <c r="P1021" s="25" t="n">
        <v>57</v>
      </c>
      <c r="S1021" s="25" t="n">
        <v>273</v>
      </c>
      <c r="T1021" s="25">
        <f>CONCATENATE(J1021," ",K1021," ",L1021," ",M1021," ",N1021," ",O1021," ",P1021," ",Q1021," ",R1021," ",S1021)</f>
        <v/>
      </c>
      <c r="U1021" s="46" t="n">
        <v>43620510</v>
      </c>
      <c r="V1021" s="25" t="n">
        <v>3310250</v>
      </c>
      <c r="W1021" s="25" t="inlineStr">
        <is>
          <t>Ana Maria Muñeton Rodriguez (menor de edad) - Antonio Muñeton y Lady Rodriguez</t>
        </is>
      </c>
      <c r="X1021" s="25" t="inlineStr">
        <is>
          <t>CL</t>
        </is>
      </c>
      <c r="Y1021" s="25" t="n">
        <v>48</v>
      </c>
      <c r="AA1021" s="25" t="inlineStr">
        <is>
          <t>SUR</t>
        </is>
      </c>
      <c r="AB1021" s="25" t="n">
        <v>39</v>
      </c>
      <c r="AD1021" s="25" t="n">
        <v>57</v>
      </c>
      <c r="AG1021" s="25" t="n">
        <v>153</v>
      </c>
      <c r="AH1021" s="25">
        <f>CONCATENATE(X1021," ",Y1021," ",Z1021," ",AA1021," ",AB1021," ",AC1021," ",AD1021," ",AE1021," ",AF1021," ",AG1021)</f>
        <v/>
      </c>
      <c r="AI1021" s="25" t="inlineStr">
        <is>
          <t>no reporta</t>
        </is>
      </c>
      <c r="AJ1021" s="25" t="inlineStr">
        <is>
          <t>no reporta</t>
        </is>
      </c>
      <c r="AK1021" s="25" t="inlineStr">
        <is>
          <t>El Trianón</t>
        </is>
      </c>
      <c r="AP1021" s="25" t="n">
        <v>7</v>
      </c>
      <c r="AQ1021" s="34" t="n">
        <v>41996</v>
      </c>
      <c r="AT1021" s="25" t="inlineStr">
        <is>
          <t>Código de policia</t>
        </is>
      </c>
      <c r="AU1021" s="25" t="inlineStr">
        <is>
          <t>Auto de archivo</t>
        </is>
      </c>
    </row>
    <row r="1022">
      <c r="B1022" s="25" t="inlineStr">
        <is>
          <t>1018-2014</t>
        </is>
      </c>
      <c r="C1022" s="25" t="n">
        <v>1316780</v>
      </c>
      <c r="D1022" s="25" t="inlineStr">
        <is>
          <t>FAUNA DOMÉSTICA</t>
        </is>
      </c>
      <c r="H1022" s="25" t="inlineStr">
        <is>
          <t>Ataque de dos mascotas a una persona</t>
        </is>
      </c>
      <c r="I1022" s="25" t="inlineStr">
        <is>
          <t>José Manuel Gonzalez</t>
        </is>
      </c>
      <c r="J1022" s="25" t="inlineStr">
        <is>
          <t>TR</t>
        </is>
      </c>
      <c r="K1022" s="25" t="n">
        <v>27</v>
      </c>
      <c r="L1022" s="25" t="inlineStr">
        <is>
          <t>A</t>
        </is>
      </c>
      <c r="M1022" s="25" t="inlineStr">
        <is>
          <t>SUR</t>
        </is>
      </c>
      <c r="N1022" s="25" t="n">
        <v>42</v>
      </c>
      <c r="P1022" s="25" t="n">
        <v>46</v>
      </c>
      <c r="S1022" s="25" t="n">
        <v>605</v>
      </c>
      <c r="T1022" s="25">
        <f>CONCATENATE(J1022," ",K1022," ",L1022," ",M1022," ",N1022," ",O1022," ",P1022," ",Q1022," ",R1022," ",S1022)</f>
        <v/>
      </c>
      <c r="U1022" s="46" t="n">
        <v>98022010409</v>
      </c>
      <c r="V1022" s="25" t="n">
        <v>3795723</v>
      </c>
      <c r="W1022" s="25" t="inlineStr">
        <is>
          <t>Betty Barrientos</t>
        </is>
      </c>
      <c r="X1022" s="25" t="inlineStr">
        <is>
          <t>KR</t>
        </is>
      </c>
      <c r="Y1022" s="25" t="n">
        <v>28</v>
      </c>
      <c r="AB1022" s="25" t="n">
        <v>37</v>
      </c>
      <c r="AC1022" s="25" t="inlineStr">
        <is>
          <t>B</t>
        </is>
      </c>
      <c r="AD1022" s="25" t="n">
        <v>69</v>
      </c>
      <c r="AE1022" s="25" t="inlineStr">
        <is>
          <t>SUR</t>
        </is>
      </c>
      <c r="AH1022" s="25">
        <f>CONCATENATE(X1022," ",Y1022," ",Z1022," ",AA1022," ",AB1022," ",AC1022," ",AD1022," ",AE1022," ",AF1022," ",AG1022)</f>
        <v/>
      </c>
      <c r="AI1022" s="25" t="inlineStr">
        <is>
          <t>no reporta</t>
        </is>
      </c>
      <c r="AJ1022" s="25" t="inlineStr">
        <is>
          <t>no reporta</t>
        </is>
      </c>
      <c r="AK1022" s="25" t="inlineStr">
        <is>
          <t>La Magnolia</t>
        </is>
      </c>
      <c r="AP1022" s="25" t="n">
        <v>9</v>
      </c>
      <c r="AQ1022" s="34" t="n">
        <v>41999</v>
      </c>
      <c r="AT1022" s="25" t="inlineStr">
        <is>
          <t>Código de policia</t>
        </is>
      </c>
      <c r="AU1022" s="25" t="inlineStr">
        <is>
          <t>Auto de archivo</t>
        </is>
      </c>
      <c r="AV1022" s="25" t="inlineStr">
        <is>
          <t>Auto del 02-06-2015 el quejoso no desea continuar con el tramite.</t>
        </is>
      </c>
    </row>
    <row r="1023">
      <c r="B1023" s="25" t="inlineStr">
        <is>
          <t>1019-2014</t>
        </is>
      </c>
      <c r="C1023" s="25" t="n">
        <v>1316671</v>
      </c>
      <c r="D1023" s="25" t="inlineStr">
        <is>
          <t>FAUNA DOMÉSTICA</t>
        </is>
      </c>
      <c r="H1023" s="25" t="inlineStr">
        <is>
          <t>Reincidencia en el manejo inadecuado de mascotas</t>
        </is>
      </c>
      <c r="I1023" s="25" t="inlineStr">
        <is>
          <t>De oficio - Fauna</t>
        </is>
      </c>
      <c r="T1023" s="25" t="inlineStr">
        <is>
          <t>No reporta</t>
        </is>
      </c>
      <c r="U1023" s="46" t="inlineStr">
        <is>
          <t>no reporta</t>
        </is>
      </c>
      <c r="V1023" s="25" t="inlineStr">
        <is>
          <t>no reporta</t>
        </is>
      </c>
      <c r="W1023" s="25" t="inlineStr">
        <is>
          <t>Por determinar</t>
        </is>
      </c>
      <c r="X1023" s="25" t="inlineStr">
        <is>
          <t>CL</t>
        </is>
      </c>
      <c r="Y1023" s="25" t="n">
        <v>46</v>
      </c>
      <c r="Z1023" s="25" t="inlineStr">
        <is>
          <t>C</t>
        </is>
      </c>
      <c r="AA1023" s="25" t="inlineStr">
        <is>
          <t>SUR</t>
        </is>
      </c>
      <c r="AB1023" s="25" t="n">
        <v>39</v>
      </c>
      <c r="AD1023" s="25" t="n">
        <v>51</v>
      </c>
      <c r="AG1023" s="25" t="inlineStr">
        <is>
          <t>P2</t>
        </is>
      </c>
      <c r="AH1023" s="25">
        <f>CONCATENATE(X1023," ",Y1023," ",Z1023," ",AA1023," ",AB1023," ",AC1023," ",AD1023," ",AE1023," ",AF1023," ",AG1023)</f>
        <v/>
      </c>
      <c r="AI1023" s="25" t="inlineStr">
        <is>
          <t>no reporta</t>
        </is>
      </c>
      <c r="AJ1023" s="25" t="inlineStr">
        <is>
          <t>no reporta</t>
        </is>
      </c>
      <c r="AK1023" s="25" t="inlineStr">
        <is>
          <t>El Trianón</t>
        </is>
      </c>
      <c r="AP1023" s="25" t="n">
        <v>7</v>
      </c>
      <c r="AQ1023" s="34" t="n">
        <v>41999</v>
      </c>
      <c r="AT1023" s="25" t="inlineStr">
        <is>
          <t>Acta de compromiso</t>
        </is>
      </c>
      <c r="AU1023" s="25" t="inlineStr">
        <is>
          <t>Auto de archivo</t>
        </is>
      </c>
    </row>
    <row r="1024">
      <c r="B1024" s="25" t="inlineStr">
        <is>
          <t>1020-2014</t>
        </is>
      </c>
      <c r="C1024" s="25" t="n">
        <v>1316779</v>
      </c>
      <c r="D1024" s="25" t="inlineStr">
        <is>
          <t>FAUNA DOMÉSTICA</t>
        </is>
      </c>
      <c r="H1024" s="25" t="inlineStr">
        <is>
          <t>Ataque de mascota a una persona y a otra mascota</t>
        </is>
      </c>
      <c r="I1024" s="25" t="inlineStr">
        <is>
          <t>Adolfo Leon Mejia Mejia</t>
        </is>
      </c>
      <c r="J1024" s="25" t="inlineStr">
        <is>
          <t>KR</t>
        </is>
      </c>
      <c r="K1024" s="25" t="n">
        <v>33</v>
      </c>
      <c r="N1024" s="25" t="n">
        <v>40</v>
      </c>
      <c r="O1024" s="25" t="inlineStr">
        <is>
          <t>A</t>
        </is>
      </c>
      <c r="P1024" s="25" t="n">
        <v>6</v>
      </c>
      <c r="Q1024" s="25" t="inlineStr">
        <is>
          <t>SUR</t>
        </is>
      </c>
      <c r="S1024" s="25" t="n">
        <v>301</v>
      </c>
      <c r="T1024" s="25">
        <f>CONCATENATE(J1024," ",K1024," ",L1024," ",M1024," ",N1024," ",O1024," ",P1024," ",Q1024," ",R1024," ",S1024)</f>
        <v/>
      </c>
      <c r="U1024" s="46" t="n">
        <v>3518327</v>
      </c>
      <c r="V1024" s="25" t="inlineStr">
        <is>
          <t>2766974 - 3128380073</t>
        </is>
      </c>
      <c r="W1024" s="25" t="inlineStr">
        <is>
          <t>Eugenio Gomez</t>
        </is>
      </c>
      <c r="X1024" s="25" t="inlineStr">
        <is>
          <t>CL</t>
        </is>
      </c>
      <c r="Y1024" s="25" t="n">
        <v>40</v>
      </c>
      <c r="Z1024" s="25" t="inlineStr">
        <is>
          <t>B</t>
        </is>
      </c>
      <c r="AA1024" s="25" t="inlineStr">
        <is>
          <t>SUR</t>
        </is>
      </c>
      <c r="AB1024" s="25" t="n">
        <v>33</v>
      </c>
      <c r="AD1024" s="25" t="n">
        <v>34</v>
      </c>
      <c r="AG1024" s="25" t="inlineStr">
        <is>
          <t>P2</t>
        </is>
      </c>
      <c r="AH1024" s="25">
        <f>CONCATENATE(X1024," ",Y1024," ",Z1024," ",AA1024," ",AB1024," ",AC1024," ",AD1024," ",AE1024," ",AF1024," ",AG1024)</f>
        <v/>
      </c>
      <c r="AI1024" s="25" t="inlineStr">
        <is>
          <t>no reporta</t>
        </is>
      </c>
      <c r="AJ1024" s="25" t="inlineStr">
        <is>
          <t>no reporta</t>
        </is>
      </c>
      <c r="AK1024" s="25" t="inlineStr">
        <is>
          <t>San José</t>
        </is>
      </c>
      <c r="AP1024" s="25" t="n">
        <v>6</v>
      </c>
      <c r="AQ1024" s="34" t="n">
        <v>41999</v>
      </c>
      <c r="AT1024" s="25" t="inlineStr">
        <is>
          <t>Código de policia</t>
        </is>
      </c>
      <c r="AU1024" s="25" t="inlineStr">
        <is>
          <t>Auto de archivo</t>
        </is>
      </c>
    </row>
    <row r="1025">
      <c r="B1025" s="25" t="inlineStr">
        <is>
          <t>1021-2014</t>
        </is>
      </c>
      <c r="C1025" s="25" t="n">
        <v>1316785</v>
      </c>
      <c r="D1025" s="25" t="inlineStr">
        <is>
          <t>FAUNA DOMÉSTICA</t>
        </is>
      </c>
      <c r="H1025" s="25" t="inlineStr">
        <is>
          <t>Ataque de una mascota a una persona</t>
        </is>
      </c>
      <c r="I1025" s="25" t="inlineStr">
        <is>
          <t>Adolfo Leon Gómez Urrea</t>
        </is>
      </c>
      <c r="J1025" s="25" t="inlineStr">
        <is>
          <t>CL</t>
        </is>
      </c>
      <c r="K1025" s="25" t="n">
        <v>2</v>
      </c>
      <c r="M1025" s="25" t="inlineStr">
        <is>
          <t>SUR</t>
        </is>
      </c>
      <c r="N1025" s="25" t="n">
        <v>53</v>
      </c>
      <c r="P1025" s="25" t="n">
        <v>154</v>
      </c>
      <c r="S1025" s="25" t="n">
        <v>201</v>
      </c>
      <c r="T1025" s="25">
        <f>CONCATENATE(J1025," ",K1025," ",L1025," ",M1025," ",N1025," ",O1025," ",P1025," ",Q1025," ",R1025," ",S1025)</f>
        <v/>
      </c>
      <c r="U1025" s="46" t="n">
        <v>70117385</v>
      </c>
      <c r="V1025" s="25" t="n">
        <v>3192746565</v>
      </c>
      <c r="W1025" s="25" t="inlineStr">
        <is>
          <t>Maryori Cardona</t>
        </is>
      </c>
      <c r="X1025" s="25" t="inlineStr">
        <is>
          <t>KR</t>
        </is>
      </c>
      <c r="Y1025" s="25" t="n">
        <v>6</v>
      </c>
      <c r="AA1025" s="25" t="inlineStr">
        <is>
          <t>SUR</t>
        </is>
      </c>
      <c r="AB1025" s="25" t="n">
        <v>72</v>
      </c>
      <c r="AD1025" s="25" t="n">
        <v>62</v>
      </c>
      <c r="AH1025" s="25">
        <f>CONCATENATE(X1025," ",Y1025," ",Z1025," ",AA1025," ",AB1025," ",AC1025," ",AD1025," ",AE1025," ",AF1025," ",AG1025)</f>
        <v/>
      </c>
      <c r="AI1025" s="25" t="inlineStr">
        <is>
          <t>no reporta</t>
        </is>
      </c>
      <c r="AJ1025" s="25" t="n">
        <v>3004088927</v>
      </c>
      <c r="AQ1025" s="34" t="n">
        <v>42002</v>
      </c>
      <c r="AT1025" s="25" t="inlineStr">
        <is>
          <t>Código de policia</t>
        </is>
      </c>
      <c r="AU1025" s="25" t="inlineStr">
        <is>
          <t>Auto de archivo</t>
        </is>
      </c>
    </row>
    <row r="1026">
      <c r="B1026" s="25" t="inlineStr">
        <is>
          <t>1022-2014</t>
        </is>
      </c>
      <c r="C1026" s="25" t="n">
        <v>1316792</v>
      </c>
      <c r="D1026" s="25" t="inlineStr">
        <is>
          <t>FAUNA DOMÉSTICA</t>
        </is>
      </c>
      <c r="G1026" s="25" t="inlineStr">
        <is>
          <t>Cerros de Guadalcanal</t>
        </is>
      </c>
      <c r="H1026" s="25" t="inlineStr">
        <is>
          <t>Ataque de mascota a una persona y a otra mascota</t>
        </is>
      </c>
      <c r="I1026" s="25" t="inlineStr">
        <is>
          <t>Luis Alfonso Isaza</t>
        </is>
      </c>
      <c r="J1026" s="25" t="inlineStr">
        <is>
          <t>CL</t>
        </is>
      </c>
      <c r="K1026" s="25" t="n">
        <v>36</v>
      </c>
      <c r="L1026" s="25" t="inlineStr">
        <is>
          <t>D</t>
        </is>
      </c>
      <c r="M1026" s="25" t="inlineStr">
        <is>
          <t>SUR</t>
        </is>
      </c>
      <c r="N1026" s="25" t="n">
        <v>27</v>
      </c>
      <c r="O1026" s="25" t="inlineStr">
        <is>
          <t>D</t>
        </is>
      </c>
      <c r="P1026" s="25" t="n">
        <v>29</v>
      </c>
      <c r="R1026" s="25" t="n">
        <v>1</v>
      </c>
      <c r="S1026" s="25" t="n">
        <v>802</v>
      </c>
      <c r="T1026" s="25">
        <f>CONCATENATE(J1026," ",K1026," ",L1026," ",M1026," ",N1026," ",O1026," ",P1026," ",Q1026," ",R1026," ",S1026)</f>
        <v/>
      </c>
      <c r="U1026" s="46" t="n">
        <v>98665782</v>
      </c>
      <c r="V1026" s="25" t="n">
        <v>3026575</v>
      </c>
      <c r="W1026" s="25" t="inlineStr">
        <is>
          <t>Gloria Moncada</t>
        </is>
      </c>
      <c r="X1026" s="25" t="inlineStr">
        <is>
          <t>CL</t>
        </is>
      </c>
      <c r="Y1026" s="25" t="n">
        <v>36</v>
      </c>
      <c r="Z1026" s="25" t="inlineStr">
        <is>
          <t>D</t>
        </is>
      </c>
      <c r="AA1026" s="25" t="inlineStr">
        <is>
          <t>SUR</t>
        </is>
      </c>
      <c r="AB1026" s="25" t="n">
        <v>27</v>
      </c>
      <c r="AC1026" s="25" t="inlineStr">
        <is>
          <t>D</t>
        </is>
      </c>
      <c r="AD1026" s="25" t="n">
        <v>29</v>
      </c>
      <c r="AF1026" s="25" t="n">
        <v>2</v>
      </c>
      <c r="AG1026" s="25" t="n">
        <v>507</v>
      </c>
      <c r="AH1026" s="25">
        <f>CONCATENATE(X1026," ",Y1026," ",Z1026," ",AA1026," ",AB1026," ",AC1026," ",AD1026," ",AE1026," ",AF1026," ",AG1026)</f>
        <v/>
      </c>
      <c r="AI1026" s="25" t="inlineStr">
        <is>
          <t>no reporta</t>
        </is>
      </c>
      <c r="AJ1026" s="25" t="inlineStr">
        <is>
          <t>no reporta</t>
        </is>
      </c>
      <c r="AL1026" s="25" t="inlineStr">
        <is>
          <t>El Escobero</t>
        </is>
      </c>
      <c r="AP1026" s="25" t="n">
        <v>10</v>
      </c>
      <c r="AQ1026" s="34" t="n">
        <v>42003</v>
      </c>
      <c r="AT1026" s="25" t="inlineStr">
        <is>
          <t>Código de policia</t>
        </is>
      </c>
      <c r="AU1026" s="25" t="inlineStr">
        <is>
          <t>Auto de archivo</t>
        </is>
      </c>
    </row>
    <row r="1027">
      <c r="B1027" s="25" t="inlineStr">
        <is>
          <t>1023-2014</t>
        </is>
      </c>
      <c r="C1027" s="25" t="n">
        <v>1314988</v>
      </c>
      <c r="D1027" s="25" t="inlineStr">
        <is>
          <t>FLORA</t>
        </is>
      </c>
      <c r="H1027" s="25" t="inlineStr">
        <is>
          <t>Daño a arbol en espacio público</t>
        </is>
      </c>
      <c r="I1027" s="25" t="inlineStr">
        <is>
          <t>De oficio</t>
        </is>
      </c>
      <c r="T1027" s="25" t="inlineStr">
        <is>
          <t>No reporta</t>
        </is>
      </c>
      <c r="U1027" s="46" t="inlineStr">
        <is>
          <t>no reporta</t>
        </is>
      </c>
      <c r="V1027" s="25" t="inlineStr">
        <is>
          <t>no reporta</t>
        </is>
      </c>
      <c r="W1027" s="25" t="inlineStr">
        <is>
          <t>Luz Socorro Bustamante Peña</t>
        </is>
      </c>
      <c r="X1027" s="25" t="inlineStr">
        <is>
          <t>TR</t>
        </is>
      </c>
      <c r="Y1027" s="25" t="n">
        <v>34</v>
      </c>
      <c r="Z1027" s="25" t="inlineStr">
        <is>
          <t>B</t>
        </is>
      </c>
      <c r="AA1027" s="25" t="inlineStr">
        <is>
          <t>SUR</t>
        </is>
      </c>
      <c r="AB1027" s="25" t="n">
        <v>33</v>
      </c>
      <c r="AD1027" s="25" t="n">
        <v>11</v>
      </c>
      <c r="AH1027" s="25">
        <f>CONCATENATE(X1027," ",Y1027," ",Z1027," ",AA1027," ",AB1027," ",AC1027," ",AD1027," ",AE1027," ",AF1027," ",AG1027)</f>
        <v/>
      </c>
      <c r="AI1027" s="46" t="n">
        <v>32336929</v>
      </c>
      <c r="AJ1027" s="25" t="n">
        <v>3322789</v>
      </c>
      <c r="AK1027" s="25" t="inlineStr">
        <is>
          <t>Obrero</t>
        </is>
      </c>
      <c r="AP1027" s="25" t="n">
        <v>9</v>
      </c>
      <c r="AQ1027" s="34" t="n">
        <v>41949</v>
      </c>
      <c r="AR1027" s="34" t="n">
        <v>41949</v>
      </c>
      <c r="AT1027" s="25" t="inlineStr">
        <is>
          <t>Acta de compromiso</t>
        </is>
      </c>
      <c r="AU1027" s="25" t="inlineStr">
        <is>
          <t>Auto de archivo</t>
        </is>
      </c>
      <c r="BL1027" s="38" t="n">
        <v>41963</v>
      </c>
      <c r="BM1027" s="38" t="n">
        <v>41963</v>
      </c>
      <c r="CF1027" s="38" t="n">
        <v>42020</v>
      </c>
    </row>
    <row r="1028">
      <c r="B1028" s="25" t="inlineStr">
        <is>
          <t>1024-2014</t>
        </is>
      </c>
      <c r="C1028" s="25" t="inlineStr">
        <is>
          <t>4426 - 118853</t>
        </is>
      </c>
      <c r="E1028" s="25" t="inlineStr">
        <is>
          <t>RESIDUOS SOLIDOS</t>
        </is>
      </c>
      <c r="G1028" s="25" t="inlineStr">
        <is>
          <t>Finca Villa Angela</t>
        </is>
      </c>
      <c r="H1028" s="25" t="inlineStr">
        <is>
          <t>Disposición de tierras en predio privado</t>
        </is>
      </c>
      <c r="I1028" s="25" t="inlineStr">
        <is>
          <t>De oficio - OGR</t>
        </is>
      </c>
      <c r="T1028" s="25" t="inlineStr">
        <is>
          <t>No reporta</t>
        </is>
      </c>
      <c r="U1028" s="46" t="inlineStr">
        <is>
          <t>no reporta</t>
        </is>
      </c>
      <c r="V1028" s="25" t="inlineStr">
        <is>
          <t>no reporta</t>
        </is>
      </c>
      <c r="W1028" s="25" t="inlineStr">
        <is>
          <t>Hector Muñoz - Piedad Stella Restrepo</t>
        </is>
      </c>
      <c r="AH1028" s="25" t="inlineStr">
        <is>
          <t>Lote 756</t>
        </is>
      </c>
      <c r="AI1028" s="25" t="inlineStr">
        <is>
          <t>no reporta</t>
        </is>
      </c>
      <c r="AJ1028" s="25" t="n">
        <v>3023818</v>
      </c>
      <c r="AL1028" s="25" t="inlineStr">
        <is>
          <t>El Vallano</t>
        </is>
      </c>
      <c r="AP1028" s="25" t="n">
        <v>10</v>
      </c>
      <c r="AQ1028" s="34" t="n">
        <v>41948</v>
      </c>
      <c r="AR1028" s="34" t="n">
        <v>42027</v>
      </c>
      <c r="AT1028" s="25" t="inlineStr">
        <is>
          <t>Acta de compromiso</t>
        </is>
      </c>
      <c r="AU1028" s="25" t="inlineStr">
        <is>
          <t>Auto de archivo</t>
        </is>
      </c>
      <c r="AW1028" s="38" t="n">
        <v>42027</v>
      </c>
      <c r="AX1028" s="37" t="inlineStr">
        <is>
          <t>J. Guzman</t>
        </is>
      </c>
      <c r="AY1028" s="38" t="n">
        <v>42027</v>
      </c>
    </row>
    <row r="1029">
      <c r="B1029" s="25" t="inlineStr">
        <is>
          <t>1025-2014</t>
        </is>
      </c>
      <c r="D1029" s="25" t="inlineStr">
        <is>
          <t>HÍDRICO</t>
        </is>
      </c>
      <c r="G1029" s="25" t="inlineStr">
        <is>
          <t>Parcelación San Sebastian</t>
        </is>
      </c>
      <c r="H1029" s="25" t="inlineStr">
        <is>
          <t>Delizamiento en la via por manejo de abastos</t>
        </is>
      </c>
      <c r="I1029" s="25" t="inlineStr">
        <is>
          <t>De oficio - OGR - Jaime Betancur Hoyos</t>
        </is>
      </c>
      <c r="T1029" s="25" t="inlineStr">
        <is>
          <t>Predio 6-10</t>
        </is>
      </c>
      <c r="U1029" s="46" t="n">
        <v>8273493</v>
      </c>
      <c r="V1029" s="25" t="n">
        <v>3014032828</v>
      </c>
      <c r="W1029" s="25" t="inlineStr">
        <is>
          <t>Fernando Velez</t>
        </is>
      </c>
      <c r="AH1029" s="25" t="inlineStr">
        <is>
          <t>no reporta</t>
        </is>
      </c>
      <c r="AI1029" s="25" t="inlineStr">
        <is>
          <t>no reporta</t>
        </is>
      </c>
      <c r="AJ1029" s="25" t="n">
        <v>3158988800</v>
      </c>
      <c r="AL1029" s="25" t="inlineStr">
        <is>
          <t>El Escobero</t>
        </is>
      </c>
      <c r="AP1029" s="25" t="n">
        <v>10</v>
      </c>
      <c r="AQ1029" s="34" t="n">
        <v>41988</v>
      </c>
      <c r="AR1029" s="34" t="n">
        <v>41988</v>
      </c>
      <c r="AT1029" s="25" t="inlineStr">
        <is>
          <t>Remisión u otros</t>
        </is>
      </c>
      <c r="AU1029" s="25" t="inlineStr">
        <is>
          <t>Verificación</t>
        </is>
      </c>
      <c r="AW1029" s="38" t="n">
        <v>41988</v>
      </c>
      <c r="AX1029" s="37" t="inlineStr">
        <is>
          <t>J. Guzman</t>
        </is>
      </c>
      <c r="AY1029" s="38" t="n">
        <v>41988</v>
      </c>
    </row>
    <row r="1030">
      <c r="T1030" s="25">
        <f>CONCATENATE(J1030," ",K1030," ",L1030," ",M1030," ",N1030," ",O1030," ",P1030," ",Q1030," ",R1030," ",S1030)</f>
        <v/>
      </c>
      <c r="U1030" s="46" t="n"/>
      <c r="AH1030" s="25">
        <f>CONCATENATE(X1030," ",Y1030," ",Z1030," ",AA1030," ",AB1030," ",AC1030," ",AD1030," ",AE1030," ",AF1030," ",AG1030)</f>
        <v/>
      </c>
    </row>
    <row r="1031">
      <c r="T1031" s="25">
        <f>CONCATENATE(J1031," ",K1031," ",L1031," ",M1031," ",N1031," ",O1031," ",P1031," ",Q1031," ",R1031," ",S1031)</f>
        <v/>
      </c>
      <c r="U1031" s="46" t="n"/>
      <c r="AH1031" s="25">
        <f>CONCATENATE(X1031," ",Y1031," ",Z1031," ",AA1031," ",AB1031," ",AC1031," ",AD1031," ",AE1031," ",AF1031," ",AG1031)</f>
        <v/>
      </c>
    </row>
    <row r="1032">
      <c r="T1032" s="25">
        <f>CONCATENATE(J1032," ",K1032," ",L1032," ",M1032," ",N1032," ",O1032," ",P1032," ",Q1032," ",R1032," ",S1032)</f>
        <v/>
      </c>
      <c r="U1032" s="46" t="n"/>
      <c r="AH1032" s="25">
        <f>CONCATENATE(X1032," ",Y1032," ",Z1032," ",AA1032," ",AB1032," ",AC1032," ",AD1032," ",AE1032," ",AF1032," ",AG1032)</f>
        <v/>
      </c>
    </row>
    <row r="1033">
      <c r="T1033" s="25">
        <f>CONCATENATE(J1033," ",K1033," ",L1033," ",M1033," ",N1033," ",O1033," ",P1033," ",Q1033," ",R1033," ",S1033)</f>
        <v/>
      </c>
      <c r="U1033" s="46" t="n"/>
      <c r="AH1033" s="25">
        <f>CONCATENATE(X1033," ",Y1033," ",Z1033," ",AA1033," ",AB1033," ",AC1033," ",AD1033," ",AE1033," ",AF1033," ",AG1033)</f>
        <v/>
      </c>
    </row>
    <row r="1034">
      <c r="T1034" s="25">
        <f>CONCATENATE(J1034," ",K1034," ",L1034," ",M1034," ",N1034," ",O1034," ",P1034," ",Q1034," ",R1034," ",S1034)</f>
        <v/>
      </c>
      <c r="U1034" s="46" t="n"/>
      <c r="AH1034" s="25">
        <f>CONCATENATE(X1034," ",Y1034," ",Z1034," ",AA1034," ",AB1034," ",AC1034," ",AD1034," ",AE1034," ",AF1034," ",AG1034)</f>
        <v/>
      </c>
    </row>
    <row r="1035">
      <c r="T1035" s="25">
        <f>CONCATENATE(J1035," ",K1035," ",L1035," ",M1035," ",N1035," ",O1035," ",P1035," ",Q1035," ",R1035," ",S1035)</f>
        <v/>
      </c>
      <c r="U1035" s="46" t="n"/>
      <c r="AH1035" s="25">
        <f>CONCATENATE(X1035," ",Y1035," ",Z1035," ",AA1035," ",AB1035," ",AC1035," ",AD1035," ",AE1035," ",AF1035," ",AG1035)</f>
        <v/>
      </c>
    </row>
    <row r="1036">
      <c r="T1036" s="25">
        <f>CONCATENATE(J1036," ",K1036," ",L1036," ",M1036," ",N1036," ",O1036," ",P1036," ",Q1036," ",R1036," ",S1036)</f>
        <v/>
      </c>
      <c r="U1036" s="46" t="n"/>
      <c r="AH1036" s="25">
        <f>CONCATENATE(X1036," ",Y1036," ",Z1036," ",AA1036," ",AB1036," ",AC1036," ",AD1036," ",AE1036," ",AF1036," ",AG1036)</f>
        <v/>
      </c>
    </row>
    <row r="1037">
      <c r="T1037" s="25">
        <f>CONCATENATE(J1037," ",K1037," ",L1037," ",M1037," ",N1037," ",O1037," ",P1037," ",Q1037," ",R1037," ",S1037)</f>
        <v/>
      </c>
      <c r="U1037" s="46" t="n"/>
      <c r="AH1037" s="25">
        <f>CONCATENATE(X1037," ",Y1037," ",Z1037," ",AA1037," ",AB1037," ",AC1037," ",AD1037," ",AE1037," ",AF1037," ",AG1037)</f>
        <v/>
      </c>
    </row>
    <row r="1038">
      <c r="T1038" s="25">
        <f>CONCATENATE(J1038," ",K1038," ",L1038," ",M1038," ",N1038," ",O1038," ",P1038," ",Q1038," ",R1038," ",S1038)</f>
        <v/>
      </c>
      <c r="U1038" s="46" t="n"/>
      <c r="AH1038" s="25">
        <f>CONCATENATE(X1038," ",Y1038," ",Z1038," ",AA1038," ",AB1038," ",AC1038," ",AD1038," ",AE1038," ",AF1038," ",AG1038)</f>
        <v/>
      </c>
    </row>
    <row r="1039">
      <c r="T1039" s="25">
        <f>CONCATENATE(J1039," ",K1039," ",L1039," ",M1039," ",N1039," ",O1039," ",P1039," ",Q1039," ",R1039," ",S1039)</f>
        <v/>
      </c>
      <c r="U1039" s="46" t="n"/>
      <c r="AH1039" s="25">
        <f>CONCATENATE(X1039," ",Y1039," ",Z1039," ",AA1039," ",AB1039," ",AC1039," ",AD1039," ",AE1039," ",AF1039," ",AG1039)</f>
        <v/>
      </c>
    </row>
    <row r="1040">
      <c r="T1040" s="25">
        <f>CONCATENATE(J1040," ",K1040," ",L1040," ",M1040," ",N1040," ",O1040," ",P1040," ",Q1040," ",R1040," ",S1040)</f>
        <v/>
      </c>
      <c r="U1040" s="46" t="n"/>
      <c r="AH1040" s="25">
        <f>CONCATENATE(X1040," ",Y1040," ",Z1040," ",AA1040," ",AB1040," ",AC1040," ",AD1040," ",AE1040," ",AF1040," ",AG1040)</f>
        <v/>
      </c>
    </row>
    <row r="1041">
      <c r="T1041" s="25">
        <f>CONCATENATE(J1041," ",K1041," ",L1041," ",M1041," ",N1041," ",O1041," ",P1041," ",Q1041," ",R1041," ",S1041)</f>
        <v/>
      </c>
      <c r="U1041" s="46" t="n"/>
      <c r="AH1041" s="25">
        <f>CONCATENATE(X1041," ",Y1041," ",Z1041," ",AA1041," ",AB1041," ",AC1041," ",AD1041," ",AE1041," ",AF1041," ",AG1041)</f>
        <v/>
      </c>
    </row>
    <row r="1042">
      <c r="T1042" s="25">
        <f>CONCATENATE(J1042," ",K1042," ",L1042," ",M1042," ",N1042," ",O1042," ",P1042," ",Q1042," ",R1042," ",S1042)</f>
        <v/>
      </c>
      <c r="U1042" s="46" t="n"/>
      <c r="AH1042" s="25">
        <f>CONCATENATE(X1042," ",Y1042," ",Z1042," ",AA1042," ",AB1042," ",AC1042," ",AD1042," ",AE1042," ",AF1042," ",AG1042)</f>
        <v/>
      </c>
    </row>
    <row r="1043">
      <c r="T1043" s="25">
        <f>CONCATENATE(J1043," ",K1043," ",L1043," ",M1043," ",N1043," ",O1043," ",P1043," ",Q1043," ",R1043," ",S1043)</f>
        <v/>
      </c>
      <c r="U1043" s="46" t="n"/>
      <c r="AH1043" s="25">
        <f>CONCATENATE(X1043," ",Y1043," ",Z1043," ",AA1043," ",AB1043," ",AC1043," ",AD1043," ",AE1043," ",AF1043," ",AG1043)</f>
        <v/>
      </c>
    </row>
    <row r="1044">
      <c r="T1044" s="25">
        <f>CONCATENATE(J1044," ",K1044," ",L1044," ",M1044," ",N1044," ",O1044," ",P1044," ",Q1044," ",R1044," ",S1044)</f>
        <v/>
      </c>
      <c r="U1044" s="46" t="n"/>
      <c r="AH1044" s="25">
        <f>CONCATENATE(X1044," ",Y1044," ",Z1044," ",AA1044," ",AB1044," ",AC1044," ",AD1044," ",AE1044," ",AF1044," ",AG1044)</f>
        <v/>
      </c>
    </row>
    <row r="1045">
      <c r="T1045" s="25">
        <f>CONCATENATE(J1045," ",K1045," ",L1045," ",M1045," ",N1045," ",O1045," ",P1045," ",Q1045," ",R1045," ",S1045)</f>
        <v/>
      </c>
      <c r="U1045" s="46" t="n"/>
      <c r="AH1045" s="25">
        <f>CONCATENATE(X1045," ",Y1045," ",Z1045," ",AA1045," ",AB1045," ",AC1045," ",AD1045," ",AE1045," ",AF1045," ",AG1045)</f>
        <v/>
      </c>
    </row>
    <row r="1046">
      <c r="T1046" s="25">
        <f>CONCATENATE(J1046," ",K1046," ",L1046," ",M1046," ",N1046," ",O1046," ",P1046," ",Q1046," ",R1046," ",S1046)</f>
        <v/>
      </c>
      <c r="AH1046" s="25">
        <f>CONCATENATE(X1046," ",Y1046," ",Z1046," ",AA1046," ",AB1046," ",AC1046," ",AD1046," ",AE1046," ",AF1046," ",AG1046)</f>
        <v/>
      </c>
    </row>
    <row r="1047">
      <c r="T1047" s="25">
        <f>CONCATENATE(J1047," ",K1047," ",L1047," ",M1047," ",N1047," ",O1047," ",P1047," ",Q1047," ",R1047," ",S1047)</f>
        <v/>
      </c>
      <c r="AH1047" s="25">
        <f>CONCATENATE(X1047," ",Y1047," ",Z1047," ",AA1047," ",AB1047," ",AC1047," ",AD1047," ",AE1047," ",AF1047," ",AG1047)</f>
        <v/>
      </c>
    </row>
    <row r="1048">
      <c r="T1048" s="25">
        <f>CONCATENATE(J1048," ",K1048," ",L1048," ",M1048," ",N1048," ",O1048," ",P1048," ",Q1048," ",R1048," ",S1048)</f>
        <v/>
      </c>
      <c r="AH1048" s="25">
        <f>CONCATENATE(X1048," ",Y1048," ",Z1048," ",AA1048," ",AB1048," ",AC1048," ",AD1048," ",AE1048," ",AF1048," ",AG1048)</f>
        <v/>
      </c>
    </row>
    <row r="1049">
      <c r="T1049" s="25">
        <f>CONCATENATE(J1049," ",K1049," ",L1049," ",M1049," ",N1049," ",O1049," ",P1049," ",Q1049," ",R1049," ",S1049)</f>
        <v/>
      </c>
      <c r="AH1049" s="25">
        <f>CONCATENATE(X1049," ",Y1049," ",Z1049," ",AA1049," ",AB1049," ",AC1049," ",AD1049," ",AE1049," ",AF1049," ",AG1049)</f>
        <v/>
      </c>
    </row>
    <row r="1050">
      <c r="T1050" s="25">
        <f>CONCATENATE(J1050," ",K1050," ",L1050," ",M1050," ",N1050," ",O1050," ",P1050," ",Q1050," ",R1050," ",S1050)</f>
        <v/>
      </c>
      <c r="AH1050" s="25">
        <f>CONCATENATE(X1050," ",Y1050," ",Z1050," ",AA1050," ",AB1050," ",AC1050," ",AD1050," ",AE1050," ",AF1050," ",AG1050)</f>
        <v/>
      </c>
    </row>
    <row r="1051">
      <c r="T1051" s="25">
        <f>CONCATENATE(J1051," ",K1051," ",L1051," ",M1051," ",N1051," ",O1051," ",P1051," ",Q1051," ",R1051," ",S1051)</f>
        <v/>
      </c>
      <c r="AH1051" s="25">
        <f>CONCATENATE(X1051," ",Y1051," ",Z1051," ",AA1051," ",AB1051," ",AC1051," ",AD1051," ",AE1051," ",AF1051," ",AG1051)</f>
        <v/>
      </c>
    </row>
    <row r="1052">
      <c r="T1052" s="25">
        <f>CONCATENATE(J1052," ",K1052," ",L1052," ",M1052," ",N1052," ",O1052," ",P1052," ",Q1052," ",R1052," ",S1052)</f>
        <v/>
      </c>
      <c r="AH1052" s="25">
        <f>CONCATENATE(X1052," ",Y1052," ",Z1052," ",AA1052," ",AB1052," ",AC1052," ",AD1052," ",AE1052," ",AF1052," ",AG1052)</f>
        <v/>
      </c>
    </row>
    <row r="1053">
      <c r="T1053" s="25">
        <f>CONCATENATE(J1053," ",K1053," ",L1053," ",M1053," ",N1053," ",O1053," ",P1053," ",Q1053," ",R1053," ",S1053)</f>
        <v/>
      </c>
      <c r="AH1053" s="25">
        <f>CONCATENATE(X1053," ",Y1053," ",Z1053," ",AA1053," ",AB1053," ",AC1053," ",AD1053," ",AE1053," ",AF1053," ",AG1053)</f>
        <v/>
      </c>
    </row>
    <row r="1054">
      <c r="T1054" s="25">
        <f>CONCATENATE(J1054," ",K1054," ",L1054," ",M1054," ",N1054," ",O1054," ",P1054," ",Q1054," ",R1054," ",S1054)</f>
        <v/>
      </c>
      <c r="AH1054" s="25">
        <f>CONCATENATE(X1054," ",Y1054," ",Z1054," ",AA1054," ",AB1054," ",AC1054," ",AD1054," ",AE1054," ",AF1054," ",AG1054)</f>
        <v/>
      </c>
    </row>
    <row r="1055">
      <c r="T1055" s="25">
        <f>CONCATENATE(J1055," ",K1055," ",L1055," ",M1055," ",N1055," ",O1055," ",P1055," ",Q1055," ",R1055," ",S1055)</f>
        <v/>
      </c>
      <c r="AH1055" s="25">
        <f>CONCATENATE(X1055," ",Y1055," ",Z1055," ",AA1055," ",AB1055," ",AC1055," ",AD1055," ",AE1055," ",AF1055," ",AG1055)</f>
        <v/>
      </c>
    </row>
    <row r="1056">
      <c r="T1056" s="25">
        <f>CONCATENATE(J1056," ",K1056," ",L1056," ",M1056," ",N1056," ",O1056," ",P1056," ",Q1056," ",R1056," ",S1056)</f>
        <v/>
      </c>
      <c r="AH1056" s="25">
        <f>CONCATENATE(X1056," ",Y1056," ",Z1056," ",AA1056," ",AB1056," ",AC1056," ",AD1056," ",AE1056," ",AF1056," ",AG1056)</f>
        <v/>
      </c>
    </row>
    <row r="1057">
      <c r="T1057" s="25">
        <f>CONCATENATE(J1057," ",K1057," ",L1057," ",M1057," ",N1057," ",O1057," ",P1057," ",Q1057," ",R1057," ",S1057)</f>
        <v/>
      </c>
      <c r="AH1057" s="25">
        <f>CONCATENATE(X1057," ",Y1057," ",Z1057," ",AA1057," ",AB1057," ",AC1057," ",AD1057," ",AE1057," ",AF1057," ",AG1057)</f>
        <v/>
      </c>
    </row>
    <row r="1058">
      <c r="T1058" s="25">
        <f>CONCATENATE(J1058," ",K1058," ",L1058," ",M1058," ",N1058," ",O1058," ",P1058," ",Q1058," ",R1058," ",S1058)</f>
        <v/>
      </c>
      <c r="AH1058" s="25">
        <f>CONCATENATE(X1058," ",Y1058," ",Z1058," ",AA1058," ",AB1058," ",AC1058," ",AD1058," ",AE1058," ",AF1058," ",AG1058)</f>
        <v/>
      </c>
    </row>
    <row r="1059">
      <c r="T1059" s="25">
        <f>CONCATENATE(J1059," ",K1059," ",L1059," ",M1059," ",N1059," ",O1059," ",P1059," ",Q1059," ",R1059," ",S1059)</f>
        <v/>
      </c>
      <c r="AH1059" s="25">
        <f>CONCATENATE(X1059," ",Y1059," ",Z1059," ",AA1059," ",AB1059," ",AC1059," ",AD1059," ",AE1059," ",AF1059," ",AG1059)</f>
        <v/>
      </c>
    </row>
    <row r="1060">
      <c r="T1060" s="25">
        <f>CONCATENATE(J1060," ",K1060," ",L1060," ",M1060," ",N1060," ",O1060," ",P1060," ",Q1060," ",R1060," ",S1060)</f>
        <v/>
      </c>
      <c r="AH1060" s="25">
        <f>CONCATENATE(X1060," ",Y1060," ",Z1060," ",AA1060," ",AB1060," ",AC1060," ",AD1060," ",AE1060," ",AF1060," ",AG1060)</f>
        <v/>
      </c>
    </row>
    <row r="1061">
      <c r="T1061" s="25">
        <f>CONCATENATE(J1061," ",K1061," ",L1061," ",M1061," ",N1061," ",O1061," ",P1061," ",Q1061," ",R1061," ",S1061)</f>
        <v/>
      </c>
      <c r="AH1061" s="25">
        <f>CONCATENATE(X1061," ",Y1061," ",Z1061," ",AA1061," ",AB1061," ",AC1061," ",AD1061," ",AE1061," ",AF1061," ",AG1061)</f>
        <v/>
      </c>
    </row>
    <row r="1062">
      <c r="T1062" s="25">
        <f>CONCATENATE(J1062," ",K1062," ",L1062," ",M1062," ",N1062," ",O1062," ",P1062," ",Q1062," ",R1062," ",S1062)</f>
        <v/>
      </c>
      <c r="AH1062" s="25">
        <f>CONCATENATE(X1062," ",Y1062," ",Z1062," ",AA1062," ",AB1062," ",AC1062," ",AD1062," ",AE1062," ",AF1062," ",AG1062)</f>
        <v/>
      </c>
    </row>
    <row r="1063">
      <c r="T1063" s="25">
        <f>CONCATENATE(J1063," ",K1063," ",L1063," ",M1063," ",N1063," ",O1063," ",P1063," ",Q1063," ",R1063," ",S1063)</f>
        <v/>
      </c>
      <c r="AH1063" s="25">
        <f>CONCATENATE(X1063," ",Y1063," ",Z1063," ",AA1063," ",AB1063," ",AC1063," ",AD1063," ",AE1063," ",AF1063," ",AG1063)</f>
        <v/>
      </c>
    </row>
    <row r="1064">
      <c r="T1064" s="25">
        <f>CONCATENATE(J1064," ",K1064," ",L1064," ",M1064," ",N1064," ",O1064," ",P1064," ",Q1064," ",R1064," ",S1064)</f>
        <v/>
      </c>
      <c r="AH1064" s="25">
        <f>CONCATENATE(X1064," ",Y1064," ",Z1064," ",AA1064," ",AB1064," ",AC1064," ",AD1064," ",AE1064," ",AF1064," ",AG1064)</f>
        <v/>
      </c>
    </row>
    <row r="1065">
      <c r="T1065" s="25">
        <f>CONCATENATE(J1065," ",K1065," ",L1065," ",M1065," ",N1065," ",O1065," ",P1065," ",Q1065," ",R1065," ",S1065)</f>
        <v/>
      </c>
      <c r="AH1065" s="25">
        <f>CONCATENATE(X1065," ",Y1065," ",Z1065," ",AA1065," ",AB1065," ",AC1065," ",AD1065," ",AE1065," ",AF1065," ",AG1065)</f>
        <v/>
      </c>
    </row>
    <row r="1066">
      <c r="T1066" s="25">
        <f>CONCATENATE(J1066," ",K1066," ",L1066," ",M1066," ",N1066," ",O1066," ",P1066," ",Q1066," ",R1066," ",S1066)</f>
        <v/>
      </c>
      <c r="AH1066" s="25">
        <f>CONCATENATE(X1066," ",Y1066," ",Z1066," ",AA1066," ",AB1066," ",AC1066," ",AD1066," ",AE1066," ",AF1066," ",AG1066)</f>
        <v/>
      </c>
    </row>
    <row r="1067">
      <c r="AH1067" s="25">
        <f>CONCATENATE(X1067," ",Y1067," ",Z1067," ",AA1067," ",AB1067," ",AC1067," ",AD1067," ",AE1067," ",AF1067," ",AG1067)</f>
        <v/>
      </c>
    </row>
    <row r="1068">
      <c r="AH1068" s="25">
        <f>CONCATENATE(X1068," ",Y1068," ",Z1068," ",AA1068," ",AB1068," ",AC1068," ",AD1068," ",AE1068," ",AF1068," ",AG1068)</f>
        <v/>
      </c>
    </row>
    <row r="1069">
      <c r="AH1069" s="25">
        <f>CONCATENATE(X1069," ",Y1069," ",Z1069," ",AA1069," ",AB1069," ",AC1069," ",AD1069," ",AE1069," ",AF1069," ",AG1069)</f>
        <v/>
      </c>
    </row>
    <row r="1070">
      <c r="AH1070" s="25">
        <f>CONCATENATE(X1070," ",Y1070," ",Z1070," ",AA1070," ",AB1070," ",AC1070," ",AD1070," ",AE1070," ",AF1070," ",AG1070)</f>
        <v/>
      </c>
    </row>
    <row r="1071">
      <c r="AH1071" s="25">
        <f>CONCATENATE(X1071," ",Y1071," ",Z1071," ",AA1071," ",AB1071," ",AC1071," ",AD1071," ",AE1071," ",AF1071," ",AG1071)</f>
        <v/>
      </c>
    </row>
    <row r="1072">
      <c r="AH1072" s="25">
        <f>CONCATENATE(X1072," ",Y1072," ",Z1072," ",AA1072," ",AB1072," ",AC1072," ",AD1072," ",AE1072," ",AF1072," ",AG1072)</f>
        <v/>
      </c>
    </row>
    <row r="1073">
      <c r="AH1073" s="25">
        <f>CONCATENATE(X1073," ",Y1073," ",Z1073," ",AA1073," ",AB1073," ",AC1073," ",AD1073," ",AE1073," ",AF1073," ",AG1073)</f>
        <v/>
      </c>
    </row>
    <row r="1074">
      <c r="AH1074" s="25">
        <f>CONCATENATE(X1074," ",Y1074," ",Z1074," ",AA1074," ",AB1074," ",AC1074," ",AD1074," ",AE1074," ",AF1074," ",AG1074)</f>
        <v/>
      </c>
    </row>
    <row r="1075">
      <c r="AH1075" s="25">
        <f>CONCATENATE(X1075," ",Y1075," ",Z1075," ",AA1075," ",AB1075," ",AC1075," ",AD1075," ",AE1075," ",AF1075," ",AG1075)</f>
        <v/>
      </c>
    </row>
    <row r="1076">
      <c r="AH1076" s="25">
        <f>CONCATENATE(X1076," ",Y1076," ",Z1076," ",AA1076," ",AB1076," ",AC1076," ",AD1076," ",AE1076," ",AF1076," ",AG1076)</f>
        <v/>
      </c>
    </row>
    <row r="1077">
      <c r="AH1077" s="25">
        <f>CONCATENATE(X1077," ",Y1077," ",Z1077," ",AA1077," ",AB1077," ",AC1077," ",AD1077," ",AE1077," ",AF1077," ",AG1077)</f>
        <v/>
      </c>
    </row>
    <row r="1078">
      <c r="AH1078" s="25">
        <f>CONCATENATE(X1078," ",Y1078," ",Z1078," ",AA1078," ",AB1078," ",AC1078," ",AD1078," ",AE1078," ",AF1078," ",AG1078)</f>
        <v/>
      </c>
    </row>
    <row r="1079">
      <c r="AH1079" s="25">
        <f>CONCATENATE(X1079," ",Y1079," ",Z1079," ",AA1079," ",AB1079," ",AC1079," ",AD1079," ",AE1079," ",AF1079," ",AG1079)</f>
        <v/>
      </c>
    </row>
    <row r="1080">
      <c r="AH1080" s="25">
        <f>CONCATENATE(X1080," ",Y1080," ",Z1080," ",AA1080," ",AB1080," ",AC1080," ",AD1080," ",AE1080," ",AF1080," ",AG1080)</f>
        <v/>
      </c>
    </row>
    <row r="1081">
      <c r="AH1081" s="25">
        <f>CONCATENATE(X1081," ",Y1081," ",Z1081," ",AA1081," ",AB1081," ",AC1081," ",AD1081," ",AE1081," ",AF1081," ",AG1081)</f>
        <v/>
      </c>
    </row>
    <row r="1082">
      <c r="AH1082" s="25">
        <f>CONCATENATE(X1082," ",Y1082," ",Z1082," ",AA1082," ",AB1082," ",AC1082," ",AD1082," ",AE1082," ",AF1082," ",AG1082)</f>
        <v/>
      </c>
    </row>
    <row r="1083">
      <c r="AH1083" s="25">
        <f>CONCATENATE(X1083," ",Y1083," ",Z1083," ",AA1083," ",AB1083," ",AC1083," ",AD1083," ",AE1083," ",AF1083," ",AG1083)</f>
        <v/>
      </c>
    </row>
    <row r="1084">
      <c r="AH1084" s="25">
        <f>CONCATENATE(X1084," ",Y1084," ",Z1084," ",AA1084," ",AB1084," ",AC1084," ",AD1084," ",AE1084," ",AF1084," ",AG1084)</f>
        <v/>
      </c>
    </row>
    <row r="1085">
      <c r="AH1085" s="25">
        <f>CONCATENATE(X1085," ",Y1085," ",Z1085," ",AA1085," ",AB1085," ",AC1085," ",AD1085," ",AE1085," ",AF1085," ",AG1085)</f>
        <v/>
      </c>
    </row>
    <row r="1086">
      <c r="AH1086" s="25">
        <f>CONCATENATE(X1086," ",Y1086," ",Z1086," ",AA1086," ",AB1086," ",AC1086," ",AD1086," ",AE1086," ",AF1086," ",AG1086)</f>
        <v/>
      </c>
    </row>
    <row r="1087">
      <c r="AH1087" s="25">
        <f>CONCATENATE(X1087," ",Y1087," ",Z1087," ",AA1087," ",AB1087," ",AC1087," ",AD1087," ",AE1087," ",AF1087," ",AG1087)</f>
        <v/>
      </c>
    </row>
    <row r="1088">
      <c r="AH1088" s="25">
        <f>CONCATENATE(X1088," ",Y1088," ",Z1088," ",AA1088," ",AB1088," ",AC1088," ",AD1088," ",AE1088," ",AF1088," ",AG1088)</f>
        <v/>
      </c>
    </row>
    <row r="1089">
      <c r="AH1089" s="25">
        <f>CONCATENATE(X1089," ",Y1089," ",Z1089," ",AA1089," ",AB1089," ",AC1089," ",AD1089," ",AE1089," ",AF1089," ",AG1089)</f>
        <v/>
      </c>
    </row>
    <row r="1090">
      <c r="AH1090" s="25">
        <f>CONCATENATE(X1090," ",Y1090," ",Z1090," ",AA1090," ",AB1090," ",AC1090," ",AD1090," ",AE1090," ",AF1090," ",AG1090)</f>
        <v/>
      </c>
    </row>
    <row r="1091">
      <c r="AH1091" s="25">
        <f>CONCATENATE(X1091," ",Y1091," ",Z1091," ",AA1091," ",AB1091," ",AC1091," ",AD1091," ",AE1091," ",AF1091," ",AG1091)</f>
        <v/>
      </c>
    </row>
    <row r="1092">
      <c r="AH1092" s="25">
        <f>CONCATENATE(X1092," ",Y1092," ",Z1092," ",AA1092," ",AB1092," ",AC1092," ",AD1092," ",AE1092," ",AF1092," ",AG1092)</f>
        <v/>
      </c>
    </row>
    <row r="1093">
      <c r="AH1093" s="25">
        <f>CONCATENATE(X1093," ",Y1093," ",Z1093," ",AA1093," ",AB1093," ",AC1093," ",AD1093," ",AE1093," ",AF1093," ",AG1093)</f>
        <v/>
      </c>
    </row>
    <row r="1094">
      <c r="AH1094" s="25">
        <f>CONCATENATE(X1094," ",Y1094," ",Z1094," ",AA1094," ",AB1094," ",AC1094," ",AD1094," ",AE1094," ",AF1094," ",AG1094)</f>
        <v/>
      </c>
    </row>
    <row r="1095">
      <c r="AH1095" s="25">
        <f>CONCATENATE(X1095," ",Y1095," ",Z1095," ",AA1095," ",AB1095," ",AC1095," ",AD1095," ",AE1095," ",AF1095," ",AG1095)</f>
        <v/>
      </c>
    </row>
    <row r="1096">
      <c r="AH1096" s="25">
        <f>CONCATENATE(X1096," ",Y1096," ",Z1096," ",AA1096," ",AB1096," ",AC1096," ",AD1096," ",AE1096," ",AF1096," ",AG1096)</f>
        <v/>
      </c>
    </row>
    <row r="1097">
      <c r="AH1097" s="25">
        <f>CONCATENATE(X1097," ",Y1097," ",Z1097," ",AA1097," ",AB1097," ",AC1097," ",AD1097," ",AE1097," ",AF1097," ",AG1097)</f>
        <v/>
      </c>
    </row>
    <row r="1098">
      <c r="AH1098" s="25">
        <f>CONCATENATE(X1098," ",Y1098," ",Z1098," ",AA1098," ",AB1098," ",AC1098," ",AD1098," ",AE1098," ",AF1098," ",AG1098)</f>
        <v/>
      </c>
    </row>
    <row r="1099">
      <c r="AH1099" s="25">
        <f>CONCATENATE(X1099," ",Y1099," ",Z1099," ",AA1099," ",AB1099," ",AC1099," ",AD1099," ",AE1099," ",AF1099," ",AG1099)</f>
        <v/>
      </c>
    </row>
    <row r="1100">
      <c r="AH1100" s="25">
        <f>CONCATENATE(X1100," ",Y1100," ",Z1100," ",AA1100," ",AB1100," ",AC1100," ",AD1100," ",AE1100," ",AF1100," ",AG1100)</f>
        <v/>
      </c>
    </row>
    <row r="1101">
      <c r="AH1101" s="25">
        <f>CONCATENATE(X1101," ",Y1101," ",Z1101," ",AA1101," ",AB1101," ",AC1101," ",AD1101," ",AE1101," ",AF1101," ",AG1101)</f>
        <v/>
      </c>
    </row>
    <row r="1102">
      <c r="AH1102" s="25">
        <f>CONCATENATE(X1102," ",Y1102," ",Z1102," ",AA1102," ",AB1102," ",AC1102," ",AD1102," ",AE1102," ",AF1102," ",AG1102)</f>
        <v/>
      </c>
    </row>
    <row r="1103">
      <c r="AH1103" s="25">
        <f>CONCATENATE(X1103," ",Y1103," ",Z1103," ",AA1103," ",AB1103," ",AC1103," ",AD1103," ",AE1103," ",AF1103," ",AG1103)</f>
        <v/>
      </c>
    </row>
    <row r="1104">
      <c r="AH1104" s="25">
        <f>CONCATENATE(X1104," ",Y1104," ",Z1104," ",AA1104," ",AB1104," ",AC1104," ",AD1104," ",AE1104," ",AF1104," ",AG1104)</f>
        <v/>
      </c>
    </row>
    <row r="1105">
      <c r="AH1105" s="25">
        <f>CONCATENATE(X1105," ",Y1105," ",Z1105," ",AA1105," ",AB1105," ",AC1105," ",AD1105," ",AE1105," ",AF1105," ",AG1105)</f>
        <v/>
      </c>
    </row>
    <row r="1106">
      <c r="AH1106" s="25">
        <f>CONCATENATE(X1106," ",Y1106," ",Z1106," ",AA1106," ",AB1106," ",AC1106," ",AD1106," ",AE1106," ",AF1106," ",AG1106)</f>
        <v/>
      </c>
    </row>
    <row r="1107">
      <c r="AH1107" s="25">
        <f>CONCATENATE(X1107," ",Y1107," ",Z1107," ",AA1107," ",AB1107," ",AC1107," ",AD1107," ",AE1107," ",AF1107," ",AG1107)</f>
        <v/>
      </c>
    </row>
    <row r="1108">
      <c r="AH1108" s="25">
        <f>CONCATENATE(X1108," ",Y1108," ",Z1108," ",AA1108," ",AB1108," ",AC1108," ",AD1108," ",AE1108," ",AF1108," ",AG1108)</f>
        <v/>
      </c>
    </row>
    <row r="1109">
      <c r="AH1109" s="25">
        <f>CONCATENATE(X1109," ",Y1109," ",Z1109," ",AA1109," ",AB1109," ",AC1109," ",AD1109," ",AE1109," ",AF1109," ",AG1109)</f>
        <v/>
      </c>
    </row>
    <row r="1110">
      <c r="AH1110" s="25">
        <f>CONCATENATE(X1110," ",Y1110," ",Z1110," ",AA1110," ",AB1110," ",AC1110," ",AD1110," ",AE1110," ",AF1110," ",AG1110)</f>
        <v/>
      </c>
    </row>
    <row r="1111">
      <c r="AH1111" s="25">
        <f>CONCATENATE(X1111," ",Y1111," ",Z1111," ",AA1111," ",AB1111," ",AC1111," ",AD1111," ",AE1111," ",AF1111," ",AG1111)</f>
        <v/>
      </c>
    </row>
    <row r="1112">
      <c r="AH1112" s="25">
        <f>CONCATENATE(X1112," ",Y1112," ",Z1112," ",AA1112," ",AB1112," ",AC1112," ",AD1112," ",AE1112," ",AF1112," ",AG1112)</f>
        <v/>
      </c>
    </row>
    <row r="1113">
      <c r="AH1113" s="25">
        <f>CONCATENATE(X1113," ",Y1113," ",Z1113," ",AA1113," ",AB1113," ",AC1113," ",AD1113," ",AE1113," ",AF1113," ",AG1113)</f>
        <v/>
      </c>
    </row>
    <row r="1114">
      <c r="AH1114" s="25">
        <f>CONCATENATE(X1114," ",Y1114," ",Z1114," ",AA1114," ",AB1114," ",AC1114," ",AD1114," ",AE1114," ",AF1114," ",AG1114)</f>
        <v/>
      </c>
    </row>
    <row r="1115">
      <c r="AH1115" s="25">
        <f>CONCATENATE(X1115," ",Y1115," ",Z1115," ",AA1115," ",AB1115," ",AC1115," ",AD1115," ",AE1115," ",AF1115," ",AG1115)</f>
        <v/>
      </c>
    </row>
    <row r="1116">
      <c r="AH1116" s="25">
        <f>CONCATENATE(X1116," ",Y1116," ",Z1116," ",AA1116," ",AB1116," ",AC1116," ",AD1116," ",AE1116," ",AF1116," ",AG1116)</f>
        <v/>
      </c>
    </row>
    <row r="1117">
      <c r="AH1117" s="25">
        <f>CONCATENATE(X1117," ",Y1117," ",Z1117," ",AA1117," ",AB1117," ",AC1117," ",AD1117," ",AE1117," ",AF1117," ",AG1117)</f>
        <v/>
      </c>
    </row>
    <row r="1118">
      <c r="AH1118" s="25">
        <f>CONCATENATE(X1118," ",Y1118," ",Z1118," ",AA1118," ",AB1118," ",AC1118," ",AD1118," ",AE1118," ",AF1118," ",AG1118)</f>
        <v/>
      </c>
    </row>
    <row r="1119">
      <c r="AH1119" s="25">
        <f>CONCATENATE(X1119," ",Y1119," ",Z1119," ",AA1119," ",AB1119," ",AC1119," ",AD1119," ",AE1119," ",AF1119," ",AG1119)</f>
        <v/>
      </c>
    </row>
    <row r="1120">
      <c r="AH1120" s="25">
        <f>CONCATENATE(X1120," ",Y1120," ",Z1120," ",AA1120," ",AB1120," ",AC1120," ",AD1120," ",AE1120," ",AF1120," ",AG1120)</f>
        <v/>
      </c>
    </row>
    <row r="1121">
      <c r="AH1121" s="25">
        <f>CONCATENATE(X1121," ",Y1121," ",Z1121," ",AA1121," ",AB1121," ",AC1121," ",AD1121," ",AE1121," ",AF1121," ",AG1121)</f>
        <v/>
      </c>
    </row>
    <row r="1122">
      <c r="AH1122" s="25">
        <f>CONCATENATE(X1122," ",Y1122," ",Z1122," ",AA1122," ",AB1122," ",AC1122," ",AD1122," ",AE1122," ",AF1122," ",AG1122)</f>
        <v/>
      </c>
    </row>
    <row r="1123">
      <c r="AH1123" s="25">
        <f>CONCATENATE(X1123," ",Y1123," ",Z1123," ",AA1123," ",AB1123," ",AC1123," ",AD1123," ",AE1123," ",AF1123," ",AG1123)</f>
        <v/>
      </c>
    </row>
    <row r="1124">
      <c r="AH1124" s="25">
        <f>CONCATENATE(X1124," ",Y1124," ",Z1124," ",AA1124," ",AB1124," ",AC1124," ",AD1124," ",AE1124," ",AF1124," ",AG1124)</f>
        <v/>
      </c>
    </row>
    <row r="1125">
      <c r="AH1125" s="25">
        <f>CONCATENATE(X1125," ",Y1125," ",Z1125," ",AA1125," ",AB1125," ",AC1125," ",AD1125," ",AE1125," ",AF1125," ",AG1125)</f>
        <v/>
      </c>
    </row>
    <row r="1126">
      <c r="AH1126" s="25">
        <f>CONCATENATE(X1126," ",Y1126," ",Z1126," ",AA1126," ",AB1126," ",AC1126," ",AD1126," ",AE1126," ",AF1126," ",AG1126)</f>
        <v/>
      </c>
    </row>
    <row r="1127">
      <c r="AH1127" s="25">
        <f>CONCATENATE(X1127," ",Y1127," ",Z1127," ",AA1127," ",AB1127," ",AC1127," ",AD1127," ",AE1127," ",AF1127," ",AG1127)</f>
        <v/>
      </c>
    </row>
    <row r="1128">
      <c r="AH1128" s="25">
        <f>CONCATENATE(X1128," ",Y1128," ",Z1128," ",AA1128," ",AB1128," ",AC1128," ",AD1128," ",AE1128," ",AF1128," ",AG1128)</f>
        <v/>
      </c>
    </row>
    <row r="1129">
      <c r="AH1129" s="25">
        <f>CONCATENATE(X1129," ",Y1129," ",Z1129," ",AA1129," ",AB1129," ",AC1129," ",AD1129," ",AE1129," ",AF1129," ",AG1129)</f>
        <v/>
      </c>
    </row>
    <row r="1130">
      <c r="AH1130" s="25">
        <f>CONCATENATE(X1130," ",Y1130," ",Z1130," ",AA1130," ",AB1130," ",AC1130," ",AD1130," ",AE1130," ",AF1130," ",AG1130)</f>
        <v/>
      </c>
    </row>
    <row r="1131">
      <c r="AH1131" s="25">
        <f>CONCATENATE(X1131," ",Y1131," ",Z1131," ",AA1131," ",AB1131," ",AC1131," ",AD1131," ",AE1131," ",AF1131," ",AG1131)</f>
        <v/>
      </c>
    </row>
    <row r="1132">
      <c r="AH1132" s="25">
        <f>CONCATENATE(X1132," ",Y1132," ",Z1132," ",AA1132," ",AB1132," ",AC1132," ",AD1132," ",AE1132," ",AF1132," ",AG1132)</f>
        <v/>
      </c>
    </row>
    <row r="1133">
      <c r="AH1133" s="25">
        <f>CONCATENATE(X1133," ",Y1133," ",Z1133," ",AA1133," ",AB1133," ",AC1133," ",AD1133," ",AE1133," ",AF1133," ",AG1133)</f>
        <v/>
      </c>
    </row>
    <row r="1134">
      <c r="AH1134" s="25">
        <f>CONCATENATE(X1134," ",Y1134," ",Z1134," ",AA1134," ",AB1134," ",AC1134," ",AD1134," ",AE1134," ",AF1134," ",AG1134)</f>
        <v/>
      </c>
    </row>
    <row r="1135">
      <c r="AH1135" s="25">
        <f>CONCATENATE(X1135," ",Y1135," ",Z1135," ",AA1135," ",AB1135," ",AC1135," ",AD1135," ",AE1135," ",AF1135," ",AG1135)</f>
        <v/>
      </c>
    </row>
    <row r="1136">
      <c r="AH1136" s="25">
        <f>CONCATENATE(X1136," ",Y1136," ",Z1136," ",AA1136," ",AB1136," ",AC1136," ",AD1136," ",AE1136," ",AF1136," ",AG1136)</f>
        <v/>
      </c>
    </row>
    <row r="1137">
      <c r="AH1137" s="25">
        <f>CONCATENATE(X1137," ",Y1137," ",Z1137," ",AA1137," ",AB1137," ",AC1137," ",AD1137," ",AE1137," ",AF1137," ",AG1137)</f>
        <v/>
      </c>
    </row>
    <row r="1138">
      <c r="AH1138" s="25">
        <f>CONCATENATE(X1138," ",Y1138," ",Z1138," ",AA1138," ",AB1138," ",AC1138," ",AD1138," ",AE1138," ",AF1138," ",AG1138)</f>
        <v/>
      </c>
    </row>
    <row r="1139">
      <c r="AH1139" s="25">
        <f>CONCATENATE(X1139," ",Y1139," ",Z1139," ",AA1139," ",AB1139," ",AC1139," ",AD1139," ",AE1139," ",AF1139," ",AG1139)</f>
        <v/>
      </c>
    </row>
    <row r="1140">
      <c r="AH1140" s="25">
        <f>CONCATENATE(X1140," ",Y1140," ",Z1140," ",AA1140," ",AB1140," ",AC1140," ",AD1140," ",AE1140," ",AF1140," ",AG1140)</f>
        <v/>
      </c>
    </row>
    <row r="1141">
      <c r="AH1141" s="25">
        <f>CONCATENATE(X1141," ",Y1141," ",Z1141," ",AA1141," ",AB1141," ",AC1141," ",AD1141," ",AE1141," ",AF1141," ",AG1141)</f>
        <v/>
      </c>
    </row>
    <row r="1142">
      <c r="AH1142" s="25">
        <f>CONCATENATE(X1142," ",Y1142," ",Z1142," ",AA1142," ",AB1142," ",AC1142," ",AD1142," ",AE1142," ",AF1142," ",AG1142)</f>
        <v/>
      </c>
    </row>
    <row r="1143">
      <c r="AH1143" s="25">
        <f>CONCATENATE(X1143," ",Y1143," ",Z1143," ",AA1143," ",AB1143," ",AC1143," ",AD1143," ",AE1143," ",AF1143," ",AG1143)</f>
        <v/>
      </c>
    </row>
    <row r="1144">
      <c r="AH1144" s="25">
        <f>CONCATENATE(X1144," ",Y1144," ",Z1144," ",AA1144," ",AB1144," ",AC1144," ",AD1144," ",AE1144," ",AF1144," ",AG1144)</f>
        <v/>
      </c>
    </row>
    <row r="1145">
      <c r="AH1145" s="25">
        <f>CONCATENATE(X1145," ",Y1145," ",Z1145," ",AA1145," ",AB1145," ",AC1145," ",AD1145," ",AE1145," ",AF1145," ",AG1145)</f>
        <v/>
      </c>
    </row>
    <row r="1146">
      <c r="AH1146" s="25">
        <f>CONCATENATE(X1146," ",Y1146," ",Z1146," ",AA1146," ",AB1146," ",AC1146," ",AD1146," ",AE1146," ",AF1146," ",AG1146)</f>
        <v/>
      </c>
    </row>
    <row r="1147">
      <c r="AH1147" s="25">
        <f>CONCATENATE(X1147," ",Y1147," ",Z1147," ",AA1147," ",AB1147," ",AC1147," ",AD1147," ",AE1147," ",AF1147," ",AG1147)</f>
        <v/>
      </c>
    </row>
    <row r="1148">
      <c r="AH1148" s="25">
        <f>CONCATENATE(X1148," ",Y1148," ",Z1148," ",AA1148," ",AB1148," ",AC1148," ",AD1148," ",AE1148," ",AF1148," ",AG1148)</f>
        <v/>
      </c>
    </row>
    <row r="1149">
      <c r="AH1149" s="25">
        <f>CONCATENATE(X1149," ",Y1149," ",Z1149," ",AA1149," ",AB1149," ",AC1149," ",AD1149," ",AE1149," ",AF1149," ",AG1149)</f>
        <v/>
      </c>
    </row>
    <row r="1150">
      <c r="AH1150" s="25">
        <f>CONCATENATE(X1150," ",Y1150," ",Z1150," ",AA1150," ",AB1150," ",AC1150," ",AD1150," ",AE1150," ",AF1150," ",AG1150)</f>
        <v/>
      </c>
    </row>
    <row r="1151">
      <c r="AH1151" s="25">
        <f>CONCATENATE(X1151," ",Y1151," ",Z1151," ",AA1151," ",AB1151," ",AC1151," ",AD1151," ",AE1151," ",AF1151," ",AG1151)</f>
        <v/>
      </c>
    </row>
    <row r="1152">
      <c r="AH1152" s="25">
        <f>CONCATENATE(X1152," ",Y1152," ",Z1152," ",AA1152," ",AB1152," ",AC1152," ",AD1152," ",AE1152," ",AF1152," ",AG1152)</f>
        <v/>
      </c>
    </row>
    <row r="1153">
      <c r="AH1153" s="25">
        <f>CONCATENATE(X1153," ",Y1153," ",Z1153," ",AA1153," ",AB1153," ",AC1153," ",AD1153," ",AE1153," ",AF1153," ",AG1153)</f>
        <v/>
      </c>
    </row>
    <row r="1154">
      <c r="AH1154" s="25">
        <f>CONCATENATE(X1154," ",Y1154," ",Z1154," ",AA1154," ",AB1154," ",AC1154," ",AD1154," ",AE1154," ",AF1154," ",AG1154)</f>
        <v/>
      </c>
    </row>
    <row r="1155">
      <c r="AH1155" s="25">
        <f>CONCATENATE(X1155," ",Y1155," ",Z1155," ",AA1155," ",AB1155," ",AC1155," ",AD1155," ",AE1155," ",AF1155," ",AG1155)</f>
        <v/>
      </c>
    </row>
    <row r="1156">
      <c r="AH1156" s="25">
        <f>CONCATENATE(X1156," ",Y1156," ",Z1156," ",AA1156," ",AB1156," ",AC1156," ",AD1156," ",AE1156," ",AF1156," ",AG1156)</f>
        <v/>
      </c>
    </row>
    <row r="1157">
      <c r="AH1157" s="25">
        <f>CONCATENATE(X1157," ",Y1157," ",Z1157," ",AA1157," ",AB1157," ",AC1157," ",AD1157," ",AE1157," ",AF1157," ",AG1157)</f>
        <v/>
      </c>
    </row>
    <row r="1158">
      <c r="AH1158" s="25">
        <f>CONCATENATE(X1158," ",Y1158," ",Z1158," ",AA1158," ",AB1158," ",AC1158," ",AD1158," ",AE1158," ",AF1158," ",AG1158)</f>
        <v/>
      </c>
    </row>
    <row r="1159">
      <c r="AH1159" s="25">
        <f>CONCATENATE(X1159," ",Y1159," ",Z1159," ",AA1159," ",AB1159," ",AC1159," ",AD1159," ",AE1159," ",AF1159," ",AG1159)</f>
        <v/>
      </c>
    </row>
    <row r="1160">
      <c r="AH1160" s="25">
        <f>CONCATENATE(X1160," ",Y1160," ",Z1160," ",AA1160," ",AB1160," ",AC1160," ",AD1160," ",AE1160," ",AF1160," ",AG1160)</f>
        <v/>
      </c>
    </row>
    <row r="1161">
      <c r="AH1161" s="25">
        <f>CONCATENATE(X1161," ",Y1161," ",Z1161," ",AA1161," ",AB1161," ",AC1161," ",AD1161," ",AE1161," ",AF1161," ",AG1161)</f>
        <v/>
      </c>
    </row>
    <row r="1162">
      <c r="AH1162" s="25">
        <f>CONCATENATE(X1162," ",Y1162," ",Z1162," ",AA1162," ",AB1162," ",AC1162," ",AD1162," ",AE1162," ",AF1162," ",AG1162)</f>
        <v/>
      </c>
    </row>
    <row r="1163">
      <c r="AH1163" s="25">
        <f>CONCATENATE(X1163," ",Y1163," ",Z1163," ",AA1163," ",AB1163," ",AC1163," ",AD1163," ",AE1163," ",AF1163," ",AG1163)</f>
        <v/>
      </c>
    </row>
    <row r="1164">
      <c r="AH1164" s="25">
        <f>CONCATENATE(X1164," ",Y1164," ",Z1164," ",AA1164," ",AB1164," ",AC1164," ",AD1164," ",AE1164," ",AF1164," ",AG1164)</f>
        <v/>
      </c>
    </row>
    <row r="1165">
      <c r="AH1165" s="25">
        <f>CONCATENATE(X1165," ",Y1165," ",Z1165," ",AA1165," ",AB1165," ",AC1165," ",AD1165," ",AE1165," ",AF1165," ",AG1165)</f>
        <v/>
      </c>
    </row>
    <row r="1166">
      <c r="AH1166" s="25">
        <f>CONCATENATE(X1166," ",Y1166," ",Z1166," ",AA1166," ",AB1166," ",AC1166," ",AD1166," ",AE1166," ",AF1166," ",AG1166)</f>
        <v/>
      </c>
    </row>
    <row r="1167">
      <c r="AH1167" s="25">
        <f>CONCATENATE(X1167," ",Y1167," ",Z1167," ",AA1167," ",AB1167," ",AC1167," ",AD1167," ",AE1167," ",AF1167," ",AG1167)</f>
        <v/>
      </c>
    </row>
    <row r="1168">
      <c r="AH1168" s="25">
        <f>CONCATENATE(X1168," ",Y1168," ",Z1168," ",AA1168," ",AB1168," ",AC1168," ",AD1168," ",AE1168," ",AF1168," ",AG1168)</f>
        <v/>
      </c>
    </row>
    <row r="1169">
      <c r="AH1169" s="25">
        <f>CONCATENATE(X1169," ",Y1169," ",Z1169," ",AA1169," ",AB1169," ",AC1169," ",AD1169," ",AE1169," ",AF1169," ",AG1169)</f>
        <v/>
      </c>
    </row>
    <row r="1170">
      <c r="AH1170" s="25">
        <f>CONCATENATE(X1170," ",Y1170," ",Z1170," ",AA1170," ",AB1170," ",AC1170," ",AD1170," ",AE1170," ",AF1170," ",AG1170)</f>
        <v/>
      </c>
    </row>
    <row r="1171">
      <c r="AH1171" s="25">
        <f>CONCATENATE(X1171," ",Y1171," ",Z1171," ",AA1171," ",AB1171," ",AC1171," ",AD1171," ",AE1171," ",AF1171," ",AG1171)</f>
        <v/>
      </c>
    </row>
    <row r="1172">
      <c r="AH1172" s="25">
        <f>CONCATENATE(X1172," ",Y1172," ",Z1172," ",AA1172," ",AB1172," ",AC1172," ",AD1172," ",AE1172," ",AF1172," ",AG1172)</f>
        <v/>
      </c>
    </row>
    <row r="1173">
      <c r="AH1173" s="25">
        <f>CONCATENATE(X1173," ",Y1173," ",Z1173," ",AA1173," ",AB1173," ",AC1173," ",AD1173," ",AE1173," ",AF1173," ",AG1173)</f>
        <v/>
      </c>
    </row>
    <row r="1174">
      <c r="AH1174" s="25">
        <f>CONCATENATE(X1174," ",Y1174," ",Z1174," ",AA1174," ",AB1174," ",AC1174," ",AD1174," ",AE1174," ",AF1174," ",AG1174)</f>
        <v/>
      </c>
    </row>
    <row r="1175">
      <c r="AH1175" s="25">
        <f>CONCATENATE(X1175," ",Y1175," ",Z1175," ",AA1175," ",AB1175," ",AC1175," ",AD1175," ",AE1175," ",AF1175," ",AG1175)</f>
        <v/>
      </c>
    </row>
    <row r="1176">
      <c r="AH1176" s="25">
        <f>CONCATENATE(X1176," ",Y1176," ",Z1176," ",AA1176," ",AB1176," ",AC1176," ",AD1176," ",AE1176," ",AF1176," ",AG1176)</f>
        <v/>
      </c>
    </row>
    <row r="1177">
      <c r="AH1177" s="25">
        <f>CONCATENATE(X1177," ",Y1177," ",Z1177," ",AA1177," ",AB1177," ",AC1177," ",AD1177," ",AE1177," ",AF1177," ",AG1177)</f>
        <v/>
      </c>
    </row>
    <row r="1178">
      <c r="AH1178" s="25">
        <f>CONCATENATE(X1178," ",Y1178," ",Z1178," ",AA1178," ",AB1178," ",AC1178," ",AD1178," ",AE1178," ",AF1178," ",AG1178)</f>
        <v/>
      </c>
    </row>
    <row r="1179">
      <c r="AH1179" s="25">
        <f>CONCATENATE(X1179," ",Y1179," ",Z1179," ",AA1179," ",AB1179," ",AC1179," ",AD1179," ",AE1179," ",AF1179," ",AG1179)</f>
        <v/>
      </c>
    </row>
    <row r="1180">
      <c r="AH1180" s="25">
        <f>CONCATENATE(X1180," ",Y1180," ",Z1180," ",AA1180," ",AB1180," ",AC1180," ",AD1180," ",AE1180," ",AF1180," ",AG1180)</f>
        <v/>
      </c>
    </row>
    <row r="1181">
      <c r="AH1181" s="25">
        <f>CONCATENATE(X1181," ",Y1181," ",Z1181," ",AA1181," ",AB1181," ",AC1181," ",AD1181," ",AE1181," ",AF1181," ",AG1181)</f>
        <v/>
      </c>
    </row>
    <row r="1182">
      <c r="AH1182" s="25">
        <f>CONCATENATE(X1182," ",Y1182," ",Z1182," ",AA1182," ",AB1182," ",AC1182," ",AD1182," ",AE1182," ",AF1182," ",AG1182)</f>
        <v/>
      </c>
    </row>
    <row r="1183">
      <c r="AH1183" s="25">
        <f>CONCATENATE(X1183," ",Y1183," ",Z1183," ",AA1183," ",AB1183," ",AC1183," ",AD1183," ",AE1183," ",AF1183," ",AG1183)</f>
        <v/>
      </c>
    </row>
    <row r="1184">
      <c r="AH1184" s="25">
        <f>CONCATENATE(X1184," ",Y1184," ",Z1184," ",AA1184," ",AB1184," ",AC1184," ",AD1184," ",AE1184," ",AF1184," ",AG1184)</f>
        <v/>
      </c>
    </row>
    <row r="1185">
      <c r="AH1185" s="25">
        <f>CONCATENATE(X1185," ",Y1185," ",Z1185," ",AA1185," ",AB1185," ",AC1185," ",AD1185," ",AE1185," ",AF1185," ",AG1185)</f>
        <v/>
      </c>
    </row>
    <row r="1186">
      <c r="AH1186" s="25">
        <f>CONCATENATE(X1186," ",Y1186," ",Z1186," ",AA1186," ",AB1186," ",AC1186," ",AD1186," ",AE1186," ",AF1186," ",AG1186)</f>
        <v/>
      </c>
    </row>
    <row r="1187">
      <c r="AH1187" s="25">
        <f>CONCATENATE(X1187," ",Y1187," ",Z1187," ",AA1187," ",AB1187," ",AC1187," ",AD1187," ",AE1187," ",AF1187," ",AG1187)</f>
        <v/>
      </c>
    </row>
    <row r="1188">
      <c r="AH1188" s="25">
        <f>CONCATENATE(X1188," ",Y1188," ",Z1188," ",AA1188," ",AB1188," ",AC1188," ",AD1188," ",AE1188," ",AF1188," ",AG1188)</f>
        <v/>
      </c>
    </row>
    <row r="1189">
      <c r="AH1189" s="25">
        <f>CONCATENATE(X1189," ",Y1189," ",Z1189," ",AA1189," ",AB1189," ",AC1189," ",AD1189," ",AE1189," ",AF1189," ",AG1189)</f>
        <v/>
      </c>
    </row>
    <row r="1190">
      <c r="AH1190" s="25">
        <f>CONCATENATE(X1190," ",Y1190," ",Z1190," ",AA1190," ",AB1190," ",AC1190," ",AD1190," ",AE1190," ",AF1190," ",AG1190)</f>
        <v/>
      </c>
    </row>
    <row r="1191">
      <c r="AH1191" s="25">
        <f>CONCATENATE(X1191," ",Y1191," ",Z1191," ",AA1191," ",AB1191," ",AC1191," ",AD1191," ",AE1191," ",AF1191," ",AG1191)</f>
        <v/>
      </c>
    </row>
    <row r="1192">
      <c r="AH1192" s="25">
        <f>CONCATENATE(X1192," ",Y1192," ",Z1192," ",AA1192," ",AB1192," ",AC1192," ",AD1192," ",AE1192," ",AF1192," ",AG1192)</f>
        <v/>
      </c>
    </row>
    <row r="1193">
      <c r="AH1193" s="25">
        <f>CONCATENATE(X1193," ",Y1193," ",Z1193," ",AA1193," ",AB1193," ",AC1193," ",AD1193," ",AE1193," ",AF1193," ",AG1193)</f>
        <v/>
      </c>
    </row>
    <row r="1194">
      <c r="AH1194" s="25">
        <f>CONCATENATE(X1194," ",Y1194," ",Z1194," ",AA1194," ",AB1194," ",AC1194," ",AD1194," ",AE1194," ",AF1194," ",AG1194)</f>
        <v/>
      </c>
    </row>
    <row r="1195">
      <c r="AH1195" s="25">
        <f>CONCATENATE(X1195," ",Y1195," ",Z1195," ",AA1195," ",AB1195," ",AC1195," ",AD1195," ",AE1195," ",AF1195," ",AG1195)</f>
        <v/>
      </c>
    </row>
    <row r="1196">
      <c r="AH1196" s="25">
        <f>CONCATENATE(X1196," ",Y1196," ",Z1196," ",AA1196," ",AB1196," ",AC1196," ",AD1196," ",AE1196," ",AF1196," ",AG1196)</f>
        <v/>
      </c>
    </row>
    <row r="1197">
      <c r="AH1197" s="25">
        <f>CONCATENATE(X1197," ",Y1197," ",Z1197," ",AA1197," ",AB1197," ",AC1197," ",AD1197," ",AE1197," ",AF1197," ",AG1197)</f>
        <v/>
      </c>
    </row>
    <row r="1198">
      <c r="AH1198" s="25">
        <f>CONCATENATE(X1198," ",Y1198," ",Z1198," ",AA1198," ",AB1198," ",AC1198," ",AD1198," ",AE1198," ",AF1198," ",AG1198)</f>
        <v/>
      </c>
    </row>
    <row r="1199">
      <c r="AH1199" s="25">
        <f>CONCATENATE(X1199," ",Y1199," ",Z1199," ",AA1199," ",AB1199," ",AC1199," ",AD1199," ",AE1199," ",AF1199," ",AG1199)</f>
        <v/>
      </c>
    </row>
    <row r="1200">
      <c r="AH1200" s="25">
        <f>CONCATENATE(X1200," ",Y1200," ",Z1200," ",AA1200," ",AB1200," ",AC1200," ",AD1200," ",AE1200," ",AF1200," ",AG1200)</f>
        <v/>
      </c>
    </row>
    <row r="1201">
      <c r="AH1201" s="25">
        <f>CONCATENATE(X1201," ",Y1201," ",Z1201," ",AA1201," ",AB1201," ",AC1201," ",AD1201," ",AE1201," ",AF1201," ",AG1201)</f>
        <v/>
      </c>
    </row>
    <row r="1202">
      <c r="AH1202" s="25">
        <f>CONCATENATE(X1202," ",Y1202," ",Z1202," ",AA1202," ",AB1202," ",AC1202," ",AD1202," ",AE1202," ",AF1202," ",AG1202)</f>
        <v/>
      </c>
    </row>
    <row r="1203">
      <c r="AH1203" s="25">
        <f>CONCATENATE(X1203," ",Y1203," ",Z1203," ",AA1203," ",AB1203," ",AC1203," ",AD1203," ",AE1203," ",AF1203," ",AG1203)</f>
        <v/>
      </c>
    </row>
    <row r="1204">
      <c r="AH1204" s="25">
        <f>CONCATENATE(X1204," ",Y1204," ",Z1204," ",AA1204," ",AB1204," ",AC1204," ",AD1204," ",AE1204," ",AF1204," ",AG1204)</f>
        <v/>
      </c>
    </row>
    <row r="1205">
      <c r="AH1205" s="25">
        <f>CONCATENATE(X1205," ",Y1205," ",Z1205," ",AA1205," ",AB1205," ",AC1205," ",AD1205," ",AE1205," ",AF1205," ",AG1205)</f>
        <v/>
      </c>
    </row>
    <row r="1206">
      <c r="AH1206" s="25">
        <f>CONCATENATE(X1206," ",Y1206," ",Z1206," ",AA1206," ",AB1206," ",AC1206," ",AD1206," ",AE1206," ",AF1206," ",AG1206)</f>
        <v/>
      </c>
    </row>
    <row r="1207">
      <c r="AH1207" s="25">
        <f>CONCATENATE(X1207," ",Y1207," ",Z1207," ",AA1207," ",AB1207," ",AC1207," ",AD1207," ",AE1207," ",AF1207," ",AG1207)</f>
        <v/>
      </c>
    </row>
    <row r="1208">
      <c r="AH1208" s="25">
        <f>CONCATENATE(X1208," ",Y1208," ",Z1208," ",AA1208," ",AB1208," ",AC1208," ",AD1208," ",AE1208," ",AF1208," ",AG1208)</f>
        <v/>
      </c>
    </row>
    <row r="1209">
      <c r="AH1209" s="25">
        <f>CONCATENATE(X1209," ",Y1209," ",Z1209," ",AA1209," ",AB1209," ",AC1209," ",AD1209," ",AE1209," ",AF1209," ",AG1209)</f>
        <v/>
      </c>
    </row>
    <row r="1210">
      <c r="AH1210" s="25">
        <f>CONCATENATE(X1210," ",Y1210," ",Z1210," ",AA1210," ",AB1210," ",AC1210," ",AD1210," ",AE1210," ",AF1210," ",AG1210)</f>
        <v/>
      </c>
    </row>
    <row r="1211">
      <c r="AH1211" s="25">
        <f>CONCATENATE(X1211," ",Y1211," ",Z1211," ",AA1211," ",AB1211," ",AC1211," ",AD1211," ",AE1211," ",AF1211," ",AG1211)</f>
        <v/>
      </c>
    </row>
    <row r="1212">
      <c r="AH1212" s="25">
        <f>CONCATENATE(X1212," ",Y1212," ",Z1212," ",AA1212," ",AB1212," ",AC1212," ",AD1212," ",AE1212," ",AF1212," ",AG1212)</f>
        <v/>
      </c>
    </row>
    <row r="1213">
      <c r="AH1213" s="25">
        <f>CONCATENATE(X1213," ",Y1213," ",Z1213," ",AA1213," ",AB1213," ",AC1213," ",AD1213," ",AE1213," ",AF1213," ",AG1213)</f>
        <v/>
      </c>
    </row>
    <row r="1214">
      <c r="AH1214" s="25">
        <f>CONCATENATE(X1214," ",Y1214," ",Z1214," ",AA1214," ",AB1214," ",AC1214," ",AD1214," ",AE1214," ",AF1214," ",AG1214)</f>
        <v/>
      </c>
    </row>
    <row r="1215">
      <c r="AH1215" s="25">
        <f>CONCATENATE(X1215," ",Y1215," ",Z1215," ",AA1215," ",AB1215," ",AC1215," ",AD1215," ",AE1215," ",AF1215," ",AG1215)</f>
        <v/>
      </c>
    </row>
    <row r="1216">
      <c r="AH1216" s="25">
        <f>CONCATENATE(X1216," ",Y1216," ",Z1216," ",AA1216," ",AB1216," ",AC1216," ",AD1216," ",AE1216," ",AF1216," ",AG1216)</f>
        <v/>
      </c>
    </row>
    <row r="1217">
      <c r="AH1217" s="25">
        <f>CONCATENATE(X1217," ",Y1217," ",Z1217," ",AA1217," ",AB1217," ",AC1217," ",AD1217," ",AE1217," ",AF1217," ",AG1217)</f>
        <v/>
      </c>
    </row>
    <row r="1218">
      <c r="AH1218" s="25">
        <f>CONCATENATE(X1218," ",Y1218," ",Z1218," ",AA1218," ",AB1218," ",AC1218," ",AD1218," ",AE1218," ",AF1218," ",AG1218)</f>
        <v/>
      </c>
    </row>
    <row r="1219">
      <c r="AH1219" s="25">
        <f>CONCATENATE(X1219," ",Y1219," ",Z1219," ",AA1219," ",AB1219," ",AC1219," ",AD1219," ",AE1219," ",AF1219," ",AG1219)</f>
        <v/>
      </c>
    </row>
    <row r="1220">
      <c r="AH1220" s="25">
        <f>CONCATENATE(X1220," ",Y1220," ",Z1220," ",AA1220," ",AB1220," ",AC1220," ",AD1220," ",AE1220," ",AF1220," ",AG1220)</f>
        <v/>
      </c>
    </row>
    <row r="1221">
      <c r="AH1221" s="25">
        <f>CONCATENATE(X1221," ",Y1221," ",Z1221," ",AA1221," ",AB1221," ",AC1221," ",AD1221," ",AE1221," ",AF1221," ",AG1221)</f>
        <v/>
      </c>
    </row>
    <row r="1222">
      <c r="AH1222" s="25">
        <f>CONCATENATE(X1222," ",Y1222," ",Z1222," ",AA1222," ",AB1222," ",AC1222," ",AD1222," ",AE1222," ",AF1222," ",AG1222)</f>
        <v/>
      </c>
    </row>
    <row r="1223">
      <c r="AH1223" s="25">
        <f>CONCATENATE(X1223," ",Y1223," ",Z1223," ",AA1223," ",AB1223," ",AC1223," ",AD1223," ",AE1223," ",AF1223," ",AG1223)</f>
        <v/>
      </c>
    </row>
    <row r="1224">
      <c r="AH1224" s="25">
        <f>CONCATENATE(X1224," ",Y1224," ",Z1224," ",AA1224," ",AB1224," ",AC1224," ",AD1224," ",AE1224," ",AF1224," ",AG1224)</f>
        <v/>
      </c>
    </row>
    <row r="1225">
      <c r="AH1225" s="25">
        <f>CONCATENATE(X1225," ",Y1225," ",Z1225," ",AA1225," ",AB1225," ",AC1225," ",AD1225," ",AE1225," ",AF1225," ",AG1225)</f>
        <v/>
      </c>
    </row>
    <row r="1226">
      <c r="AH1226" s="25">
        <f>CONCATENATE(X1226," ",Y1226," ",Z1226," ",AA1226," ",AB1226," ",AC1226," ",AD1226," ",AE1226," ",AF1226," ",AG1226)</f>
        <v/>
      </c>
    </row>
    <row r="1227">
      <c r="AH1227" s="25">
        <f>CONCATENATE(X1227," ",Y1227," ",Z1227," ",AA1227," ",AB1227," ",AC1227," ",AD1227," ",AE1227," ",AF1227," ",AG1227)</f>
        <v/>
      </c>
    </row>
    <row r="1228">
      <c r="AH1228" s="25">
        <f>CONCATENATE(X1228," ",Y1228," ",Z1228," ",AA1228," ",AB1228," ",AC1228," ",AD1228," ",AE1228," ",AF1228," ",AG1228)</f>
        <v/>
      </c>
    </row>
    <row r="1229">
      <c r="AH1229" s="25">
        <f>CONCATENATE(X1229," ",Y1229," ",Z1229," ",AA1229," ",AB1229," ",AC1229," ",AD1229," ",AE1229," ",AF1229," ",AG1229)</f>
        <v/>
      </c>
    </row>
    <row r="1230">
      <c r="AH1230" s="25">
        <f>CONCATENATE(X1230," ",Y1230," ",Z1230," ",AA1230," ",AB1230," ",AC1230," ",AD1230," ",AE1230," ",AF1230," ",AG1230)</f>
        <v/>
      </c>
    </row>
    <row r="1231">
      <c r="AH1231" s="25">
        <f>CONCATENATE(X1231," ",Y1231," ",Z1231," ",AA1231," ",AB1231," ",AC1231," ",AD1231," ",AE1231," ",AF1231," ",AG1231)</f>
        <v/>
      </c>
    </row>
    <row r="1232">
      <c r="AH1232" s="25">
        <f>CONCATENATE(X1232," ",Y1232," ",Z1232," ",AA1232," ",AB1232," ",AC1232," ",AD1232," ",AE1232," ",AF1232," ",AG1232)</f>
        <v/>
      </c>
    </row>
    <row r="1233">
      <c r="AH1233" s="25">
        <f>CONCATENATE(X1233," ",Y1233," ",Z1233," ",AA1233," ",AB1233," ",AC1233," ",AD1233," ",AE1233," ",AF1233," ",AG1233)</f>
        <v/>
      </c>
    </row>
    <row r="1234">
      <c r="AH1234" s="25">
        <f>CONCATENATE(X1234," ",Y1234," ",Z1234," ",AA1234," ",AB1234," ",AC1234," ",AD1234," ",AE1234," ",AF1234," ",AG1234)</f>
        <v/>
      </c>
    </row>
    <row r="1235">
      <c r="AH1235" s="25">
        <f>CONCATENATE(X1235," ",Y1235," ",Z1235," ",AA1235," ",AB1235," ",AC1235," ",AD1235," ",AE1235," ",AF1235," ",AG1235)</f>
        <v/>
      </c>
    </row>
    <row r="1236">
      <c r="AH1236" s="25">
        <f>CONCATENATE(X1236," ",Y1236," ",Z1236," ",AA1236," ",AB1236," ",AC1236," ",AD1236," ",AE1236," ",AF1236," ",AG1236)</f>
        <v/>
      </c>
    </row>
    <row r="1237">
      <c r="AH1237" s="25">
        <f>CONCATENATE(X1237," ",Y1237," ",Z1237," ",AA1237," ",AB1237," ",AC1237," ",AD1237," ",AE1237," ",AF1237," ",AG1237)</f>
        <v/>
      </c>
    </row>
    <row r="1238">
      <c r="AH1238" s="25">
        <f>CONCATENATE(X1238," ",Y1238," ",Z1238," ",AA1238," ",AB1238," ",AC1238," ",AD1238," ",AE1238," ",AF1238," ",AG1238)</f>
        <v/>
      </c>
    </row>
    <row r="1239">
      <c r="AH1239" s="25">
        <f>CONCATENATE(X1239," ",Y1239," ",Z1239," ",AA1239," ",AB1239," ",AC1239," ",AD1239," ",AE1239," ",AF1239," ",AG1239)</f>
        <v/>
      </c>
    </row>
    <row r="1240">
      <c r="AH1240" s="25">
        <f>CONCATENATE(X1240," ",Y1240," ",Z1240," ",AA1240," ",AB1240," ",AC1240," ",AD1240," ",AE1240," ",AF1240," ",AG1240)</f>
        <v/>
      </c>
    </row>
    <row r="1241">
      <c r="AH1241" s="25">
        <f>CONCATENATE(X1241," ",Y1241," ",Z1241," ",AA1241," ",AB1241," ",AC1241," ",AD1241," ",AE1241," ",AF1241," ",AG1241)</f>
        <v/>
      </c>
    </row>
    <row r="1242">
      <c r="AH1242" s="25">
        <f>CONCATENATE(X1242," ",Y1242," ",Z1242," ",AA1242," ",AB1242," ",AC1242," ",AD1242," ",AE1242," ",AF1242," ",AG1242)</f>
        <v/>
      </c>
    </row>
    <row r="1243">
      <c r="AH1243" s="25">
        <f>CONCATENATE(X1243," ",Y1243," ",Z1243," ",AA1243," ",AB1243," ",AC1243," ",AD1243," ",AE1243," ",AF1243," ",AG1243)</f>
        <v/>
      </c>
    </row>
    <row r="1244">
      <c r="AH1244" s="25">
        <f>CONCATENATE(X1244," ",Y1244," ",Z1244," ",AA1244," ",AB1244," ",AC1244," ",AD1244," ",AE1244," ",AF1244," ",AG1244)</f>
        <v/>
      </c>
    </row>
    <row r="1245">
      <c r="AH1245" s="25">
        <f>CONCATENATE(X1245," ",Y1245," ",Z1245," ",AA1245," ",AB1245," ",AC1245," ",AD1245," ",AE1245," ",AF1245," ",AG1245)</f>
        <v/>
      </c>
    </row>
    <row r="1246">
      <c r="AH1246" s="25">
        <f>CONCATENATE(X1246," ",Y1246," ",Z1246," ",AA1246," ",AB1246," ",AC1246," ",AD1246," ",AE1246," ",AF1246," ",AG1246)</f>
        <v/>
      </c>
    </row>
    <row r="1247">
      <c r="AH1247" s="25">
        <f>CONCATENATE(X1247," ",Y1247," ",Z1247," ",AA1247," ",AB1247," ",AC1247," ",AD1247," ",AE1247," ",AF1247," ",AG1247)</f>
        <v/>
      </c>
    </row>
    <row r="1248">
      <c r="AH1248" s="25">
        <f>CONCATENATE(X1248," ",Y1248," ",Z1248," ",AA1248," ",AB1248," ",AC1248," ",AD1248," ",AE1248," ",AF1248," ",AG1248)</f>
        <v/>
      </c>
    </row>
    <row r="1249">
      <c r="AH1249" s="25">
        <f>CONCATENATE(X1249," ",Y1249," ",Z1249," ",AA1249," ",AB1249," ",AC1249," ",AD1249," ",AE1249," ",AF1249," ",AG1249)</f>
        <v/>
      </c>
    </row>
    <row r="1250">
      <c r="AH1250" s="25">
        <f>CONCATENATE(X1250," ",Y1250," ",Z1250," ",AA1250," ",AB1250," ",AC1250," ",AD1250," ",AE1250," ",AF1250," ",AG1250)</f>
        <v/>
      </c>
    </row>
    <row r="1251">
      <c r="AH1251" s="25">
        <f>CONCATENATE(X1251," ",Y1251," ",Z1251," ",AA1251," ",AB1251," ",AC1251," ",AD1251," ",AE1251," ",AF1251," ",AG1251)</f>
        <v/>
      </c>
    </row>
    <row r="1252">
      <c r="AH1252" s="25">
        <f>CONCATENATE(X1252," ",Y1252," ",Z1252," ",AA1252," ",AB1252," ",AC1252," ",AD1252," ",AE1252," ",AF1252," ",AG1252)</f>
        <v/>
      </c>
    </row>
    <row r="1253">
      <c r="AH1253" s="25">
        <f>CONCATENATE(X1253," ",Y1253," ",Z1253," ",AA1253," ",AB1253," ",AC1253," ",AD1253," ",AE1253," ",AF1253," ",AG1253)</f>
        <v/>
      </c>
    </row>
    <row r="1254">
      <c r="AH1254" s="25">
        <f>CONCATENATE(X1254," ",Y1254," ",Z1254," ",AA1254," ",AB1254," ",AC1254," ",AD1254," ",AE1254," ",AF1254," ",AG1254)</f>
        <v/>
      </c>
    </row>
    <row r="1255">
      <c r="AH1255" s="25">
        <f>CONCATENATE(X1255," ",Y1255," ",Z1255," ",AA1255," ",AB1255," ",AC1255," ",AD1255," ",AE1255," ",AF1255," ",AG1255)</f>
        <v/>
      </c>
    </row>
    <row r="1256">
      <c r="AH1256" s="25">
        <f>CONCATENATE(X1256," ",Y1256," ",Z1256," ",AA1256," ",AB1256," ",AC1256," ",AD1256," ",AE1256," ",AF1256," ",AG1256)</f>
        <v/>
      </c>
    </row>
    <row r="1257">
      <c r="AH1257" s="25">
        <f>CONCATENATE(X1257," ",Y1257," ",Z1257," ",AA1257," ",AB1257," ",AC1257," ",AD1257," ",AE1257," ",AF1257," ",AG1257)</f>
        <v/>
      </c>
    </row>
    <row r="1258">
      <c r="AH1258" s="25">
        <f>CONCATENATE(X1258," ",Y1258," ",Z1258," ",AA1258," ",AB1258," ",AC1258," ",AD1258," ",AE1258," ",AF1258," ",AG1258)</f>
        <v/>
      </c>
    </row>
    <row r="1259">
      <c r="AH1259" s="25">
        <f>CONCATENATE(X1259," ",Y1259," ",Z1259," ",AA1259," ",AB1259," ",AC1259," ",AD1259," ",AE1259," ",AF1259," ",AG1259)</f>
        <v/>
      </c>
    </row>
    <row r="1260">
      <c r="AH1260" s="25">
        <f>CONCATENATE(X1260," ",Y1260," ",Z1260," ",AA1260," ",AB1260," ",AC1260," ",AD1260," ",AE1260," ",AF1260," ",AG1260)</f>
        <v/>
      </c>
    </row>
    <row r="1261">
      <c r="AH1261" s="25">
        <f>CONCATENATE(X1261," ",Y1261," ",Z1261," ",AA1261," ",AB1261," ",AC1261," ",AD1261," ",AE1261," ",AF1261," ",AG1261)</f>
        <v/>
      </c>
    </row>
    <row r="1262">
      <c r="AH1262" s="25">
        <f>CONCATENATE(X1262," ",Y1262," ",Z1262," ",AA1262," ",AB1262," ",AC1262," ",AD1262," ",AE1262," ",AF1262," ",AG1262)</f>
        <v/>
      </c>
    </row>
    <row r="1263">
      <c r="AH1263" s="25">
        <f>CONCATENATE(X1263," ",Y1263," ",Z1263," ",AA1263," ",AB1263," ",AC1263," ",AD1263," ",AE1263," ",AF1263," ",AG1263)</f>
        <v/>
      </c>
    </row>
    <row r="1264">
      <c r="AH1264" s="25">
        <f>CONCATENATE(X1264," ",Y1264," ",Z1264," ",AA1264," ",AB1264," ",AC1264," ",AD1264," ",AE1264," ",AF1264," ",AG1264)</f>
        <v/>
      </c>
    </row>
    <row r="1265">
      <c r="AH1265" s="25">
        <f>CONCATENATE(X1265," ",Y1265," ",Z1265," ",AA1265," ",AB1265," ",AC1265," ",AD1265," ",AE1265," ",AF1265," ",AG1265)</f>
        <v/>
      </c>
    </row>
    <row r="1266">
      <c r="AH1266" s="25">
        <f>CONCATENATE(X1266," ",Y1266," ",Z1266," ",AA1266," ",AB1266," ",AC1266," ",AD1266," ",AE1266," ",AF1266," ",AG1266)</f>
        <v/>
      </c>
    </row>
    <row r="1267">
      <c r="AH1267" s="25">
        <f>CONCATENATE(X1267," ",Y1267," ",Z1267," ",AA1267," ",AB1267," ",AC1267," ",AD1267," ",AE1267," ",AF1267," ",AG1267)</f>
        <v/>
      </c>
    </row>
    <row r="1268">
      <c r="AH1268" s="25">
        <f>CONCATENATE(X1268," ",Y1268," ",Z1268," ",AA1268," ",AB1268," ",AC1268," ",AD1268," ",AE1268," ",AF1268," ",AG1268)</f>
        <v/>
      </c>
    </row>
    <row r="1269">
      <c r="AH1269" s="25">
        <f>CONCATENATE(X1269," ",Y1269," ",Z1269," ",AA1269," ",AB1269," ",AC1269," ",AD1269," ",AE1269," ",AF1269," ",AG1269)</f>
        <v/>
      </c>
    </row>
    <row r="1270">
      <c r="AH1270" s="25">
        <f>CONCATENATE(X1270," ",Y1270," ",Z1270," ",AA1270," ",AB1270," ",AC1270," ",AD1270," ",AE1270," ",AF1270," ",AG1270)</f>
        <v/>
      </c>
    </row>
    <row r="1271">
      <c r="AH1271" s="25">
        <f>CONCATENATE(X1271," ",Y1271," ",Z1271," ",AA1271," ",AB1271," ",AC1271," ",AD1271," ",AE1271," ",AF1271," ",AG1271)</f>
        <v/>
      </c>
    </row>
    <row r="1272">
      <c r="AH1272" s="25">
        <f>CONCATENATE(X1272," ",Y1272," ",Z1272," ",AA1272," ",AB1272," ",AC1272," ",AD1272," ",AE1272," ",AF1272," ",AG1272)</f>
        <v/>
      </c>
    </row>
    <row r="1273">
      <c r="AH1273" s="25">
        <f>CONCATENATE(X1273," ",Y1273," ",Z1273," ",AA1273," ",AB1273," ",AC1273," ",AD1273," ",AE1273," ",AF1273," ",AG1273)</f>
        <v/>
      </c>
    </row>
    <row r="1274">
      <c r="AH1274" s="25">
        <f>CONCATENATE(X1274," ",Y1274," ",Z1274," ",AA1274," ",AB1274," ",AC1274," ",AD1274," ",AE1274," ",AF1274," ",AG1274)</f>
        <v/>
      </c>
    </row>
    <row r="1275">
      <c r="AH1275" s="25">
        <f>CONCATENATE(X1275," ",Y1275," ",Z1275," ",AA1275," ",AB1275," ",AC1275," ",AD1275," ",AE1275," ",AF1275," ",AG1275)</f>
        <v/>
      </c>
    </row>
    <row r="1276">
      <c r="AH1276" s="25">
        <f>CONCATENATE(X1276," ",Y1276," ",Z1276," ",AA1276," ",AB1276," ",AC1276," ",AD1276," ",AE1276," ",AF1276," ",AG1276)</f>
        <v/>
      </c>
    </row>
    <row r="1277">
      <c r="AH1277" s="25">
        <f>CONCATENATE(X1277," ",Y1277," ",Z1277," ",AA1277," ",AB1277," ",AC1277," ",AD1277," ",AE1277," ",AF1277," ",AG1277)</f>
        <v/>
      </c>
    </row>
    <row r="1278">
      <c r="AH1278" s="25">
        <f>CONCATENATE(X1278," ",Y1278," ",Z1278," ",AA1278," ",AB1278," ",AC1278," ",AD1278," ",AE1278," ",AF1278," ",AG1278)</f>
        <v/>
      </c>
    </row>
    <row r="1279">
      <c r="AH1279" s="25">
        <f>CONCATENATE(X1279," ",Y1279," ",Z1279," ",AA1279," ",AB1279," ",AC1279," ",AD1279," ",AE1279," ",AF1279," ",AG1279)</f>
        <v/>
      </c>
    </row>
    <row r="1280">
      <c r="AH1280" s="25">
        <f>CONCATENATE(X1280," ",Y1280," ",Z1280," ",AA1280," ",AB1280," ",AC1280," ",AD1280," ",AE1280," ",AF1280," ",AG1280)</f>
        <v/>
      </c>
    </row>
    <row r="1281">
      <c r="AH1281" s="25">
        <f>CONCATENATE(X1281," ",Y1281," ",Z1281," ",AA1281," ",AB1281," ",AC1281," ",AD1281," ",AE1281," ",AF1281," ",AG1281)</f>
        <v/>
      </c>
    </row>
    <row r="1282">
      <c r="AH1282" s="25">
        <f>CONCATENATE(X1282," ",Y1282," ",Z1282," ",AA1282," ",AB1282," ",AC1282," ",AD1282," ",AE1282," ",AF1282," ",AG1282)</f>
        <v/>
      </c>
    </row>
    <row r="1283">
      <c r="AH1283" s="25">
        <f>CONCATENATE(X1283," ",Y1283," ",Z1283," ",AA1283," ",AB1283," ",AC1283," ",AD1283," ",AE1283," ",AF1283," ",AG1283)</f>
        <v/>
      </c>
    </row>
    <row r="1284">
      <c r="AH1284" s="25">
        <f>CONCATENATE(X1284," ",Y1284," ",Z1284," ",AA1284," ",AB1284," ",AC1284," ",AD1284," ",AE1284," ",AF1284," ",AG1284)</f>
        <v/>
      </c>
    </row>
    <row r="1285">
      <c r="AH1285" s="25">
        <f>CONCATENATE(X1285," ",Y1285," ",Z1285," ",AA1285," ",AB1285," ",AC1285," ",AD1285," ",AE1285," ",AF1285," ",AG1285)</f>
        <v/>
      </c>
    </row>
    <row r="1286">
      <c r="AH1286" s="25">
        <f>CONCATENATE(X1286," ",Y1286," ",Z1286," ",AA1286," ",AB1286," ",AC1286," ",AD1286," ",AE1286," ",AF1286," ",AG1286)</f>
        <v/>
      </c>
    </row>
    <row r="1287">
      <c r="AH1287" s="25">
        <f>CONCATENATE(X1287," ",Y1287," ",Z1287," ",AA1287," ",AB1287," ",AC1287," ",AD1287," ",AE1287," ",AF1287," ",AG1287)</f>
        <v/>
      </c>
    </row>
    <row r="1288">
      <c r="AH1288" s="25">
        <f>CONCATENATE(X1288," ",Y1288," ",Z1288," ",AA1288," ",AB1288," ",AC1288," ",AD1288," ",AE1288," ",AF1288," ",AG1288)</f>
        <v/>
      </c>
    </row>
    <row r="1289">
      <c r="AH1289" s="25">
        <f>CONCATENATE(X1289," ",Y1289," ",Z1289," ",AA1289," ",AB1289," ",AC1289," ",AD1289," ",AE1289," ",AF1289," ",AG1289)</f>
        <v/>
      </c>
    </row>
    <row r="1290">
      <c r="AH1290" s="25">
        <f>CONCATENATE(X1290," ",Y1290," ",Z1290," ",AA1290," ",AB1290," ",AC1290," ",AD1290," ",AE1290," ",AF1290," ",AG1290)</f>
        <v/>
      </c>
    </row>
    <row r="1291">
      <c r="AH1291" s="25">
        <f>CONCATENATE(X1291," ",Y1291," ",Z1291," ",AA1291," ",AB1291," ",AC1291," ",AD1291," ",AE1291," ",AF1291," ",AG1291)</f>
        <v/>
      </c>
    </row>
    <row r="1292">
      <c r="AH1292" s="25">
        <f>CONCATENATE(X1292," ",Y1292," ",Z1292," ",AA1292," ",AB1292," ",AC1292," ",AD1292," ",AE1292," ",AF1292," ",AG1292)</f>
        <v/>
      </c>
    </row>
    <row r="1293">
      <c r="AH1293" s="25">
        <f>CONCATENATE(X1293," ",Y1293," ",Z1293," ",AA1293," ",AB1293," ",AC1293," ",AD1293," ",AE1293," ",AF1293," ",AG1293)</f>
        <v/>
      </c>
    </row>
    <row r="1294">
      <c r="AH1294" s="25">
        <f>CONCATENATE(X1294," ",Y1294," ",Z1294," ",AA1294," ",AB1294," ",AC1294," ",AD1294," ",AE1294," ",AF1294," ",AG1294)</f>
        <v/>
      </c>
    </row>
    <row r="1295">
      <c r="AH1295" s="25">
        <f>CONCATENATE(X1295," ",Y1295," ",Z1295," ",AA1295," ",AB1295," ",AC1295," ",AD1295," ",AE1295," ",AF1295," ",AG1295)</f>
        <v/>
      </c>
    </row>
    <row r="1296">
      <c r="AH1296" s="25">
        <f>CONCATENATE(X1296," ",Y1296," ",Z1296," ",AA1296," ",AB1296," ",AC1296," ",AD1296," ",AE1296," ",AF1296," ",AG1296)</f>
        <v/>
      </c>
    </row>
    <row r="1297">
      <c r="AH1297" s="25">
        <f>CONCATENATE(X1297," ",Y1297," ",Z1297," ",AA1297," ",AB1297," ",AC1297," ",AD1297," ",AE1297," ",AF1297," ",AG1297)</f>
        <v/>
      </c>
    </row>
    <row r="1298">
      <c r="AH1298" s="25">
        <f>CONCATENATE(X1298," ",Y1298," ",Z1298," ",AA1298," ",AB1298," ",AC1298," ",AD1298," ",AE1298," ",AF1298," ",AG1298)</f>
        <v/>
      </c>
    </row>
    <row r="1299">
      <c r="AH1299" s="25">
        <f>CONCATENATE(X1299," ",Y1299," ",Z1299," ",AA1299," ",AB1299," ",AC1299," ",AD1299," ",AE1299," ",AF1299," ",AG1299)</f>
        <v/>
      </c>
    </row>
    <row r="1300">
      <c r="AH1300" s="25">
        <f>CONCATENATE(X1300," ",Y1300," ",Z1300," ",AA1300," ",AB1300," ",AC1300," ",AD1300," ",AE1300," ",AF1300," ",AG1300)</f>
        <v/>
      </c>
    </row>
    <row r="1301">
      <c r="AH1301" s="25">
        <f>CONCATENATE(X1301," ",Y1301," ",Z1301," ",AA1301," ",AB1301," ",AC1301," ",AD1301," ",AE1301," ",AF1301," ",AG1301)</f>
        <v/>
      </c>
    </row>
    <row r="1302">
      <c r="AH1302" s="25">
        <f>CONCATENATE(X1302," ",Y1302," ",Z1302," ",AA1302," ",AB1302," ",AC1302," ",AD1302," ",AE1302," ",AF1302," ",AG1302)</f>
        <v/>
      </c>
    </row>
    <row r="1303">
      <c r="AH1303" s="25">
        <f>CONCATENATE(X1303," ",Y1303," ",Z1303," ",AA1303," ",AB1303," ",AC1303," ",AD1303," ",AE1303," ",AF1303," ",AG1303)</f>
        <v/>
      </c>
    </row>
    <row r="1304">
      <c r="AH1304" s="25">
        <f>CONCATENATE(X1304," ",Y1304," ",Z1304," ",AA1304," ",AB1304," ",AC1304," ",AD1304," ",AE1304," ",AF1304," ",AG1304)</f>
        <v/>
      </c>
    </row>
    <row r="1305">
      <c r="AH1305" s="25">
        <f>CONCATENATE(X1305," ",Y1305," ",Z1305," ",AA1305," ",AB1305," ",AC1305," ",AD1305," ",AE1305," ",AF1305," ",AG1305)</f>
        <v/>
      </c>
    </row>
    <row r="1306">
      <c r="AH1306" s="25">
        <f>CONCATENATE(X1306," ",Y1306," ",Z1306," ",AA1306," ",AB1306," ",AC1306," ",AD1306," ",AE1306," ",AF1306," ",AG1306)</f>
        <v/>
      </c>
    </row>
    <row r="1307">
      <c r="AH1307" s="25">
        <f>CONCATENATE(X1307," ",Y1307," ",Z1307," ",AA1307," ",AB1307," ",AC1307," ",AD1307," ",AE1307," ",AF1307," ",AG1307)</f>
        <v/>
      </c>
    </row>
    <row r="1308">
      <c r="AH1308" s="25">
        <f>CONCATENATE(X1308," ",Y1308," ",Z1308," ",AA1308," ",AB1308," ",AC1308," ",AD1308," ",AE1308," ",AF1308," ",AG1308)</f>
        <v/>
      </c>
    </row>
    <row r="1309">
      <c r="AH1309" s="25">
        <f>CONCATENATE(X1309," ",Y1309," ",Z1309," ",AA1309," ",AB1309," ",AC1309," ",AD1309," ",AE1309," ",AF1309," ",AG1309)</f>
        <v/>
      </c>
    </row>
    <row r="1310">
      <c r="AH1310" s="25">
        <f>CONCATENATE(X1310," ",Y1310," ",Z1310," ",AA1310," ",AB1310," ",AC1310," ",AD1310," ",AE1310," ",AF1310," ",AG1310)</f>
        <v/>
      </c>
    </row>
    <row r="1311">
      <c r="AH1311" s="25">
        <f>CONCATENATE(X1311," ",Y1311," ",Z1311," ",AA1311," ",AB1311," ",AC1311," ",AD1311," ",AE1311," ",AF1311," ",AG1311)</f>
        <v/>
      </c>
    </row>
    <row r="1312">
      <c r="AH1312" s="25">
        <f>CONCATENATE(X1312," ",Y1312," ",Z1312," ",AA1312," ",AB1312," ",AC1312," ",AD1312," ",AE1312," ",AF1312," ",AG1312)</f>
        <v/>
      </c>
    </row>
    <row r="1313">
      <c r="AH1313" s="25">
        <f>CONCATENATE(X1313," ",Y1313," ",Z1313," ",AA1313," ",AB1313," ",AC1313," ",AD1313," ",AE1313," ",AF1313," ",AG1313)</f>
        <v/>
      </c>
    </row>
    <row r="1314">
      <c r="AH1314" s="25">
        <f>CONCATENATE(X1314," ",Y1314," ",Z1314," ",AA1314," ",AB1314," ",AC1314," ",AD1314," ",AE1314," ",AF1314," ",AG1314)</f>
        <v/>
      </c>
    </row>
    <row r="1315">
      <c r="AH1315" s="25">
        <f>CONCATENATE(X1315," ",Y1315," ",Z1315," ",AA1315," ",AB1315," ",AC1315," ",AD1315," ",AE1315," ",AF1315," ",AG1315)</f>
        <v/>
      </c>
    </row>
    <row r="1316">
      <c r="AH1316" s="25">
        <f>CONCATENATE(X1316," ",Y1316," ",Z1316," ",AA1316," ",AB1316," ",AC1316," ",AD1316," ",AE1316," ",AF1316," ",AG1316)</f>
        <v/>
      </c>
    </row>
    <row r="1317">
      <c r="AH1317" s="25">
        <f>CONCATENATE(X1317," ",Y1317," ",Z1317," ",AA1317," ",AB1317," ",AC1317," ",AD1317," ",AE1317," ",AF1317," ",AG1317)</f>
        <v/>
      </c>
    </row>
    <row r="1318">
      <c r="AH1318" s="25">
        <f>CONCATENATE(X1318," ",Y1318," ",Z1318," ",AA1318," ",AB1318," ",AC1318," ",AD1318," ",AE1318," ",AF1318," ",AG1318)</f>
        <v/>
      </c>
    </row>
    <row r="1319">
      <c r="AH1319" s="25">
        <f>CONCATENATE(X1319," ",Y1319," ",Z1319," ",AA1319," ",AB1319," ",AC1319," ",AD1319," ",AE1319," ",AF1319," ",AG1319)</f>
        <v/>
      </c>
    </row>
    <row r="1320">
      <c r="AH1320" s="25">
        <f>CONCATENATE(X1320," ",Y1320," ",Z1320," ",AA1320," ",AB1320," ",AC1320," ",AD1320," ",AE1320," ",AF1320," ",AG1320)</f>
        <v/>
      </c>
    </row>
    <row r="1321">
      <c r="AH1321" s="25">
        <f>CONCATENATE(X1321," ",Y1321," ",Z1321," ",AA1321," ",AB1321," ",AC1321," ",AD1321," ",AE1321," ",AF1321," ",AG1321)</f>
        <v/>
      </c>
    </row>
    <row r="1322">
      <c r="AH1322" s="25">
        <f>CONCATENATE(X1322," ",Y1322," ",Z1322," ",AA1322," ",AB1322," ",AC1322," ",AD1322," ",AE1322," ",AF1322," ",AG1322)</f>
        <v/>
      </c>
    </row>
    <row r="1323">
      <c r="AH1323" s="25">
        <f>CONCATENATE(X1323," ",Y1323," ",Z1323," ",AA1323," ",AB1323," ",AC1323," ",AD1323," ",AE1323," ",AF1323," ",AG1323)</f>
        <v/>
      </c>
    </row>
    <row r="1324">
      <c r="AH1324" s="25">
        <f>CONCATENATE(X1324," ",Y1324," ",Z1324," ",AA1324," ",AB1324," ",AC1324," ",AD1324," ",AE1324," ",AF1324," ",AG1324)</f>
        <v/>
      </c>
    </row>
    <row r="1325">
      <c r="AH1325" s="25">
        <f>CONCATENATE(X1325," ",Y1325," ",Z1325," ",AA1325," ",AB1325," ",AC1325," ",AD1325," ",AE1325," ",AF1325," ",AG1325)</f>
        <v/>
      </c>
    </row>
    <row r="1326">
      <c r="AH1326" s="25">
        <f>CONCATENATE(X1326," ",Y1326," ",Z1326," ",AA1326," ",AB1326," ",AC1326," ",AD1326," ",AE1326," ",AF1326," ",AG1326)</f>
        <v/>
      </c>
    </row>
    <row r="1327">
      <c r="AH1327" s="25">
        <f>CONCATENATE(X1327," ",Y1327," ",Z1327," ",AA1327," ",AB1327," ",AC1327," ",AD1327," ",AE1327," ",AF1327," ",AG1327)</f>
        <v/>
      </c>
    </row>
    <row r="1328">
      <c r="AH1328" s="25">
        <f>CONCATENATE(X1328," ",Y1328," ",Z1328," ",AA1328," ",AB1328," ",AC1328," ",AD1328," ",AE1328," ",AF1328," ",AG1328)</f>
        <v/>
      </c>
    </row>
    <row r="1329">
      <c r="AH1329" s="25">
        <f>CONCATENATE(X1329," ",Y1329," ",Z1329," ",AA1329," ",AB1329," ",AC1329," ",AD1329," ",AE1329," ",AF1329," ",AG1329)</f>
        <v/>
      </c>
    </row>
    <row r="1330">
      <c r="AH1330" s="25">
        <f>CONCATENATE(X1330," ",Y1330," ",Z1330," ",AA1330," ",AB1330," ",AC1330," ",AD1330," ",AE1330," ",AF1330," ",AG1330)</f>
        <v/>
      </c>
    </row>
    <row r="1331">
      <c r="AH1331" s="25">
        <f>CONCATENATE(X1331," ",Y1331," ",Z1331," ",AA1331," ",AB1331," ",AC1331," ",AD1331," ",AE1331," ",AF1331," ",AG1331)</f>
        <v/>
      </c>
    </row>
    <row r="1332">
      <c r="AH1332" s="25">
        <f>CONCATENATE(X1332," ",Y1332," ",Z1332," ",AA1332," ",AB1332," ",AC1332," ",AD1332," ",AE1332," ",AF1332," ",AG1332)</f>
        <v/>
      </c>
    </row>
    <row r="1333">
      <c r="AH1333" s="25">
        <f>CONCATENATE(X1333," ",Y1333," ",Z1333," ",AA1333," ",AB1333," ",AC1333," ",AD1333," ",AE1333," ",AF1333," ",AG1333)</f>
        <v/>
      </c>
    </row>
    <row r="1334">
      <c r="AH1334" s="25">
        <f>CONCATENATE(X1334," ",Y1334," ",Z1334," ",AA1334," ",AB1334," ",AC1334," ",AD1334," ",AE1334," ",AF1334," ",AG1334)</f>
        <v/>
      </c>
    </row>
    <row r="1335">
      <c r="AH1335" s="25">
        <f>CONCATENATE(X1335," ",Y1335," ",Z1335," ",AA1335," ",AB1335," ",AC1335," ",AD1335," ",AE1335," ",AF1335," ",AG1335)</f>
        <v/>
      </c>
    </row>
    <row r="1336">
      <c r="AH1336" s="25">
        <f>CONCATENATE(X1336," ",Y1336," ",Z1336," ",AA1336," ",AB1336," ",AC1336," ",AD1336," ",AE1336," ",AF1336," ",AG1336)</f>
        <v/>
      </c>
    </row>
    <row r="1337">
      <c r="AH1337" s="25">
        <f>CONCATENATE(X1337," ",Y1337," ",Z1337," ",AA1337," ",AB1337," ",AC1337," ",AD1337," ",AE1337," ",AF1337," ",AG1337)</f>
        <v/>
      </c>
    </row>
    <row r="1338">
      <c r="AH1338" s="25">
        <f>CONCATENATE(X1338," ",Y1338," ",Z1338," ",AA1338," ",AB1338," ",AC1338," ",AD1338," ",AE1338," ",AF1338," ",AG1338)</f>
        <v/>
      </c>
    </row>
    <row r="1339">
      <c r="AH1339" s="25">
        <f>CONCATENATE(X1339," ",Y1339," ",Z1339," ",AA1339," ",AB1339," ",AC1339," ",AD1339," ",AE1339," ",AF1339," ",AG1339)</f>
        <v/>
      </c>
    </row>
    <row r="1340">
      <c r="AH1340" s="25">
        <f>CONCATENATE(X1340," ",Y1340," ",Z1340," ",AA1340," ",AB1340," ",AC1340," ",AD1340," ",AE1340," ",AF1340," ",AG1340)</f>
        <v/>
      </c>
    </row>
    <row r="1341">
      <c r="AH1341" s="25">
        <f>CONCATENATE(X1341," ",Y1341," ",Z1341," ",AA1341," ",AB1341," ",AC1341," ",AD1341," ",AE1341," ",AF1341," ",AG1341)</f>
        <v/>
      </c>
    </row>
    <row r="1342">
      <c r="AH1342" s="25">
        <f>CONCATENATE(X1342," ",Y1342," ",Z1342," ",AA1342," ",AB1342," ",AC1342," ",AD1342," ",AE1342," ",AF1342," ",AG1342)</f>
        <v/>
      </c>
    </row>
    <row r="1343">
      <c r="AH1343" s="25">
        <f>CONCATENATE(X1343," ",Y1343," ",Z1343," ",AA1343," ",AB1343," ",AC1343," ",AD1343," ",AE1343," ",AF1343," ",AG1343)</f>
        <v/>
      </c>
    </row>
    <row r="1344">
      <c r="AH1344" s="25">
        <f>CONCATENATE(X1344," ",Y1344," ",Z1344," ",AA1344," ",AB1344," ",AC1344," ",AD1344," ",AE1344," ",AF1344," ",AG1344)</f>
        <v/>
      </c>
    </row>
    <row r="1345">
      <c r="AH1345" s="25">
        <f>CONCATENATE(X1345," ",Y1345," ",Z1345," ",AA1345," ",AB1345," ",AC1345," ",AD1345," ",AE1345," ",AF1345," ",AG1345)</f>
        <v/>
      </c>
    </row>
    <row r="1346">
      <c r="AH1346" s="25">
        <f>CONCATENATE(X1346," ",Y1346," ",Z1346," ",AA1346," ",AB1346," ",AC1346," ",AD1346," ",AE1346," ",AF1346," ",AG1346)</f>
        <v/>
      </c>
    </row>
    <row r="1347">
      <c r="AH1347" s="25">
        <f>CONCATENATE(X1347," ",Y1347," ",Z1347," ",AA1347," ",AB1347," ",AC1347," ",AD1347," ",AE1347," ",AF1347," ",AG1347)</f>
        <v/>
      </c>
    </row>
    <row r="1348">
      <c r="AH1348" s="25">
        <f>CONCATENATE(X1348," ",Y1348," ",Z1348," ",AA1348," ",AB1348," ",AC1348," ",AD1348," ",AE1348," ",AF1348," ",AG1348)</f>
        <v/>
      </c>
    </row>
    <row r="1349">
      <c r="AH1349" s="25">
        <f>CONCATENATE(X1349," ",Y1349," ",Z1349," ",AA1349," ",AB1349," ",AC1349," ",AD1349," ",AE1349," ",AF1349," ",AG1349)</f>
        <v/>
      </c>
    </row>
    <row r="1350">
      <c r="AH1350" s="25">
        <f>CONCATENATE(X1350," ",Y1350," ",Z1350," ",AA1350," ",AB1350," ",AC1350," ",AD1350," ",AE1350," ",AF1350," ",AG1350)</f>
        <v/>
      </c>
    </row>
    <row r="1351">
      <c r="AH1351" s="25">
        <f>CONCATENATE(X1351," ",Y1351," ",Z1351," ",AA1351," ",AB1351," ",AC1351," ",AD1351," ",AE1351," ",AF1351," ",AG1351)</f>
        <v/>
      </c>
    </row>
    <row r="1352">
      <c r="AH1352" s="25">
        <f>CONCATENATE(X1352," ",Y1352," ",Z1352," ",AA1352," ",AB1352," ",AC1352," ",AD1352," ",AE1352," ",AF1352," ",AG1352)</f>
        <v/>
      </c>
    </row>
    <row r="1353">
      <c r="AH1353" s="25">
        <f>CONCATENATE(X1353," ",Y1353," ",Z1353," ",AA1353," ",AB1353," ",AC1353," ",AD1353," ",AE1353," ",AF1353," ",AG1353)</f>
        <v/>
      </c>
    </row>
    <row r="1354">
      <c r="AH1354" s="25">
        <f>CONCATENATE(X1354," ",Y1354," ",Z1354," ",AA1354," ",AB1354," ",AC1354," ",AD1354," ",AE1354," ",AF1354," ",AG1354)</f>
        <v/>
      </c>
    </row>
    <row r="1355">
      <c r="AH1355" s="25">
        <f>CONCATENATE(X1355," ",Y1355," ",Z1355," ",AA1355," ",AB1355," ",AC1355," ",AD1355," ",AE1355," ",AF1355," ",AG1355)</f>
        <v/>
      </c>
    </row>
    <row r="1356">
      <c r="AH1356" s="25">
        <f>CONCATENATE(X1356," ",Y1356," ",Z1356," ",AA1356," ",AB1356," ",AC1356," ",AD1356," ",AE1356," ",AF1356," ",AG1356)</f>
        <v/>
      </c>
    </row>
    <row r="1357">
      <c r="AH1357" s="25">
        <f>CONCATENATE(X1357," ",Y1357," ",Z1357," ",AA1357," ",AB1357," ",AC1357," ",AD1357," ",AE1357," ",AF1357," ",AG1357)</f>
        <v/>
      </c>
    </row>
    <row r="1358">
      <c r="AH1358" s="25">
        <f>CONCATENATE(X1358," ",Y1358," ",Z1358," ",AA1358," ",AB1358," ",AC1358," ",AD1358," ",AE1358," ",AF1358," ",AG1358)</f>
        <v/>
      </c>
    </row>
    <row r="1359">
      <c r="AH1359" s="25">
        <f>CONCATENATE(X1359," ",Y1359," ",Z1359," ",AA1359," ",AB1359," ",AC1359," ",AD1359," ",AE1359," ",AF1359," ",AG1359)</f>
        <v/>
      </c>
    </row>
    <row r="1360">
      <c r="AH1360" s="25">
        <f>CONCATENATE(X1360," ",Y1360," ",Z1360," ",AA1360," ",AB1360," ",AC1360," ",AD1360," ",AE1360," ",AF1360," ",AG1360)</f>
        <v/>
      </c>
    </row>
    <row r="1361">
      <c r="AH1361" s="25">
        <f>CONCATENATE(X1361," ",Y1361," ",Z1361," ",AA1361," ",AB1361," ",AC1361," ",AD1361," ",AE1361," ",AF1361," ",AG1361)</f>
        <v/>
      </c>
    </row>
    <row r="1362">
      <c r="AH1362" s="25">
        <f>CONCATENATE(X1362," ",Y1362," ",Z1362," ",AA1362," ",AB1362," ",AC1362," ",AD1362," ",AE1362," ",AF1362," ",AG1362)</f>
        <v/>
      </c>
    </row>
    <row r="1363">
      <c r="AH1363" s="25">
        <f>CONCATENATE(X1363," ",Y1363," ",Z1363," ",AA1363," ",AB1363," ",AC1363," ",AD1363," ",AE1363," ",AF1363," ",AG1363)</f>
        <v/>
      </c>
    </row>
    <row r="1364">
      <c r="AH1364" s="25">
        <f>CONCATENATE(X1364," ",Y1364," ",Z1364," ",AA1364," ",AB1364," ",AC1364," ",AD1364," ",AE1364," ",AF1364," ",AG1364)</f>
        <v/>
      </c>
    </row>
    <row r="1365">
      <c r="AH1365" s="25">
        <f>CONCATENATE(X1365," ",Y1365," ",Z1365," ",AA1365," ",AB1365," ",AC1365," ",AD1365," ",AE1365," ",AF1365," ",AG1365)</f>
        <v/>
      </c>
    </row>
    <row r="1366">
      <c r="AH1366" s="25">
        <f>CONCATENATE(X1366," ",Y1366," ",Z1366," ",AA1366," ",AB1366," ",AC1366," ",AD1366," ",AE1366," ",AF1366," ",AG1366)</f>
        <v/>
      </c>
    </row>
    <row r="1367">
      <c r="AH1367" s="25">
        <f>CONCATENATE(X1367," ",Y1367," ",Z1367," ",AA1367," ",AB1367," ",AC1367," ",AD1367," ",AE1367," ",AF1367," ",AG1367)</f>
        <v/>
      </c>
    </row>
    <row r="1368">
      <c r="AH1368" s="25">
        <f>CONCATENATE(X1368," ",Y1368," ",Z1368," ",AA1368," ",AB1368," ",AC1368," ",AD1368," ",AE1368," ",AF1368," ",AG1368)</f>
        <v/>
      </c>
    </row>
    <row r="1369">
      <c r="AH1369" s="25">
        <f>CONCATENATE(X1369," ",Y1369," ",Z1369," ",AA1369," ",AB1369," ",AC1369," ",AD1369," ",AE1369," ",AF1369," ",AG1369)</f>
        <v/>
      </c>
    </row>
    <row r="1370">
      <c r="AH1370" s="25">
        <f>CONCATENATE(X1370," ",Y1370," ",Z1370," ",AA1370," ",AB1370," ",AC1370," ",AD1370," ",AE1370," ",AF1370," ",AG1370)</f>
        <v/>
      </c>
    </row>
    <row r="1371">
      <c r="AH1371" s="25">
        <f>CONCATENATE(X1371," ",Y1371," ",Z1371," ",AA1371," ",AB1371," ",AC1371," ",AD1371," ",AE1371," ",AF1371," ",AG1371)</f>
        <v/>
      </c>
    </row>
    <row r="1372">
      <c r="AH1372" s="25">
        <f>CONCATENATE(X1372," ",Y1372," ",Z1372," ",AA1372," ",AB1372," ",AC1372," ",AD1372," ",AE1372," ",AF1372," ",AG1372)</f>
        <v/>
      </c>
    </row>
    <row r="1373">
      <c r="AH1373" s="25">
        <f>CONCATENATE(X1373," ",Y1373," ",Z1373," ",AA1373," ",AB1373," ",AC1373," ",AD1373," ",AE1373," ",AF1373," ",AG1373)</f>
        <v/>
      </c>
    </row>
    <row r="1374">
      <c r="AH1374" s="25">
        <f>CONCATENATE(X1374," ",Y1374," ",Z1374," ",AA1374," ",AB1374," ",AC1374," ",AD1374," ",AE1374," ",AF1374," ",AG1374)</f>
        <v/>
      </c>
    </row>
    <row r="1375">
      <c r="AH1375" s="25">
        <f>CONCATENATE(X1375," ",Y1375," ",Z1375," ",AA1375," ",AB1375," ",AC1375," ",AD1375," ",AE1375," ",AF1375," ",AG1375)</f>
        <v/>
      </c>
    </row>
    <row r="1376">
      <c r="AH1376" s="25">
        <f>CONCATENATE(X1376," ",Y1376," ",Z1376," ",AA1376," ",AB1376," ",AC1376," ",AD1376," ",AE1376," ",AF1376," ",AG1376)</f>
        <v/>
      </c>
    </row>
    <row r="1377">
      <c r="AH1377" s="25">
        <f>CONCATENATE(X1377," ",Y1377," ",Z1377," ",AA1377," ",AB1377," ",AC1377," ",AD1377," ",AE1377," ",AF1377," ",AG1377)</f>
        <v/>
      </c>
    </row>
    <row r="1378">
      <c r="AH1378" s="25">
        <f>CONCATENATE(X1378," ",Y1378," ",Z1378," ",AA1378," ",AB1378," ",AC1378," ",AD1378," ",AE1378," ",AF1378," ",AG1378)</f>
        <v/>
      </c>
    </row>
    <row r="1379">
      <c r="AH1379" s="25">
        <f>CONCATENATE(X1379," ",Y1379," ",Z1379," ",AA1379," ",AB1379," ",AC1379," ",AD1379," ",AE1379," ",AF1379," ",AG1379)</f>
        <v/>
      </c>
    </row>
    <row r="1380">
      <c r="AH1380" s="25">
        <f>CONCATENATE(X1380," ",Y1380," ",Z1380," ",AA1380," ",AB1380," ",AC1380," ",AD1380," ",AE1380," ",AF1380," ",AG1380)</f>
        <v/>
      </c>
    </row>
    <row r="1381">
      <c r="AH1381" s="25">
        <f>CONCATENATE(X1381," ",Y1381," ",Z1381," ",AA1381," ",AB1381," ",AC1381," ",AD1381," ",AE1381," ",AF1381," ",AG1381)</f>
        <v/>
      </c>
    </row>
    <row r="1382">
      <c r="AH1382" s="25">
        <f>CONCATENATE(X1382," ",Y1382," ",Z1382," ",AA1382," ",AB1382," ",AC1382," ",AD1382," ",AE1382," ",AF1382," ",AG1382)</f>
        <v/>
      </c>
    </row>
    <row r="1383">
      <c r="AH1383" s="25">
        <f>CONCATENATE(X1383," ",Y1383," ",Z1383," ",AA1383," ",AB1383," ",AC1383," ",AD1383," ",AE1383," ",AF1383," ",AG1383)</f>
        <v/>
      </c>
    </row>
    <row r="1384">
      <c r="AH1384" s="25">
        <f>CONCATENATE(X1384," ",Y1384," ",Z1384," ",AA1384," ",AB1384," ",AC1384," ",AD1384," ",AE1384," ",AF1384," ",AG1384)</f>
        <v/>
      </c>
    </row>
    <row r="1385">
      <c r="AH1385" s="25">
        <f>CONCATENATE(X1385," ",Y1385," ",Z1385," ",AA1385," ",AB1385," ",AC1385," ",AD1385," ",AE1385," ",AF1385," ",AG1385)</f>
        <v/>
      </c>
    </row>
    <row r="1386">
      <c r="AH1386" s="25">
        <f>CONCATENATE(X1386," ",Y1386," ",Z1386," ",AA1386," ",AB1386," ",AC1386," ",AD1386," ",AE1386," ",AF1386," ",AG1386)</f>
        <v/>
      </c>
    </row>
    <row r="1387">
      <c r="AH1387" s="25">
        <f>CONCATENATE(X1387," ",Y1387," ",Z1387," ",AA1387," ",AB1387," ",AC1387," ",AD1387," ",AE1387," ",AF1387," ",AG1387)</f>
        <v/>
      </c>
    </row>
    <row r="1388">
      <c r="AH1388" s="25">
        <f>CONCATENATE(X1388," ",Y1388," ",Z1388," ",AA1388," ",AB1388," ",AC1388," ",AD1388," ",AE1388," ",AF1388," ",AG1388)</f>
        <v/>
      </c>
    </row>
    <row r="1389">
      <c r="AH1389" s="25">
        <f>CONCATENATE(X1389," ",Y1389," ",Z1389," ",AA1389," ",AB1389," ",AC1389," ",AD1389," ",AE1389," ",AF1389," ",AG1389)</f>
        <v/>
      </c>
    </row>
    <row r="1390">
      <c r="AH1390" s="25">
        <f>CONCATENATE(X1390," ",Y1390," ",Z1390," ",AA1390," ",AB1390," ",AC1390," ",AD1390," ",AE1390," ",AF1390," ",AG1390)</f>
        <v/>
      </c>
    </row>
    <row r="1391">
      <c r="AH1391" s="25">
        <f>CONCATENATE(X1391," ",Y1391," ",Z1391," ",AA1391," ",AB1391," ",AC1391," ",AD1391," ",AE1391," ",AF1391," ",AG1391)</f>
        <v/>
      </c>
    </row>
    <row r="1392">
      <c r="AH1392" s="25">
        <f>CONCATENATE(X1392," ",Y1392," ",Z1392," ",AA1392," ",AB1392," ",AC1392," ",AD1392," ",AE1392," ",AF1392," ",AG1392)</f>
        <v/>
      </c>
    </row>
    <row r="1393">
      <c r="AH1393" s="25">
        <f>CONCATENATE(X1393," ",Y1393," ",Z1393," ",AA1393," ",AB1393," ",AC1393," ",AD1393," ",AE1393," ",AF1393," ",AG1393)</f>
        <v/>
      </c>
    </row>
    <row r="1394">
      <c r="AH1394" s="25">
        <f>CONCATENATE(X1394," ",Y1394," ",Z1394," ",AA1394," ",AB1394," ",AC1394," ",AD1394," ",AE1394," ",AF1394," ",AG1394)</f>
        <v/>
      </c>
    </row>
    <row r="1395">
      <c r="AH1395" s="25">
        <f>CONCATENATE(X1395," ",Y1395," ",Z1395," ",AA1395," ",AB1395," ",AC1395," ",AD1395," ",AE1395," ",AF1395," ",AG1395)</f>
        <v/>
      </c>
    </row>
    <row r="1396">
      <c r="AH1396" s="25">
        <f>CONCATENATE(X1396," ",Y1396," ",Z1396," ",AA1396," ",AB1396," ",AC1396," ",AD1396," ",AE1396," ",AF1396," ",AG1396)</f>
        <v/>
      </c>
    </row>
    <row r="1397">
      <c r="AH1397" s="25">
        <f>CONCATENATE(X1397," ",Y1397," ",Z1397," ",AA1397," ",AB1397," ",AC1397," ",AD1397," ",AE1397," ",AF1397," ",AG1397)</f>
        <v/>
      </c>
    </row>
    <row r="1398">
      <c r="AH1398" s="25">
        <f>CONCATENATE(X1398," ",Y1398," ",Z1398," ",AA1398," ",AB1398," ",AC1398," ",AD1398," ",AE1398," ",AF1398," ",AG1398)</f>
        <v/>
      </c>
    </row>
    <row r="1399">
      <c r="AH1399" s="25">
        <f>CONCATENATE(X1399," ",Y1399," ",Z1399," ",AA1399," ",AB1399," ",AC1399," ",AD1399," ",AE1399," ",AF1399," ",AG1399)</f>
        <v/>
      </c>
    </row>
    <row r="1400">
      <c r="AH1400" s="25">
        <f>CONCATENATE(X1400," ",Y1400," ",Z1400," ",AA1400," ",AB1400," ",AC1400," ",AD1400," ",AE1400," ",AF1400," ",AG1400)</f>
        <v/>
      </c>
    </row>
    <row r="1401">
      <c r="AH1401" s="25">
        <f>CONCATENATE(X1401," ",Y1401," ",Z1401," ",AA1401," ",AB1401," ",AC1401," ",AD1401," ",AE1401," ",AF1401," ",AG1401)</f>
        <v/>
      </c>
    </row>
    <row r="1402">
      <c r="AH1402" s="25">
        <f>CONCATENATE(X1402," ",Y1402," ",Z1402," ",AA1402," ",AB1402," ",AC1402," ",AD1402," ",AE1402," ",AF1402," ",AG1402)</f>
        <v/>
      </c>
    </row>
    <row r="1403">
      <c r="AH1403" s="25">
        <f>CONCATENATE(X1403," ",Y1403," ",Z1403," ",AA1403," ",AB1403," ",AC1403," ",AD1403," ",AE1403," ",AF1403," ",AG1403)</f>
        <v/>
      </c>
    </row>
    <row r="1404">
      <c r="AH1404" s="25">
        <f>CONCATENATE(X1404," ",Y1404," ",Z1404," ",AA1404," ",AB1404," ",AC1404," ",AD1404," ",AE1404," ",AF1404," ",AG1404)</f>
        <v/>
      </c>
    </row>
    <row r="1405">
      <c r="AH1405" s="25">
        <f>CONCATENATE(X1405," ",Y1405," ",Z1405," ",AA1405," ",AB1405," ",AC1405," ",AD1405," ",AE1405," ",AF1405," ",AG1405)</f>
        <v/>
      </c>
    </row>
    <row r="1406">
      <c r="AH1406" s="25">
        <f>CONCATENATE(X1406," ",Y1406," ",Z1406," ",AA1406," ",AB1406," ",AC1406," ",AD1406," ",AE1406," ",AF1406," ",AG1406)</f>
        <v/>
      </c>
    </row>
    <row r="1407">
      <c r="AH1407" s="25">
        <f>CONCATENATE(X1407," ",Y1407," ",Z1407," ",AA1407," ",AB1407," ",AC1407," ",AD1407," ",AE1407," ",AF1407," ",AG1407)</f>
        <v/>
      </c>
    </row>
    <row r="1408">
      <c r="AH1408" s="25">
        <f>CONCATENATE(X1408," ",Y1408," ",Z1408," ",AA1408," ",AB1408," ",AC1408," ",AD1408," ",AE1408," ",AF1408," ",AG1408)</f>
        <v/>
      </c>
    </row>
    <row r="1409">
      <c r="AH1409" s="25">
        <f>CONCATENATE(X1409," ",Y1409," ",Z1409," ",AA1409," ",AB1409," ",AC1409," ",AD1409," ",AE1409," ",AF1409," ",AG1409)</f>
        <v/>
      </c>
    </row>
    <row r="1410">
      <c r="AH1410" s="25">
        <f>CONCATENATE(X1410," ",Y1410," ",Z1410," ",AA1410," ",AB1410," ",AC1410," ",AD1410," ",AE1410," ",AF1410," ",AG1410)</f>
        <v/>
      </c>
    </row>
    <row r="1411">
      <c r="AH1411" s="25">
        <f>CONCATENATE(X1411," ",Y1411," ",Z1411," ",AA1411," ",AB1411," ",AC1411," ",AD1411," ",AE1411," ",AF1411," ",AG1411)</f>
        <v/>
      </c>
    </row>
    <row r="1412">
      <c r="AH1412" s="25">
        <f>CONCATENATE(X1412," ",Y1412," ",Z1412," ",AA1412," ",AB1412," ",AC1412," ",AD1412," ",AE1412," ",AF1412," ",AG1412)</f>
        <v/>
      </c>
    </row>
    <row r="1413">
      <c r="AH1413" s="25">
        <f>CONCATENATE(X1413," ",Y1413," ",Z1413," ",AA1413," ",AB1413," ",AC1413," ",AD1413," ",AE1413," ",AF1413," ",AG1413)</f>
        <v/>
      </c>
    </row>
    <row r="1414">
      <c r="AH1414" s="25">
        <f>CONCATENATE(X1414," ",Y1414," ",Z1414," ",AA1414," ",AB1414," ",AC1414," ",AD1414," ",AE1414," ",AF1414," ",AG1414)</f>
        <v/>
      </c>
    </row>
    <row r="1415">
      <c r="AH1415" s="25">
        <f>CONCATENATE(X1415," ",Y1415," ",Z1415," ",AA1415," ",AB1415," ",AC1415," ",AD1415," ",AE1415," ",AF1415," ",AG1415)</f>
        <v/>
      </c>
    </row>
    <row r="1416">
      <c r="AH1416" s="25">
        <f>CONCATENATE(X1416," ",Y1416," ",Z1416," ",AA1416," ",AB1416," ",AC1416," ",AD1416," ",AE1416," ",AF1416," ",AG1416)</f>
        <v/>
      </c>
    </row>
    <row r="1417">
      <c r="AH1417" s="25">
        <f>CONCATENATE(X1417," ",Y1417," ",Z1417," ",AA1417," ",AB1417," ",AC1417," ",AD1417," ",AE1417," ",AF1417," ",AG1417)</f>
        <v/>
      </c>
    </row>
    <row r="1418">
      <c r="AH1418" s="25">
        <f>CONCATENATE(X1418," ",Y1418," ",Z1418," ",AA1418," ",AB1418," ",AC1418," ",AD1418," ",AE1418," ",AF1418," ",AG1418)</f>
        <v/>
      </c>
    </row>
    <row r="1419">
      <c r="AH1419" s="25">
        <f>CONCATENATE(X1419," ",Y1419," ",Z1419," ",AA1419," ",AB1419," ",AC1419," ",AD1419," ",AE1419," ",AF1419," ",AG1419)</f>
        <v/>
      </c>
    </row>
    <row r="1420">
      <c r="AH1420" s="25">
        <f>CONCATENATE(X1420," ",Y1420," ",Z1420," ",AA1420," ",AB1420," ",AC1420," ",AD1420," ",AE1420," ",AF1420," ",AG1420)</f>
        <v/>
      </c>
    </row>
    <row r="1421">
      <c r="AH1421" s="25">
        <f>CONCATENATE(X1421," ",Y1421," ",Z1421," ",AA1421," ",AB1421," ",AC1421," ",AD1421," ",AE1421," ",AF1421," ",AG1421)</f>
        <v/>
      </c>
    </row>
    <row r="1422">
      <c r="AH1422" s="25">
        <f>CONCATENATE(X1422," ",Y1422," ",Z1422," ",AA1422," ",AB1422," ",AC1422," ",AD1422," ",AE1422," ",AF1422," ",AG1422)</f>
        <v/>
      </c>
    </row>
    <row r="1423">
      <c r="AH1423" s="25">
        <f>CONCATENATE(X1423," ",Y1423," ",Z1423," ",AA1423," ",AB1423," ",AC1423," ",AD1423," ",AE1423," ",AF1423," ",AG1423)</f>
        <v/>
      </c>
    </row>
    <row r="1424">
      <c r="AH1424" s="25">
        <f>CONCATENATE(X1424," ",Y1424," ",Z1424," ",AA1424," ",AB1424," ",AC1424," ",AD1424," ",AE1424," ",AF1424," ",AG1424)</f>
        <v/>
      </c>
    </row>
    <row r="1425">
      <c r="AH1425" s="25">
        <f>CONCATENATE(X1425," ",Y1425," ",Z1425," ",AA1425," ",AB1425," ",AC1425," ",AD1425," ",AE1425," ",AF1425," ",AG1425)</f>
        <v/>
      </c>
    </row>
    <row r="1426">
      <c r="AH1426" s="25">
        <f>CONCATENATE(X1426," ",Y1426," ",Z1426," ",AA1426," ",AB1426," ",AC1426," ",AD1426," ",AE1426," ",AF1426," ",AG1426)</f>
        <v/>
      </c>
    </row>
    <row r="1427">
      <c r="AH1427" s="25">
        <f>CONCATENATE(X1427," ",Y1427," ",Z1427," ",AA1427," ",AB1427," ",AC1427," ",AD1427," ",AE1427," ",AF1427," ",AG1427)</f>
        <v/>
      </c>
    </row>
    <row r="1428">
      <c r="AH1428" s="25">
        <f>CONCATENATE(X1428," ",Y1428," ",Z1428," ",AA1428," ",AB1428," ",AC1428," ",AD1428," ",AE1428," ",AF1428," ",AG1428)</f>
        <v/>
      </c>
    </row>
    <row r="1429">
      <c r="AH1429" s="25">
        <f>CONCATENATE(X1429," ",Y1429," ",Z1429," ",AA1429," ",AB1429," ",AC1429," ",AD1429," ",AE1429," ",AF1429," ",AG1429)</f>
        <v/>
      </c>
    </row>
    <row r="1430">
      <c r="AH1430" s="25">
        <f>CONCATENATE(X1430," ",Y1430," ",Z1430," ",AA1430," ",AB1430," ",AC1430," ",AD1430," ",AE1430," ",AF1430," ",AG1430)</f>
        <v/>
      </c>
    </row>
    <row r="1431">
      <c r="AH1431" s="25">
        <f>CONCATENATE(X1431," ",Y1431," ",Z1431," ",AA1431," ",AB1431," ",AC1431," ",AD1431," ",AE1431," ",AF1431," ",AG1431)</f>
        <v/>
      </c>
    </row>
    <row r="1432">
      <c r="AH1432" s="25">
        <f>CONCATENATE(X1432," ",Y1432," ",Z1432," ",AA1432," ",AB1432," ",AC1432," ",AD1432," ",AE1432," ",AF1432," ",AG1432)</f>
        <v/>
      </c>
    </row>
    <row r="1433">
      <c r="AH1433" s="25">
        <f>CONCATENATE(X1433," ",Y1433," ",Z1433," ",AA1433," ",AB1433," ",AC1433," ",AD1433," ",AE1433," ",AF1433," ",AG1433)</f>
        <v/>
      </c>
    </row>
    <row r="1434">
      <c r="AH1434" s="25">
        <f>CONCATENATE(X1434," ",Y1434," ",Z1434," ",AA1434," ",AB1434," ",AC1434," ",AD1434," ",AE1434," ",AF1434," ",AG1434)</f>
        <v/>
      </c>
    </row>
    <row r="1435">
      <c r="AH1435" s="25">
        <f>CONCATENATE(X1435," ",Y1435," ",Z1435," ",AA1435," ",AB1435," ",AC1435," ",AD1435," ",AE1435," ",AF1435," ",AG1435)</f>
        <v/>
      </c>
    </row>
    <row r="1436">
      <c r="AH1436" s="25">
        <f>CONCATENATE(X1436," ",Y1436," ",Z1436," ",AA1436," ",AB1436," ",AC1436," ",AD1436," ",AE1436," ",AF1436," ",AG1436)</f>
        <v/>
      </c>
    </row>
    <row r="1437">
      <c r="AH1437" s="25">
        <f>CONCATENATE(X1437," ",Y1437," ",Z1437," ",AA1437," ",AB1437," ",AC1437," ",AD1437," ",AE1437," ",AF1437," ",AG1437)</f>
        <v/>
      </c>
    </row>
    <row r="1438">
      <c r="AH1438" s="25">
        <f>CONCATENATE(X1438," ",Y1438," ",Z1438," ",AA1438," ",AB1438," ",AC1438," ",AD1438," ",AE1438," ",AF1438," ",AG1438)</f>
        <v/>
      </c>
    </row>
    <row r="1439">
      <c r="AH1439" s="25">
        <f>CONCATENATE(X1439," ",Y1439," ",Z1439," ",AA1439," ",AB1439," ",AC1439," ",AD1439," ",AE1439," ",AF1439," ",AG1439)</f>
        <v/>
      </c>
    </row>
    <row r="1440">
      <c r="AH1440" s="25">
        <f>CONCATENATE(X1440," ",Y1440," ",Z1440," ",AA1440," ",AB1440," ",AC1440," ",AD1440," ",AE1440," ",AF1440," ",AG1440)</f>
        <v/>
      </c>
    </row>
    <row r="1441">
      <c r="AH1441" s="25">
        <f>CONCATENATE(X1441," ",Y1441," ",Z1441," ",AA1441," ",AB1441," ",AC1441," ",AD1441," ",AE1441," ",AF1441," ",AG1441)</f>
        <v/>
      </c>
    </row>
    <row r="1442">
      <c r="AH1442" s="25">
        <f>CONCATENATE(X1442," ",Y1442," ",Z1442," ",AA1442," ",AB1442," ",AC1442," ",AD1442," ",AE1442," ",AF1442," ",AG1442)</f>
        <v/>
      </c>
    </row>
    <row r="1443">
      <c r="AH1443" s="25">
        <f>CONCATENATE(X1443," ",Y1443," ",Z1443," ",AA1443," ",AB1443," ",AC1443," ",AD1443," ",AE1443," ",AF1443," ",AG1443)</f>
        <v/>
      </c>
    </row>
    <row r="1444">
      <c r="AH1444" s="25">
        <f>CONCATENATE(X1444," ",Y1444," ",Z1444," ",AA1444," ",AB1444," ",AC1444," ",AD1444," ",AE1444," ",AF1444," ",AG1444)</f>
        <v/>
      </c>
    </row>
    <row r="1445">
      <c r="AH1445" s="25">
        <f>CONCATENATE(X1445," ",Y1445," ",Z1445," ",AA1445," ",AB1445," ",AC1445," ",AD1445," ",AE1445," ",AF1445," ",AG1445)</f>
        <v/>
      </c>
    </row>
    <row r="1446">
      <c r="AH1446" s="25">
        <f>CONCATENATE(X1446," ",Y1446," ",Z1446," ",AA1446," ",AB1446," ",AC1446," ",AD1446," ",AE1446," ",AF1446," ",AG1446)</f>
        <v/>
      </c>
    </row>
    <row r="1447">
      <c r="AH1447" s="25">
        <f>CONCATENATE(X1447," ",Y1447," ",Z1447," ",AA1447," ",AB1447," ",AC1447," ",AD1447," ",AE1447," ",AF1447," ",AG1447)</f>
        <v/>
      </c>
    </row>
    <row r="1448">
      <c r="AH1448" s="25">
        <f>CONCATENATE(X1448," ",Y1448," ",Z1448," ",AA1448," ",AB1448," ",AC1448," ",AD1448," ",AE1448," ",AF1448," ",AG1448)</f>
        <v/>
      </c>
    </row>
    <row r="1449">
      <c r="AH1449" s="25">
        <f>CONCATENATE(X1449," ",Y1449," ",Z1449," ",AA1449," ",AB1449," ",AC1449," ",AD1449," ",AE1449," ",AF1449," ",AG1449)</f>
        <v/>
      </c>
    </row>
    <row r="1450">
      <c r="AH1450" s="25">
        <f>CONCATENATE(X1450," ",Y1450," ",Z1450," ",AA1450," ",AB1450," ",AC1450," ",AD1450," ",AE1450," ",AF1450," ",AG1450)</f>
        <v/>
      </c>
    </row>
    <row r="1451">
      <c r="AH1451" s="25">
        <f>CONCATENATE(X1451," ",Y1451," ",Z1451," ",AA1451," ",AB1451," ",AC1451," ",AD1451," ",AE1451," ",AF1451," ",AG1451)</f>
        <v/>
      </c>
    </row>
    <row r="1452">
      <c r="AH1452" s="25">
        <f>CONCATENATE(X1452," ",Y1452," ",Z1452," ",AA1452," ",AB1452," ",AC1452," ",AD1452," ",AE1452," ",AF1452," ",AG1452)</f>
        <v/>
      </c>
    </row>
    <row r="1453">
      <c r="AH1453" s="25">
        <f>CONCATENATE(X1453," ",Y1453," ",Z1453," ",AA1453," ",AB1453," ",AC1453," ",AD1453," ",AE1453," ",AF1453," ",AG1453)</f>
        <v/>
      </c>
    </row>
    <row r="1454">
      <c r="AH1454" s="25">
        <f>CONCATENATE(X1454," ",Y1454," ",Z1454," ",AA1454," ",AB1454," ",AC1454," ",AD1454," ",AE1454," ",AF1454," ",AG1454)</f>
        <v/>
      </c>
    </row>
    <row r="1455">
      <c r="AH1455" s="25">
        <f>CONCATENATE(X1455," ",Y1455," ",Z1455," ",AA1455," ",AB1455," ",AC1455," ",AD1455," ",AE1455," ",AF1455," ",AG1455)</f>
        <v/>
      </c>
    </row>
    <row r="1456">
      <c r="AH1456" s="25">
        <f>CONCATENATE(X1456," ",Y1456," ",Z1456," ",AA1456," ",AB1456," ",AC1456," ",AD1456," ",AE1456," ",AF1456," ",AG1456)</f>
        <v/>
      </c>
    </row>
    <row r="1457">
      <c r="AH1457" s="25">
        <f>CONCATENATE(X1457," ",Y1457," ",Z1457," ",AA1457," ",AB1457," ",AC1457," ",AD1457," ",AE1457," ",AF1457," ",AG1457)</f>
        <v/>
      </c>
    </row>
    <row r="1458">
      <c r="AH1458" s="25">
        <f>CONCATENATE(X1458," ",Y1458," ",Z1458," ",AA1458," ",AB1458," ",AC1458," ",AD1458," ",AE1458," ",AF1458," ",AG1458)</f>
        <v/>
      </c>
    </row>
    <row r="1459">
      <c r="AH1459" s="25">
        <f>CONCATENATE(X1459," ",Y1459," ",Z1459," ",AA1459," ",AB1459," ",AC1459," ",AD1459," ",AE1459," ",AF1459," ",AG1459)</f>
        <v/>
      </c>
    </row>
    <row r="1460">
      <c r="AH1460" s="25">
        <f>CONCATENATE(X1460," ",Y1460," ",Z1460," ",AA1460," ",AB1460," ",AC1460," ",AD1460," ",AE1460," ",AF1460," ",AG1460)</f>
        <v/>
      </c>
    </row>
    <row r="1461">
      <c r="AH1461" s="25">
        <f>CONCATENATE(X1461," ",Y1461," ",Z1461," ",AA1461," ",AB1461," ",AC1461," ",AD1461," ",AE1461," ",AF1461," ",AG1461)</f>
        <v/>
      </c>
    </row>
    <row r="1462">
      <c r="AH1462" s="25">
        <f>CONCATENATE(X1462," ",Y1462," ",Z1462," ",AA1462," ",AB1462," ",AC1462," ",AD1462," ",AE1462," ",AF1462," ",AG1462)</f>
        <v/>
      </c>
    </row>
    <row r="1463">
      <c r="AH1463" s="25">
        <f>CONCATENATE(X1463," ",Y1463," ",Z1463," ",AA1463," ",AB1463," ",AC1463," ",AD1463," ",AE1463," ",AF1463," ",AG1463)</f>
        <v/>
      </c>
    </row>
    <row r="1464">
      <c r="AH1464" s="25">
        <f>CONCATENATE(X1464," ",Y1464," ",Z1464," ",AA1464," ",AB1464," ",AC1464," ",AD1464," ",AE1464," ",AF1464," ",AG1464)</f>
        <v/>
      </c>
    </row>
    <row r="1465">
      <c r="AH1465" s="25">
        <f>CONCATENATE(X1465," ",Y1465," ",Z1465," ",AA1465," ",AB1465," ",AC1465," ",AD1465," ",AE1465," ",AF1465," ",AG1465)</f>
        <v/>
      </c>
    </row>
    <row r="1466">
      <c r="AH1466" s="25">
        <f>CONCATENATE(X1466," ",Y1466," ",Z1466," ",AA1466," ",AB1466," ",AC1466," ",AD1466," ",AE1466," ",AF1466," ",AG1466)</f>
        <v/>
      </c>
    </row>
    <row r="1467">
      <c r="AH1467" s="25">
        <f>CONCATENATE(X1467," ",Y1467," ",Z1467," ",AA1467," ",AB1467," ",AC1467," ",AD1467," ",AE1467," ",AF1467," ",AG1467)</f>
        <v/>
      </c>
    </row>
    <row r="1468">
      <c r="AH1468" s="25">
        <f>CONCATENATE(X1468," ",Y1468," ",Z1468," ",AA1468," ",AB1468," ",AC1468," ",AD1468," ",AE1468," ",AF1468," ",AG1468)</f>
        <v/>
      </c>
    </row>
    <row r="1469">
      <c r="AH1469" s="25">
        <f>CONCATENATE(X1469," ",Y1469," ",Z1469," ",AA1469," ",AB1469," ",AC1469," ",AD1469," ",AE1469," ",AF1469," ",AG1469)</f>
        <v/>
      </c>
    </row>
    <row r="1470">
      <c r="AH1470" s="25">
        <f>CONCATENATE(X1470," ",Y1470," ",Z1470," ",AA1470," ",AB1470," ",AC1470," ",AD1470," ",AE1470," ",AF1470," ",AG1470)</f>
        <v/>
      </c>
    </row>
    <row r="1471">
      <c r="AH1471" s="25">
        <f>CONCATENATE(X1471," ",Y1471," ",Z1471," ",AA1471," ",AB1471," ",AC1471," ",AD1471," ",AE1471," ",AF1471," ",AG1471)</f>
        <v/>
      </c>
    </row>
    <row r="1472">
      <c r="AH1472" s="25">
        <f>CONCATENATE(X1472," ",Y1472," ",Z1472," ",AA1472," ",AB1472," ",AC1472," ",AD1472," ",AE1472," ",AF1472," ",AG1472)</f>
        <v/>
      </c>
    </row>
    <row r="1473">
      <c r="AH1473" s="25">
        <f>CONCATENATE(X1473," ",Y1473," ",Z1473," ",AA1473," ",AB1473," ",AC1473," ",AD1473," ",AE1473," ",AF1473," ",AG1473)</f>
        <v/>
      </c>
    </row>
    <row r="1474">
      <c r="AH1474" s="25">
        <f>CONCATENATE(X1474," ",Y1474," ",Z1474," ",AA1474," ",AB1474," ",AC1474," ",AD1474," ",AE1474," ",AF1474," ",AG1474)</f>
        <v/>
      </c>
    </row>
    <row r="1475">
      <c r="AH1475" s="25">
        <f>CONCATENATE(X1475," ",Y1475," ",Z1475," ",AA1475," ",AB1475," ",AC1475," ",AD1475," ",AE1475," ",AF1475," ",AG1475)</f>
        <v/>
      </c>
    </row>
    <row r="1476">
      <c r="AH1476" s="25">
        <f>CONCATENATE(X1476," ",Y1476," ",Z1476," ",AA1476," ",AB1476," ",AC1476," ",AD1476," ",AE1476," ",AF1476," ",AG1476)</f>
        <v/>
      </c>
    </row>
    <row r="1477">
      <c r="AH1477" s="25">
        <f>CONCATENATE(X1477," ",Y1477," ",Z1477," ",AA1477," ",AB1477," ",AC1477," ",AD1477," ",AE1477," ",AF1477," ",AG1477)</f>
        <v/>
      </c>
    </row>
    <row r="1478">
      <c r="AH1478" s="25">
        <f>CONCATENATE(X1478," ",Y1478," ",Z1478," ",AA1478," ",AB1478," ",AC1478," ",AD1478," ",AE1478," ",AF1478," ",AG1478)</f>
        <v/>
      </c>
    </row>
    <row r="1479">
      <c r="AH1479" s="25">
        <f>CONCATENATE(X1479," ",Y1479," ",Z1479," ",AA1479," ",AB1479," ",AC1479," ",AD1479," ",AE1479," ",AF1479," ",AG1479)</f>
        <v/>
      </c>
    </row>
    <row r="1480">
      <c r="AH1480" s="25">
        <f>CONCATENATE(X1480," ",Y1480," ",Z1480," ",AA1480," ",AB1480," ",AC1480," ",AD1480," ",AE1480," ",AF1480," ",AG1480)</f>
        <v/>
      </c>
    </row>
    <row r="1481">
      <c r="AH1481" s="25">
        <f>CONCATENATE(X1481," ",Y1481," ",Z1481," ",AA1481," ",AB1481," ",AC1481," ",AD1481," ",AE1481," ",AF1481," ",AG1481)</f>
        <v/>
      </c>
    </row>
    <row r="1482">
      <c r="AH1482" s="25">
        <f>CONCATENATE(X1482," ",Y1482," ",Z1482," ",AA1482," ",AB1482," ",AC1482," ",AD1482," ",AE1482," ",AF1482," ",AG1482)</f>
        <v/>
      </c>
    </row>
    <row r="1483">
      <c r="AH1483" s="25">
        <f>CONCATENATE(X1483," ",Y1483," ",Z1483," ",AA1483," ",AB1483," ",AC1483," ",AD1483," ",AE1483," ",AF1483," ",AG1483)</f>
        <v/>
      </c>
    </row>
    <row r="1484">
      <c r="AH1484" s="25">
        <f>CONCATENATE(X1484," ",Y1484," ",Z1484," ",AA1484," ",AB1484," ",AC1484," ",AD1484," ",AE1484," ",AF1484," ",AG1484)</f>
        <v/>
      </c>
    </row>
    <row r="1485">
      <c r="AH1485" s="25">
        <f>CONCATENATE(X1485," ",Y1485," ",Z1485," ",AA1485," ",AB1485," ",AC1485," ",AD1485," ",AE1485," ",AF1485," ",AG1485)</f>
        <v/>
      </c>
    </row>
    <row r="1486">
      <c r="AH1486" s="25">
        <f>CONCATENATE(X1486," ",Y1486," ",Z1486," ",AA1486," ",AB1486," ",AC1486," ",AD1486," ",AE1486," ",AF1486," ",AG1486)</f>
        <v/>
      </c>
    </row>
    <row r="1487">
      <c r="AH1487" s="25">
        <f>CONCATENATE(X1487," ",Y1487," ",Z1487," ",AA1487," ",AB1487," ",AC1487," ",AD1487," ",AE1487," ",AF1487," ",AG1487)</f>
        <v/>
      </c>
    </row>
    <row r="1488">
      <c r="AH1488" s="25">
        <f>CONCATENATE(X1488," ",Y1488," ",Z1488," ",AA1488," ",AB1488," ",AC1488," ",AD1488," ",AE1488," ",AF1488," ",AG1488)</f>
        <v/>
      </c>
    </row>
    <row r="1489">
      <c r="AH1489" s="25">
        <f>CONCATENATE(X1489," ",Y1489," ",Z1489," ",AA1489," ",AB1489," ",AC1489," ",AD1489," ",AE1489," ",AF1489," ",AG1489)</f>
        <v/>
      </c>
    </row>
    <row r="1490">
      <c r="AH1490" s="25">
        <f>CONCATENATE(X1490," ",Y1490," ",Z1490," ",AA1490," ",AB1490," ",AC1490," ",AD1490," ",AE1490," ",AF1490," ",AG1490)</f>
        <v/>
      </c>
    </row>
    <row r="1491">
      <c r="AH1491" s="25">
        <f>CONCATENATE(X1491," ",Y1491," ",Z1491," ",AA1491," ",AB1491," ",AC1491," ",AD1491," ",AE1491," ",AF1491," ",AG1491)</f>
        <v/>
      </c>
    </row>
    <row r="1492">
      <c r="AH1492" s="25">
        <f>CONCATENATE(X1492," ",Y1492," ",Z1492," ",AA1492," ",AB1492," ",AC1492," ",AD1492," ",AE1492," ",AF1492," ",AG1492)</f>
        <v/>
      </c>
    </row>
    <row r="1493">
      <c r="AH1493" s="25">
        <f>CONCATENATE(X1493," ",Y1493," ",Z1493," ",AA1493," ",AB1493," ",AC1493," ",AD1493," ",AE1493," ",AF1493," ",AG1493)</f>
        <v/>
      </c>
    </row>
    <row r="1494">
      <c r="AH1494" s="25">
        <f>CONCATENATE(X1494," ",Y1494," ",Z1494," ",AA1494," ",AB1494," ",AC1494," ",AD1494," ",AE1494," ",AF1494," ",AG1494)</f>
        <v/>
      </c>
    </row>
    <row r="1495">
      <c r="AH1495" s="25">
        <f>CONCATENATE(X1495," ",Y1495," ",Z1495," ",AA1495," ",AB1495," ",AC1495," ",AD1495," ",AE1495," ",AF1495," ",AG1495)</f>
        <v/>
      </c>
    </row>
    <row r="1496">
      <c r="AH1496" s="25">
        <f>CONCATENATE(X1496," ",Y1496," ",Z1496," ",AA1496," ",AB1496," ",AC1496," ",AD1496," ",AE1496," ",AF1496," ",AG1496)</f>
        <v/>
      </c>
    </row>
    <row r="1497">
      <c r="AH1497" s="25">
        <f>CONCATENATE(X1497," ",Y1497," ",Z1497," ",AA1497," ",AB1497," ",AC1497," ",AD1497," ",AE1497," ",AF1497," ",AG1497)</f>
        <v/>
      </c>
    </row>
    <row r="1498">
      <c r="AH1498" s="25">
        <f>CONCATENATE(X1498," ",Y1498," ",Z1498," ",AA1498," ",AB1498," ",AC1498," ",AD1498," ",AE1498," ",AF1498," ",AG1498)</f>
        <v/>
      </c>
    </row>
    <row r="1499">
      <c r="AH1499" s="25">
        <f>CONCATENATE(X1499," ",Y1499," ",Z1499," ",AA1499," ",AB1499," ",AC1499," ",AD1499," ",AE1499," ",AF1499," ",AG1499)</f>
        <v/>
      </c>
    </row>
    <row r="1500">
      <c r="AH1500" s="25">
        <f>CONCATENATE(X1500," ",Y1500," ",Z1500," ",AA1500," ",AB1500," ",AC1500," ",AD1500," ",AE1500," ",AF1500," ",AG1500)</f>
        <v/>
      </c>
    </row>
    <row r="1501">
      <c r="AH1501" s="25">
        <f>CONCATENATE(X1501," ",Y1501," ",Z1501," ",AA1501," ",AB1501," ",AC1501," ",AD1501," ",AE1501," ",AF1501," ",AG1501)</f>
        <v/>
      </c>
    </row>
    <row r="1502">
      <c r="AH1502" s="25">
        <f>CONCATENATE(X1502," ",Y1502," ",Z1502," ",AA1502," ",AB1502," ",AC1502," ",AD1502," ",AE1502," ",AF1502," ",AG1502)</f>
        <v/>
      </c>
    </row>
    <row r="1503">
      <c r="AH1503" s="25">
        <f>CONCATENATE(X1503," ",Y1503," ",Z1503," ",AA1503," ",AB1503," ",AC1503," ",AD1503," ",AE1503," ",AF1503," ",AG1503)</f>
        <v/>
      </c>
    </row>
    <row r="1504">
      <c r="AH1504" s="25">
        <f>CONCATENATE(X1504," ",Y1504," ",Z1504," ",AA1504," ",AB1504," ",AC1504," ",AD1504," ",AE1504," ",AF1504," ",AG1504)</f>
        <v/>
      </c>
    </row>
    <row r="1505">
      <c r="AH1505" s="25">
        <f>CONCATENATE(X1505," ",Y1505," ",Z1505," ",AA1505," ",AB1505," ",AC1505," ",AD1505," ",AE1505," ",AF1505," ",AG1505)</f>
        <v/>
      </c>
    </row>
    <row r="1506">
      <c r="AH1506" s="25">
        <f>CONCATENATE(X1506," ",Y1506," ",Z1506," ",AA1506," ",AB1506," ",AC1506," ",AD1506," ",AE1506," ",AF1506," ",AG1506)</f>
        <v/>
      </c>
    </row>
    <row r="1507">
      <c r="AH1507" s="25">
        <f>CONCATENATE(X1507," ",Y1507," ",Z1507," ",AA1507," ",AB1507," ",AC1507," ",AD1507," ",AE1507," ",AF1507," ",AG1507)</f>
        <v/>
      </c>
    </row>
    <row r="1508">
      <c r="AH1508" s="25">
        <f>CONCATENATE(X1508," ",Y1508," ",Z1508," ",AA1508," ",AB1508," ",AC1508," ",AD1508," ",AE1508," ",AF1508," ",AG1508)</f>
        <v/>
      </c>
    </row>
    <row r="1509">
      <c r="AH1509" s="25">
        <f>CONCATENATE(X1509," ",Y1509," ",Z1509," ",AA1509," ",AB1509," ",AC1509," ",AD1509," ",AE1509," ",AF1509," ",AG1509)</f>
        <v/>
      </c>
    </row>
    <row r="1510">
      <c r="AH1510" s="25">
        <f>CONCATENATE(X1510," ",Y1510," ",Z1510," ",AA1510," ",AB1510," ",AC1510," ",AD1510," ",AE1510," ",AF1510," ",AG1510)</f>
        <v/>
      </c>
    </row>
    <row r="1511">
      <c r="AH1511" s="25">
        <f>CONCATENATE(X1511," ",Y1511," ",Z1511," ",AA1511," ",AB1511," ",AC1511," ",AD1511," ",AE1511," ",AF1511," ",AG1511)</f>
        <v/>
      </c>
    </row>
    <row r="1512">
      <c r="AH1512" s="25">
        <f>CONCATENATE(X1512," ",Y1512," ",Z1512," ",AA1512," ",AB1512," ",AC1512," ",AD1512," ",AE1512," ",AF1512," ",AG1512)</f>
        <v/>
      </c>
    </row>
    <row r="1513">
      <c r="AH1513" s="25">
        <f>CONCATENATE(X1513," ",Y1513," ",Z1513," ",AA1513," ",AB1513," ",AC1513," ",AD1513," ",AE1513," ",AF1513," ",AG1513)</f>
        <v/>
      </c>
    </row>
    <row r="1514">
      <c r="AH1514" s="25">
        <f>CONCATENATE(X1514," ",Y1514," ",Z1514," ",AA1514," ",AB1514," ",AC1514," ",AD1514," ",AE1514," ",AF1514," ",AG1514)</f>
        <v/>
      </c>
    </row>
    <row r="1515">
      <c r="AH1515" s="25">
        <f>CONCATENATE(X1515," ",Y1515," ",Z1515," ",AA1515," ",AB1515," ",AC1515," ",AD1515," ",AE1515," ",AF1515," ",AG1515)</f>
        <v/>
      </c>
    </row>
    <row r="1516">
      <c r="AH1516" s="25">
        <f>CONCATENATE(X1516," ",Y1516," ",Z1516," ",AA1516," ",AB1516," ",AC1516," ",AD1516," ",AE1516," ",AF1516," ",AG1516)</f>
        <v/>
      </c>
    </row>
    <row r="1517">
      <c r="AH1517" s="25">
        <f>CONCATENATE(X1517," ",Y1517," ",Z1517," ",AA1517," ",AB1517," ",AC1517," ",AD1517," ",AE1517," ",AF1517," ",AG1517)</f>
        <v/>
      </c>
    </row>
    <row r="1518">
      <c r="AH1518" s="25">
        <f>CONCATENATE(X1518," ",Y1518," ",Z1518," ",AA1518," ",AB1518," ",AC1518," ",AD1518," ",AE1518," ",AF1518," ",AG1518)</f>
        <v/>
      </c>
    </row>
    <row r="1519">
      <c r="AH1519" s="25">
        <f>CONCATENATE(X1519," ",Y1519," ",Z1519," ",AA1519," ",AB1519," ",AC1519," ",AD1519," ",AE1519," ",AF1519," ",AG1519)</f>
        <v/>
      </c>
    </row>
    <row r="1520">
      <c r="AH1520" s="25">
        <f>CONCATENATE(X1520," ",Y1520," ",Z1520," ",AA1520," ",AB1520," ",AC1520," ",AD1520," ",AE1520," ",AF1520," ",AG1520)</f>
        <v/>
      </c>
    </row>
    <row r="1521">
      <c r="AH1521" s="25">
        <f>CONCATENATE(X1521," ",Y1521," ",Z1521," ",AA1521," ",AB1521," ",AC1521," ",AD1521," ",AE1521," ",AF1521," ",AG1521)</f>
        <v/>
      </c>
    </row>
    <row r="1522">
      <c r="AH1522" s="25">
        <f>CONCATENATE(X1522," ",Y1522," ",Z1522," ",AA1522," ",AB1522," ",AC1522," ",AD1522," ",AE1522," ",AF1522," ",AG1522)</f>
        <v/>
      </c>
    </row>
    <row r="1523">
      <c r="AH1523" s="25">
        <f>CONCATENATE(X1523," ",Y1523," ",Z1523," ",AA1523," ",AB1523," ",AC1523," ",AD1523," ",AE1523," ",AF1523," ",AG1523)</f>
        <v/>
      </c>
    </row>
    <row r="1524">
      <c r="AH1524" s="25">
        <f>CONCATENATE(X1524," ",Y1524," ",Z1524," ",AA1524," ",AB1524," ",AC1524," ",AD1524," ",AE1524," ",AF1524," ",AG1524)</f>
        <v/>
      </c>
    </row>
    <row r="1525">
      <c r="AH1525" s="25">
        <f>CONCATENATE(X1525," ",Y1525," ",Z1525," ",AA1525," ",AB1525," ",AC1525," ",AD1525," ",AE1525," ",AF1525," ",AG1525)</f>
        <v/>
      </c>
    </row>
    <row r="1526">
      <c r="AH1526" s="25">
        <f>CONCATENATE(X1526," ",Y1526," ",Z1526," ",AA1526," ",AB1526," ",AC1526," ",AD1526," ",AE1526," ",AF1526," ",AG1526)</f>
        <v/>
      </c>
    </row>
    <row r="1527">
      <c r="AH1527" s="25">
        <f>CONCATENATE(X1527," ",Y1527," ",Z1527," ",AA1527," ",AB1527," ",AC1527," ",AD1527," ",AE1527," ",AF1527," ",AG1527)</f>
        <v/>
      </c>
    </row>
    <row r="1528">
      <c r="AH1528" s="25">
        <f>CONCATENATE(X1528," ",Y1528," ",Z1528," ",AA1528," ",AB1528," ",AC1528," ",AD1528," ",AE1528," ",AF1528," ",AG1528)</f>
        <v/>
      </c>
    </row>
    <row r="1529">
      <c r="AH1529" s="25">
        <f>CONCATENATE(X1529," ",Y1529," ",Z1529," ",AA1529," ",AB1529," ",AC1529," ",AD1529," ",AE1529," ",AF1529," ",AG1529)</f>
        <v/>
      </c>
    </row>
    <row r="1530">
      <c r="AH1530" s="25">
        <f>CONCATENATE(X1530," ",Y1530," ",Z1530," ",AA1530," ",AB1530," ",AC1530," ",AD1530," ",AE1530," ",AF1530," ",AG1530)</f>
        <v/>
      </c>
    </row>
    <row r="1531">
      <c r="AH1531" s="25">
        <f>CONCATENATE(X1531," ",Y1531," ",Z1531," ",AA1531," ",AB1531," ",AC1531," ",AD1531," ",AE1531," ",AF1531," ",AG1531)</f>
        <v/>
      </c>
    </row>
    <row r="1532">
      <c r="AH1532" s="25">
        <f>CONCATENATE(X1532," ",Y1532," ",Z1532," ",AA1532," ",AB1532," ",AC1532," ",AD1532," ",AE1532," ",AF1532," ",AG1532)</f>
        <v/>
      </c>
    </row>
    <row r="1533">
      <c r="AH1533" s="25">
        <f>CONCATENATE(X1533," ",Y1533," ",Z1533," ",AA1533," ",AB1533," ",AC1533," ",AD1533," ",AE1533," ",AF1533," ",AG1533)</f>
        <v/>
      </c>
    </row>
    <row r="1534">
      <c r="AH1534" s="25">
        <f>CONCATENATE(X1534," ",Y1534," ",Z1534," ",AA1534," ",AB1534," ",AC1534," ",AD1534," ",AE1534," ",AF1534," ",AG1534)</f>
        <v/>
      </c>
    </row>
    <row r="1535">
      <c r="AH1535" s="25">
        <f>CONCATENATE(X1535," ",Y1535," ",Z1535," ",AA1535," ",AB1535," ",AC1535," ",AD1535," ",AE1535," ",AF1535," ",AG1535)</f>
        <v/>
      </c>
    </row>
    <row r="1536">
      <c r="AH1536" s="25">
        <f>CONCATENATE(X1536," ",Y1536," ",Z1536," ",AA1536," ",AB1536," ",AC1536," ",AD1536," ",AE1536," ",AF1536," ",AG1536)</f>
        <v/>
      </c>
    </row>
    <row r="1537">
      <c r="AH1537" s="25">
        <f>CONCATENATE(X1537," ",Y1537," ",Z1537," ",AA1537," ",AB1537," ",AC1537," ",AD1537," ",AE1537," ",AF1537," ",AG1537)</f>
        <v/>
      </c>
    </row>
    <row r="1538">
      <c r="AH1538" s="25">
        <f>CONCATENATE(X1538," ",Y1538," ",Z1538," ",AA1538," ",AB1538," ",AC1538," ",AD1538," ",AE1538," ",AF1538," ",AG1538)</f>
        <v/>
      </c>
    </row>
    <row r="1539">
      <c r="AH1539" s="25">
        <f>CONCATENATE(X1539," ",Y1539," ",Z1539," ",AA1539," ",AB1539," ",AC1539," ",AD1539," ",AE1539," ",AF1539," ",AG1539)</f>
        <v/>
      </c>
    </row>
    <row r="1540">
      <c r="AH1540" s="25">
        <f>CONCATENATE(X1540," ",Y1540," ",Z1540," ",AA1540," ",AB1540," ",AC1540," ",AD1540," ",AE1540," ",AF1540," ",AG1540)</f>
        <v/>
      </c>
    </row>
    <row r="1541">
      <c r="AH1541" s="25">
        <f>CONCATENATE(X1541," ",Y1541," ",Z1541," ",AA1541," ",AB1541," ",AC1541," ",AD1541," ",AE1541," ",AF1541," ",AG1541)</f>
        <v/>
      </c>
    </row>
    <row r="1542">
      <c r="AH1542" s="25">
        <f>CONCATENATE(X1542," ",Y1542," ",Z1542," ",AA1542," ",AB1542," ",AC1542," ",AD1542," ",AE1542," ",AF1542," ",AG1542)</f>
        <v/>
      </c>
    </row>
    <row r="1543">
      <c r="AH1543" s="25">
        <f>CONCATENATE(X1543," ",Y1543," ",Z1543," ",AA1543," ",AB1543," ",AC1543," ",AD1543," ",AE1543," ",AF1543," ",AG1543)</f>
        <v/>
      </c>
    </row>
    <row r="1544">
      <c r="AH1544" s="25">
        <f>CONCATENATE(X1544," ",Y1544," ",Z1544," ",AA1544," ",AB1544," ",AC1544," ",AD1544," ",AE1544," ",AF1544," ",AG1544)</f>
        <v/>
      </c>
    </row>
    <row r="1545">
      <c r="AH1545" s="25">
        <f>CONCATENATE(X1545," ",Y1545," ",Z1545," ",AA1545," ",AB1545," ",AC1545," ",AD1545," ",AE1545," ",AF1545," ",AG1545)</f>
        <v/>
      </c>
    </row>
    <row r="1546">
      <c r="AH1546" s="25">
        <f>CONCATENATE(X1546," ",Y1546," ",Z1546," ",AA1546," ",AB1546," ",AC1546," ",AD1546," ",AE1546," ",AF1546," ",AG1546)</f>
        <v/>
      </c>
    </row>
    <row r="1547">
      <c r="AH1547" s="25">
        <f>CONCATENATE(X1547," ",Y1547," ",Z1547," ",AA1547," ",AB1547," ",AC1547," ",AD1547," ",AE1547," ",AF1547," ",AG1547)</f>
        <v/>
      </c>
    </row>
    <row r="1548">
      <c r="AH1548" s="25">
        <f>CONCATENATE(X1548," ",Y1548," ",Z1548," ",AA1548," ",AB1548," ",AC1548," ",AD1548," ",AE1548," ",AF1548," ",AG1548)</f>
        <v/>
      </c>
    </row>
    <row r="1549">
      <c r="AH1549" s="25">
        <f>CONCATENATE(X1549," ",Y1549," ",Z1549," ",AA1549," ",AB1549," ",AC1549," ",AD1549," ",AE1549," ",AF1549," ",AG1549)</f>
        <v/>
      </c>
    </row>
    <row r="1550">
      <c r="AH1550" s="25">
        <f>CONCATENATE(X1550," ",Y1550," ",Z1550," ",AA1550," ",AB1550," ",AC1550," ",AD1550," ",AE1550," ",AF1550," ",AG1550)</f>
        <v/>
      </c>
    </row>
    <row r="1551">
      <c r="AH1551" s="25">
        <f>CONCATENATE(X1551," ",Y1551," ",Z1551," ",AA1551," ",AB1551," ",AC1551," ",AD1551," ",AE1551," ",AF1551," ",AG1551)</f>
        <v/>
      </c>
    </row>
    <row r="1552">
      <c r="AH1552" s="25">
        <f>CONCATENATE(X1552," ",Y1552," ",Z1552," ",AA1552," ",AB1552," ",AC1552," ",AD1552," ",AE1552," ",AF1552," ",AG1552)</f>
        <v/>
      </c>
    </row>
    <row r="1553">
      <c r="AH1553" s="25">
        <f>CONCATENATE(X1553," ",Y1553," ",Z1553," ",AA1553," ",AB1553," ",AC1553," ",AD1553," ",AE1553," ",AF1553," ",AG1553)</f>
        <v/>
      </c>
    </row>
    <row r="1554">
      <c r="AH1554" s="25">
        <f>CONCATENATE(X1554," ",Y1554," ",Z1554," ",AA1554," ",AB1554," ",AC1554," ",AD1554," ",AE1554," ",AF1554," ",AG1554)</f>
        <v/>
      </c>
    </row>
    <row r="1555">
      <c r="AH1555" s="25">
        <f>CONCATENATE(X1555," ",Y1555," ",Z1555," ",AA1555," ",AB1555," ",AC1555," ",AD1555," ",AE1555," ",AF1555," ",AG1555)</f>
        <v/>
      </c>
    </row>
    <row r="1556">
      <c r="AH1556" s="25">
        <f>CONCATENATE(X1556," ",Y1556," ",Z1556," ",AA1556," ",AB1556," ",AC1556," ",AD1556," ",AE1556," ",AF1556," ",AG1556)</f>
        <v/>
      </c>
    </row>
    <row r="1557">
      <c r="AH1557" s="25">
        <f>CONCATENATE(X1557," ",Y1557," ",Z1557," ",AA1557," ",AB1557," ",AC1557," ",AD1557," ",AE1557," ",AF1557," ",AG1557)</f>
        <v/>
      </c>
    </row>
    <row r="1558">
      <c r="AH1558" s="25">
        <f>CONCATENATE(X1558," ",Y1558," ",Z1558," ",AA1558," ",AB1558," ",AC1558," ",AD1558," ",AE1558," ",AF1558," ",AG1558)</f>
        <v/>
      </c>
    </row>
    <row r="1559">
      <c r="AH1559" s="25">
        <f>CONCATENATE(X1559," ",Y1559," ",Z1559," ",AA1559," ",AB1559," ",AC1559," ",AD1559," ",AE1559," ",AF1559," ",AG1559)</f>
        <v/>
      </c>
    </row>
    <row r="1560">
      <c r="AH1560" s="25">
        <f>CONCATENATE(X1560," ",Y1560," ",Z1560," ",AA1560," ",AB1560," ",AC1560," ",AD1560," ",AE1560," ",AF1560," ",AG1560)</f>
        <v/>
      </c>
    </row>
    <row r="1561">
      <c r="AH1561" s="25">
        <f>CONCATENATE(X1561," ",Y1561," ",Z1561," ",AA1561," ",AB1561," ",AC1561," ",AD1561," ",AE1561," ",AF1561," ",AG1561)</f>
        <v/>
      </c>
    </row>
    <row r="1562">
      <c r="AH1562" s="25">
        <f>CONCATENATE(X1562," ",Y1562," ",Z1562," ",AA1562," ",AB1562," ",AC1562," ",AD1562," ",AE1562," ",AF1562," ",AG1562)</f>
        <v/>
      </c>
    </row>
    <row r="1563">
      <c r="AH1563" s="25">
        <f>CONCATENATE(X1563," ",Y1563," ",Z1563," ",AA1563," ",AB1563," ",AC1563," ",AD1563," ",AE1563," ",AF1563," ",AG1563)</f>
        <v/>
      </c>
    </row>
    <row r="1564">
      <c r="AH1564" s="25">
        <f>CONCATENATE(X1564," ",Y1564," ",Z1564," ",AA1564," ",AB1564," ",AC1564," ",AD1564," ",AE1564," ",AF1564," ",AG1564)</f>
        <v/>
      </c>
    </row>
    <row r="1565">
      <c r="AH1565" s="25">
        <f>CONCATENATE(X1565," ",Y1565," ",Z1565," ",AA1565," ",AB1565," ",AC1565," ",AD1565," ",AE1565," ",AF1565," ",AG1565)</f>
        <v/>
      </c>
    </row>
    <row r="1566">
      <c r="AH1566" s="25">
        <f>CONCATENATE(X1566," ",Y1566," ",Z1566," ",AA1566," ",AB1566," ",AC1566," ",AD1566," ",AE1566," ",AF1566," ",AG1566)</f>
        <v/>
      </c>
    </row>
    <row r="1567">
      <c r="AH1567" s="25">
        <f>CONCATENATE(X1567," ",Y1567," ",Z1567," ",AA1567," ",AB1567," ",AC1567," ",AD1567," ",AE1567," ",AF1567," ",AG1567)</f>
        <v/>
      </c>
    </row>
    <row r="1568">
      <c r="AH1568" s="25">
        <f>CONCATENATE(X1568," ",Y1568," ",Z1568," ",AA1568," ",AB1568," ",AC1568," ",AD1568," ",AE1568," ",AF1568," ",AG1568)</f>
        <v/>
      </c>
    </row>
  </sheetData>
  <autoFilter ref="A1:CI1568">
    <filterColumn colId="48" hiddenButton="0" showButton="0"/>
    <filterColumn colId="49" hiddenButton="0" showButton="0"/>
    <filterColumn colId="50" hiddenButton="0" showButton="0"/>
    <filterColumn colId="51" hiddenButton="0" showButton="0"/>
    <filterColumn colId="52" hiddenButton="0" showButton="0"/>
    <filterColumn colId="53" hiddenButton="0" showButton="0"/>
    <filterColumn colId="54" hiddenButton="0" showButton="0"/>
    <filterColumn colId="55" hiddenButton="0" showButton="0"/>
    <filterColumn colId="56" hiddenButton="0" showButton="0"/>
    <filterColumn colId="57" hiddenButton="0" showButton="0"/>
    <filterColumn colId="58" hiddenButton="0" showButton="0"/>
    <filterColumn colId="59" hiddenButton="0" showButton="0"/>
    <filterColumn colId="60" hiddenButton="0" showButton="0"/>
    <filterColumn colId="61" hiddenButton="0" showButton="0"/>
    <filterColumn colId="62" hiddenButton="0" showButton="0"/>
    <filterColumn colId="63" hiddenButton="0" showButton="0"/>
    <filterColumn colId="64" hiddenButton="0" showButton="0"/>
    <filterColumn colId="65" hiddenButton="0" showButton="0"/>
    <filterColumn colId="66" hiddenButton="0" showButton="0"/>
    <filterColumn colId="67" hiddenButton="0" showButton="0"/>
    <filterColumn colId="68" hiddenButton="0" showButton="0"/>
    <filterColumn colId="69" hiddenButton="0" showButton="0"/>
    <filterColumn colId="70" hiddenButton="0" showButton="0"/>
    <filterColumn colId="71" hiddenButton="0" showButton="0"/>
    <filterColumn colId="72" hiddenButton="0" showButton="0"/>
    <filterColumn colId="73" hiddenButton="0" showButton="0"/>
    <filterColumn colId="74" hiddenButton="0" showButton="0"/>
    <filterColumn colId="75" hiddenButton="0" showButton="0"/>
    <filterColumn colId="76" hiddenButton="0" showButton="0"/>
    <filterColumn colId="77" hiddenButton="0" showButton="0"/>
    <filterColumn colId="78" hiddenButton="0" showButton="0"/>
    <filterColumn colId="79" hiddenButton="0" showButton="0"/>
    <filterColumn colId="80" hiddenButton="0" showButton="0"/>
    <filterColumn colId="81" hiddenButton="0" showButton="0"/>
    <filterColumn colId="82" hiddenButton="0" showButton="0"/>
    <filterColumn colId="83" hiddenButton="0" showButton="0"/>
    <filterColumn colId="84" hiddenButton="0" showButton="0"/>
    <filterColumn colId="85" hiddenButton="0" showButton="0"/>
  </autoFilter>
  <mergeCells count="18">
    <mergeCell ref="AZ2:BB2"/>
    <mergeCell ref="AW1:CI1"/>
    <mergeCell ref="BC2:BE2"/>
    <mergeCell ref="BI2:BK2"/>
    <mergeCell ref="BF2:BH2"/>
    <mergeCell ref="BT2:BU2"/>
    <mergeCell ref="BV2:BW2"/>
    <mergeCell ref="BZ2:CA2"/>
    <mergeCell ref="BX2:BY2"/>
    <mergeCell ref="CD2:CE2"/>
    <mergeCell ref="CB2:CC2"/>
    <mergeCell ref="BL2:BM2"/>
    <mergeCell ref="BN2:BO2"/>
    <mergeCell ref="BP2:BQ2"/>
    <mergeCell ref="BR2:BS2"/>
    <mergeCell ref="CF2:CG2"/>
    <mergeCell ref="CH2:CI2"/>
    <mergeCell ref="AW2:AY2"/>
  </mergeCells>
  <dataValidations count="7">
    <dataValidation sqref="L1:L3 L5:L373 L515:L527 L529:L587 L589:L675 L677:L940 L942:L1048576 O1:O3 O5:O527 O529:O587 O589:O675 O677:O939 O941:O1048576 Z1:Z3 Z529:Z675 Z677:Z805 Z807:Z1048576 AC1:AC3 AC5:AC527 AC529:AC675 AC677:AC913 AC915:AC1048576" showDropDown="0" showInputMessage="1" showErrorMessage="1" allowBlank="1" type="list">
      <formula1>$H$2:$H$16</formula1>
    </dataValidation>
    <dataValidation sqref="M1:M3 M529:M587 M589:M675 M677:M1048576 Q1:Q3 Q5:Q527 Q529:Q587 Q589:Q675 Q677:Q1048576 AA1:AA3 AA5:AA527 AA529:AA675 AA677:AA1048576 AE1:AE3 AE5:AE527 AE529:AE675 AE677:AE1048576" showDropDown="0" showInputMessage="1" showErrorMessage="1" allowBlank="1" type="list">
      <formula1>$F$2:$F$3</formula1>
    </dataValidation>
    <dataValidation sqref="AK1:AK3 AK5:AK675" showDropDown="0" showInputMessage="1" showErrorMessage="1" allowBlank="1" type="list">
      <formula1>$E$2:$E$46</formula1>
    </dataValidation>
    <dataValidation sqref="AL1:AL3 AL5:AL527 AL529:AL675 AL677:AL816" showDropDown="0" showInputMessage="1" showErrorMessage="1" allowBlank="1" type="list">
      <formula1>$G$2:$G$7</formula1>
    </dataValidation>
    <dataValidation sqref="AP1:AP3 AP5:AP527 AP529:AP675" showDropDown="0" showInputMessage="1" showErrorMessage="1" allowBlank="1" type="list">
      <formula1>$I$2:$I$14</formula1>
    </dataValidation>
    <dataValidation sqref="L941 O940 AC914" showDropDown="0" showInputMessage="1" showErrorMessage="1" allowBlank="1" type="list">
      <formula1>$H$2:$H$20</formula1>
    </dataValidation>
    <dataValidation sqref="E4:F4 J4 L4:M4 O4 Q4 X4 Z4:AA4 AC4 AE4 AK4:AN4 AP4 AT4:AU4" showDropDown="0" showInputMessage="1" showErrorMessage="1" allowBlank="1" type="list"/>
  </dataValidations>
  <hyperlinks>
    <hyperlink xmlns:r="http://schemas.openxmlformats.org/officeDocument/2006/relationships" ref="I273" r:id="rId1"/>
  </hyperlinks>
  <pageMargins left="0.7" right="0.7" top="0.75" bottom="0.75" header="0.3" footer="0.3"/>
  <pageSetup orientation="portrait"/>
</worksheet>
</file>

<file path=xl/worksheets/sheet3.xml><?xml version="1.0" encoding="utf-8"?>
<worksheet xmlns="http://schemas.openxmlformats.org/spreadsheetml/2006/main">
  <sheetPr codeName="Hoja3">
    <outlinePr summaryBelow="1" summaryRight="1"/>
    <pageSetUpPr/>
  </sheetPr>
  <dimension ref="A1:CI701"/>
  <sheetViews>
    <sheetView topLeftCell="AI1" zoomScaleNormal="100" workbookViewId="0">
      <pane ySplit="3" topLeftCell="A598" activePane="bottomLeft" state="frozen"/>
      <selection pane="bottomLeft" activeCell="AU615" sqref="AU615"/>
    </sheetView>
  </sheetViews>
  <sheetFormatPr baseColWidth="8" defaultColWidth="11.42578125" defaultRowHeight="15"/>
  <cols>
    <col hidden="1" width="33.5703125" customWidth="1" style="25" min="1" max="1"/>
    <col width="11.85546875" customWidth="1" style="25" min="2" max="2"/>
    <col width="35.85546875" customWidth="1" style="25" min="3" max="3"/>
    <col width="24.28515625" customWidth="1" style="25" min="4" max="4"/>
    <col width="28.42578125" customWidth="1" style="25" min="5" max="5"/>
    <col width="11.7109375" customWidth="1" style="25" min="6" max="6"/>
    <col width="26.28515625" customWidth="1" style="25" min="7" max="7"/>
    <col width="81.7109375" customWidth="1" style="25" min="8" max="8"/>
    <col width="57.42578125" customWidth="1" style="25" min="9" max="9"/>
    <col width="11.5703125" customWidth="1" style="25" min="10" max="11"/>
    <col width="8.140625" customWidth="1" style="25" min="12" max="12"/>
    <col width="13" customWidth="1" style="25" min="13" max="13"/>
    <col width="14.42578125" customWidth="1" style="25" min="14" max="14"/>
    <col width="8.5703125" customWidth="1" style="25" min="15" max="15"/>
    <col width="8.7109375" customWidth="1" style="25" min="16" max="16"/>
    <col width="13" customWidth="1" style="25" min="17" max="17"/>
    <col width="15.85546875" customWidth="1" style="25" min="18" max="18"/>
    <col width="12.7109375" customWidth="1" style="25" min="19" max="19"/>
    <col width="30.85546875" customWidth="1" style="25" min="20" max="20"/>
    <col width="16.42578125" customWidth="1" style="25" min="21" max="21"/>
    <col width="19.140625" customWidth="1" style="25" min="22" max="22"/>
    <col width="59.85546875" customWidth="1" style="25" min="23" max="23"/>
    <col width="13.7109375" customWidth="1" style="25" min="24" max="24"/>
    <col width="11.5703125" customWidth="1" style="25" min="25" max="25"/>
    <col width="8.140625" customWidth="1" style="25" min="26" max="26"/>
    <col width="13" customWidth="1" style="25" min="27" max="27"/>
    <col width="14.42578125" customWidth="1" style="25" min="28" max="28"/>
    <col width="8.5703125" customWidth="1" style="25" min="29" max="29"/>
    <col width="8.7109375" customWidth="1" style="25" min="30" max="30"/>
    <col width="13" customWidth="1" style="25" min="31" max="31"/>
    <col width="37.28515625" customWidth="1" style="25" min="32" max="32"/>
    <col width="25.5703125" customWidth="1" style="25" min="33" max="33"/>
    <col width="35.28515625" customWidth="1" style="25" min="34" max="34"/>
    <col width="23.5703125" customWidth="1" style="25" min="35" max="35"/>
    <col width="24.85546875" customWidth="1" style="25" min="36" max="36"/>
    <col width="23.5703125" customWidth="1" style="25" min="37" max="37"/>
    <col width="15.5703125" customWidth="1" style="25" min="38" max="38"/>
    <col width="15.85546875" customWidth="1" style="25" min="39" max="39"/>
    <col width="13.42578125" customWidth="1" style="25" min="40" max="40"/>
    <col width="9.5703125" customWidth="1" style="25" min="41" max="41"/>
    <col width="8.42578125" customWidth="1" style="25" min="42" max="42"/>
    <col width="18.85546875" customWidth="1" style="25" min="43" max="43"/>
    <col width="21" customWidth="1" style="25" min="44" max="44"/>
    <col width="18.85546875" customWidth="1" style="25" min="45" max="45"/>
    <col width="29.28515625" customWidth="1" style="25" min="46" max="46"/>
    <col width="26.28515625" customWidth="1" style="25" min="47" max="47"/>
    <col width="19.7109375" customWidth="1" style="25" min="48" max="48"/>
    <col width="14.85546875" customWidth="1" style="37" min="49" max="49"/>
    <col width="15.140625" customWidth="1" style="37" min="50" max="50"/>
    <col width="11.42578125" customWidth="1" style="37" min="51" max="52"/>
    <col width="11.42578125" bestFit="1" customWidth="1" style="37" min="53" max="53"/>
    <col width="11.42578125" customWidth="1" style="37" min="54" max="79"/>
    <col width="12.85546875" customWidth="1" style="37" min="80" max="80"/>
    <col width="11.42578125" customWidth="1" style="37" min="81" max="87"/>
    <col width="11.42578125" customWidth="1" style="25" min="88" max="16384"/>
  </cols>
  <sheetData>
    <row r="1">
      <c r="AW1" s="342" t="inlineStr">
        <is>
          <t>ESTADO DEL PROCESO - FECHAS</t>
        </is>
      </c>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349" t="n"/>
      <c r="CI1" s="116" t="n"/>
    </row>
    <row r="2" ht="15.75" customHeight="1" thickBot="1">
      <c r="AW2" s="343" t="inlineStr">
        <is>
          <t>Visita inicial</t>
        </is>
      </c>
      <c r="AX2" s="349" t="n"/>
      <c r="AY2" s="116" t="n"/>
      <c r="AZ2" s="343" t="inlineStr">
        <is>
          <t>Visita de verificación 1</t>
        </is>
      </c>
      <c r="BA2" s="349" t="n"/>
      <c r="BB2" s="116" t="n"/>
      <c r="BC2" s="343" t="inlineStr">
        <is>
          <t>Visita de verificación 2</t>
        </is>
      </c>
      <c r="BD2" s="349" t="n"/>
      <c r="BE2" s="116" t="n"/>
      <c r="BF2" s="343" t="inlineStr">
        <is>
          <t>Visita de verificación 3</t>
        </is>
      </c>
      <c r="BG2" s="349" t="n"/>
      <c r="BH2" s="116" t="n"/>
      <c r="BI2" s="343" t="inlineStr">
        <is>
          <t>Visita de verificación 4</t>
        </is>
      </c>
      <c r="BJ2" s="349" t="n"/>
      <c r="BK2" s="116" t="n"/>
      <c r="BL2" s="343" t="inlineStr">
        <is>
          <t>Acta de compromiso - comparecencia</t>
        </is>
      </c>
      <c r="BM2" s="116" t="n"/>
      <c r="BN2" s="343" t="inlineStr">
        <is>
          <t>Auto de inicio</t>
        </is>
      </c>
      <c r="BO2" s="116" t="n"/>
      <c r="BP2" s="343" t="inlineStr">
        <is>
          <t>Descargos</t>
        </is>
      </c>
      <c r="BQ2" s="116" t="n"/>
      <c r="BR2" s="343" t="inlineStr">
        <is>
          <t>Pruebas</t>
        </is>
      </c>
      <c r="BS2" s="116" t="n"/>
      <c r="BT2" s="343" t="inlineStr">
        <is>
          <t>Fallo - Decisión</t>
        </is>
      </c>
      <c r="BU2" s="116" t="n"/>
      <c r="BV2" s="342" t="inlineStr">
        <is>
          <t>Notificación - Remisión</t>
        </is>
      </c>
      <c r="BW2" s="116" t="n"/>
      <c r="BX2" s="343" t="inlineStr">
        <is>
          <t>Recurso de reposición</t>
        </is>
      </c>
      <c r="BY2" s="116" t="n"/>
      <c r="BZ2" s="342" t="inlineStr">
        <is>
          <t>Notificación - Remisión</t>
        </is>
      </c>
      <c r="CA2" s="116" t="n"/>
      <c r="CB2" s="342" t="inlineStr">
        <is>
          <t>Capacitación</t>
        </is>
      </c>
      <c r="CC2" s="116" t="n"/>
      <c r="CD2" s="342" t="inlineStr">
        <is>
          <t>Remisión Hacienda</t>
        </is>
      </c>
      <c r="CE2" s="116" t="n"/>
      <c r="CF2" s="342" t="inlineStr">
        <is>
          <t>Auto de archivo</t>
        </is>
      </c>
      <c r="CG2" s="116" t="n"/>
      <c r="CH2" s="342" t="inlineStr">
        <is>
          <t>Archivo</t>
        </is>
      </c>
      <c r="CI2" s="116" t="n"/>
    </row>
    <row r="3" ht="30.75" customHeight="1" thickBot="1">
      <c r="A3" s="26" t="inlineStr">
        <is>
          <t>Conexo</t>
        </is>
      </c>
      <c r="B3" s="27" t="inlineStr">
        <is>
          <t>Consecutivo</t>
        </is>
      </c>
      <c r="C3" s="28" t="inlineStr">
        <is>
          <t>Radicado</t>
        </is>
      </c>
      <c r="D3" s="28" t="inlineStr">
        <is>
          <t>Recurso afectado</t>
        </is>
      </c>
      <c r="E3" s="28" t="inlineStr">
        <is>
          <t>Comparendo</t>
        </is>
      </c>
      <c r="F3" s="28" t="inlineStr">
        <is>
          <t>Código Infracción</t>
        </is>
      </c>
      <c r="G3" s="28" t="inlineStr">
        <is>
          <t>Predios, Otros documentos, Proyecto</t>
        </is>
      </c>
      <c r="H3" s="28" t="inlineStr">
        <is>
          <t>Asunto</t>
        </is>
      </c>
      <c r="I3" s="28" t="inlineStr">
        <is>
          <t>Quejoso</t>
        </is>
      </c>
      <c r="J3" s="28" t="inlineStr">
        <is>
          <t>Tipo de vía principal</t>
        </is>
      </c>
      <c r="K3" s="28" t="inlineStr">
        <is>
          <t>N° vía principal</t>
        </is>
      </c>
      <c r="L3" s="28" t="inlineStr">
        <is>
          <t>letra</t>
        </is>
      </c>
      <c r="M3" s="28" t="inlineStr">
        <is>
          <t>Cuadrante</t>
        </is>
      </c>
      <c r="N3" s="28" t="inlineStr">
        <is>
          <t>Generadora</t>
        </is>
      </c>
      <c r="O3" s="28" t="inlineStr">
        <is>
          <t>Letra</t>
        </is>
      </c>
      <c r="P3" s="28" t="inlineStr">
        <is>
          <t>Placa</t>
        </is>
      </c>
      <c r="Q3" s="28" t="inlineStr">
        <is>
          <t>Cuadrante</t>
        </is>
      </c>
      <c r="R3" s="29" t="inlineStr">
        <is>
          <t>Bloque</t>
        </is>
      </c>
      <c r="S3" s="28" t="inlineStr">
        <is>
          <t>Interior</t>
        </is>
      </c>
      <c r="T3" s="28" t="inlineStr">
        <is>
          <t>Dirección</t>
        </is>
      </c>
      <c r="U3" s="28" t="inlineStr">
        <is>
          <t>Cedula quejoso</t>
        </is>
      </c>
      <c r="V3" s="28" t="inlineStr">
        <is>
          <t>Teléfono quejoso</t>
        </is>
      </c>
      <c r="W3" s="28" t="inlineStr">
        <is>
          <t>Infractor</t>
        </is>
      </c>
      <c r="X3" s="28" t="inlineStr">
        <is>
          <t>Tipo de vía principal</t>
        </is>
      </c>
      <c r="Y3" s="28" t="inlineStr">
        <is>
          <t>N° vía principal</t>
        </is>
      </c>
      <c r="Z3" s="28" t="inlineStr">
        <is>
          <t>letra</t>
        </is>
      </c>
      <c r="AA3" s="28" t="inlineStr">
        <is>
          <t>Cuadrante</t>
        </is>
      </c>
      <c r="AB3" s="28" t="inlineStr">
        <is>
          <t>Generadora</t>
        </is>
      </c>
      <c r="AC3" s="28" t="inlineStr">
        <is>
          <t>Letra</t>
        </is>
      </c>
      <c r="AD3" s="28" t="inlineStr">
        <is>
          <t>Placa</t>
        </is>
      </c>
      <c r="AE3" s="28" t="inlineStr">
        <is>
          <t>Cuadrante</t>
        </is>
      </c>
      <c r="AF3" s="28" t="inlineStr">
        <is>
          <t>Bloque</t>
        </is>
      </c>
      <c r="AG3" s="28" t="inlineStr">
        <is>
          <t>Interior</t>
        </is>
      </c>
      <c r="AH3" s="28" t="inlineStr">
        <is>
          <t>Dirección</t>
        </is>
      </c>
      <c r="AI3" s="28" t="inlineStr">
        <is>
          <t>Cedula Infractor</t>
        </is>
      </c>
      <c r="AJ3" s="28" t="inlineStr">
        <is>
          <t>Teléfono Infractor</t>
        </is>
      </c>
      <c r="AK3" s="28" t="inlineStr">
        <is>
          <t>Lugar Infracción Barrio</t>
        </is>
      </c>
      <c r="AL3" s="28" t="inlineStr">
        <is>
          <t>Vereda</t>
        </is>
      </c>
      <c r="AM3" s="28" t="inlineStr">
        <is>
          <t>Código Barrio</t>
        </is>
      </c>
      <c r="AN3" s="28" t="inlineStr">
        <is>
          <t>Manzana - Vereda</t>
        </is>
      </c>
      <c r="AO3" s="28" t="inlineStr">
        <is>
          <t>Predio</t>
        </is>
      </c>
      <c r="AP3" s="28" t="inlineStr">
        <is>
          <t>Zona</t>
        </is>
      </c>
      <c r="AQ3" s="28" t="inlineStr">
        <is>
          <t>Fecha de ingreso (dd/mm/aaaa)</t>
        </is>
      </c>
      <c r="AR3" s="28" t="inlineStr">
        <is>
          <t>Fecha de actuación inicial (ddmm/aaaa)</t>
        </is>
      </c>
      <c r="AS3" s="28" t="inlineStr">
        <is>
          <t>Días de atención</t>
        </is>
      </c>
      <c r="AT3" s="28" t="inlineStr">
        <is>
          <t xml:space="preserve">Destinación procedimental inicial </t>
        </is>
      </c>
      <c r="AU3" s="30" t="inlineStr">
        <is>
          <t>Estado actual</t>
        </is>
      </c>
      <c r="AV3" s="30" t="inlineStr">
        <is>
          <t>Remitido a - Observa.</t>
        </is>
      </c>
      <c r="AW3" s="343" t="inlineStr">
        <is>
          <t>Recibido - Asignado</t>
        </is>
      </c>
      <c r="AX3" s="343" t="inlineStr">
        <is>
          <t>Funcionario</t>
        </is>
      </c>
      <c r="AY3" s="343" t="inlineStr">
        <is>
          <t>Entregado</t>
        </is>
      </c>
      <c r="AZ3" s="343" t="inlineStr">
        <is>
          <t>Recibido - Asignado</t>
        </is>
      </c>
      <c r="BA3" s="343" t="inlineStr">
        <is>
          <t>Funcionario</t>
        </is>
      </c>
      <c r="BB3" s="343" t="inlineStr">
        <is>
          <t>Entregado</t>
        </is>
      </c>
      <c r="BC3" s="343" t="inlineStr">
        <is>
          <t>Recibido - Asignado</t>
        </is>
      </c>
      <c r="BD3" s="343" t="inlineStr">
        <is>
          <t>Funcionario</t>
        </is>
      </c>
      <c r="BE3" s="343" t="inlineStr">
        <is>
          <t>Entregado</t>
        </is>
      </c>
      <c r="BF3" s="343" t="inlineStr">
        <is>
          <t>Recibido - Asignado</t>
        </is>
      </c>
      <c r="BG3" s="343" t="inlineStr">
        <is>
          <t>Funcionario</t>
        </is>
      </c>
      <c r="BH3" s="343" t="inlineStr">
        <is>
          <t>Entregado</t>
        </is>
      </c>
      <c r="BI3" s="343" t="inlineStr">
        <is>
          <t>Recibido - Asignado</t>
        </is>
      </c>
      <c r="BJ3" s="343" t="inlineStr">
        <is>
          <t>Funcionario</t>
        </is>
      </c>
      <c r="BK3" s="343" t="inlineStr">
        <is>
          <t>Entregado</t>
        </is>
      </c>
      <c r="BL3" s="343" t="inlineStr">
        <is>
          <t>Recibido - Asignado</t>
        </is>
      </c>
      <c r="BM3" s="343" t="inlineStr">
        <is>
          <t>Entregado</t>
        </is>
      </c>
      <c r="BN3" s="343" t="inlineStr">
        <is>
          <t>Recibido - Asignado</t>
        </is>
      </c>
      <c r="BO3" s="343" t="inlineStr">
        <is>
          <t>Entregado</t>
        </is>
      </c>
      <c r="BP3" s="343" t="inlineStr">
        <is>
          <t>Recibido - Asignado</t>
        </is>
      </c>
      <c r="BQ3" s="343" t="inlineStr">
        <is>
          <t>Entregado</t>
        </is>
      </c>
      <c r="BR3" s="343" t="inlineStr">
        <is>
          <t>Recibido - Asignado</t>
        </is>
      </c>
      <c r="BS3" s="343" t="inlineStr">
        <is>
          <t>Entregado</t>
        </is>
      </c>
      <c r="BT3" s="343" t="inlineStr">
        <is>
          <t>Recibido - Asignado</t>
        </is>
      </c>
      <c r="BU3" s="343" t="inlineStr">
        <is>
          <t>Entregado</t>
        </is>
      </c>
      <c r="BV3" s="343" t="inlineStr">
        <is>
          <t>Recibido - Asignado</t>
        </is>
      </c>
      <c r="BW3" s="343" t="inlineStr">
        <is>
          <t>Entregado</t>
        </is>
      </c>
      <c r="BX3" s="343" t="inlineStr">
        <is>
          <t>Recibido - Asignado</t>
        </is>
      </c>
      <c r="BY3" s="343" t="inlineStr">
        <is>
          <t>Entregado</t>
        </is>
      </c>
      <c r="BZ3" s="343" t="inlineStr">
        <is>
          <t>Recibido - Asignado</t>
        </is>
      </c>
      <c r="CA3" s="343" t="inlineStr">
        <is>
          <t>Entregado</t>
        </is>
      </c>
      <c r="CB3" s="343" t="inlineStr">
        <is>
          <t>Recibido - Asignado</t>
        </is>
      </c>
      <c r="CC3" s="343" t="inlineStr">
        <is>
          <t>Entregado</t>
        </is>
      </c>
      <c r="CD3" s="343" t="inlineStr">
        <is>
          <t>Recibido - Asignado</t>
        </is>
      </c>
      <c r="CE3" s="343" t="inlineStr">
        <is>
          <t>Entregado</t>
        </is>
      </c>
      <c r="CF3" s="343" t="inlineStr">
        <is>
          <t>Recibido - Asignado</t>
        </is>
      </c>
      <c r="CG3" s="343" t="inlineStr">
        <is>
          <t>Entregado</t>
        </is>
      </c>
      <c r="CH3" s="343" t="inlineStr">
        <is>
          <t>Recibido - Asignado</t>
        </is>
      </c>
      <c r="CI3" s="343" t="inlineStr">
        <is>
          <t>Entregado</t>
        </is>
      </c>
    </row>
    <row r="4">
      <c r="B4" s="25" t="inlineStr">
        <is>
          <t>001-2015</t>
        </is>
      </c>
    </row>
    <row r="5">
      <c r="B5" s="25" t="inlineStr">
        <is>
          <t>002-2015</t>
        </is>
      </c>
      <c r="C5" s="25" t="n">
        <v>1316797</v>
      </c>
      <c r="D5" s="25" t="inlineStr">
        <is>
          <t>FLORA</t>
        </is>
      </c>
      <c r="H5" s="25" t="inlineStr">
        <is>
          <t>Tala de guadual en zona de acueducto San José</t>
        </is>
      </c>
      <c r="I5" s="25" t="inlineStr">
        <is>
          <t>Lady Yesenia Guerra Diez</t>
        </is>
      </c>
      <c r="T5" s="25" t="inlineStr">
        <is>
          <t>No reporta</t>
        </is>
      </c>
      <c r="U5" s="46" t="n">
        <v>43872755</v>
      </c>
      <c r="V5" s="25" t="n">
        <v>3116240215</v>
      </c>
      <c r="W5" s="25" t="inlineStr">
        <is>
          <t>Valerio Calle</t>
        </is>
      </c>
      <c r="AH5" s="25" t="inlineStr">
        <is>
          <t>No reporta</t>
        </is>
      </c>
      <c r="AI5" s="25" t="inlineStr">
        <is>
          <t>no reporta</t>
        </is>
      </c>
      <c r="AJ5" s="25" t="inlineStr">
        <is>
          <t>no reporta</t>
        </is>
      </c>
      <c r="AL5" s="25" t="inlineStr">
        <is>
          <t>El Vallano</t>
        </is>
      </c>
      <c r="AP5" s="25" t="n">
        <v>11</v>
      </c>
      <c r="AQ5" s="34" t="n">
        <v>42006</v>
      </c>
      <c r="AR5" s="34" t="n">
        <v>42013</v>
      </c>
      <c r="AS5" s="46">
        <f>+AR5-AQ5</f>
        <v/>
      </c>
      <c r="AT5" s="25" t="inlineStr">
        <is>
          <t>Ley 1333 de 2009</t>
        </is>
      </c>
      <c r="AU5" s="25" t="inlineStr">
        <is>
          <t>Auto de archivo</t>
        </is>
      </c>
      <c r="AV5" s="25" t="inlineStr">
        <is>
          <t>DP</t>
        </is>
      </c>
      <c r="AW5" s="38" t="n">
        <v>42013</v>
      </c>
      <c r="AX5" s="37" t="inlineStr">
        <is>
          <t>J. Guzmán</t>
        </is>
      </c>
      <c r="AY5" s="38" t="n">
        <v>42013</v>
      </c>
      <c r="CF5" s="38" t="n">
        <v>42054</v>
      </c>
    </row>
    <row r="6">
      <c r="B6" s="25" t="inlineStr">
        <is>
          <t>003-2015</t>
        </is>
      </c>
      <c r="C6" s="25" t="n">
        <v>1316800</v>
      </c>
      <c r="E6" s="25" t="inlineStr">
        <is>
          <t>RESIDUOS SOLIDOS</t>
        </is>
      </c>
      <c r="H6" s="25" t="inlineStr">
        <is>
          <t>Acumulación de escombros y residuos ordinarios en espacio público</t>
        </is>
      </c>
      <c r="I6" s="25" t="inlineStr">
        <is>
          <t>Rosa Ospina de Giraldo</t>
        </is>
      </c>
      <c r="J6" s="25" t="inlineStr">
        <is>
          <t>CL</t>
        </is>
      </c>
      <c r="K6" s="25" t="n">
        <v>48</v>
      </c>
      <c r="M6" s="25" t="inlineStr">
        <is>
          <t>SUR</t>
        </is>
      </c>
      <c r="N6" s="25" t="n">
        <v>39</v>
      </c>
      <c r="P6" s="25" t="n">
        <v>12</v>
      </c>
      <c r="T6" s="25">
        <f>CONCATENATE(J6," ",K6," ",L6," ",M6," ",N6," ",O6," ",P6," ",Q6," ",R6," ",S6)</f>
        <v/>
      </c>
      <c r="U6" s="46" t="n">
        <v>32404384</v>
      </c>
      <c r="V6" s="25" t="n">
        <v>3311168</v>
      </c>
      <c r="W6" s="25" t="inlineStr">
        <is>
          <t>Gloria</t>
        </is>
      </c>
      <c r="X6" s="25" t="inlineStr">
        <is>
          <t>CL</t>
        </is>
      </c>
      <c r="Y6" s="25" t="n">
        <v>48</v>
      </c>
      <c r="AA6" s="25" t="inlineStr">
        <is>
          <t>SUR</t>
        </is>
      </c>
      <c r="AB6" s="25" t="n">
        <v>39</v>
      </c>
      <c r="AD6" s="25" t="n">
        <v>6</v>
      </c>
      <c r="AH6" s="25">
        <f>CONCATENATE(X6," ",Y6," ",Z6," ",AA6," ",AB6," ",AC6," ",AD6," ",AE6," ",AF6," ",AG6)</f>
        <v/>
      </c>
      <c r="AI6" s="25" t="inlineStr">
        <is>
          <t>no reporta</t>
        </is>
      </c>
      <c r="AJ6" s="25" t="inlineStr">
        <is>
          <t>no reporta</t>
        </is>
      </c>
      <c r="AK6" s="25" t="inlineStr">
        <is>
          <t>El Trianón</t>
        </is>
      </c>
      <c r="AP6" s="25" t="n">
        <v>7</v>
      </c>
      <c r="AQ6" s="34" t="n">
        <v>42009</v>
      </c>
      <c r="AR6" s="34" t="n"/>
      <c r="AS6" s="46">
        <f>+AR6-AQ6</f>
        <v/>
      </c>
      <c r="AT6" s="25" t="inlineStr">
        <is>
          <t>Acta de compromiso</t>
        </is>
      </c>
      <c r="AU6" s="25" t="inlineStr">
        <is>
          <t>Auto de archivo</t>
        </is>
      </c>
    </row>
    <row r="7">
      <c r="B7" s="25" t="inlineStr">
        <is>
          <t>004-2015</t>
        </is>
      </c>
      <c r="C7" s="25" t="n">
        <v>1316802</v>
      </c>
      <c r="D7" s="25" t="inlineStr">
        <is>
          <t>FLORA</t>
        </is>
      </c>
      <c r="H7" s="25" t="inlineStr">
        <is>
          <t>Afectaciones a arboles sin autorización y de forma inadecuada</t>
        </is>
      </c>
      <c r="I7" s="25" t="inlineStr">
        <is>
          <t>Dario Tabares</t>
        </is>
      </c>
      <c r="J7" s="25" t="inlineStr">
        <is>
          <t>CL</t>
        </is>
      </c>
      <c r="K7" s="25" t="n">
        <v>26</v>
      </c>
      <c r="L7" s="25" t="inlineStr">
        <is>
          <t>A</t>
        </is>
      </c>
      <c r="M7" s="25" t="inlineStr">
        <is>
          <t>SUR</t>
        </is>
      </c>
      <c r="N7" s="25" t="n">
        <v>42</v>
      </c>
      <c r="O7" s="25" t="inlineStr">
        <is>
          <t>A</t>
        </is>
      </c>
      <c r="P7" s="25" t="n">
        <v>27</v>
      </c>
      <c r="T7" s="25">
        <f>CONCATENATE(J7," ",K7," ",L7," ",M7," ",N7," ",O7," ",P7," ",Q7," ",R7," ",S7)</f>
        <v/>
      </c>
      <c r="U7" s="46" t="n">
        <v>70547027</v>
      </c>
      <c r="V7" s="25" t="n">
        <v>3315861</v>
      </c>
      <c r="W7" s="25" t="inlineStr">
        <is>
          <t>Edelmira Londoño</t>
        </is>
      </c>
      <c r="X7" s="25" t="inlineStr">
        <is>
          <t>CL</t>
        </is>
      </c>
      <c r="Y7" s="25" t="n">
        <v>26</v>
      </c>
      <c r="Z7" s="25" t="inlineStr">
        <is>
          <t>A</t>
        </is>
      </c>
      <c r="AA7" s="25" t="inlineStr">
        <is>
          <t>SUR</t>
        </is>
      </c>
      <c r="AB7" s="25" t="n">
        <v>42</v>
      </c>
      <c r="AC7" s="25" t="inlineStr">
        <is>
          <t>A</t>
        </is>
      </c>
      <c r="AD7" s="25" t="n">
        <v>27</v>
      </c>
      <c r="AH7" s="25">
        <f>CONCATENATE(X7," ",Y7," ",Z7," ",AA7," ",AB7," ",AC7," ",AD7," ",AE7," ",AF7," ",AG7)</f>
        <v/>
      </c>
      <c r="AI7" s="25" t="inlineStr">
        <is>
          <t>no reporta</t>
        </is>
      </c>
      <c r="AJ7" s="25" t="inlineStr">
        <is>
          <t>no reporta</t>
        </is>
      </c>
      <c r="AK7" s="25" t="inlineStr">
        <is>
          <t>Las orquideas</t>
        </is>
      </c>
      <c r="AP7" s="25" t="n">
        <v>3</v>
      </c>
      <c r="AQ7" s="34" t="n">
        <v>42009</v>
      </c>
      <c r="AR7" s="34" t="n">
        <v>42011</v>
      </c>
      <c r="AS7" s="46">
        <f>+AR7-AQ7</f>
        <v/>
      </c>
      <c r="AT7" s="25" t="inlineStr">
        <is>
          <t>Pendiente de tramite</t>
        </is>
      </c>
      <c r="AU7" s="25" t="inlineStr">
        <is>
          <t>Auto de archivo</t>
        </is>
      </c>
      <c r="AW7" s="38" t="n">
        <v>42011</v>
      </c>
      <c r="AX7" s="37" t="inlineStr">
        <is>
          <t>L. Garcia</t>
        </is>
      </c>
      <c r="AY7" s="38" t="n">
        <v>42011</v>
      </c>
      <c r="CF7" s="38" t="n">
        <v>42037</v>
      </c>
    </row>
    <row r="8">
      <c r="B8" s="25" t="inlineStr">
        <is>
          <t>005-2015</t>
        </is>
      </c>
      <c r="C8" s="25" t="n">
        <v>1316819</v>
      </c>
      <c r="E8" s="25" t="inlineStr">
        <is>
          <t>RESIDUOS SOLIDOS</t>
        </is>
      </c>
      <c r="H8" s="25" t="inlineStr">
        <is>
          <t>Acumulación de residuos en predio privado</t>
        </is>
      </c>
      <c r="I8" s="25" t="inlineStr">
        <is>
          <t>De oficio - Secretaria de Salud</t>
        </is>
      </c>
      <c r="T8" s="25" t="inlineStr">
        <is>
          <t>No reporta</t>
        </is>
      </c>
      <c r="U8" s="46" t="inlineStr">
        <is>
          <t>No reporta</t>
        </is>
      </c>
      <c r="V8" s="25" t="n">
        <v>3394000</v>
      </c>
      <c r="W8" s="25" t="inlineStr">
        <is>
          <t>Por determinar</t>
        </is>
      </c>
      <c r="X8" s="25" t="inlineStr">
        <is>
          <t>KR</t>
        </is>
      </c>
      <c r="Y8" s="25" t="n">
        <v>26</v>
      </c>
      <c r="AB8" s="25" t="n">
        <v>41</v>
      </c>
      <c r="AC8" s="25" t="inlineStr">
        <is>
          <t>A</t>
        </is>
      </c>
      <c r="AD8" s="25" t="n">
        <v>46</v>
      </c>
      <c r="AE8" s="25" t="inlineStr">
        <is>
          <t>SUR</t>
        </is>
      </c>
      <c r="AH8" s="25">
        <f>CONCATENATE(X8," ",Y8," ",Z8," ",AA8," ",AB8," ",AC8," ",AD8," ",AE8," ",AF8," ",AG8)</f>
        <v/>
      </c>
      <c r="AI8" s="25" t="inlineStr">
        <is>
          <t>no reporta</t>
        </is>
      </c>
      <c r="AJ8" s="25" t="inlineStr">
        <is>
          <t>no reporta</t>
        </is>
      </c>
      <c r="AK8" s="25" t="inlineStr">
        <is>
          <t>San Rafael</t>
        </is>
      </c>
      <c r="AP8" s="25" t="n">
        <v>6</v>
      </c>
      <c r="AQ8" s="34" t="n">
        <v>42010</v>
      </c>
      <c r="AR8" s="34" t="n"/>
      <c r="AS8" s="46">
        <f>+AR8-AQ8</f>
        <v/>
      </c>
      <c r="AT8" s="25" t="inlineStr">
        <is>
          <t>Acta de compromiso</t>
        </is>
      </c>
      <c r="AU8" s="25" t="inlineStr">
        <is>
          <t>Remisión u otros</t>
        </is>
      </c>
      <c r="AV8" s="25" t="inlineStr">
        <is>
          <t>Obras Publicas - cerramiento</t>
        </is>
      </c>
      <c r="AW8" s="38" t="n">
        <v>42019</v>
      </c>
      <c r="AX8" s="37" t="inlineStr">
        <is>
          <t>L. Garcia</t>
        </is>
      </c>
      <c r="AY8" s="38" t="n">
        <v>42019</v>
      </c>
    </row>
    <row r="9">
      <c r="B9" s="25" t="inlineStr">
        <is>
          <t>006-2015</t>
        </is>
      </c>
      <c r="C9" s="25" t="n">
        <v>1316822</v>
      </c>
      <c r="D9" s="25" t="inlineStr">
        <is>
          <t>FLORA</t>
        </is>
      </c>
      <c r="G9" s="25" t="inlineStr">
        <is>
          <t>Proyecto Austral</t>
        </is>
      </c>
      <c r="H9" s="25" t="inlineStr">
        <is>
          <t xml:space="preserve">Afectación a dos arboles </t>
        </is>
      </c>
      <c r="I9" s="25" t="inlineStr">
        <is>
          <t>John Jairo Duque</t>
        </is>
      </c>
      <c r="J9" s="25" t="inlineStr">
        <is>
          <t>CL</t>
        </is>
      </c>
      <c r="K9" s="25" t="n">
        <v>36</v>
      </c>
      <c r="M9" s="25" t="inlineStr">
        <is>
          <t>SUR</t>
        </is>
      </c>
      <c r="N9" s="25" t="n">
        <v>27</v>
      </c>
      <c r="O9" s="25" t="inlineStr">
        <is>
          <t>A</t>
        </is>
      </c>
      <c r="P9" s="25" t="n">
        <v>24</v>
      </c>
      <c r="S9" s="25" t="n">
        <v>101</v>
      </c>
      <c r="T9" s="25">
        <f>CONCATENATE(J9," ",K9," ",L9," ",M9," ",N9," ",O9," ",P9," ",Q9," ",R9," ",S9)</f>
        <v/>
      </c>
      <c r="U9" s="46" t="inlineStr">
        <is>
          <t>No reporta</t>
        </is>
      </c>
      <c r="V9" s="25" t="inlineStr">
        <is>
          <t>5708521 - 3006172104</t>
        </is>
      </c>
      <c r="W9" s="25" t="inlineStr">
        <is>
          <t>Administración Copropiedad</t>
        </is>
      </c>
      <c r="X9" s="25" t="inlineStr">
        <is>
          <t>CL</t>
        </is>
      </c>
      <c r="Y9" s="25" t="n">
        <v>36</v>
      </c>
      <c r="AA9" s="25" t="inlineStr">
        <is>
          <t>SUR</t>
        </is>
      </c>
      <c r="AB9" s="25" t="n">
        <v>27</v>
      </c>
      <c r="AC9" s="25" t="inlineStr">
        <is>
          <t>A</t>
        </is>
      </c>
      <c r="AD9" s="25" t="n">
        <v>24</v>
      </c>
      <c r="AH9" s="25">
        <f>CONCATENATE(X9," ",Y9," ",Z9," ",AA9," ",AB9," ",AC9," ",AD9," ",AE9," ",AF9," ",AG9)</f>
        <v/>
      </c>
      <c r="AI9" s="25" t="inlineStr">
        <is>
          <t>no reporta</t>
        </is>
      </c>
      <c r="AJ9" s="25" t="inlineStr">
        <is>
          <t>no reporta</t>
        </is>
      </c>
      <c r="AK9" s="25" t="inlineStr">
        <is>
          <t>Inmaculada</t>
        </is>
      </c>
      <c r="AP9" s="25" t="n">
        <v>5</v>
      </c>
      <c r="AQ9" s="34" t="n">
        <v>42010</v>
      </c>
      <c r="AR9" s="34" t="n"/>
      <c r="AS9" s="46">
        <f>+AR9-AQ9</f>
        <v/>
      </c>
      <c r="AT9" s="25" t="inlineStr">
        <is>
          <t>Acta de compromiso</t>
        </is>
      </c>
      <c r="AU9" s="25" t="inlineStr">
        <is>
          <t>Auto de archivo</t>
        </is>
      </c>
    </row>
    <row r="10">
      <c r="B10" s="25" t="inlineStr">
        <is>
          <t>007-2015</t>
        </is>
      </c>
      <c r="C10" s="25" t="n">
        <v>1316834</v>
      </c>
      <c r="D10" s="25" t="inlineStr">
        <is>
          <t>FLORA</t>
        </is>
      </c>
      <c r="G10" s="25" t="inlineStr">
        <is>
          <t>Urbanización Envigado Campestre</t>
        </is>
      </c>
      <c r="H10" s="25" t="inlineStr">
        <is>
          <t>Tala de pino en predio privado</t>
        </is>
      </c>
      <c r="I10" s="25" t="inlineStr">
        <is>
          <t>Jorge Humberto Toro Restrepo</t>
        </is>
      </c>
      <c r="J10" s="25" t="inlineStr">
        <is>
          <t>CL</t>
        </is>
      </c>
      <c r="K10" s="25" t="n">
        <v>40</v>
      </c>
      <c r="L10" s="25" t="inlineStr">
        <is>
          <t>F</t>
        </is>
      </c>
      <c r="M10" s="25" t="inlineStr">
        <is>
          <t>SUR</t>
        </is>
      </c>
      <c r="N10" s="25" t="n">
        <v>248</v>
      </c>
      <c r="P10" s="25" t="n">
        <v>200</v>
      </c>
      <c r="S10" s="25" t="n">
        <v>316</v>
      </c>
      <c r="T10" s="25">
        <f>CONCATENATE(J10," ",K10," ",L10," ",M10," ",N10," ",O10," ",P10," ",Q10," ",R10," ",S10)</f>
        <v/>
      </c>
      <c r="U10" s="46" t="inlineStr">
        <is>
          <t>No reporta</t>
        </is>
      </c>
      <c r="V10" s="25" t="inlineStr">
        <is>
          <t>no reporta</t>
        </is>
      </c>
      <c r="W10" s="25" t="inlineStr">
        <is>
          <t>Oscar Perez</t>
        </is>
      </c>
      <c r="X10" s="25" t="inlineStr">
        <is>
          <t>CL</t>
        </is>
      </c>
      <c r="Y10" s="25" t="n">
        <v>40</v>
      </c>
      <c r="Z10" s="25" t="inlineStr">
        <is>
          <t>F</t>
        </is>
      </c>
      <c r="AA10" s="25" t="inlineStr">
        <is>
          <t>SUR</t>
        </is>
      </c>
      <c r="AB10" s="25" t="n">
        <v>248</v>
      </c>
      <c r="AD10" s="25" t="n">
        <v>200</v>
      </c>
      <c r="AG10" s="25" t="inlineStr">
        <is>
          <t>113-315</t>
        </is>
      </c>
      <c r="AH10" s="25">
        <f>CONCATENATE(X10," ",Y10," ",Z10," ",AA10," ",AB10," ",AC10," ",AD10," ",AE10," ",AF10," ",AG10)</f>
        <v/>
      </c>
      <c r="AI10" s="25" t="inlineStr">
        <is>
          <t>no reporta</t>
        </is>
      </c>
      <c r="AJ10" s="25" t="inlineStr">
        <is>
          <t>no reporta</t>
        </is>
      </c>
      <c r="AK10" s="25" t="inlineStr">
        <is>
          <t xml:space="preserve">La Mina </t>
        </is>
      </c>
      <c r="AP10" s="25" t="n">
        <v>6</v>
      </c>
      <c r="AQ10" s="34" t="n">
        <v>42011</v>
      </c>
      <c r="AR10" s="34" t="n">
        <v>42026</v>
      </c>
      <c r="AS10" s="46">
        <f>+AR10-AQ10</f>
        <v/>
      </c>
      <c r="AT10" s="25" t="inlineStr">
        <is>
          <t>Acta de compromiso</t>
        </is>
      </c>
      <c r="AU10" s="25" t="inlineStr">
        <is>
          <t>Notificación</t>
        </is>
      </c>
      <c r="AW10" s="38" t="n">
        <v>42026</v>
      </c>
      <c r="AX10" s="37" t="inlineStr">
        <is>
          <t>J. Guzmán</t>
        </is>
      </c>
      <c r="AY10" s="38" t="n">
        <v>42026</v>
      </c>
    </row>
    <row r="11">
      <c r="B11" s="25" t="inlineStr">
        <is>
          <t>008-2015</t>
        </is>
      </c>
      <c r="C11" s="25" t="n">
        <v>1316836</v>
      </c>
      <c r="D11" s="25" t="inlineStr">
        <is>
          <t>FLORA</t>
        </is>
      </c>
      <c r="H11" s="25" t="inlineStr">
        <is>
          <t>Daño a Eucalipto por quemas</t>
        </is>
      </c>
      <c r="I11" s="25" t="inlineStr">
        <is>
          <t>Carlos Carvajal Rendon</t>
        </is>
      </c>
      <c r="J11" s="25" t="inlineStr">
        <is>
          <t>Cl</t>
        </is>
      </c>
      <c r="K11" s="25" t="n">
        <v>47</v>
      </c>
      <c r="M11" s="25" t="inlineStr">
        <is>
          <t>SUR</t>
        </is>
      </c>
      <c r="N11" s="25" t="n">
        <v>39</v>
      </c>
      <c r="P11" s="25" t="n">
        <v>38</v>
      </c>
      <c r="T11" s="25">
        <f>CONCATENATE(J11," ",K11," ",L11," ",M11," ",N11," ",O11," ",P11," ",Q11," ",R11," ",S11)</f>
        <v/>
      </c>
      <c r="U11" s="46" t="inlineStr">
        <is>
          <t>No reporta</t>
        </is>
      </c>
      <c r="V11" s="25" t="n">
        <v>3394070</v>
      </c>
      <c r="W11" s="25" t="inlineStr">
        <is>
          <t>Habitante en dirección</t>
        </is>
      </c>
      <c r="X11" s="25" t="inlineStr">
        <is>
          <t>CL</t>
        </is>
      </c>
      <c r="Y11" s="25" t="n">
        <v>47</v>
      </c>
      <c r="AA11" s="25" t="inlineStr">
        <is>
          <t>SUR</t>
        </is>
      </c>
      <c r="AB11" s="25" t="n">
        <v>39</v>
      </c>
      <c r="AD11" s="25" t="n">
        <v>38</v>
      </c>
      <c r="AH11" s="25">
        <f>CONCATENATE(X11," ",Y11," ",Z11," ",AA11," ",AB11," ",AC11," ",AD11," ",AE11," ",AF11," ",AG11)</f>
        <v/>
      </c>
      <c r="AI11" s="25" t="inlineStr">
        <is>
          <t>no reporta</t>
        </is>
      </c>
      <c r="AJ11" s="25" t="inlineStr">
        <is>
          <t>no reporta</t>
        </is>
      </c>
      <c r="AK11" s="25" t="inlineStr">
        <is>
          <t>El Trianón</t>
        </is>
      </c>
      <c r="AP11" s="25" t="n">
        <v>7</v>
      </c>
      <c r="AQ11" s="34" t="n">
        <v>42011</v>
      </c>
      <c r="AR11" s="34" t="n">
        <v>42019</v>
      </c>
      <c r="AS11" s="46">
        <f>+AR11-AQ11</f>
        <v/>
      </c>
      <c r="AT11" s="25" t="inlineStr">
        <is>
          <t>Acta de compromiso</t>
        </is>
      </c>
      <c r="AU11" s="25" t="inlineStr">
        <is>
          <t>Auto de archivo</t>
        </is>
      </c>
      <c r="AW11" s="38" t="n">
        <v>42019</v>
      </c>
      <c r="AX11" s="37" t="inlineStr">
        <is>
          <t>L. Garcia</t>
        </is>
      </c>
      <c r="AY11" s="38" t="n">
        <v>42019</v>
      </c>
      <c r="CF11" s="38" t="n">
        <v>42037</v>
      </c>
    </row>
    <row r="12">
      <c r="B12" s="25" t="inlineStr">
        <is>
          <t>009-2015</t>
        </is>
      </c>
      <c r="C12" s="25" t="inlineStr">
        <is>
          <t>1316885 - 1309543</t>
        </is>
      </c>
      <c r="D12" s="25" t="inlineStr">
        <is>
          <t>FLORA</t>
        </is>
      </c>
      <c r="H12" s="25" t="inlineStr">
        <is>
          <t>Daño de arbol y jardin  - es reincidente</t>
        </is>
      </c>
      <c r="I12" s="25" t="inlineStr">
        <is>
          <t>Martha Nohemi Colorado</t>
        </is>
      </c>
      <c r="J12" s="25" t="inlineStr">
        <is>
          <t>DG</t>
        </is>
      </c>
      <c r="K12" s="25" t="n">
        <v>33</v>
      </c>
      <c r="N12" s="25" t="n">
        <v>33</v>
      </c>
      <c r="O12" s="25" t="inlineStr">
        <is>
          <t>A</t>
        </is>
      </c>
      <c r="P12" s="25" t="n">
        <v>23</v>
      </c>
      <c r="Q12" s="25" t="inlineStr">
        <is>
          <t>SUR</t>
        </is>
      </c>
      <c r="T12" s="25">
        <f>CONCATENATE(J12," ",K12," ",L12," ",M12," ",N12," ",O12," ",P12," ",Q12," ",R12," ",S12)</f>
        <v/>
      </c>
      <c r="U12" s="46" t="n">
        <v>21719241</v>
      </c>
      <c r="V12" s="25" t="n">
        <v>2065979</v>
      </c>
      <c r="W12" s="25" t="inlineStr">
        <is>
          <t>Diego</t>
        </is>
      </c>
      <c r="AH12" s="25" t="inlineStr">
        <is>
          <t>No reporta</t>
        </is>
      </c>
      <c r="AI12" s="25" t="inlineStr">
        <is>
          <t>no reporta</t>
        </is>
      </c>
      <c r="AJ12" s="25" t="inlineStr">
        <is>
          <t>no reporta</t>
        </is>
      </c>
      <c r="AK12" s="25" t="inlineStr">
        <is>
          <t>La Magnolia</t>
        </is>
      </c>
      <c r="AP12" s="25" t="n">
        <v>9</v>
      </c>
      <c r="AQ12" s="34" t="n">
        <v>42013</v>
      </c>
      <c r="AR12" s="34" t="n">
        <v>42024</v>
      </c>
      <c r="AS12" s="46">
        <f>+AR12-AQ12</f>
        <v/>
      </c>
      <c r="AT12" s="25" t="inlineStr">
        <is>
          <t>Acta de compromiso</t>
        </is>
      </c>
      <c r="AU12" s="25" t="inlineStr">
        <is>
          <t>Auto de archivo</t>
        </is>
      </c>
      <c r="AW12" s="38" t="n">
        <v>42023</v>
      </c>
      <c r="AX12" s="37" t="inlineStr">
        <is>
          <t>L. Garcia</t>
        </is>
      </c>
      <c r="AY12" s="38" t="n">
        <v>42024</v>
      </c>
      <c r="CF12" s="38" t="n">
        <v>42037</v>
      </c>
    </row>
    <row r="13">
      <c r="B13" s="25" t="inlineStr">
        <is>
          <t>010-2015</t>
        </is>
      </c>
      <c r="C13" s="25" t="n">
        <v>1316890</v>
      </c>
      <c r="E13" s="25" t="inlineStr">
        <is>
          <t>RESIDUOS SOLIDOS</t>
        </is>
      </c>
      <c r="H13" s="25" t="inlineStr">
        <is>
          <t>Acumulación de residuos en predio privado</t>
        </is>
      </c>
      <c r="I13" s="25" t="inlineStr">
        <is>
          <t>Comunidad Edificio Arboleda Mejia</t>
        </is>
      </c>
      <c r="J13" s="25" t="inlineStr">
        <is>
          <t>CL</t>
        </is>
      </c>
      <c r="K13" s="25" t="n">
        <v>40</v>
      </c>
      <c r="M13" s="25" t="inlineStr">
        <is>
          <t>SUR</t>
        </is>
      </c>
      <c r="N13" s="25" t="n">
        <v>31</v>
      </c>
      <c r="P13" s="25" t="n">
        <v>22</v>
      </c>
      <c r="T13" s="25">
        <f>CONCATENATE(J13," ",K13," ",L13," ",M13," ",N13," ",O13," ",P13," ",Q13," ",R13," ",S13)</f>
        <v/>
      </c>
      <c r="U13" s="46" t="inlineStr">
        <is>
          <t>No reporta</t>
        </is>
      </c>
      <c r="V13" s="25" t="inlineStr">
        <is>
          <t>no reporta</t>
        </is>
      </c>
      <c r="W13" s="25" t="inlineStr">
        <is>
          <t>Constructora</t>
        </is>
      </c>
      <c r="AH13" s="25" t="inlineStr">
        <is>
          <t>No reporta</t>
        </is>
      </c>
      <c r="AI13" s="25" t="inlineStr">
        <is>
          <t>no reporta</t>
        </is>
      </c>
      <c r="AJ13" s="25" t="inlineStr">
        <is>
          <t>no reporta</t>
        </is>
      </c>
      <c r="AK13" s="25" t="inlineStr">
        <is>
          <t>Mesa</t>
        </is>
      </c>
      <c r="AP13" s="25" t="n">
        <v>9</v>
      </c>
      <c r="AQ13" s="34" t="n">
        <v>42017</v>
      </c>
      <c r="AR13" s="34" t="n"/>
      <c r="AS13" s="46">
        <f>+AR13-AQ13</f>
        <v/>
      </c>
      <c r="AT13" s="25" t="inlineStr">
        <is>
          <t>Acta de compromiso</t>
        </is>
      </c>
      <c r="AU13" s="25" t="inlineStr">
        <is>
          <t>Auto de archivo</t>
        </is>
      </c>
    </row>
    <row r="14">
      <c r="B14" s="25" t="inlineStr">
        <is>
          <t>011-2015</t>
        </is>
      </c>
      <c r="C14" s="25" t="n">
        <v>1316893</v>
      </c>
      <c r="E14" s="25" t="inlineStr">
        <is>
          <t>RESIDUOS SOLIDOS</t>
        </is>
      </c>
      <c r="H14" s="25" t="inlineStr">
        <is>
          <t>Sacan recortes de madera y basuras en sitios, dias y horas no autorizados</t>
        </is>
      </c>
      <c r="I14" s="25" t="inlineStr">
        <is>
          <t>Comunidad</t>
        </is>
      </c>
      <c r="T14" s="25" t="inlineStr">
        <is>
          <t>No reporta</t>
        </is>
      </c>
      <c r="U14" s="46" t="inlineStr">
        <is>
          <t>No reporta</t>
        </is>
      </c>
      <c r="V14" s="25" t="inlineStr">
        <is>
          <t>no reporta</t>
        </is>
      </c>
      <c r="W14" s="25" t="inlineStr">
        <is>
          <t>Por determinar</t>
        </is>
      </c>
      <c r="X14" s="25" t="inlineStr">
        <is>
          <t>KR</t>
        </is>
      </c>
      <c r="Y14" s="25" t="n">
        <v>37</v>
      </c>
      <c r="AB14" s="25" t="n">
        <v>39</v>
      </c>
      <c r="AC14" s="25" t="inlineStr">
        <is>
          <t>B</t>
        </is>
      </c>
      <c r="AD14" s="25" t="n">
        <v>53</v>
      </c>
      <c r="AE14" s="25" t="inlineStr">
        <is>
          <t>SUR</t>
        </is>
      </c>
      <c r="AH14" s="25">
        <f>CONCATENATE(X14," ",Y14," ",Z14," ",AA14," ",AB14," ",AC14," ",AD14," ",AE14," ",AF14," ",AG14)</f>
        <v/>
      </c>
      <c r="AI14" s="25" t="inlineStr">
        <is>
          <t>no reporta</t>
        </is>
      </c>
      <c r="AJ14" s="25" t="inlineStr">
        <is>
          <t>no reporta</t>
        </is>
      </c>
      <c r="AK14" s="25" t="inlineStr">
        <is>
          <t>Mesa</t>
        </is>
      </c>
      <c r="AP14" s="25" t="n">
        <v>9</v>
      </c>
      <c r="AQ14" s="34" t="n">
        <v>42017</v>
      </c>
      <c r="AS14" s="46">
        <f>+AR14-AQ14</f>
        <v/>
      </c>
      <c r="AT14" s="25" t="inlineStr">
        <is>
          <t>Acta de compromiso</t>
        </is>
      </c>
      <c r="AU14" s="25" t="inlineStr">
        <is>
          <t>Auto de archivo</t>
        </is>
      </c>
    </row>
    <row r="15">
      <c r="B15" s="25" t="inlineStr">
        <is>
          <t>012-2015</t>
        </is>
      </c>
      <c r="C15" s="25" t="n">
        <v>1316920</v>
      </c>
      <c r="E15" s="25" t="inlineStr">
        <is>
          <t>RESIDUOS SOLIDOS</t>
        </is>
      </c>
      <c r="H15" s="25" t="inlineStr">
        <is>
          <t>Acumulación de residuos en predio privado</t>
        </is>
      </c>
      <c r="I15" s="25" t="inlineStr">
        <is>
          <t>Comunidad</t>
        </is>
      </c>
      <c r="T15" s="25" t="inlineStr">
        <is>
          <t>No reporta</t>
        </is>
      </c>
      <c r="U15" s="46" t="inlineStr">
        <is>
          <t>No reporta</t>
        </is>
      </c>
      <c r="V15" s="25" t="inlineStr">
        <is>
          <t>no reporta</t>
        </is>
      </c>
      <c r="W15" s="25" t="inlineStr">
        <is>
          <t>Everardo Ceballos</t>
        </is>
      </c>
      <c r="X15" s="25" t="inlineStr">
        <is>
          <t>KR</t>
        </is>
      </c>
      <c r="Y15" s="25" t="n">
        <v>40</v>
      </c>
      <c r="AB15" s="25" t="n">
        <v>52</v>
      </c>
      <c r="AC15" s="25" t="inlineStr">
        <is>
          <t>B</t>
        </is>
      </c>
      <c r="AD15" s="25" t="n">
        <v>40</v>
      </c>
      <c r="AE15" s="25" t="inlineStr">
        <is>
          <t>SUR</t>
        </is>
      </c>
      <c r="AG15" s="25" t="n">
        <v>3</v>
      </c>
      <c r="AH15" s="25">
        <f>CONCATENATE(X15," ",Y15," ",Z15," ",AA15," ",AB15," ",AC15," ",AD15," ",AE15," ",AF15," ",AG15)</f>
        <v/>
      </c>
      <c r="AI15" s="25" t="inlineStr">
        <is>
          <t>no reporta</t>
        </is>
      </c>
      <c r="AJ15" s="25" t="n">
        <v>2767150</v>
      </c>
      <c r="AK15" s="25" t="inlineStr">
        <is>
          <t>Loma del Barro</t>
        </is>
      </c>
      <c r="AP15" s="25" t="n">
        <v>7</v>
      </c>
      <c r="AQ15" s="34" t="n">
        <v>42018</v>
      </c>
      <c r="AS15" s="46">
        <f>+AR15-AQ15</f>
        <v/>
      </c>
      <c r="AT15" s="25" t="inlineStr">
        <is>
          <t>Acta de compromiso</t>
        </is>
      </c>
      <c r="AU15" s="25" t="inlineStr">
        <is>
          <t>Visitas patrulleros</t>
        </is>
      </c>
    </row>
    <row r="16">
      <c r="B16" s="25" t="inlineStr">
        <is>
          <t>013-2015</t>
        </is>
      </c>
      <c r="C16" s="25" t="n">
        <v>1316903</v>
      </c>
      <c r="E16" s="25" t="inlineStr">
        <is>
          <t>RESIDUOS SOLIDOS</t>
        </is>
      </c>
      <c r="H16" s="25" t="inlineStr">
        <is>
          <t>Acumulación de residuos en espacio público</t>
        </is>
      </c>
      <c r="I16" s="25" t="inlineStr">
        <is>
          <t>Comunidad</t>
        </is>
      </c>
      <c r="T16" s="25" t="inlineStr">
        <is>
          <t>No reporta</t>
        </is>
      </c>
      <c r="U16" s="46" t="inlineStr">
        <is>
          <t>No reporta</t>
        </is>
      </c>
      <c r="V16" s="25" t="inlineStr">
        <is>
          <t>no reporta</t>
        </is>
      </c>
      <c r="W16" s="25" t="inlineStr">
        <is>
          <t>Por determinar</t>
        </is>
      </c>
      <c r="X16" s="25" t="inlineStr">
        <is>
          <t>CL</t>
        </is>
      </c>
      <c r="Y16" s="25" t="n">
        <v>47</v>
      </c>
      <c r="Z16" s="25" t="inlineStr">
        <is>
          <t>A</t>
        </is>
      </c>
      <c r="AA16" s="25" t="inlineStr">
        <is>
          <t>SUR</t>
        </is>
      </c>
      <c r="AB16" s="25" t="n">
        <v>39</v>
      </c>
      <c r="AC16" s="25" t="inlineStr">
        <is>
          <t>A</t>
        </is>
      </c>
      <c r="AD16" s="25" t="n">
        <v>4</v>
      </c>
      <c r="AH16" s="25">
        <f>CONCATENATE(X16," ",Y16," ",Z16," ",AA16," ",AB16," ",AC16," ",AD16," ",AE16," ",AF16," ",AG16)</f>
        <v/>
      </c>
      <c r="AI16" s="25" t="inlineStr">
        <is>
          <t>no reporta</t>
        </is>
      </c>
      <c r="AJ16" s="25" t="inlineStr">
        <is>
          <t>no reporta</t>
        </is>
      </c>
      <c r="AK16" s="25" t="inlineStr">
        <is>
          <t>El Trianón</t>
        </is>
      </c>
      <c r="AP16" s="25" t="n">
        <v>7</v>
      </c>
      <c r="AQ16" s="34" t="n">
        <v>42018</v>
      </c>
      <c r="AR16" s="34" t="n">
        <v>42024</v>
      </c>
      <c r="AS16" s="46">
        <f>+AR16-AQ16</f>
        <v/>
      </c>
      <c r="AT16" s="25" t="inlineStr">
        <is>
          <t>Acta de compromiso</t>
        </is>
      </c>
      <c r="AU16" s="25" t="inlineStr">
        <is>
          <t>Auto de archivo</t>
        </is>
      </c>
      <c r="AW16" s="38" t="n">
        <v>42024</v>
      </c>
      <c r="AX16" s="37" t="inlineStr">
        <is>
          <t>L Garcia</t>
        </is>
      </c>
      <c r="AY16" s="38" t="n">
        <v>42024</v>
      </c>
      <c r="CF16" s="38" t="n">
        <v>42037</v>
      </c>
    </row>
    <row r="17">
      <c r="B17" s="25" t="inlineStr">
        <is>
          <t>014-2015</t>
        </is>
      </c>
      <c r="C17" s="25" t="n">
        <v>1316936</v>
      </c>
      <c r="E17" s="25" t="inlineStr">
        <is>
          <t>RESIDUOS SOLIDOS</t>
        </is>
      </c>
      <c r="H17" s="25" t="inlineStr">
        <is>
          <t>Disposición de tierras hacia la quebrada</t>
        </is>
      </c>
      <c r="I17" s="25" t="inlineStr">
        <is>
          <t>Comunidad</t>
        </is>
      </c>
      <c r="T17" s="25" t="inlineStr">
        <is>
          <t>No reporta</t>
        </is>
      </c>
      <c r="U17" s="46" t="inlineStr">
        <is>
          <t>No reporta</t>
        </is>
      </c>
      <c r="V17" s="25" t="inlineStr">
        <is>
          <t>no reporta</t>
        </is>
      </c>
      <c r="W17" s="25" t="inlineStr">
        <is>
          <t>Constructora</t>
        </is>
      </c>
      <c r="X17" s="25" t="inlineStr">
        <is>
          <t>DG</t>
        </is>
      </c>
      <c r="Y17" s="25" t="n">
        <v>31</v>
      </c>
      <c r="AB17" s="25" t="n">
        <v>33</v>
      </c>
      <c r="AD17" s="25" t="n">
        <v>16</v>
      </c>
      <c r="AH17" s="25">
        <f>CONCATENATE(X17," ",Y17," ",Z17," ",AA17," ",AB17," ",AC17," ",AD17," ",AE17," ",AF17," ",AG17)</f>
        <v/>
      </c>
      <c r="AI17" s="25" t="inlineStr">
        <is>
          <t>no reporta</t>
        </is>
      </c>
      <c r="AJ17" s="25" t="inlineStr">
        <is>
          <t>no reporta</t>
        </is>
      </c>
      <c r="AK17" s="25" t="inlineStr">
        <is>
          <t>Las Flores</t>
        </is>
      </c>
      <c r="AP17" s="25" t="n">
        <v>3</v>
      </c>
      <c r="AQ17" s="34" t="n">
        <v>42019</v>
      </c>
      <c r="AR17" s="34" t="n">
        <v>42024</v>
      </c>
      <c r="AS17" s="46">
        <f>+AR17-AQ17</f>
        <v/>
      </c>
      <c r="AT17" s="25" t="inlineStr">
        <is>
          <t>Acta de compromiso</t>
        </is>
      </c>
      <c r="AU17" s="25" t="inlineStr">
        <is>
          <t>Auto de archivo</t>
        </is>
      </c>
      <c r="AW17" s="38" t="n">
        <v>42024</v>
      </c>
      <c r="AX17" s="37" t="inlineStr">
        <is>
          <t>L Garcia</t>
        </is>
      </c>
      <c r="AY17" s="38" t="n">
        <v>42024</v>
      </c>
      <c r="CF17" s="38" t="n">
        <v>42037</v>
      </c>
    </row>
    <row r="18">
      <c r="B18" s="25" t="inlineStr">
        <is>
          <t>015-2015</t>
        </is>
      </c>
      <c r="C18" s="25" t="n">
        <v>1316840</v>
      </c>
      <c r="E18" s="25" t="inlineStr">
        <is>
          <t>RESIDUOS SOLIDOS</t>
        </is>
      </c>
      <c r="G18" s="25" t="inlineStr">
        <is>
          <t>Club Equitación Equus</t>
        </is>
      </c>
      <c r="H18" s="25" t="inlineStr">
        <is>
          <t>Manejo de residuos sólidos - Respel</t>
        </is>
      </c>
      <c r="I18" s="25" t="inlineStr">
        <is>
          <t>De oficio</t>
        </is>
      </c>
      <c r="T18" s="25" t="inlineStr">
        <is>
          <t>No reporta</t>
        </is>
      </c>
      <c r="U18" s="46" t="inlineStr">
        <is>
          <t>No reporta</t>
        </is>
      </c>
      <c r="V18" s="25" t="inlineStr">
        <is>
          <t>no reporta</t>
        </is>
      </c>
      <c r="W18" s="25" t="inlineStr">
        <is>
          <t>Club Equitación Equus</t>
        </is>
      </c>
      <c r="AH18" s="25" t="inlineStr">
        <is>
          <t>Km 13 via palmas</t>
        </is>
      </c>
      <c r="AI18" s="25" t="inlineStr">
        <is>
          <t>no reporta</t>
        </is>
      </c>
      <c r="AJ18" s="25" t="n">
        <v>3171159</v>
      </c>
      <c r="AL18" s="25" t="inlineStr">
        <is>
          <t>Santa Catalina</t>
        </is>
      </c>
      <c r="AP18" s="25" t="n">
        <v>10</v>
      </c>
      <c r="AQ18" s="34" t="n">
        <v>42011</v>
      </c>
      <c r="AR18" s="34" t="n">
        <v>41968</v>
      </c>
      <c r="AS18" s="46">
        <f>+AR18-AQ18</f>
        <v/>
      </c>
      <c r="AT18" s="25" t="inlineStr">
        <is>
          <t>Acta de compromiso</t>
        </is>
      </c>
      <c r="AU18" s="25" t="inlineStr">
        <is>
          <t>Auto de archivo</t>
        </is>
      </c>
      <c r="AW18" s="38" t="n">
        <v>41968</v>
      </c>
      <c r="AX18" s="37" t="inlineStr">
        <is>
          <t>J. guzman - C. Espinoza</t>
        </is>
      </c>
      <c r="AY18" s="38" t="n">
        <v>41968</v>
      </c>
    </row>
    <row r="19">
      <c r="B19" s="25" t="inlineStr">
        <is>
          <t>016-2015</t>
        </is>
      </c>
      <c r="C19" s="25" t="inlineStr">
        <is>
          <t>Es la misma 028-2015 - 1316859</t>
        </is>
      </c>
      <c r="D19" s="25" t="inlineStr">
        <is>
          <t>FLORA</t>
        </is>
      </c>
      <c r="G19" s="25" t="inlineStr">
        <is>
          <t>Urbanización Ciudadela Real</t>
        </is>
      </c>
      <c r="H19" s="25" t="inlineStr">
        <is>
          <t>Posibles talas ilegales de árboles</t>
        </is>
      </c>
      <c r="I19" s="25" t="inlineStr">
        <is>
          <t>Comunidad</t>
        </is>
      </c>
      <c r="J19" s="25" t="inlineStr">
        <is>
          <t>CL</t>
        </is>
      </c>
      <c r="K19" s="25" t="n">
        <v>48</v>
      </c>
      <c r="L19" s="25" t="inlineStr">
        <is>
          <t>C</t>
        </is>
      </c>
      <c r="M19" s="25" t="inlineStr">
        <is>
          <t>SUR</t>
        </is>
      </c>
      <c r="N19" s="25" t="n">
        <v>43</v>
      </c>
      <c r="O19" s="25" t="inlineStr">
        <is>
          <t>A</t>
        </is>
      </c>
      <c r="P19" s="25" t="n">
        <v>50</v>
      </c>
      <c r="T19" s="25">
        <f>CONCATENATE(J19," ",K19," ",L19," ",M19," ",N19," ",O19," ",P19," ",Q19," ",R19," ",S19)</f>
        <v/>
      </c>
      <c r="U19" s="46" t="inlineStr">
        <is>
          <t>No reporta</t>
        </is>
      </c>
      <c r="V19" s="25" t="inlineStr">
        <is>
          <t>no reporta</t>
        </is>
      </c>
      <c r="W19" s="25" t="inlineStr">
        <is>
          <t>Habitante en dirección</t>
        </is>
      </c>
      <c r="X19" s="25" t="inlineStr">
        <is>
          <t>CL</t>
        </is>
      </c>
      <c r="Y19" s="25" t="n">
        <v>48</v>
      </c>
      <c r="Z19" s="25" t="inlineStr">
        <is>
          <t>C</t>
        </is>
      </c>
      <c r="AA19" s="25" t="inlineStr">
        <is>
          <t>SUR</t>
        </is>
      </c>
      <c r="AB19" s="25" t="n">
        <v>43</v>
      </c>
      <c r="AC19" s="25" t="inlineStr">
        <is>
          <t>A</t>
        </is>
      </c>
      <c r="AD19" s="25" t="n">
        <v>50</v>
      </c>
      <c r="AG19" s="25" t="n">
        <v>159</v>
      </c>
      <c r="AH19" s="25">
        <f>CONCATENATE(X19," ",Y19," ",Z19," ",AA19," ",AB19," ",AC19," ",AD19," ",AE19," ",AF19," ",AG19)</f>
        <v/>
      </c>
      <c r="AI19" s="25" t="inlineStr">
        <is>
          <t>no reporta</t>
        </is>
      </c>
      <c r="AJ19" s="25" t="inlineStr">
        <is>
          <t>no reporta</t>
        </is>
      </c>
      <c r="AK19" s="25" t="inlineStr">
        <is>
          <t>Primavera</t>
        </is>
      </c>
      <c r="AP19" s="25" t="n">
        <v>8</v>
      </c>
      <c r="AQ19" s="34" t="n">
        <v>42012</v>
      </c>
      <c r="AR19" s="34" t="n">
        <v>42011</v>
      </c>
      <c r="AS19" s="46">
        <f>+AR19-AQ19</f>
        <v/>
      </c>
      <c r="AT19" s="25" t="inlineStr">
        <is>
          <t>Código de policia</t>
        </is>
      </c>
      <c r="AU19" s="25" t="inlineStr">
        <is>
          <t>Visitas técnicos</t>
        </is>
      </c>
    </row>
    <row r="20">
      <c r="B20" s="25" t="inlineStr">
        <is>
          <t>017-2015</t>
        </is>
      </c>
      <c r="C20" s="25" t="n">
        <v>1316954</v>
      </c>
      <c r="E20" s="25" t="inlineStr">
        <is>
          <t>RESIDUOS SOLIDOS</t>
        </is>
      </c>
      <c r="H20" s="25" t="inlineStr">
        <is>
          <t>Acumulación de residuos en espacio público</t>
        </is>
      </c>
      <c r="I20" s="25" t="inlineStr">
        <is>
          <t>Comunidad</t>
        </is>
      </c>
      <c r="T20" s="25">
        <f>CONCATENATE(J20," ",K20," ",L20," ",M20," ",N20," ",O20," ",P20," ",Q20," ",R20," ",S20)</f>
        <v/>
      </c>
      <c r="U20" s="46" t="inlineStr">
        <is>
          <t>No reporta</t>
        </is>
      </c>
      <c r="V20" s="25" t="inlineStr">
        <is>
          <t>no reporta</t>
        </is>
      </c>
      <c r="W20" s="25" t="inlineStr">
        <is>
          <t>Por determinar</t>
        </is>
      </c>
      <c r="X20" s="25" t="inlineStr">
        <is>
          <t>KR</t>
        </is>
      </c>
      <c r="Y20" s="25" t="n">
        <v>29</v>
      </c>
      <c r="AB20" s="25" t="n">
        <v>40</v>
      </c>
      <c r="AC20" s="25" t="inlineStr">
        <is>
          <t>E</t>
        </is>
      </c>
      <c r="AD20" s="25" t="n">
        <v>53</v>
      </c>
      <c r="AE20" s="25" t="inlineStr">
        <is>
          <t>SUR</t>
        </is>
      </c>
      <c r="AH20" s="25">
        <f>CONCATENATE(X20," ",Y20," ",Z20," ",AA20," ",AB20," ",AC20," ",AD20," ",AE20," ",AF20," ",AG20)</f>
        <v/>
      </c>
      <c r="AI20" s="25" t="inlineStr">
        <is>
          <t>no reporta</t>
        </is>
      </c>
      <c r="AJ20" s="25" t="inlineStr">
        <is>
          <t>no reporta</t>
        </is>
      </c>
      <c r="AK20" s="25" t="inlineStr">
        <is>
          <t>San José</t>
        </is>
      </c>
      <c r="AP20" s="25" t="n">
        <v>6</v>
      </c>
      <c r="AQ20" s="34" t="n">
        <v>42023</v>
      </c>
      <c r="AR20" s="34" t="n">
        <v>42030</v>
      </c>
      <c r="AS20" s="46">
        <f>+AR20-AQ20</f>
        <v/>
      </c>
      <c r="AT20" s="25" t="inlineStr">
        <is>
          <t>Acta de compromiso</t>
        </is>
      </c>
      <c r="AU20" s="25" t="inlineStr">
        <is>
          <t>Auto de archivo</t>
        </is>
      </c>
      <c r="AW20" s="38" t="n">
        <v>42030</v>
      </c>
      <c r="AX20" s="37" t="inlineStr">
        <is>
          <t>L. Garcia</t>
        </is>
      </c>
    </row>
    <row r="21">
      <c r="B21" s="25" t="inlineStr">
        <is>
          <t>018-2015</t>
        </is>
      </c>
      <c r="C21" s="25" t="n">
        <v>1316955</v>
      </c>
      <c r="E21" s="25" t="inlineStr">
        <is>
          <t>RESIDUOS SOLIDOS</t>
        </is>
      </c>
      <c r="H21" s="25" t="inlineStr">
        <is>
          <t>Disposición inadecuada de residuos solidos</t>
        </is>
      </c>
      <c r="I21" s="25" t="inlineStr">
        <is>
          <t>Eunice Restrepo R</t>
        </is>
      </c>
      <c r="J21" s="25" t="inlineStr">
        <is>
          <t>CL</t>
        </is>
      </c>
      <c r="K21" s="25" t="n">
        <v>39</v>
      </c>
      <c r="L21" s="25" t="inlineStr">
        <is>
          <t>B</t>
        </is>
      </c>
      <c r="M21" s="25" t="inlineStr">
        <is>
          <t>SUR</t>
        </is>
      </c>
      <c r="N21" s="25" t="n">
        <v>39</v>
      </c>
      <c r="P21" s="25" t="n">
        <v>3</v>
      </c>
      <c r="T21" s="25">
        <f>CONCATENATE(J21," ",K21," ",L21," ",M21," ",N21," ",O21," ",P21," ",Q21," ",R21," ",S21)</f>
        <v/>
      </c>
      <c r="U21" s="46" t="inlineStr">
        <is>
          <t>No reporta</t>
        </is>
      </c>
      <c r="V21" s="25" t="inlineStr">
        <is>
          <t>3342528 - 3003479842</t>
        </is>
      </c>
      <c r="W21" s="25" t="inlineStr">
        <is>
          <t>Varios usuarios</t>
        </is>
      </c>
      <c r="AH21" s="25">
        <f>CONCATENATE(X21," ",Y21," ",Z21," ",AA21," ",AB21," ",AC21," ",AD21," ",AE21," ",AF21," ",AG21)</f>
        <v/>
      </c>
      <c r="AI21" s="25" t="inlineStr">
        <is>
          <t>no reporta</t>
        </is>
      </c>
      <c r="AJ21" s="25" t="inlineStr">
        <is>
          <t>no reporta</t>
        </is>
      </c>
      <c r="AK21" s="25" t="inlineStr">
        <is>
          <t>Mesa</t>
        </is>
      </c>
      <c r="AP21" s="25" t="n">
        <v>9</v>
      </c>
      <c r="AQ21" s="34" t="n">
        <v>42023</v>
      </c>
      <c r="AR21" s="34" t="n">
        <v>42031</v>
      </c>
      <c r="AS21" s="46">
        <f>+AR21-AQ21</f>
        <v/>
      </c>
      <c r="AT21" s="25" t="inlineStr">
        <is>
          <t>Acta de compromiso</t>
        </is>
      </c>
      <c r="AU21" s="25" t="inlineStr">
        <is>
          <t>Visitas patrulleros</t>
        </is>
      </c>
      <c r="AW21" s="38" t="n">
        <v>42030</v>
      </c>
      <c r="AX21" s="37" t="inlineStr">
        <is>
          <t>L. Garcia</t>
        </is>
      </c>
      <c r="AY21" s="38" t="n">
        <v>42031</v>
      </c>
    </row>
    <row r="22">
      <c r="B22" s="25" t="inlineStr">
        <is>
          <t>019-2015</t>
        </is>
      </c>
      <c r="C22" s="25" t="n">
        <v>1317025</v>
      </c>
      <c r="D22" s="25" t="inlineStr">
        <is>
          <t>FLORA</t>
        </is>
      </c>
      <c r="H22" s="25" t="inlineStr">
        <is>
          <t xml:space="preserve">Daño de zonas verde </t>
        </is>
      </c>
      <c r="I22" s="25" t="inlineStr">
        <is>
          <t>Beatriz Elena Mira</t>
        </is>
      </c>
      <c r="J22" s="25" t="inlineStr">
        <is>
          <t>KR</t>
        </is>
      </c>
      <c r="K22" s="25" t="n">
        <v>44</v>
      </c>
      <c r="L22" s="25" t="inlineStr">
        <is>
          <t>A</t>
        </is>
      </c>
      <c r="N22" s="25" t="n">
        <v>39</v>
      </c>
      <c r="P22" s="25" t="n">
        <v>11</v>
      </c>
      <c r="Q22" s="25" t="inlineStr">
        <is>
          <t>SUR</t>
        </is>
      </c>
      <c r="T22" s="25">
        <f>CONCATENATE(J22," ",K22," ",L22," ",M22," ",N22," ",O22," ",P22," ",Q22," ",R22," ",S22)</f>
        <v/>
      </c>
      <c r="U22" s="46" t="n">
        <v>21852310</v>
      </c>
      <c r="V22" s="25" t="n">
        <v>6011160</v>
      </c>
      <c r="W22" s="25" t="inlineStr">
        <is>
          <t>Jairo Vanegas</t>
        </is>
      </c>
      <c r="AH22" s="25" t="inlineStr">
        <is>
          <t>No reporta</t>
        </is>
      </c>
      <c r="AI22" s="25" t="inlineStr">
        <is>
          <t>no reporta</t>
        </is>
      </c>
      <c r="AJ22" s="25" t="inlineStr">
        <is>
          <t>no reporta</t>
        </is>
      </c>
      <c r="AK22" s="25" t="inlineStr">
        <is>
          <t>Alcalá</t>
        </is>
      </c>
      <c r="AP22" s="25" t="n">
        <v>8</v>
      </c>
      <c r="AQ22" s="34" t="n">
        <v>42026</v>
      </c>
      <c r="AR22" s="34" t="n">
        <v>42031</v>
      </c>
      <c r="AS22" s="46">
        <f>+AR22-AQ22</f>
        <v/>
      </c>
      <c r="AT22" s="25" t="inlineStr">
        <is>
          <t>Acta de compromiso</t>
        </is>
      </c>
      <c r="AU22" s="25" t="inlineStr">
        <is>
          <t>Auto de archivo</t>
        </is>
      </c>
      <c r="AW22" s="38" t="n">
        <v>42030</v>
      </c>
      <c r="AX22" s="37" t="inlineStr">
        <is>
          <t>L. Garcia</t>
        </is>
      </c>
      <c r="AY22" s="38" t="n">
        <v>42031</v>
      </c>
    </row>
    <row r="23">
      <c r="B23" s="25" t="inlineStr">
        <is>
          <t>020-2015</t>
        </is>
      </c>
      <c r="C23" s="25" t="inlineStr">
        <is>
          <t>1317057 - 162985 - 3558 (Mismo 1013-14 y 952-2014) 3453 - 438356-53546</t>
        </is>
      </c>
      <c r="D23" s="25" t="inlineStr">
        <is>
          <t>FLORA</t>
        </is>
      </c>
      <c r="H23" s="25" t="inlineStr">
        <is>
          <t>Tala de bosques y rastrojos</t>
        </is>
      </c>
      <c r="I23" s="25" t="inlineStr">
        <is>
          <t>De oficio</t>
        </is>
      </c>
      <c r="T23" s="25" t="inlineStr">
        <is>
          <t>No reporta</t>
        </is>
      </c>
      <c r="U23" s="46" t="inlineStr">
        <is>
          <t>No reporta</t>
        </is>
      </c>
      <c r="V23" s="25" t="n">
        <v>3394072</v>
      </c>
      <c r="W23" s="25" t="inlineStr">
        <is>
          <t>Benjamin de Jesus Gallego - Juan Jose Gutierrez</t>
        </is>
      </c>
      <c r="AH23" s="25" t="inlineStr">
        <is>
          <t>Predio 189</t>
        </is>
      </c>
      <c r="AI23" s="46" t="n">
        <v>8248031</v>
      </c>
      <c r="AJ23" s="25" t="n">
        <v>5381382</v>
      </c>
      <c r="AL23" s="25" t="inlineStr">
        <is>
          <t>Pantanillo</t>
        </is>
      </c>
      <c r="AP23" s="25" t="n">
        <v>13</v>
      </c>
      <c r="AQ23" s="34" t="n">
        <v>42026</v>
      </c>
      <c r="AR23" s="34" t="n">
        <v>42026</v>
      </c>
      <c r="AS23" s="46">
        <f>+AR23-AQ23</f>
        <v/>
      </c>
      <c r="AT23" s="25" t="inlineStr">
        <is>
          <t>Ley 1333 de 2009</t>
        </is>
      </c>
      <c r="AU23" s="25" t="inlineStr">
        <is>
          <t>Auto de archivo</t>
        </is>
      </c>
      <c r="AW23" s="38" t="n">
        <v>42026</v>
      </c>
      <c r="AX23" s="37" t="inlineStr">
        <is>
          <t>J. Guzman</t>
        </is>
      </c>
      <c r="AY23" s="38" t="n">
        <v>42026</v>
      </c>
      <c r="AZ23" s="38" t="n">
        <v>42146</v>
      </c>
      <c r="BA23" s="37" t="inlineStr">
        <is>
          <t>J. Guzman</t>
        </is>
      </c>
      <c r="BB23" s="38" t="n">
        <v>42149</v>
      </c>
    </row>
    <row r="24">
      <c r="B24" s="25" t="inlineStr">
        <is>
          <t>021-2015</t>
        </is>
      </c>
      <c r="C24" s="25" t="n">
        <v>1317056</v>
      </c>
      <c r="D24" s="25" t="inlineStr">
        <is>
          <t>FLORA</t>
        </is>
      </c>
      <c r="H24" s="25" t="inlineStr">
        <is>
          <t>Tala de guadua en servidumbre</t>
        </is>
      </c>
      <c r="I24" s="25" t="inlineStr">
        <is>
          <t>Anonimo</t>
        </is>
      </c>
      <c r="T24" s="25" t="inlineStr">
        <is>
          <t>No reporta</t>
        </is>
      </c>
      <c r="U24" s="25" t="inlineStr">
        <is>
          <t>No reporta</t>
        </is>
      </c>
      <c r="V24" s="25" t="inlineStr">
        <is>
          <t>no reporta</t>
        </is>
      </c>
      <c r="W24" s="25" t="inlineStr">
        <is>
          <t>Familia Gonzalez</t>
        </is>
      </c>
      <c r="X24" s="25" t="inlineStr">
        <is>
          <t>CL</t>
        </is>
      </c>
      <c r="Y24" s="25" t="n">
        <v>27</v>
      </c>
      <c r="AA24" s="25" t="inlineStr">
        <is>
          <t>SUR</t>
        </is>
      </c>
      <c r="AB24" s="25" t="n">
        <v>27</v>
      </c>
      <c r="AC24" s="25" t="inlineStr">
        <is>
          <t>D</t>
        </is>
      </c>
      <c r="AD24" s="25" t="n">
        <v>5</v>
      </c>
      <c r="AH24" s="25">
        <f>CONCATENATE(X24," ",Y24," ",Z24," ",AA24," ",AB24," ",AC24," ",AD24," ",AE24," ",AF24," ",AG24)</f>
        <v/>
      </c>
      <c r="AI24" s="25" t="inlineStr">
        <is>
          <t>no reporta</t>
        </is>
      </c>
      <c r="AJ24" s="25" t="inlineStr">
        <is>
          <t>no reporta</t>
        </is>
      </c>
      <c r="AK24" s="25" t="inlineStr">
        <is>
          <t>El Esmeraldal</t>
        </is>
      </c>
      <c r="AP24" s="25" t="n">
        <v>4</v>
      </c>
      <c r="AQ24" s="34" t="n">
        <v>42027</v>
      </c>
      <c r="AS24" s="46">
        <f>+AR24-AQ24</f>
        <v/>
      </c>
      <c r="AT24" s="25" t="inlineStr">
        <is>
          <t>Acta de compromiso</t>
        </is>
      </c>
      <c r="AU24" s="25" t="inlineStr">
        <is>
          <t>Auto de archivo</t>
        </is>
      </c>
      <c r="AW24" s="38" t="n">
        <v>42031</v>
      </c>
      <c r="AX24" s="37" t="inlineStr">
        <is>
          <t>L. Garcia</t>
        </is>
      </c>
    </row>
    <row r="25">
      <c r="B25" s="25" t="inlineStr">
        <is>
          <t>022-2015</t>
        </is>
      </c>
      <c r="C25" s="25" t="n">
        <v>1316932</v>
      </c>
      <c r="E25" s="25" t="inlineStr">
        <is>
          <t>RESIDUOS SOLIDOS</t>
        </is>
      </c>
      <c r="G25" s="25" t="inlineStr">
        <is>
          <t>Mandipapas</t>
        </is>
      </c>
      <c r="H25" s="25" t="inlineStr">
        <is>
          <t>Disposición inadecuada de residuos sólidos</t>
        </is>
      </c>
      <c r="I25" s="25" t="inlineStr">
        <is>
          <t>Enviaseo</t>
        </is>
      </c>
      <c r="T25" s="25" t="inlineStr">
        <is>
          <t>No reporta</t>
        </is>
      </c>
      <c r="U25" s="25" t="inlineStr">
        <is>
          <t>No reporta</t>
        </is>
      </c>
      <c r="V25" s="25" t="n">
        <v>4032000</v>
      </c>
      <c r="W25" s="25" t="inlineStr">
        <is>
          <t>Restaurante Mandipapas</t>
        </is>
      </c>
      <c r="X25" s="25" t="inlineStr">
        <is>
          <t>KR</t>
        </is>
      </c>
      <c r="Y25" s="25" t="n">
        <v>42</v>
      </c>
      <c r="AB25" s="25" t="n">
        <v>42</v>
      </c>
      <c r="AD25" s="25" t="n">
        <v>8</v>
      </c>
      <c r="AE25" s="25" t="inlineStr">
        <is>
          <t>SUR</t>
        </is>
      </c>
      <c r="AH25" s="25">
        <f>CONCATENATE(X25," ",Y25," ",Z25," ",AA25," ",AB25," ",AC25," ",AD25," ",AE25," ",AF25," ",AG25)</f>
        <v/>
      </c>
      <c r="AI25" s="25" t="inlineStr">
        <is>
          <t>no reporta</t>
        </is>
      </c>
      <c r="AJ25" s="25" t="n">
        <v>3328403</v>
      </c>
      <c r="AK25" s="25" t="inlineStr">
        <is>
          <t>Zona Centro</t>
        </is>
      </c>
      <c r="AP25" s="25" t="n">
        <v>9</v>
      </c>
      <c r="AQ25" s="34" t="n">
        <v>42019</v>
      </c>
      <c r="AS25" s="46">
        <f>+AR25-AQ25</f>
        <v/>
      </c>
      <c r="AT25" s="25" t="inlineStr">
        <is>
          <t>Comparendo ambiental</t>
        </is>
      </c>
      <c r="AU25" s="25" t="inlineStr">
        <is>
          <t xml:space="preserve">Auto de inicio </t>
        </is>
      </c>
    </row>
    <row r="26">
      <c r="B26" s="25" t="inlineStr">
        <is>
          <t>023-2015</t>
        </is>
      </c>
      <c r="C26" s="25" t="n">
        <v>1316970</v>
      </c>
      <c r="E26" s="25" t="inlineStr">
        <is>
          <t>RESIDUOS SOLIDOS</t>
        </is>
      </c>
      <c r="H26" s="25" t="inlineStr">
        <is>
          <t>Disposición inadecuada de residuos sólidos</t>
        </is>
      </c>
      <c r="I26" s="25" t="inlineStr">
        <is>
          <t>Jose Rene Rios</t>
        </is>
      </c>
      <c r="T26" s="25" t="inlineStr">
        <is>
          <t>No reporta</t>
        </is>
      </c>
      <c r="U26" s="25" t="inlineStr">
        <is>
          <t>No reporta</t>
        </is>
      </c>
      <c r="V26" s="25" t="n">
        <v>3126109400</v>
      </c>
      <c r="W26" s="25" t="inlineStr">
        <is>
          <t>Varios usuarios</t>
        </is>
      </c>
      <c r="AH26" s="25" t="inlineStr">
        <is>
          <t>Sector paradero</t>
        </is>
      </c>
      <c r="AI26" s="25" t="inlineStr">
        <is>
          <t>no reporta</t>
        </is>
      </c>
      <c r="AJ26" s="25" t="inlineStr">
        <is>
          <t>no reporta</t>
        </is>
      </c>
      <c r="AL26" s="25" t="inlineStr">
        <is>
          <t>Perico</t>
        </is>
      </c>
      <c r="AP26" s="25" t="n">
        <v>13</v>
      </c>
      <c r="AQ26" s="34" t="n">
        <v>42024</v>
      </c>
      <c r="AS26" s="46">
        <f>+AR26-AQ26</f>
        <v/>
      </c>
      <c r="AT26" s="25" t="inlineStr">
        <is>
          <t>Acta de compromiso</t>
        </is>
      </c>
      <c r="AU26" s="25" t="inlineStr">
        <is>
          <t>Auto de archivo</t>
        </is>
      </c>
      <c r="AV26" s="25" t="inlineStr">
        <is>
          <t xml:space="preserve"> </t>
        </is>
      </c>
      <c r="AW26" s="38" t="n">
        <v>42031</v>
      </c>
      <c r="AX26" s="37" t="inlineStr">
        <is>
          <t>L. Garcia</t>
        </is>
      </c>
    </row>
    <row r="27">
      <c r="B27" s="25" t="inlineStr">
        <is>
          <t>024-2015</t>
        </is>
      </c>
      <c r="C27" s="25" t="inlineStr">
        <is>
          <t>1316933 - 1316898 - 1316897</t>
        </is>
      </c>
      <c r="D27" s="25" t="inlineStr">
        <is>
          <t>FLORA</t>
        </is>
      </c>
      <c r="H27" s="25" t="inlineStr">
        <is>
          <t>Daño de vegetación nativa - quemas</t>
        </is>
      </c>
      <c r="I27" s="25" t="inlineStr">
        <is>
          <t>De oficio - Inspección Palmas</t>
        </is>
      </c>
      <c r="T27" s="25" t="inlineStr">
        <is>
          <t>No reporta</t>
        </is>
      </c>
      <c r="U27" s="25" t="inlineStr">
        <is>
          <t>No reporta</t>
        </is>
      </c>
      <c r="V27" s="25" t="n">
        <v>3860909</v>
      </c>
      <c r="W27" s="25" t="inlineStr">
        <is>
          <t>Juan Ricardo Villegas - Claudia Marcela Chica - Felix Andres Caceres - Januario Alfonso Chica</t>
        </is>
      </c>
      <c r="AH27" s="25" t="inlineStr">
        <is>
          <t>Predio 433 - 432</t>
        </is>
      </c>
      <c r="AI27" s="25" t="inlineStr">
        <is>
          <t>no reporta</t>
        </is>
      </c>
      <c r="AJ27" s="25" t="inlineStr">
        <is>
          <t>3318107 - 3113775711</t>
        </is>
      </c>
      <c r="AL27" s="25" t="inlineStr">
        <is>
          <t>Pantanillo</t>
        </is>
      </c>
      <c r="AP27" s="25" t="n">
        <v>13</v>
      </c>
      <c r="AQ27" s="34" t="n">
        <v>42019</v>
      </c>
      <c r="AR27" s="34" t="n">
        <v>42019</v>
      </c>
      <c r="AS27" s="46">
        <f>+AR27-AQ27</f>
        <v/>
      </c>
      <c r="AT27" s="25" t="inlineStr">
        <is>
          <t>Acta de compromiso</t>
        </is>
      </c>
      <c r="AU27" s="25" t="inlineStr">
        <is>
          <t>Auto de archivo</t>
        </is>
      </c>
      <c r="AW27" s="38" t="n">
        <v>42019</v>
      </c>
      <c r="AX27" s="37" t="inlineStr">
        <is>
          <t>J. Guzman</t>
        </is>
      </c>
      <c r="AY27" s="38" t="n">
        <v>42019</v>
      </c>
    </row>
    <row r="28">
      <c r="B28" s="25" t="inlineStr">
        <is>
          <t>025-2015</t>
        </is>
      </c>
      <c r="C28" s="25" t="n">
        <v>1316995</v>
      </c>
      <c r="D28" s="25" t="inlineStr">
        <is>
          <t>HÍDRICO</t>
        </is>
      </c>
      <c r="H28" s="25" t="inlineStr">
        <is>
          <t>Construcción de muro en canal de quebrada</t>
        </is>
      </c>
      <c r="I28" s="25" t="inlineStr">
        <is>
          <t>Comunidad</t>
        </is>
      </c>
      <c r="T28" s="25" t="inlineStr">
        <is>
          <t>No reporta</t>
        </is>
      </c>
      <c r="U28" s="25" t="inlineStr">
        <is>
          <t>No reporta</t>
        </is>
      </c>
      <c r="V28" s="25" t="inlineStr">
        <is>
          <t>no reporta</t>
        </is>
      </c>
      <c r="W28" s="25" t="inlineStr">
        <is>
          <t>Jorge Ramiro Hincapie</t>
        </is>
      </c>
      <c r="X28" s="25" t="inlineStr">
        <is>
          <t>CL</t>
        </is>
      </c>
      <c r="Y28" s="25" t="n">
        <v>48</v>
      </c>
      <c r="Z28" s="25" t="inlineStr">
        <is>
          <t>C</t>
        </is>
      </c>
      <c r="AA28" s="25" t="inlineStr">
        <is>
          <t>SUR</t>
        </is>
      </c>
      <c r="AB28" s="25" t="n">
        <v>39</v>
      </c>
      <c r="AC28" s="25" t="inlineStr">
        <is>
          <t>D</t>
        </is>
      </c>
      <c r="AD28" s="25" t="n">
        <v>155</v>
      </c>
      <c r="AG28" s="25" t="n">
        <v>103</v>
      </c>
      <c r="AH28" s="25">
        <f>CONCATENATE(X28," ",Y28," ",Z28," ",AA28," ",AB28," ",AC28," ",AD28," ",AE28," ",AF28," ",AG28)</f>
        <v/>
      </c>
      <c r="AI28" s="46" t="n">
        <v>8299025</v>
      </c>
      <c r="AJ28" s="25" t="n">
        <v>3795912</v>
      </c>
      <c r="AK28" s="25" t="inlineStr">
        <is>
          <t>Las antillas</t>
        </is>
      </c>
      <c r="AP28" s="25" t="n">
        <v>7</v>
      </c>
      <c r="AQ28" s="34" t="n">
        <v>42025</v>
      </c>
      <c r="AR28" s="34" t="n">
        <v>42025</v>
      </c>
      <c r="AS28" s="46">
        <f>+AR28-AQ28</f>
        <v/>
      </c>
      <c r="AT28" s="25" t="inlineStr">
        <is>
          <t>Ley 1333 de 2009</t>
        </is>
      </c>
      <c r="AU28" s="25" t="inlineStr">
        <is>
          <t>Auto de archivo</t>
        </is>
      </c>
      <c r="AW28" s="38" t="n">
        <v>42025</v>
      </c>
      <c r="AX28" s="37" t="inlineStr">
        <is>
          <t>J. Guzman</t>
        </is>
      </c>
      <c r="AY28" s="38" t="n">
        <v>42025</v>
      </c>
    </row>
    <row r="29">
      <c r="B29" s="25" t="inlineStr">
        <is>
          <t>026-2015</t>
        </is>
      </c>
      <c r="C29" s="25" t="n">
        <v>1317012</v>
      </c>
      <c r="D29" s="25" t="inlineStr">
        <is>
          <t>LOTE-PREDIO</t>
        </is>
      </c>
      <c r="G29" s="25" t="inlineStr">
        <is>
          <t>Proyecto Brezzo</t>
        </is>
      </c>
      <c r="H29" s="25" t="inlineStr">
        <is>
          <t>Control ambiental de obra</t>
        </is>
      </c>
      <c r="I29" s="25" t="inlineStr">
        <is>
          <t>De oficio</t>
        </is>
      </c>
      <c r="T29" s="25" t="inlineStr">
        <is>
          <t>No reporta</t>
        </is>
      </c>
      <c r="U29" s="25" t="inlineStr">
        <is>
          <t>No reporta</t>
        </is>
      </c>
      <c r="V29" s="25" t="inlineStr">
        <is>
          <t>no reporta</t>
        </is>
      </c>
      <c r="W29" s="25" t="inlineStr">
        <is>
          <t>Proyecto Brezzo - Arquitectura y Concreto</t>
        </is>
      </c>
      <c r="X29" s="25" t="inlineStr">
        <is>
          <t>KR</t>
        </is>
      </c>
      <c r="Y29" s="25" t="n">
        <v>27</v>
      </c>
      <c r="Z29" s="25" t="inlineStr">
        <is>
          <t>D</t>
        </is>
      </c>
      <c r="AB29" s="25" t="n">
        <v>27</v>
      </c>
      <c r="AD29" s="25" t="n">
        <v>6</v>
      </c>
      <c r="AE29" s="25" t="inlineStr">
        <is>
          <t>SUR</t>
        </is>
      </c>
      <c r="AH29" s="25">
        <f>CONCATENATE(X29," ",Y29," ",Z29," ",AA29," ",AB29," ",AC29," ",AD29," ",AE29," ",AF29," ",AG29)</f>
        <v/>
      </c>
      <c r="AI29" s="25" t="inlineStr">
        <is>
          <t>no reporta</t>
        </is>
      </c>
      <c r="AJ29" s="25" t="n">
        <v>3103863306</v>
      </c>
      <c r="AK29" s="25" t="inlineStr">
        <is>
          <t>El Esmeraldal</t>
        </is>
      </c>
      <c r="AP29" s="25" t="n">
        <v>4</v>
      </c>
      <c r="AQ29" s="34" t="n">
        <v>42026</v>
      </c>
      <c r="AR29" s="34" t="n">
        <v>42024</v>
      </c>
      <c r="AS29" s="46">
        <f>+AR29-AQ29</f>
        <v/>
      </c>
      <c r="AT29" s="25" t="inlineStr">
        <is>
          <t>Acta de compromiso</t>
        </is>
      </c>
      <c r="AU29" s="25" t="inlineStr">
        <is>
          <t>Citaciones</t>
        </is>
      </c>
      <c r="AW29" s="38" t="n">
        <v>42024</v>
      </c>
      <c r="AX29" s="37" t="inlineStr">
        <is>
          <t>J. Guzman</t>
        </is>
      </c>
      <c r="AY29" s="38" t="n">
        <v>42024</v>
      </c>
    </row>
    <row r="30">
      <c r="B30" s="25" t="inlineStr">
        <is>
          <t>027-2015</t>
        </is>
      </c>
      <c r="C30" s="25" t="n">
        <v>1316967</v>
      </c>
      <c r="E30" s="25" t="inlineStr">
        <is>
          <t>RESIDUOS SOLIDOS</t>
        </is>
      </c>
      <c r="H30" s="25" t="inlineStr">
        <is>
          <t>Colchon en espacio público</t>
        </is>
      </c>
      <c r="I30" s="25" t="inlineStr">
        <is>
          <t>Anonimo</t>
        </is>
      </c>
      <c r="T30" s="25" t="inlineStr">
        <is>
          <t>No reporta</t>
        </is>
      </c>
      <c r="U30" s="25" t="inlineStr">
        <is>
          <t>No reporta</t>
        </is>
      </c>
      <c r="V30" s="25" t="inlineStr">
        <is>
          <t>no reporta</t>
        </is>
      </c>
      <c r="W30" s="25" t="inlineStr">
        <is>
          <t>Por determinar</t>
        </is>
      </c>
      <c r="X30" s="25" t="inlineStr">
        <is>
          <t>KR</t>
        </is>
      </c>
      <c r="Y30" s="25" t="n">
        <v>44</v>
      </c>
      <c r="AB30" s="25" t="n">
        <v>46</v>
      </c>
      <c r="AD30" s="25" t="n">
        <v>43</v>
      </c>
      <c r="AE30" s="25" t="inlineStr">
        <is>
          <t>SUR</t>
        </is>
      </c>
      <c r="AG30" s="25" t="n">
        <v>301</v>
      </c>
      <c r="AH30" s="25">
        <f>CONCATENATE(X30," ",Y30," ",Z30," ",AA30," ",AB30," ",AC30," ",AD30," ",AE30," ",AF30," ",AG30)</f>
        <v/>
      </c>
      <c r="AI30" s="25" t="inlineStr">
        <is>
          <t>no reporta</t>
        </is>
      </c>
      <c r="AJ30" s="25" t="inlineStr">
        <is>
          <t>no reporta</t>
        </is>
      </c>
      <c r="AK30" s="25" t="inlineStr">
        <is>
          <t>Primavera</t>
        </is>
      </c>
      <c r="AP30" s="25" t="n">
        <v>8</v>
      </c>
      <c r="AQ30" s="34" t="n">
        <v>42024</v>
      </c>
      <c r="AR30" s="34" t="n">
        <v>42023</v>
      </c>
      <c r="AS30" s="46">
        <f>+AR30-AQ30</f>
        <v/>
      </c>
      <c r="AT30" s="25" t="inlineStr">
        <is>
          <t>Remisión u otros</t>
        </is>
      </c>
      <c r="AU30" s="25" t="inlineStr">
        <is>
          <t>Auto de archivo</t>
        </is>
      </c>
      <c r="AW30" s="38" t="n">
        <v>42023</v>
      </c>
      <c r="AX30" s="37" t="inlineStr">
        <is>
          <t>L. Garcia</t>
        </is>
      </c>
      <c r="AY30" s="38" t="n">
        <v>42023</v>
      </c>
      <c r="CF30" s="38" t="n">
        <v>42023</v>
      </c>
    </row>
    <row r="31">
      <c r="B31" s="25" t="inlineStr">
        <is>
          <t>028-2015</t>
        </is>
      </c>
      <c r="C31" s="25" t="inlineStr">
        <is>
          <t>Es la misma 016-2015 - 1316859</t>
        </is>
      </c>
      <c r="D31" s="25" t="inlineStr">
        <is>
          <t>FLORA</t>
        </is>
      </c>
      <c r="G31" s="25" t="inlineStr">
        <is>
          <t>Urbanización Ciudadela Real</t>
        </is>
      </c>
      <c r="H31" s="25" t="inlineStr">
        <is>
          <t>Tala de nispero</t>
        </is>
      </c>
      <c r="I31" s="25" t="inlineStr">
        <is>
          <t>Comunidad</t>
        </is>
      </c>
      <c r="T31" s="25" t="inlineStr">
        <is>
          <t>No reporta</t>
        </is>
      </c>
      <c r="U31" s="25" t="inlineStr">
        <is>
          <t>No reporta</t>
        </is>
      </c>
      <c r="V31" s="25" t="inlineStr">
        <is>
          <t>no reporta</t>
        </is>
      </c>
      <c r="W31" s="25" t="inlineStr">
        <is>
          <t>Habitante en dirección</t>
        </is>
      </c>
      <c r="X31" s="25" t="inlineStr">
        <is>
          <t>CL</t>
        </is>
      </c>
      <c r="Y31" s="25" t="n">
        <v>48</v>
      </c>
      <c r="Z31" s="25" t="inlineStr">
        <is>
          <t>C</t>
        </is>
      </c>
      <c r="AA31" s="25" t="inlineStr">
        <is>
          <t>SUR</t>
        </is>
      </c>
      <c r="AB31" s="25" t="n">
        <v>43</v>
      </c>
      <c r="AC31" s="25" t="inlineStr">
        <is>
          <t>A</t>
        </is>
      </c>
      <c r="AD31" s="25" t="n">
        <v>50</v>
      </c>
      <c r="AG31" s="25" t="n">
        <v>159</v>
      </c>
      <c r="AH31" s="25">
        <f>CONCATENATE(X31," ",Y31," ",Z31," ",AA31," ",AB31," ",AC31," ",AD31," ",AE31," ",AF31," ",AG31)</f>
        <v/>
      </c>
      <c r="AI31" s="25" t="inlineStr">
        <is>
          <t>no reporta</t>
        </is>
      </c>
      <c r="AJ31" s="25" t="inlineStr">
        <is>
          <t>no reporta</t>
        </is>
      </c>
      <c r="AK31" s="25" t="inlineStr">
        <is>
          <t>Primavera</t>
        </is>
      </c>
      <c r="AP31" s="25" t="n">
        <v>8</v>
      </c>
      <c r="AQ31" s="34" t="n">
        <v>42012</v>
      </c>
      <c r="AR31" s="34" t="n">
        <v>42011</v>
      </c>
      <c r="AS31" s="46">
        <f>+AR31-AQ31</f>
        <v/>
      </c>
      <c r="AT31" s="25" t="inlineStr">
        <is>
          <t>Acta de compromiso</t>
        </is>
      </c>
      <c r="AU31" s="25" t="inlineStr">
        <is>
          <t>Auto de archivo</t>
        </is>
      </c>
      <c r="AV31" s="25" t="inlineStr">
        <is>
          <t>Se remite a Parques y Arbolizacion</t>
        </is>
      </c>
      <c r="AW31" s="38" t="n">
        <v>42011</v>
      </c>
      <c r="AX31" s="37" t="inlineStr">
        <is>
          <t>J. Guzman</t>
        </is>
      </c>
      <c r="AY31" s="38" t="n">
        <v>42011</v>
      </c>
    </row>
    <row r="32">
      <c r="B32" s="25" t="inlineStr">
        <is>
          <t>029-2015</t>
        </is>
      </c>
      <c r="C32" s="25" t="n">
        <v>1316811</v>
      </c>
      <c r="E32" s="25" t="inlineStr">
        <is>
          <t>RESIDUOS SOLIDOS</t>
        </is>
      </c>
      <c r="H32" s="25" t="inlineStr">
        <is>
          <t>Escombros en espacio público</t>
        </is>
      </c>
      <c r="I32" s="25" t="inlineStr">
        <is>
          <t>De oficio</t>
        </is>
      </c>
      <c r="T32" s="25" t="inlineStr">
        <is>
          <t>No reporta</t>
        </is>
      </c>
      <c r="U32" s="25" t="inlineStr">
        <is>
          <t>No reporta</t>
        </is>
      </c>
      <c r="V32" s="25" t="inlineStr">
        <is>
          <t>no reporta</t>
        </is>
      </c>
      <c r="W32" s="25" t="inlineStr">
        <is>
          <t>Gloria Ines Arango Rozo</t>
        </is>
      </c>
      <c r="X32" s="25" t="inlineStr">
        <is>
          <t>CL</t>
        </is>
      </c>
      <c r="Y32" s="25" t="n">
        <v>38</v>
      </c>
      <c r="Z32" s="25" t="inlineStr">
        <is>
          <t>A</t>
        </is>
      </c>
      <c r="AA32" s="25" t="inlineStr">
        <is>
          <t>SUR</t>
        </is>
      </c>
      <c r="AB32" s="25" t="n">
        <v>43</v>
      </c>
      <c r="AD32" s="25" t="n">
        <v>67</v>
      </c>
      <c r="AG32" s="25" t="n">
        <v>81</v>
      </c>
      <c r="AH32" s="25">
        <f>CONCATENATE(X32," ",Y32," ",Z32," ",AA32," ",AB32," ",AC32," ",AD32," ",AE32," ",AF32," ",AG32)</f>
        <v/>
      </c>
      <c r="AI32" s="46" t="n">
        <v>32336902</v>
      </c>
      <c r="AJ32" s="25" t="n">
        <v>3106057362</v>
      </c>
      <c r="AK32" s="25" t="inlineStr">
        <is>
          <t>Zona Centro</t>
        </is>
      </c>
      <c r="AP32" s="25" t="n">
        <v>9</v>
      </c>
      <c r="AQ32" s="34" t="n">
        <v>42010</v>
      </c>
      <c r="AR32" s="34" t="n">
        <v>42003</v>
      </c>
      <c r="AS32" s="46">
        <f>+AR32-AQ32</f>
        <v/>
      </c>
      <c r="AT32" s="25" t="inlineStr">
        <is>
          <t>Acta de compromiso</t>
        </is>
      </c>
      <c r="AU32" s="25" t="inlineStr">
        <is>
          <t>Auto de archivo</t>
        </is>
      </c>
      <c r="AW32" s="38" t="n">
        <v>42003</v>
      </c>
      <c r="AX32" s="37" t="inlineStr">
        <is>
          <t>L. Garcia</t>
        </is>
      </c>
      <c r="AY32" s="38" t="n">
        <v>42003</v>
      </c>
      <c r="CF32" s="38" t="n">
        <v>42031</v>
      </c>
    </row>
    <row r="33">
      <c r="B33" s="25" t="inlineStr">
        <is>
          <t>030-2015</t>
        </is>
      </c>
      <c r="C33" s="25" t="n">
        <v>1317048</v>
      </c>
      <c r="D33" s="25" t="inlineStr">
        <is>
          <t>FAUNA DOMÉSTICA</t>
        </is>
      </c>
      <c r="G33" s="25" t="inlineStr">
        <is>
          <t>Urbanización Prados de Zuñiga</t>
        </is>
      </c>
      <c r="H33" s="25" t="inlineStr">
        <is>
          <t>Ataque de mascota a otra</t>
        </is>
      </c>
      <c r="I33" s="25" t="inlineStr">
        <is>
          <t>Martha Betancur</t>
        </is>
      </c>
      <c r="J33" s="25" t="inlineStr">
        <is>
          <t>CL</t>
        </is>
      </c>
      <c r="K33" s="25" t="n">
        <v>20</v>
      </c>
      <c r="M33" s="25" t="inlineStr">
        <is>
          <t>SUR</t>
        </is>
      </c>
      <c r="N33" s="25" t="n">
        <v>45</v>
      </c>
      <c r="P33" s="25" t="n">
        <v>70</v>
      </c>
      <c r="T33" s="25">
        <f>CONCATENATE(J33," ",K33," ",L33," ",M33," ",N33," ",O33," ",P33," ",Q33," ",R33," ",S33)</f>
        <v/>
      </c>
      <c r="U33" s="46" t="n">
        <v>43615314</v>
      </c>
      <c r="V33" s="25" t="n">
        <v>2709729</v>
      </c>
      <c r="W33" s="25" t="inlineStr">
        <is>
          <t>Jairo Alfonso Romero</t>
        </is>
      </c>
      <c r="X33" s="25" t="inlineStr">
        <is>
          <t>CL</t>
        </is>
      </c>
      <c r="Y33" s="25" t="n">
        <v>20</v>
      </c>
      <c r="AA33" s="25" t="inlineStr">
        <is>
          <t>SUR</t>
        </is>
      </c>
      <c r="AB33" s="25" t="n">
        <v>45</v>
      </c>
      <c r="AD33" s="25" t="n">
        <v>70</v>
      </c>
      <c r="AG33" s="25" t="n">
        <v>1303</v>
      </c>
      <c r="AH33" s="25">
        <f>CONCATENATE(X33," ",Y33," ",Z33," ",AA33," ",AB33," ",AC33," ",AD33," ",AE33," ",AF33," ",AG33)</f>
        <v/>
      </c>
      <c r="AI33" s="25" t="inlineStr">
        <is>
          <t>no reporta</t>
        </is>
      </c>
      <c r="AJ33" s="25" t="inlineStr">
        <is>
          <t>3122895370 - 5780468</t>
        </is>
      </c>
      <c r="AK33" s="25" t="inlineStr">
        <is>
          <t>Zuñiga</t>
        </is>
      </c>
      <c r="AP33" s="25" t="n">
        <v>4</v>
      </c>
      <c r="AQ33" s="34" t="n">
        <v>42027</v>
      </c>
      <c r="AS33" s="46">
        <f>+AR33-AQ33</f>
        <v/>
      </c>
      <c r="AT33" s="25" t="inlineStr">
        <is>
          <t>Código de policia</t>
        </is>
      </c>
      <c r="AU33" s="25" t="inlineStr">
        <is>
          <t>Auto de archivo</t>
        </is>
      </c>
    </row>
    <row r="34">
      <c r="B34" s="25" t="inlineStr">
        <is>
          <t>031-2015</t>
        </is>
      </c>
      <c r="C34" s="25" t="n">
        <v>1317047</v>
      </c>
      <c r="D34" s="25" t="inlineStr">
        <is>
          <t>FAUNA DOMÉSTICA</t>
        </is>
      </c>
      <c r="G34" s="25" t="inlineStr">
        <is>
          <t>Urbanización Prados de Zuñiga</t>
        </is>
      </c>
      <c r="H34" s="25" t="inlineStr">
        <is>
          <t>Ataque de mascota a otra</t>
        </is>
      </c>
      <c r="I34" s="25" t="inlineStr">
        <is>
          <t>Martha Betancur</t>
        </is>
      </c>
      <c r="J34" s="25" t="inlineStr">
        <is>
          <t>CL</t>
        </is>
      </c>
      <c r="K34" s="25" t="n">
        <v>20</v>
      </c>
      <c r="M34" s="25" t="inlineStr">
        <is>
          <t>SUR</t>
        </is>
      </c>
      <c r="N34" s="25" t="n">
        <v>45</v>
      </c>
      <c r="P34" s="25" t="n">
        <v>70</v>
      </c>
      <c r="T34" s="25">
        <f>CONCATENATE(J34," ",K34," ",L34," ",M34," ",N34," ",O34," ",P34," ",Q34," ",R34," ",S34)</f>
        <v/>
      </c>
      <c r="U34" s="46" t="n">
        <v>43615314</v>
      </c>
      <c r="V34" s="25" t="n">
        <v>2709729</v>
      </c>
      <c r="W34" s="25" t="inlineStr">
        <is>
          <t>Jairo Alfonso Romero</t>
        </is>
      </c>
      <c r="X34" s="25" t="inlineStr">
        <is>
          <t>CL</t>
        </is>
      </c>
      <c r="Y34" s="25" t="n">
        <v>20</v>
      </c>
      <c r="AA34" s="25" t="inlineStr">
        <is>
          <t>SUR</t>
        </is>
      </c>
      <c r="AB34" s="25" t="n">
        <v>45</v>
      </c>
      <c r="AD34" s="25" t="n">
        <v>70</v>
      </c>
      <c r="AG34" s="25" t="n">
        <v>1303</v>
      </c>
      <c r="AH34" s="25">
        <f>CONCATENATE(X34," ",Y34," ",Z34," ",AA34," ",AB34," ",AC34," ",AD34," ",AE34," ",AF34," ",AG34)</f>
        <v/>
      </c>
      <c r="AI34" s="25" t="inlineStr">
        <is>
          <t>no reporta</t>
        </is>
      </c>
      <c r="AJ34" s="25" t="inlineStr">
        <is>
          <t>3122895370 - 5780468</t>
        </is>
      </c>
      <c r="AK34" s="25" t="inlineStr">
        <is>
          <t>Zuñiga</t>
        </is>
      </c>
      <c r="AP34" s="25" t="n">
        <v>4</v>
      </c>
      <c r="AQ34" s="34" t="n">
        <v>42027</v>
      </c>
      <c r="AS34" s="46">
        <f>+AR34-AQ34</f>
        <v/>
      </c>
      <c r="AT34" s="25" t="inlineStr">
        <is>
          <t>Código de policia</t>
        </is>
      </c>
      <c r="AU34" s="25" t="inlineStr">
        <is>
          <t>Auto de archivo</t>
        </is>
      </c>
    </row>
    <row r="35">
      <c r="B35" s="25" t="inlineStr">
        <is>
          <t>032-2015</t>
        </is>
      </c>
      <c r="C35" s="25" t="inlineStr">
        <is>
          <t>1316993 - 300676</t>
        </is>
      </c>
      <c r="D35" s="25" t="inlineStr">
        <is>
          <t>FLORA</t>
        </is>
      </c>
      <c r="E35" s="25" t="inlineStr">
        <is>
          <t>RESIDUOS SOLIDOS</t>
        </is>
      </c>
      <c r="G35" s="25" t="inlineStr">
        <is>
          <t>Urbanización Cerrovento</t>
        </is>
      </c>
      <c r="H35" s="25" t="inlineStr">
        <is>
          <t>Quemas no autorizadas de material vegetal - contaminacion de la quebrada por sedimentacion de excavaciones.</t>
        </is>
      </c>
      <c r="I35" s="25" t="inlineStr">
        <is>
          <t>Comunidad</t>
        </is>
      </c>
      <c r="T35" s="25" t="inlineStr">
        <is>
          <t>No reporta</t>
        </is>
      </c>
      <c r="U35" s="25" t="inlineStr">
        <is>
          <t>No reporta</t>
        </is>
      </c>
      <c r="V35" s="25" t="inlineStr">
        <is>
          <t>no reporta</t>
        </is>
      </c>
      <c r="W35" s="25" t="inlineStr">
        <is>
          <t>Ramiro Pérez Duque</t>
        </is>
      </c>
      <c r="AH35" s="25" t="inlineStr">
        <is>
          <t>Cerrovento Sector El Vergel</t>
        </is>
      </c>
      <c r="AI35" s="46" t="n">
        <v>71626540</v>
      </c>
      <c r="AJ35" s="25" t="n">
        <v>4187774</v>
      </c>
      <c r="AL35" s="25" t="inlineStr">
        <is>
          <t>El Escobero</t>
        </is>
      </c>
      <c r="AP35" s="25" t="n">
        <v>10</v>
      </c>
      <c r="AQ35" s="34" t="n">
        <v>42025</v>
      </c>
      <c r="AR35" s="34" t="n">
        <v>42024</v>
      </c>
      <c r="AS35" s="46">
        <f>+AR35-AQ35</f>
        <v/>
      </c>
      <c r="AT35" s="25" t="inlineStr">
        <is>
          <t>Acta de compromiso</t>
        </is>
      </c>
      <c r="AU35" s="25" t="inlineStr">
        <is>
          <t>Verificación</t>
        </is>
      </c>
      <c r="AV35" s="25" t="inlineStr">
        <is>
          <t xml:space="preserve">Presentan plan de contingencia para la situacion encontrada por contaminacion de la quebrada. </t>
        </is>
      </c>
      <c r="AW35" s="38" t="n">
        <v>42024</v>
      </c>
      <c r="AX35" s="37" t="inlineStr">
        <is>
          <t>L. Garcia</t>
        </is>
      </c>
      <c r="AY35" s="38" t="n">
        <v>42024</v>
      </c>
      <c r="CF35" s="38" t="n">
        <v>42031</v>
      </c>
    </row>
    <row r="36">
      <c r="B36" s="25" t="inlineStr">
        <is>
          <t>033-2015</t>
        </is>
      </c>
      <c r="C36" s="25" t="inlineStr">
        <is>
          <t>130 SAE 1412-872</t>
        </is>
      </c>
      <c r="D36" s="25" t="inlineStr">
        <is>
          <t>HÍDRICO</t>
        </is>
      </c>
      <c r="G36" s="25" t="inlineStr">
        <is>
          <t>Valle Hermoso S.A - Balcones de la Abadía</t>
        </is>
      </c>
      <c r="H36" s="25" t="inlineStr">
        <is>
          <t>Requerimiento por reforzamiento de estructura hidráulica</t>
        </is>
      </c>
      <c r="I36" s="25" t="inlineStr">
        <is>
          <t>Autoridad Ambiental Delegada</t>
        </is>
      </c>
      <c r="T36" s="25" t="inlineStr">
        <is>
          <t>No reporta</t>
        </is>
      </c>
      <c r="U36" s="25" t="inlineStr">
        <is>
          <t>No reporta</t>
        </is>
      </c>
      <c r="V36" s="25" t="inlineStr">
        <is>
          <t>no reporta</t>
        </is>
      </c>
      <c r="W36" s="25" t="inlineStr">
        <is>
          <t>Sociedad Valle Hermoso S.A - Comjunto Residencial Balcones de la Abadía</t>
        </is>
      </c>
      <c r="X36" s="25" t="inlineStr">
        <is>
          <t>CL</t>
        </is>
      </c>
      <c r="Y36" s="25" t="n">
        <v>27</v>
      </c>
      <c r="AA36" s="25" t="inlineStr">
        <is>
          <t>SUR</t>
        </is>
      </c>
      <c r="AB36" s="25" t="n">
        <v>28</v>
      </c>
      <c r="AD36" s="25" t="n">
        <v>181</v>
      </c>
      <c r="AH36" s="25">
        <f>CONCATENATE(X36," ",Y36," ",Z36," ",AA36," ",AB36," ",AC36," ",AD36," ",AE36," ",AF36," ",AG36)</f>
        <v/>
      </c>
      <c r="AI36" s="25" t="inlineStr">
        <is>
          <t>811.035.342-7</t>
        </is>
      </c>
      <c r="AJ36" s="25" t="inlineStr">
        <is>
          <t>3136719 - 4485590 - 2777266</t>
        </is>
      </c>
      <c r="AK36" s="25" t="inlineStr">
        <is>
          <t>El Esmeraldal</t>
        </is>
      </c>
      <c r="AP36" s="25" t="n">
        <v>4</v>
      </c>
      <c r="AQ36" s="34" t="n">
        <v>42020</v>
      </c>
      <c r="AS36" s="46">
        <f>+AR36-AQ36</f>
        <v/>
      </c>
      <c r="AT36" s="25" t="inlineStr">
        <is>
          <t>Pendiente de tramite</t>
        </is>
      </c>
      <c r="AU36" s="25" t="inlineStr">
        <is>
          <t>Auto de archivo</t>
        </is>
      </c>
    </row>
    <row r="37">
      <c r="B37" s="25" t="inlineStr">
        <is>
          <t>034-2015</t>
        </is>
      </c>
      <c r="C37" s="25" t="n">
        <v>1317062</v>
      </c>
      <c r="D37" s="25" t="inlineStr">
        <is>
          <t>FAUNA DOMÉSTICA</t>
        </is>
      </c>
      <c r="G37" s="25" t="inlineStr">
        <is>
          <t>Urbanización Sendero Verde</t>
        </is>
      </c>
      <c r="H37" s="25" t="inlineStr">
        <is>
          <t>Envenenamiento de mascota</t>
        </is>
      </c>
      <c r="I37" s="25" t="inlineStr">
        <is>
          <t>Neinis Lida Quintero</t>
        </is>
      </c>
      <c r="J37" s="25" t="inlineStr">
        <is>
          <t>KR</t>
        </is>
      </c>
      <c r="K37" s="25" t="n">
        <v>27</v>
      </c>
      <c r="M37" s="25" t="inlineStr">
        <is>
          <t>SUR</t>
        </is>
      </c>
      <c r="N37" s="25" t="n">
        <v>38</v>
      </c>
      <c r="P37" s="25" t="n">
        <v>51</v>
      </c>
      <c r="R37" s="25" t="n">
        <v>4</v>
      </c>
      <c r="S37" s="25" t="n">
        <v>522</v>
      </c>
      <c r="T37" s="25">
        <f>CONCATENATE(J37," ",K37," ",L37," ",M37," ",N37," ",O37," ",P37," ",Q37," ",R37," ",S37)</f>
        <v/>
      </c>
      <c r="U37" s="46" t="n">
        <v>57431485</v>
      </c>
      <c r="V37" s="25" t="n">
        <v>3320639</v>
      </c>
      <c r="W37" s="25" t="inlineStr">
        <is>
          <t>Por determinar</t>
        </is>
      </c>
      <c r="X37" s="25" t="inlineStr">
        <is>
          <t>KR</t>
        </is>
      </c>
      <c r="Y37" s="25" t="n">
        <v>27</v>
      </c>
      <c r="AB37" s="25" t="n">
        <v>38</v>
      </c>
      <c r="AD37" s="25" t="n">
        <v>51</v>
      </c>
      <c r="AE37" s="25" t="inlineStr">
        <is>
          <t>SUR</t>
        </is>
      </c>
      <c r="AH37" s="25">
        <f>CONCATENATE(X37," ",Y37," ",Z37," ",AA37," ",AB37," ",AC37," ",AD37," ",AE37," ",AF37," ",AG37)</f>
        <v/>
      </c>
      <c r="AI37" s="25" t="inlineStr">
        <is>
          <t>no reporta</t>
        </is>
      </c>
      <c r="AJ37" s="25" t="inlineStr">
        <is>
          <t>2762869 - 3116303329</t>
        </is>
      </c>
      <c r="AK37" s="25" t="inlineStr">
        <is>
          <t>San José</t>
        </is>
      </c>
      <c r="AP37" s="25" t="n">
        <v>6</v>
      </c>
      <c r="AQ37" s="34" t="n">
        <v>42027</v>
      </c>
      <c r="AS37" s="46">
        <f>+AR37-AQ37</f>
        <v/>
      </c>
      <c r="AT37" s="25" t="inlineStr">
        <is>
          <t>Código de policia</t>
        </is>
      </c>
      <c r="AU37" s="25" t="inlineStr">
        <is>
          <t>Auto de archivo</t>
        </is>
      </c>
    </row>
    <row r="38">
      <c r="B38" s="25" t="inlineStr">
        <is>
          <t>035-2015</t>
        </is>
      </c>
      <c r="C38" s="25" t="n">
        <v>1317064</v>
      </c>
      <c r="E38" s="25" t="inlineStr">
        <is>
          <t>RESIDUOS SOLIDOS</t>
        </is>
      </c>
      <c r="H38" s="25" t="inlineStr">
        <is>
          <t>Residuos de remodelación en espacio público</t>
        </is>
      </c>
      <c r="I38" s="25" t="inlineStr">
        <is>
          <t>Comunidad</t>
        </is>
      </c>
      <c r="T38" s="25" t="inlineStr">
        <is>
          <t>No reporta</t>
        </is>
      </c>
      <c r="U38" s="25" t="inlineStr">
        <is>
          <t>No reporta</t>
        </is>
      </c>
      <c r="V38" s="25" t="inlineStr">
        <is>
          <t>no reporta</t>
        </is>
      </c>
      <c r="W38" s="25" t="inlineStr">
        <is>
          <t>Por determinar</t>
        </is>
      </c>
      <c r="X38" s="25" t="inlineStr">
        <is>
          <t>CL</t>
        </is>
      </c>
      <c r="Y38" s="25" t="n">
        <v>36</v>
      </c>
      <c r="Z38" s="25" t="inlineStr">
        <is>
          <t>E</t>
        </is>
      </c>
      <c r="AA38" s="25" t="inlineStr">
        <is>
          <t>SUR</t>
        </is>
      </c>
      <c r="AB38" s="25" t="n">
        <v>28</v>
      </c>
      <c r="AD38" s="25" t="n">
        <v>43</v>
      </c>
      <c r="AG38" s="25" t="n">
        <v>402</v>
      </c>
      <c r="AH38" s="25">
        <f>CONCATENATE(X38," ",Y38," ",Z38," ",AA38," ",AB38," ",AC38," ",AD38," ",AE38," ",AF38," ",AG38)</f>
        <v/>
      </c>
      <c r="AI38" s="25" t="inlineStr">
        <is>
          <t>no reporta</t>
        </is>
      </c>
      <c r="AJ38" s="25" t="inlineStr">
        <is>
          <t>no reporta</t>
        </is>
      </c>
      <c r="AK38" s="25" t="inlineStr">
        <is>
          <t>La Pradera</t>
        </is>
      </c>
      <c r="AP38" s="25" t="n">
        <v>5</v>
      </c>
      <c r="AQ38" s="34" t="n">
        <v>42027</v>
      </c>
      <c r="AS38" s="46">
        <f>+AR38-AQ38</f>
        <v/>
      </c>
      <c r="AT38" s="25" t="inlineStr">
        <is>
          <t>Acta de compromiso</t>
        </is>
      </c>
      <c r="AU38" s="25" t="inlineStr">
        <is>
          <t>Auto de archivo</t>
        </is>
      </c>
    </row>
    <row r="39">
      <c r="B39" s="25" t="inlineStr">
        <is>
          <t>036-2015</t>
        </is>
      </c>
      <c r="C39" s="25" t="inlineStr">
        <is>
          <t>1317073 - 1316563</t>
        </is>
      </c>
      <c r="E39" s="25" t="inlineStr">
        <is>
          <t>RESIDUOS SOLIDOS</t>
        </is>
      </c>
      <c r="H39" s="25" t="inlineStr">
        <is>
          <t>Afectaciones por escombros y equinaza</t>
        </is>
      </c>
      <c r="I39" s="25" t="inlineStr">
        <is>
          <t>Catalina Mejia</t>
        </is>
      </c>
      <c r="J39" s="25" t="inlineStr">
        <is>
          <t>KR</t>
        </is>
      </c>
      <c r="K39" s="25" t="n">
        <v>26</v>
      </c>
      <c r="N39" s="25" t="n">
        <v>41</v>
      </c>
      <c r="P39" s="25" t="n">
        <v>46</v>
      </c>
      <c r="Q39" s="25" t="inlineStr">
        <is>
          <t>SUR</t>
        </is>
      </c>
      <c r="S39" s="25" t="inlineStr">
        <is>
          <t>126 - 127</t>
        </is>
      </c>
      <c r="T39" s="25">
        <f>CONCATENATE(J39," ",K39," ",L39," ",M39," ",N39," ",O39," ",P39," ",Q39," ",R39," ",S39)</f>
        <v/>
      </c>
      <c r="U39" s="46" t="n">
        <v>43753613</v>
      </c>
      <c r="V39" s="25" t="n">
        <v>3318301</v>
      </c>
      <c r="W39" s="25" t="inlineStr">
        <is>
          <t>Javier Bolivar</t>
        </is>
      </c>
      <c r="X39" s="25" t="inlineStr">
        <is>
          <t>KR</t>
        </is>
      </c>
      <c r="Y39" s="25" t="n">
        <v>26</v>
      </c>
      <c r="AB39" s="25" t="n">
        <v>41</v>
      </c>
      <c r="AC39" s="25" t="inlineStr">
        <is>
          <t>A</t>
        </is>
      </c>
      <c r="AD39" s="25" t="n">
        <v>156</v>
      </c>
      <c r="AE39" s="25" t="inlineStr">
        <is>
          <t>SUR</t>
        </is>
      </c>
      <c r="AH39" s="25">
        <f>CONCATENATE(X39," ",Y39," ",Z39," ",AA39," ",AB39," ",AC39," ",AD39," ",AE39," ",AF39," ",AG39)</f>
        <v/>
      </c>
      <c r="AI39" s="25" t="inlineStr">
        <is>
          <t>no reporta</t>
        </is>
      </c>
      <c r="AJ39" s="25" t="inlineStr">
        <is>
          <t>no reporta</t>
        </is>
      </c>
      <c r="AK39" s="25" t="inlineStr">
        <is>
          <t>San Rafael</t>
        </is>
      </c>
      <c r="AP39" s="25" t="n">
        <v>6</v>
      </c>
      <c r="AQ39" s="34" t="n">
        <v>42030</v>
      </c>
      <c r="AS39" s="46">
        <f>+AR39-AQ39</f>
        <v/>
      </c>
      <c r="AT39" s="25" t="inlineStr">
        <is>
          <t>Código de policia</t>
        </is>
      </c>
      <c r="AU39" s="25" t="inlineStr">
        <is>
          <t>Auto de archivo</t>
        </is>
      </c>
      <c r="AW39" s="38" t="n">
        <v>42032</v>
      </c>
      <c r="AX39" s="37" t="inlineStr">
        <is>
          <t>l. guzman</t>
        </is>
      </c>
      <c r="AY39" s="38" t="n">
        <v>42032</v>
      </c>
      <c r="AZ39" s="38" t="n">
        <v>42118</v>
      </c>
      <c r="BA39" s="37" t="inlineStr">
        <is>
          <t>l.guzman</t>
        </is>
      </c>
      <c r="BB39" s="38" t="n">
        <v>42118</v>
      </c>
    </row>
    <row r="40">
      <c r="B40" s="25" t="inlineStr">
        <is>
          <t>037-2015</t>
        </is>
      </c>
      <c r="C40" s="25" t="n">
        <v>1316996</v>
      </c>
      <c r="D40" s="25" t="inlineStr">
        <is>
          <t>HÍDRICO</t>
        </is>
      </c>
      <c r="H40" s="25" t="inlineStr">
        <is>
          <t>Retiro de rocas de una quebrada</t>
        </is>
      </c>
      <c r="I40" s="25" t="inlineStr">
        <is>
          <t>De oficio - Inspección Palmas</t>
        </is>
      </c>
      <c r="T40" s="25" t="inlineStr">
        <is>
          <t>No reporta</t>
        </is>
      </c>
      <c r="U40" s="25" t="inlineStr">
        <is>
          <t>No reporta</t>
        </is>
      </c>
      <c r="V40" s="25" t="inlineStr">
        <is>
          <t>no reporta</t>
        </is>
      </c>
      <c r="W40" s="25" t="inlineStr">
        <is>
          <t>Jorge Tirado</t>
        </is>
      </c>
      <c r="AH40" s="25" t="inlineStr">
        <is>
          <t>Finca Montichelo</t>
        </is>
      </c>
      <c r="AI40" s="25" t="inlineStr">
        <is>
          <t>no reporta</t>
        </is>
      </c>
      <c r="AJ40" s="25" t="n">
        <v>3188163407</v>
      </c>
      <c r="AL40" s="25" t="inlineStr">
        <is>
          <t>Las Palmas</t>
        </is>
      </c>
      <c r="AP40" s="25" t="n">
        <v>12</v>
      </c>
      <c r="AQ40" s="34" t="n">
        <v>42025</v>
      </c>
      <c r="AS40" s="46">
        <f>+AR40-AQ40</f>
        <v/>
      </c>
      <c r="AT40" s="25" t="inlineStr">
        <is>
          <t>Acta de compromiso</t>
        </is>
      </c>
      <c r="AU40" s="25" t="inlineStr">
        <is>
          <t>Auto de archivo</t>
        </is>
      </c>
    </row>
    <row r="41">
      <c r="B41" s="25" t="inlineStr">
        <is>
          <t>038-2015</t>
        </is>
      </c>
      <c r="C41" s="25" t="n">
        <v>103769</v>
      </c>
      <c r="E41" s="25" t="inlineStr">
        <is>
          <t>RESIDUOS SOLIDOS</t>
        </is>
      </c>
      <c r="H41" s="25" t="inlineStr">
        <is>
          <t>Control de punto crítico</t>
        </is>
      </c>
      <c r="I41" s="25" t="inlineStr">
        <is>
          <t>Policia Nacional - Estación Envigado</t>
        </is>
      </c>
      <c r="J41" s="25" t="inlineStr">
        <is>
          <t>CL</t>
        </is>
      </c>
      <c r="K41" s="25" t="n">
        <v>43</v>
      </c>
      <c r="M41" s="25" t="inlineStr">
        <is>
          <t>SUR</t>
        </is>
      </c>
      <c r="N41" s="25" t="n">
        <v>48</v>
      </c>
      <c r="P41" s="25" t="n">
        <v>7</v>
      </c>
      <c r="T41" s="25">
        <f>CONCATENATE(J41," ",K41," ",L41," ",M41," ",N41," ",O41," ",P41," ",Q41," ",R41," ",S41)</f>
        <v/>
      </c>
      <c r="U41" s="46" t="inlineStr">
        <is>
          <t>No reporta</t>
        </is>
      </c>
      <c r="V41" s="25" t="n">
        <v>3391000</v>
      </c>
      <c r="W41" s="25" t="inlineStr">
        <is>
          <t>Varios usuarios</t>
        </is>
      </c>
      <c r="X41" s="25" t="inlineStr">
        <is>
          <t>KR</t>
        </is>
      </c>
      <c r="Y41" s="25" t="n">
        <v>50</v>
      </c>
      <c r="Z41" s="25" t="inlineStr">
        <is>
          <t>A</t>
        </is>
      </c>
      <c r="AB41" s="25" t="n">
        <v>40</v>
      </c>
      <c r="AC41" s="25" t="inlineStr">
        <is>
          <t>A</t>
        </is>
      </c>
      <c r="AE41" s="25" t="inlineStr">
        <is>
          <t>SUR</t>
        </is>
      </c>
      <c r="AH41" s="25">
        <f>CONCATENATE(X41," ",Y41," ",Z41," ",AA41," ",AB41," ",AC41," ",AD41," ",AE41," ",AF41," ",AG41)</f>
        <v/>
      </c>
      <c r="AI41" s="25" t="inlineStr">
        <is>
          <t>no reporta</t>
        </is>
      </c>
      <c r="AJ41" s="25" t="inlineStr">
        <is>
          <t>no reporta</t>
        </is>
      </c>
      <c r="AK41" s="25" t="inlineStr">
        <is>
          <t>Alcalá</t>
        </is>
      </c>
      <c r="AP41" s="25" t="n">
        <v>8</v>
      </c>
      <c r="AQ41" s="34" t="n">
        <v>42026</v>
      </c>
      <c r="AS41" s="46">
        <f>+AR41-AQ41</f>
        <v/>
      </c>
      <c r="AT41" s="25" t="inlineStr">
        <is>
          <t>Acta de compromiso</t>
        </is>
      </c>
      <c r="AU41" s="25" t="inlineStr">
        <is>
          <t>Auto de archivo</t>
        </is>
      </c>
    </row>
    <row r="42">
      <c r="B42" s="25" t="inlineStr">
        <is>
          <t>039-2015</t>
        </is>
      </c>
      <c r="C42" s="25" t="n">
        <v>103771</v>
      </c>
      <c r="E42" s="25" t="inlineStr">
        <is>
          <t>RESIDUOS SOLIDOS</t>
        </is>
      </c>
      <c r="H42" s="25" t="inlineStr">
        <is>
          <t>Control de punto crítico</t>
        </is>
      </c>
      <c r="I42" s="25" t="inlineStr">
        <is>
          <t>Policia Nacional - Estación Envigado</t>
        </is>
      </c>
      <c r="J42" s="25" t="inlineStr">
        <is>
          <t>CL</t>
        </is>
      </c>
      <c r="K42" s="25" t="n">
        <v>43</v>
      </c>
      <c r="M42" s="25" t="inlineStr">
        <is>
          <t>SUR</t>
        </is>
      </c>
      <c r="N42" s="25" t="n">
        <v>48</v>
      </c>
      <c r="P42" s="25" t="n">
        <v>7</v>
      </c>
      <c r="T42" s="25">
        <f>CONCATENATE(J42," ",K42," ",L42," ",M42," ",N42," ",O42," ",P42," ",Q42," ",R42," ",S42)</f>
        <v/>
      </c>
      <c r="U42" s="46" t="inlineStr">
        <is>
          <t>No reporta</t>
        </is>
      </c>
      <c r="V42" s="25" t="n">
        <v>3391000</v>
      </c>
      <c r="W42" s="25" t="inlineStr">
        <is>
          <t>Varios usuarios</t>
        </is>
      </c>
      <c r="X42" s="25" t="inlineStr">
        <is>
          <t>TR</t>
        </is>
      </c>
      <c r="Y42" s="25" t="n">
        <v>34</v>
      </c>
      <c r="Z42" s="25" t="inlineStr">
        <is>
          <t>D</t>
        </is>
      </c>
      <c r="AA42" s="25" t="inlineStr">
        <is>
          <t>SUR</t>
        </is>
      </c>
      <c r="AB42" s="25" t="n">
        <v>32</v>
      </c>
      <c r="AC42" s="25" t="inlineStr">
        <is>
          <t>B</t>
        </is>
      </c>
      <c r="AH42" s="25">
        <f>CONCATENATE(X42," ",Y42," ",Z42," ",AA42," ",AB42," ",AC42," ",AD42," ",AE42," ",AF42," ",AG42)</f>
        <v/>
      </c>
      <c r="AI42" s="25" t="inlineStr">
        <is>
          <t>no reporta</t>
        </is>
      </c>
      <c r="AJ42" s="25" t="inlineStr">
        <is>
          <t>no reporta</t>
        </is>
      </c>
      <c r="AK42" s="25" t="inlineStr">
        <is>
          <t>Los Naranjos</t>
        </is>
      </c>
      <c r="AP42" s="25" t="n">
        <v>9</v>
      </c>
      <c r="AQ42" s="34" t="n">
        <v>42026</v>
      </c>
      <c r="AS42" s="46">
        <f>+AR42-AQ42</f>
        <v/>
      </c>
      <c r="AT42" s="25" t="inlineStr">
        <is>
          <t>Acta de compromiso</t>
        </is>
      </c>
      <c r="AU42" s="25" t="inlineStr">
        <is>
          <t>Auto de archivo</t>
        </is>
      </c>
    </row>
    <row r="43">
      <c r="B43" s="25" t="inlineStr">
        <is>
          <t>040-2015</t>
        </is>
      </c>
      <c r="C43" s="25" t="inlineStr">
        <is>
          <t>1317090 - 1317727</t>
        </is>
      </c>
      <c r="E43" s="25" t="inlineStr">
        <is>
          <t>RESIDUOS SOLIDOS</t>
        </is>
      </c>
      <c r="G43" s="25" t="inlineStr">
        <is>
          <t>Unidad Residencial Valle Jardín</t>
        </is>
      </c>
      <c r="H43" s="25" t="inlineStr">
        <is>
          <t>Problemática por acumulación de tierras y escombros</t>
        </is>
      </c>
      <c r="I43" s="25" t="inlineStr">
        <is>
          <t>David Berrio</t>
        </is>
      </c>
      <c r="J43" s="25" t="inlineStr">
        <is>
          <t>KR</t>
        </is>
      </c>
      <c r="K43" s="25" t="n">
        <v>42</v>
      </c>
      <c r="L43" s="25" t="inlineStr">
        <is>
          <t>D</t>
        </is>
      </c>
      <c r="N43" s="25" t="n">
        <v>50</v>
      </c>
      <c r="P43" s="25" t="n">
        <v>40</v>
      </c>
      <c r="Q43" s="25" t="inlineStr">
        <is>
          <t>SUR</t>
        </is>
      </c>
      <c r="T43" s="25">
        <f>CONCATENATE(J43," ",K43," ",L43," ",M43," ",N43," ",O43," ",P43," ",Q43," ",R43," ",S43)</f>
        <v/>
      </c>
      <c r="U43" s="46" t="inlineStr">
        <is>
          <t>No reporta</t>
        </is>
      </c>
      <c r="V43" s="25" t="n">
        <v>3006011095</v>
      </c>
      <c r="W43" s="25" t="inlineStr">
        <is>
          <t>Administración Copropiedad</t>
        </is>
      </c>
      <c r="X43" s="25" t="inlineStr">
        <is>
          <t>KR</t>
        </is>
      </c>
      <c r="Y43" s="25" t="n">
        <v>42</v>
      </c>
      <c r="Z43" s="25" t="inlineStr">
        <is>
          <t>D</t>
        </is>
      </c>
      <c r="AB43" s="25" t="n">
        <v>50</v>
      </c>
      <c r="AD43" s="25" t="n">
        <v>40</v>
      </c>
      <c r="AE43" s="25" t="inlineStr">
        <is>
          <t>SUR</t>
        </is>
      </c>
      <c r="AH43" s="25">
        <f>CONCATENATE(X43," ",Y43," ",Z43," ",AA43," ",AB43," ",AC43," ",AD43," ",AE43," ",AF43," ",AG43)</f>
        <v/>
      </c>
      <c r="AI43" s="25" t="inlineStr">
        <is>
          <t>no reporta</t>
        </is>
      </c>
      <c r="AJ43" s="25" t="inlineStr">
        <is>
          <t>no reporta</t>
        </is>
      </c>
      <c r="AK43" s="25" t="inlineStr">
        <is>
          <t>Loma del Barro</t>
        </is>
      </c>
      <c r="AP43" s="25" t="n">
        <v>7</v>
      </c>
      <c r="AQ43" s="34" t="n">
        <v>42031</v>
      </c>
      <c r="AS43" s="46">
        <f>+AR43-AQ43</f>
        <v/>
      </c>
      <c r="AT43" s="25" t="inlineStr">
        <is>
          <t>Acta de compromiso</t>
        </is>
      </c>
      <c r="AU43" s="25" t="inlineStr">
        <is>
          <t>Auto de archivo</t>
        </is>
      </c>
    </row>
    <row r="44">
      <c r="B44" s="25" t="inlineStr">
        <is>
          <t>041-2015</t>
        </is>
      </c>
      <c r="C44" s="25" t="n">
        <v>1317082</v>
      </c>
      <c r="D44" s="25" t="inlineStr">
        <is>
          <t>FAUNA DOMÉSTICA</t>
        </is>
      </c>
      <c r="H44" s="25" t="inlineStr">
        <is>
          <t>Retención de mascota peligrosa - incumplimiento de Ley 746 de 2002</t>
        </is>
      </c>
      <c r="I44" s="25" t="inlineStr">
        <is>
          <t>Policia Nacional - Estación Envigado</t>
        </is>
      </c>
      <c r="J44" s="25" t="inlineStr">
        <is>
          <t>CL</t>
        </is>
      </c>
      <c r="K44" s="25" t="n">
        <v>43</v>
      </c>
      <c r="M44" s="25" t="inlineStr">
        <is>
          <t>SUR</t>
        </is>
      </c>
      <c r="N44" s="25" t="n">
        <v>48</v>
      </c>
      <c r="P44" s="25" t="n">
        <v>7</v>
      </c>
      <c r="T44" s="25">
        <f>CONCATENATE(J44," ",K44," ",L44," ",M44," ",N44," ",O44," ",P44," ",Q44," ",R44," ",S44)</f>
        <v/>
      </c>
      <c r="U44" s="46" t="inlineStr">
        <is>
          <t>No reporta</t>
        </is>
      </c>
      <c r="V44" s="25" t="n">
        <v>3391000</v>
      </c>
      <c r="W44" s="25" t="inlineStr">
        <is>
          <t>Daniel Alejandro Colorado Gutierrez - Felipe Colorado</t>
        </is>
      </c>
      <c r="X44" s="25" t="inlineStr">
        <is>
          <t>TR</t>
        </is>
      </c>
      <c r="Y44" s="25" t="n">
        <v>34</v>
      </c>
      <c r="Z44" s="25" t="inlineStr">
        <is>
          <t>B</t>
        </is>
      </c>
      <c r="AA44" s="25" t="inlineStr">
        <is>
          <t>SUR</t>
        </is>
      </c>
      <c r="AB44" s="25" t="n">
        <v>32</v>
      </c>
      <c r="AD44" s="25" t="n">
        <v>9</v>
      </c>
      <c r="AH44" s="25">
        <f>CONCATENATE(X44," ",Y44," ",Z44," ",AA44," ",AB44," ",AC44," ",AD44," ",AE44," ",AF44," ",AG44)</f>
        <v/>
      </c>
      <c r="AI44" s="46" t="n">
        <v>1037624128</v>
      </c>
      <c r="AJ44" s="25" t="inlineStr">
        <is>
          <t>2091372 - 3004303866</t>
        </is>
      </c>
      <c r="AK44" s="25" t="inlineStr">
        <is>
          <t>Obrero</t>
        </is>
      </c>
      <c r="AP44" s="25" t="n">
        <v>9</v>
      </c>
      <c r="AQ44" s="34" t="n">
        <v>42030</v>
      </c>
      <c r="AR44" s="34" t="n">
        <v>42030</v>
      </c>
      <c r="AS44" s="46">
        <f>+AR44-AQ44</f>
        <v/>
      </c>
      <c r="AT44" s="25" t="inlineStr">
        <is>
          <t>Remisión u otros</t>
        </is>
      </c>
      <c r="AU44" s="25" t="inlineStr">
        <is>
          <t>Auto de archivo</t>
        </is>
      </c>
      <c r="BL44" s="38" t="n">
        <v>42030</v>
      </c>
      <c r="BM44" s="38" t="n">
        <v>42030</v>
      </c>
      <c r="CF44" s="38" t="n">
        <v>42032</v>
      </c>
    </row>
    <row r="45">
      <c r="B45" s="25" t="inlineStr">
        <is>
          <t>042-2015</t>
        </is>
      </c>
      <c r="C45" s="25" t="n">
        <v>104885</v>
      </c>
      <c r="D45" s="25" t="inlineStr">
        <is>
          <t>LOTE-PREDIO</t>
        </is>
      </c>
      <c r="H45" s="25" t="inlineStr">
        <is>
          <t>Lote en condiciones inadecudas y con manejo inapropiado de residuos</t>
        </is>
      </c>
      <c r="I45" s="25" t="inlineStr">
        <is>
          <t>De oficio - Secretaria de Salud</t>
        </is>
      </c>
      <c r="T45" s="25" t="inlineStr">
        <is>
          <t>No reporta</t>
        </is>
      </c>
      <c r="U45" s="25" t="inlineStr">
        <is>
          <t>No reporta</t>
        </is>
      </c>
      <c r="V45" s="25" t="n">
        <v>3394000</v>
      </c>
      <c r="W45" s="25" t="inlineStr">
        <is>
          <t>Por determinar</t>
        </is>
      </c>
      <c r="X45" s="25" t="inlineStr">
        <is>
          <t>KR</t>
        </is>
      </c>
      <c r="Y45" s="25" t="n">
        <v>49</v>
      </c>
      <c r="Z45" s="25" t="inlineStr">
        <is>
          <t>A</t>
        </is>
      </c>
      <c r="AB45" s="25" t="n">
        <v>46</v>
      </c>
      <c r="AC45" s="25" t="inlineStr">
        <is>
          <t>A</t>
        </is>
      </c>
      <c r="AD45" s="25" t="n">
        <v>60</v>
      </c>
      <c r="AE45" s="25" t="inlineStr">
        <is>
          <t>SUR</t>
        </is>
      </c>
      <c r="AG45" s="25" t="inlineStr">
        <is>
          <t>lote</t>
        </is>
      </c>
      <c r="AH45" s="25">
        <f>CONCATENATE(X45," ",Y45," ",Z45," ",AA45," ",AB45," ",AC45," ",AD45," ",AE45," ",AF45," ",AG45)</f>
        <v/>
      </c>
      <c r="AI45" s="25" t="inlineStr">
        <is>
          <t>no reporta</t>
        </is>
      </c>
      <c r="AJ45" s="25" t="inlineStr">
        <is>
          <t>no reporta</t>
        </is>
      </c>
      <c r="AK45" s="25" t="inlineStr">
        <is>
          <t>Las vegas</t>
        </is>
      </c>
      <c r="AP45" s="25" t="n">
        <v>1</v>
      </c>
      <c r="AQ45" s="34" t="n">
        <v>42030</v>
      </c>
      <c r="AS45" s="46">
        <f>+AR45-AQ45</f>
        <v/>
      </c>
      <c r="AT45" s="25" t="inlineStr">
        <is>
          <t>Acta de compromiso</t>
        </is>
      </c>
      <c r="AU45" s="25" t="inlineStr">
        <is>
          <t>Auto de archivo</t>
        </is>
      </c>
    </row>
    <row r="46">
      <c r="B46" s="25" t="inlineStr">
        <is>
          <t>043-2015</t>
        </is>
      </c>
      <c r="C46" s="25" t="inlineStr">
        <is>
          <t>Es el mismo 77-2015 - 104042 - 295299</t>
        </is>
      </c>
      <c r="E46" s="25" t="inlineStr">
        <is>
          <t>RESIDUOS SOLIDOS</t>
        </is>
      </c>
      <c r="H46" s="25" t="inlineStr">
        <is>
          <t>Afectaciones por residuos sólidos</t>
        </is>
      </c>
      <c r="I46" s="25" t="inlineStr">
        <is>
          <t>Ofelia Jaramillo - Secretaria de Salud</t>
        </is>
      </c>
      <c r="T46" s="25" t="inlineStr">
        <is>
          <t>No reporta</t>
        </is>
      </c>
      <c r="U46" s="46" t="inlineStr">
        <is>
          <t>No reporta</t>
        </is>
      </c>
      <c r="V46" s="25" t="inlineStr">
        <is>
          <t>no reporta</t>
        </is>
      </c>
      <c r="W46" s="25" t="inlineStr">
        <is>
          <t>Por determinar</t>
        </is>
      </c>
      <c r="X46" s="25" t="inlineStr">
        <is>
          <t>DG</t>
        </is>
      </c>
      <c r="Y46" s="25" t="n">
        <v>29</v>
      </c>
      <c r="AB46" s="25" t="n">
        <v>34</v>
      </c>
      <c r="AC46" s="25" t="inlineStr">
        <is>
          <t>B</t>
        </is>
      </c>
      <c r="AD46" s="25" t="n">
        <v>55</v>
      </c>
      <c r="AE46" s="25" t="inlineStr">
        <is>
          <t>SUR</t>
        </is>
      </c>
      <c r="AH46" s="25">
        <f>CONCATENATE(X46," ",Y46," ",Z46," ",AA46," ",AB46," ",AC46," ",AD46," ",AE46," ",AF46," ",AG46)</f>
        <v/>
      </c>
      <c r="AI46" s="25" t="inlineStr">
        <is>
          <t>no reporta</t>
        </is>
      </c>
      <c r="AJ46" s="25" t="inlineStr">
        <is>
          <t>no reporta</t>
        </is>
      </c>
      <c r="AK46" s="25" t="inlineStr">
        <is>
          <t>Alto de Misael</t>
        </is>
      </c>
      <c r="AP46" s="25" t="n">
        <v>3</v>
      </c>
      <c r="AQ46" s="34" t="n">
        <v>42027</v>
      </c>
      <c r="AS46" s="46">
        <f>+AR46-AQ46</f>
        <v/>
      </c>
      <c r="AT46" s="25" t="inlineStr">
        <is>
          <t>Acta de compromiso</t>
        </is>
      </c>
      <c r="AU46" s="25" t="inlineStr">
        <is>
          <t>Auto de archivo</t>
        </is>
      </c>
    </row>
    <row r="47">
      <c r="B47" s="25" t="inlineStr">
        <is>
          <t>044-2015</t>
        </is>
      </c>
      <c r="C47" s="25" t="inlineStr">
        <is>
          <t>1317085 - 283099</t>
        </is>
      </c>
      <c r="D47" s="25" t="inlineStr">
        <is>
          <t>FLORA</t>
        </is>
      </c>
      <c r="H47" s="25" t="inlineStr">
        <is>
          <t>Tala de arboles sin autorización</t>
        </is>
      </c>
      <c r="I47" s="25" t="inlineStr">
        <is>
          <t>De oficio</t>
        </is>
      </c>
      <c r="T47" s="25" t="inlineStr">
        <is>
          <t>No reporta</t>
        </is>
      </c>
      <c r="U47" s="46" t="inlineStr">
        <is>
          <t>No reporta</t>
        </is>
      </c>
      <c r="V47" s="25" t="n">
        <v>3394000</v>
      </c>
      <c r="W47" s="25" t="inlineStr">
        <is>
          <t>Carlos Ramirez Arias</t>
        </is>
      </c>
      <c r="X47" s="25" t="inlineStr">
        <is>
          <t>CL</t>
        </is>
      </c>
      <c r="Y47" s="25" t="n">
        <v>49</v>
      </c>
      <c r="Z47" s="25" t="inlineStr">
        <is>
          <t>D</t>
        </is>
      </c>
      <c r="AA47" s="25" t="inlineStr">
        <is>
          <t>SUR</t>
        </is>
      </c>
      <c r="AB47" s="25" t="n">
        <v>40</v>
      </c>
      <c r="AC47" s="25" t="inlineStr">
        <is>
          <t>A</t>
        </is>
      </c>
      <c r="AD47" s="25" t="n">
        <v>230</v>
      </c>
      <c r="AH47" s="25">
        <f>CONCATENATE(X47," ",Y47," ",Z47," ",AA47," ",AB47," ",AC47," ",AD47," ",AE47," ",AF47," ",AG47)</f>
        <v/>
      </c>
      <c r="AI47" s="46" t="n">
        <v>71721852</v>
      </c>
      <c r="AJ47" s="25" t="n">
        <v>3003754121</v>
      </c>
      <c r="AK47" s="25" t="inlineStr">
        <is>
          <t>Loma del Barro</t>
        </is>
      </c>
      <c r="AP47" s="25" t="n">
        <v>7</v>
      </c>
      <c r="AQ47" s="34" t="n">
        <v>42031</v>
      </c>
      <c r="AR47" s="34" t="n">
        <v>42030</v>
      </c>
      <c r="AS47" s="46">
        <f>+AR47-AQ47</f>
        <v/>
      </c>
      <c r="AT47" s="25" t="inlineStr">
        <is>
          <t>Acta de compromiso</t>
        </is>
      </c>
      <c r="AU47" s="25" t="inlineStr">
        <is>
          <t>Auto de archivo</t>
        </is>
      </c>
      <c r="AV47" s="25" t="inlineStr">
        <is>
          <t>Solicita prorroga con radicado 283099 y no se le da, se le informa via telefonica el dia 06-05-2015, trae carta del colegio Gimnacio Campestre el tesoro donde lo autorizan a sembrar los 5 Arboles.</t>
        </is>
      </c>
      <c r="AW47" s="38" t="n">
        <v>42030</v>
      </c>
      <c r="AX47" s="37" t="inlineStr">
        <is>
          <t>L. Garcia</t>
        </is>
      </c>
      <c r="AY47" s="38" t="n">
        <v>42030</v>
      </c>
      <c r="BL47" s="38" t="n">
        <v>42030</v>
      </c>
      <c r="BM47" s="38" t="n">
        <v>42030</v>
      </c>
    </row>
    <row r="48">
      <c r="B48" s="25" t="inlineStr">
        <is>
          <t>045-2015</t>
        </is>
      </c>
      <c r="C48" s="25" t="n">
        <v>1317114</v>
      </c>
      <c r="D48" s="25" t="inlineStr">
        <is>
          <t>AIRE</t>
        </is>
      </c>
      <c r="H48" s="25" t="inlineStr">
        <is>
          <t>Olores de una pasteleria o de la quebrada</t>
        </is>
      </c>
      <c r="I48" s="25" t="inlineStr">
        <is>
          <t>Luz Elena Zapata</t>
        </is>
      </c>
      <c r="J48" s="25" t="inlineStr">
        <is>
          <t>CL</t>
        </is>
      </c>
      <c r="K48" s="25" t="n">
        <v>32</v>
      </c>
      <c r="M48" s="25" t="inlineStr">
        <is>
          <t>SUR</t>
        </is>
      </c>
      <c r="N48" s="25" t="n">
        <v>43</v>
      </c>
      <c r="P48" s="25" t="n">
        <v>9</v>
      </c>
      <c r="T48" s="25">
        <f>CONCATENATE(J48," ",K48," ",L48," ",M48," ",N48," ",O48," ",P48," ",Q48," ",R48," ",S48)</f>
        <v/>
      </c>
      <c r="U48" s="25" t="n">
        <v>32518475</v>
      </c>
      <c r="V48" s="25" t="n">
        <v>2706566</v>
      </c>
      <c r="W48" s="25" t="inlineStr">
        <is>
          <t>Por determinar</t>
        </is>
      </c>
      <c r="AH48" s="25" t="inlineStr">
        <is>
          <t>No reporta</t>
        </is>
      </c>
      <c r="AI48" s="25" t="inlineStr">
        <is>
          <t>no reporta</t>
        </is>
      </c>
      <c r="AJ48" s="25" t="inlineStr">
        <is>
          <t>no reporta</t>
        </is>
      </c>
      <c r="AK48" s="25" t="inlineStr">
        <is>
          <t>San Marcos</t>
        </is>
      </c>
      <c r="AP48" s="25" t="n">
        <v>2</v>
      </c>
      <c r="AQ48" s="34" t="n">
        <v>42032</v>
      </c>
      <c r="AS48" s="46">
        <f>+AR48-AQ48</f>
        <v/>
      </c>
      <c r="AT48" s="25" t="inlineStr">
        <is>
          <t>Acta de compromiso</t>
        </is>
      </c>
      <c r="AU48" s="25" t="inlineStr">
        <is>
          <t>Auto de archivo</t>
        </is>
      </c>
      <c r="AW48" s="38" t="n">
        <v>42037</v>
      </c>
      <c r="AX48" s="37" t="inlineStr">
        <is>
          <t>L. Garcia</t>
        </is>
      </c>
    </row>
    <row r="49">
      <c r="B49" s="25" t="inlineStr">
        <is>
          <t>046-2015</t>
        </is>
      </c>
      <c r="C49" s="25" t="n">
        <v>1317118</v>
      </c>
      <c r="E49" s="25" t="inlineStr">
        <is>
          <t>RESIDUOS SOLIDOS</t>
        </is>
      </c>
      <c r="H49" s="25" t="inlineStr">
        <is>
          <t>Inadecuado manejo de residuos sólidos</t>
        </is>
      </c>
      <c r="I49" s="25" t="inlineStr">
        <is>
          <t>Almacen Colchones Júbilo - Jorge Mora - Edgar Echavarria</t>
        </is>
      </c>
      <c r="J49" s="25" t="inlineStr">
        <is>
          <t>KR</t>
        </is>
      </c>
      <c r="K49" s="25" t="n">
        <v>42</v>
      </c>
      <c r="N49" s="25" t="n">
        <v>38</v>
      </c>
      <c r="O49" s="25" t="inlineStr">
        <is>
          <t>A</t>
        </is>
      </c>
      <c r="P49" s="25" t="n">
        <v>81</v>
      </c>
      <c r="Q49" s="25" t="inlineStr">
        <is>
          <t>SUR</t>
        </is>
      </c>
      <c r="T49" s="25">
        <f>CONCATENATE(J49," ",K49," ",L49," ",M49," ",N49," ",O49," ",P49," ",Q49," ",R49," ",S49)</f>
        <v/>
      </c>
      <c r="V49" s="25" t="inlineStr">
        <is>
          <t>4444779 - 3006524786</t>
        </is>
      </c>
      <c r="W49" s="25" t="inlineStr">
        <is>
          <t>Por determinar</t>
        </is>
      </c>
      <c r="AH49" s="25" t="inlineStr">
        <is>
          <t>No reporta</t>
        </is>
      </c>
      <c r="AI49" s="25" t="inlineStr">
        <is>
          <t>no reporta</t>
        </is>
      </c>
      <c r="AJ49" s="25" t="inlineStr">
        <is>
          <t>no reporta</t>
        </is>
      </c>
      <c r="AK49" s="25" t="inlineStr">
        <is>
          <t>Zona Centro</t>
        </is>
      </c>
      <c r="AP49" s="25" t="n">
        <v>9</v>
      </c>
      <c r="AQ49" s="34" t="n">
        <v>42032</v>
      </c>
      <c r="AS49" s="46">
        <f>+AR49-AQ49</f>
        <v/>
      </c>
      <c r="AT49" s="25" t="inlineStr">
        <is>
          <t>Acta de compromiso</t>
        </is>
      </c>
      <c r="AU49" s="25" t="inlineStr">
        <is>
          <t>Auto de archivo</t>
        </is>
      </c>
      <c r="AV49" s="25" t="inlineStr">
        <is>
          <t>El sector ya fue socializado, igualmente se continuara con el seguimiento.</t>
        </is>
      </c>
      <c r="AW49" s="38" t="n">
        <v>42037</v>
      </c>
      <c r="AX49" s="37" t="inlineStr">
        <is>
          <t>L. Garcia</t>
        </is>
      </c>
    </row>
    <row r="50">
      <c r="B50" s="25" t="inlineStr">
        <is>
          <t>047-2015</t>
        </is>
      </c>
      <c r="C50" s="25" t="n">
        <v>1317144</v>
      </c>
      <c r="E50" s="25" t="inlineStr">
        <is>
          <t>ESCOMBROS</t>
        </is>
      </c>
      <c r="H50" s="25" t="inlineStr">
        <is>
          <t>Escombros dispuesto en espacio público</t>
        </is>
      </c>
      <c r="I50" s="25" t="inlineStr">
        <is>
          <t>Diana Marcela Vanegas B</t>
        </is>
      </c>
      <c r="J50" s="25" t="inlineStr">
        <is>
          <t>KR</t>
        </is>
      </c>
      <c r="K50" s="25" t="n">
        <v>26</v>
      </c>
      <c r="N50" s="25" t="n">
        <v>41</v>
      </c>
      <c r="O50" s="25" t="inlineStr">
        <is>
          <t>B</t>
        </is>
      </c>
      <c r="P50" s="25" t="n">
        <v>25</v>
      </c>
      <c r="Q50" s="25" t="inlineStr">
        <is>
          <t>SUR</t>
        </is>
      </c>
      <c r="S50" s="25" t="n">
        <v>130</v>
      </c>
      <c r="T50" s="25">
        <f>CONCATENATE(J50," ",K50," ",L50," ",M50," ",N50," ",O50," ",P50," ",Q50," ",R50," ",S50)</f>
        <v/>
      </c>
      <c r="U50" s="25" t="inlineStr">
        <is>
          <t>No reporta</t>
        </is>
      </c>
      <c r="V50" s="25" t="n">
        <v>3316449</v>
      </c>
      <c r="W50" s="25" t="inlineStr">
        <is>
          <t>Olga Lucia Arias</t>
        </is>
      </c>
      <c r="X50" s="25" t="inlineStr">
        <is>
          <t>KR</t>
        </is>
      </c>
      <c r="Y50" s="25" t="n">
        <v>26</v>
      </c>
      <c r="AB50" s="25" t="n">
        <v>41</v>
      </c>
      <c r="AC50" s="25" t="inlineStr">
        <is>
          <t>B</t>
        </is>
      </c>
      <c r="AD50" s="25" t="n">
        <v>25</v>
      </c>
      <c r="AE50" s="25" t="inlineStr">
        <is>
          <t>SUR</t>
        </is>
      </c>
      <c r="AG50" s="25" t="n">
        <v>164</v>
      </c>
      <c r="AH50" s="25">
        <f>CONCATENATE(X50," ",Y50," ",Z50," ",AA50," ",AB50," ",AC50," ",AD50," ",AE50," ",AF50," ",AG50)</f>
        <v/>
      </c>
      <c r="AI50" s="25" t="inlineStr">
        <is>
          <t>no reporta</t>
        </is>
      </c>
      <c r="AJ50" s="25" t="inlineStr">
        <is>
          <t>no reporta</t>
        </is>
      </c>
      <c r="AK50" s="25" t="inlineStr">
        <is>
          <t>San Rafael</t>
        </is>
      </c>
      <c r="AP50" s="25" t="n">
        <v>6</v>
      </c>
      <c r="AQ50" s="34" t="n">
        <v>42033</v>
      </c>
      <c r="AS50" s="46">
        <f>+AR50-AQ50</f>
        <v/>
      </c>
      <c r="AT50" s="25" t="inlineStr">
        <is>
          <t>Comparendo ambiental</t>
        </is>
      </c>
      <c r="AU50" s="25" t="inlineStr">
        <is>
          <t>Auto de archivo</t>
        </is>
      </c>
      <c r="AW50" s="38" t="n">
        <v>42037</v>
      </c>
      <c r="AX50" s="37" t="inlineStr">
        <is>
          <t>L. Garcia</t>
        </is>
      </c>
    </row>
    <row r="51">
      <c r="B51" s="25" t="inlineStr">
        <is>
          <t>048-2015</t>
        </is>
      </c>
      <c r="C51" s="25" t="n">
        <v>1317097</v>
      </c>
      <c r="E51" s="25" t="inlineStr">
        <is>
          <t>ESCOMBROS</t>
        </is>
      </c>
      <c r="H51" s="25" t="inlineStr">
        <is>
          <t>Escombros dispuesto en espacio público</t>
        </is>
      </c>
      <c r="I51" s="25" t="inlineStr">
        <is>
          <t>Comunidad</t>
        </is>
      </c>
      <c r="T51" s="25" t="inlineStr">
        <is>
          <t>No reporta</t>
        </is>
      </c>
      <c r="U51" s="25" t="inlineStr">
        <is>
          <t>No reporta</t>
        </is>
      </c>
      <c r="V51" s="25" t="inlineStr">
        <is>
          <t>no reporta</t>
        </is>
      </c>
      <c r="W51" s="25" t="inlineStr">
        <is>
          <t>Por determinar</t>
        </is>
      </c>
      <c r="X51" s="25" t="inlineStr">
        <is>
          <t>KR</t>
        </is>
      </c>
      <c r="Y51" s="25" t="n">
        <v>46</v>
      </c>
      <c r="Z51" s="25" t="inlineStr">
        <is>
          <t>C</t>
        </is>
      </c>
      <c r="AB51" s="25" t="n">
        <v>44</v>
      </c>
      <c r="AD51" s="25" t="n">
        <v>109</v>
      </c>
      <c r="AE51" s="25" t="inlineStr">
        <is>
          <t>SUR</t>
        </is>
      </c>
      <c r="AH51" s="25">
        <f>CONCATENATE(X51," ",Y51," ",Z51," ",AA51," ",AB51," ",AC51," ",AD51," ",AE51," ",AF51," ",AG51)</f>
        <v/>
      </c>
      <c r="AI51" s="25" t="inlineStr">
        <is>
          <t>no reporta</t>
        </is>
      </c>
      <c r="AJ51" s="25" t="inlineStr">
        <is>
          <t>no reporta</t>
        </is>
      </c>
      <c r="AK51" s="25" t="inlineStr">
        <is>
          <t>Primavera</t>
        </is>
      </c>
      <c r="AP51" s="25" t="n">
        <v>8</v>
      </c>
      <c r="AQ51" s="34" t="n">
        <v>42031</v>
      </c>
      <c r="AR51" s="34" t="n">
        <v>42037</v>
      </c>
      <c r="AS51" s="46">
        <f>+AR51-AQ51</f>
        <v/>
      </c>
      <c r="AT51" s="25" t="inlineStr">
        <is>
          <t>Comparendo ambiental</t>
        </is>
      </c>
      <c r="AU51" s="25" t="inlineStr">
        <is>
          <t>Auto de archivo</t>
        </is>
      </c>
      <c r="AW51" s="38" t="n">
        <v>42037</v>
      </c>
      <c r="AX51" s="37" t="inlineStr">
        <is>
          <t>L. Garcia</t>
        </is>
      </c>
      <c r="AY51" s="38" t="n">
        <v>42037</v>
      </c>
    </row>
    <row r="52">
      <c r="B52" s="25" t="inlineStr">
        <is>
          <t>049-2015</t>
        </is>
      </c>
      <c r="C52" s="25" t="n">
        <v>1317156</v>
      </c>
      <c r="E52" s="25" t="inlineStr">
        <is>
          <t>RESIDUOS SOLIDOS</t>
        </is>
      </c>
      <c r="H52" s="25" t="inlineStr">
        <is>
          <t>Lote donde depositan todo tipo de residuos</t>
        </is>
      </c>
      <c r="I52" s="25" t="inlineStr">
        <is>
          <t>De oficio</t>
        </is>
      </c>
      <c r="T52" s="25" t="inlineStr">
        <is>
          <t>No reporta</t>
        </is>
      </c>
      <c r="U52" s="25" t="inlineStr">
        <is>
          <t>No reporta</t>
        </is>
      </c>
      <c r="V52" s="25" t="inlineStr">
        <is>
          <t>no reporta</t>
        </is>
      </c>
      <c r="W52" s="25" t="inlineStr">
        <is>
          <t>Por determinar</t>
        </is>
      </c>
      <c r="X52" s="25" t="inlineStr">
        <is>
          <t>KR</t>
        </is>
      </c>
      <c r="Y52" s="25" t="n">
        <v>27</v>
      </c>
      <c r="Z52" s="25" t="inlineStr">
        <is>
          <t>A</t>
        </is>
      </c>
      <c r="AB52" s="25" t="n">
        <v>40</v>
      </c>
      <c r="AC52" s="25" t="inlineStr">
        <is>
          <t>E</t>
        </is>
      </c>
      <c r="AE52" s="25" t="inlineStr">
        <is>
          <t>SUR</t>
        </is>
      </c>
      <c r="AH52" s="25">
        <f>CONCATENATE(X52," ",Y52," ",Z52," ",AA52," ",AB52," ",AC52," ",AD52," ",AE52," ",AF52," ",AG52)</f>
        <v/>
      </c>
      <c r="AI52" s="25" t="inlineStr">
        <is>
          <t>no reporta</t>
        </is>
      </c>
      <c r="AJ52" s="25" t="inlineStr">
        <is>
          <t>no reporta</t>
        </is>
      </c>
      <c r="AK52" s="25" t="inlineStr">
        <is>
          <t>San José</t>
        </is>
      </c>
      <c r="AP52" s="25" t="n">
        <v>6</v>
      </c>
      <c r="AQ52" s="34" t="n">
        <v>42033</v>
      </c>
      <c r="AS52" s="46">
        <f>+AR52-AQ52</f>
        <v/>
      </c>
      <c r="AT52" s="25" t="inlineStr">
        <is>
          <t>Acta de compromiso</t>
        </is>
      </c>
      <c r="AU52" s="25" t="inlineStr">
        <is>
          <t>Auto de archivo</t>
        </is>
      </c>
      <c r="AW52" s="38" t="n">
        <v>42037</v>
      </c>
      <c r="AX52" s="37" t="inlineStr">
        <is>
          <t>L. Garcia</t>
        </is>
      </c>
    </row>
    <row r="53">
      <c r="B53" s="25" t="inlineStr">
        <is>
          <t>050-2015</t>
        </is>
      </c>
      <c r="C53" s="25" t="n">
        <v>1317153</v>
      </c>
      <c r="D53" s="25" t="inlineStr">
        <is>
          <t>FLORA</t>
        </is>
      </c>
      <c r="H53" s="25" t="inlineStr">
        <is>
          <t>Afectación a arboles y a zona verde</t>
        </is>
      </c>
      <c r="I53" s="25" t="inlineStr">
        <is>
          <t>Comunidad</t>
        </is>
      </c>
      <c r="T53" s="25" t="inlineStr">
        <is>
          <t>No reporta</t>
        </is>
      </c>
      <c r="U53" s="25" t="inlineStr">
        <is>
          <t>No reporta</t>
        </is>
      </c>
      <c r="V53" s="25" t="inlineStr">
        <is>
          <t>no reporta</t>
        </is>
      </c>
      <c r="W53" s="25" t="inlineStr">
        <is>
          <t>Jairo Bolivar</t>
        </is>
      </c>
      <c r="X53" s="25" t="inlineStr">
        <is>
          <t>CL</t>
        </is>
      </c>
      <c r="Y53" s="25" t="n">
        <v>41</v>
      </c>
      <c r="AA53" s="25" t="inlineStr">
        <is>
          <t>SUR</t>
        </is>
      </c>
      <c r="AB53" s="25" t="n">
        <v>25</v>
      </c>
      <c r="AC53" s="25" t="inlineStr">
        <is>
          <t>A</t>
        </is>
      </c>
      <c r="AD53" s="25" t="n">
        <v>119</v>
      </c>
      <c r="AH53" s="25">
        <f>CONCATENATE(X53," ",Y53," ",Z53," ",AA53," ",AB53," ",AC53," ",AD53," ",AE53," ",AF53," ",AG53)</f>
        <v/>
      </c>
      <c r="AI53" s="25" t="inlineStr">
        <is>
          <t>no reporta</t>
        </is>
      </c>
      <c r="AJ53" s="25" t="inlineStr">
        <is>
          <t>no reporta</t>
        </is>
      </c>
      <c r="AK53" s="25" t="inlineStr">
        <is>
          <t>San Rafael</t>
        </is>
      </c>
      <c r="AP53" s="25" t="n">
        <v>6</v>
      </c>
      <c r="AQ53" s="34" t="n">
        <v>42033</v>
      </c>
      <c r="AS53" s="46">
        <f>+AR53-AQ53</f>
        <v/>
      </c>
      <c r="AT53" s="25" t="inlineStr">
        <is>
          <t>Acta de compromiso</t>
        </is>
      </c>
      <c r="AU53" s="25" t="inlineStr">
        <is>
          <t>Auto de archivo</t>
        </is>
      </c>
      <c r="AW53" s="38" t="n">
        <v>42037</v>
      </c>
      <c r="AX53" s="37" t="inlineStr">
        <is>
          <t>L. Garcia</t>
        </is>
      </c>
    </row>
    <row r="54">
      <c r="B54" s="25" t="inlineStr">
        <is>
          <t>051-2015</t>
        </is>
      </c>
      <c r="C54" s="25" t="n">
        <v>1317154</v>
      </c>
      <c r="D54" s="25" t="inlineStr">
        <is>
          <t>FLORA</t>
        </is>
      </c>
      <c r="H54" s="25" t="inlineStr">
        <is>
          <t>Tala de arboles sin autorización - olores en la quebrada</t>
        </is>
      </c>
      <c r="I54" s="25" t="inlineStr">
        <is>
          <t>Anonimo</t>
        </is>
      </c>
      <c r="T54" s="25" t="inlineStr">
        <is>
          <t>No reporta</t>
        </is>
      </c>
      <c r="U54" s="25" t="inlineStr">
        <is>
          <t>No reporta</t>
        </is>
      </c>
      <c r="V54" s="25" t="inlineStr">
        <is>
          <t>no reporta</t>
        </is>
      </c>
      <c r="W54" s="25" t="inlineStr">
        <is>
          <t>Por determinar</t>
        </is>
      </c>
      <c r="X54" s="25" t="inlineStr">
        <is>
          <t>CL</t>
        </is>
      </c>
      <c r="Y54" s="25" t="n">
        <v>24</v>
      </c>
      <c r="AA54" s="25" t="inlineStr">
        <is>
          <t>SUR</t>
        </is>
      </c>
      <c r="AB54" s="25" t="n">
        <v>38</v>
      </c>
      <c r="AD54" s="25" t="n">
        <v>5</v>
      </c>
      <c r="AH54" s="25">
        <f>CONCATENATE(X54," ",Y54," ",Z54," ",AA54," ",AB54," ",AC54," ",AD54," ",AE54," ",AF54," ",AG54)</f>
        <v/>
      </c>
      <c r="AI54" s="25" t="inlineStr">
        <is>
          <t>no reporta</t>
        </is>
      </c>
      <c r="AJ54" s="25" t="inlineStr">
        <is>
          <t>no reporta</t>
        </is>
      </c>
      <c r="AK54" s="25" t="inlineStr">
        <is>
          <t>Zuñiga</t>
        </is>
      </c>
      <c r="AP54" s="25" t="n">
        <v>4</v>
      </c>
      <c r="AQ54" s="34" t="n">
        <v>42033</v>
      </c>
      <c r="AS54" s="46">
        <f>+AR54-AQ54</f>
        <v/>
      </c>
      <c r="AT54" s="25" t="inlineStr">
        <is>
          <t>Acta de compromiso</t>
        </is>
      </c>
      <c r="AU54" s="25" t="inlineStr">
        <is>
          <t>Auto de archivo</t>
        </is>
      </c>
      <c r="AW54" s="38" t="n">
        <v>42037</v>
      </c>
      <c r="AX54" s="37" t="inlineStr">
        <is>
          <t>L. Garcia</t>
        </is>
      </c>
    </row>
    <row r="55">
      <c r="B55" s="25" t="inlineStr">
        <is>
          <t>052-2015</t>
        </is>
      </c>
      <c r="C55" s="25" t="n">
        <v>1317258</v>
      </c>
      <c r="E55" s="25" t="inlineStr">
        <is>
          <t>RESIDUOS SOLIDOS</t>
        </is>
      </c>
      <c r="H55" s="25" t="inlineStr">
        <is>
          <t>Sacan las basuras en dias y horas no autorizadas - solicitan colocación de señal</t>
        </is>
      </c>
      <c r="I55" s="25" t="inlineStr">
        <is>
          <t>Comunidad</t>
        </is>
      </c>
      <c r="T55" s="25" t="inlineStr">
        <is>
          <t>No reporta</t>
        </is>
      </c>
      <c r="U55" s="25" t="inlineStr">
        <is>
          <t>No reporta</t>
        </is>
      </c>
      <c r="V55" s="25" t="inlineStr">
        <is>
          <t>no reporta</t>
        </is>
      </c>
      <c r="W55" s="25" t="inlineStr">
        <is>
          <t>Por determinar</t>
        </is>
      </c>
      <c r="X55" s="25" t="inlineStr">
        <is>
          <t>CL</t>
        </is>
      </c>
      <c r="Y55" s="25" t="n">
        <v>39</v>
      </c>
      <c r="Z55" s="25" t="inlineStr">
        <is>
          <t>B</t>
        </is>
      </c>
      <c r="AA55" s="25" t="inlineStr">
        <is>
          <t>SUR</t>
        </is>
      </c>
      <c r="AB55" s="25" t="n">
        <v>34</v>
      </c>
      <c r="AC55" s="25" t="inlineStr">
        <is>
          <t>A</t>
        </is>
      </c>
      <c r="AD55" s="25" t="n">
        <v>81</v>
      </c>
      <c r="AH55" s="25">
        <f>CONCATENATE(X55," ",Y55," ",Z55," ",AA55," ",AB55," ",AC55," ",AD55," ",AE55," ",AF55," ",AG55)</f>
        <v/>
      </c>
      <c r="AI55" s="25" t="inlineStr">
        <is>
          <t>no reporta</t>
        </is>
      </c>
      <c r="AJ55" s="25" t="inlineStr">
        <is>
          <t>no reporta</t>
        </is>
      </c>
      <c r="AK55" s="25" t="inlineStr">
        <is>
          <t>Mesa</t>
        </is>
      </c>
      <c r="AP55" s="25" t="n">
        <v>9</v>
      </c>
      <c r="AQ55" s="34" t="n">
        <v>42038</v>
      </c>
      <c r="AS55" s="46">
        <f>+AR55-AQ55</f>
        <v/>
      </c>
      <c r="AT55" s="25" t="inlineStr">
        <is>
          <t>Acta de compromiso</t>
        </is>
      </c>
      <c r="AU55" s="25" t="inlineStr">
        <is>
          <t>Visitas patrulleros</t>
        </is>
      </c>
    </row>
    <row r="56">
      <c r="B56" s="25" t="inlineStr">
        <is>
          <t>053-2015</t>
        </is>
      </c>
      <c r="C56" s="25" t="n">
        <v>1317081</v>
      </c>
      <c r="E56" s="25" t="inlineStr">
        <is>
          <t>RESIDUOS SOLIDOS</t>
        </is>
      </c>
      <c r="G56" s="25" t="inlineStr">
        <is>
          <t>Urbanización Envigado Campestre</t>
        </is>
      </c>
      <c r="H56" s="25" t="inlineStr">
        <is>
          <t>Incumplimiento PMIRS</t>
        </is>
      </c>
      <c r="I56" s="25" t="inlineStr">
        <is>
          <t>De oficio - Gestión Ambiental</t>
        </is>
      </c>
      <c r="T56" s="25" t="inlineStr">
        <is>
          <t>No reporta</t>
        </is>
      </c>
      <c r="U56" s="25" t="inlineStr">
        <is>
          <t>No reporta</t>
        </is>
      </c>
      <c r="V56" s="25" t="inlineStr">
        <is>
          <t>no reporta</t>
        </is>
      </c>
      <c r="W56" s="25" t="inlineStr">
        <is>
          <t>Urbanización Envigado Campestre</t>
        </is>
      </c>
      <c r="X56" s="25" t="inlineStr">
        <is>
          <t>CL</t>
        </is>
      </c>
      <c r="Y56" s="25" t="n">
        <v>40</v>
      </c>
      <c r="Z56" s="25" t="inlineStr">
        <is>
          <t>F</t>
        </is>
      </c>
      <c r="AA56" s="25" t="inlineStr">
        <is>
          <t>SUR</t>
        </is>
      </c>
      <c r="AB56" s="25" t="n">
        <v>24</v>
      </c>
      <c r="AC56" s="25" t="inlineStr">
        <is>
          <t>B</t>
        </is>
      </c>
      <c r="AD56" s="25" t="n">
        <v>200</v>
      </c>
      <c r="AH56" s="25">
        <f>CONCATENATE(X56," ",Y56," ",Z56," ",AA56," ",AB56," ",AC56," ",AD56," ",AE56," ",AF56," ",AG56)</f>
        <v/>
      </c>
      <c r="AI56" s="25" t="inlineStr">
        <is>
          <t>no reporta</t>
        </is>
      </c>
      <c r="AJ56" s="25" t="n">
        <v>3060087</v>
      </c>
      <c r="AK56" s="25" t="inlineStr">
        <is>
          <t xml:space="preserve">La Mina </t>
        </is>
      </c>
      <c r="AP56" s="25" t="n">
        <v>6</v>
      </c>
      <c r="AQ56" s="34" t="n">
        <v>42030</v>
      </c>
      <c r="AS56" s="46">
        <f>+AR56-AQ56</f>
        <v/>
      </c>
      <c r="AT56" s="25" t="inlineStr">
        <is>
          <t>Comparendo ambiental</t>
        </is>
      </c>
      <c r="AU56" s="25" t="inlineStr">
        <is>
          <t>Auto de archivo</t>
        </is>
      </c>
    </row>
    <row r="57">
      <c r="B57" s="25" t="inlineStr">
        <is>
          <t>054-2015</t>
        </is>
      </c>
      <c r="C57" s="25" t="n">
        <v>1317293</v>
      </c>
      <c r="D57" s="25" t="inlineStr">
        <is>
          <t>FLORA</t>
        </is>
      </c>
      <c r="G57" s="25" t="inlineStr">
        <is>
          <t>Urbanización Tierra Blanca</t>
        </is>
      </c>
      <c r="H57" s="25" t="inlineStr">
        <is>
          <t>Tala  de dos arboles pequeños y poda de dos arboles</t>
        </is>
      </c>
      <c r="I57" s="25" t="inlineStr">
        <is>
          <t>John Jairo Osorio G.</t>
        </is>
      </c>
      <c r="J57" s="25" t="inlineStr">
        <is>
          <t>KR</t>
        </is>
      </c>
      <c r="K57" s="25" t="n">
        <v>43</v>
      </c>
      <c r="L57" s="25" t="inlineStr">
        <is>
          <t>A</t>
        </is>
      </c>
      <c r="N57" s="25" t="n">
        <v>49</v>
      </c>
      <c r="O57" s="25" t="inlineStr">
        <is>
          <t>D</t>
        </is>
      </c>
      <c r="P57" s="25" t="n">
        <v>82</v>
      </c>
      <c r="Q57" s="25" t="inlineStr">
        <is>
          <t>SUR</t>
        </is>
      </c>
      <c r="R57" s="25" t="n">
        <v>2</v>
      </c>
      <c r="S57" s="25" t="n">
        <v>1111</v>
      </c>
      <c r="T57" s="25">
        <f>CONCATENATE(J57," ",K57," ",L57," ",M57," ",N57," ",O57," ",P57," ",Q57," ",R57," ",S57)</f>
        <v/>
      </c>
      <c r="U57" s="46" t="n">
        <v>71616682</v>
      </c>
      <c r="V57" s="25" t="n">
        <v>3065670</v>
      </c>
      <c r="W57" s="25" t="inlineStr">
        <is>
          <t>Administración Copropiedad</t>
        </is>
      </c>
      <c r="X57" s="25" t="inlineStr">
        <is>
          <t>KR</t>
        </is>
      </c>
      <c r="Y57" s="25" t="n">
        <v>43</v>
      </c>
      <c r="Z57" s="25" t="inlineStr">
        <is>
          <t>A</t>
        </is>
      </c>
      <c r="AB57" s="25" t="n">
        <v>49</v>
      </c>
      <c r="AC57" s="25" t="inlineStr">
        <is>
          <t>D</t>
        </is>
      </c>
      <c r="AD57" s="25" t="n">
        <v>82</v>
      </c>
      <c r="AE57" s="25" t="inlineStr">
        <is>
          <t>SUR</t>
        </is>
      </c>
      <c r="AH57" s="25">
        <f>CONCATENATE(X57," ",Y57," ",Z57," ",AA57," ",AB57," ",AC57," ",AD57," ",AE57," ",AF57," ",AG57)</f>
        <v/>
      </c>
      <c r="AI57" s="25" t="inlineStr">
        <is>
          <t>no reporta</t>
        </is>
      </c>
      <c r="AJ57" s="25" t="n">
        <v>3335100</v>
      </c>
      <c r="AK57" s="25" t="inlineStr">
        <is>
          <t>Las Casitas</t>
        </is>
      </c>
      <c r="AP57" s="25" t="n">
        <v>8</v>
      </c>
      <c r="AQ57" s="34" t="n">
        <v>42039</v>
      </c>
      <c r="AS57" s="46">
        <f>+AR57-AQ57</f>
        <v/>
      </c>
      <c r="AT57" s="25" t="inlineStr">
        <is>
          <t>Acta de compromiso</t>
        </is>
      </c>
      <c r="AU57" s="25" t="inlineStr">
        <is>
          <t>Visitas patrulleros</t>
        </is>
      </c>
    </row>
    <row r="58">
      <c r="B58" s="25" t="inlineStr">
        <is>
          <t>055-2015</t>
        </is>
      </c>
      <c r="C58" s="25" t="n">
        <v>1317254</v>
      </c>
      <c r="D58" s="25" t="inlineStr">
        <is>
          <t>FAUNA DOMÉSTICA</t>
        </is>
      </c>
      <c r="H58" s="25" t="inlineStr">
        <is>
          <t>Ataque de mascota a otra</t>
        </is>
      </c>
      <c r="I58" s="25" t="inlineStr">
        <is>
          <t>Ivan Dario Escobar</t>
        </is>
      </c>
      <c r="J58" s="25" t="inlineStr">
        <is>
          <t>KR</t>
        </is>
      </c>
      <c r="K58" s="25" t="n">
        <v>24</v>
      </c>
      <c r="L58" s="25" t="inlineStr">
        <is>
          <t>D</t>
        </is>
      </c>
      <c r="N58" s="25" t="n">
        <v>40</v>
      </c>
      <c r="P58" s="25" t="n">
        <v>160</v>
      </c>
      <c r="Q58" s="25" t="inlineStr">
        <is>
          <t>SUR</t>
        </is>
      </c>
      <c r="S58" s="25" t="n">
        <v>7000</v>
      </c>
      <c r="T58" s="25">
        <f>CONCATENATE(J58," ",K58," ",L58," ",M58," ",N58," ",O58," ",P58," ",Q58," ",R58," ",S58)</f>
        <v/>
      </c>
      <c r="U58" s="46" t="n">
        <v>71490435</v>
      </c>
      <c r="V58" s="25" t="n">
        <v>3113193352</v>
      </c>
      <c r="W58" s="25" t="inlineStr">
        <is>
          <t>Hector Muñoz</t>
        </is>
      </c>
      <c r="AH58" s="25" t="inlineStr">
        <is>
          <t>Finca Villa Angela</t>
        </is>
      </c>
      <c r="AI58" s="25" t="inlineStr">
        <is>
          <t>no reporta</t>
        </is>
      </c>
      <c r="AJ58" s="25" t="n">
        <v>3104637321</v>
      </c>
      <c r="AL58" s="25" t="inlineStr">
        <is>
          <t>El Vallano</t>
        </is>
      </c>
      <c r="AP58" s="25" t="n">
        <v>11</v>
      </c>
      <c r="AQ58" s="34" t="n">
        <v>42037</v>
      </c>
      <c r="AS58" s="46">
        <f>+AR58-AQ58</f>
        <v/>
      </c>
      <c r="AT58" s="25" t="inlineStr">
        <is>
          <t>Código de policia</t>
        </is>
      </c>
      <c r="AU58" s="25" t="inlineStr">
        <is>
          <t xml:space="preserve">Auto de inicio </t>
        </is>
      </c>
    </row>
    <row r="59">
      <c r="B59" s="25" t="inlineStr">
        <is>
          <t>056-2015</t>
        </is>
      </c>
      <c r="C59" s="25" t="n">
        <v>1317313</v>
      </c>
      <c r="D59" s="25" t="inlineStr">
        <is>
          <t>FLORA</t>
        </is>
      </c>
      <c r="G59" s="25" t="inlineStr">
        <is>
          <t>Urbanización Las Cometas</t>
        </is>
      </c>
      <c r="H59" s="25" t="inlineStr">
        <is>
          <t>Daño a jardin y a palmas</t>
        </is>
      </c>
      <c r="I59" s="25" t="inlineStr">
        <is>
          <t>Martha Nelly Henao Guarin</t>
        </is>
      </c>
      <c r="J59" s="25" t="inlineStr">
        <is>
          <t>KR</t>
        </is>
      </c>
      <c r="K59" s="25" t="n">
        <v>24</v>
      </c>
      <c r="L59" s="25" t="inlineStr">
        <is>
          <t>F</t>
        </is>
      </c>
      <c r="N59" s="25" t="n">
        <v>34</v>
      </c>
      <c r="O59" s="25" t="inlineStr">
        <is>
          <t>DD</t>
        </is>
      </c>
      <c r="P59" s="25" t="n">
        <v>11</v>
      </c>
      <c r="Q59" s="25" t="inlineStr">
        <is>
          <t>SUR</t>
        </is>
      </c>
      <c r="S59" s="25" t="n">
        <v>104</v>
      </c>
      <c r="T59" s="25">
        <f>CONCATENATE(J59," ",K59," ",L59," ",M59," ",N59," ",O59," ",P59," ",Q59," ",R59," ",S59)</f>
        <v/>
      </c>
      <c r="U59" s="46" t="n">
        <v>42865923</v>
      </c>
      <c r="V59" s="25" t="n">
        <v>2063613</v>
      </c>
      <c r="W59" s="25" t="inlineStr">
        <is>
          <t>Santiago Calle</t>
        </is>
      </c>
      <c r="X59" s="25" t="inlineStr">
        <is>
          <t>KR</t>
        </is>
      </c>
      <c r="Y59" s="25" t="n">
        <v>27</v>
      </c>
      <c r="Z59" s="25" t="inlineStr">
        <is>
          <t>F</t>
        </is>
      </c>
      <c r="AF59" s="25" t="inlineStr">
        <is>
          <t>G</t>
        </is>
      </c>
      <c r="AH59" s="25">
        <f>CONCATENATE(X59," ",Y59," ",Z59," ",AA59," ",AB59," ",AC59," ",AD59," ",AE59," ",AF59," ",AG59)</f>
        <v/>
      </c>
      <c r="AI59" s="25" t="inlineStr">
        <is>
          <t>no reporta</t>
        </is>
      </c>
      <c r="AJ59" s="25" t="inlineStr">
        <is>
          <t>no reporta</t>
        </is>
      </c>
      <c r="AK59" s="25" t="inlineStr">
        <is>
          <t>Inmaculada</t>
        </is>
      </c>
      <c r="AP59" s="25" t="n">
        <v>5</v>
      </c>
      <c r="AQ59" s="34" t="n">
        <v>42040</v>
      </c>
      <c r="AR59" s="34" t="n">
        <v>42040</v>
      </c>
      <c r="AS59" s="46">
        <f>+AR59-AQ59</f>
        <v/>
      </c>
      <c r="AT59" s="25" t="inlineStr">
        <is>
          <t>Remisión u otros</t>
        </is>
      </c>
      <c r="AU59" s="25" t="inlineStr">
        <is>
          <t>Auto de archivo</t>
        </is>
      </c>
      <c r="AW59" s="38" t="n">
        <v>42040</v>
      </c>
      <c r="AX59" s="37" t="inlineStr">
        <is>
          <t>L. Garcia</t>
        </is>
      </c>
      <c r="AY59" s="38" t="n">
        <v>42040</v>
      </c>
    </row>
    <row r="60">
      <c r="B60" s="25" t="inlineStr">
        <is>
          <t>057-2015</t>
        </is>
      </c>
      <c r="C60" s="25" t="n">
        <v>1317315</v>
      </c>
      <c r="E60" s="25" t="inlineStr">
        <is>
          <t>ESCOMBROS</t>
        </is>
      </c>
      <c r="H60" s="25" t="inlineStr">
        <is>
          <t>Escombros en un lote que generan perjuicios</t>
        </is>
      </c>
      <c r="I60" s="25" t="inlineStr">
        <is>
          <t>Comunidad</t>
        </is>
      </c>
      <c r="T60" s="25" t="inlineStr">
        <is>
          <t>No reporta</t>
        </is>
      </c>
      <c r="U60" s="25" t="inlineStr">
        <is>
          <t>No reporta</t>
        </is>
      </c>
      <c r="V60" s="25" t="inlineStr">
        <is>
          <t>no reporta</t>
        </is>
      </c>
      <c r="W60" s="25" t="inlineStr">
        <is>
          <t>Eucaris Arcila</t>
        </is>
      </c>
      <c r="X60" s="25" t="inlineStr">
        <is>
          <t>CL</t>
        </is>
      </c>
      <c r="Y60" s="25" t="n">
        <v>40</v>
      </c>
      <c r="AA60" s="25" t="inlineStr">
        <is>
          <t>SUR</t>
        </is>
      </c>
      <c r="AB60" s="25" t="n">
        <v>25</v>
      </c>
      <c r="AC60" s="25" t="inlineStr">
        <is>
          <t>A</t>
        </is>
      </c>
      <c r="AD60" s="25" t="n">
        <v>2</v>
      </c>
      <c r="AG60" s="25" t="inlineStr">
        <is>
          <t>9703/02</t>
        </is>
      </c>
      <c r="AH60" s="25">
        <f>CONCATENATE(X60," ",Y60," ",Z60," ",AA60," ",AB60," ",AC60," ",AD60," ",AE60," ",AF60," ",AG60)</f>
        <v/>
      </c>
      <c r="AI60" s="25" t="inlineStr">
        <is>
          <t>no reporta</t>
        </is>
      </c>
      <c r="AJ60" s="25" t="inlineStr">
        <is>
          <t>no reporta</t>
        </is>
      </c>
      <c r="AK60" s="25" t="inlineStr">
        <is>
          <t>El Salado</t>
        </is>
      </c>
      <c r="AP60" s="25" t="n">
        <v>6</v>
      </c>
      <c r="AQ60" s="34" t="n">
        <v>42040</v>
      </c>
      <c r="AS60" s="46">
        <f>+AR60-AQ60</f>
        <v/>
      </c>
      <c r="AT60" s="25" t="inlineStr">
        <is>
          <t>Acta de compromiso</t>
        </is>
      </c>
      <c r="AU60" s="25" t="inlineStr">
        <is>
          <t>Auto de archivo</t>
        </is>
      </c>
      <c r="AV60" s="25" t="inlineStr">
        <is>
          <t>Los escombros ya fueron retirados</t>
        </is>
      </c>
    </row>
    <row r="61">
      <c r="B61" s="25" t="inlineStr">
        <is>
          <t>058-2015</t>
        </is>
      </c>
      <c r="C61" s="25" t="n">
        <v>1317329</v>
      </c>
      <c r="D61" s="25" t="inlineStr">
        <is>
          <t>FAUNA DOMÉSTICA</t>
        </is>
      </c>
      <c r="H61" s="25" t="inlineStr">
        <is>
          <t>Accidente a una mascota generado por un menor de edad</t>
        </is>
      </c>
      <c r="I61" s="25" t="inlineStr">
        <is>
          <t>Diego Fernando Marulanda Santamaria</t>
        </is>
      </c>
      <c r="J61" s="25" t="inlineStr">
        <is>
          <t>CL</t>
        </is>
      </c>
      <c r="K61" s="25" t="n">
        <v>45</v>
      </c>
      <c r="L61" s="25" t="inlineStr">
        <is>
          <t>B</t>
        </is>
      </c>
      <c r="M61" s="25" t="inlineStr">
        <is>
          <t>SUR</t>
        </is>
      </c>
      <c r="N61" s="25" t="n">
        <v>36</v>
      </c>
      <c r="P61" s="25" t="n">
        <v>122</v>
      </c>
      <c r="T61" s="25">
        <f>CONCATENATE(J61," ",K61," ",L61," ",M61," ",N61," ",O61," ",P61," ",Q61," ",R61," ",S61)</f>
        <v/>
      </c>
      <c r="U61" s="46" t="n">
        <v>3399671</v>
      </c>
      <c r="V61" s="25" t="n">
        <v>3002373282</v>
      </c>
      <c r="W61" s="25" t="inlineStr">
        <is>
          <t>Luz Stella Marulanda Santamaria - David Marulanda Muñoz</t>
        </is>
      </c>
      <c r="X61" s="25" t="inlineStr">
        <is>
          <t>CL</t>
        </is>
      </c>
      <c r="Y61" s="25" t="n">
        <v>45</v>
      </c>
      <c r="Z61" s="25" t="inlineStr">
        <is>
          <t>B</t>
        </is>
      </c>
      <c r="AA61" s="25" t="inlineStr">
        <is>
          <t>SUR</t>
        </is>
      </c>
      <c r="AB61" s="25" t="n">
        <v>36</v>
      </c>
      <c r="AD61" s="25" t="n">
        <v>134</v>
      </c>
      <c r="AH61" s="25">
        <f>CONCATENATE(X61," ",Y61," ",Z61," ",AA61," ",AB61," ",AC61," ",AD61," ",AE61," ",AF61," ",AG61)</f>
        <v/>
      </c>
      <c r="AI61" s="25" t="inlineStr">
        <is>
          <t>no reporta</t>
        </is>
      </c>
      <c r="AJ61" s="25" t="inlineStr">
        <is>
          <t>no reporta</t>
        </is>
      </c>
      <c r="AK61" s="25" t="inlineStr">
        <is>
          <t>Las antillas</t>
        </is>
      </c>
      <c r="AP61" s="25" t="n">
        <v>7</v>
      </c>
      <c r="AQ61" s="34" t="n">
        <v>42040</v>
      </c>
      <c r="AS61" s="46">
        <f>+AR61-AQ61</f>
        <v/>
      </c>
      <c r="AT61" s="25" t="inlineStr">
        <is>
          <t>Acta de compromiso</t>
        </is>
      </c>
      <c r="AU61" s="25" t="inlineStr">
        <is>
          <t>Citaciones</t>
        </is>
      </c>
    </row>
    <row r="62">
      <c r="B62" s="25" t="inlineStr">
        <is>
          <t>059-2015</t>
        </is>
      </c>
      <c r="C62" s="25" t="n">
        <v>1317326</v>
      </c>
      <c r="E62" s="25" t="inlineStr">
        <is>
          <t>RESIDUOS SOLIDOS</t>
        </is>
      </c>
      <c r="H62" s="25" t="inlineStr">
        <is>
          <t>Disposición  de residuos en dias y horas no autorizadas</t>
        </is>
      </c>
      <c r="I62" s="25" t="inlineStr">
        <is>
          <t>De oficio - Enviaseo</t>
        </is>
      </c>
      <c r="T62" s="25" t="inlineStr">
        <is>
          <t>No reporta</t>
        </is>
      </c>
      <c r="U62" s="25" t="inlineStr">
        <is>
          <t>No reporta</t>
        </is>
      </c>
      <c r="V62" s="25" t="n">
        <v>4032000</v>
      </c>
      <c r="W62" s="25" t="inlineStr">
        <is>
          <t>Supermercado Baratillo</t>
        </is>
      </c>
      <c r="AH62" s="25" t="inlineStr">
        <is>
          <t>No reporta</t>
        </is>
      </c>
      <c r="AI62" s="25" t="inlineStr">
        <is>
          <t>no reporta</t>
        </is>
      </c>
      <c r="AJ62" s="25" t="inlineStr">
        <is>
          <t>no reporta</t>
        </is>
      </c>
      <c r="AK62" s="25" t="inlineStr">
        <is>
          <t>La Paz</t>
        </is>
      </c>
      <c r="AP62" s="25" t="n">
        <v>7</v>
      </c>
      <c r="AQ62" s="34" t="n">
        <v>42040</v>
      </c>
      <c r="AS62" s="46">
        <f>+AR62-AQ62</f>
        <v/>
      </c>
      <c r="AT62" s="25" t="inlineStr">
        <is>
          <t>Acta de compromiso</t>
        </is>
      </c>
      <c r="AU62" s="25" t="inlineStr">
        <is>
          <t>Auto de archivo</t>
        </is>
      </c>
    </row>
    <row r="63">
      <c r="B63" s="25" t="inlineStr">
        <is>
          <t>060-2015</t>
        </is>
      </c>
      <c r="C63" s="25" t="inlineStr">
        <is>
          <t>1317311 - 274541 (mismo 364-2015)</t>
        </is>
      </c>
      <c r="D63" s="25" t="inlineStr">
        <is>
          <t>HÍDRICO</t>
        </is>
      </c>
      <c r="G63" s="25" t="inlineStr">
        <is>
          <t>Urbanización Balcones del Trianon</t>
        </is>
      </c>
      <c r="H63" s="25" t="inlineStr">
        <is>
          <t>Disposición de aguas grises al humedal del Trianon</t>
        </is>
      </c>
      <c r="I63" s="25" t="inlineStr">
        <is>
          <t>Camilo</t>
        </is>
      </c>
      <c r="J63" s="25" t="inlineStr">
        <is>
          <t>CL</t>
        </is>
      </c>
      <c r="K63" s="25" t="n">
        <v>46</v>
      </c>
      <c r="L63" s="25" t="inlineStr">
        <is>
          <t>D</t>
        </is>
      </c>
      <c r="M63" s="25" t="inlineStr">
        <is>
          <t>SUR</t>
        </is>
      </c>
      <c r="N63" s="25" t="n">
        <v>37</v>
      </c>
      <c r="P63" s="25" t="n">
        <v>94</v>
      </c>
      <c r="T63" s="25">
        <f>CONCATENATE(J63," ",K63," ",L63," ",M63," ",N63," ",O63," ",P63," ",Q63," ",R63," ",S63)</f>
        <v/>
      </c>
      <c r="U63" s="25" t="inlineStr">
        <is>
          <t>No reporta</t>
        </is>
      </c>
      <c r="V63" s="25" t="n">
        <v>2709288</v>
      </c>
      <c r="W63" s="25" t="inlineStr">
        <is>
          <t>Balcones del Trianon - Adm. Nubia Bedoya</t>
        </is>
      </c>
      <c r="X63" s="25" t="inlineStr">
        <is>
          <t>KR</t>
        </is>
      </c>
      <c r="Y63" s="25" t="n">
        <v>38</v>
      </c>
      <c r="AB63" s="25" t="n">
        <v>46</v>
      </c>
      <c r="AD63" s="25" t="n">
        <v>16</v>
      </c>
      <c r="AE63" s="25" t="inlineStr">
        <is>
          <t>SUR</t>
        </is>
      </c>
      <c r="AH63" s="25">
        <f>CONCATENATE(X63," ",Y63," ",Z63," ",AA63," ",AB63," ",AC63," ",AD63," ",AE63," ",AF63," ",AG63)</f>
        <v/>
      </c>
      <c r="AI63" s="25" t="inlineStr">
        <is>
          <t>no reporta</t>
        </is>
      </c>
      <c r="AJ63" s="25" t="inlineStr">
        <is>
          <t>no reporta</t>
        </is>
      </c>
      <c r="AK63" s="25" t="inlineStr">
        <is>
          <t>El Trianón</t>
        </is>
      </c>
      <c r="AP63" s="25" t="n">
        <v>7</v>
      </c>
      <c r="AQ63" s="34" t="n">
        <v>42040</v>
      </c>
      <c r="AR63" s="34" t="n">
        <v>42036</v>
      </c>
      <c r="AS63" s="46">
        <f>+AR63-AQ63</f>
        <v/>
      </c>
      <c r="AT63" s="25" t="inlineStr">
        <is>
          <t>Acta de compromiso</t>
        </is>
      </c>
      <c r="AU63" s="25" t="inlineStr">
        <is>
          <t>Auto de archivo</t>
        </is>
      </c>
      <c r="AW63" s="38" t="n">
        <v>42036</v>
      </c>
      <c r="AX63" s="37" t="inlineStr">
        <is>
          <t>L. Garcia</t>
        </is>
      </c>
      <c r="AY63" s="38" t="n">
        <v>42339</v>
      </c>
    </row>
    <row r="64">
      <c r="B64" s="25" t="inlineStr">
        <is>
          <t>061-2015</t>
        </is>
      </c>
      <c r="C64" s="25" t="n">
        <v>1317198</v>
      </c>
      <c r="D64" s="25" t="inlineStr">
        <is>
          <t>HÍDRICO</t>
        </is>
      </c>
      <c r="G64" s="25" t="inlineStr">
        <is>
          <t>Conjunto Residencial Sepia</t>
        </is>
      </c>
      <c r="H64" s="25" t="inlineStr">
        <is>
          <t>Presencia de obreros en el retiro de la quebrada la Hondita</t>
        </is>
      </c>
      <c r="I64" s="25" t="inlineStr">
        <is>
          <t>Conjunto Residenciaol Sepia</t>
        </is>
      </c>
      <c r="J64" s="25" t="inlineStr">
        <is>
          <t>KR</t>
        </is>
      </c>
      <c r="K64" s="25" t="n">
        <v>27</v>
      </c>
      <c r="N64" s="25" t="n">
        <v>28</v>
      </c>
      <c r="P64" s="25" t="n">
        <v>23</v>
      </c>
      <c r="Q64" s="25" t="inlineStr">
        <is>
          <t>SUR</t>
        </is>
      </c>
      <c r="T64" s="25">
        <f>CONCATENATE(J64," ",K64," ",L64," ",M64," ",N64," ",O64," ",P64," ",Q64," ",R64," ",S64)</f>
        <v/>
      </c>
      <c r="U64" s="25" t="inlineStr">
        <is>
          <t>900.397.631-6</t>
        </is>
      </c>
      <c r="V64" s="25" t="n">
        <v>3206968211</v>
      </c>
      <c r="W64" s="25" t="inlineStr">
        <is>
          <t>Por determinar</t>
        </is>
      </c>
      <c r="AH64" s="25" t="inlineStr">
        <is>
          <t>No reporta</t>
        </is>
      </c>
      <c r="AI64" s="25" t="inlineStr">
        <is>
          <t>no reporta</t>
        </is>
      </c>
      <c r="AJ64" s="25" t="inlineStr">
        <is>
          <t>no reporta</t>
        </is>
      </c>
      <c r="AK64" s="25" t="inlineStr">
        <is>
          <t>El Esmeraldal</t>
        </is>
      </c>
      <c r="AP64" s="25" t="n">
        <v>4</v>
      </c>
      <c r="AQ64" s="34" t="n">
        <v>42037</v>
      </c>
      <c r="AR64" s="34" t="n">
        <v>42037</v>
      </c>
      <c r="AS64" s="46">
        <f>+AR64-AQ64</f>
        <v/>
      </c>
      <c r="AT64" s="25" t="inlineStr">
        <is>
          <t>Remisión u otros</t>
        </is>
      </c>
      <c r="AU64" s="25" t="inlineStr">
        <is>
          <t>Auto de archivo</t>
        </is>
      </c>
      <c r="AW64" s="38" t="n">
        <v>42037</v>
      </c>
      <c r="AX64" s="37" t="inlineStr">
        <is>
          <t>J. Guzman</t>
        </is>
      </c>
      <c r="AY64" s="38" t="n">
        <v>42037</v>
      </c>
      <c r="CF64" s="38" t="n">
        <v>42054</v>
      </c>
    </row>
    <row r="65">
      <c r="B65" s="25" t="inlineStr">
        <is>
          <t>062-2015</t>
        </is>
      </c>
      <c r="C65" s="25" t="inlineStr">
        <is>
          <t>1317451 - 3357</t>
        </is>
      </c>
      <c r="D65" s="25" t="inlineStr">
        <is>
          <t>HÍDRICO</t>
        </is>
      </c>
      <c r="G65" s="25" t="inlineStr">
        <is>
          <t>Parcelación Fuente Clara</t>
        </is>
      </c>
      <c r="H65" s="25" t="inlineStr">
        <is>
          <t>Contaminación de fuente hídrica con sólidos</t>
        </is>
      </c>
      <c r="I65" s="25" t="inlineStr">
        <is>
          <t>Jairo Hernan Mejia</t>
        </is>
      </c>
      <c r="J65" s="25" t="inlineStr">
        <is>
          <t>CL</t>
        </is>
      </c>
      <c r="K65" s="25" t="n">
        <v>36</v>
      </c>
      <c r="M65" s="25" t="inlineStr">
        <is>
          <t>SUR</t>
        </is>
      </c>
      <c r="N65" s="25" t="n">
        <v>23</v>
      </c>
      <c r="P65" s="25" t="n">
        <v>68</v>
      </c>
      <c r="S65" s="25" t="n">
        <v>115</v>
      </c>
      <c r="T65" s="25">
        <f>CONCATENATE(J65," ",K65," ",L65," ",M65," ",N65," ",O65," ",P65," ",Q65," ",R65," ",S65)</f>
        <v/>
      </c>
      <c r="U65" s="25" t="inlineStr">
        <is>
          <t>No reporta</t>
        </is>
      </c>
      <c r="V65" s="25" t="inlineStr">
        <is>
          <t>3134204 - 3153692278</t>
        </is>
      </c>
      <c r="W65" s="25" t="inlineStr">
        <is>
          <t>Ivan Villegas - James Rodriguez  y otro</t>
        </is>
      </c>
      <c r="X65" s="25" t="inlineStr">
        <is>
          <t>CL</t>
        </is>
      </c>
      <c r="Y65" s="25" t="n">
        <v>36</v>
      </c>
      <c r="AA65" s="25" t="inlineStr">
        <is>
          <t>SUR</t>
        </is>
      </c>
      <c r="AB65" s="25" t="n">
        <v>22</v>
      </c>
      <c r="AD65" s="25" t="n">
        <v>138</v>
      </c>
      <c r="AG65" s="25" t="inlineStr">
        <is>
          <t>9-10-13-14</t>
        </is>
      </c>
      <c r="AH65" s="25">
        <f>CONCATENATE(X65," ",Y65," ",Z65," ",AA65," ",AB65," ",AC65," ",AD65," ",AE65," ",AF65," ",AG65)</f>
        <v/>
      </c>
      <c r="AI65" s="25" t="inlineStr">
        <is>
          <t>no reporta</t>
        </is>
      </c>
      <c r="AJ65" s="25" t="n">
        <v>4484361</v>
      </c>
      <c r="AK65" s="25" t="inlineStr">
        <is>
          <t>El Chocho</t>
        </is>
      </c>
      <c r="AP65" s="25" t="n">
        <v>5</v>
      </c>
      <c r="AQ65" s="34" t="n">
        <v>42045</v>
      </c>
      <c r="AR65" s="34" t="n">
        <v>42045</v>
      </c>
      <c r="AS65" s="46">
        <f>+AR65-AQ65</f>
        <v/>
      </c>
      <c r="AT65" s="25" t="inlineStr">
        <is>
          <t>Acta de compromiso</t>
        </is>
      </c>
      <c r="AU65" s="25" t="inlineStr">
        <is>
          <t>Auto de archivo</t>
        </is>
      </c>
      <c r="AW65" s="38" t="n">
        <v>42045</v>
      </c>
      <c r="AX65" s="37" t="inlineStr">
        <is>
          <t>J. Guzman</t>
        </is>
      </c>
      <c r="AY65" s="38" t="n">
        <v>42045</v>
      </c>
      <c r="AZ65" s="38" t="n">
        <v>42079</v>
      </c>
      <c r="BA65" s="37" t="inlineStr">
        <is>
          <t>J. Guzman</t>
        </is>
      </c>
      <c r="BB65" s="38" t="n">
        <v>42080</v>
      </c>
    </row>
    <row r="66">
      <c r="B66" s="25" t="inlineStr">
        <is>
          <t>063-2015</t>
        </is>
      </c>
      <c r="C66" s="25" t="inlineStr">
        <is>
          <t>1317455 - 371942</t>
        </is>
      </c>
      <c r="D66" s="25" t="inlineStr">
        <is>
          <t>HÍDRICO</t>
        </is>
      </c>
      <c r="G66" s="25" t="inlineStr">
        <is>
          <t>Pacelación Chaparral - Finca Romanza</t>
        </is>
      </c>
      <c r="H66" s="25" t="inlineStr">
        <is>
          <t>Afectaciones a fuente hidrica por proyecto urbanístico</t>
        </is>
      </c>
      <c r="I66" s="25" t="inlineStr">
        <is>
          <t>De oficio</t>
        </is>
      </c>
      <c r="T66" s="25" t="inlineStr">
        <is>
          <t>No reporta</t>
        </is>
      </c>
      <c r="U66" s="25" t="inlineStr">
        <is>
          <t>No reporta</t>
        </is>
      </c>
      <c r="V66" s="25" t="n">
        <v>3394072</v>
      </c>
      <c r="W66" s="25" t="inlineStr">
        <is>
          <t>Horacio Perez</t>
        </is>
      </c>
      <c r="AH66" s="25" t="inlineStr">
        <is>
          <t>Finca Romanza</t>
        </is>
      </c>
      <c r="AI66" s="25" t="inlineStr">
        <is>
          <t>no reporta</t>
        </is>
      </c>
      <c r="AJ66" s="25" t="n">
        <v>3861763</v>
      </c>
      <c r="AL66" s="25" t="inlineStr">
        <is>
          <t>Las Palmas</t>
        </is>
      </c>
      <c r="AP66" s="25" t="n">
        <v>12</v>
      </c>
      <c r="AQ66" s="34" t="n">
        <v>42046</v>
      </c>
      <c r="AR66" s="34" t="n">
        <v>42046</v>
      </c>
      <c r="AS66" s="46">
        <f>+AR66-AQ66</f>
        <v/>
      </c>
      <c r="AT66" s="25" t="inlineStr">
        <is>
          <t>Ley 1333 de 2009</t>
        </is>
      </c>
      <c r="AU66" s="25" t="inlineStr">
        <is>
          <t>Auto de archivo</t>
        </is>
      </c>
      <c r="AV66" s="25" t="inlineStr">
        <is>
          <t>Recurso de reposicion</t>
        </is>
      </c>
      <c r="AW66" s="38" t="n">
        <v>42046</v>
      </c>
      <c r="AX66" s="37" t="inlineStr">
        <is>
          <t>J. Guzman</t>
        </is>
      </c>
      <c r="AY66" s="38" t="n">
        <v>42046</v>
      </c>
    </row>
    <row r="67">
      <c r="B67" s="25" t="inlineStr">
        <is>
          <t>064-2015</t>
        </is>
      </c>
      <c r="C67" s="25" t="n">
        <v>1316931</v>
      </c>
      <c r="E67" s="25" t="inlineStr">
        <is>
          <t>RESIDUOS SOLIDOS</t>
        </is>
      </c>
      <c r="G67" s="25" t="inlineStr">
        <is>
          <t>Urbanización Molino de Piedra</t>
        </is>
      </c>
      <c r="H67" s="25" t="inlineStr">
        <is>
          <t>Inadecuado manejo de residuos sólidos en cuarto de reciclaje</t>
        </is>
      </c>
      <c r="I67" s="25" t="inlineStr">
        <is>
          <t>Comunidad</t>
        </is>
      </c>
      <c r="T67" s="25" t="inlineStr">
        <is>
          <t>No reporta</t>
        </is>
      </c>
      <c r="U67" s="25" t="inlineStr">
        <is>
          <t>No reporta</t>
        </is>
      </c>
      <c r="V67" s="25" t="inlineStr">
        <is>
          <t>no reporta</t>
        </is>
      </c>
      <c r="W67" s="25" t="inlineStr">
        <is>
          <t>Administración Copropiedad</t>
        </is>
      </c>
      <c r="X67" s="25" t="inlineStr">
        <is>
          <t>CL</t>
        </is>
      </c>
      <c r="Y67" s="25" t="n">
        <v>36</v>
      </c>
      <c r="AA67" s="25" t="inlineStr">
        <is>
          <t>SUR</t>
        </is>
      </c>
      <c r="AB67" s="25" t="n">
        <v>27</v>
      </c>
      <c r="AC67" s="25" t="inlineStr">
        <is>
          <t>D</t>
        </is>
      </c>
      <c r="AD67" s="25" t="n">
        <v>50</v>
      </c>
      <c r="AH67" s="25">
        <f>CONCATENATE(X67," ",Y67," ",Z67," ",AA67," ",AB67," ",AC67," ",AD67," ",AE67," ",AF67," ",AG67)</f>
        <v/>
      </c>
      <c r="AI67" s="25" t="inlineStr">
        <is>
          <t>no reporta</t>
        </is>
      </c>
      <c r="AJ67" s="25" t="n">
        <v>6003988</v>
      </c>
      <c r="AK67" s="25" t="inlineStr">
        <is>
          <t>Inmaculada</t>
        </is>
      </c>
      <c r="AP67" s="25" t="n">
        <v>5</v>
      </c>
      <c r="AQ67" s="34" t="n">
        <v>42050</v>
      </c>
      <c r="AR67" s="34" t="n">
        <v>42051</v>
      </c>
      <c r="AS67" s="46">
        <f>+AR67-AQ67</f>
        <v/>
      </c>
      <c r="AT67" s="25" t="inlineStr">
        <is>
          <t>Acta de compromiso</t>
        </is>
      </c>
      <c r="AU67" s="25" t="inlineStr">
        <is>
          <t>Auto de archivo</t>
        </is>
      </c>
      <c r="AW67" s="38" t="n">
        <v>42051</v>
      </c>
      <c r="AX67" s="37" t="inlineStr">
        <is>
          <t>A. Espinoza</t>
        </is>
      </c>
      <c r="AY67" s="38" t="n">
        <v>42051</v>
      </c>
    </row>
    <row r="68">
      <c r="B68" s="25" t="inlineStr">
        <is>
          <t>065-2015</t>
        </is>
      </c>
      <c r="C68" s="25" t="n">
        <v>1317338</v>
      </c>
      <c r="G68" s="25" t="inlineStr">
        <is>
          <t>Urbanización Luminares del Bosque</t>
        </is>
      </c>
      <c r="H68" s="25" t="inlineStr">
        <is>
          <t>Atención por arbol en riesgo.</t>
        </is>
      </c>
      <c r="I68" s="25" t="inlineStr">
        <is>
          <t>Yiseth Velez Giraldo</t>
        </is>
      </c>
      <c r="J68" s="25" t="inlineStr">
        <is>
          <t>CL</t>
        </is>
      </c>
      <c r="K68" s="25" t="n">
        <v>48</v>
      </c>
      <c r="L68" s="25" t="inlineStr">
        <is>
          <t>C</t>
        </is>
      </c>
      <c r="M68" s="25" t="inlineStr">
        <is>
          <t>SUR</t>
        </is>
      </c>
      <c r="N68" s="25" t="n">
        <v>42</v>
      </c>
      <c r="O68" s="25" t="inlineStr">
        <is>
          <t>D</t>
        </is>
      </c>
      <c r="P68" s="25" t="n">
        <v>47</v>
      </c>
      <c r="T68" s="25">
        <f>CONCATENATE(J68," ",K68," ",L68," ",M68," ",N68," ",O68," ",P68," ",Q68," ",R68," ",S68)</f>
        <v/>
      </c>
      <c r="U68" s="46" t="n">
        <v>24348368</v>
      </c>
      <c r="V68" s="25" t="inlineStr">
        <is>
          <t>3342242 - 3116300920</t>
        </is>
      </c>
      <c r="W68" s="25" t="inlineStr">
        <is>
          <t>Concejo de Administración</t>
        </is>
      </c>
      <c r="X68" s="25" t="inlineStr">
        <is>
          <t>CL</t>
        </is>
      </c>
      <c r="Y68" s="25" t="n">
        <v>48</v>
      </c>
      <c r="Z68" s="25" t="inlineStr">
        <is>
          <t>C</t>
        </is>
      </c>
      <c r="AA68" s="25" t="inlineStr">
        <is>
          <t>SUR</t>
        </is>
      </c>
      <c r="AB68" s="25" t="n">
        <v>42</v>
      </c>
      <c r="AC68" s="25" t="inlineStr">
        <is>
          <t>D</t>
        </is>
      </c>
      <c r="AD68" s="25" t="n">
        <v>47</v>
      </c>
      <c r="AH68" s="25">
        <f>CONCATENATE(X68," ",Y68," ",Z68," ",AA68," ",AB68," ",AC68," ",AD68," ",AE68," ",AF68," ",AG68)</f>
        <v/>
      </c>
      <c r="AI68" s="46" t="n">
        <v>800073670</v>
      </c>
      <c r="AJ68" s="25" t="n">
        <v>3342242</v>
      </c>
      <c r="AK68" s="25" t="inlineStr">
        <is>
          <t>Loma del Barro</t>
        </is>
      </c>
      <c r="AP68" s="25" t="n">
        <v>7</v>
      </c>
      <c r="AQ68" s="34" t="n">
        <v>42040</v>
      </c>
      <c r="AR68" s="34" t="n">
        <v>42047</v>
      </c>
      <c r="AS68" s="46">
        <f>+AR68-AQ68</f>
        <v/>
      </c>
      <c r="AT68" s="25" t="inlineStr">
        <is>
          <t>Remisión u otros</t>
        </is>
      </c>
      <c r="AU68" s="25" t="inlineStr">
        <is>
          <t>Auto de archivo</t>
        </is>
      </c>
      <c r="AW68" s="38" t="n">
        <v>42041</v>
      </c>
      <c r="AX68" s="37" t="inlineStr">
        <is>
          <t>J. Guzman</t>
        </is>
      </c>
      <c r="AY68" s="38" t="n">
        <v>42041</v>
      </c>
      <c r="BV68" s="38" t="n">
        <v>42047</v>
      </c>
    </row>
    <row r="69">
      <c r="B69" s="25" t="inlineStr">
        <is>
          <t>066-2015</t>
        </is>
      </c>
      <c r="C69" s="25" t="n">
        <v>110778</v>
      </c>
      <c r="E69" s="25" t="inlineStr">
        <is>
          <t>RESIDUOS SOLIDOS</t>
        </is>
      </c>
      <c r="H69" s="25" t="inlineStr">
        <is>
          <t>Acumulación permanente en de basuras en espacio público</t>
        </is>
      </c>
      <c r="I69" s="25" t="inlineStr">
        <is>
          <t>De oficio - Secretaria de Salud</t>
        </is>
      </c>
      <c r="T69" s="25" t="inlineStr">
        <is>
          <t>No reporta</t>
        </is>
      </c>
      <c r="U69" s="25" t="inlineStr">
        <is>
          <t>No reporta</t>
        </is>
      </c>
      <c r="V69" s="25" t="n">
        <v>3394041</v>
      </c>
      <c r="W69" s="25" t="inlineStr">
        <is>
          <t>Por determinar</t>
        </is>
      </c>
      <c r="X69" s="25" t="inlineStr">
        <is>
          <t>KR</t>
        </is>
      </c>
      <c r="Y69" s="25" t="n">
        <v>46</v>
      </c>
      <c r="AB69" s="25" t="n">
        <v>46</v>
      </c>
      <c r="AC69" s="25" t="inlineStr">
        <is>
          <t>A</t>
        </is>
      </c>
      <c r="AE69" s="25" t="inlineStr">
        <is>
          <t>SUR</t>
        </is>
      </c>
      <c r="AH69" s="25">
        <f>CONCATENATE(X69," ",Y69," ",Z69," ",AA69," ",AB69," ",AC69," ",AD69," ",AE69," ",AF69," ",AG69)</f>
        <v/>
      </c>
      <c r="AI69" s="25" t="inlineStr">
        <is>
          <t>no reporta</t>
        </is>
      </c>
      <c r="AJ69" s="25" t="inlineStr">
        <is>
          <t>no reporta</t>
        </is>
      </c>
      <c r="AK69" s="25" t="inlineStr">
        <is>
          <t>Primavera</t>
        </is>
      </c>
      <c r="AP69" s="25" t="n">
        <v>8</v>
      </c>
      <c r="AQ69" s="34" t="n">
        <v>42040</v>
      </c>
      <c r="AS69" s="46">
        <f>+AR69-AQ69</f>
        <v/>
      </c>
      <c r="AT69" s="25" t="inlineStr">
        <is>
          <t>Acta de compromiso</t>
        </is>
      </c>
      <c r="AU69" s="25" t="inlineStr">
        <is>
          <t>Auto de archivo</t>
        </is>
      </c>
    </row>
    <row r="70">
      <c r="B70" s="25" t="inlineStr">
        <is>
          <t>067-2015</t>
        </is>
      </c>
      <c r="C70" s="25" t="inlineStr">
        <is>
          <t>1317460 - 3358</t>
        </is>
      </c>
      <c r="E70" s="25" t="inlineStr">
        <is>
          <t>RESIDUOS SOLIDOS</t>
        </is>
      </c>
      <c r="H70" s="25" t="inlineStr">
        <is>
          <t>Residuos dejados en carrera atlética</t>
        </is>
      </c>
      <c r="I70" s="25" t="inlineStr">
        <is>
          <t>Gabriel Jaime Alzate</t>
        </is>
      </c>
      <c r="T70" s="25" t="inlineStr">
        <is>
          <t>No reporta</t>
        </is>
      </c>
      <c r="U70" s="25" t="inlineStr">
        <is>
          <t>No reporta</t>
        </is>
      </c>
      <c r="V70" s="25" t="n">
        <v>3007866409</v>
      </c>
      <c r="W70" s="25" t="inlineStr">
        <is>
          <t>Organizadores carrera atletica</t>
        </is>
      </c>
      <c r="AH70" s="25" t="inlineStr">
        <is>
          <t>No reporta</t>
        </is>
      </c>
      <c r="AI70" s="25" t="inlineStr">
        <is>
          <t>no reporta</t>
        </is>
      </c>
      <c r="AJ70" s="25" t="inlineStr">
        <is>
          <t>no reporta</t>
        </is>
      </c>
      <c r="AL70" s="25" t="inlineStr">
        <is>
          <t>El Vallano</t>
        </is>
      </c>
      <c r="AP70" s="25" t="n">
        <v>11</v>
      </c>
      <c r="AQ70" s="34" t="n">
        <v>42046</v>
      </c>
      <c r="AS70" s="46">
        <f>+AR70-AQ70</f>
        <v/>
      </c>
      <c r="AT70" s="25" t="inlineStr">
        <is>
          <t>Remisión u otros</t>
        </is>
      </c>
      <c r="AU70" s="25" t="inlineStr">
        <is>
          <t>Auto de archivo</t>
        </is>
      </c>
    </row>
    <row r="71">
      <c r="B71" s="25" t="inlineStr">
        <is>
          <t>068-2015</t>
        </is>
      </c>
      <c r="C71" s="25" t="n">
        <v>1317375</v>
      </c>
      <c r="D71" s="25" t="inlineStr">
        <is>
          <t>FAUNA DOMÉSTICA</t>
        </is>
      </c>
      <c r="H71" s="25" t="inlineStr">
        <is>
          <t>Ataque de mascota a otra</t>
        </is>
      </c>
      <c r="I71" s="25" t="inlineStr">
        <is>
          <t>Paola Alzate</t>
        </is>
      </c>
      <c r="J71" s="25" t="inlineStr">
        <is>
          <t>CL</t>
        </is>
      </c>
      <c r="K71" s="25" t="n">
        <v>48</v>
      </c>
      <c r="L71" s="25" t="inlineStr">
        <is>
          <t>E</t>
        </is>
      </c>
      <c r="M71" s="25" t="inlineStr">
        <is>
          <t>SUR</t>
        </is>
      </c>
      <c r="N71" s="25" t="n">
        <v>42</v>
      </c>
      <c r="P71" s="25" t="n">
        <v>10</v>
      </c>
      <c r="R71" s="25" t="n">
        <v>3.5</v>
      </c>
      <c r="S71" s="25" t="n">
        <v>102</v>
      </c>
      <c r="T71" s="25">
        <f>CONCATENATE(J71," ",K71," ",L71," ",M71," ",N71," ",O71," ",P71," ",Q71," ",R71," ",S71)</f>
        <v/>
      </c>
      <c r="U71" s="46" t="n">
        <v>43755089</v>
      </c>
      <c r="V71" s="25" t="n">
        <v>3343930</v>
      </c>
      <c r="W71" s="25" t="inlineStr">
        <is>
          <t>Por determinar</t>
        </is>
      </c>
      <c r="X71" s="25" t="inlineStr">
        <is>
          <t>CL</t>
        </is>
      </c>
      <c r="Y71" s="25" t="n">
        <v>48</v>
      </c>
      <c r="Z71" s="25" t="inlineStr">
        <is>
          <t>C</t>
        </is>
      </c>
      <c r="AA71" s="25" t="inlineStr">
        <is>
          <t>SUR</t>
        </is>
      </c>
      <c r="AB71" s="25" t="n">
        <v>40</v>
      </c>
      <c r="AD71" s="25" t="n">
        <v>19</v>
      </c>
      <c r="AH71" s="25">
        <f>CONCATENATE(X71," ",Y71," ",Z71," ",AA71," ",AB71," ",AC71," ",AD71," ",AE71," ",AF71," ",AG71)</f>
        <v/>
      </c>
      <c r="AI71" s="25" t="inlineStr">
        <is>
          <t>no reporta</t>
        </is>
      </c>
      <c r="AJ71" s="25" t="inlineStr">
        <is>
          <t>no reporta</t>
        </is>
      </c>
      <c r="AK71" s="25" t="inlineStr">
        <is>
          <t>Loma del Barro</t>
        </is>
      </c>
      <c r="AP71" s="25" t="n">
        <v>7</v>
      </c>
      <c r="AQ71" s="34" t="n">
        <v>42044</v>
      </c>
      <c r="AS71" s="46">
        <f>+AR71-AQ71</f>
        <v/>
      </c>
      <c r="AT71" s="25" t="inlineStr">
        <is>
          <t>Código de policia</t>
        </is>
      </c>
      <c r="AU71" s="25" t="inlineStr">
        <is>
          <t xml:space="preserve">Auto de inicio </t>
        </is>
      </c>
    </row>
    <row r="72">
      <c r="B72" s="25" t="inlineStr">
        <is>
          <t>069-2015</t>
        </is>
      </c>
      <c r="C72" s="25" t="n">
        <v>1317152</v>
      </c>
      <c r="D72" s="25" t="inlineStr">
        <is>
          <t>AIRE</t>
        </is>
      </c>
      <c r="G72" s="25" t="inlineStr">
        <is>
          <t>Arrendamientos Survivienda - Cooperativa Belen</t>
        </is>
      </c>
      <c r="H72" s="25" t="inlineStr">
        <is>
          <t>Afectaciones a la calidad del aire por construcción</t>
        </is>
      </c>
      <c r="I72" s="25" t="inlineStr">
        <is>
          <t xml:space="preserve">Olga Ramirez </t>
        </is>
      </c>
      <c r="J72" s="25" t="inlineStr">
        <is>
          <t>KR</t>
        </is>
      </c>
      <c r="K72" s="25" t="n">
        <v>42</v>
      </c>
      <c r="N72" s="25" t="n">
        <v>35</v>
      </c>
      <c r="P72" s="25" t="n">
        <v>55</v>
      </c>
      <c r="Q72" s="25" t="inlineStr">
        <is>
          <t>SUR</t>
        </is>
      </c>
      <c r="S72" s="25" t="n">
        <v>207</v>
      </c>
      <c r="T72" s="25">
        <f>CONCATENATE(J72," ",K72," ",L72," ",M72," ",N72," ",O72," ",P72," ",Q72," ",R72," ",S72)</f>
        <v/>
      </c>
      <c r="U72" s="25" t="inlineStr">
        <is>
          <t>No reporta</t>
        </is>
      </c>
      <c r="V72" s="25" t="n">
        <v>3313850</v>
      </c>
      <c r="W72" s="25" t="inlineStr">
        <is>
          <t>Cooperativa Belen</t>
        </is>
      </c>
      <c r="X72" s="25" t="inlineStr">
        <is>
          <t>KR</t>
        </is>
      </c>
      <c r="Y72" s="25" t="n">
        <v>42</v>
      </c>
      <c r="AB72" s="25" t="n">
        <v>35</v>
      </c>
      <c r="AD72" s="25" t="n">
        <v>59</v>
      </c>
      <c r="AE72" s="25" t="inlineStr">
        <is>
          <t>SUR</t>
        </is>
      </c>
      <c r="AG72" s="25" t="n">
        <v>1</v>
      </c>
      <c r="AH72" s="25">
        <f>CONCATENATE(X72," ",Y72," ",Z72," ",AA72," ",AB72," ",AC72," ",AD72," ",AE72," ",AF72," ",AG72)</f>
        <v/>
      </c>
      <c r="AI72" s="46" t="n">
        <v>8663890</v>
      </c>
      <c r="AJ72" s="25" t="n">
        <v>3005742015</v>
      </c>
      <c r="AK72" s="25" t="inlineStr">
        <is>
          <t>Zona Centro</t>
        </is>
      </c>
      <c r="AP72" s="25" t="n">
        <v>9</v>
      </c>
      <c r="AQ72" s="34" t="n">
        <v>42033</v>
      </c>
      <c r="AR72" s="34" t="n">
        <v>42039</v>
      </c>
      <c r="AS72" s="46">
        <f>+AR72-AQ72</f>
        <v/>
      </c>
      <c r="AT72" s="25" t="inlineStr">
        <is>
          <t>Acta de compromiso</t>
        </is>
      </c>
      <c r="AU72" s="25" t="inlineStr">
        <is>
          <t>Auto de archivo</t>
        </is>
      </c>
      <c r="AW72" s="38" t="n">
        <v>42039</v>
      </c>
      <c r="AX72" s="37" t="inlineStr">
        <is>
          <t>L. Garcia</t>
        </is>
      </c>
      <c r="AY72" s="38" t="n">
        <v>42039</v>
      </c>
      <c r="CF72" s="38" t="n">
        <v>42047</v>
      </c>
    </row>
    <row r="73">
      <c r="B73" s="25" t="inlineStr">
        <is>
          <t>070-2015</t>
        </is>
      </c>
      <c r="C73" s="25" t="inlineStr">
        <is>
          <t>110696 - 134391 - (13-4391)</t>
        </is>
      </c>
      <c r="D73" s="25" t="inlineStr">
        <is>
          <t>LOTE-PREDIO</t>
        </is>
      </c>
      <c r="G73" s="25" t="inlineStr">
        <is>
          <t>Edificio Ambar</t>
        </is>
      </c>
      <c r="H73" s="25" t="inlineStr">
        <is>
          <t>Desalojo de personas que ocupan un lote</t>
        </is>
      </c>
      <c r="I73" s="25" t="inlineStr">
        <is>
          <t>Marta Valencia O.</t>
        </is>
      </c>
      <c r="J73" s="25" t="inlineStr">
        <is>
          <t>CL</t>
        </is>
      </c>
      <c r="K73" s="25" t="n">
        <v>32</v>
      </c>
      <c r="L73" s="25" t="inlineStr">
        <is>
          <t>A</t>
        </is>
      </c>
      <c r="M73" s="25" t="inlineStr">
        <is>
          <t>SUR</t>
        </is>
      </c>
      <c r="N73" s="25" t="n">
        <v>28</v>
      </c>
      <c r="P73" s="25" t="n">
        <v>21</v>
      </c>
      <c r="T73" s="25">
        <f>CONCATENATE(J73," ",K73," ",L73," ",M73," ",N73," ",O73," ",P73," ",Q73," ",R73," ",S73)</f>
        <v/>
      </c>
      <c r="U73" s="46" t="n">
        <v>32481062</v>
      </c>
      <c r="V73" s="25" t="n">
        <v>3335594</v>
      </c>
      <c r="W73" s="25" t="inlineStr">
        <is>
          <t>Por determinar</t>
        </is>
      </c>
      <c r="AH73" s="25" t="inlineStr">
        <is>
          <t>No reporta</t>
        </is>
      </c>
      <c r="AI73" s="25" t="inlineStr">
        <is>
          <t>no reporta</t>
        </is>
      </c>
      <c r="AJ73" s="25" t="inlineStr">
        <is>
          <t>no reporta</t>
        </is>
      </c>
      <c r="AK73" s="25" t="inlineStr">
        <is>
          <t>Alto de Misael</t>
        </is>
      </c>
      <c r="AP73" s="25" t="n">
        <v>3</v>
      </c>
      <c r="AQ73" s="34" t="n">
        <v>42040</v>
      </c>
      <c r="AR73" s="34" t="n">
        <v>42047</v>
      </c>
      <c r="AS73" s="46">
        <f>+AR73-AQ73</f>
        <v/>
      </c>
      <c r="AT73" s="25" t="inlineStr">
        <is>
          <t>Remisión u otros</t>
        </is>
      </c>
      <c r="AU73" s="25" t="inlineStr">
        <is>
          <t>Auto de archivo</t>
        </is>
      </c>
      <c r="AV73" s="25" t="inlineStr">
        <is>
          <t>Se da respuesta a la quejosa.</t>
        </is>
      </c>
      <c r="BV73" s="38" t="n">
        <v>42047</v>
      </c>
    </row>
    <row r="74">
      <c r="B74" s="25" t="inlineStr">
        <is>
          <t>071-2015</t>
        </is>
      </c>
      <c r="C74" s="25" t="n">
        <v>1317143</v>
      </c>
      <c r="E74" s="25" t="inlineStr">
        <is>
          <t>RESIDUOS SOLIDOS</t>
        </is>
      </c>
      <c r="H74" s="25" t="inlineStr">
        <is>
          <t>Lote en condiciones inadecuadas y con manejo inapropiado de residuos</t>
        </is>
      </c>
      <c r="I74" s="25" t="inlineStr">
        <is>
          <t>Edison Torres</t>
        </is>
      </c>
      <c r="T74" s="25" t="inlineStr">
        <is>
          <t>No reporta</t>
        </is>
      </c>
      <c r="U74" s="25" t="inlineStr">
        <is>
          <t>No reporta</t>
        </is>
      </c>
      <c r="V74" s="25" t="inlineStr">
        <is>
          <t>no reporta</t>
        </is>
      </c>
      <c r="W74" s="25" t="inlineStr">
        <is>
          <t>Por determinar</t>
        </is>
      </c>
      <c r="X74" s="25" t="inlineStr">
        <is>
          <t>CL</t>
        </is>
      </c>
      <c r="Y74" s="25" t="n">
        <v>40</v>
      </c>
      <c r="Z74" s="25" t="inlineStr">
        <is>
          <t>E</t>
        </is>
      </c>
      <c r="AA74" s="25" t="inlineStr">
        <is>
          <t>SUR</t>
        </is>
      </c>
      <c r="AB74" s="25" t="n">
        <v>27</v>
      </c>
      <c r="AD74" s="25" t="n">
        <v>80</v>
      </c>
      <c r="AH74" s="25">
        <f>CONCATENATE(X74," ",Y74," ",Z74," ",AA74," ",AB74," ",AC74," ",AD74," ",AE74," ",AF74," ",AG74)</f>
        <v/>
      </c>
      <c r="AI74" s="25" t="inlineStr">
        <is>
          <t>no reporta</t>
        </is>
      </c>
      <c r="AJ74" s="25" t="inlineStr">
        <is>
          <t>no reporta</t>
        </is>
      </c>
      <c r="AK74" s="25" t="inlineStr">
        <is>
          <t xml:space="preserve">La Mina </t>
        </is>
      </c>
      <c r="AP74" s="25" t="n">
        <v>6</v>
      </c>
      <c r="AQ74" s="34" t="n">
        <v>42033</v>
      </c>
      <c r="AR74" s="34" t="n">
        <v>42027</v>
      </c>
      <c r="AS74" s="46">
        <f>+AR74-AQ74</f>
        <v/>
      </c>
      <c r="AT74" s="25" t="inlineStr">
        <is>
          <t>Remisión u otros</t>
        </is>
      </c>
      <c r="AU74" s="25" t="inlineStr">
        <is>
          <t>Auto de archivo</t>
        </is>
      </c>
      <c r="AW74" s="38" t="n">
        <v>42027</v>
      </c>
      <c r="AX74" s="37" t="inlineStr">
        <is>
          <t>L. Garcia</t>
        </is>
      </c>
      <c r="AY74" s="38" t="n">
        <v>42027</v>
      </c>
      <c r="CF74" s="38" t="n">
        <v>42016</v>
      </c>
    </row>
    <row r="75">
      <c r="B75" s="25" t="inlineStr">
        <is>
          <t>072-2015</t>
        </is>
      </c>
      <c r="C75" s="25" t="n">
        <v>1317304</v>
      </c>
      <c r="E75" s="25" t="inlineStr">
        <is>
          <t>ESCOMBROS</t>
        </is>
      </c>
      <c r="H75" s="25" t="inlineStr">
        <is>
          <t>Escombros en espacio público</t>
        </is>
      </c>
      <c r="I75" s="25" t="inlineStr">
        <is>
          <t>De oficio - Espacio público</t>
        </is>
      </c>
      <c r="T75" s="25" t="inlineStr">
        <is>
          <t>No reporta</t>
        </is>
      </c>
      <c r="U75" s="25" t="inlineStr">
        <is>
          <t>No reporta</t>
        </is>
      </c>
      <c r="V75" s="25" t="inlineStr">
        <is>
          <t>no reporta</t>
        </is>
      </c>
      <c r="W75" s="25" t="inlineStr">
        <is>
          <t>Felix Correa</t>
        </is>
      </c>
      <c r="X75" s="25" t="inlineStr">
        <is>
          <t>KR</t>
        </is>
      </c>
      <c r="Y75" s="25" t="n">
        <v>46</v>
      </c>
      <c r="Z75" s="25" t="inlineStr">
        <is>
          <t>AA</t>
        </is>
      </c>
      <c r="AB75" s="25" t="n">
        <v>46</v>
      </c>
      <c r="AD75" s="25" t="n">
        <v>55</v>
      </c>
      <c r="AE75" s="25" t="inlineStr">
        <is>
          <t>SUR</t>
        </is>
      </c>
      <c r="AH75" s="25">
        <f>CONCATENATE(X75," ",Y75," ",Z75," ",AA75," ",AB75," ",AC75," ",AD75," ",AE75," ",AF75," ",AG75)</f>
        <v/>
      </c>
      <c r="AI75" s="25" t="inlineStr">
        <is>
          <t>no reporta</t>
        </is>
      </c>
      <c r="AJ75" s="25" t="inlineStr">
        <is>
          <t>no reporta</t>
        </is>
      </c>
      <c r="AK75" s="25" t="inlineStr">
        <is>
          <t>Primavera</t>
        </is>
      </c>
      <c r="AP75" s="25" t="n">
        <v>8</v>
      </c>
      <c r="AQ75" s="34" t="n">
        <v>42039</v>
      </c>
      <c r="AS75" s="46">
        <f>+AR75-AQ75</f>
        <v/>
      </c>
      <c r="AT75" s="25" t="inlineStr">
        <is>
          <t>Acta de compromiso</t>
        </is>
      </c>
      <c r="AU75" s="25" t="inlineStr">
        <is>
          <t>Auto de archivo</t>
        </is>
      </c>
      <c r="AW75" s="38" t="n">
        <v>42051</v>
      </c>
      <c r="AX75" s="37" t="inlineStr">
        <is>
          <t>L. Garcia</t>
        </is>
      </c>
      <c r="AY75" s="38" t="n">
        <v>42051</v>
      </c>
      <c r="AZ75" s="38" t="n">
        <v>42067</v>
      </c>
      <c r="BA75" s="37" t="inlineStr">
        <is>
          <t>A. Arbelaez</t>
        </is>
      </c>
      <c r="BB75" s="38" t="n">
        <v>42067</v>
      </c>
    </row>
    <row r="76">
      <c r="B76" s="25" t="inlineStr">
        <is>
          <t>073-2015</t>
        </is>
      </c>
      <c r="C76" s="25" t="inlineStr">
        <is>
          <t>112246 - 1300515</t>
        </is>
      </c>
      <c r="D76" s="25" t="inlineStr">
        <is>
          <t>LOTE-PREDIO</t>
        </is>
      </c>
      <c r="G76" s="25" t="inlineStr">
        <is>
          <t>Lote 16 Parcelación Serranía</t>
        </is>
      </c>
      <c r="H76" s="25" t="inlineStr">
        <is>
          <t>Seguimiento a obras del lote 16</t>
        </is>
      </c>
      <c r="I76" s="25" t="inlineStr">
        <is>
          <t>De oficio - Autoridad Ambiental Delegada</t>
        </is>
      </c>
      <c r="T76" s="25" t="inlineStr">
        <is>
          <t>No reporta</t>
        </is>
      </c>
      <c r="U76" s="25" t="inlineStr">
        <is>
          <t>No reporta</t>
        </is>
      </c>
      <c r="V76" s="25" t="inlineStr">
        <is>
          <t>no reporta</t>
        </is>
      </c>
      <c r="W76" s="25" t="inlineStr">
        <is>
          <t>Propietario predio</t>
        </is>
      </c>
      <c r="AG76" s="25" t="inlineStr">
        <is>
          <t>Lote 16</t>
        </is>
      </c>
      <c r="AH76" s="25">
        <f>CONCATENATE(X76," ",Y76," ",Z76," ",AA76," ",AB76," ",AC76," ",AD76," ",AE76," ",AF76," ",AG76)</f>
        <v/>
      </c>
      <c r="AI76" s="25" t="inlineStr">
        <is>
          <t>no reporta</t>
        </is>
      </c>
      <c r="AJ76" s="25" t="inlineStr">
        <is>
          <t>no reporta</t>
        </is>
      </c>
      <c r="AL76" s="25" t="inlineStr">
        <is>
          <t>Las Palmas</t>
        </is>
      </c>
      <c r="AP76" s="25" t="n">
        <v>12</v>
      </c>
      <c r="AQ76" s="34" t="n">
        <v>42044</v>
      </c>
      <c r="AS76" s="46">
        <f>+AR76-AQ76</f>
        <v/>
      </c>
      <c r="AT76" s="25" t="inlineStr">
        <is>
          <t>Código de policia</t>
        </is>
      </c>
      <c r="AU76" s="25" t="inlineStr">
        <is>
          <t>Auto de archivo</t>
        </is>
      </c>
      <c r="AW76" s="38" t="n">
        <v>42024</v>
      </c>
      <c r="AX76" s="37" t="inlineStr">
        <is>
          <t>C. Calle - J. Uribe</t>
        </is>
      </c>
      <c r="AY76" s="38" t="n">
        <v>42044</v>
      </c>
    </row>
    <row r="77">
      <c r="B77" s="25" t="inlineStr">
        <is>
          <t>074-2015</t>
        </is>
      </c>
      <c r="C77" s="25" t="n">
        <v>1317353</v>
      </c>
      <c r="D77" s="25" t="inlineStr">
        <is>
          <t>FLORA</t>
        </is>
      </c>
      <c r="H77" s="25" t="inlineStr">
        <is>
          <t>Tala de arbol y afectación de jardin</t>
        </is>
      </c>
      <c r="I77" s="25" t="inlineStr">
        <is>
          <t>Anonimo</t>
        </is>
      </c>
      <c r="T77" s="25" t="inlineStr">
        <is>
          <t>No reporta</t>
        </is>
      </c>
      <c r="U77" s="25" t="inlineStr">
        <is>
          <t>No reporta</t>
        </is>
      </c>
      <c r="V77" s="25" t="inlineStr">
        <is>
          <t>no reporta</t>
        </is>
      </c>
      <c r="W77" s="25" t="inlineStr">
        <is>
          <t>Leobardo Medina</t>
        </is>
      </c>
      <c r="X77" s="25" t="inlineStr">
        <is>
          <t>KR</t>
        </is>
      </c>
      <c r="Y77" s="25" t="n">
        <v>30</v>
      </c>
      <c r="AB77" s="25" t="n">
        <v>41</v>
      </c>
      <c r="AE77" s="25" t="inlineStr">
        <is>
          <t>SUR</t>
        </is>
      </c>
      <c r="AH77" s="25">
        <f>CONCATENATE(X77," ",Y77," ",Z77," ",AA77," ",AB77," ",AC77," ",AD77," ",AE77," ",AF77," ",AG77)</f>
        <v/>
      </c>
      <c r="AI77" s="25" t="inlineStr">
        <is>
          <t>no reporta</t>
        </is>
      </c>
      <c r="AJ77" s="25" t="inlineStr">
        <is>
          <t>no reporta</t>
        </is>
      </c>
      <c r="AK77" s="25" t="inlineStr">
        <is>
          <t>San Rafael</t>
        </is>
      </c>
      <c r="AP77" s="25" t="n">
        <v>6</v>
      </c>
      <c r="AQ77" s="34" t="n">
        <v>42041</v>
      </c>
      <c r="AS77" s="46">
        <f>+AR77-AQ77</f>
        <v/>
      </c>
      <c r="AT77" s="25" t="inlineStr">
        <is>
          <t>Acta de compromiso</t>
        </is>
      </c>
      <c r="AU77" s="25" t="inlineStr">
        <is>
          <t>Visitas patrulleros</t>
        </is>
      </c>
    </row>
    <row r="78">
      <c r="B78" s="25" t="inlineStr">
        <is>
          <t>075-2015</t>
        </is>
      </c>
      <c r="C78" s="25" t="inlineStr">
        <is>
          <t>1317255 - 268388 - 3301</t>
        </is>
      </c>
      <c r="D78" s="25" t="inlineStr">
        <is>
          <t>HÍDRICO</t>
        </is>
      </c>
      <c r="G78" s="25" t="inlineStr">
        <is>
          <t>Parcelación La Loma</t>
        </is>
      </c>
      <c r="H78" s="25" t="inlineStr">
        <is>
          <t>Contaminación de fuente hídrica con vertimiento de alcantarillado</t>
        </is>
      </c>
      <c r="I78" s="25" t="inlineStr">
        <is>
          <t>Maria Paulina Mejia</t>
        </is>
      </c>
      <c r="J78" s="25" t="inlineStr">
        <is>
          <t>CL</t>
        </is>
      </c>
      <c r="K78" s="25" t="n">
        <v>27</v>
      </c>
      <c r="L78" s="25" t="inlineStr">
        <is>
          <t>D</t>
        </is>
      </c>
      <c r="M78" s="25" t="inlineStr">
        <is>
          <t>SUR</t>
        </is>
      </c>
      <c r="N78" s="25" t="n">
        <v>27</v>
      </c>
      <c r="O78" s="25" t="inlineStr">
        <is>
          <t>B</t>
        </is>
      </c>
      <c r="P78" s="25" t="n">
        <v>4</v>
      </c>
      <c r="S78" s="25" t="n">
        <v>160</v>
      </c>
      <c r="T78" s="25">
        <f>CONCATENATE(J78," ",K78," ",L78," ",M78," ",N78," ",O78," ",P78," ",Q78," ",R78," ",S78)</f>
        <v/>
      </c>
      <c r="U78" s="25" t="inlineStr">
        <is>
          <t>No reporta</t>
        </is>
      </c>
      <c r="V78" s="25" t="n">
        <v>3361675</v>
      </c>
      <c r="W78" s="25" t="inlineStr">
        <is>
          <t>Urbanización Refugio del Esmerladal</t>
        </is>
      </c>
      <c r="X78" s="25" t="inlineStr">
        <is>
          <t>CL</t>
        </is>
      </c>
      <c r="Y78" s="25" t="n">
        <v>27</v>
      </c>
      <c r="Z78" s="25" t="inlineStr">
        <is>
          <t>C</t>
        </is>
      </c>
      <c r="AA78" s="25" t="inlineStr">
        <is>
          <t>SUR</t>
        </is>
      </c>
      <c r="AB78" s="25" t="n">
        <v>27</v>
      </c>
      <c r="AC78" s="25" t="inlineStr">
        <is>
          <t>B</t>
        </is>
      </c>
      <c r="AD78" s="25" t="n">
        <v>1</v>
      </c>
      <c r="AH78" s="25">
        <f>CONCATENATE(X78," ",Y78," ",Z78," ",AA78," ",AB78," ",AC78," ",AD78," ",AE78," ",AF78," ",AG78)</f>
        <v/>
      </c>
      <c r="AI78" s="25" t="inlineStr">
        <is>
          <t>no reporta</t>
        </is>
      </c>
      <c r="AJ78" s="25" t="n">
        <v>3345551</v>
      </c>
      <c r="AK78" s="25" t="inlineStr">
        <is>
          <t>Inmaculada</t>
        </is>
      </c>
      <c r="AP78" s="25" t="n">
        <v>5</v>
      </c>
      <c r="AQ78" s="34" t="n">
        <v>42038</v>
      </c>
      <c r="AR78" s="34" t="n">
        <v>42033</v>
      </c>
      <c r="AS78" s="46">
        <f>+AR78-AQ78</f>
        <v/>
      </c>
      <c r="AT78" s="25" t="inlineStr">
        <is>
          <t>Remisión u otros</t>
        </is>
      </c>
      <c r="AU78" s="25" t="inlineStr">
        <is>
          <t>Auto de archivo</t>
        </is>
      </c>
      <c r="AV78" s="25" t="inlineStr">
        <is>
          <t>Reapertura del caso, envian informe sobre la casa (130) responsable el 21-04-2015.</t>
        </is>
      </c>
      <c r="AW78" s="38" t="n">
        <v>42033</v>
      </c>
      <c r="AX78" s="37" t="inlineStr">
        <is>
          <t>L. Garcia</t>
        </is>
      </c>
      <c r="AY78" s="38" t="n">
        <v>42033</v>
      </c>
      <c r="AZ78" s="38" t="n">
        <v>42101</v>
      </c>
      <c r="BA78" s="37" t="inlineStr">
        <is>
          <t>J. Guzman</t>
        </is>
      </c>
      <c r="BB78" s="38" t="n">
        <v>42113</v>
      </c>
      <c r="CF78" s="38" t="n">
        <v>42054</v>
      </c>
    </row>
    <row r="79">
      <c r="B79" s="25" t="inlineStr">
        <is>
          <t>076-2015</t>
        </is>
      </c>
      <c r="C79" s="25" t="n">
        <v>1317257</v>
      </c>
      <c r="E79" s="25" t="inlineStr">
        <is>
          <t>ESCOMBROS</t>
        </is>
      </c>
      <c r="F79" s="25" t="n">
        <v>3</v>
      </c>
      <c r="H79" s="25" t="inlineStr">
        <is>
          <t>Disposición de escombros en sitio no autorizado</t>
        </is>
      </c>
      <c r="I79" s="25" t="inlineStr">
        <is>
          <t>De oficio</t>
        </is>
      </c>
      <c r="T79" s="25" t="inlineStr">
        <is>
          <t>No reporta</t>
        </is>
      </c>
      <c r="U79" s="25" t="inlineStr">
        <is>
          <t>No reporta</t>
        </is>
      </c>
      <c r="V79" s="25" t="n">
        <v>3394072</v>
      </c>
      <c r="W79" s="25" t="inlineStr">
        <is>
          <t>Tomas Arango Echavarria</t>
        </is>
      </c>
      <c r="X79" s="25" t="inlineStr">
        <is>
          <t>CL</t>
        </is>
      </c>
      <c r="Y79" s="25" t="n">
        <v>37</v>
      </c>
      <c r="Z79" s="25" t="inlineStr">
        <is>
          <t>A</t>
        </is>
      </c>
      <c r="AA79" s="25" t="inlineStr">
        <is>
          <t>SUR</t>
        </is>
      </c>
      <c r="AB79" s="25" t="n">
        <v>28</v>
      </c>
      <c r="AC79" s="25" t="inlineStr">
        <is>
          <t>C</t>
        </is>
      </c>
      <c r="AD79" s="25" t="n">
        <v>64</v>
      </c>
      <c r="AH79" s="25">
        <f>CONCATENATE(X79," ",Y79," ",Z79," ",AA79," ",AB79," ",AC79," ",AD79," ",AE79," ",AF79," ",AG79)</f>
        <v/>
      </c>
      <c r="AI79" s="25" t="inlineStr">
        <is>
          <t>no reporta</t>
        </is>
      </c>
      <c r="AJ79" s="25" t="inlineStr">
        <is>
          <t>2702258 - 3168313935</t>
        </is>
      </c>
      <c r="AK79" s="25" t="inlineStr">
        <is>
          <t>La Pradera</t>
        </is>
      </c>
      <c r="AP79" s="25" t="n">
        <v>5</v>
      </c>
      <c r="AQ79" s="34" t="n">
        <v>42038</v>
      </c>
      <c r="AR79" s="34" t="n">
        <v>42032</v>
      </c>
      <c r="AS79" s="46">
        <f>+AR79-AQ79</f>
        <v/>
      </c>
      <c r="AT79" s="25" t="inlineStr">
        <is>
          <t>Comparendo ambiental</t>
        </is>
      </c>
      <c r="AU79" s="25" t="inlineStr">
        <is>
          <t>Auto de archivo</t>
        </is>
      </c>
      <c r="AW79" s="38" t="n">
        <v>42032</v>
      </c>
      <c r="AX79" s="37" t="inlineStr">
        <is>
          <t>F. Villarraga</t>
        </is>
      </c>
      <c r="AY79" s="38" t="n">
        <v>42032</v>
      </c>
    </row>
    <row r="80">
      <c r="B80" s="25" t="inlineStr">
        <is>
          <t>077-2015</t>
        </is>
      </c>
      <c r="C80" s="25" t="inlineStr">
        <is>
          <t>mismo 43-2015 * 1317155 - 104042 - 295299 - 353339</t>
        </is>
      </c>
      <c r="E80" s="25" t="inlineStr">
        <is>
          <t>RESIDUOS SOLIDOS</t>
        </is>
      </c>
      <c r="H80" s="25" t="inlineStr">
        <is>
          <t>Casa desocupada usada para disposición y acumulación de residuos</t>
        </is>
      </c>
      <c r="I80" s="25" t="inlineStr">
        <is>
          <t>Comunidad</t>
        </is>
      </c>
      <c r="T80" s="25" t="inlineStr">
        <is>
          <t>No reporta</t>
        </is>
      </c>
      <c r="U80" s="25" t="inlineStr">
        <is>
          <t>No reporta</t>
        </is>
      </c>
      <c r="V80" s="25" t="inlineStr">
        <is>
          <t>no reporta</t>
        </is>
      </c>
      <c r="W80" s="25" t="inlineStr">
        <is>
          <t>Por determinar</t>
        </is>
      </c>
      <c r="X80" s="25" t="inlineStr">
        <is>
          <t>DG</t>
        </is>
      </c>
      <c r="Y80" s="25" t="n">
        <v>29</v>
      </c>
      <c r="AB80" s="25" t="n">
        <v>34</v>
      </c>
      <c r="AC80" s="25" t="inlineStr">
        <is>
          <t>B</t>
        </is>
      </c>
      <c r="AD80" s="25" t="n">
        <v>55</v>
      </c>
      <c r="AE80" s="25" t="inlineStr">
        <is>
          <t>SUR</t>
        </is>
      </c>
      <c r="AH80" s="25">
        <f>CONCATENATE(X80," ",Y80," ",Z80," ",AA80," ",AB80," ",AC80," ",AD80," ",AE80," ",AF80," ",AG80)</f>
        <v/>
      </c>
      <c r="AI80" s="25" t="inlineStr">
        <is>
          <t>no reporta</t>
        </is>
      </c>
      <c r="AJ80" s="25" t="inlineStr">
        <is>
          <t>no reporta</t>
        </is>
      </c>
      <c r="AK80" s="25" t="inlineStr">
        <is>
          <t>Uribe Angel</t>
        </is>
      </c>
      <c r="AP80" s="25" t="n">
        <v>3</v>
      </c>
      <c r="AQ80" s="34" t="n">
        <v>42033</v>
      </c>
      <c r="AS80" s="46">
        <f>+AR80-AQ80</f>
        <v/>
      </c>
      <c r="AT80" s="25" t="inlineStr">
        <is>
          <t>Acta de compromiso</t>
        </is>
      </c>
      <c r="AU80" s="25" t="inlineStr">
        <is>
          <t>Citaciones</t>
        </is>
      </c>
    </row>
    <row r="81">
      <c r="B81" s="25" t="inlineStr">
        <is>
          <t>078-2015</t>
        </is>
      </c>
      <c r="C81" s="25" t="n">
        <v>1317163</v>
      </c>
      <c r="E81" s="25" t="inlineStr">
        <is>
          <t>RESIDUOS SOLIDOS</t>
        </is>
      </c>
      <c r="H81" s="25" t="inlineStr">
        <is>
          <t>Solicitan sensibilización e instlación de señal en este sector por manjeo inadecuado de residuos</t>
        </is>
      </c>
      <c r="I81" s="25" t="inlineStr">
        <is>
          <t>Comunidad</t>
        </is>
      </c>
      <c r="J81" s="25" t="inlineStr">
        <is>
          <t>CL</t>
        </is>
      </c>
      <c r="K81" s="25" t="n">
        <v>45</v>
      </c>
      <c r="M81" s="25" t="inlineStr">
        <is>
          <t>SUR</t>
        </is>
      </c>
      <c r="N81" s="25" t="n">
        <v>42</v>
      </c>
      <c r="O81" s="25" t="inlineStr">
        <is>
          <t>D</t>
        </is>
      </c>
      <c r="P81" s="25" t="n">
        <v>48</v>
      </c>
      <c r="T81" s="25">
        <f>CONCATENATE(J81," ",K81," ",L81," ",M81," ",N81," ",O81," ",P81," ",Q81," ",R81," ",S81)</f>
        <v/>
      </c>
      <c r="U81" s="25" t="inlineStr">
        <is>
          <t>No reporta</t>
        </is>
      </c>
      <c r="V81" s="25" t="inlineStr">
        <is>
          <t>no reporta</t>
        </is>
      </c>
      <c r="W81" s="25" t="inlineStr">
        <is>
          <t>Por determinar</t>
        </is>
      </c>
      <c r="AH81" s="25" t="inlineStr">
        <is>
          <t>No reporta</t>
        </is>
      </c>
      <c r="AI81" s="25" t="inlineStr">
        <is>
          <t>no reporta</t>
        </is>
      </c>
      <c r="AJ81" s="25" t="inlineStr">
        <is>
          <t>no reporta</t>
        </is>
      </c>
      <c r="AK81" s="25" t="inlineStr">
        <is>
          <t>La Paz</t>
        </is>
      </c>
      <c r="AP81" s="25" t="n">
        <v>7</v>
      </c>
      <c r="AQ81" s="34" t="n">
        <v>42033</v>
      </c>
      <c r="AS81" s="46">
        <f>+AR81-AQ81</f>
        <v/>
      </c>
      <c r="AT81" s="25" t="inlineStr">
        <is>
          <t>Acta de compromiso</t>
        </is>
      </c>
      <c r="AU81" s="25" t="inlineStr">
        <is>
          <t>Visitas patrulleros</t>
        </is>
      </c>
    </row>
    <row r="82">
      <c r="B82" s="25" t="inlineStr">
        <is>
          <t>079-2015</t>
        </is>
      </c>
      <c r="C82" s="25" t="n">
        <v>1317176</v>
      </c>
      <c r="E82" s="25" t="inlineStr">
        <is>
          <t>RESIDUOS SOLIDOS</t>
        </is>
      </c>
      <c r="H82" s="25" t="inlineStr">
        <is>
          <t>Arrojar residuos solidos en un lote</t>
        </is>
      </c>
      <c r="I82" s="25" t="inlineStr">
        <is>
          <t>De oficio - Secretaria de Salud</t>
        </is>
      </c>
      <c r="T82" s="25" t="inlineStr">
        <is>
          <t>No reporta</t>
        </is>
      </c>
      <c r="U82" s="25" t="inlineStr">
        <is>
          <t>No reporta</t>
        </is>
      </c>
      <c r="V82" s="25" t="n">
        <v>3394000</v>
      </c>
      <c r="W82" s="25" t="inlineStr">
        <is>
          <t>Por determinar</t>
        </is>
      </c>
      <c r="X82" s="25" t="inlineStr">
        <is>
          <t>KR</t>
        </is>
      </c>
      <c r="Y82" s="25" t="n">
        <v>26</v>
      </c>
      <c r="AB82" s="25" t="n">
        <v>41</v>
      </c>
      <c r="AE82" s="25" t="inlineStr">
        <is>
          <t>SUR</t>
        </is>
      </c>
      <c r="AH82" s="25">
        <f>CONCATENATE(X82," ",Y82," ",Z82," ",AA82," ",AB82," ",AC82," ",AD82," ",AE82," ",AF82," ",AG82)</f>
        <v/>
      </c>
      <c r="AI82" s="25" t="inlineStr">
        <is>
          <t>no reporta</t>
        </is>
      </c>
      <c r="AJ82" s="25" t="inlineStr">
        <is>
          <t>no reporta</t>
        </is>
      </c>
      <c r="AK82" s="25" t="inlineStr">
        <is>
          <t>San Rafael</t>
        </is>
      </c>
      <c r="AP82" s="25" t="n">
        <v>6</v>
      </c>
      <c r="AQ82" s="34" t="n">
        <v>42034</v>
      </c>
      <c r="AS82" s="46">
        <f>+AR82-AQ82</f>
        <v/>
      </c>
      <c r="AT82" s="25" t="inlineStr">
        <is>
          <t>Acta de compromiso</t>
        </is>
      </c>
      <c r="AU82" s="25" t="inlineStr">
        <is>
          <t>Visitas patrulleros</t>
        </is>
      </c>
    </row>
    <row r="83">
      <c r="B83" s="25" t="inlineStr">
        <is>
          <t>080-2015</t>
        </is>
      </c>
      <c r="C83" s="25" t="n">
        <v>638</v>
      </c>
      <c r="D83" s="25" t="inlineStr">
        <is>
          <t>AIRE</t>
        </is>
      </c>
      <c r="G83" s="25" t="inlineStr">
        <is>
          <t>Finca la Mariposa</t>
        </is>
      </c>
      <c r="H83" s="25" t="inlineStr">
        <is>
          <t>Quemas no autorizadas de material vegetal</t>
        </is>
      </c>
      <c r="I83" s="25" t="inlineStr">
        <is>
          <t>De oficio - OGR</t>
        </is>
      </c>
      <c r="T83" s="25" t="inlineStr">
        <is>
          <t>No reporta</t>
        </is>
      </c>
      <c r="U83" s="25" t="inlineStr">
        <is>
          <t>No reporta</t>
        </is>
      </c>
      <c r="V83" s="25" t="n">
        <v>3394065</v>
      </c>
      <c r="W83" s="25" t="inlineStr">
        <is>
          <t>Propietario predio</t>
        </is>
      </c>
      <c r="X83" s="25" t="inlineStr">
        <is>
          <t>CL</t>
        </is>
      </c>
      <c r="Y83" s="25" t="n">
        <v>45</v>
      </c>
      <c r="Z83" s="25" t="inlineStr">
        <is>
          <t>B</t>
        </is>
      </c>
      <c r="AA83" s="25" t="inlineStr">
        <is>
          <t>SUR</t>
        </is>
      </c>
      <c r="AB83" s="25" t="n">
        <v>30</v>
      </c>
      <c r="AD83" s="25" t="n">
        <v>165</v>
      </c>
      <c r="AH83" s="25">
        <f>CONCATENATE(X83," ",Y83," ",Z83," ",AA83," ",AB83," ",AC83," ",AD83," ",AE83," ",AF83," ",AG83)</f>
        <v/>
      </c>
      <c r="AI83" s="25" t="inlineStr">
        <is>
          <t>no reporta</t>
        </is>
      </c>
      <c r="AJ83" s="25" t="n">
        <v>6001749</v>
      </c>
      <c r="AK83" s="25" t="inlineStr">
        <is>
          <t>Las antillas</t>
        </is>
      </c>
      <c r="AP83" s="25" t="n">
        <v>7</v>
      </c>
      <c r="AQ83" s="34" t="n">
        <v>42037</v>
      </c>
      <c r="AR83" s="34" t="n">
        <v>42038</v>
      </c>
      <c r="AS83" s="46">
        <f>+AR83-AQ83</f>
        <v/>
      </c>
      <c r="AT83" s="25" t="inlineStr">
        <is>
          <t>Código de policia</t>
        </is>
      </c>
      <c r="AU83" s="25" t="inlineStr">
        <is>
          <t>Auto de archivo</t>
        </is>
      </c>
      <c r="AV83" s="25" t="inlineStr">
        <is>
          <t xml:space="preserve"> </t>
        </is>
      </c>
      <c r="AW83" s="38" t="n">
        <v>42038</v>
      </c>
      <c r="AX83" s="37" t="inlineStr">
        <is>
          <t>J. Guzman</t>
        </is>
      </c>
      <c r="AY83" s="38" t="n">
        <v>42038</v>
      </c>
    </row>
    <row r="84">
      <c r="B84" s="25" t="inlineStr">
        <is>
          <t>081-2015</t>
        </is>
      </c>
      <c r="C84" s="25" t="n">
        <v>1317171</v>
      </c>
      <c r="D84" s="25" t="inlineStr">
        <is>
          <t>FAUNA DOMÉSTICA</t>
        </is>
      </c>
      <c r="H84" s="25" t="inlineStr">
        <is>
          <t>Ataque de un perro de la calle a un niño de dos años</t>
        </is>
      </c>
      <c r="I84" s="25" t="inlineStr">
        <is>
          <t>Jorge Albeiro Moreno Gonzalez</t>
        </is>
      </c>
      <c r="J84" s="25" t="inlineStr">
        <is>
          <t>DG</t>
        </is>
      </c>
      <c r="K84" s="25" t="n">
        <v>29</v>
      </c>
      <c r="N84" s="25" t="n">
        <v>34</v>
      </c>
      <c r="O84" s="25" t="inlineStr">
        <is>
          <t>B</t>
        </is>
      </c>
      <c r="P84" s="25" t="n">
        <v>16</v>
      </c>
      <c r="Q84" s="25" t="inlineStr">
        <is>
          <t>SUR</t>
        </is>
      </c>
      <c r="S84" s="25" t="n">
        <v>116</v>
      </c>
      <c r="T84" s="25">
        <f>CONCATENATE(J84," ",K84," ",L84," ",M84," ",N84," ",O84," ",P84," ",Q84," ",R84," ",S84)</f>
        <v/>
      </c>
      <c r="U84" s="25" t="inlineStr">
        <is>
          <t>No reporta</t>
        </is>
      </c>
      <c r="V84" s="25" t="n">
        <v>2068067</v>
      </c>
      <c r="W84" s="25" t="inlineStr">
        <is>
          <t>Por determinar</t>
        </is>
      </c>
      <c r="AH84" s="25" t="inlineStr">
        <is>
          <t>No reporta</t>
        </is>
      </c>
      <c r="AI84" s="25" t="inlineStr">
        <is>
          <t>no reporta</t>
        </is>
      </c>
      <c r="AJ84" s="25" t="inlineStr">
        <is>
          <t>no reporta</t>
        </is>
      </c>
      <c r="AK84" s="25" t="inlineStr">
        <is>
          <t>Inmaculada</t>
        </is>
      </c>
      <c r="AP84" s="25" t="n">
        <v>5</v>
      </c>
      <c r="AQ84" s="34" t="n">
        <v>42034</v>
      </c>
      <c r="AS84" s="46">
        <f>+AR84-AQ84</f>
        <v/>
      </c>
      <c r="AT84" s="25" t="inlineStr">
        <is>
          <t>Remisión u otros</t>
        </is>
      </c>
      <c r="AU84" s="25" t="inlineStr">
        <is>
          <t>Auto de archivo</t>
        </is>
      </c>
    </row>
    <row r="85">
      <c r="B85" s="25" t="inlineStr">
        <is>
          <t>082-2015</t>
        </is>
      </c>
      <c r="C85" s="25" t="n">
        <v>1317192</v>
      </c>
      <c r="E85" s="25" t="inlineStr">
        <is>
          <t>RESIDUOS SOLIDOS</t>
        </is>
      </c>
      <c r="G85" s="25" t="inlineStr">
        <is>
          <t>Urbanizacion Señorial</t>
        </is>
      </c>
      <c r="H85" s="25" t="inlineStr">
        <is>
          <t>Acumulación de residuos en dias y horas no autorizadas por diferentes vecinos</t>
        </is>
      </c>
      <c r="I85" s="25" t="inlineStr">
        <is>
          <t>Alvaro Agudelo Sanchez</t>
        </is>
      </c>
      <c r="J85" s="25" t="inlineStr">
        <is>
          <t>CL</t>
        </is>
      </c>
      <c r="K85" s="25" t="n">
        <v>48</v>
      </c>
      <c r="L85" s="25" t="inlineStr">
        <is>
          <t>D</t>
        </is>
      </c>
      <c r="M85" s="25" t="inlineStr">
        <is>
          <t>SUR</t>
        </is>
      </c>
      <c r="N85" s="25" t="n">
        <v>42</v>
      </c>
      <c r="O85" s="25" t="inlineStr">
        <is>
          <t>BB</t>
        </is>
      </c>
      <c r="P85" s="25" t="n">
        <v>17</v>
      </c>
      <c r="R85" s="25" t="n">
        <v>4.5</v>
      </c>
      <c r="S85" s="25" t="n">
        <v>402</v>
      </c>
      <c r="T85" s="25">
        <f>CONCATENATE(J85," ",K85," ",L85," ",M85," ",N85," ",O85," ",P85," ",Q85," ",R85," ",S85)</f>
        <v/>
      </c>
      <c r="U85" s="46" t="n">
        <v>71675700</v>
      </c>
      <c r="V85" s="25" t="inlineStr">
        <is>
          <t>no reporta</t>
        </is>
      </c>
      <c r="W85" s="25" t="inlineStr">
        <is>
          <t>Por determinar</t>
        </is>
      </c>
      <c r="AH85" s="25" t="inlineStr">
        <is>
          <t>No reporta</t>
        </is>
      </c>
      <c r="AI85" s="25" t="inlineStr">
        <is>
          <t>no reporta</t>
        </is>
      </c>
      <c r="AJ85" s="25" t="inlineStr">
        <is>
          <t>no reporta</t>
        </is>
      </c>
      <c r="AK85" s="25" t="inlineStr">
        <is>
          <t>Loma del Barro</t>
        </is>
      </c>
      <c r="AP85" s="25" t="n">
        <v>7</v>
      </c>
      <c r="AQ85" s="34" t="n">
        <v>42037</v>
      </c>
      <c r="AS85" s="46">
        <f>+AR85-AQ85</f>
        <v/>
      </c>
      <c r="AT85" s="25" t="inlineStr">
        <is>
          <t>Acta de compromiso</t>
        </is>
      </c>
      <c r="AU85" s="25" t="inlineStr">
        <is>
          <t>Auto de archivo</t>
        </is>
      </c>
      <c r="AV85" s="25" t="inlineStr">
        <is>
          <t xml:space="preserve">Sencibilizaron </t>
        </is>
      </c>
    </row>
    <row r="86">
      <c r="B86" s="25" t="inlineStr">
        <is>
          <t>083-2015</t>
        </is>
      </c>
      <c r="C86" s="25" t="n">
        <v>1317197</v>
      </c>
      <c r="E86" s="25" t="inlineStr">
        <is>
          <t>RESIDUOS SOLIDOS</t>
        </is>
      </c>
      <c r="H86" s="25" t="inlineStr">
        <is>
          <t>Acumulación de residuos especiales en espacio público</t>
        </is>
      </c>
      <c r="I86" s="25" t="inlineStr">
        <is>
          <t>Comunidad</t>
        </is>
      </c>
      <c r="T86" s="25" t="inlineStr">
        <is>
          <t>No reporta</t>
        </is>
      </c>
      <c r="U86" s="25" t="inlineStr">
        <is>
          <t>No reporta</t>
        </is>
      </c>
      <c r="V86" s="25" t="inlineStr">
        <is>
          <t>no reporta</t>
        </is>
      </c>
      <c r="W86" s="25" t="inlineStr">
        <is>
          <t xml:space="preserve">Raul Antonio Berrio </t>
        </is>
      </c>
      <c r="X86" s="25" t="inlineStr">
        <is>
          <t>KR</t>
        </is>
      </c>
      <c r="Y86" s="25" t="n">
        <v>42</v>
      </c>
      <c r="Z86" s="25" t="inlineStr">
        <is>
          <t>A</t>
        </is>
      </c>
      <c r="AB86" s="25" t="n">
        <v>26</v>
      </c>
      <c r="AC86" s="25" t="inlineStr">
        <is>
          <t>A</t>
        </is>
      </c>
      <c r="AD86" s="25" t="n">
        <v>4</v>
      </c>
      <c r="AE86" s="25" t="inlineStr">
        <is>
          <t>SUR</t>
        </is>
      </c>
      <c r="AG86" s="25" t="n">
        <v>205</v>
      </c>
      <c r="AH86" s="25">
        <f>CONCATENATE(X86," ",Y86," ",Z86," ",AA86," ",AB86," ",AC86," ",AD86," ",AE86," ",AF86," ",AG86)</f>
        <v/>
      </c>
      <c r="AI86" s="25" t="inlineStr">
        <is>
          <t>no reporta</t>
        </is>
      </c>
      <c r="AJ86" s="25" t="inlineStr">
        <is>
          <t>no reporta</t>
        </is>
      </c>
      <c r="AK86" s="25" t="inlineStr">
        <is>
          <t>Las orquideas</t>
        </is>
      </c>
      <c r="AP86" s="25" t="n">
        <v>3</v>
      </c>
      <c r="AQ86" s="34" t="n">
        <v>42037</v>
      </c>
      <c r="AS86" s="46">
        <f>+AR86-AQ86</f>
        <v/>
      </c>
      <c r="AT86" s="25" t="inlineStr">
        <is>
          <t>Acta de compromiso</t>
        </is>
      </c>
      <c r="AU86" s="25" t="inlineStr">
        <is>
          <t>Auto de archivo</t>
        </is>
      </c>
      <c r="AV86" s="25" t="inlineStr">
        <is>
          <t xml:space="preserve">Sencibilizaron </t>
        </is>
      </c>
    </row>
    <row r="87">
      <c r="B87" s="25" t="inlineStr">
        <is>
          <t>084-2015</t>
        </is>
      </c>
      <c r="C87" s="25" t="inlineStr">
        <is>
          <t>1317467 -  (R/DP. 0120031)</t>
        </is>
      </c>
      <c r="E87" s="25" t="inlineStr">
        <is>
          <t>RESIDUOS SOLIDOS</t>
        </is>
      </c>
      <c r="F87" s="25" t="n">
        <v>5</v>
      </c>
      <c r="G87" s="25" t="inlineStr">
        <is>
          <t>Proyecto Tierra Grata del Esmerladal</t>
        </is>
      </c>
      <c r="H87" s="25" t="inlineStr">
        <is>
          <t>Descarga de aguas sedimentadas en fuente hídrica</t>
        </is>
      </c>
      <c r="I87" s="25" t="inlineStr">
        <is>
          <t>De oficio</t>
        </is>
      </c>
      <c r="T87" s="25" t="inlineStr">
        <is>
          <t>No reporta</t>
        </is>
      </c>
      <c r="U87" s="25" t="inlineStr">
        <is>
          <t>No reporta</t>
        </is>
      </c>
      <c r="V87" s="25" t="n">
        <v>3394072</v>
      </c>
      <c r="W87" s="25" t="inlineStr">
        <is>
          <t>Constructora Javier Londoño S.A</t>
        </is>
      </c>
      <c r="X87" s="25" t="inlineStr">
        <is>
          <t>CL</t>
        </is>
      </c>
      <c r="Y87" s="25" t="n">
        <v>6</v>
      </c>
      <c r="AB87" s="25" t="n">
        <v>43</v>
      </c>
      <c r="AC87" s="25" t="inlineStr">
        <is>
          <t>C</t>
        </is>
      </c>
      <c r="AD87" s="25" t="n">
        <v>8</v>
      </c>
      <c r="AH87" s="25">
        <f>CONCATENATE(X87," ",Y87," ",Z87," ",AA87," ",AB87," ",AC87," ",AD87," ",AE87," ",AF87," ",AG87)</f>
        <v/>
      </c>
      <c r="AI87" s="46" t="n">
        <v>890909034</v>
      </c>
      <c r="AJ87" s="25" t="n">
        <v>3224740</v>
      </c>
      <c r="AK87" s="25" t="inlineStr">
        <is>
          <t>El Esmeraldal</t>
        </is>
      </c>
      <c r="AP87" s="25" t="n">
        <v>4</v>
      </c>
      <c r="AQ87" s="34" t="n">
        <v>42046</v>
      </c>
      <c r="AR87" s="34" t="n">
        <v>42046</v>
      </c>
      <c r="AS87" s="46">
        <f>+AR87-AQ87</f>
        <v/>
      </c>
      <c r="AT87" s="25" t="inlineStr">
        <is>
          <t>Comparendo ambiental</t>
        </is>
      </c>
      <c r="AU87" s="25" t="inlineStr">
        <is>
          <t>Auto de archivo</t>
        </is>
      </c>
      <c r="AW87" s="38" t="n">
        <v>42046</v>
      </c>
      <c r="AX87" s="37" t="inlineStr">
        <is>
          <t>F. Villarraga</t>
        </is>
      </c>
      <c r="AY87" s="38" t="n">
        <v>42046</v>
      </c>
    </row>
    <row r="88">
      <c r="B88" s="25" t="inlineStr">
        <is>
          <t>085-2015</t>
        </is>
      </c>
      <c r="C88" s="25" t="inlineStr">
        <is>
          <t>114000 - 103444 mismo 394-2015</t>
        </is>
      </c>
      <c r="D88" s="25" t="inlineStr">
        <is>
          <t>FAUNA DOMÉSTICA</t>
        </is>
      </c>
      <c r="H88" s="25" t="inlineStr">
        <is>
          <t>Tenencia y manejo inadecuado de mascotas</t>
        </is>
      </c>
      <c r="I88" s="25" t="inlineStr">
        <is>
          <t>De oficio - Secretaria de Salud</t>
        </is>
      </c>
      <c r="T88" s="25" t="inlineStr">
        <is>
          <t>No reporta</t>
        </is>
      </c>
      <c r="U88" s="25" t="inlineStr">
        <is>
          <t>No reporta</t>
        </is>
      </c>
      <c r="V88" s="25" t="n">
        <v>3394041</v>
      </c>
      <c r="W88" s="25" t="inlineStr">
        <is>
          <t>Carlos Arbelaez</t>
        </is>
      </c>
      <c r="X88" s="25" t="inlineStr">
        <is>
          <t>KR</t>
        </is>
      </c>
      <c r="Y88" s="25" t="n">
        <v>32</v>
      </c>
      <c r="AB88" s="25" t="n">
        <v>40</v>
      </c>
      <c r="AC88" s="25" t="inlineStr">
        <is>
          <t>E</t>
        </is>
      </c>
      <c r="AD88" s="25" t="n">
        <v>14</v>
      </c>
      <c r="AE88" s="25" t="inlineStr">
        <is>
          <t>SUR</t>
        </is>
      </c>
      <c r="AH88" s="25">
        <f>CONCATENATE(X88," ",Y88," ",Z88," ",AA88," ",AB88," ",AC88," ",AD88," ",AE88," ",AF88," ",AG88)</f>
        <v/>
      </c>
      <c r="AI88" s="25" t="inlineStr">
        <is>
          <t>no reporta</t>
        </is>
      </c>
      <c r="AJ88" s="25" t="inlineStr">
        <is>
          <t>no reporta</t>
        </is>
      </c>
      <c r="AK88" s="25" t="inlineStr">
        <is>
          <t>San José</t>
        </is>
      </c>
      <c r="AP88" s="25" t="n">
        <v>6</v>
      </c>
      <c r="AQ88" s="34" t="n">
        <v>42046</v>
      </c>
      <c r="AS88" s="46">
        <f>+AR88-AQ88</f>
        <v/>
      </c>
      <c r="AT88" s="25" t="inlineStr">
        <is>
          <t>Acta de compromiso</t>
        </is>
      </c>
      <c r="AU88" s="25" t="inlineStr">
        <is>
          <t>Auto de archivo</t>
        </is>
      </c>
      <c r="AW88" s="38" t="n">
        <v>42066</v>
      </c>
      <c r="AX88" s="37" t="inlineStr">
        <is>
          <t>L. Garcia</t>
        </is>
      </c>
      <c r="AY88" s="38" t="n">
        <v>42067</v>
      </c>
    </row>
    <row r="89">
      <c r="B89" s="25" t="inlineStr">
        <is>
          <t>086-2015</t>
        </is>
      </c>
      <c r="C89" s="25" t="n">
        <v>1317476</v>
      </c>
      <c r="D89" s="25" t="inlineStr">
        <is>
          <t>FAUNA DOMÉSTICA</t>
        </is>
      </c>
      <c r="H89" s="25" t="inlineStr">
        <is>
          <t>Ataque de una mascota a una persona y a otra mascota</t>
        </is>
      </c>
      <c r="I89" s="25" t="inlineStr">
        <is>
          <t>Ana Cecilia Henao</t>
        </is>
      </c>
      <c r="J89" s="25" t="inlineStr">
        <is>
          <t>CL</t>
        </is>
      </c>
      <c r="K89" s="25" t="n">
        <v>26</v>
      </c>
      <c r="M89" s="25" t="inlineStr">
        <is>
          <t>SUR</t>
        </is>
      </c>
      <c r="N89" s="25" t="n">
        <v>22</v>
      </c>
      <c r="P89" s="25" t="n">
        <v>6</v>
      </c>
      <c r="S89" s="25" t="n">
        <v>101</v>
      </c>
      <c r="T89" s="25">
        <f>CONCATENATE(J89," ",K89," ",L89," ",M89," ",N89," ",O89," ",P89," ",Q89," ",R89," ",S89)</f>
        <v/>
      </c>
      <c r="U89" s="46" t="n">
        <v>43731484</v>
      </c>
      <c r="V89" s="25" t="inlineStr">
        <is>
          <t>3360652 - 3360539</t>
        </is>
      </c>
      <c r="W89" s="25" t="inlineStr">
        <is>
          <t>Por determinar</t>
        </is>
      </c>
      <c r="X89" s="25" t="inlineStr">
        <is>
          <t>CL</t>
        </is>
      </c>
      <c r="Y89" s="25" t="n">
        <v>38</v>
      </c>
      <c r="Z89" s="25" t="inlineStr">
        <is>
          <t>A</t>
        </is>
      </c>
      <c r="AA89" s="25" t="inlineStr">
        <is>
          <t>SUR</t>
        </is>
      </c>
      <c r="AB89" s="25" t="n">
        <v>32</v>
      </c>
      <c r="AD89" s="25" t="n">
        <v>28</v>
      </c>
      <c r="AG89" s="25" t="n">
        <v>2</v>
      </c>
      <c r="AH89" s="25">
        <f>CONCATENATE(X89," ",Y89," ",Z89," ",AA89," ",AB89," ",AC89," ",AD89," ",AE89," ",AF89," ",AG89)</f>
        <v/>
      </c>
      <c r="AI89" s="25" t="inlineStr">
        <is>
          <t>no reporta</t>
        </is>
      </c>
      <c r="AJ89" s="25" t="inlineStr">
        <is>
          <t>no reporta</t>
        </is>
      </c>
      <c r="AK89" s="25" t="inlineStr">
        <is>
          <t>Mesa</t>
        </is>
      </c>
      <c r="AP89" s="25" t="n">
        <v>9</v>
      </c>
      <c r="AQ89" s="34" t="n">
        <v>42046</v>
      </c>
      <c r="AS89" s="46">
        <f>+AR89-AQ89</f>
        <v/>
      </c>
      <c r="AT89" s="25" t="inlineStr">
        <is>
          <t>Código de policia</t>
        </is>
      </c>
      <c r="AU89" s="25" t="inlineStr">
        <is>
          <t>Auto de archivo</t>
        </is>
      </c>
    </row>
    <row r="90">
      <c r="B90" s="25" t="inlineStr">
        <is>
          <t>087-2015</t>
        </is>
      </c>
      <c r="C90" s="25" t="n">
        <v>1317471</v>
      </c>
      <c r="D90" s="25" t="inlineStr">
        <is>
          <t>FAUNA DOMÉSTICA</t>
        </is>
      </c>
      <c r="G90" s="25" t="inlineStr">
        <is>
          <t>Urbanización Puebla</t>
        </is>
      </c>
      <c r="H90" s="25" t="inlineStr">
        <is>
          <t>Perro Bullterrier que ha atacado a varios perros</t>
        </is>
      </c>
      <c r="I90" s="25" t="inlineStr">
        <is>
          <t>Monica Maria Castrillon - Administración Urbanización Puebla</t>
        </is>
      </c>
      <c r="J90" s="25" t="inlineStr">
        <is>
          <t>CL</t>
        </is>
      </c>
      <c r="K90" s="25" t="n">
        <v>27</v>
      </c>
      <c r="L90" s="25" t="inlineStr">
        <is>
          <t>D</t>
        </is>
      </c>
      <c r="M90" s="25" t="inlineStr">
        <is>
          <t>SUR</t>
        </is>
      </c>
      <c r="N90" s="25" t="n">
        <v>27</v>
      </c>
      <c r="O90" s="25" t="inlineStr">
        <is>
          <t>C</t>
        </is>
      </c>
      <c r="P90" s="25" t="n">
        <v>50</v>
      </c>
      <c r="T90" s="25">
        <f>CONCATENATE(J90," ",K90," ",L90," ",M90," ",N90," ",O90," ",P90," ",Q90," ",R90," ",S90)</f>
        <v/>
      </c>
      <c r="U90" s="46" t="n">
        <v>43086656</v>
      </c>
      <c r="V90" s="25" t="n">
        <v>3566897</v>
      </c>
      <c r="W90" s="25" t="inlineStr">
        <is>
          <t>Kevin Rusinque Rincon - Kenier Rincon Vargas</t>
        </is>
      </c>
      <c r="X90" s="25" t="inlineStr">
        <is>
          <t>Cl</t>
        </is>
      </c>
      <c r="Y90" s="25" t="n">
        <v>27</v>
      </c>
      <c r="Z90" s="25" t="inlineStr">
        <is>
          <t>D</t>
        </is>
      </c>
      <c r="AA90" s="25" t="inlineStr">
        <is>
          <t>SUR</t>
        </is>
      </c>
      <c r="AB90" s="25" t="n">
        <v>27</v>
      </c>
      <c r="AC90" s="25" t="inlineStr">
        <is>
          <t>C</t>
        </is>
      </c>
      <c r="AD90" s="25" t="n">
        <v>50</v>
      </c>
      <c r="AG90" s="25" t="n">
        <v>307</v>
      </c>
      <c r="AH90" s="25">
        <f>CONCATENATE(X90," ",Y90," ",Z90," ",AA90," ",AB90," ",AC90," ",AD90," ",AE90," ",AF90," ",AG90)</f>
        <v/>
      </c>
      <c r="AI90" s="25" t="inlineStr">
        <is>
          <t>no reporta</t>
        </is>
      </c>
      <c r="AJ90" s="25" t="inlineStr">
        <is>
          <t>no reporta</t>
        </is>
      </c>
      <c r="AK90" s="25" t="inlineStr">
        <is>
          <t>Inmaculada</t>
        </is>
      </c>
      <c r="AP90" s="25" t="n">
        <v>5</v>
      </c>
      <c r="AQ90" s="34" t="n">
        <v>42046</v>
      </c>
      <c r="AS90" s="46">
        <f>+AR90-AQ90</f>
        <v/>
      </c>
      <c r="AT90" s="25" t="inlineStr">
        <is>
          <t>Código de policia</t>
        </is>
      </c>
      <c r="AU90" s="25" t="inlineStr">
        <is>
          <t>Auto de archivo</t>
        </is>
      </c>
    </row>
    <row r="91">
      <c r="B91" s="25" t="inlineStr">
        <is>
          <t>088-2015</t>
        </is>
      </c>
      <c r="C91" s="25" t="n">
        <v>1317461</v>
      </c>
      <c r="D91" s="25" t="inlineStr">
        <is>
          <t>FAUNA DOMÉSTICA</t>
        </is>
      </c>
      <c r="G91" s="25" t="inlineStr">
        <is>
          <t>Urbanizacion Bosques de San Carlos</t>
        </is>
      </c>
      <c r="H91" s="25" t="inlineStr">
        <is>
          <t>Envenenamiento de perros</t>
        </is>
      </c>
      <c r="I91" s="25" t="inlineStr">
        <is>
          <t>Tatiana Gallego</t>
        </is>
      </c>
      <c r="J91" s="25" t="inlineStr">
        <is>
          <t>CL</t>
        </is>
      </c>
      <c r="K91" s="25" t="n">
        <v>45</v>
      </c>
      <c r="L91" s="25" t="inlineStr">
        <is>
          <t>A</t>
        </is>
      </c>
      <c r="M91" s="25" t="inlineStr">
        <is>
          <t>SUR</t>
        </is>
      </c>
      <c r="N91" s="25" t="n">
        <v>39</v>
      </c>
      <c r="O91" s="25" t="inlineStr">
        <is>
          <t>B</t>
        </is>
      </c>
      <c r="P91" s="25" t="n">
        <v>2</v>
      </c>
      <c r="S91" s="25" t="n">
        <v>152</v>
      </c>
      <c r="T91" s="25">
        <f>CONCATENATE(J91," ",K91," ",L91," ",M91," ",N91," ",O91," ",P91," ",Q91," ",R91," ",S91)</f>
        <v/>
      </c>
      <c r="U91" s="46" t="n">
        <v>42693666</v>
      </c>
      <c r="V91" s="25" t="n">
        <v>3022837</v>
      </c>
      <c r="W91" s="25" t="inlineStr">
        <is>
          <t>Por determinar</t>
        </is>
      </c>
      <c r="X91" s="25" t="inlineStr">
        <is>
          <t>CL</t>
        </is>
      </c>
      <c r="Y91" s="25" t="n">
        <v>45</v>
      </c>
      <c r="Z91" s="25" t="inlineStr">
        <is>
          <t>A</t>
        </is>
      </c>
      <c r="AA91" s="25" t="inlineStr">
        <is>
          <t>SUR</t>
        </is>
      </c>
      <c r="AB91" s="25" t="n">
        <v>39</v>
      </c>
      <c r="AC91" s="25" t="inlineStr">
        <is>
          <t>B</t>
        </is>
      </c>
      <c r="AD91" s="25" t="n">
        <v>2</v>
      </c>
      <c r="AH91" s="25">
        <f>CONCATENATE(X91," ",Y91," ",Z91," ",AA91," ",AB91," ",AC91," ",AD91," ",AE91," ",AF91," ",AG91)</f>
        <v/>
      </c>
      <c r="AI91" s="25" t="inlineStr">
        <is>
          <t>no reporta</t>
        </is>
      </c>
      <c r="AJ91" s="25" t="inlineStr">
        <is>
          <t>no reporta</t>
        </is>
      </c>
      <c r="AK91" s="25" t="inlineStr">
        <is>
          <t>Las antillas</t>
        </is>
      </c>
      <c r="AP91" s="25" t="n">
        <v>7</v>
      </c>
      <c r="AQ91" s="34" t="n">
        <v>42046</v>
      </c>
      <c r="AS91" s="46">
        <f>+AR91-AQ91</f>
        <v/>
      </c>
      <c r="AT91" s="25" t="inlineStr">
        <is>
          <t>Acta de compromiso</t>
        </is>
      </c>
      <c r="AU91" s="25" t="inlineStr">
        <is>
          <t>Auto de archivo</t>
        </is>
      </c>
      <c r="AV91" s="25" t="inlineStr">
        <is>
          <t>Por favlta de evidencias.</t>
        </is>
      </c>
    </row>
    <row r="92">
      <c r="B92" s="25" t="inlineStr">
        <is>
          <t>089-2015</t>
        </is>
      </c>
      <c r="C92" s="25" t="n">
        <v>1317464</v>
      </c>
      <c r="E92" s="25" t="inlineStr">
        <is>
          <t>RESIDUOS SOLIDOS</t>
        </is>
      </c>
      <c r="H92" s="25" t="inlineStr">
        <is>
          <t xml:space="preserve">Disposición inadcuada de residuos solidos en dias y horas </t>
        </is>
      </c>
      <c r="I92" s="25" t="inlineStr">
        <is>
          <t>Comunidad</t>
        </is>
      </c>
      <c r="T92" s="25" t="inlineStr">
        <is>
          <t>No reporta</t>
        </is>
      </c>
      <c r="U92" s="25" t="inlineStr">
        <is>
          <t>No reporta</t>
        </is>
      </c>
      <c r="V92" s="25" t="inlineStr">
        <is>
          <t>no reporta</t>
        </is>
      </c>
      <c r="W92" s="25" t="inlineStr">
        <is>
          <t>Por determinar</t>
        </is>
      </c>
      <c r="X92" s="25" t="inlineStr">
        <is>
          <t>CL</t>
        </is>
      </c>
      <c r="Y92" s="25" t="n">
        <v>25</v>
      </c>
      <c r="AA92" s="25" t="inlineStr">
        <is>
          <t>SUR</t>
        </is>
      </c>
      <c r="AB92" s="25" t="n">
        <v>42</v>
      </c>
      <c r="AD92" s="25" t="n">
        <v>18</v>
      </c>
      <c r="AH92" s="25">
        <f>CONCATENATE(X92," ",Y92," ",Z92," ",AA92," ",AB92," ",AC92," ",AD92," ",AE92," ",AF92," ",AG92)</f>
        <v/>
      </c>
      <c r="AI92" s="25" t="inlineStr">
        <is>
          <t>no reporta</t>
        </is>
      </c>
      <c r="AJ92" s="25" t="inlineStr">
        <is>
          <t>no reporta</t>
        </is>
      </c>
      <c r="AK92" s="25" t="inlineStr">
        <is>
          <t>Las orquideas</t>
        </is>
      </c>
      <c r="AP92" s="25" t="n">
        <v>3</v>
      </c>
      <c r="AQ92" s="34" t="n">
        <v>42046</v>
      </c>
      <c r="AR92" s="34" t="n">
        <v>42046</v>
      </c>
      <c r="AS92" s="46">
        <f>+AR92-AQ92</f>
        <v/>
      </c>
      <c r="AT92" s="25" t="inlineStr">
        <is>
          <t>Acta de compromiso</t>
        </is>
      </c>
      <c r="AU92" s="25" t="inlineStr">
        <is>
          <t>Visitas patrulleros</t>
        </is>
      </c>
      <c r="AW92" s="38" t="n">
        <v>42057</v>
      </c>
      <c r="AX92" s="37" t="inlineStr">
        <is>
          <t>L. Garcia</t>
        </is>
      </c>
      <c r="AY92" s="38" t="n">
        <v>42057</v>
      </c>
    </row>
    <row r="93">
      <c r="B93" s="25" t="inlineStr">
        <is>
          <t>090-2015</t>
        </is>
      </c>
      <c r="C93" s="25" t="inlineStr">
        <is>
          <t>1317561 - 311285</t>
        </is>
      </c>
      <c r="E93" s="25" t="inlineStr">
        <is>
          <t>RESIDUOS SOLIDOS</t>
        </is>
      </c>
      <c r="F93" s="25" t="n">
        <v>5</v>
      </c>
      <c r="G93" s="25" t="inlineStr">
        <is>
          <t>Proyecto Saint Joseph</t>
        </is>
      </c>
      <c r="H93" s="25" t="inlineStr">
        <is>
          <t>Descarga de aguas sedimentadas en fuente hídrica</t>
        </is>
      </c>
      <c r="I93" s="25" t="inlineStr">
        <is>
          <t>De oficio</t>
        </is>
      </c>
      <c r="T93" s="25" t="inlineStr">
        <is>
          <t>No reporta</t>
        </is>
      </c>
      <c r="U93" s="25" t="inlineStr">
        <is>
          <t>No reporta</t>
        </is>
      </c>
      <c r="V93" s="25" t="n">
        <v>3394072</v>
      </c>
      <c r="W93" s="25" t="inlineStr">
        <is>
          <t>Promotora Saint Joseph S.A.S - Condisa S.A</t>
        </is>
      </c>
      <c r="X93" s="25" t="inlineStr">
        <is>
          <t>CL</t>
        </is>
      </c>
      <c r="Y93" s="25" t="n">
        <v>26</v>
      </c>
      <c r="AA93" s="25" t="inlineStr">
        <is>
          <t>SUR</t>
        </is>
      </c>
      <c r="AB93" s="25" t="n">
        <v>22</v>
      </c>
      <c r="AD93" s="25" t="n">
        <v>3</v>
      </c>
      <c r="AH93" s="25">
        <f>CONCATENATE(X93," ",Y93," ",Z93," ",AA93," ",AB93," ",AC93," ",AD93," ",AE93," ",AF93," ",AG93)</f>
        <v/>
      </c>
      <c r="AI93" s="25" t="inlineStr">
        <is>
          <t>900.571.198-3</t>
        </is>
      </c>
      <c r="AJ93" s="25" t="n">
        <v>3361418</v>
      </c>
      <c r="AK93" s="25" t="inlineStr">
        <is>
          <t>Loma El Atravezado</t>
        </is>
      </c>
      <c r="AP93" s="25" t="n">
        <v>4</v>
      </c>
      <c r="AQ93" s="34" t="n">
        <v>42048</v>
      </c>
      <c r="AR93" s="34" t="n">
        <v>42048</v>
      </c>
      <c r="AS93" s="46">
        <f>+AR93-AQ93</f>
        <v/>
      </c>
      <c r="AT93" s="25" t="inlineStr">
        <is>
          <t>Comparendo ambiental</t>
        </is>
      </c>
      <c r="AU93" s="25" t="inlineStr">
        <is>
          <t>Auto de archivo</t>
        </is>
      </c>
      <c r="AW93" s="38" t="n">
        <v>42048</v>
      </c>
      <c r="AX93" s="37" t="inlineStr">
        <is>
          <t>F. Villarraga</t>
        </is>
      </c>
      <c r="AY93" s="38" t="n">
        <v>42048</v>
      </c>
    </row>
    <row r="94">
      <c r="B94" s="25" t="inlineStr">
        <is>
          <t>091-2015</t>
        </is>
      </c>
      <c r="C94" s="25" t="n">
        <v>1317521</v>
      </c>
      <c r="D94" s="25" t="inlineStr">
        <is>
          <t>FAUNA DOMÉSTICA</t>
        </is>
      </c>
      <c r="G94" s="25" t="inlineStr">
        <is>
          <t>Parqueadero Juan Plantas</t>
        </is>
      </c>
      <c r="H94" s="25" t="inlineStr">
        <is>
          <t>Ataque de una mascota a otra</t>
        </is>
      </c>
      <c r="I94" s="25" t="inlineStr">
        <is>
          <t>Walter de Jesus Valencia Alzate</t>
        </is>
      </c>
      <c r="J94" s="25" t="inlineStr">
        <is>
          <t>KR</t>
        </is>
      </c>
      <c r="K94" s="25" t="n">
        <v>27</v>
      </c>
      <c r="L94" s="25" t="inlineStr">
        <is>
          <t>A</t>
        </is>
      </c>
      <c r="N94" s="25" t="n">
        <v>36</v>
      </c>
      <c r="P94" s="25" t="n">
        <v>150</v>
      </c>
      <c r="Q94" s="25" t="inlineStr">
        <is>
          <t>SUR</t>
        </is>
      </c>
      <c r="T94" s="25">
        <f>CONCATENATE(J94," ",K94," ",L94," ",M94," ",N94," ",O94," ",P94," ",Q94," ",R94," ",S94)</f>
        <v/>
      </c>
      <c r="U94" s="46" t="n">
        <v>98489869</v>
      </c>
      <c r="V94" s="25" t="n">
        <v>3360265</v>
      </c>
      <c r="W94" s="25" t="inlineStr">
        <is>
          <t>Juan</t>
        </is>
      </c>
      <c r="X94" s="25" t="inlineStr">
        <is>
          <t>CL</t>
        </is>
      </c>
      <c r="Y94" s="25" t="n">
        <v>36</v>
      </c>
      <c r="Z94" s="25" t="inlineStr">
        <is>
          <t>D</t>
        </is>
      </c>
      <c r="AA94" s="25" t="inlineStr">
        <is>
          <t>SUR</t>
        </is>
      </c>
      <c r="AB94" s="25" t="n">
        <v>25</v>
      </c>
      <c r="AC94" s="25" t="inlineStr">
        <is>
          <t>B</t>
        </is>
      </c>
      <c r="AD94" s="25" t="n">
        <v>6</v>
      </c>
      <c r="AH94" s="25">
        <f>CONCATENATE(X94," ",Y94," ",Z94," ",AA94," ",AB94," ",AC94," ",AD94," ",AE94," ",AF94," ",AG94)</f>
        <v/>
      </c>
      <c r="AI94" s="25" t="inlineStr">
        <is>
          <t>no reporta</t>
        </is>
      </c>
      <c r="AJ94" s="25" t="inlineStr">
        <is>
          <t>3361538 - 3216463877</t>
        </is>
      </c>
      <c r="AL94" s="25" t="inlineStr">
        <is>
          <t>El Escobero</t>
        </is>
      </c>
      <c r="AP94" s="25" t="n">
        <v>10</v>
      </c>
      <c r="AQ94" s="34" t="n">
        <v>42048</v>
      </c>
      <c r="AS94" s="46">
        <f>+AR94-AQ94</f>
        <v/>
      </c>
      <c r="AT94" s="25" t="inlineStr">
        <is>
          <t>Código de policia</t>
        </is>
      </c>
      <c r="AU94" s="25" t="inlineStr">
        <is>
          <t>Auto de archivo</t>
        </is>
      </c>
    </row>
    <row r="95">
      <c r="B95" s="25" t="inlineStr">
        <is>
          <t>092-2015</t>
        </is>
      </c>
      <c r="C95" s="25" t="n">
        <v>1317494</v>
      </c>
      <c r="E95" s="25" t="inlineStr">
        <is>
          <t>RESIDUOS SOLIDOS</t>
        </is>
      </c>
      <c r="G95" s="25" t="inlineStr">
        <is>
          <t>Parcelación Mirador del Escobero</t>
        </is>
      </c>
      <c r="H95" s="25" t="inlineStr">
        <is>
          <t>Manejo inadecuado de residuos sólidos</t>
        </is>
      </c>
      <c r="I95" s="25" t="inlineStr">
        <is>
          <t>Lina Maria Angel Correa - Luz Mariela Lopez Rios</t>
        </is>
      </c>
      <c r="J95" s="25" t="inlineStr">
        <is>
          <t>KR</t>
        </is>
      </c>
      <c r="K95" s="25" t="n">
        <v>25</v>
      </c>
      <c r="L95" s="25" t="inlineStr">
        <is>
          <t>A</t>
        </is>
      </c>
      <c r="N95" s="25" t="n">
        <v>38</v>
      </c>
      <c r="P95" s="25" t="n">
        <v>91</v>
      </c>
      <c r="Q95" s="25" t="inlineStr">
        <is>
          <t>SUR</t>
        </is>
      </c>
      <c r="T95" s="25">
        <f>CONCATENATE(J95," ",K95," ",L95," ",M95," ",N95," ",O95," ",P95," ",Q95," ",R95," ",S95)</f>
        <v/>
      </c>
      <c r="U95" s="25" t="inlineStr">
        <is>
          <t>900.193.204-8</t>
        </is>
      </c>
      <c r="V95" s="25" t="inlineStr">
        <is>
          <t>2766339 - 3113403135 - 3003903142</t>
        </is>
      </c>
      <c r="W95" s="25" t="inlineStr">
        <is>
          <t>Por determinar</t>
        </is>
      </c>
      <c r="AH95" s="25" t="inlineStr">
        <is>
          <t>No reporta</t>
        </is>
      </c>
      <c r="AI95" s="25" t="inlineStr">
        <is>
          <t>no reporta</t>
        </is>
      </c>
      <c r="AJ95" s="25" t="inlineStr">
        <is>
          <t>no reporta</t>
        </is>
      </c>
      <c r="AL95" s="25" t="inlineStr">
        <is>
          <t>El Escobero</t>
        </is>
      </c>
      <c r="AP95" s="25" t="n">
        <v>10</v>
      </c>
      <c r="AQ95" s="34" t="n">
        <v>42047</v>
      </c>
      <c r="AS95" s="46">
        <f>+AR95-AQ95</f>
        <v/>
      </c>
      <c r="AT95" s="25" t="inlineStr">
        <is>
          <t>Acta de compromiso</t>
        </is>
      </c>
      <c r="AU95" s="25" t="inlineStr">
        <is>
          <t>Auto de archivo</t>
        </is>
      </c>
    </row>
    <row r="96">
      <c r="B96" s="25" t="inlineStr">
        <is>
          <t>093-2015</t>
        </is>
      </c>
      <c r="C96" s="25" t="n">
        <v>1317519</v>
      </c>
      <c r="E96" s="25" t="inlineStr">
        <is>
          <t>RESIDUOS SOLIDOS</t>
        </is>
      </c>
      <c r="H96" s="25" t="inlineStr">
        <is>
          <t>Acumulación de cajas de carton en vivienda, puede generar incendios</t>
        </is>
      </c>
      <c r="I96" s="25" t="inlineStr">
        <is>
          <t>De oficio</t>
        </is>
      </c>
      <c r="T96" s="25" t="inlineStr">
        <is>
          <t>No reporta</t>
        </is>
      </c>
      <c r="U96" s="25" t="inlineStr">
        <is>
          <t>No reporta</t>
        </is>
      </c>
      <c r="V96" s="25" t="inlineStr">
        <is>
          <t>no reporta</t>
        </is>
      </c>
      <c r="W96" s="25" t="inlineStr">
        <is>
          <t>Por determinar</t>
        </is>
      </c>
      <c r="X96" s="25" t="inlineStr">
        <is>
          <t>DG</t>
        </is>
      </c>
      <c r="Y96" s="25" t="n">
        <v>31</v>
      </c>
      <c r="AB96" s="25" t="n">
        <v>35</v>
      </c>
      <c r="AC96" s="25" t="inlineStr">
        <is>
          <t>B</t>
        </is>
      </c>
      <c r="AD96" s="25" t="n">
        <v>33</v>
      </c>
      <c r="AE96" s="25" t="inlineStr">
        <is>
          <t>SUR</t>
        </is>
      </c>
      <c r="AH96" s="25">
        <f>CONCATENATE(X96," ",Y96," ",Z96," ",AA96," ",AB96," ",AC96," ",AD96," ",AE96," ",AF96," ",AG96)</f>
        <v/>
      </c>
      <c r="AI96" s="25" t="inlineStr">
        <is>
          <t>no reporta</t>
        </is>
      </c>
      <c r="AJ96" s="25" t="inlineStr">
        <is>
          <t>no reporta</t>
        </is>
      </c>
      <c r="AK96" s="25" t="inlineStr">
        <is>
          <t>La Sebastiana</t>
        </is>
      </c>
      <c r="AP96" s="25" t="n">
        <v>3</v>
      </c>
      <c r="AQ96" s="34" t="n">
        <v>42048</v>
      </c>
      <c r="AS96" s="46">
        <f>+AR96-AQ96</f>
        <v/>
      </c>
      <c r="AT96" s="25" t="inlineStr">
        <is>
          <t>Remisión u otros</t>
        </is>
      </c>
      <c r="AU96" s="25" t="inlineStr">
        <is>
          <t>Auto de archivo</t>
        </is>
      </c>
      <c r="AV96" s="25" t="inlineStr">
        <is>
          <t>Bomberos</t>
        </is>
      </c>
    </row>
    <row r="97">
      <c r="B97" s="25" t="inlineStr">
        <is>
          <t>094-2015</t>
        </is>
      </c>
      <c r="C97" s="25" t="n">
        <v>1317492</v>
      </c>
      <c r="D97" s="25" t="inlineStr">
        <is>
          <t>AIRE</t>
        </is>
      </c>
      <c r="H97" s="25" t="inlineStr">
        <is>
          <t>Olores de una pasteleria o panaderia</t>
        </is>
      </c>
      <c r="I97" s="25" t="inlineStr">
        <is>
          <t>Comunidad</t>
        </is>
      </c>
      <c r="T97" s="25" t="inlineStr">
        <is>
          <t>No reporta</t>
        </is>
      </c>
      <c r="U97" s="25" t="inlineStr">
        <is>
          <t>No reporta</t>
        </is>
      </c>
      <c r="V97" s="25" t="inlineStr">
        <is>
          <t>no reporta</t>
        </is>
      </c>
      <c r="W97" s="25" t="inlineStr">
        <is>
          <t>Por determinar</t>
        </is>
      </c>
      <c r="X97" s="25" t="inlineStr">
        <is>
          <t>CL</t>
        </is>
      </c>
      <c r="Y97" s="25" t="n">
        <v>41</v>
      </c>
      <c r="Z97" s="25" t="inlineStr">
        <is>
          <t>A</t>
        </is>
      </c>
      <c r="AA97" s="25" t="inlineStr">
        <is>
          <t>SUR</t>
        </is>
      </c>
      <c r="AB97" s="25" t="n">
        <v>42</v>
      </c>
      <c r="AD97" s="25" t="n">
        <v>123</v>
      </c>
      <c r="AH97" s="25">
        <f>CONCATENATE(X97," ",Y97," ",Z97," ",AA97," ",AB97," ",AC97," ",AD97," ",AE97," ",AF97," ",AG97)</f>
        <v/>
      </c>
      <c r="AI97" s="25" t="inlineStr">
        <is>
          <t>no reporta</t>
        </is>
      </c>
      <c r="AJ97" s="25" t="inlineStr">
        <is>
          <t>no reporta</t>
        </is>
      </c>
      <c r="AK97" s="25" t="inlineStr">
        <is>
          <t>El Dorado</t>
        </is>
      </c>
      <c r="AP97" s="25" t="n">
        <v>7</v>
      </c>
      <c r="AQ97" s="34" t="n">
        <v>42047</v>
      </c>
      <c r="AR97" s="34" t="n">
        <v>42053</v>
      </c>
      <c r="AS97" s="46">
        <f>+AR97-AQ97</f>
        <v/>
      </c>
      <c r="AT97" s="25" t="inlineStr">
        <is>
          <t>Remisión u otros</t>
        </is>
      </c>
      <c r="AU97" s="25" t="inlineStr">
        <is>
          <t>Auto de archivo</t>
        </is>
      </c>
      <c r="CF97" s="38" t="n">
        <v>42053</v>
      </c>
      <c r="CG97" s="38" t="n"/>
    </row>
    <row r="98">
      <c r="B98" s="25" t="inlineStr">
        <is>
          <t>095-2015</t>
        </is>
      </c>
      <c r="C98" s="25" t="n">
        <v>1317499</v>
      </c>
      <c r="E98" s="25" t="inlineStr">
        <is>
          <t>RESIDUO ESPECIAL</t>
        </is>
      </c>
      <c r="H98" s="25" t="inlineStr">
        <is>
          <t>Disposición inadecuada de residuos especiales en espacio público</t>
        </is>
      </c>
      <c r="I98" s="25" t="inlineStr">
        <is>
          <t>De oficio - Enviaseo</t>
        </is>
      </c>
      <c r="T98" s="25" t="inlineStr">
        <is>
          <t>No reporta</t>
        </is>
      </c>
      <c r="U98" s="25" t="inlineStr">
        <is>
          <t>No reporta</t>
        </is>
      </c>
      <c r="V98" s="25" t="n">
        <v>4032000</v>
      </c>
      <c r="W98" s="25" t="inlineStr">
        <is>
          <t>Por determinar</t>
        </is>
      </c>
      <c r="X98" s="25" t="inlineStr">
        <is>
          <t>TR</t>
        </is>
      </c>
      <c r="Y98" s="25" t="n">
        <v>34</v>
      </c>
      <c r="Z98" s="25" t="inlineStr">
        <is>
          <t>E</t>
        </is>
      </c>
      <c r="AA98" s="25" t="inlineStr">
        <is>
          <t>SUR</t>
        </is>
      </c>
      <c r="AB98" s="25" t="n">
        <v>33</v>
      </c>
      <c r="AD98" s="25" t="n">
        <v>21</v>
      </c>
      <c r="AH98" s="25">
        <f>CONCATENATE(X98," ",Y98," ",Z98," ",AA98," ",AB98," ",AC98," ",AD98," ",AE98," ",AF98," ",AG98)</f>
        <v/>
      </c>
      <c r="AI98" s="25" t="inlineStr">
        <is>
          <t>no reporta</t>
        </is>
      </c>
      <c r="AJ98" s="25" t="n">
        <v>3313141</v>
      </c>
      <c r="AK98" s="25" t="inlineStr">
        <is>
          <t>Los Naranjos</t>
        </is>
      </c>
      <c r="AP98" s="25" t="n">
        <v>9</v>
      </c>
      <c r="AQ98" s="34" t="n">
        <v>42047</v>
      </c>
      <c r="AS98" s="46">
        <f>+AR98-AQ98</f>
        <v/>
      </c>
      <c r="AT98" s="25" t="inlineStr">
        <is>
          <t>Comparendo ambiental</t>
        </is>
      </c>
      <c r="AU98" s="25" t="inlineStr">
        <is>
          <t>Auto de archivo</t>
        </is>
      </c>
    </row>
    <row r="99">
      <c r="B99" s="25" t="inlineStr">
        <is>
          <t>096-2015</t>
        </is>
      </c>
      <c r="C99" s="25" t="n">
        <v>1317495</v>
      </c>
      <c r="E99" s="25" t="inlineStr">
        <is>
          <t>RESIDUOS SOLIDOS</t>
        </is>
      </c>
      <c r="H99" s="25" t="inlineStr">
        <is>
          <t>Manejo inadecuado de residuos sólidos - punto negro</t>
        </is>
      </c>
      <c r="I99" s="25" t="inlineStr">
        <is>
          <t>De oficio - Enviaseo</t>
        </is>
      </c>
      <c r="T99" s="25" t="inlineStr">
        <is>
          <t>No reporta</t>
        </is>
      </c>
      <c r="U99" s="25" t="inlineStr">
        <is>
          <t>No reporta</t>
        </is>
      </c>
      <c r="V99" s="25" t="n">
        <v>4032000</v>
      </c>
      <c r="W99" s="25" t="inlineStr">
        <is>
          <t>Negocio De pronto aquí</t>
        </is>
      </c>
      <c r="X99" s="25" t="inlineStr">
        <is>
          <t>KR</t>
        </is>
      </c>
      <c r="Y99" s="25" t="n">
        <v>26</v>
      </c>
      <c r="AB99" s="25" t="n">
        <v>40</v>
      </c>
      <c r="AC99" s="25" t="inlineStr">
        <is>
          <t>E</t>
        </is>
      </c>
      <c r="AD99" s="25" t="n">
        <v>6</v>
      </c>
      <c r="AE99" s="25" t="inlineStr">
        <is>
          <t>SUR</t>
        </is>
      </c>
      <c r="AH99" s="25">
        <f>CONCATENATE(X99," ",Y99," ",Z99," ",AA99," ",AB99," ",AC99," ",AD99," ",AE99," ",AF99," ",AG99)</f>
        <v/>
      </c>
      <c r="AI99" s="25" t="inlineStr">
        <is>
          <t>no reporta</t>
        </is>
      </c>
      <c r="AJ99" s="25" t="inlineStr">
        <is>
          <t>no reporta</t>
        </is>
      </c>
      <c r="AK99" s="25" t="inlineStr">
        <is>
          <t xml:space="preserve">La Mina </t>
        </is>
      </c>
      <c r="AP99" s="25" t="n">
        <v>6</v>
      </c>
      <c r="AQ99" s="34" t="n">
        <v>42047</v>
      </c>
      <c r="AS99" s="46">
        <f>+AR99-AQ99</f>
        <v/>
      </c>
      <c r="AT99" s="25" t="inlineStr">
        <is>
          <t>Comparendo ambiental</t>
        </is>
      </c>
      <c r="AU99" s="25" t="inlineStr">
        <is>
          <t xml:space="preserve">Auto de inicio </t>
        </is>
      </c>
    </row>
    <row r="100">
      <c r="B100" s="25" t="inlineStr">
        <is>
          <t>097-2015</t>
        </is>
      </c>
      <c r="C100" s="25" t="n">
        <v>1317500</v>
      </c>
      <c r="E100" s="25" t="inlineStr">
        <is>
          <t>RESIDUOS SOLIDOS</t>
        </is>
      </c>
      <c r="H100" s="25" t="inlineStr">
        <is>
          <t>Manejo inadecuado de residuos sólidos</t>
        </is>
      </c>
      <c r="I100" s="25" t="inlineStr">
        <is>
          <t>De oficio - Enviaseo</t>
        </is>
      </c>
      <c r="T100" s="25" t="inlineStr">
        <is>
          <t>No reporta</t>
        </is>
      </c>
      <c r="U100" s="25" t="inlineStr">
        <is>
          <t>No reporta</t>
        </is>
      </c>
      <c r="V100" s="25" t="n">
        <v>4032000</v>
      </c>
      <c r="W100" s="25" t="inlineStr">
        <is>
          <t>Jairo Restrepo Restrepo</t>
        </is>
      </c>
      <c r="X100" s="25" t="inlineStr">
        <is>
          <t>TR</t>
        </is>
      </c>
      <c r="Y100" s="25" t="n">
        <v>31</v>
      </c>
      <c r="AA100" s="25" t="inlineStr">
        <is>
          <t>SUR</t>
        </is>
      </c>
      <c r="AB100" s="25" t="n">
        <v>32</v>
      </c>
      <c r="AC100" s="25" t="inlineStr">
        <is>
          <t>D</t>
        </is>
      </c>
      <c r="AD100" s="25" t="n">
        <v>4</v>
      </c>
      <c r="AH100" s="25">
        <f>CONCATENATE(X100," ",Y100," ",Z100," ",AA100," ",AB100," ",AC100," ",AD100," ",AE100," ",AF100," ",AG100)</f>
        <v/>
      </c>
      <c r="AI100" s="25" t="inlineStr">
        <is>
          <t>no reporta</t>
        </is>
      </c>
      <c r="AJ100" s="25" t="inlineStr">
        <is>
          <t>no reporta</t>
        </is>
      </c>
      <c r="AK100" s="25" t="inlineStr">
        <is>
          <t>La Magnolia</t>
        </is>
      </c>
      <c r="AP100" s="25" t="n">
        <v>9</v>
      </c>
      <c r="AQ100" s="34" t="n">
        <v>42047</v>
      </c>
      <c r="AS100" s="46">
        <f>+AR100-AQ100</f>
        <v/>
      </c>
      <c r="AT100" s="25" t="inlineStr">
        <is>
          <t>Comparendo ambiental</t>
        </is>
      </c>
      <c r="AU100" s="25" t="inlineStr">
        <is>
          <t>Auto de archivo</t>
        </is>
      </c>
    </row>
    <row r="101">
      <c r="B101" s="25" t="inlineStr">
        <is>
          <t>098-2015</t>
        </is>
      </c>
      <c r="C101" s="25" t="inlineStr">
        <is>
          <t>1317462 - 325739</t>
        </is>
      </c>
      <c r="D101" s="25" t="inlineStr">
        <is>
          <t>LOTE-PREDIO</t>
        </is>
      </c>
      <c r="G101" s="25" t="inlineStr">
        <is>
          <t>Urbanización Condominio Veranda</t>
        </is>
      </c>
      <c r="H101" s="25" t="inlineStr">
        <is>
          <t>Ruido generado por actividades de esparcimiento - aviones</t>
        </is>
      </c>
      <c r="I101" s="25" t="inlineStr">
        <is>
          <t>Luz Elena Rios</t>
        </is>
      </c>
      <c r="T101" s="25" t="inlineStr">
        <is>
          <t>Km12 Loma Escobero</t>
        </is>
      </c>
      <c r="U101" s="25" t="inlineStr">
        <is>
          <t>No reporta</t>
        </is>
      </c>
      <c r="V101" s="25" t="n">
        <v>3414519</v>
      </c>
      <c r="W101" s="25" t="inlineStr">
        <is>
          <t>Por determinar</t>
        </is>
      </c>
      <c r="AH101" s="25" t="inlineStr">
        <is>
          <t>No reporta</t>
        </is>
      </c>
      <c r="AI101" s="25" t="inlineStr">
        <is>
          <t>no reporta</t>
        </is>
      </c>
      <c r="AJ101" s="25" t="inlineStr">
        <is>
          <t>no reporta</t>
        </is>
      </c>
      <c r="AL101" s="25" t="inlineStr">
        <is>
          <t>Las Palmas</t>
        </is>
      </c>
      <c r="AP101" s="25" t="n">
        <v>12</v>
      </c>
      <c r="AQ101" s="34" t="n">
        <v>42046</v>
      </c>
      <c r="AR101" s="34" t="n">
        <v>42048</v>
      </c>
      <c r="AS101" s="46">
        <f>+AR101-AQ101</f>
        <v/>
      </c>
      <c r="AT101" s="25" t="inlineStr">
        <is>
          <t>Remisión u otros</t>
        </is>
      </c>
      <c r="AU101" s="25" t="inlineStr">
        <is>
          <t>Auto de archivo</t>
        </is>
      </c>
      <c r="BV101" s="38" t="n">
        <v>42048</v>
      </c>
      <c r="BW101" s="38" t="n">
        <v>42048</v>
      </c>
      <c r="CF101" s="38" t="n">
        <v>42053</v>
      </c>
    </row>
    <row r="102">
      <c r="B102" s="25" t="inlineStr">
        <is>
          <t>099-2015</t>
        </is>
      </c>
      <c r="C102" s="25" t="n">
        <v>1317559</v>
      </c>
      <c r="D102" s="25" t="inlineStr">
        <is>
          <t>AIRE</t>
        </is>
      </c>
      <c r="H102" s="25" t="inlineStr">
        <is>
          <t>Problemática por olores nauseabundos</t>
        </is>
      </c>
      <c r="I102" s="25" t="inlineStr">
        <is>
          <t>Administración La Casona</t>
        </is>
      </c>
      <c r="J102" s="25" t="inlineStr">
        <is>
          <t>KR</t>
        </is>
      </c>
      <c r="K102" s="25" t="n">
        <v>43</v>
      </c>
      <c r="L102" s="25" t="inlineStr">
        <is>
          <t>A</t>
        </is>
      </c>
      <c r="N102" s="25" t="n">
        <v>27</v>
      </c>
      <c r="O102" s="25" t="inlineStr">
        <is>
          <t>A</t>
        </is>
      </c>
      <c r="P102" s="25" t="n">
        <v>86</v>
      </c>
      <c r="Q102" s="25" t="inlineStr">
        <is>
          <t>SUR</t>
        </is>
      </c>
      <c r="T102" s="25" t="inlineStr">
        <is>
          <t>Km12 Loma Escobero</t>
        </is>
      </c>
      <c r="U102" s="25" t="inlineStr">
        <is>
          <t>No reporta</t>
        </is>
      </c>
      <c r="V102" s="25" t="n">
        <v>3310430</v>
      </c>
      <c r="W102" s="25" t="inlineStr">
        <is>
          <t>Por determinar</t>
        </is>
      </c>
      <c r="AH102" s="25" t="inlineStr">
        <is>
          <t>No reporta</t>
        </is>
      </c>
      <c r="AI102" s="25" t="inlineStr">
        <is>
          <t>no reporta</t>
        </is>
      </c>
      <c r="AJ102" s="25" t="inlineStr">
        <is>
          <t>no reporta</t>
        </is>
      </c>
      <c r="AK102" s="25" t="inlineStr">
        <is>
          <t>Pontevedra</t>
        </is>
      </c>
      <c r="AP102" s="25" t="n">
        <v>2</v>
      </c>
      <c r="AQ102" s="34" t="n">
        <v>42051</v>
      </c>
      <c r="AR102" s="34" t="n">
        <v>42038</v>
      </c>
      <c r="AS102" s="46">
        <f>+AR102-AQ102</f>
        <v/>
      </c>
      <c r="AT102" s="25" t="inlineStr">
        <is>
          <t>Remisión u otros</t>
        </is>
      </c>
      <c r="AU102" s="25" t="inlineStr">
        <is>
          <t>Auto de archivo</t>
        </is>
      </c>
      <c r="AW102" s="38" t="n">
        <v>42038</v>
      </c>
      <c r="AX102" s="37" t="inlineStr">
        <is>
          <t>J. Guzman</t>
        </is>
      </c>
      <c r="AY102" s="38" t="n">
        <v>42038</v>
      </c>
      <c r="CF102" s="38" t="n">
        <v>42053</v>
      </c>
    </row>
    <row r="103">
      <c r="B103" s="25" t="inlineStr">
        <is>
          <t>100-2015</t>
        </is>
      </c>
      <c r="C103" s="25" t="n">
        <v>1317560</v>
      </c>
      <c r="D103" s="25" t="inlineStr">
        <is>
          <t>LOTE-PREDIO</t>
        </is>
      </c>
      <c r="H103" s="25" t="inlineStr">
        <is>
          <t>Construcción de vivero en zona de retiro de fuente hídrica</t>
        </is>
      </c>
      <c r="I103" s="25" t="inlineStr">
        <is>
          <t>De oficio</t>
        </is>
      </c>
      <c r="T103" s="25" t="inlineStr">
        <is>
          <t>No reporta</t>
        </is>
      </c>
      <c r="U103" s="25" t="inlineStr">
        <is>
          <t>No reporta</t>
        </is>
      </c>
      <c r="V103" s="25" t="inlineStr">
        <is>
          <t>no reporta</t>
        </is>
      </c>
      <c r="W103" s="25" t="inlineStr">
        <is>
          <t>Andres Gomez</t>
        </is>
      </c>
      <c r="AH103" s="25" t="inlineStr">
        <is>
          <t>Sector Los Giraldo</t>
        </is>
      </c>
      <c r="AI103" s="25" t="inlineStr">
        <is>
          <t>no reporta</t>
        </is>
      </c>
      <c r="AJ103" s="25" t="n">
        <v>3015488251</v>
      </c>
      <c r="AL103" s="25" t="inlineStr">
        <is>
          <t>Las Palmas</t>
        </is>
      </c>
      <c r="AP103" s="25" t="n">
        <v>12</v>
      </c>
      <c r="AQ103" s="34" t="n">
        <v>42051</v>
      </c>
      <c r="AR103" s="34" t="n">
        <v>42044</v>
      </c>
      <c r="AS103" s="46">
        <f>+AR103-AQ103</f>
        <v/>
      </c>
      <c r="AT103" s="25" t="inlineStr">
        <is>
          <t>Acta de compromiso</t>
        </is>
      </c>
      <c r="AU103" s="25" t="inlineStr">
        <is>
          <t>Auto de archivo</t>
        </is>
      </c>
      <c r="AW103" s="38" t="n">
        <v>42044</v>
      </c>
      <c r="AX103" s="37" t="inlineStr">
        <is>
          <t>J. Guzman</t>
        </is>
      </c>
      <c r="AY103" s="38" t="n">
        <v>42044</v>
      </c>
    </row>
    <row r="104">
      <c r="B104" s="25" t="inlineStr">
        <is>
          <t>101-2015</t>
        </is>
      </c>
      <c r="C104" s="25" t="inlineStr">
        <is>
          <t>116314 - 104730 - (286341DP)</t>
        </is>
      </c>
      <c r="D104" s="25" t="inlineStr">
        <is>
          <t>HÍDRICO</t>
        </is>
      </c>
      <c r="H104" s="25" t="inlineStr">
        <is>
          <t>Contaminación por aguas servidas a afluente de la quebrada La Ayurá</t>
        </is>
      </c>
      <c r="I104" s="25" t="inlineStr">
        <is>
          <t>De oficio</t>
        </is>
      </c>
      <c r="T104" s="25" t="inlineStr">
        <is>
          <t>No reporta</t>
        </is>
      </c>
      <c r="U104" s="25" t="inlineStr">
        <is>
          <t>No reporta</t>
        </is>
      </c>
      <c r="V104" s="25" t="inlineStr">
        <is>
          <t>no reporta</t>
        </is>
      </c>
      <c r="W104" s="25" t="inlineStr">
        <is>
          <t>Por determinar</t>
        </is>
      </c>
      <c r="X104" s="25" t="inlineStr">
        <is>
          <t>CL</t>
        </is>
      </c>
      <c r="Y104" s="25" t="n">
        <v>39</v>
      </c>
      <c r="Z104" s="25" t="inlineStr">
        <is>
          <t>D</t>
        </is>
      </c>
      <c r="AA104" s="25" t="inlineStr">
        <is>
          <t>SUR</t>
        </is>
      </c>
      <c r="AB104" s="25" t="n">
        <v>24</v>
      </c>
      <c r="AC104" s="25" t="inlineStr">
        <is>
          <t>EE</t>
        </is>
      </c>
      <c r="AD104" s="25" t="n">
        <v>160</v>
      </c>
      <c r="AG104" s="25" t="n">
        <v>109</v>
      </c>
      <c r="AH104" s="25">
        <f>CONCATENATE(X104," ",Y104," ",Z104," ",AA104," ",AB104," ",AC104," ",AD104," ",AE104," ",AF104," ",AG104)</f>
        <v/>
      </c>
      <c r="AI104" s="25" t="inlineStr">
        <is>
          <t>no reporta</t>
        </is>
      </c>
      <c r="AJ104" s="25" t="inlineStr">
        <is>
          <t>no reporta</t>
        </is>
      </c>
      <c r="AK104" s="25" t="inlineStr">
        <is>
          <t>El Chingui</t>
        </is>
      </c>
      <c r="AP104" s="25" t="n">
        <v>6</v>
      </c>
      <c r="AQ104" s="34" t="n">
        <v>42052</v>
      </c>
      <c r="AR104" s="34" t="n">
        <v>42052</v>
      </c>
      <c r="AS104" s="46">
        <f>+AR104-AQ104</f>
        <v/>
      </c>
      <c r="AT104" s="25" t="inlineStr">
        <is>
          <t>Remisión u otros</t>
        </is>
      </c>
      <c r="AU104" s="25" t="inlineStr">
        <is>
          <t>Auto de archivo</t>
        </is>
      </c>
      <c r="BV104" s="38" t="n">
        <v>42052</v>
      </c>
      <c r="BW104" s="38" t="n">
        <v>42052</v>
      </c>
    </row>
    <row r="105">
      <c r="B105" s="25" t="inlineStr">
        <is>
          <t>102-2015</t>
        </is>
      </c>
      <c r="C105" s="25" t="inlineStr">
        <is>
          <t>130SAE-15021871</t>
        </is>
      </c>
      <c r="D105" s="25" t="inlineStr">
        <is>
          <t>HÍDRICO</t>
        </is>
      </c>
      <c r="H105" s="25" t="inlineStr">
        <is>
          <t>Seguimiento a permiso de vertimientos</t>
        </is>
      </c>
      <c r="I105" s="25" t="inlineStr">
        <is>
          <t>De oficio - Autoridad Ambiental Delegada</t>
        </is>
      </c>
      <c r="T105" s="25" t="inlineStr">
        <is>
          <t>No reporta</t>
        </is>
      </c>
      <c r="U105" s="25" t="inlineStr">
        <is>
          <t>No reporta</t>
        </is>
      </c>
      <c r="V105" s="25" t="n">
        <v>3394000</v>
      </c>
      <c r="W105" s="25" t="inlineStr">
        <is>
          <t>Dik Guzman Gomez</t>
        </is>
      </c>
      <c r="AH105" s="25" t="inlineStr">
        <is>
          <t>Predio 117 - Finca Barlovento</t>
        </is>
      </c>
      <c r="AI105" s="46" t="n">
        <v>14947292</v>
      </c>
      <c r="AJ105" s="25" t="inlineStr">
        <is>
          <t>no reporta</t>
        </is>
      </c>
      <c r="AL105" s="25" t="inlineStr">
        <is>
          <t>Perico</t>
        </is>
      </c>
      <c r="AP105" s="25" t="n">
        <v>13</v>
      </c>
      <c r="AQ105" s="34" t="n">
        <v>42051</v>
      </c>
      <c r="AS105" s="46">
        <f>+AR105-AQ105</f>
        <v/>
      </c>
      <c r="AT105" s="25" t="inlineStr">
        <is>
          <t>Código de policia</t>
        </is>
      </c>
      <c r="AU105" s="25" t="inlineStr">
        <is>
          <t>Auto de archivo</t>
        </is>
      </c>
      <c r="AV105" s="25" t="inlineStr">
        <is>
          <t>Permiso Negado</t>
        </is>
      </c>
    </row>
    <row r="106">
      <c r="B106" s="25" t="inlineStr">
        <is>
          <t>103-2015</t>
        </is>
      </c>
      <c r="C106" s="25" t="inlineStr">
        <is>
          <t>1317611 (288064 R.R.)</t>
        </is>
      </c>
      <c r="D106" s="25" t="inlineStr">
        <is>
          <t>FAUNA DOMÉSTICA</t>
        </is>
      </c>
      <c r="H106" s="25" t="inlineStr">
        <is>
          <t>Ataque de una mascota a una persona y a otra mascota</t>
        </is>
      </c>
      <c r="I106" s="25" t="inlineStr">
        <is>
          <t>Secretaria de Salud - Jairo Leon Londoño</t>
        </is>
      </c>
      <c r="J106" s="25" t="inlineStr">
        <is>
          <t>KR</t>
        </is>
      </c>
      <c r="K106" s="25" t="n">
        <v>28</v>
      </c>
      <c r="N106" s="25" t="n">
        <v>41</v>
      </c>
      <c r="O106" s="25" t="inlineStr">
        <is>
          <t>A</t>
        </is>
      </c>
      <c r="P106" s="25" t="n">
        <v>44</v>
      </c>
      <c r="Q106" s="25" t="inlineStr">
        <is>
          <t>SUR</t>
        </is>
      </c>
      <c r="S106" s="25" t="n">
        <v>301</v>
      </c>
      <c r="T106" s="25">
        <f>CONCATENATE(J106," ",K106," ",L106," ",M106," ",N106," ",O106," ",P106," ",Q106," ",R106," ",S106)</f>
        <v/>
      </c>
      <c r="U106" s="25" t="inlineStr">
        <is>
          <t>No reporta</t>
        </is>
      </c>
      <c r="V106" s="25" t="inlineStr">
        <is>
          <t>no reporta</t>
        </is>
      </c>
      <c r="W106" s="25" t="inlineStr">
        <is>
          <t>Elizabeth</t>
        </is>
      </c>
      <c r="X106" s="25" t="inlineStr">
        <is>
          <t>KR</t>
        </is>
      </c>
      <c r="Y106" s="25" t="n">
        <v>26</v>
      </c>
      <c r="AB106" s="25" t="n">
        <v>41</v>
      </c>
      <c r="AC106" s="25" t="inlineStr">
        <is>
          <t>A</t>
        </is>
      </c>
      <c r="AD106" s="25" t="n">
        <v>70</v>
      </c>
      <c r="AE106" s="25" t="inlineStr">
        <is>
          <t>SUR</t>
        </is>
      </c>
      <c r="AF106" s="25" t="n">
        <v>3</v>
      </c>
      <c r="AG106" s="25" t="n">
        <v>311</v>
      </c>
      <c r="AH106" s="25">
        <f>CONCATENATE(X106," ",Y106," ",Z106," ",AA106," ",AB106," ",AC106," ",AD106," ",AE106," ",AF106," ",AG106)</f>
        <v/>
      </c>
      <c r="AI106" s="25" t="inlineStr">
        <is>
          <t>no reporta</t>
        </is>
      </c>
      <c r="AJ106" s="25" t="inlineStr">
        <is>
          <t>no reporta</t>
        </is>
      </c>
      <c r="AK106" s="25" t="inlineStr">
        <is>
          <t>San Rafael</t>
        </is>
      </c>
      <c r="AP106" s="25" t="n">
        <v>6</v>
      </c>
      <c r="AQ106" s="34" t="n">
        <v>42053</v>
      </c>
      <c r="AS106" s="46">
        <f>+AR106-AQ106</f>
        <v/>
      </c>
      <c r="AT106" s="25" t="inlineStr">
        <is>
          <t>Código de policia</t>
        </is>
      </c>
      <c r="AU106" s="25" t="inlineStr">
        <is>
          <t>Auto de archivo</t>
        </is>
      </c>
    </row>
    <row r="107">
      <c r="B107" s="25" t="inlineStr">
        <is>
          <t>104-2015</t>
        </is>
      </c>
      <c r="C107" s="25" t="n">
        <v>1317646</v>
      </c>
      <c r="D107" s="25" t="inlineStr">
        <is>
          <t>FAUNA DOMÉSTICA</t>
        </is>
      </c>
      <c r="H107" s="25" t="inlineStr">
        <is>
          <t>Ataque de una mascota a una persona y a otra mascota</t>
        </is>
      </c>
      <c r="I107" s="25" t="inlineStr">
        <is>
          <t>Sara Montoya</t>
        </is>
      </c>
      <c r="J107" s="25" t="inlineStr">
        <is>
          <t>KR</t>
        </is>
      </c>
      <c r="K107" s="25" t="n">
        <v>29</v>
      </c>
      <c r="L107" s="25" t="inlineStr">
        <is>
          <t>D</t>
        </is>
      </c>
      <c r="N107" s="25" t="n">
        <v>41</v>
      </c>
      <c r="P107" s="25" t="n">
        <v>17</v>
      </c>
      <c r="Q107" s="25" t="inlineStr">
        <is>
          <t>SUR</t>
        </is>
      </c>
      <c r="T107" s="25">
        <f>CONCATENATE(J107," ",K107," ",L107," ",M107," ",N107," ",O107," ",P107," ",Q107," ",R107," ",S107)</f>
        <v/>
      </c>
      <c r="U107" s="46" t="n">
        <v>32332562</v>
      </c>
      <c r="V107" s="25" t="n">
        <v>5972158</v>
      </c>
      <c r="W107" s="25" t="inlineStr">
        <is>
          <t>Por determinar</t>
        </is>
      </c>
      <c r="X107" s="25" t="inlineStr">
        <is>
          <t>KR</t>
        </is>
      </c>
      <c r="Y107" s="25" t="n">
        <v>29</v>
      </c>
      <c r="Z107" s="25" t="inlineStr">
        <is>
          <t>D</t>
        </is>
      </c>
      <c r="AB107" s="25" t="n">
        <v>40</v>
      </c>
      <c r="AC107" s="25" t="inlineStr">
        <is>
          <t>F</t>
        </is>
      </c>
      <c r="AD107" s="25" t="n">
        <v>37</v>
      </c>
      <c r="AE107" s="25" t="inlineStr">
        <is>
          <t>SUR</t>
        </is>
      </c>
      <c r="AH107" s="25">
        <f>CONCATENATE(X107," ",Y107," ",Z107," ",AA107," ",AB107," ",AC107," ",AD107," ",AE107," ",AF107," ",AG107)</f>
        <v/>
      </c>
      <c r="AI107" s="25" t="inlineStr">
        <is>
          <t>no reporta</t>
        </is>
      </c>
      <c r="AJ107" s="25" t="inlineStr">
        <is>
          <t>no reporta</t>
        </is>
      </c>
      <c r="AK107" s="25" t="inlineStr">
        <is>
          <t>San Rafael</t>
        </is>
      </c>
      <c r="AP107" s="25" t="n">
        <v>6</v>
      </c>
      <c r="AQ107" s="34" t="n">
        <v>42054</v>
      </c>
      <c r="AS107" s="46">
        <f>+AR107-AQ107</f>
        <v/>
      </c>
      <c r="AT107" s="25" t="inlineStr">
        <is>
          <t>Código de policia</t>
        </is>
      </c>
      <c r="AU107" s="25" t="inlineStr">
        <is>
          <t>Auto de archivo</t>
        </is>
      </c>
    </row>
    <row r="108">
      <c r="B108" s="25" t="inlineStr">
        <is>
          <t>105-2015</t>
        </is>
      </c>
      <c r="C108" s="25" t="n">
        <v>1317661</v>
      </c>
      <c r="E108" s="25" t="inlineStr">
        <is>
          <t>RESIDUOS SOLIDOS</t>
        </is>
      </c>
      <c r="H108" s="25" t="inlineStr">
        <is>
          <t>Disposición inadecuada de residuso sólidos</t>
        </is>
      </c>
      <c r="I108" s="25" t="inlineStr">
        <is>
          <t>Beatriz Salazar</t>
        </is>
      </c>
      <c r="J108" s="25" t="inlineStr">
        <is>
          <t>KR</t>
        </is>
      </c>
      <c r="K108" s="25" t="n">
        <v>42</v>
      </c>
      <c r="L108" s="25" t="inlineStr">
        <is>
          <t>A</t>
        </is>
      </c>
      <c r="N108" s="25" t="n">
        <v>41</v>
      </c>
      <c r="P108" s="25" t="n">
        <v>18</v>
      </c>
      <c r="Q108" s="25" t="inlineStr">
        <is>
          <t>SUR</t>
        </is>
      </c>
      <c r="T108" s="25">
        <f>CONCATENATE(J108," ",K108," ",L108," ",M108," ",N108," ",O108," ",P108," ",Q108," ",R108," ",S108)</f>
        <v/>
      </c>
      <c r="U108" s="46" t="n">
        <v>38261175</v>
      </c>
      <c r="V108" s="25" t="n">
        <v>2764365</v>
      </c>
      <c r="W108" s="25" t="inlineStr">
        <is>
          <t>Residentes de 2 y 3 piso</t>
        </is>
      </c>
      <c r="X108" s="25" t="inlineStr">
        <is>
          <t>KR</t>
        </is>
      </c>
      <c r="Y108" s="25" t="n">
        <v>42</v>
      </c>
      <c r="Z108" s="25" t="inlineStr">
        <is>
          <t>A</t>
        </is>
      </c>
      <c r="AB108" s="25" t="n">
        <v>41</v>
      </c>
      <c r="AD108" s="25" t="n">
        <v>18</v>
      </c>
      <c r="AE108" s="25" t="inlineStr">
        <is>
          <t>SUR</t>
        </is>
      </c>
      <c r="AH108" s="25">
        <f>CONCATENATE(X108," ",Y108," ",Z108," ",AA108," ",AB108," ",AC108," ",AD108," ",AE108," ",AF108," ",AG108)</f>
        <v/>
      </c>
      <c r="AI108" s="25" t="inlineStr">
        <is>
          <t>no reporta</t>
        </is>
      </c>
      <c r="AJ108" s="25" t="inlineStr">
        <is>
          <t>no reporta</t>
        </is>
      </c>
      <c r="AK108" s="25" t="inlineStr">
        <is>
          <t>El Dorado</t>
        </is>
      </c>
      <c r="AP108" s="25" t="n">
        <v>7</v>
      </c>
      <c r="AQ108" s="34" t="n">
        <v>42054</v>
      </c>
      <c r="AS108" s="46">
        <f>+AR108-AQ108</f>
        <v/>
      </c>
      <c r="AT108" s="25" t="inlineStr">
        <is>
          <t>Acta de compromiso</t>
        </is>
      </c>
      <c r="AU108" s="25" t="inlineStr">
        <is>
          <t>Auto de archivo</t>
        </is>
      </c>
      <c r="AW108" s="38" t="n">
        <v>42101</v>
      </c>
      <c r="AX108" s="37" t="inlineStr">
        <is>
          <t>L. Garcia</t>
        </is>
      </c>
      <c r="AY108" s="38" t="n">
        <v>42101</v>
      </c>
    </row>
    <row r="109">
      <c r="B109" s="25" t="inlineStr">
        <is>
          <t>106-2015</t>
        </is>
      </c>
      <c r="C109" s="25" t="inlineStr">
        <is>
          <t>1316359 - 1310494-132936</t>
        </is>
      </c>
      <c r="D109" s="25" t="inlineStr">
        <is>
          <t>FLORA</t>
        </is>
      </c>
      <c r="H109" s="25" t="inlineStr">
        <is>
          <t>incumplimiento a requerimiento de reposicion de arboles</t>
        </is>
      </c>
      <c r="I109" s="25" t="inlineStr">
        <is>
          <t>De oficio parque y arborizacion</t>
        </is>
      </c>
      <c r="J109" s="25" t="inlineStr">
        <is>
          <t>CL</t>
        </is>
      </c>
      <c r="K109" s="25" t="n">
        <v>48</v>
      </c>
      <c r="M109" s="25" t="inlineStr">
        <is>
          <t>SUR</t>
        </is>
      </c>
      <c r="N109" s="25" t="n">
        <v>39</v>
      </c>
      <c r="O109" s="25" t="inlineStr">
        <is>
          <t>B</t>
        </is>
      </c>
      <c r="P109" s="25" t="n">
        <v>3</v>
      </c>
      <c r="T109" s="25">
        <f>CONCATENATE(J109," ",K109," ",L109," ",M109," ",N109," ",O109," ",P109," ",Q109," ",R109," ",S109)</f>
        <v/>
      </c>
      <c r="U109" s="25" t="inlineStr">
        <is>
          <t>No reporta</t>
        </is>
      </c>
      <c r="V109" s="25" t="n">
        <v>3320598</v>
      </c>
      <c r="W109" s="25" t="inlineStr">
        <is>
          <t>Jhon Jairo Molina Echavarria</t>
        </is>
      </c>
      <c r="X109" s="25" t="inlineStr">
        <is>
          <t>CL</t>
        </is>
      </c>
      <c r="Y109" s="25" t="n">
        <v>48</v>
      </c>
      <c r="AA109" s="25" t="inlineStr">
        <is>
          <t>SUR</t>
        </is>
      </c>
      <c r="AB109" s="25" t="n">
        <v>39</v>
      </c>
      <c r="AC109" s="25" t="inlineStr">
        <is>
          <t>B</t>
        </is>
      </c>
      <c r="AD109" s="25" t="n">
        <v>3</v>
      </c>
      <c r="AH109" s="25">
        <f>CONCATENATE(X109," ",Y109," ",Z109," ",AA109," ",AB109," ",AC109," ",AD109," ",AE109," ",AF109," ",AG109)</f>
        <v/>
      </c>
      <c r="AI109" s="25" t="n">
        <v>71638653</v>
      </c>
      <c r="AJ109" s="25" t="inlineStr">
        <is>
          <t>6003247 - 3002012225</t>
        </is>
      </c>
      <c r="AK109" s="25" t="inlineStr">
        <is>
          <t>El Trianón</t>
        </is>
      </c>
      <c r="AP109" s="25" t="n">
        <v>7</v>
      </c>
      <c r="AQ109" s="34" t="n">
        <v>42058</v>
      </c>
      <c r="AR109" s="34" t="n"/>
      <c r="AS109" s="46">
        <f>+AR109-AQ109</f>
        <v/>
      </c>
      <c r="AU109" s="25" t="inlineStr">
        <is>
          <t>Auto de archivo</t>
        </is>
      </c>
      <c r="AW109" s="38" t="n"/>
      <c r="AY109" s="38" t="n"/>
    </row>
    <row r="110">
      <c r="B110" s="25" t="inlineStr">
        <is>
          <t>107-2015</t>
        </is>
      </c>
      <c r="C110" s="25" t="n">
        <v>1305868</v>
      </c>
      <c r="G110" s="25" t="inlineStr">
        <is>
          <t>Proyecto Urbanístico Luxor</t>
        </is>
      </c>
      <c r="H110" s="25" t="inlineStr">
        <is>
          <t>Control ambiental de obra</t>
        </is>
      </c>
      <c r="I110" s="25" t="inlineStr">
        <is>
          <t>De oficio</t>
        </is>
      </c>
      <c r="T110" s="25" t="inlineStr">
        <is>
          <t>No reporta</t>
        </is>
      </c>
      <c r="U110" s="25" t="inlineStr">
        <is>
          <t>No reporta</t>
        </is>
      </c>
      <c r="V110" s="25" t="n">
        <v>3394000</v>
      </c>
      <c r="W110" s="25" t="inlineStr">
        <is>
          <t>Proyecto Luxor</t>
        </is>
      </c>
      <c r="X110" s="25" t="inlineStr">
        <is>
          <t>CL</t>
        </is>
      </c>
      <c r="Y110" s="25" t="n">
        <v>46</v>
      </c>
      <c r="Z110" s="25" t="inlineStr">
        <is>
          <t>E</t>
        </is>
      </c>
      <c r="AA110" s="25" t="inlineStr">
        <is>
          <t>SUR</t>
        </is>
      </c>
      <c r="AB110" s="25" t="n">
        <v>42</v>
      </c>
      <c r="AC110" s="25" t="inlineStr">
        <is>
          <t>B</t>
        </is>
      </c>
      <c r="AD110" s="25" t="n">
        <v>54</v>
      </c>
      <c r="AH110" s="25">
        <f>CONCATENATE(X110," ",Y110," ",Z110," ",AA110," ",AB110," ",AC110," ",AD110," ",AE110," ",AF110," ",AG110)</f>
        <v/>
      </c>
      <c r="AI110" s="46" t="n">
        <v>900579501</v>
      </c>
      <c r="AJ110" s="25" t="n">
        <v>3026812</v>
      </c>
      <c r="AK110" s="25" t="inlineStr">
        <is>
          <t>La Paz</t>
        </is>
      </c>
      <c r="AP110" s="25" t="n">
        <v>7</v>
      </c>
      <c r="AQ110" s="34" t="n">
        <v>42060</v>
      </c>
      <c r="AR110" s="34" t="n">
        <v>42060</v>
      </c>
      <c r="AS110" s="46">
        <f>+AR110-AQ110</f>
        <v/>
      </c>
      <c r="AT110" s="25" t="inlineStr">
        <is>
          <t>Acta de compromiso</t>
        </is>
      </c>
      <c r="AU110" s="25" t="inlineStr">
        <is>
          <t>Auto de archivo</t>
        </is>
      </c>
      <c r="AW110" s="38" t="n">
        <v>42060</v>
      </c>
      <c r="AX110" s="37" t="inlineStr">
        <is>
          <t>C. Calle</t>
        </is>
      </c>
      <c r="AY110" s="38" t="n">
        <v>42060</v>
      </c>
    </row>
    <row r="111">
      <c r="B111" s="25" t="inlineStr">
        <is>
          <t>108-2015</t>
        </is>
      </c>
      <c r="C111" s="25" t="n">
        <v>1317840</v>
      </c>
      <c r="D111" s="25" t="inlineStr">
        <is>
          <t>HÍDRICO</t>
        </is>
      </c>
      <c r="H111" s="25" t="inlineStr">
        <is>
          <t>Pozo donde tiene peces, el agua estancada esta proliferando zancudos.</t>
        </is>
      </c>
      <c r="I111" s="25" t="inlineStr">
        <is>
          <t>Anonimo</t>
        </is>
      </c>
      <c r="T111" s="25" t="inlineStr">
        <is>
          <t>No Reporta</t>
        </is>
      </c>
      <c r="U111" s="25" t="inlineStr">
        <is>
          <t>No reporta</t>
        </is>
      </c>
      <c r="V111" s="25" t="inlineStr">
        <is>
          <t>no reporta</t>
        </is>
      </c>
      <c r="W111" s="25" t="inlineStr">
        <is>
          <t>Alejandro</t>
        </is>
      </c>
      <c r="X111" s="25" t="inlineStr">
        <is>
          <t>CL</t>
        </is>
      </c>
      <c r="Y111" s="25" t="n">
        <v>46</v>
      </c>
      <c r="Z111" s="25" t="inlineStr">
        <is>
          <t>A</t>
        </is>
      </c>
      <c r="AA111" s="25" t="inlineStr">
        <is>
          <t>SUR</t>
        </is>
      </c>
      <c r="AB111" s="25" t="n">
        <v>37</v>
      </c>
      <c r="AD111" s="25" t="n">
        <v>94</v>
      </c>
      <c r="AF111" s="25" t="inlineStr">
        <is>
          <t>1er Piso</t>
        </is>
      </c>
      <c r="AH111" s="25">
        <f>CONCATENATE(X111," ",Y111," ",Z111," ",AA111," ",AB111," ",AC111," ",AD111," ",AE111," ",AF111," ",AG111)</f>
        <v/>
      </c>
      <c r="AI111" s="25" t="inlineStr">
        <is>
          <t>No reporta</t>
        </is>
      </c>
      <c r="AJ111" s="25" t="inlineStr">
        <is>
          <t>No reporta</t>
        </is>
      </c>
      <c r="AK111" s="25" t="inlineStr">
        <is>
          <t>El Trianón</t>
        </is>
      </c>
      <c r="AP111" s="25" t="n">
        <v>7</v>
      </c>
      <c r="AQ111" s="34" t="n">
        <v>42061</v>
      </c>
      <c r="AR111" s="34" t="n">
        <v>42065</v>
      </c>
      <c r="AS111" s="46">
        <f>+AR111-AQ111</f>
        <v/>
      </c>
      <c r="AT111" s="25" t="inlineStr">
        <is>
          <t>Acta de compromiso</t>
        </is>
      </c>
      <c r="AU111" s="25" t="inlineStr">
        <is>
          <t>Auto de archivo</t>
        </is>
      </c>
      <c r="AV111" s="25" t="inlineStr">
        <is>
          <t>Se verifica en el lugar, se habla con el propietario y se hacen las recomendaciones del caso, en el lugar no se observa proliferacion de sancudos ni larbas.</t>
        </is>
      </c>
      <c r="AW111" s="38" t="n">
        <v>42065</v>
      </c>
      <c r="AX111" s="37" t="inlineStr">
        <is>
          <t>J. Guzman - A. Arbelaez</t>
        </is>
      </c>
      <c r="AY111" s="38" t="n">
        <v>42065</v>
      </c>
    </row>
    <row r="112">
      <c r="B112" s="25" t="inlineStr">
        <is>
          <t>109-2015</t>
        </is>
      </c>
      <c r="C112" s="25" t="n">
        <v>1317825</v>
      </c>
      <c r="D112" s="25" t="inlineStr">
        <is>
          <t>LOTE-PREDIO</t>
        </is>
      </c>
      <c r="H112" s="25" t="inlineStr">
        <is>
          <t>Vertimiento de aguas lluvias y basuras a lote vecino</t>
        </is>
      </c>
      <c r="I112" s="25" t="inlineStr">
        <is>
          <t>Luis Fernando Montoya</t>
        </is>
      </c>
      <c r="J112" s="25" t="inlineStr">
        <is>
          <t>CL</t>
        </is>
      </c>
      <c r="K112" s="25" t="n">
        <v>39</v>
      </c>
      <c r="M112" s="25" t="inlineStr">
        <is>
          <t>sur</t>
        </is>
      </c>
      <c r="N112" s="25" t="n">
        <v>24</v>
      </c>
      <c r="O112" s="25" t="inlineStr">
        <is>
          <t>EE</t>
        </is>
      </c>
      <c r="P112" s="25" t="n">
        <v>128</v>
      </c>
      <c r="S112" s="25" t="n">
        <v>109</v>
      </c>
      <c r="T112" s="25">
        <f>CONCATENATE(J112," ",K112," ",L112," ",M112," ",N112," ",O112," ",P112," ",Q112," ",R112," ",S112)</f>
        <v/>
      </c>
      <c r="U112" s="25" t="n">
        <v>1037617508</v>
      </c>
      <c r="V112" s="25" t="n">
        <v>2764016</v>
      </c>
      <c r="W112" s="25" t="inlineStr">
        <is>
          <t>Luz Oviedo Mendez</t>
        </is>
      </c>
      <c r="X112" s="25" t="inlineStr">
        <is>
          <t>CL</t>
        </is>
      </c>
      <c r="Y112" s="25" t="n">
        <v>39</v>
      </c>
      <c r="AA112" s="25" t="inlineStr">
        <is>
          <t>SUR</t>
        </is>
      </c>
      <c r="AB112" s="25" t="n">
        <v>24</v>
      </c>
      <c r="AC112" s="25" t="inlineStr">
        <is>
          <t>EE</t>
        </is>
      </c>
      <c r="AD112" s="25" t="n">
        <v>128</v>
      </c>
      <c r="AH112" s="25">
        <f>CONCATENATE(X112," ",Y112," ",Z112," ",AA112," ",AB112," ",AC112," ",AD112," ",AE112," ",AF112," ",AG112)</f>
        <v/>
      </c>
      <c r="AI112" s="25" t="inlineStr">
        <is>
          <t>No reporta</t>
        </is>
      </c>
      <c r="AJ112" s="25" t="inlineStr">
        <is>
          <t>No reporta</t>
        </is>
      </c>
      <c r="AK112" s="25" t="inlineStr">
        <is>
          <t>El Chingui</t>
        </is>
      </c>
      <c r="AP112" s="25" t="n">
        <v>6</v>
      </c>
      <c r="AQ112" s="34" t="n">
        <v>42060</v>
      </c>
      <c r="AS112" s="46">
        <f>+AR112-AQ112</f>
        <v/>
      </c>
      <c r="AT112" s="25" t="inlineStr">
        <is>
          <t>Acta de compromiso</t>
        </is>
      </c>
      <c r="AU112" s="25" t="inlineStr">
        <is>
          <t>Auto de archivo</t>
        </is>
      </c>
    </row>
    <row r="113">
      <c r="B113" s="25" t="inlineStr">
        <is>
          <t>110-2015</t>
        </is>
      </c>
      <c r="C113" s="25" t="n">
        <v>1317853</v>
      </c>
      <c r="D113" s="25" t="inlineStr">
        <is>
          <t>LOTE-PREDIO</t>
        </is>
      </c>
      <c r="E113" s="25" t="inlineStr">
        <is>
          <t>RESIDUOS SOLIDOS</t>
        </is>
      </c>
      <c r="H113" s="25" t="inlineStr">
        <is>
          <t>Disposicion de escombros en predio privado</t>
        </is>
      </c>
      <c r="I113" s="25" t="inlineStr">
        <is>
          <t>De Oficio</t>
        </is>
      </c>
      <c r="T113" s="25" t="inlineStr">
        <is>
          <t>Vereda Perico</t>
        </is>
      </c>
      <c r="U113" s="25" t="inlineStr">
        <is>
          <t>No reporta</t>
        </is>
      </c>
      <c r="V113" s="25" t="inlineStr">
        <is>
          <t>no reporta</t>
        </is>
      </c>
      <c r="W113" s="25" t="inlineStr">
        <is>
          <t>Por determinar</t>
        </is>
      </c>
      <c r="AH113" s="25" t="inlineStr">
        <is>
          <t>Vereda Perico</t>
        </is>
      </c>
      <c r="AI113" s="25" t="inlineStr">
        <is>
          <t>No reporta</t>
        </is>
      </c>
      <c r="AJ113" s="25" t="inlineStr">
        <is>
          <t>No reporta</t>
        </is>
      </c>
      <c r="AL113" s="25" t="inlineStr">
        <is>
          <t>Perico</t>
        </is>
      </c>
      <c r="AP113" s="25" t="n">
        <v>13</v>
      </c>
      <c r="AQ113" s="34" t="n">
        <v>42058</v>
      </c>
      <c r="AR113" s="34" t="n">
        <v>42058</v>
      </c>
      <c r="AS113" s="46">
        <f>+AR113-AQ113</f>
        <v/>
      </c>
      <c r="AT113" s="25" t="inlineStr">
        <is>
          <t>Acta de compromiso</t>
        </is>
      </c>
      <c r="AU113" s="25" t="inlineStr">
        <is>
          <t>Auto de archivo</t>
        </is>
      </c>
      <c r="AW113" s="38" t="n">
        <v>42058</v>
      </c>
      <c r="AX113" s="37" t="inlineStr">
        <is>
          <t>J.Guzman</t>
        </is>
      </c>
      <c r="AY113" s="38" t="n">
        <v>42061</v>
      </c>
    </row>
    <row r="114">
      <c r="B114" s="25" t="inlineStr">
        <is>
          <t>111-2015</t>
        </is>
      </c>
      <c r="C114" s="25" t="inlineStr">
        <is>
          <t>1502 - 1891</t>
        </is>
      </c>
      <c r="D114" s="25" t="inlineStr">
        <is>
          <t>FLORA</t>
        </is>
      </c>
      <c r="H114" s="25" t="inlineStr">
        <is>
          <t>Seguimiento a tala de Arboles</t>
        </is>
      </c>
      <c r="I114" s="25" t="inlineStr">
        <is>
          <t>De Oficio</t>
        </is>
      </c>
      <c r="J114" s="25" t="inlineStr">
        <is>
          <t>KR</t>
        </is>
      </c>
      <c r="K114" s="25" t="n">
        <v>40</v>
      </c>
      <c r="L114" s="25" t="inlineStr">
        <is>
          <t>B</t>
        </is>
      </c>
      <c r="N114" s="25" t="n">
        <v>52</v>
      </c>
      <c r="O114" s="25" t="inlineStr">
        <is>
          <t>B</t>
        </is>
      </c>
      <c r="P114" s="25" t="n">
        <v>17</v>
      </c>
      <c r="Q114" s="25" t="inlineStr">
        <is>
          <t>SUR</t>
        </is>
      </c>
      <c r="S114" s="25" t="inlineStr">
        <is>
          <t>Parte Baja</t>
        </is>
      </c>
      <c r="T114" s="25">
        <f>CONCATENATE(J114," ",K114," ",L114," ",M114," ",N114," ",O114," ",P114," ",Q114," ",R114," ",S114)</f>
        <v/>
      </c>
      <c r="U114" s="25" t="inlineStr">
        <is>
          <t>No reporta</t>
        </is>
      </c>
      <c r="V114" s="25" t="inlineStr">
        <is>
          <t>no reporta</t>
        </is>
      </c>
      <c r="W114" s="25" t="inlineStr">
        <is>
          <t>Omar Arbelaez Toro</t>
        </is>
      </c>
      <c r="X114" s="25" t="inlineStr">
        <is>
          <t>KR</t>
        </is>
      </c>
      <c r="Y114" s="25" t="n">
        <v>40</v>
      </c>
      <c r="Z114" s="25" t="inlineStr">
        <is>
          <t>B</t>
        </is>
      </c>
      <c r="AB114" s="25" t="n">
        <v>52</v>
      </c>
      <c r="AC114" s="25" t="inlineStr">
        <is>
          <t>B</t>
        </is>
      </c>
      <c r="AD114" s="25" t="n">
        <v>17</v>
      </c>
      <c r="AE114" s="25" t="inlineStr">
        <is>
          <t>SUR</t>
        </is>
      </c>
      <c r="AG114" s="25" t="inlineStr">
        <is>
          <t>Parte Baja</t>
        </is>
      </c>
      <c r="AH114" s="25">
        <f>CONCATENATE(X114," ",Y114," ",Z114," ",AA114," ",AB114," ",AC114," ",AD114," ",AE114," ",AF114," ",AG114)</f>
        <v/>
      </c>
      <c r="AI114" s="25" t="n">
        <v>3435877</v>
      </c>
      <c r="AJ114" s="25" t="n">
        <v>2706785</v>
      </c>
      <c r="AK114" s="25" t="inlineStr">
        <is>
          <t>Las Flores</t>
        </is>
      </c>
      <c r="AP114" s="25" t="n">
        <v>3</v>
      </c>
      <c r="AQ114" s="34" t="n">
        <v>42061</v>
      </c>
      <c r="AS114" s="46">
        <f>+AR114-AQ114</f>
        <v/>
      </c>
      <c r="AT114" s="25" t="inlineStr">
        <is>
          <t>Acta de compromiso</t>
        </is>
      </c>
      <c r="AU114" s="25" t="inlineStr">
        <is>
          <t>Auto de archivo</t>
        </is>
      </c>
      <c r="AV114" s="34" t="n">
        <v>42082</v>
      </c>
    </row>
    <row r="115">
      <c r="B115" s="25" t="inlineStr">
        <is>
          <t>112-2015</t>
        </is>
      </c>
      <c r="C115" s="25" t="inlineStr">
        <is>
          <t>1502 - 646</t>
        </is>
      </c>
      <c r="D115" s="25" t="inlineStr">
        <is>
          <t>FLORA</t>
        </is>
      </c>
      <c r="G115" s="25" t="inlineStr">
        <is>
          <t>Conjunto residencia Balcones de la Abdia</t>
        </is>
      </c>
      <c r="H115" s="25" t="inlineStr">
        <is>
          <t>Seguimiento de cumplimiento reparacion Box Coulvert</t>
        </is>
      </c>
      <c r="I115" s="25" t="inlineStr">
        <is>
          <t>De Oficio</t>
        </is>
      </c>
      <c r="J115" s="25" t="inlineStr">
        <is>
          <t>CL</t>
        </is>
      </c>
      <c r="K115" s="25" t="n">
        <v>49</v>
      </c>
      <c r="N115" s="25" t="n">
        <v>80</v>
      </c>
      <c r="P115" s="25" t="n">
        <v>35</v>
      </c>
      <c r="T115" s="25">
        <f>CONCATENATE(J115," ",K115," ",L115," ",M115," ",N115," ",O115," ",P115," ",Q115," ",R115," ",S115)</f>
        <v/>
      </c>
      <c r="U115" s="25" t="inlineStr">
        <is>
          <t>No reporta</t>
        </is>
      </c>
      <c r="V115" s="25" t="inlineStr">
        <is>
          <t>no reporta</t>
        </is>
      </c>
      <c r="W115" s="25" t="inlineStr">
        <is>
          <t>Doris Ochoa Tobon</t>
        </is>
      </c>
      <c r="X115" s="25" t="inlineStr">
        <is>
          <t>CL</t>
        </is>
      </c>
      <c r="Y115" s="25" t="n">
        <v>49</v>
      </c>
      <c r="AB115" s="25" t="n">
        <v>80</v>
      </c>
      <c r="AD115" s="25" t="n">
        <v>35</v>
      </c>
      <c r="AH115" s="25">
        <f>CONCATENATE(X115," ",Y115," ",Z115," ",AA115," ",AB115," ",AC115," ",AD115," ",AE115," ",AF115," ",AG115)</f>
        <v/>
      </c>
      <c r="AI115" s="25" t="n">
        <v>43267731</v>
      </c>
      <c r="AJ115" s="25" t="inlineStr">
        <is>
          <t>4216864 - 3147986101</t>
        </is>
      </c>
      <c r="AK115" s="25" t="inlineStr">
        <is>
          <t>Zuñiga</t>
        </is>
      </c>
      <c r="AP115" s="25" t="n">
        <v>4</v>
      </c>
      <c r="AQ115" s="34" t="n">
        <v>42061</v>
      </c>
      <c r="AS115" s="46">
        <f>+AR115-AQ115</f>
        <v/>
      </c>
      <c r="AT115" s="25" t="inlineStr">
        <is>
          <t>Acta de compromiso</t>
        </is>
      </c>
      <c r="AU115" s="25" t="inlineStr">
        <is>
          <t>Auto de archivo</t>
        </is>
      </c>
      <c r="AV115" s="34" t="n">
        <v>42118</v>
      </c>
    </row>
    <row r="116">
      <c r="B116" s="25" t="inlineStr">
        <is>
          <t>113-2015</t>
        </is>
      </c>
      <c r="C116" s="25" t="n">
        <v>1317795</v>
      </c>
      <c r="D116" s="25" t="inlineStr">
        <is>
          <t>AIRE</t>
        </is>
      </c>
      <c r="G116" s="25" t="inlineStr">
        <is>
          <t>Urb. Sauces de la Concha</t>
        </is>
      </c>
      <c r="H116" s="25" t="inlineStr">
        <is>
          <t>Olores a Gas y Gasolina, afectando urbanizaciones.</t>
        </is>
      </c>
      <c r="I116" s="25" t="inlineStr">
        <is>
          <t>Nora Lopera Giraldo</t>
        </is>
      </c>
      <c r="J116" s="25" t="inlineStr">
        <is>
          <t>CL</t>
        </is>
      </c>
      <c r="K116" s="25" t="n">
        <v>29</v>
      </c>
      <c r="M116" s="25" t="inlineStr">
        <is>
          <t>SUR</t>
        </is>
      </c>
      <c r="N116" s="25" t="n">
        <v>46</v>
      </c>
      <c r="P116" s="25" t="n">
        <v>51</v>
      </c>
      <c r="T116" s="25">
        <f>CONCATENATE(J116," ",K116," ",L116," ",M116," ",N116," ",O116," ",P116," ",Q116," ",R116," ",S116)</f>
        <v/>
      </c>
      <c r="U116" s="25" t="n">
        <v>32335026</v>
      </c>
      <c r="V116" s="25" t="n">
        <v>3764042</v>
      </c>
      <c r="W116" s="25" t="inlineStr">
        <is>
          <t>Por determinar</t>
        </is>
      </c>
      <c r="X116" s="25" t="inlineStr">
        <is>
          <t>KR</t>
        </is>
      </c>
      <c r="Y116" s="25" t="n">
        <v>48</v>
      </c>
      <c r="AB116" s="25" t="n">
        <v>29</v>
      </c>
      <c r="AE116" s="25" t="inlineStr">
        <is>
          <t>SUR</t>
        </is>
      </c>
      <c r="AH116" s="25">
        <f>CONCATENATE(X116," ",Y116," ",Z116," ",AA116," ",AB116," ",AC116," ",AD116," ",AE116," ",AF116," ",AG116)</f>
        <v/>
      </c>
      <c r="AI116" s="25" t="inlineStr">
        <is>
          <t>no reporta</t>
        </is>
      </c>
      <c r="AJ116" s="25" t="inlineStr">
        <is>
          <t>no reporta</t>
        </is>
      </c>
      <c r="AK116" s="25" t="inlineStr">
        <is>
          <t>Jardines</t>
        </is>
      </c>
      <c r="AP116" s="25" t="n">
        <v>2</v>
      </c>
      <c r="AQ116" s="34" t="n">
        <v>42060</v>
      </c>
      <c r="AS116" s="46">
        <f>+AR116-AQ116</f>
        <v/>
      </c>
      <c r="AT116" s="25" t="inlineStr">
        <is>
          <t>Acta de compromiso</t>
        </is>
      </c>
      <c r="AU116" s="25" t="inlineStr">
        <is>
          <t>Auto de archivo</t>
        </is>
      </c>
    </row>
    <row r="117">
      <c r="B117" s="25" t="inlineStr">
        <is>
          <t>114-2015</t>
        </is>
      </c>
      <c r="C117" s="25" t="inlineStr">
        <is>
          <t>1317747-1317835</t>
        </is>
      </c>
      <c r="D117" s="25" t="inlineStr">
        <is>
          <t>ESPACIO PUBLICOS VERDES</t>
        </is>
      </c>
      <c r="H117" s="25" t="inlineStr">
        <is>
          <t>Cambio de piso Blando a piso duro.</t>
        </is>
      </c>
      <c r="I117" s="25" t="inlineStr">
        <is>
          <t>Comunidad</t>
        </is>
      </c>
      <c r="W117" s="25" t="inlineStr">
        <is>
          <t>Por determinar</t>
        </is>
      </c>
      <c r="X117" s="25" t="inlineStr">
        <is>
          <t>CL</t>
        </is>
      </c>
      <c r="Y117" s="25" t="n">
        <v>41</v>
      </c>
      <c r="Z117" s="25" t="inlineStr">
        <is>
          <t>A</t>
        </is>
      </c>
      <c r="AA117" s="25" t="inlineStr">
        <is>
          <t>SUR</t>
        </is>
      </c>
      <c r="AB117" s="25" t="n">
        <v>31</v>
      </c>
      <c r="AD117" s="25" t="n">
        <v>13</v>
      </c>
      <c r="AF117" s="25" t="inlineStr">
        <is>
          <t>Bloque 1,7</t>
        </is>
      </c>
      <c r="AG117" s="25" t="inlineStr">
        <is>
          <t>Primer Piso</t>
        </is>
      </c>
      <c r="AH117" s="25">
        <f>CONCATENATE(X117," ",Y117," ",Z117," ",AA117," ",AB117," ",AC117," ",AD117," ",AE117," ",AF117," ",AG117)</f>
        <v/>
      </c>
      <c r="AI117" s="25" t="inlineStr">
        <is>
          <t>no reporta</t>
        </is>
      </c>
      <c r="AJ117" s="25" t="inlineStr">
        <is>
          <t>no reporta</t>
        </is>
      </c>
      <c r="AK117" s="25" t="inlineStr">
        <is>
          <t>El Dorado</t>
        </is>
      </c>
      <c r="AP117" s="25" t="n">
        <v>7</v>
      </c>
      <c r="AQ117" s="34" t="n">
        <v>42059</v>
      </c>
      <c r="AS117" s="46">
        <f>+AR117-AQ117</f>
        <v/>
      </c>
      <c r="AT117" s="25" t="inlineStr">
        <is>
          <t>Acta de compromiso</t>
        </is>
      </c>
      <c r="AU117" s="25" t="inlineStr">
        <is>
          <t>Auto de archivo</t>
        </is>
      </c>
    </row>
    <row r="118">
      <c r="B118" s="25" t="inlineStr">
        <is>
          <t>115-2015</t>
        </is>
      </c>
      <c r="C118" s="25" t="n">
        <v>1317740</v>
      </c>
      <c r="D118" s="25" t="inlineStr">
        <is>
          <t>FAUNA DOMÉSTICA</t>
        </is>
      </c>
      <c r="G118" s="25" t="inlineStr">
        <is>
          <t>La Heliodora, Antillas parte Alta.</t>
        </is>
      </c>
      <c r="H118" s="25" t="inlineStr">
        <is>
          <t>Vaca en lote del Municipio</t>
        </is>
      </c>
      <c r="I118" s="25" t="inlineStr">
        <is>
          <t>Juan Diego Morales</t>
        </is>
      </c>
      <c r="W118" s="25" t="inlineStr">
        <is>
          <t>Por determinar</t>
        </is>
      </c>
      <c r="AH118" s="25" t="inlineStr">
        <is>
          <t>Antillas Parte Alta, La Heliodora.</t>
        </is>
      </c>
      <c r="AK118" s="25" t="inlineStr">
        <is>
          <t>Las Antillas</t>
        </is>
      </c>
      <c r="AP118" s="25" t="n">
        <v>7</v>
      </c>
      <c r="AQ118" s="34" t="n">
        <v>42058</v>
      </c>
      <c r="AS118" s="46">
        <f>+AR118-AQ118</f>
        <v/>
      </c>
      <c r="AT118" s="25" t="inlineStr">
        <is>
          <t>Acta de compromiso</t>
        </is>
      </c>
      <c r="AU118" s="25" t="inlineStr">
        <is>
          <t>Visitas patrulleros</t>
        </is>
      </c>
    </row>
    <row r="119">
      <c r="B119" s="25" t="inlineStr">
        <is>
          <t>116-2015</t>
        </is>
      </c>
      <c r="C119" s="25" t="inlineStr">
        <is>
          <t>Oficio 022</t>
        </is>
      </c>
      <c r="D119" s="25" t="inlineStr">
        <is>
          <t>FAUNA DOMÉSTICA</t>
        </is>
      </c>
      <c r="H119" s="25" t="inlineStr">
        <is>
          <t>Caballo enterrado en lote</t>
        </is>
      </c>
      <c r="I119" s="25" t="inlineStr">
        <is>
          <t>Comunidad</t>
        </is>
      </c>
      <c r="W119" s="25" t="inlineStr">
        <is>
          <t>Señor Willian</t>
        </is>
      </c>
      <c r="AH119" s="25">
        <f>CONCATENATE(X119," ",Y119," ",Z119," ",AA119," ",AB119," ",AC119," ",AD119," ",AE119," ",AF119," ",AG119)</f>
        <v/>
      </c>
      <c r="AK119" s="25" t="inlineStr">
        <is>
          <t xml:space="preserve">La Mina </t>
        </is>
      </c>
      <c r="AP119" s="25" t="n">
        <v>6</v>
      </c>
      <c r="AQ119" s="34" t="n">
        <v>42057</v>
      </c>
      <c r="AS119" s="46">
        <f>+AR119-AQ119</f>
        <v/>
      </c>
      <c r="AT119" s="25" t="inlineStr">
        <is>
          <t>Acta de compromiso</t>
        </is>
      </c>
      <c r="AU119" s="25" t="inlineStr">
        <is>
          <t>Auto de archivo</t>
        </is>
      </c>
      <c r="AW119" s="38" t="n">
        <v>42101</v>
      </c>
      <c r="AX119" s="37" t="inlineStr">
        <is>
          <t>L. Garcia</t>
        </is>
      </c>
      <c r="AY119" s="38" t="n">
        <v>42101</v>
      </c>
    </row>
    <row r="120">
      <c r="B120" s="25" t="inlineStr">
        <is>
          <t>117-2015</t>
        </is>
      </c>
      <c r="C120" s="25" t="inlineStr">
        <is>
          <t>(Anexo a consecutivo 300-2014)1317615 - Informe de fauna</t>
        </is>
      </c>
      <c r="D120" s="25" t="inlineStr">
        <is>
          <t>FAUNA DOMÉSTICA</t>
        </is>
      </c>
      <c r="H120" s="25" t="inlineStr">
        <is>
          <t xml:space="preserve">Perros encontrados muertos en la quebrada. </t>
        </is>
      </c>
      <c r="I120" s="25" t="inlineStr">
        <is>
          <t>Jose Higuita</t>
        </is>
      </c>
      <c r="J120" s="25" t="inlineStr">
        <is>
          <t>CL</t>
        </is>
      </c>
      <c r="K120" s="25" t="n">
        <v>40</v>
      </c>
      <c r="M120" s="25" t="inlineStr">
        <is>
          <t>SUR</t>
        </is>
      </c>
      <c r="N120" s="25" t="n">
        <v>24</v>
      </c>
      <c r="O120" s="25" t="inlineStr">
        <is>
          <t>EE</t>
        </is>
      </c>
      <c r="P120" s="25" t="n">
        <v>30</v>
      </c>
      <c r="T120" s="25">
        <f>CONCATENATE(J120," ",K120," ",L120," ",M120," ",N120," ",O120," ",P120," ",Q120," ",R120," ",S120)</f>
        <v/>
      </c>
      <c r="U120" s="25" t="n">
        <v>8261486</v>
      </c>
      <c r="V120" s="25" t="n">
        <v>3325028</v>
      </c>
      <c r="W120" s="25" t="inlineStr">
        <is>
          <t>Angelo Ripol</t>
        </is>
      </c>
      <c r="AH120" s="25">
        <f>CONCATENATE(X120," ",Y120," ",Z120," ",AA120," ",AB120," ",AC120," ",AD120," ",AE120," ",AF120," ",AG120)</f>
        <v/>
      </c>
      <c r="AK120" s="25" t="inlineStr">
        <is>
          <t>El Vallano</t>
        </is>
      </c>
      <c r="AL120" s="25" t="inlineStr">
        <is>
          <t>El Vallano</t>
        </is>
      </c>
      <c r="AP120" s="25" t="n">
        <v>11</v>
      </c>
      <c r="AQ120" s="34" t="n">
        <v>42053</v>
      </c>
      <c r="AS120" s="46">
        <f>+AR120-AQ120</f>
        <v/>
      </c>
      <c r="AT120" s="25" t="inlineStr">
        <is>
          <t>Acta de compromiso</t>
        </is>
      </c>
      <c r="AU120" s="25" t="inlineStr">
        <is>
          <t>Auto de archivo</t>
        </is>
      </c>
    </row>
    <row r="121">
      <c r="B121" s="25" t="inlineStr">
        <is>
          <t>118-2015</t>
        </is>
      </c>
      <c r="C121" s="25" t="n">
        <v>1317730</v>
      </c>
      <c r="D121" s="25" t="inlineStr">
        <is>
          <t>ESPACIO PUBLICOS VERDES</t>
        </is>
      </c>
      <c r="H121" s="25" t="inlineStr">
        <is>
          <t>Solicitan sensibilizacion para el manejo adecuado de las basuras.</t>
        </is>
      </c>
      <c r="I121" s="25" t="inlineStr">
        <is>
          <t>Anonimo</t>
        </is>
      </c>
      <c r="W121" s="25" t="inlineStr">
        <is>
          <t>Edificio Helsen</t>
        </is>
      </c>
      <c r="X121" s="25" t="inlineStr">
        <is>
          <t>KR</t>
        </is>
      </c>
      <c r="Y121" s="25" t="n">
        <v>36</v>
      </c>
      <c r="AB121" s="25" t="n">
        <v>39</v>
      </c>
      <c r="AD121" s="25" t="n">
        <v>41</v>
      </c>
      <c r="AE121" s="25" t="inlineStr">
        <is>
          <t>SUR</t>
        </is>
      </c>
      <c r="AH121" s="25">
        <f>CONCATENATE(X121," ",Y121," ",Z121," ",AA121," ",AB121," ",AC121," ",AD121," ",AE121," ",AF121," ",AG121)</f>
        <v/>
      </c>
      <c r="AK121" s="25" t="inlineStr">
        <is>
          <t>Mesa</t>
        </is>
      </c>
      <c r="AP121" s="25" t="n">
        <v>9</v>
      </c>
      <c r="AQ121" s="34" t="n">
        <v>42058</v>
      </c>
      <c r="AS121" s="46">
        <f>+AR121-AQ121</f>
        <v/>
      </c>
      <c r="AT121" s="25" t="inlineStr">
        <is>
          <t>Acta de compromiso</t>
        </is>
      </c>
      <c r="AU121" s="25" t="inlineStr">
        <is>
          <t>Auto de archivo</t>
        </is>
      </c>
      <c r="AV121" s="25" t="inlineStr">
        <is>
          <t xml:space="preserve">Sencibilizaron </t>
        </is>
      </c>
    </row>
    <row r="122">
      <c r="B122" s="25" t="inlineStr">
        <is>
          <t>119-2015</t>
        </is>
      </c>
      <c r="C122" s="25" t="n">
        <v>1317732</v>
      </c>
      <c r="D122" s="25" t="inlineStr">
        <is>
          <t>ESPACIO PUBLICOS VERDES</t>
        </is>
      </c>
      <c r="H122" s="25" t="inlineStr">
        <is>
          <t>Zona vede contaminada</t>
        </is>
      </c>
      <c r="I122" s="25" t="inlineStr">
        <is>
          <t>Anonimo</t>
        </is>
      </c>
      <c r="W122" s="25" t="inlineStr">
        <is>
          <t>Por determinar</t>
        </is>
      </c>
      <c r="X122" s="25" t="inlineStr">
        <is>
          <t>CL</t>
        </is>
      </c>
      <c r="Y122" s="25" t="n">
        <v>21</v>
      </c>
      <c r="AA122" s="25" t="inlineStr">
        <is>
          <t>SUR</t>
        </is>
      </c>
      <c r="AB122" s="25" t="n">
        <v>41</v>
      </c>
      <c r="AC122" s="25" t="inlineStr">
        <is>
          <t>AA</t>
        </is>
      </c>
      <c r="AD122" s="25" t="n">
        <v>40</v>
      </c>
      <c r="AG122" s="25" t="inlineStr">
        <is>
          <t>Arriba supermercado Euro</t>
        </is>
      </c>
      <c r="AH122" s="25">
        <f>CONCATENATE(X122," ",Y122," ",Z122," ",AA122," ",AB122," ",AC122," ",AD122," ",AE122," ",AF122," ",AG122)</f>
        <v/>
      </c>
      <c r="AI122" s="25" t="inlineStr">
        <is>
          <t>no reporta</t>
        </is>
      </c>
      <c r="AJ122" s="25" t="inlineStr">
        <is>
          <t>no reporta</t>
        </is>
      </c>
      <c r="AK122" s="25" t="inlineStr">
        <is>
          <t>Zuñiga</t>
        </is>
      </c>
      <c r="AP122" s="25" t="n">
        <v>4</v>
      </c>
      <c r="AQ122" s="34" t="n">
        <v>42058</v>
      </c>
      <c r="AS122" s="46">
        <f>+AR122-AQ122</f>
        <v/>
      </c>
      <c r="AT122" s="25" t="inlineStr">
        <is>
          <t>Acta de compromiso</t>
        </is>
      </c>
      <c r="AU122" s="25" t="inlineStr">
        <is>
          <t>Visitas patrulleros</t>
        </is>
      </c>
    </row>
    <row r="123">
      <c r="B123" s="25" t="inlineStr">
        <is>
          <t>120-2015</t>
        </is>
      </c>
      <c r="C123" s="25" t="n">
        <v>1317709</v>
      </c>
      <c r="D123" s="25" t="inlineStr">
        <is>
          <t>FLORA</t>
        </is>
      </c>
      <c r="H123" s="25" t="inlineStr">
        <is>
          <t>Poda inadecuada de Palma Payanesa</t>
        </is>
      </c>
      <c r="I123" s="25" t="inlineStr">
        <is>
          <t>Marta Gonzalez</t>
        </is>
      </c>
      <c r="J123" s="25" t="inlineStr">
        <is>
          <t>CL</t>
        </is>
      </c>
      <c r="K123" s="25" t="n">
        <v>25</v>
      </c>
      <c r="L123" s="25" t="inlineStr">
        <is>
          <t>C</t>
        </is>
      </c>
      <c r="M123" s="25" t="inlineStr">
        <is>
          <t>SUR</t>
        </is>
      </c>
      <c r="N123" s="25" t="n">
        <v>45</v>
      </c>
      <c r="P123" s="25" t="n">
        <v>37</v>
      </c>
      <c r="R123" s="25" t="inlineStr">
        <is>
          <t>Apto 401</t>
        </is>
      </c>
      <c r="S123" s="25" t="inlineStr">
        <is>
          <t>Sendero Otra Parte</t>
        </is>
      </c>
      <c r="T123" s="25">
        <f>CONCATENATE(J123," ",K123," ",L123," ",M123," ",N123," ",O123," ",P123," ",Q123," ",R123," ",S123)</f>
        <v/>
      </c>
      <c r="V123" s="25" t="inlineStr">
        <is>
          <t>3026345 - 4601869</t>
        </is>
      </c>
      <c r="W123" s="25" t="inlineStr">
        <is>
          <t>Administracion Unidad</t>
        </is>
      </c>
      <c r="X123" s="25" t="inlineStr">
        <is>
          <t>CL</t>
        </is>
      </c>
      <c r="Y123" s="25" t="n">
        <v>25</v>
      </c>
      <c r="Z123" s="25" t="inlineStr">
        <is>
          <t>C</t>
        </is>
      </c>
      <c r="AA123" s="25" t="inlineStr">
        <is>
          <t>SUR</t>
        </is>
      </c>
      <c r="AB123" s="25" t="n">
        <v>45</v>
      </c>
      <c r="AD123" s="25" t="n">
        <v>37</v>
      </c>
      <c r="AH123" s="25">
        <f>CONCATENATE(X123," ",Y123," ",Z123," ",AA123," ",AB123," ",AC123," ",AD123," ",AE123," ",AF123," ",AG123)</f>
        <v/>
      </c>
      <c r="AJ123" s="25" t="inlineStr">
        <is>
          <t>4215763-3206798209</t>
        </is>
      </c>
      <c r="AK123" s="25" t="inlineStr">
        <is>
          <t>Villagrande</t>
        </is>
      </c>
      <c r="AP123" s="25" t="n">
        <v>2</v>
      </c>
      <c r="AQ123" s="34" t="n">
        <v>42058</v>
      </c>
      <c r="AS123" s="46">
        <f>+AR123-AQ123</f>
        <v/>
      </c>
      <c r="AT123" s="25" t="inlineStr">
        <is>
          <t>Acta de compromiso</t>
        </is>
      </c>
      <c r="AU123" s="25" t="inlineStr">
        <is>
          <t>Auto de archivo</t>
        </is>
      </c>
      <c r="AW123" s="38" t="n">
        <v>42072</v>
      </c>
      <c r="AX123" s="37" t="inlineStr">
        <is>
          <t>L. Garcia</t>
        </is>
      </c>
      <c r="AY123" s="38" t="n">
        <v>42073</v>
      </c>
    </row>
    <row r="124">
      <c r="B124" s="25" t="inlineStr">
        <is>
          <t>121-2015</t>
        </is>
      </c>
      <c r="C124" s="25" t="n">
        <v>117356</v>
      </c>
      <c r="D124" s="25" t="inlineStr">
        <is>
          <t>HÍDRICO</t>
        </is>
      </c>
      <c r="G124" s="25" t="inlineStr">
        <is>
          <t>U.R. Flores de Mayorca</t>
        </is>
      </c>
      <c r="H124" s="25" t="inlineStr">
        <is>
          <t>Basuras en obra transverzal</t>
        </is>
      </c>
      <c r="I124" s="25" t="inlineStr">
        <is>
          <t>Subteniente Ariela Reyes Rodriguez</t>
        </is>
      </c>
      <c r="J124" s="25" t="inlineStr">
        <is>
          <t>CL</t>
        </is>
      </c>
      <c r="K124" s="25" t="n">
        <v>39</v>
      </c>
      <c r="L124" s="25" t="inlineStr">
        <is>
          <t>D</t>
        </is>
      </c>
      <c r="N124" s="25" t="n">
        <v>24</v>
      </c>
      <c r="O124" s="25" t="inlineStr">
        <is>
          <t>EE</t>
        </is>
      </c>
      <c r="P124" s="25" t="n">
        <v>18</v>
      </c>
      <c r="T124" s="25">
        <f>CONCATENATE(J124," ",K124," ",L124," ",M124," ",N124," ",O124," ",P124," ",Q124," ",R124," ",S124)</f>
        <v/>
      </c>
      <c r="V124" s="25" t="n">
        <v>2715897</v>
      </c>
      <c r="W124" s="25" t="inlineStr">
        <is>
          <t>Por determinar</t>
        </is>
      </c>
      <c r="X124" s="25" t="inlineStr">
        <is>
          <t>KR</t>
        </is>
      </c>
      <c r="Y124" s="25" t="n">
        <v>43</v>
      </c>
      <c r="Z124" s="25" t="inlineStr">
        <is>
          <t>A</t>
        </is>
      </c>
      <c r="AB124" s="25" t="n">
        <v>49</v>
      </c>
      <c r="AC124" s="25" t="inlineStr">
        <is>
          <t>D</t>
        </is>
      </c>
      <c r="AE124" s="25" t="inlineStr">
        <is>
          <t>SUR</t>
        </is>
      </c>
      <c r="AH124" s="25">
        <f>CONCATENATE(X124," ",Y124," ",Z124," ",AA124," ",AB124," ",AC124," ",AD124," ",AE124," ",AF124," ",AG124)</f>
        <v/>
      </c>
      <c r="AI124" s="25" t="inlineStr">
        <is>
          <t>no reporta</t>
        </is>
      </c>
      <c r="AJ124" s="25" t="inlineStr">
        <is>
          <t>no reporta</t>
        </is>
      </c>
      <c r="AK124" s="25" t="inlineStr">
        <is>
          <t>El Chingui</t>
        </is>
      </c>
      <c r="AP124" s="25" t="n">
        <v>6</v>
      </c>
      <c r="AQ124" s="34" t="n">
        <v>42055</v>
      </c>
      <c r="AS124" s="46">
        <f>+AR124-AQ124</f>
        <v/>
      </c>
      <c r="AT124" s="25" t="inlineStr">
        <is>
          <t>Acta de compromiso</t>
        </is>
      </c>
      <c r="AU124" s="25" t="inlineStr">
        <is>
          <t>Auto de archivo</t>
        </is>
      </c>
    </row>
    <row r="125">
      <c r="B125" s="25" t="inlineStr">
        <is>
          <t>122-2015</t>
        </is>
      </c>
      <c r="C125" s="25" t="n">
        <v>1317650</v>
      </c>
      <c r="D125" s="25" t="inlineStr">
        <is>
          <t>FLORA</t>
        </is>
      </c>
      <c r="H125" s="25" t="inlineStr">
        <is>
          <t>Posible daño a arboles</t>
        </is>
      </c>
      <c r="I125" s="25" t="inlineStr">
        <is>
          <t>Sneider Mejia</t>
        </is>
      </c>
      <c r="J125" s="25" t="inlineStr">
        <is>
          <t>TR</t>
        </is>
      </c>
      <c r="K125" s="25" t="n">
        <v>34</v>
      </c>
      <c r="L125" s="25" t="inlineStr">
        <is>
          <t>C</t>
        </is>
      </c>
      <c r="M125" s="25" t="inlineStr">
        <is>
          <t>SUR</t>
        </is>
      </c>
      <c r="N125" s="25" t="n">
        <v>31</v>
      </c>
      <c r="O125" s="25" t="inlineStr">
        <is>
          <t>E</t>
        </is>
      </c>
      <c r="P125" s="25" t="n">
        <v>48</v>
      </c>
      <c r="T125" s="25">
        <f>CONCATENATE(J125," ",K125," ",L125," ",M125," ",N125," ",O125," ",P125," ",Q125," ",R125," ",S125)</f>
        <v/>
      </c>
      <c r="V125" s="25" t="n">
        <v>6005159</v>
      </c>
      <c r="W125" s="25" t="inlineStr">
        <is>
          <t>Felipe Vasco</t>
        </is>
      </c>
      <c r="X125" s="25" t="inlineStr">
        <is>
          <t>TR</t>
        </is>
      </c>
      <c r="Y125" s="25" t="n">
        <v>34</v>
      </c>
      <c r="Z125" s="25" t="inlineStr">
        <is>
          <t>C</t>
        </is>
      </c>
      <c r="AA125" s="25" t="inlineStr">
        <is>
          <t>SUR</t>
        </is>
      </c>
      <c r="AB125" s="25" t="n">
        <v>31</v>
      </c>
      <c r="AC125" s="25" t="inlineStr">
        <is>
          <t>E</t>
        </is>
      </c>
      <c r="AD125" s="25" t="n">
        <v>36</v>
      </c>
      <c r="AH125" s="25">
        <f>CONCATENATE(X125," ",Y125," ",Z125," ",AA125," ",AB125," ",AC125," ",AD125," ",AE125," ",AF125," ",AG125)</f>
        <v/>
      </c>
      <c r="AI125" s="25" t="inlineStr">
        <is>
          <t>no reporta</t>
        </is>
      </c>
      <c r="AJ125" s="25" t="inlineStr">
        <is>
          <t>no reporta</t>
        </is>
      </c>
      <c r="AK125" s="25" t="inlineStr">
        <is>
          <t>Obrero</t>
        </is>
      </c>
      <c r="AP125" s="25" t="n">
        <v>9</v>
      </c>
      <c r="AQ125" s="34" t="n">
        <v>42054</v>
      </c>
      <c r="AS125" s="46">
        <f>+AR125-AQ125</f>
        <v/>
      </c>
      <c r="AT125" s="25" t="inlineStr">
        <is>
          <t>Acta de compromiso</t>
        </is>
      </c>
      <c r="AU125" s="25" t="inlineStr">
        <is>
          <t>Auto de archivo</t>
        </is>
      </c>
      <c r="AW125" s="38" t="n">
        <v>42109</v>
      </c>
      <c r="AX125" s="37" t="inlineStr">
        <is>
          <t>Jhon / Miguel</t>
        </is>
      </c>
      <c r="AY125" s="38" t="n">
        <v>42109</v>
      </c>
    </row>
    <row r="126">
      <c r="B126" s="25" t="inlineStr">
        <is>
          <t>123-2015</t>
        </is>
      </c>
      <c r="C126" s="25" t="n">
        <v>1317546</v>
      </c>
      <c r="D126" s="25" t="inlineStr">
        <is>
          <t>HÍDRICO</t>
        </is>
      </c>
      <c r="G126" s="25" t="inlineStr">
        <is>
          <t>Proyecto LYON</t>
        </is>
      </c>
      <c r="H126" s="25" t="inlineStr">
        <is>
          <t>Propuesta para construccion de canaleta en sitio del deslizamiento.</t>
        </is>
      </c>
      <c r="I126" s="25" t="inlineStr">
        <is>
          <t>De Oficio</t>
        </is>
      </c>
      <c r="T126" s="25">
        <f>CONCATENATE(J126," ",K126," ",L126," ",M126," ",N126," ",O126," ",P126," ",Q126," ",R126," ",S126)</f>
        <v/>
      </c>
      <c r="W126" s="25" t="inlineStr">
        <is>
          <t>Esteban Montes Posada (Proyecto LYON)</t>
        </is>
      </c>
      <c r="X126" s="25" t="inlineStr">
        <is>
          <t>CL</t>
        </is>
      </c>
      <c r="Y126" s="25" t="n">
        <v>5</v>
      </c>
      <c r="Z126" s="25" t="inlineStr">
        <is>
          <t>A</t>
        </is>
      </c>
      <c r="AB126" s="25" t="n">
        <v>39</v>
      </c>
      <c r="AD126" s="25" t="n">
        <v>131</v>
      </c>
      <c r="AF126" s="25" t="inlineStr">
        <is>
          <t>Torre 3</t>
        </is>
      </c>
      <c r="AG126" s="25" t="inlineStr">
        <is>
          <t>Piso 4</t>
        </is>
      </c>
      <c r="AH126" s="25">
        <f>CONCATENATE(X126," ",Y126," ",Z126," ",AA126," ",AB126," ",AC126," ",AD126," ",AE126," ",AF126," ",AG126)</f>
        <v/>
      </c>
      <c r="AI126" s="25" t="inlineStr">
        <is>
          <t>no reporta</t>
        </is>
      </c>
      <c r="AJ126" s="25" t="n">
        <v>4482227</v>
      </c>
      <c r="AK126" s="25" t="inlineStr">
        <is>
          <t>El Esmeraldal</t>
        </is>
      </c>
      <c r="AP126" s="25" t="n">
        <v>4</v>
      </c>
      <c r="AQ126" s="34" t="n">
        <v>42048</v>
      </c>
      <c r="AS126" s="46">
        <f>+AR126-AQ126</f>
        <v/>
      </c>
      <c r="AU126" s="25" t="inlineStr">
        <is>
          <t>Remisión u otros</t>
        </is>
      </c>
    </row>
    <row r="127">
      <c r="B127" s="25" t="inlineStr">
        <is>
          <t>124-2015</t>
        </is>
      </c>
      <c r="C127" s="25" t="n">
        <v>1317902</v>
      </c>
      <c r="D127" s="25" t="inlineStr">
        <is>
          <t>ESPACIO PUBLICOS VERDES</t>
        </is>
      </c>
      <c r="H127" s="25" t="inlineStr">
        <is>
          <t>Afectacion a zona verde y dejan espacio muy sucio</t>
        </is>
      </c>
      <c r="I127" s="25" t="inlineStr">
        <is>
          <t>Eduardo</t>
        </is>
      </c>
      <c r="J127" s="25" t="inlineStr">
        <is>
          <t>KR</t>
        </is>
      </c>
      <c r="K127" s="25" t="n">
        <v>45</v>
      </c>
      <c r="L127" s="25" t="inlineStr">
        <is>
          <t>A</t>
        </is>
      </c>
      <c r="N127" s="25" t="n">
        <v>32</v>
      </c>
      <c r="O127" s="25" t="inlineStr">
        <is>
          <t>C</t>
        </is>
      </c>
      <c r="P127" s="25" t="n">
        <v>19</v>
      </c>
      <c r="Q127" s="25" t="inlineStr">
        <is>
          <t>SUR</t>
        </is>
      </c>
      <c r="R127" s="25" t="inlineStr">
        <is>
          <t>Bloque A</t>
        </is>
      </c>
      <c r="S127" s="25" t="inlineStr">
        <is>
          <t>Apto 401</t>
        </is>
      </c>
      <c r="T127" s="25">
        <f>CONCATENATE(J127," ",K127," ",L127," ",M127," ",N127," ",O127," ",P127," ",Q127," ",R127," ",S127)</f>
        <v/>
      </c>
      <c r="W127" s="25" t="inlineStr">
        <is>
          <t>Recuperadores</t>
        </is>
      </c>
      <c r="X127" s="25" t="inlineStr">
        <is>
          <t>KR</t>
        </is>
      </c>
      <c r="Y127" s="25" t="n">
        <v>45</v>
      </c>
      <c r="Z127" s="25" t="inlineStr">
        <is>
          <t>A</t>
        </is>
      </c>
      <c r="AB127" s="25" t="n">
        <v>32</v>
      </c>
      <c r="AC127" s="25" t="inlineStr">
        <is>
          <t>C</t>
        </is>
      </c>
      <c r="AE127" s="25" t="inlineStr">
        <is>
          <t>SUR</t>
        </is>
      </c>
      <c r="AH127" s="25">
        <f>CONCATENATE(X127," ",Y127," ",Z127," ",AA127," ",AB127," ",AC127," ",AD127," ",AE127," ",AF127," ",AG127)</f>
        <v/>
      </c>
      <c r="AI127" s="25" t="inlineStr">
        <is>
          <t>no reporta</t>
        </is>
      </c>
      <c r="AJ127" s="25" t="inlineStr">
        <is>
          <t>no reporta</t>
        </is>
      </c>
      <c r="AK127" s="25" t="inlineStr">
        <is>
          <t>San Marcos</t>
        </is>
      </c>
      <c r="AP127" s="25" t="n">
        <v>2</v>
      </c>
      <c r="AQ127" s="34" t="n">
        <v>42065</v>
      </c>
      <c r="AS127" s="46">
        <f>+AR127-AQ127</f>
        <v/>
      </c>
      <c r="AU127" s="25" t="inlineStr">
        <is>
          <t>Auto de archivo</t>
        </is>
      </c>
      <c r="AV127" s="25" t="inlineStr">
        <is>
          <t>El sector ya fue socializado, igualmente se continuara con el seguimiento.</t>
        </is>
      </c>
    </row>
    <row r="128">
      <c r="B128" s="25" t="inlineStr">
        <is>
          <t>125-2015</t>
        </is>
      </c>
      <c r="C128" s="25" t="n">
        <v>1317886</v>
      </c>
      <c r="D128" s="25" t="inlineStr">
        <is>
          <t>ESPACIO PUBLICOS VERDES</t>
        </is>
      </c>
      <c r="H128" s="25" t="inlineStr">
        <is>
          <t>Escombros en espacio publico</t>
        </is>
      </c>
      <c r="I128" s="25" t="inlineStr">
        <is>
          <t>Anonimo</t>
        </is>
      </c>
      <c r="T128" s="25" t="inlineStr">
        <is>
          <t>Señorial</t>
        </is>
      </c>
      <c r="U128" s="25" t="inlineStr">
        <is>
          <t>No reporta</t>
        </is>
      </c>
      <c r="V128" s="25" t="inlineStr">
        <is>
          <t>no reporta</t>
        </is>
      </c>
      <c r="W128" s="25" t="inlineStr">
        <is>
          <t>Carmen</t>
        </is>
      </c>
      <c r="X128" s="25" t="inlineStr">
        <is>
          <t>CL</t>
        </is>
      </c>
      <c r="Y128" s="25" t="n">
        <v>48</v>
      </c>
      <c r="Z128" s="25" t="inlineStr">
        <is>
          <t>E</t>
        </is>
      </c>
      <c r="AA128" s="25" t="inlineStr">
        <is>
          <t>SUR</t>
        </is>
      </c>
      <c r="AB128" s="25" t="n">
        <v>42</v>
      </c>
      <c r="AC128" s="25" t="inlineStr">
        <is>
          <t>BB</t>
        </is>
      </c>
      <c r="AD128" s="25" t="n">
        <v>77</v>
      </c>
      <c r="AF128" s="25" t="inlineStr">
        <is>
          <t>Bloque 6,1</t>
        </is>
      </c>
      <c r="AG128" s="25" t="inlineStr">
        <is>
          <t>Apto 403</t>
        </is>
      </c>
      <c r="AH128" s="25">
        <f>CONCATENATE(X128," ",Y128," ",Z128," ",AA128," ",AB128," ",AC128," ",AD128," ",AE128," ",AF128," ",AG128)</f>
        <v/>
      </c>
      <c r="AI128" s="25" t="inlineStr">
        <is>
          <t>no reporta</t>
        </is>
      </c>
      <c r="AJ128" s="25" t="inlineStr">
        <is>
          <t>no reporta</t>
        </is>
      </c>
      <c r="AK128" s="25" t="inlineStr">
        <is>
          <t>Loma del Barro</t>
        </is>
      </c>
      <c r="AP128" s="25" t="n">
        <v>7</v>
      </c>
      <c r="AQ128" s="34" t="n">
        <v>42062</v>
      </c>
      <c r="AS128" s="46">
        <f>+AR128-AQ128</f>
        <v/>
      </c>
      <c r="AT128" s="25" t="inlineStr">
        <is>
          <t>Acta de compromiso</t>
        </is>
      </c>
      <c r="AU128" s="25" t="inlineStr">
        <is>
          <t>Visitas patrulleros</t>
        </is>
      </c>
    </row>
    <row r="129">
      <c r="B129" s="25" t="inlineStr">
        <is>
          <t>126-2015</t>
        </is>
      </c>
      <c r="C129" s="25" t="n">
        <v>105197</v>
      </c>
      <c r="D129" s="25" t="inlineStr">
        <is>
          <t>SUELO</t>
        </is>
      </c>
      <c r="H129" s="25" t="inlineStr">
        <is>
          <t>Escombros y basuras en espacio publico en varias direcciones</t>
        </is>
      </c>
      <c r="I129" s="25" t="inlineStr">
        <is>
          <t>Crucelly Rodriguez Alvarez</t>
        </is>
      </c>
      <c r="J129" s="25" t="inlineStr">
        <is>
          <t>DG</t>
        </is>
      </c>
      <c r="K129" s="25" t="n">
        <v>33</v>
      </c>
      <c r="N129" s="25" t="n">
        <v>34</v>
      </c>
      <c r="O129" s="25" t="inlineStr">
        <is>
          <t>C</t>
        </is>
      </c>
      <c r="P129" s="25" t="n">
        <v>11</v>
      </c>
      <c r="Q129" s="25" t="inlineStr">
        <is>
          <t>SUR</t>
        </is>
      </c>
      <c r="S129" s="25" t="inlineStr">
        <is>
          <t>piso 2</t>
        </is>
      </c>
      <c r="T129" s="25">
        <f>CONCATENATE(J129," ",K129," ",L129," ",M129," ",N129," ",O129," ",P129," ",Q129," ",R129," ",S129)</f>
        <v/>
      </c>
      <c r="U129" s="25" t="n">
        <v>32435633</v>
      </c>
      <c r="V129" s="25" t="inlineStr">
        <is>
          <t>3332638-3136161667</t>
        </is>
      </c>
      <c r="W129" s="25" t="inlineStr">
        <is>
          <t>Por determinar</t>
        </is>
      </c>
      <c r="AH129" s="25">
        <f>CONCATENATE(X129," ",Y129," ",Z129," ",AA129," ",AB129," ",AC129," ",AD129," ",AE129," ",AF129," ",AG129)</f>
        <v/>
      </c>
      <c r="AI129" s="25" t="inlineStr">
        <is>
          <t>no reporta</t>
        </is>
      </c>
      <c r="AJ129" s="25" t="inlineStr">
        <is>
          <t>no reporta</t>
        </is>
      </c>
      <c r="AK129" s="25" t="inlineStr">
        <is>
          <t>Obrero</t>
        </is>
      </c>
      <c r="AP129" s="25" t="n">
        <v>9</v>
      </c>
      <c r="AQ129" s="34" t="n">
        <v>42031</v>
      </c>
      <c r="AS129" s="46">
        <f>+AR129-AQ129</f>
        <v/>
      </c>
      <c r="AU129" s="25" t="inlineStr">
        <is>
          <t>Auto de archivo</t>
        </is>
      </c>
      <c r="AV129" s="25" t="inlineStr">
        <is>
          <t xml:space="preserve">Sencibilizaron </t>
        </is>
      </c>
    </row>
    <row r="130">
      <c r="B130" s="25" t="inlineStr">
        <is>
          <t>127-2015</t>
        </is>
      </c>
      <c r="C130" s="25" t="n">
        <v>120051</v>
      </c>
      <c r="D130" s="25" t="inlineStr">
        <is>
          <t>SUELO</t>
        </is>
      </c>
      <c r="G130" s="25" t="inlineStr">
        <is>
          <t>Urb. Quintas de Zuñiga</t>
        </is>
      </c>
      <c r="H130" s="25" t="inlineStr">
        <is>
          <t>Cambio de piso Blando a piso duro.</t>
        </is>
      </c>
      <c r="I130" s="25" t="inlineStr">
        <is>
          <t>Lina Maria Angel Correa</t>
        </is>
      </c>
      <c r="J130" s="25" t="inlineStr">
        <is>
          <t>TR</t>
        </is>
      </c>
      <c r="K130" s="25" t="n">
        <v>27</v>
      </c>
      <c r="L130" s="25" t="inlineStr">
        <is>
          <t>A</t>
        </is>
      </c>
      <c r="M130" s="25" t="inlineStr">
        <is>
          <t>SUR</t>
        </is>
      </c>
      <c r="N130" s="25" t="n">
        <v>42</v>
      </c>
      <c r="P130" s="25" t="n">
        <v>95</v>
      </c>
      <c r="T130" s="25">
        <f>CONCATENATE(J130," ",K130," ",L130," ",M130," ",N130," ",O130," ",P130," ",Q130," ",AF130," ",S130)</f>
        <v/>
      </c>
      <c r="U130" s="25" t="inlineStr">
        <is>
          <t>No reporta</t>
        </is>
      </c>
      <c r="V130" s="25" t="inlineStr">
        <is>
          <t>no reporta</t>
        </is>
      </c>
      <c r="W130" s="25" t="inlineStr">
        <is>
          <t>Por determinar</t>
        </is>
      </c>
      <c r="X130" s="25" t="inlineStr">
        <is>
          <t>TR</t>
        </is>
      </c>
      <c r="Y130" s="25" t="n">
        <v>27</v>
      </c>
      <c r="Z130" s="25" t="inlineStr">
        <is>
          <t>A</t>
        </is>
      </c>
      <c r="AA130" s="25" t="inlineStr">
        <is>
          <t>SUR</t>
        </is>
      </c>
      <c r="AB130" s="25" t="n">
        <v>42</v>
      </c>
      <c r="AD130" s="25" t="n">
        <v>95</v>
      </c>
      <c r="AF130" s="25" t="inlineStr">
        <is>
          <t>Casas 110-111-129-149</t>
        </is>
      </c>
      <c r="AH130" s="25">
        <f>CONCATENATE(X130," ",Y130," ",Z130," ",AA130," ",AB130," ",AC130," ",AD130," ",AE130," ",AF130," ",AG130)</f>
        <v/>
      </c>
      <c r="AI130" s="25" t="inlineStr">
        <is>
          <t>no reporta</t>
        </is>
      </c>
      <c r="AJ130" s="25" t="inlineStr">
        <is>
          <t>no reporta</t>
        </is>
      </c>
      <c r="AK130" s="25" t="inlineStr">
        <is>
          <t>Zuñiga</t>
        </is>
      </c>
      <c r="AP130" s="25" t="n">
        <v>4</v>
      </c>
      <c r="AQ130" s="34" t="n">
        <v>42066</v>
      </c>
      <c r="AS130" s="46">
        <f>+AR130-AQ130</f>
        <v/>
      </c>
      <c r="AU130" s="25" t="inlineStr">
        <is>
          <t>Auto de archivo</t>
        </is>
      </c>
      <c r="AV130" s="25" t="inlineStr">
        <is>
          <t>Problema interno de Quintas de Zuñiga.</t>
        </is>
      </c>
      <c r="AW130" s="38" t="n">
        <v>42072</v>
      </c>
      <c r="AX130" s="37" t="inlineStr">
        <is>
          <t>L. Garcia</t>
        </is>
      </c>
      <c r="AY130" s="38" t="n">
        <v>42088</v>
      </c>
    </row>
    <row r="131">
      <c r="B131" s="25" t="inlineStr">
        <is>
          <t>128-2015</t>
        </is>
      </c>
      <c r="C131" s="25" t="n">
        <v>1317985</v>
      </c>
      <c r="D131" s="25" t="inlineStr">
        <is>
          <t>SUELO</t>
        </is>
      </c>
      <c r="H131" s="25" t="inlineStr">
        <is>
          <t>Escombros y materiales de construccion en espacio publico</t>
        </is>
      </c>
      <c r="I131" s="25" t="inlineStr">
        <is>
          <t>De Oficio</t>
        </is>
      </c>
      <c r="T131" s="25">
        <f>CONCATENATE(J131," ",K131," ",L131," ",M131," ",N131," ",O131," ",P131," ",Q131," ",AF131," ",S131)</f>
        <v/>
      </c>
      <c r="W131" s="25" t="inlineStr">
        <is>
          <t xml:space="preserve">Jorge Arcila - Manuel Marin </t>
        </is>
      </c>
      <c r="X131" s="25" t="inlineStr">
        <is>
          <t>KR</t>
        </is>
      </c>
      <c r="Y131" s="25" t="n">
        <v>43</v>
      </c>
      <c r="Z131" s="25" t="inlineStr">
        <is>
          <t>A</t>
        </is>
      </c>
      <c r="AB131" s="25" t="n">
        <v>32</v>
      </c>
      <c r="AC131" s="25" t="inlineStr">
        <is>
          <t>B</t>
        </is>
      </c>
      <c r="AD131" s="25" t="n">
        <v>84</v>
      </c>
      <c r="AE131" s="25" t="inlineStr">
        <is>
          <t>SUR</t>
        </is>
      </c>
      <c r="AH131" s="25">
        <f>CONCATENATE(X131," ",Y131," ",Z131," ",AA131," ",AB131," ",AC131," ",AD131," ",AE131," ",AF131," ",AG131)</f>
        <v/>
      </c>
      <c r="AI131" s="25" t="inlineStr">
        <is>
          <t>no reporta</t>
        </is>
      </c>
      <c r="AJ131" s="25" t="inlineStr">
        <is>
          <t>3008295501-3128422137</t>
        </is>
      </c>
      <c r="AK131" s="25" t="inlineStr">
        <is>
          <t>Jardines</t>
        </is>
      </c>
      <c r="AP131" s="25" t="n">
        <v>2</v>
      </c>
      <c r="AQ131" s="34" t="n">
        <v>42067</v>
      </c>
      <c r="AS131" s="46">
        <f>+AR131-AQ131</f>
        <v/>
      </c>
      <c r="AU131" s="25" t="inlineStr">
        <is>
          <t>Auto de archivo</t>
        </is>
      </c>
    </row>
    <row r="132">
      <c r="B132" s="25" t="inlineStr">
        <is>
          <t>129-2015</t>
        </is>
      </c>
      <c r="C132" s="25" t="n">
        <v>1317986</v>
      </c>
      <c r="D132" s="25" t="inlineStr">
        <is>
          <t>LOTE-PREDIO</t>
        </is>
      </c>
      <c r="H132" s="25" t="inlineStr">
        <is>
          <t>Banqueo en lote, en alto riesgo.</t>
        </is>
      </c>
      <c r="I132" s="25" t="inlineStr">
        <is>
          <t>De oficio</t>
        </is>
      </c>
      <c r="J132" s="25" t="inlineStr">
        <is>
          <t>TR</t>
        </is>
      </c>
      <c r="K132" s="25" t="n">
        <v>32</v>
      </c>
      <c r="L132" s="25" t="inlineStr">
        <is>
          <t>C</t>
        </is>
      </c>
      <c r="M132" s="25" t="inlineStr">
        <is>
          <t>SUR</t>
        </is>
      </c>
      <c r="N132" s="25" t="n">
        <v>31</v>
      </c>
      <c r="P132" s="25" t="n">
        <v>72</v>
      </c>
      <c r="R132" s="25" t="inlineStr">
        <is>
          <t>Contiguo</t>
        </is>
      </c>
      <c r="S132" s="25" t="n">
        <v>127</v>
      </c>
      <c r="T132" s="25">
        <f>CONCATENATE(J132," ",K132," ",L132," ",M132," ",N132," ",O132," ",P132," ",Q132," ",AF132," ",S132)</f>
        <v/>
      </c>
      <c r="W132" s="25" t="inlineStr">
        <is>
          <t>Por determinar</t>
        </is>
      </c>
      <c r="X132" s="25" t="inlineStr">
        <is>
          <t>TR</t>
        </is>
      </c>
      <c r="Y132" s="25" t="n">
        <v>32</v>
      </c>
      <c r="Z132" s="25" t="inlineStr">
        <is>
          <t>C</t>
        </is>
      </c>
      <c r="AA132" s="25" t="inlineStr">
        <is>
          <t>SUR</t>
        </is>
      </c>
      <c r="AB132" s="25" t="n">
        <v>31</v>
      </c>
      <c r="AD132" s="25" t="n">
        <v>72</v>
      </c>
      <c r="AF132" s="25" t="inlineStr">
        <is>
          <t>Contiguo</t>
        </is>
      </c>
      <c r="AG132" s="25" t="n">
        <v>127</v>
      </c>
      <c r="AH132" s="25">
        <f>CONCATENATE(X132," ",Y132," ",Z132," ",AA132," ",AB132," ",AC132," ",AD132," ",AE132," ",AF132," ",AG132)</f>
        <v/>
      </c>
      <c r="AI132" s="25" t="inlineStr">
        <is>
          <t>no reporta</t>
        </is>
      </c>
      <c r="AJ132" s="25" t="inlineStr">
        <is>
          <t>no reporta</t>
        </is>
      </c>
      <c r="AK132" s="25" t="inlineStr">
        <is>
          <t>Las Flores</t>
        </is>
      </c>
      <c r="AP132" s="25" t="n">
        <v>3</v>
      </c>
      <c r="AQ132" s="34" t="n">
        <v>42067</v>
      </c>
      <c r="AS132" s="46">
        <f>+AR132-AQ132</f>
        <v/>
      </c>
      <c r="AU132" s="25" t="inlineStr">
        <is>
          <t>Auto de archivo</t>
        </is>
      </c>
      <c r="AV132" s="25" t="inlineStr">
        <is>
          <t>Gestion de Riesgo</t>
        </is>
      </c>
    </row>
    <row r="133">
      <c r="B133" s="25" t="inlineStr">
        <is>
          <t>130-2015</t>
        </is>
      </c>
      <c r="C133" s="25" t="n">
        <v>1317987</v>
      </c>
      <c r="D133" s="25" t="inlineStr">
        <is>
          <t>ESPACIO PUBLICOS VERDES</t>
        </is>
      </c>
      <c r="H133" s="25" t="inlineStr">
        <is>
          <t>Escombros y materiales de construccion en espacio publico, tala de Palma Areka</t>
        </is>
      </c>
      <c r="I133" s="25" t="inlineStr">
        <is>
          <t>De Oficio</t>
        </is>
      </c>
      <c r="J133" s="25" t="inlineStr">
        <is>
          <t>CL</t>
        </is>
      </c>
      <c r="K133" s="25" t="n">
        <v>48</v>
      </c>
      <c r="M133" s="25" t="inlineStr">
        <is>
          <t>SUR</t>
        </is>
      </c>
      <c r="N133" s="25" t="n">
        <v>39</v>
      </c>
      <c r="O133" s="25" t="inlineStr">
        <is>
          <t>B</t>
        </is>
      </c>
      <c r="P133" s="25" t="n">
        <v>3</v>
      </c>
      <c r="T133" s="25">
        <f>CONCATENATE(J133," ",K133," ",L133," ",M133," ",N133," ",O133," ",P133," ",Q133," ",AF133," ",S133)</f>
        <v/>
      </c>
      <c r="W133" s="25" t="inlineStr">
        <is>
          <t>Maria Isabel Holguin</t>
        </is>
      </c>
      <c r="X133" s="25" t="inlineStr">
        <is>
          <t>CL</t>
        </is>
      </c>
      <c r="Y133" s="25" t="n">
        <v>48</v>
      </c>
      <c r="AA133" s="25" t="inlineStr">
        <is>
          <t>SUR</t>
        </is>
      </c>
      <c r="AB133" s="25" t="n">
        <v>39</v>
      </c>
      <c r="AC133" s="25" t="inlineStr">
        <is>
          <t>B</t>
        </is>
      </c>
      <c r="AD133" s="25" t="n">
        <v>3</v>
      </c>
      <c r="AH133" s="25">
        <f>CONCATENATE(X133," ",Y133," ",Z133," ",AA133," ",AB133," ",AC133," ",AD133," ",AE133," ",AF133," ",AG133)</f>
        <v/>
      </c>
      <c r="AI133" s="25" t="n">
        <v>43559980</v>
      </c>
      <c r="AJ133" s="25" t="inlineStr">
        <is>
          <t>3320598-3002012843</t>
        </is>
      </c>
      <c r="AK133" s="25" t="inlineStr">
        <is>
          <t>El Trianón</t>
        </is>
      </c>
      <c r="AP133" s="25" t="n">
        <v>7</v>
      </c>
      <c r="AQ133" s="34" t="n">
        <v>42067</v>
      </c>
      <c r="AS133" s="46">
        <f>+AR133-AQ133</f>
        <v/>
      </c>
      <c r="AU133" s="25" t="inlineStr">
        <is>
          <t>Auto de archivo</t>
        </is>
      </c>
    </row>
    <row r="134">
      <c r="B134" s="25" t="inlineStr">
        <is>
          <t>131-2015</t>
        </is>
      </c>
      <c r="C134" s="25" t="n">
        <v>1317997</v>
      </c>
      <c r="E134" s="25" t="inlineStr">
        <is>
          <t>RESIDUOS SOLIDOS</t>
        </is>
      </c>
      <c r="H134" s="25" t="inlineStr">
        <is>
          <t>Residuos solidos colocados, afectando a los vecinos.</t>
        </is>
      </c>
      <c r="I134" s="25" t="inlineStr">
        <is>
          <t>Lingen May Londoño</t>
        </is>
      </c>
      <c r="J134" s="25" t="inlineStr">
        <is>
          <t>CL</t>
        </is>
      </c>
      <c r="K134" s="25" t="n">
        <v>53</v>
      </c>
      <c r="M134" s="25" t="inlineStr">
        <is>
          <t>SUR</t>
        </is>
      </c>
      <c r="N134" s="25" t="n">
        <v>40</v>
      </c>
      <c r="P134" s="25" t="n">
        <v>95</v>
      </c>
      <c r="T134" s="25">
        <f>CONCATENATE(J134," ",K134," ",L134," ",M134," ",N134," ",O134," ",P134," ",Q134," ",AF134," ",S134)</f>
        <v/>
      </c>
      <c r="W134" s="25" t="inlineStr">
        <is>
          <t>Fernando</t>
        </is>
      </c>
      <c r="X134" s="25" t="inlineStr">
        <is>
          <t>CL</t>
        </is>
      </c>
      <c r="Y134" s="25" t="n">
        <v>53</v>
      </c>
      <c r="AA134" s="25" t="inlineStr">
        <is>
          <t>SUR</t>
        </is>
      </c>
      <c r="AB134" s="25" t="n">
        <v>40</v>
      </c>
      <c r="AD134" s="25" t="n">
        <v>95</v>
      </c>
      <c r="AF134" s="25" t="inlineStr">
        <is>
          <t>Al frente</t>
        </is>
      </c>
      <c r="AH134" s="25">
        <f>CONCATENATE(X134," ",Y134," ",Z134," ",AA134," ",AB134," ",AC134," ",AD134," ",AE134," ",AF134," ",AG134)</f>
        <v/>
      </c>
      <c r="AI134" s="25" t="inlineStr">
        <is>
          <t>no reporta</t>
        </is>
      </c>
      <c r="AJ134" s="25" t="inlineStr">
        <is>
          <t>no reporta</t>
        </is>
      </c>
      <c r="AK134" s="25" t="inlineStr">
        <is>
          <t>Loma del Barro</t>
        </is>
      </c>
      <c r="AP134" s="25" t="n">
        <v>7</v>
      </c>
      <c r="AQ134" s="34" t="n">
        <v>42067</v>
      </c>
      <c r="AS134" s="46">
        <f>+AR134-AQ134</f>
        <v/>
      </c>
      <c r="AU134" s="25" t="inlineStr">
        <is>
          <t>Auto de archivo</t>
        </is>
      </c>
      <c r="AW134" s="38" t="n">
        <v>42152</v>
      </c>
      <c r="AX134" s="37" t="inlineStr">
        <is>
          <t>Jeisson/Santiago</t>
        </is>
      </c>
      <c r="AY134" s="38" t="n">
        <v>42152</v>
      </c>
    </row>
    <row r="135">
      <c r="B135" s="25" t="inlineStr">
        <is>
          <t>132-2015</t>
        </is>
      </c>
      <c r="C135" s="25" t="n">
        <v>1318001</v>
      </c>
      <c r="D135" s="25" t="inlineStr">
        <is>
          <t>FAUNA DOMÉSTICA</t>
        </is>
      </c>
      <c r="H135" s="25" t="inlineStr">
        <is>
          <t>Ataque de Perro pastor aleman, ocasionando heridas.</t>
        </is>
      </c>
      <c r="I135" s="25" t="inlineStr">
        <is>
          <t>Laura Lucia de Fatima Acosta Restrepo</t>
        </is>
      </c>
      <c r="J135" s="25" t="inlineStr">
        <is>
          <t>CL</t>
        </is>
      </c>
      <c r="K135" s="25" t="n">
        <v>37</v>
      </c>
      <c r="M135" s="25" t="inlineStr">
        <is>
          <t>SUR</t>
        </is>
      </c>
      <c r="N135" s="25" t="n">
        <v>43</v>
      </c>
      <c r="O135" s="25" t="inlineStr">
        <is>
          <t>A</t>
        </is>
      </c>
      <c r="P135" s="25" t="n">
        <v>76</v>
      </c>
      <c r="T135" s="25">
        <f>CONCATENATE(J135," ",K135," ",L135," ",M135," ",N135," ",O135," ",P135," ",Q135," ",AF135," ",S135)</f>
        <v/>
      </c>
      <c r="U135" s="25" t="n">
        <v>32332629</v>
      </c>
      <c r="V135" s="25" t="inlineStr">
        <is>
          <t>3340777-3013799671</t>
        </is>
      </c>
      <c r="W135" s="25" t="inlineStr">
        <is>
          <t xml:space="preserve">Ivan   </t>
        </is>
      </c>
      <c r="X135" s="25" t="inlineStr">
        <is>
          <t>CL</t>
        </is>
      </c>
      <c r="Y135" s="25" t="n">
        <v>37</v>
      </c>
      <c r="Z135" s="25" t="inlineStr">
        <is>
          <t>B</t>
        </is>
      </c>
      <c r="AA135" s="25" t="inlineStr">
        <is>
          <t>SUR</t>
        </is>
      </c>
      <c r="AB135" s="25" t="n">
        <v>27</v>
      </c>
      <c r="AC135" s="25" t="inlineStr">
        <is>
          <t>D</t>
        </is>
      </c>
      <c r="AD135" s="25" t="n">
        <v>2</v>
      </c>
      <c r="AG135" s="25" t="inlineStr">
        <is>
          <t>casa 108</t>
        </is>
      </c>
      <c r="AH135" s="25">
        <f>CONCATENATE(X135," ",Y135," ",Z135," ",AA135," ",AB135," ",AC135," ",AD135," ",AE135," ",AF135," ",AG135)</f>
        <v/>
      </c>
      <c r="AI135" s="25" t="inlineStr">
        <is>
          <t>no reporta</t>
        </is>
      </c>
      <c r="AJ135" s="25" t="n">
        <v>3148468686</v>
      </c>
      <c r="AK135" s="25" t="inlineStr">
        <is>
          <t>Loma de las Brujas</t>
        </is>
      </c>
      <c r="AP135" s="25" t="n">
        <v>5</v>
      </c>
      <c r="AQ135" s="34" t="n">
        <v>42067</v>
      </c>
      <c r="AS135" s="46">
        <f>+AR135-AQ135</f>
        <v/>
      </c>
      <c r="AU135" s="25" t="inlineStr">
        <is>
          <t>Auto de archivo</t>
        </is>
      </c>
    </row>
    <row r="136">
      <c r="B136" s="25" t="inlineStr">
        <is>
          <t>133-2015</t>
        </is>
      </c>
      <c r="C136" s="25" t="inlineStr">
        <is>
          <t>1318002 - 3353 - 326864</t>
        </is>
      </c>
      <c r="D136" s="25" t="inlineStr">
        <is>
          <t>LOTE-PREDIO</t>
        </is>
      </c>
      <c r="G136" s="25" t="inlineStr">
        <is>
          <t>Colegio Sagrado Corazon Montemayor</t>
        </is>
      </c>
      <c r="H136" s="25" t="inlineStr">
        <is>
          <t>Control ambiental de obra</t>
        </is>
      </c>
      <c r="I136" s="25" t="inlineStr">
        <is>
          <t>De Oficio</t>
        </is>
      </c>
      <c r="T136" s="25">
        <f>CONCATENATE(J136," ",K136," ",L136," ",M136," ",N136," ",O136," ",P136," ",Q136," ",AF136," ",S136)</f>
        <v/>
      </c>
      <c r="W136" s="25" t="inlineStr">
        <is>
          <t>Convel S.A. - Colegio Sagrado Corazon Montemayor</t>
        </is>
      </c>
      <c r="AF136" s="25" t="inlineStr">
        <is>
          <t>Predio 418</t>
        </is>
      </c>
      <c r="AH136" s="25">
        <f>CONCATENATE(X136," ",Y136," ",Z136," ",AA136," ",AB136," ",AC136," ",AD136," ",AE136," ",AF136," ",AG136)</f>
        <v/>
      </c>
      <c r="AJ136" s="25" t="n">
        <v>3128315579</v>
      </c>
      <c r="AK136" s="25" t="inlineStr">
        <is>
          <t>Pantanillo</t>
        </is>
      </c>
      <c r="AL136" s="25" t="inlineStr">
        <is>
          <t>Pantanillo</t>
        </is>
      </c>
      <c r="AP136" s="25" t="n">
        <v>13</v>
      </c>
      <c r="AQ136" s="34" t="n">
        <v>42067</v>
      </c>
      <c r="AS136" s="46">
        <f>+AR136-AQ136</f>
        <v/>
      </c>
      <c r="AU136" s="25" t="inlineStr">
        <is>
          <t>Auto de archivo</t>
        </is>
      </c>
      <c r="AW136" s="38" t="n">
        <v>42066</v>
      </c>
      <c r="AX136" s="37" t="inlineStr">
        <is>
          <t>J. Guzman-A. Arbelaez</t>
        </is>
      </c>
      <c r="AY136" s="38" t="n">
        <v>42067</v>
      </c>
      <c r="AZ136" s="38" t="n">
        <v>42107</v>
      </c>
      <c r="BA136" s="37" t="inlineStr">
        <is>
          <t>J. Guzman</t>
        </is>
      </c>
      <c r="BB136" s="38" t="n">
        <v>42116</v>
      </c>
    </row>
    <row r="137">
      <c r="B137" s="25" t="inlineStr">
        <is>
          <t>134-2015</t>
        </is>
      </c>
      <c r="C137" s="25" t="n">
        <v>1318006</v>
      </c>
      <c r="D137" s="25" t="inlineStr">
        <is>
          <t>LOTE-PREDIO</t>
        </is>
      </c>
      <c r="H137" s="25" t="inlineStr">
        <is>
          <t>Lote sin mantenimiento, esta ocacionando zancudos y bichos Cra 42A # 48 sur 60</t>
        </is>
      </c>
      <c r="I137" s="25" t="inlineStr">
        <is>
          <t>Anonimo</t>
        </is>
      </c>
      <c r="T137" s="25">
        <f>CONCATENATE(J137," ",K137," ",L137," ",M137," ",N137," ",O137," ",P137," ",Q137," ",AF137," ",S137)</f>
        <v/>
      </c>
      <c r="W137" s="25" t="inlineStr">
        <is>
          <t>Juan Carlos Montoya</t>
        </is>
      </c>
      <c r="X137" s="25" t="inlineStr">
        <is>
          <t>KR</t>
        </is>
      </c>
      <c r="Y137" s="25" t="n">
        <v>38</v>
      </c>
      <c r="AB137" s="25" t="n">
        <v>38</v>
      </c>
      <c r="AD137" s="25" t="n">
        <v>34</v>
      </c>
      <c r="AE137" s="25" t="inlineStr">
        <is>
          <t>SUR</t>
        </is>
      </c>
      <c r="AH137" s="25">
        <f>CONCATENATE(X137," ",Y137," ",Z137," ",AA137," ",AB137," ",AC137," ",AD137," ",AE137," ",AF137," ",AG137)</f>
        <v/>
      </c>
      <c r="AI137" s="25" t="inlineStr">
        <is>
          <t>no reporta</t>
        </is>
      </c>
      <c r="AJ137" s="25" t="n">
        <v>3113905722</v>
      </c>
      <c r="AK137" s="25" t="inlineStr">
        <is>
          <t>Mesa</t>
        </is>
      </c>
      <c r="AP137" s="25" t="n">
        <v>9</v>
      </c>
      <c r="AQ137" s="34" t="n">
        <v>42067</v>
      </c>
      <c r="AS137" s="46">
        <f>+AR137-AQ137</f>
        <v/>
      </c>
      <c r="AU137" s="25" t="inlineStr">
        <is>
          <t>Auto de archivo</t>
        </is>
      </c>
    </row>
    <row r="138">
      <c r="B138" s="25" t="inlineStr">
        <is>
          <t>135-2015</t>
        </is>
      </c>
      <c r="C138" s="25" t="inlineStr">
        <is>
          <t xml:space="preserve">(Conscutivo 148-2015) 1318055 - 263543 </t>
        </is>
      </c>
      <c r="D138" s="25" t="inlineStr">
        <is>
          <t>HÍDRICO</t>
        </is>
      </c>
      <c r="G138" s="25" t="inlineStr">
        <is>
          <t>Quintas del Palmar</t>
        </is>
      </c>
      <c r="H138" s="25" t="inlineStr">
        <is>
          <t>Vertimiento de aguas no identificadas</t>
        </is>
      </c>
      <c r="I138" s="25" t="inlineStr">
        <is>
          <t>De oficio - Claudia Gomez - Sec. de Obras Publicas</t>
        </is>
      </c>
      <c r="T138" s="25">
        <f>CONCATENATE(J138," ",K138," ",L138," ",M138," ",N138," ",O138," ",P138," ",Q138," ",AF138," ",S138)</f>
        <v/>
      </c>
      <c r="W138" s="25" t="inlineStr">
        <is>
          <t>Por determinar - informe dice que al parecer son casas de la unidad Quintas del Palmar.</t>
        </is>
      </c>
      <c r="AH138" s="25">
        <f>CONCATENATE(X138," ",Y138," ",Z138," ",AA138," ",AB138," ",AC138," ",AD138," ",AE138," ",AF138," ",AG138)</f>
        <v/>
      </c>
      <c r="AI138" s="25" t="inlineStr">
        <is>
          <t>no reporta</t>
        </is>
      </c>
      <c r="AJ138" s="25" t="inlineStr">
        <is>
          <t>no reporta</t>
        </is>
      </c>
      <c r="AK138" s="25" t="inlineStr">
        <is>
          <t>La Pradera</t>
        </is>
      </c>
      <c r="AP138" s="25" t="n">
        <v>5</v>
      </c>
      <c r="AQ138" s="34" t="n">
        <v>42069</v>
      </c>
      <c r="AS138" s="46">
        <f>+AR138-AQ138</f>
        <v/>
      </c>
      <c r="AU138" s="25" t="inlineStr">
        <is>
          <t>Auto de archivo</t>
        </is>
      </c>
      <c r="AV138" s="25" t="inlineStr">
        <is>
          <t xml:space="preserve">Se realiza citacion a la Administradora de las urbanizacion, dice que el tema es de los propietarios de la vivienda, se citan a los propietarios de la vivienda, viene la hermana de la propietaria y argumenta que la hermana vivie fuera del pais y que ella esta solo cumpliendo con la cita y que la reparacion no la puede hacer ella que debe esperar que la hermana llegue del exterior, se citara nuevamente en el mes de Junio cuando posiblemente la propietaria llegue al pais, el caso sigue en proceso para notificar a la propietaria de esta casa. El dia 25-05-2015 asistio la propietaria de la vivienda 88, ella llama para realizar las pruebas de anilina en los dos predios involucrados. </t>
        </is>
      </c>
    </row>
    <row r="139">
      <c r="B139" s="25" t="inlineStr">
        <is>
          <t>136-2015</t>
        </is>
      </c>
      <c r="C139" s="25" t="n">
        <v>1318054</v>
      </c>
      <c r="D139" s="25" t="inlineStr">
        <is>
          <t>ESPACIO PUBLICOS VERDES</t>
        </is>
      </c>
      <c r="H139" s="25" t="inlineStr">
        <is>
          <t>Cambio de piso Blando a piso duro.</t>
        </is>
      </c>
      <c r="I139" s="25" t="inlineStr">
        <is>
          <t>Anonimo</t>
        </is>
      </c>
      <c r="T139" s="25">
        <f>CONCATENATE(J139," ",K139," ",L139," ",M139," ",N139," ",O139," ",P139," ",Q139," ",AF139," ",S139)</f>
        <v/>
      </c>
      <c r="W139" s="25" t="inlineStr">
        <is>
          <t>Por determinar</t>
        </is>
      </c>
      <c r="X139" s="25" t="inlineStr">
        <is>
          <t>TR</t>
        </is>
      </c>
      <c r="Y139" s="25" t="n">
        <v>34</v>
      </c>
      <c r="Z139" s="25" t="inlineStr">
        <is>
          <t>A</t>
        </is>
      </c>
      <c r="AA139" s="25" t="inlineStr">
        <is>
          <t>SUR</t>
        </is>
      </c>
      <c r="AB139" s="25" t="n">
        <v>32</v>
      </c>
      <c r="AC139" s="25" t="inlineStr">
        <is>
          <t>C</t>
        </is>
      </c>
      <c r="AG139" s="25" t="inlineStr">
        <is>
          <t>Cerca Escuela Jose Miguel de la Calle.</t>
        </is>
      </c>
      <c r="AH139" s="25">
        <f>CONCATENATE(X139," ",Y139," ",Z139," ",AA139," ",AB139," ",AC139," ",AD139," ",AE139," ",AF139," ",AG139)</f>
        <v/>
      </c>
      <c r="AI139" s="25" t="inlineStr">
        <is>
          <t>no reporta</t>
        </is>
      </c>
      <c r="AJ139" s="25" t="inlineStr">
        <is>
          <t>no reporta</t>
        </is>
      </c>
      <c r="AK139" s="25" t="inlineStr">
        <is>
          <t>Obrero</t>
        </is>
      </c>
      <c r="AP139" s="25" t="n">
        <v>9</v>
      </c>
      <c r="AQ139" s="34" t="n">
        <v>42069</v>
      </c>
      <c r="AS139" s="46">
        <f>+AR139-AQ139</f>
        <v/>
      </c>
      <c r="AU139" s="25" t="inlineStr">
        <is>
          <t>Auto de archivo</t>
        </is>
      </c>
    </row>
    <row r="140">
      <c r="B140" s="25" t="inlineStr">
        <is>
          <t>137-2015</t>
        </is>
      </c>
      <c r="C140" s="25" t="n">
        <v>1317793</v>
      </c>
      <c r="E140" s="25" t="inlineStr">
        <is>
          <t>ESCOMBROS</t>
        </is>
      </c>
      <c r="H140" s="25" t="inlineStr">
        <is>
          <t>Escombros en el espacio publico</t>
        </is>
      </c>
      <c r="I140" s="25" t="inlineStr">
        <is>
          <t>de oficio</t>
        </is>
      </c>
      <c r="J140" s="25" t="inlineStr">
        <is>
          <t>KR</t>
        </is>
      </c>
      <c r="K140" s="25" t="n">
        <v>29</v>
      </c>
      <c r="L140" s="25" t="inlineStr">
        <is>
          <t>A</t>
        </is>
      </c>
      <c r="N140" s="25" t="n">
        <v>39</v>
      </c>
      <c r="O140" s="25" t="inlineStr">
        <is>
          <t>B</t>
        </is>
      </c>
      <c r="P140" s="25" t="n">
        <v>61</v>
      </c>
      <c r="Q140" s="25" t="inlineStr">
        <is>
          <t>SUR</t>
        </is>
      </c>
      <c r="T140" s="25">
        <f>CONCATENATE(J140," ",K140," ",L140," ",M140," ",N140," ",O140," ",P140," ",Q140," ",AF140," ",S140)</f>
        <v/>
      </c>
      <c r="W140" s="25" t="inlineStr">
        <is>
          <t>Daniel Medina</t>
        </is>
      </c>
      <c r="X140" s="25" t="inlineStr">
        <is>
          <t>KR</t>
        </is>
      </c>
      <c r="Y140" s="25" t="n">
        <v>29</v>
      </c>
      <c r="Z140" s="25" t="inlineStr">
        <is>
          <t>A</t>
        </is>
      </c>
      <c r="AB140" s="25" t="n">
        <v>39</v>
      </c>
      <c r="AC140" s="25" t="inlineStr">
        <is>
          <t>B</t>
        </is>
      </c>
      <c r="AD140" s="25" t="n">
        <v>61</v>
      </c>
      <c r="AE140" s="25" t="inlineStr">
        <is>
          <t>SUR</t>
        </is>
      </c>
      <c r="AH140" s="25">
        <f>CONCATENATE(X140," ",Y140," ",Z140," ",AA140," ",AB140," ",AC140," ",AD140," ",AE140," ",AF140," ",AG140)</f>
        <v/>
      </c>
      <c r="AI140" s="25" t="inlineStr">
        <is>
          <t>no reporta</t>
        </is>
      </c>
      <c r="AJ140" s="25" t="n">
        <v>3015722659</v>
      </c>
      <c r="AK140" s="25" t="inlineStr">
        <is>
          <t>San José</t>
        </is>
      </c>
      <c r="AP140" s="25" t="n">
        <v>6</v>
      </c>
      <c r="AQ140" s="34" t="n">
        <v>42060</v>
      </c>
      <c r="AS140" s="46">
        <f>+AR140-AQ140</f>
        <v/>
      </c>
      <c r="AU140" s="25" t="inlineStr">
        <is>
          <t>Auto de archivo</t>
        </is>
      </c>
    </row>
    <row r="141">
      <c r="B141" s="25" t="inlineStr">
        <is>
          <t>138-2015</t>
        </is>
      </c>
      <c r="C141" s="25" t="inlineStr">
        <is>
          <t>1318005 - 265111</t>
        </is>
      </c>
      <c r="E141" s="25" t="inlineStr">
        <is>
          <t>RESIDUOS SOLIDOS</t>
        </is>
      </c>
      <c r="H141" s="25" t="inlineStr">
        <is>
          <t>Inadecuada disposicion de residuos solidos en via publica.</t>
        </is>
      </c>
      <c r="I141" s="25" t="inlineStr">
        <is>
          <t>Carolina Berrio</t>
        </is>
      </c>
      <c r="J141" s="25" t="inlineStr">
        <is>
          <t>KR</t>
        </is>
      </c>
      <c r="K141" s="25" t="n">
        <v>41</v>
      </c>
      <c r="N141" s="25" t="n">
        <v>33</v>
      </c>
      <c r="O141" s="25" t="inlineStr">
        <is>
          <t>B</t>
        </is>
      </c>
      <c r="P141" s="25" t="n">
        <v>4</v>
      </c>
      <c r="Q141" s="25" t="inlineStr">
        <is>
          <t>SUR</t>
        </is>
      </c>
      <c r="T141" s="25">
        <f>CONCATENATE(J141," ",K141," ",L141," ",M141," ",N141," ",O141," ",P141," ",Q141," ",AF141," ",S141)</f>
        <v/>
      </c>
      <c r="V141" s="25" t="n">
        <v>3344314</v>
      </c>
      <c r="W141" s="25" t="inlineStr">
        <is>
          <t>por determinar</t>
        </is>
      </c>
      <c r="X141" s="25" t="inlineStr">
        <is>
          <t>KR</t>
        </is>
      </c>
      <c r="Y141" s="25" t="n">
        <v>41</v>
      </c>
      <c r="AB141" s="25" t="n">
        <v>33</v>
      </c>
      <c r="AC141" s="25" t="inlineStr">
        <is>
          <t>B</t>
        </is>
      </c>
      <c r="AE141" s="25" t="inlineStr">
        <is>
          <t>SUR</t>
        </is>
      </c>
      <c r="AH141" s="25">
        <f>CONCATENATE(X141," ",Y141," ",Z141," ",AA141," ",AB141," ",AC141," ",AD141," ",AE141," ",AF141," ",AG141)</f>
        <v/>
      </c>
      <c r="AI141" s="25" t="inlineStr">
        <is>
          <t>no reporta</t>
        </is>
      </c>
      <c r="AJ141" s="25" t="inlineStr">
        <is>
          <t>no reporta</t>
        </is>
      </c>
      <c r="AK141" s="25" t="inlineStr">
        <is>
          <t>La Magnolia</t>
        </is>
      </c>
      <c r="AP141" s="25" t="n">
        <v>9</v>
      </c>
      <c r="AQ141" s="34" t="n">
        <v>42067</v>
      </c>
      <c r="AS141" s="46">
        <f>+AR141-AQ141</f>
        <v/>
      </c>
      <c r="AU141" s="25" t="inlineStr">
        <is>
          <t>Auto de archivo</t>
        </is>
      </c>
    </row>
    <row r="142">
      <c r="B142" s="25" t="inlineStr">
        <is>
          <t>139-2015</t>
        </is>
      </c>
      <c r="C142" s="25" t="n">
        <v>261732</v>
      </c>
      <c r="H142" s="25" t="inlineStr">
        <is>
          <t>Ataque de perro , ocasionando heridas</t>
        </is>
      </c>
      <c r="I142" s="25" t="inlineStr">
        <is>
          <t>Juan Camilo Arango Ehcavarria</t>
        </is>
      </c>
      <c r="J142" s="25" t="inlineStr">
        <is>
          <t>CL</t>
        </is>
      </c>
      <c r="K142" s="25" t="n">
        <v>36</v>
      </c>
      <c r="M142" s="25" t="inlineStr">
        <is>
          <t>SUR</t>
        </is>
      </c>
      <c r="N142" s="25" t="n">
        <v>22</v>
      </c>
      <c r="P142" s="25" t="n">
        <v>5</v>
      </c>
      <c r="T142" s="25">
        <f>CONCATENATE(J142," ",K142," ",L142," ",M142," ",N142," ",O142," ",P142," ",Q142," ",AF142," ",S142)</f>
        <v/>
      </c>
      <c r="W142" s="25" t="inlineStr">
        <is>
          <t>Julio</t>
        </is>
      </c>
      <c r="AF142" s="25" t="inlineStr">
        <is>
          <t>Urbanizacion Palma de Mayorca</t>
        </is>
      </c>
      <c r="AG142" s="25" t="inlineStr">
        <is>
          <t>Apto 412</t>
        </is>
      </c>
      <c r="AH142" s="25">
        <f>CONCATENATE(X142," ",Y142," ",Z142," ",AA142," ",AB142," ",AC142," ",AD142," ",AE142," ",AF142," ",AG142)</f>
        <v/>
      </c>
      <c r="AI142" s="25" t="inlineStr">
        <is>
          <t>no reporta</t>
        </is>
      </c>
      <c r="AJ142" s="25" t="inlineStr">
        <is>
          <t>no reporta</t>
        </is>
      </c>
      <c r="AK142" s="25" t="inlineStr">
        <is>
          <t>El Chocho</t>
        </is>
      </c>
      <c r="AP142" s="25" t="n">
        <v>5</v>
      </c>
      <c r="AQ142" s="34" t="n">
        <v>42073</v>
      </c>
      <c r="AS142" s="46">
        <f>+AR142-AQ142</f>
        <v/>
      </c>
      <c r="AU142" s="25" t="inlineStr">
        <is>
          <t>Auto de archivo</t>
        </is>
      </c>
    </row>
    <row r="143">
      <c r="B143" s="25" t="inlineStr">
        <is>
          <t>140-2015</t>
        </is>
      </c>
      <c r="C143" s="25" t="n">
        <v>118699</v>
      </c>
      <c r="D143" s="25" t="inlineStr">
        <is>
          <t>FLORA</t>
        </is>
      </c>
      <c r="G143" s="25" t="inlineStr">
        <is>
          <t>Proyecto Fontenova</t>
        </is>
      </c>
      <c r="H143" s="25" t="inlineStr">
        <is>
          <t>Afectacion Guadual en zona de retiro Quebrada la sucia.</t>
        </is>
      </c>
      <c r="I143" s="25" t="inlineStr">
        <is>
          <t>de oficio (Contraloria N°088)</t>
        </is>
      </c>
      <c r="J143" s="25" t="inlineStr">
        <is>
          <t>KR</t>
        </is>
      </c>
      <c r="K143" s="25" t="n">
        <v>42</v>
      </c>
      <c r="N143" s="25" t="n">
        <v>48</v>
      </c>
      <c r="O143" s="25" t="inlineStr">
        <is>
          <t>C</t>
        </is>
      </c>
      <c r="P143" s="25" t="n">
        <v>97</v>
      </c>
      <c r="Q143" s="25" t="inlineStr">
        <is>
          <t>SUR</t>
        </is>
      </c>
      <c r="R143" s="25" t="inlineStr">
        <is>
          <t>Bloque 3.6</t>
        </is>
      </c>
      <c r="T143" s="25">
        <f>CONCATENATE(J143," ",K143," ",L143," ",M143," ",N143," ",O143," ",P143," ",Q143," ",AF143," ",S143)</f>
        <v/>
      </c>
      <c r="W143" s="25" t="inlineStr">
        <is>
          <t>Valerio Calle (FonteNova)</t>
        </is>
      </c>
      <c r="X143" s="25" t="inlineStr">
        <is>
          <t>KR</t>
        </is>
      </c>
      <c r="Y143" s="25" t="n">
        <v>42</v>
      </c>
      <c r="AB143" s="25" t="n">
        <v>48</v>
      </c>
      <c r="AC143" s="25" t="inlineStr">
        <is>
          <t>C</t>
        </is>
      </c>
      <c r="AD143" s="25" t="n">
        <v>97</v>
      </c>
      <c r="AE143" s="25" t="inlineStr">
        <is>
          <t>SUR</t>
        </is>
      </c>
      <c r="AF143" s="25" t="inlineStr">
        <is>
          <t>Bloque 3.6</t>
        </is>
      </c>
      <c r="AH143" s="25">
        <f>CONCATENATE(X143," ",Y143," ",Z143," ",AA143," ",AB143," ",AC143," ",AD143," ",AE143," ",AF143," ",AG143)</f>
        <v/>
      </c>
      <c r="AI143" s="25" t="inlineStr">
        <is>
          <t>no reporta</t>
        </is>
      </c>
      <c r="AJ143" s="25" t="inlineStr">
        <is>
          <t>no reporta</t>
        </is>
      </c>
      <c r="AK143" s="25" t="inlineStr">
        <is>
          <t>Loma del Barro</t>
        </is>
      </c>
      <c r="AP143" s="25" t="n">
        <v>7</v>
      </c>
      <c r="AQ143" s="34" t="n">
        <v>42062</v>
      </c>
      <c r="AS143" s="46">
        <f>+AR143-AQ143</f>
        <v/>
      </c>
      <c r="AU143" s="25" t="inlineStr">
        <is>
          <t>Auto de archivo</t>
        </is>
      </c>
    </row>
    <row r="144">
      <c r="B144" s="25" t="inlineStr">
        <is>
          <t>141-2015</t>
        </is>
      </c>
      <c r="C144" s="25" t="n">
        <v>262232</v>
      </c>
      <c r="D144" s="25" t="inlineStr">
        <is>
          <t>HÍDRICO</t>
        </is>
      </c>
      <c r="H144" s="25" t="inlineStr">
        <is>
          <t>Entrega de documetnacion y autorizacion para extraccion de material de playa.</t>
        </is>
      </c>
      <c r="I144" s="25" t="inlineStr">
        <is>
          <t>Anonimo</t>
        </is>
      </c>
      <c r="S144" s="25" t="inlineStr">
        <is>
          <t>Vereda el Vallano</t>
        </is>
      </c>
      <c r="T144" s="25">
        <f>CONCATENATE(J144," ",K144," ",L144," ",M144," ",N144," ",O144," ",P144," ",Q144," ",AF144," ",S144)</f>
        <v/>
      </c>
      <c r="W144" s="25" t="inlineStr">
        <is>
          <t>por determinar</t>
        </is>
      </c>
      <c r="AG144" s="25" t="inlineStr">
        <is>
          <t>Vereda el Vallano</t>
        </is>
      </c>
      <c r="AH144" s="25">
        <f>CONCATENATE(X144," ",Y144," ",Z144," ",AA144," ",AB144," ",AC144," ",AD144," ",AE144," ",AF144," ",AG144)</f>
        <v/>
      </c>
      <c r="AI144" s="25" t="inlineStr">
        <is>
          <t>no reporta</t>
        </is>
      </c>
      <c r="AJ144" s="25" t="inlineStr">
        <is>
          <t>no reporta</t>
        </is>
      </c>
      <c r="AL144" s="25" t="inlineStr">
        <is>
          <t>El Vallano</t>
        </is>
      </c>
      <c r="AP144" s="25" t="n">
        <v>11</v>
      </c>
      <c r="AQ144" s="34" t="n">
        <v>42074</v>
      </c>
      <c r="AS144" s="46">
        <f>+AR144-AQ144</f>
        <v/>
      </c>
      <c r="AU144" s="25" t="inlineStr">
        <is>
          <t>Auto de archivo</t>
        </is>
      </c>
    </row>
    <row r="145">
      <c r="B145" s="25" t="inlineStr">
        <is>
          <t>142-2015</t>
        </is>
      </c>
      <c r="C145" s="25" t="inlineStr">
        <is>
          <t>1150086 - 3398 - 285654</t>
        </is>
      </c>
      <c r="E145" s="25" t="inlineStr">
        <is>
          <t>RESIDUOS SOLIDOS</t>
        </is>
      </c>
      <c r="H145" s="25" t="inlineStr">
        <is>
          <t>Contaminacion Ambiental</t>
        </is>
      </c>
      <c r="I145" s="25" t="inlineStr">
        <is>
          <t>Luz Maria</t>
        </is>
      </c>
      <c r="T145" s="25" t="inlineStr">
        <is>
          <t>Conjunto residencial ciudadela Real.</t>
        </is>
      </c>
      <c r="U145" s="25" t="n">
        <v>32331147</v>
      </c>
      <c r="V145" s="25" t="n">
        <v>3312156</v>
      </c>
      <c r="W145" s="25" t="inlineStr">
        <is>
          <t>Enviaseo</t>
        </is>
      </c>
      <c r="AH145" s="25" t="inlineStr">
        <is>
          <t>Enviaseo</t>
        </is>
      </c>
      <c r="AJ145" s="25" t="n">
        <v>4032000</v>
      </c>
      <c r="AK145" s="25" t="inlineStr">
        <is>
          <t>Primavera</t>
        </is>
      </c>
      <c r="AP145" s="25" t="n">
        <v>8</v>
      </c>
      <c r="AQ145" s="34" t="n">
        <v>42048</v>
      </c>
      <c r="AS145" s="46">
        <f>+AR145-AQ145</f>
        <v/>
      </c>
      <c r="AT145" s="25" t="inlineStr">
        <is>
          <t>Acta de compromiso</t>
        </is>
      </c>
      <c r="AU145" s="25" t="inlineStr">
        <is>
          <t>Auto de archivo</t>
        </is>
      </c>
      <c r="AV145" s="25" t="inlineStr">
        <is>
          <t>Se recibe respuesta por parte de enviaseo y se anexa al expediente.</t>
        </is>
      </c>
    </row>
    <row r="146">
      <c r="B146" s="25" t="inlineStr">
        <is>
          <t>143-2015</t>
        </is>
      </c>
      <c r="C146" s="25" t="n">
        <v>263085</v>
      </c>
      <c r="D146" s="25" t="inlineStr">
        <is>
          <t>FAUNA DOMÉSTICA</t>
        </is>
      </c>
      <c r="H146" s="25" t="inlineStr">
        <is>
          <t>Ataque de Gato, con heridas en pierna Izquierda de la peticionaria.</t>
        </is>
      </c>
      <c r="I146" s="25" t="inlineStr">
        <is>
          <t>Luz Ester SantaMaria</t>
        </is>
      </c>
      <c r="J146" s="25" t="inlineStr">
        <is>
          <t>CL</t>
        </is>
      </c>
      <c r="K146" s="25" t="n">
        <v>33</v>
      </c>
      <c r="L146" s="25" t="inlineStr">
        <is>
          <t>B</t>
        </is>
      </c>
      <c r="M146" s="25" t="inlineStr">
        <is>
          <t>SUR</t>
        </is>
      </c>
      <c r="N146" s="25" t="n">
        <v>44</v>
      </c>
      <c r="P146" s="25" t="n">
        <v>19</v>
      </c>
      <c r="S146" s="25" t="inlineStr">
        <is>
          <t>4to Piso</t>
        </is>
      </c>
      <c r="T146" s="25">
        <f>CONCATENATE(J146," ",K146," ",L146," ",M146," ",N146," ",O146," ",P146," ",Q146," ",AF146," ",S146)</f>
        <v/>
      </c>
      <c r="U146" s="25" t="n">
        <v>32345760</v>
      </c>
      <c r="V146" s="25" t="n">
        <v>2711132</v>
      </c>
      <c r="W146" s="25" t="inlineStr">
        <is>
          <t>Maria Eulalia</t>
        </is>
      </c>
      <c r="X146" s="25" t="inlineStr">
        <is>
          <t>CL</t>
        </is>
      </c>
      <c r="Y146" s="25" t="n">
        <v>33</v>
      </c>
      <c r="Z146" s="25" t="inlineStr">
        <is>
          <t>B</t>
        </is>
      </c>
      <c r="AA146" s="25" t="inlineStr">
        <is>
          <t>SUR</t>
        </is>
      </c>
      <c r="AB146" s="25" t="n">
        <v>44</v>
      </c>
      <c r="AD146" s="25" t="n">
        <v>19</v>
      </c>
      <c r="AF146" s="25" t="inlineStr">
        <is>
          <t>1er Piso</t>
        </is>
      </c>
      <c r="AH146" s="25">
        <f>CONCATENATE(X146," ",Y146," ",Z146," ",AA146," ",AB146," ",AC146," ",AD146," ",AE146," ",AF146," ",AG146)</f>
        <v/>
      </c>
      <c r="AI146" s="25" t="inlineStr">
        <is>
          <t>no reporta</t>
        </is>
      </c>
      <c r="AJ146" s="25" t="inlineStr">
        <is>
          <t>no reporta</t>
        </is>
      </c>
      <c r="AK146" s="25" t="inlineStr">
        <is>
          <t>San Marcos</t>
        </is>
      </c>
      <c r="AP146" s="25" t="n">
        <v>2</v>
      </c>
      <c r="AQ146" s="34" t="n">
        <v>42075</v>
      </c>
      <c r="AS146" s="46">
        <f>+AR146-AQ146</f>
        <v/>
      </c>
      <c r="AU146" s="25" t="inlineStr">
        <is>
          <t>Auto de archivo</t>
        </is>
      </c>
    </row>
    <row r="147">
      <c r="B147" s="25" t="inlineStr">
        <is>
          <t>144-2015</t>
        </is>
      </c>
      <c r="C147" s="25" t="n">
        <v>263068</v>
      </c>
      <c r="D147" s="25" t="inlineStr">
        <is>
          <t>FAUNA DOMÉSTICA</t>
        </is>
      </c>
      <c r="H147" s="25" t="inlineStr">
        <is>
          <t>Agrecion de 4 mascotas a la mascota del peticionario.</t>
        </is>
      </c>
      <c r="I147" s="25" t="inlineStr">
        <is>
          <t>Jaime Gustavo Turizo Ortiz</t>
        </is>
      </c>
      <c r="T147" s="25" t="inlineStr">
        <is>
          <t>Vereda Pantanillo</t>
        </is>
      </c>
      <c r="U147" s="25" t="n">
        <v>8355544</v>
      </c>
      <c r="V147" s="25" t="n">
        <v>3136551366</v>
      </c>
      <c r="W147" s="25" t="inlineStr">
        <is>
          <t>Jorge Arango</t>
        </is>
      </c>
      <c r="AH147" s="25" t="inlineStr">
        <is>
          <t>Vereda Pantanillo</t>
        </is>
      </c>
      <c r="AI147" s="25" t="inlineStr">
        <is>
          <t>no reporta</t>
        </is>
      </c>
      <c r="AJ147" s="25" t="inlineStr">
        <is>
          <t>no reporta</t>
        </is>
      </c>
      <c r="AK147" s="25" t="inlineStr">
        <is>
          <t>Pantanillo</t>
        </is>
      </c>
      <c r="AL147" s="25" t="inlineStr">
        <is>
          <t>Pantanillo</t>
        </is>
      </c>
      <c r="AP147" s="25" t="n">
        <v>13</v>
      </c>
      <c r="AQ147" s="34" t="n">
        <v>42076</v>
      </c>
      <c r="AS147" s="46">
        <f>+AR147-AQ147</f>
        <v/>
      </c>
      <c r="AU147" s="25" t="inlineStr">
        <is>
          <t>Respuesta DP u Oficio</t>
        </is>
      </c>
    </row>
    <row r="148">
      <c r="B148" s="25" t="inlineStr">
        <is>
          <t>145-2015</t>
        </is>
      </c>
      <c r="C148" s="25" t="inlineStr">
        <is>
          <t>102718 - 122541</t>
        </is>
      </c>
      <c r="D148" s="25" t="inlineStr">
        <is>
          <t>AIRE</t>
        </is>
      </c>
      <c r="H148" t="inlineStr">
        <is>
          <t xml:space="preserve">Olores a Gasolina, Veterina y a Cigarrillo, provenientes desde el primer piso, que están enfermando a la Sra. EDILIA OSORIO HENAO. </t>
        </is>
      </c>
      <c r="I148" s="25" t="inlineStr">
        <is>
          <t>De Oficio (Inspectora Dora Luz Agudelo Olaya.)</t>
        </is>
      </c>
      <c r="W148" s="25" t="inlineStr">
        <is>
          <t>por determinar</t>
        </is>
      </c>
      <c r="AH148" s="25" t="inlineStr">
        <is>
          <t>No reporta</t>
        </is>
      </c>
      <c r="AI148" s="25" t="inlineStr">
        <is>
          <t>no reporta</t>
        </is>
      </c>
      <c r="AJ148" s="25" t="inlineStr">
        <is>
          <t>no reporta</t>
        </is>
      </c>
      <c r="AQ148" s="34" t="n">
        <v>42076</v>
      </c>
      <c r="AS148" s="46">
        <f>+AR148-AQ148</f>
        <v/>
      </c>
      <c r="AU148" s="25" t="inlineStr">
        <is>
          <t>Auto de archivo</t>
        </is>
      </c>
    </row>
    <row r="149">
      <c r="B149" s="25" t="inlineStr">
        <is>
          <t>146-2015</t>
        </is>
      </c>
      <c r="C149" s="25" t="n">
        <v>263536</v>
      </c>
      <c r="H149" t="inlineStr">
        <is>
          <t>Verificacion de materiales en sendero peatonal si incumple la norma de comparendo ambiental.</t>
        </is>
      </c>
      <c r="I149" s="25" t="inlineStr">
        <is>
          <t>Mauricio Gomez</t>
        </is>
      </c>
      <c r="J149" s="25" t="inlineStr">
        <is>
          <t>KR</t>
        </is>
      </c>
      <c r="K149" s="25" t="n">
        <v>25</v>
      </c>
      <c r="N149" s="25" t="n">
        <v>39</v>
      </c>
      <c r="O149" s="25" t="inlineStr">
        <is>
          <t>A</t>
        </is>
      </c>
      <c r="P149" s="25" t="n">
        <v>52</v>
      </c>
      <c r="Q149" s="25" t="inlineStr">
        <is>
          <t>SUR</t>
        </is>
      </c>
      <c r="S149" s="25" t="inlineStr">
        <is>
          <t>Int. 107</t>
        </is>
      </c>
      <c r="T149" s="25">
        <f>CONCATENATE(J149," ",K149," ",L149," ",M149," ",N149," ",O149," ",P149," ",Q149," ",AF149," ",S149)</f>
        <v/>
      </c>
      <c r="U149" s="25" t="n">
        <v>3396253</v>
      </c>
      <c r="V149" s="25" t="n">
        <v>3207048123</v>
      </c>
      <c r="W149" s="25" t="inlineStr">
        <is>
          <t>por determinar</t>
        </is>
      </c>
      <c r="X149" s="25" t="inlineStr">
        <is>
          <t>KR</t>
        </is>
      </c>
      <c r="Y149" s="25" t="n">
        <v>25</v>
      </c>
      <c r="AB149" s="25" t="n">
        <v>39</v>
      </c>
      <c r="AC149" s="25" t="inlineStr">
        <is>
          <t>A</t>
        </is>
      </c>
      <c r="AD149" s="25" t="n">
        <v>52</v>
      </c>
      <c r="AE149" s="25" t="inlineStr">
        <is>
          <t>SUR</t>
        </is>
      </c>
      <c r="AG149" s="25" t="inlineStr">
        <is>
          <t>1ra Casa</t>
        </is>
      </c>
      <c r="AH149" s="25">
        <f>CONCATENATE(X149," ",Y149," ",Z149," ",AA149," ",AB149," ",AC149," ",AD149," ",AE149," ",AF149," ",AG149)</f>
        <v/>
      </c>
      <c r="AI149" s="25" t="inlineStr">
        <is>
          <t>no reporta</t>
        </is>
      </c>
      <c r="AJ149" s="25" t="inlineStr">
        <is>
          <t>no reporta</t>
        </is>
      </c>
      <c r="AK149" s="25" t="inlineStr">
        <is>
          <t>El Chingui</t>
        </is>
      </c>
      <c r="AP149" s="25" t="n">
        <v>6</v>
      </c>
      <c r="AQ149" s="34" t="n">
        <v>42076</v>
      </c>
      <c r="AS149" s="46">
        <f>+AR149-AQ149</f>
        <v/>
      </c>
      <c r="AU149" s="25" t="inlineStr">
        <is>
          <t>Auto de archivo</t>
        </is>
      </c>
    </row>
    <row r="150">
      <c r="B150" s="25" t="inlineStr">
        <is>
          <t>147-2015</t>
        </is>
      </c>
      <c r="C150" s="25" t="n">
        <v>263544</v>
      </c>
      <c r="E150" s="25" t="inlineStr">
        <is>
          <t>RESIDUOS SOLIDOS</t>
        </is>
      </c>
      <c r="H150" t="inlineStr">
        <is>
          <t>Residuos solidos colocados, afectando a los vecinos, en horas y dias de no recoleccion.</t>
        </is>
      </c>
      <c r="I150" s="25" t="inlineStr">
        <is>
          <t>Alejandra Gomez</t>
        </is>
      </c>
      <c r="J150" s="25" t="inlineStr">
        <is>
          <t>KR</t>
        </is>
      </c>
      <c r="K150" s="25" t="n">
        <v>24</v>
      </c>
      <c r="L150" s="25" t="inlineStr">
        <is>
          <t>E</t>
        </is>
      </c>
      <c r="N150" s="25" t="n">
        <v>40</v>
      </c>
      <c r="P150" s="25" t="n">
        <v>77</v>
      </c>
      <c r="Q150" s="25" t="inlineStr">
        <is>
          <t>SUR</t>
        </is>
      </c>
      <c r="T150" s="25">
        <f>CONCATENATE(J150," ",K150," ",L150," ",M150," ",N150," ",O150," ",P150," ",Q150," ",AF150," ",S150)</f>
        <v/>
      </c>
      <c r="U150" s="25" t="n">
        <v>43906655</v>
      </c>
      <c r="V150" s="25" t="n">
        <v>3328937</v>
      </c>
      <c r="W150" s="25" t="inlineStr">
        <is>
          <t>por determinar</t>
        </is>
      </c>
      <c r="X150" s="25" t="inlineStr">
        <is>
          <t>KR</t>
        </is>
      </c>
      <c r="Y150" s="25" t="n">
        <v>24</v>
      </c>
      <c r="Z150" s="25" t="inlineStr">
        <is>
          <t>E</t>
        </is>
      </c>
      <c r="AB150" s="25" t="n">
        <v>40</v>
      </c>
      <c r="AD150" s="25" t="n">
        <v>105</v>
      </c>
      <c r="AE150" s="25" t="inlineStr">
        <is>
          <t>SUR</t>
        </is>
      </c>
      <c r="AH150" s="25">
        <f>CONCATENATE(X150," ",Y150," ",Z150," ",AA150," ",AB150," ",AC150," ",AD150," ",AE150," ",AF150," ",AG150)</f>
        <v/>
      </c>
      <c r="AI150" s="25" t="inlineStr">
        <is>
          <t>no reporta</t>
        </is>
      </c>
      <c r="AJ150" s="25" t="inlineStr">
        <is>
          <t>no reporta</t>
        </is>
      </c>
      <c r="AK150" s="25" t="inlineStr">
        <is>
          <t>El Salado</t>
        </is>
      </c>
      <c r="AP150" s="25" t="n">
        <v>6</v>
      </c>
      <c r="AQ150" s="34" t="n">
        <v>42076</v>
      </c>
      <c r="AS150" s="46">
        <f>+AR150-AQ150</f>
        <v/>
      </c>
      <c r="AU150" s="25" t="inlineStr">
        <is>
          <t>Auto de archivo</t>
        </is>
      </c>
      <c r="AV150" s="25" t="inlineStr">
        <is>
          <t>Señal Vertical y sencibilizacion</t>
        </is>
      </c>
      <c r="AW150" s="38" t="n">
        <v>42066</v>
      </c>
      <c r="AX150" s="37" t="inlineStr">
        <is>
          <t>A. Arbelaez</t>
        </is>
      </c>
      <c r="AY150" s="37" t="inlineStr">
        <is>
          <t>03-103-2015</t>
        </is>
      </c>
    </row>
    <row r="151">
      <c r="B151" s="25" t="inlineStr">
        <is>
          <t>148-2015</t>
        </is>
      </c>
      <c r="C151" s="25" t="inlineStr">
        <is>
          <t>(Es la misma 135-2015) 1318055 - 263543 - 290521</t>
        </is>
      </c>
      <c r="D151" s="25" t="inlineStr">
        <is>
          <t>HÍDRICO</t>
        </is>
      </c>
      <c r="H151" t="inlineStr">
        <is>
          <t xml:space="preserve">Descarga de aguas lluvias a via publica </t>
        </is>
      </c>
      <c r="I151" s="25" t="inlineStr">
        <is>
          <t>De oficio</t>
        </is>
      </c>
      <c r="U151" s="25" t="inlineStr">
        <is>
          <t>No reporta</t>
        </is>
      </c>
      <c r="V151" s="25" t="inlineStr">
        <is>
          <t>no reporta</t>
        </is>
      </c>
      <c r="W151" s="25" t="inlineStr">
        <is>
          <t>Quintas del Palmar (Oscar Diaz y Ana Lucia Villa).</t>
        </is>
      </c>
      <c r="AH151" s="25" t="inlineStr">
        <is>
          <t>Urb. Quintas del Palmar</t>
        </is>
      </c>
      <c r="AI151" s="25" t="inlineStr">
        <is>
          <t>no reporta</t>
        </is>
      </c>
      <c r="AJ151" s="25" t="n">
        <v>3007761807</v>
      </c>
      <c r="AK151" s="25" t="inlineStr">
        <is>
          <t>El Escobero</t>
        </is>
      </c>
      <c r="AP151" s="25" t="n">
        <v>10</v>
      </c>
      <c r="AQ151" s="34" t="n">
        <v>42076</v>
      </c>
      <c r="AS151" s="46">
        <f>+AR151-AQ151</f>
        <v/>
      </c>
      <c r="AU151" s="25" t="inlineStr">
        <is>
          <t>Auto de archivo</t>
        </is>
      </c>
      <c r="AV151" s="25" t="inlineStr">
        <is>
          <t xml:space="preserve">Se presento la hermana de la propietaria y dijo que los dueños estaban por fuera del pais y que no estaba autorizada para firmar, se debe citar nuevamente, la propietaria de la vivienda afectada no es la reponzable según informacion entregada por la administracion . </t>
        </is>
      </c>
      <c r="AW151" s="38" t="n">
        <v>42073</v>
      </c>
      <c r="AX151" s="37" t="inlineStr">
        <is>
          <t>A. Arbelaez</t>
        </is>
      </c>
      <c r="AY151" s="38" t="n">
        <v>42073</v>
      </c>
    </row>
    <row r="152">
      <c r="B152" s="25" t="inlineStr">
        <is>
          <t>149-2015</t>
        </is>
      </c>
      <c r="C152" s="25" t="n">
        <v>122860</v>
      </c>
      <c r="D152" s="25" t="inlineStr">
        <is>
          <t>LOTE-PREDIO</t>
        </is>
      </c>
      <c r="H152" t="inlineStr">
        <is>
          <t>Generacion de plagas y acumulacion de residuos en construccion abandonada</t>
        </is>
      </c>
      <c r="I152" s="25" t="inlineStr">
        <is>
          <t>de oficio (Secretaria de Salud)</t>
        </is>
      </c>
      <c r="W152" s="25" t="inlineStr">
        <is>
          <t>Por determinar</t>
        </is>
      </c>
      <c r="X152" s="25" t="inlineStr">
        <is>
          <t>KR</t>
        </is>
      </c>
      <c r="Y152" s="25" t="n">
        <v>42</v>
      </c>
      <c r="Z152" s="25" t="inlineStr">
        <is>
          <t>A</t>
        </is>
      </c>
      <c r="AB152" s="25" t="n">
        <v>48</v>
      </c>
      <c r="AD152" s="25" t="n">
        <v>60</v>
      </c>
      <c r="AE152" s="25" t="inlineStr">
        <is>
          <t>SUR</t>
        </is>
      </c>
      <c r="AG152" s="25" t="inlineStr">
        <is>
          <t>Contiguo a esta direccion</t>
        </is>
      </c>
      <c r="AH152" s="25">
        <f>CONCATENATE(X152," ",Y152," ",Z152," ",AA152," ",AB152," ",AC152," ",AD152," ",AE152," ",AF152," ",AG152)</f>
        <v/>
      </c>
      <c r="AI152" s="25" t="inlineStr">
        <is>
          <t>no reporta</t>
        </is>
      </c>
      <c r="AJ152" s="25" t="inlineStr">
        <is>
          <t>no reporta</t>
        </is>
      </c>
      <c r="AQ152" s="34" t="n">
        <v>42076</v>
      </c>
      <c r="AS152" s="46">
        <f>+AR152-AQ152</f>
        <v/>
      </c>
      <c r="AU152" s="25" t="inlineStr">
        <is>
          <t>Auto de archivo</t>
        </is>
      </c>
    </row>
    <row r="153">
      <c r="B153" s="25" t="inlineStr">
        <is>
          <t>150-2015</t>
        </is>
      </c>
      <c r="C153" s="25" t="n">
        <v>264181</v>
      </c>
      <c r="E153" s="25" t="inlineStr">
        <is>
          <t>RESIDUOS SOLIDOS</t>
        </is>
      </c>
      <c r="H153" t="inlineStr">
        <is>
          <t>Residuos solidos ubicados en horas y dias no autorizados</t>
        </is>
      </c>
      <c r="I153" s="25" t="inlineStr">
        <is>
          <t>Luz Amilvia Arango</t>
        </is>
      </c>
      <c r="J153" s="25" t="inlineStr">
        <is>
          <t>KR</t>
        </is>
      </c>
      <c r="K153" s="25" t="n">
        <v>36</v>
      </c>
      <c r="N153" s="25" t="n">
        <v>39</v>
      </c>
      <c r="P153" s="25" t="n">
        <v>2</v>
      </c>
      <c r="Q153" s="25" t="inlineStr">
        <is>
          <t>SUR</t>
        </is>
      </c>
      <c r="T153" s="25">
        <f>CONCATENATE(J153," ",K153," ",L153," ",M153," ",N153," ",O153," ",P153," ",Q153," ",AF153," ",S153)</f>
        <v/>
      </c>
      <c r="U153" s="25" t="n">
        <v>2760380</v>
      </c>
      <c r="W153" s="25" t="inlineStr">
        <is>
          <t>por determinar</t>
        </is>
      </c>
      <c r="X153" s="25" t="inlineStr">
        <is>
          <t>KR</t>
        </is>
      </c>
      <c r="Y153" s="25" t="n">
        <v>36</v>
      </c>
      <c r="AB153" s="25" t="n">
        <v>39</v>
      </c>
      <c r="AD153" s="25" t="n">
        <v>2</v>
      </c>
      <c r="AE153" s="25" t="inlineStr">
        <is>
          <t>SUR</t>
        </is>
      </c>
      <c r="AH153" s="25">
        <f>CONCATENATE(X153," ",Y153," ",Z153," ",AA153," ",AB153," ",AC153," ",AD153," ",AE153," ",AF153," ",AG153)</f>
        <v/>
      </c>
      <c r="AI153" s="25" t="inlineStr">
        <is>
          <t>no reporta</t>
        </is>
      </c>
      <c r="AJ153" s="25" t="inlineStr">
        <is>
          <t>no reporta</t>
        </is>
      </c>
      <c r="AK153" s="25" t="inlineStr">
        <is>
          <t>Mesa</t>
        </is>
      </c>
      <c r="AP153" s="25" t="n">
        <v>9</v>
      </c>
      <c r="AQ153" s="34" t="n">
        <v>42079</v>
      </c>
      <c r="AS153" s="46">
        <f>+AR153-AQ153</f>
        <v/>
      </c>
      <c r="AU153" s="25" t="inlineStr">
        <is>
          <t>Auto de archivo</t>
        </is>
      </c>
    </row>
    <row r="154">
      <c r="B154" s="25" t="inlineStr">
        <is>
          <t>151-2015</t>
        </is>
      </c>
      <c r="C154" s="25" t="n">
        <v>263725</v>
      </c>
      <c r="E154" s="25" t="inlineStr">
        <is>
          <t>ESCOMBROS</t>
        </is>
      </c>
      <c r="H154" t="inlineStr">
        <is>
          <t>Tablilla y escombros en el espacio publico.</t>
        </is>
      </c>
      <c r="I154" s="25" t="inlineStr">
        <is>
          <t>de oficio</t>
        </is>
      </c>
      <c r="T154" s="25">
        <f>CONCATENATE(J154," ",K154," ",L154," ",M154," ",N154," ",O154," ",P154," ",Q154," ",AF154," ",S154)</f>
        <v/>
      </c>
      <c r="W154" s="25" t="inlineStr">
        <is>
          <t>Adriana Montoya</t>
        </is>
      </c>
      <c r="X154" s="25" t="inlineStr">
        <is>
          <t>CL</t>
        </is>
      </c>
      <c r="Y154" s="25" t="n">
        <v>48</v>
      </c>
      <c r="Z154" s="25" t="inlineStr">
        <is>
          <t>F</t>
        </is>
      </c>
      <c r="AA154" s="25" t="inlineStr">
        <is>
          <t>SUR</t>
        </is>
      </c>
      <c r="AB154" s="25" t="n">
        <v>48</v>
      </c>
      <c r="AC154" s="25" t="inlineStr">
        <is>
          <t>BB</t>
        </is>
      </c>
      <c r="AD154" s="25" t="n">
        <v>50</v>
      </c>
      <c r="AF154" s="25" t="inlineStr">
        <is>
          <t>B. 6,7</t>
        </is>
      </c>
      <c r="AG154" s="25" t="inlineStr">
        <is>
          <t>Apto 101</t>
        </is>
      </c>
      <c r="AH154" s="25">
        <f>CONCATENATE(X154," ",Y154," ",Z154," ",AA154," ",AB154," ",AC154," ",AD154," ",AE154," ",AF154," ",AG154)</f>
        <v/>
      </c>
      <c r="AI154" s="25" t="inlineStr">
        <is>
          <t>no reporta</t>
        </is>
      </c>
      <c r="AJ154" s="25" t="n">
        <v>2060015</v>
      </c>
      <c r="AK154" s="25" t="inlineStr">
        <is>
          <t>Loma del Barro</t>
        </is>
      </c>
      <c r="AP154" s="25" t="n">
        <v>7</v>
      </c>
      <c r="AQ154" s="34" t="n">
        <v>42079</v>
      </c>
      <c r="AS154" s="46">
        <f>+AR154-AQ154</f>
        <v/>
      </c>
      <c r="AU154" s="25" t="inlineStr">
        <is>
          <t>Auto de archivo</t>
        </is>
      </c>
    </row>
    <row r="155">
      <c r="B155" s="25" t="inlineStr">
        <is>
          <t>152-2015</t>
        </is>
      </c>
      <c r="C155" s="25" t="n">
        <v>123217</v>
      </c>
      <c r="E155" s="25" t="inlineStr">
        <is>
          <t>RESIDUOS SOLIDOS</t>
        </is>
      </c>
      <c r="H155" t="inlineStr">
        <is>
          <t>Residuos solidos en via publica en el sector de la Paz.</t>
        </is>
      </c>
      <c r="I155" s="25" t="inlineStr">
        <is>
          <t>de oficio</t>
        </is>
      </c>
      <c r="J155" s="25" t="inlineStr">
        <is>
          <t>CL</t>
        </is>
      </c>
      <c r="K155" s="25" t="n">
        <v>45</v>
      </c>
      <c r="M155" s="25" t="inlineStr">
        <is>
          <t>SUR</t>
        </is>
      </c>
      <c r="N155" s="25" t="n">
        <v>42</v>
      </c>
      <c r="O155" s="25" t="inlineStr">
        <is>
          <t>D</t>
        </is>
      </c>
      <c r="T155" s="25">
        <f>CONCATENATE(J155," ",K155," ",L155," ",M155," ",N155," ",O155," ",P155," ",Q155," ",AF155," ",S155)</f>
        <v/>
      </c>
      <c r="W155" s="25" t="inlineStr">
        <is>
          <t>Por determinar</t>
        </is>
      </c>
      <c r="X155" s="25" t="inlineStr">
        <is>
          <t>CL</t>
        </is>
      </c>
      <c r="Y155" s="25" t="n">
        <v>45</v>
      </c>
      <c r="AA155" s="25" t="inlineStr">
        <is>
          <t>SUR</t>
        </is>
      </c>
      <c r="AB155" s="25" t="n">
        <v>42</v>
      </c>
      <c r="AC155" s="25" t="inlineStr">
        <is>
          <t>D</t>
        </is>
      </c>
      <c r="AH155" s="25">
        <f>CONCATENATE(X155," ",Y155," ",Z155," ",AA155," ",AB155," ",AC155," ",AD155," ",AE155," ",AF155," ",AG155)</f>
        <v/>
      </c>
      <c r="AI155" s="25" t="inlineStr">
        <is>
          <t>no reporta</t>
        </is>
      </c>
      <c r="AJ155" s="25" t="inlineStr">
        <is>
          <t>no reporta</t>
        </is>
      </c>
      <c r="AK155" s="25" t="inlineStr">
        <is>
          <t>La Paz</t>
        </is>
      </c>
      <c r="AP155" s="25" t="n">
        <v>7</v>
      </c>
      <c r="AQ155" s="34" t="n">
        <v>42074</v>
      </c>
      <c r="AS155" s="46">
        <f>+AR155-AQ155</f>
        <v/>
      </c>
      <c r="AU155" s="25" t="inlineStr">
        <is>
          <t>Auto de archivo</t>
        </is>
      </c>
    </row>
    <row r="156">
      <c r="B156" s="25" t="inlineStr">
        <is>
          <t>153-2015</t>
        </is>
      </c>
      <c r="C156" s="25" t="n">
        <v>264595</v>
      </c>
      <c r="E156" s="25" t="inlineStr">
        <is>
          <t>ESCOMBROS</t>
        </is>
      </c>
      <c r="H156" t="inlineStr">
        <is>
          <t>Escombros en espacio publico dejados por raforma de apartamento.</t>
        </is>
      </c>
      <c r="I156" s="25" t="inlineStr">
        <is>
          <t>de oficio</t>
        </is>
      </c>
      <c r="T156" s="25">
        <f>CONCATENATE(J156," ",K156," ",L156," ",M156," ",N156," ",O156," ",P156," ",Q156," ",AF156," ",S156)</f>
        <v/>
      </c>
      <c r="W156" s="25" t="inlineStr">
        <is>
          <t xml:space="preserve">Claudia Soto </t>
        </is>
      </c>
      <c r="X156" s="25" t="inlineStr">
        <is>
          <t>CL</t>
        </is>
      </c>
      <c r="Y156" s="25" t="n">
        <v>40</v>
      </c>
      <c r="Z156" s="25" t="inlineStr">
        <is>
          <t>C</t>
        </is>
      </c>
      <c r="AA156" s="25" t="inlineStr">
        <is>
          <t>SUR</t>
        </is>
      </c>
      <c r="AB156" s="25" t="n">
        <v>30</v>
      </c>
      <c r="AD156" s="25" t="n">
        <v>70</v>
      </c>
      <c r="AG156" s="25" t="inlineStr">
        <is>
          <t>Apto 301</t>
        </is>
      </c>
      <c r="AH156" s="25">
        <f>CONCATENATE(X156," ",Y156," ",Z156," ",AA156," ",AB156," ",AC156," ",AD156," ",AE156," ",AF156," ",AG156)</f>
        <v/>
      </c>
      <c r="AI156" s="25" t="inlineStr">
        <is>
          <t>no reporta</t>
        </is>
      </c>
      <c r="AJ156" s="25" t="inlineStr">
        <is>
          <t>no reporta</t>
        </is>
      </c>
      <c r="AK156" s="25" t="inlineStr">
        <is>
          <t>El Dorado</t>
        </is>
      </c>
      <c r="AP156" s="25" t="n">
        <v>7</v>
      </c>
      <c r="AQ156" s="34" t="n">
        <v>42080</v>
      </c>
      <c r="AS156" s="46">
        <f>+AR156-AQ156</f>
        <v/>
      </c>
      <c r="AU156" s="25" t="inlineStr">
        <is>
          <t>Auto de archivo</t>
        </is>
      </c>
    </row>
    <row r="157">
      <c r="B157" s="25" t="inlineStr">
        <is>
          <t>154-2015</t>
        </is>
      </c>
      <c r="C157" s="25" t="n">
        <v>264596</v>
      </c>
      <c r="D157" s="25" t="inlineStr">
        <is>
          <t>ESPACIO PUBLICOS VERDES</t>
        </is>
      </c>
      <c r="H157" t="inlineStr">
        <is>
          <t>Material vegetal en el espacio publico sin recoger y lote del municipio con cambuche de viciosos, falta mantenimiento</t>
        </is>
      </c>
      <c r="I157" s="25" t="inlineStr">
        <is>
          <t>de oficio</t>
        </is>
      </c>
      <c r="T157" s="25">
        <f>CONCATENATE(J157," ",K157," ",L157," ",M157," ",N157," ",O157," ",P157," ",Q157," ",AF157," ",S157)</f>
        <v/>
      </c>
      <c r="W157" s="25" t="inlineStr">
        <is>
          <t>por determinar</t>
        </is>
      </c>
      <c r="X157" s="25" t="inlineStr">
        <is>
          <t>CL</t>
        </is>
      </c>
      <c r="Y157" s="25" t="n">
        <v>40</v>
      </c>
      <c r="Z157" s="25" t="inlineStr">
        <is>
          <t>C</t>
        </is>
      </c>
      <c r="AA157" s="25" t="inlineStr">
        <is>
          <t>SUR</t>
        </is>
      </c>
      <c r="AB157" s="25" t="n">
        <v>30</v>
      </c>
      <c r="AD157" s="25" t="n">
        <v>88</v>
      </c>
      <c r="AH157" s="25">
        <f>CONCATENATE(X157," ",Y157," ",Z157," ",AA157," ",AB157," ",AC157," ",AD157," ",AE157," ",AF157," ",AG157)</f>
        <v/>
      </c>
      <c r="AI157" s="25" t="inlineStr">
        <is>
          <t>no reporta</t>
        </is>
      </c>
      <c r="AJ157" s="25" t="inlineStr">
        <is>
          <t>no reporta</t>
        </is>
      </c>
      <c r="AK157" s="25" t="inlineStr">
        <is>
          <t>El Dorado</t>
        </is>
      </c>
      <c r="AP157" s="25" t="n">
        <v>7</v>
      </c>
      <c r="AQ157" s="34" t="n">
        <v>42080</v>
      </c>
      <c r="AS157" s="46">
        <f>+AR157-AQ157</f>
        <v/>
      </c>
      <c r="AU157" s="25" t="inlineStr">
        <is>
          <t>Auto de archivo</t>
        </is>
      </c>
    </row>
    <row r="158">
      <c r="B158" s="25" t="inlineStr">
        <is>
          <t>155-2015</t>
        </is>
      </c>
      <c r="C158" s="25" t="n">
        <v>264597</v>
      </c>
      <c r="E158" s="25" t="inlineStr">
        <is>
          <t>ESCOMBROS</t>
        </is>
      </c>
      <c r="H158" t="inlineStr">
        <is>
          <t>Material de escombros tapando el paso peatonal</t>
        </is>
      </c>
      <c r="I158" s="25" t="inlineStr">
        <is>
          <t>Comunidad</t>
        </is>
      </c>
      <c r="T158" s="25">
        <f>CONCATENATE(J158," ",K158," ",L158," ",M158," ",N158," ",O158," ",P158," ",Q158," ",AF158," ",S158)</f>
        <v/>
      </c>
      <c r="W158" s="25" t="inlineStr">
        <is>
          <t>Por determinar</t>
        </is>
      </c>
      <c r="X158" s="25" t="inlineStr">
        <is>
          <t>CL</t>
        </is>
      </c>
      <c r="Y158" s="25" t="n">
        <v>40</v>
      </c>
      <c r="AA158" s="25" t="inlineStr">
        <is>
          <t>SUR</t>
        </is>
      </c>
      <c r="AB158" s="25" t="n">
        <v>25</v>
      </c>
      <c r="AC158" s="25" t="inlineStr">
        <is>
          <t>A</t>
        </is>
      </c>
      <c r="AD158" s="25" t="n">
        <v>62</v>
      </c>
      <c r="AH158" s="25">
        <f>CONCATENATE(X158," ",Y158," ",Z158," ",AA158," ",AB158," ",AC158," ",AD158," ",AE158," ",AF158," ",AG158)</f>
        <v/>
      </c>
      <c r="AI158" s="25" t="inlineStr">
        <is>
          <t>no reporta</t>
        </is>
      </c>
      <c r="AJ158" s="25" t="inlineStr">
        <is>
          <t>no reporta</t>
        </is>
      </c>
      <c r="AK158" s="25" t="inlineStr">
        <is>
          <t>El Salado</t>
        </is>
      </c>
      <c r="AP158" s="25" t="n">
        <v>6</v>
      </c>
      <c r="AQ158" s="34" t="n">
        <v>42080</v>
      </c>
      <c r="AS158" s="46">
        <f>+AR158-AQ158</f>
        <v/>
      </c>
      <c r="AU158" s="25" t="inlineStr">
        <is>
          <t>Auto de archivo</t>
        </is>
      </c>
    </row>
    <row r="159">
      <c r="B159" s="25" t="inlineStr">
        <is>
          <t>156-2015</t>
        </is>
      </c>
      <c r="C159" s="25" t="n">
        <v>264593</v>
      </c>
      <c r="E159" s="25" t="inlineStr">
        <is>
          <t>ESCOMBROS</t>
        </is>
      </c>
      <c r="H159" t="inlineStr">
        <is>
          <t>Mala dispocision de escombros en el espacio publico</t>
        </is>
      </c>
      <c r="I159" s="25" t="inlineStr">
        <is>
          <t>de oficio</t>
        </is>
      </c>
      <c r="J159" s="25" t="inlineStr">
        <is>
          <t>CL</t>
        </is>
      </c>
      <c r="K159" s="25" t="n">
        <v>45</v>
      </c>
      <c r="N159" s="25" t="n">
        <v>43</v>
      </c>
      <c r="O159" s="25" t="inlineStr">
        <is>
          <t>A</t>
        </is>
      </c>
      <c r="P159" s="25" t="n">
        <v>35</v>
      </c>
      <c r="T159" s="25">
        <f>CONCATENATE(J159," ",K159," ",L159," ",M159," ",N159," ",O159," ",P159," ",Q159," ",AF159," ",S159)</f>
        <v/>
      </c>
      <c r="W159" s="25" t="inlineStr">
        <is>
          <t>Rodrigo Velez T.</t>
        </is>
      </c>
      <c r="X159" s="25" t="inlineStr">
        <is>
          <t>CL</t>
        </is>
      </c>
      <c r="Y159" s="25" t="n">
        <v>45</v>
      </c>
      <c r="AB159" s="25" t="n">
        <v>43</v>
      </c>
      <c r="AC159" s="25" t="inlineStr">
        <is>
          <t>A</t>
        </is>
      </c>
      <c r="AD159" s="25" t="n">
        <v>35</v>
      </c>
      <c r="AH159" s="25">
        <f>CONCATENATE(X159," ",Y159," ",Z159," ",AA159," ",AB159," ",AC159," ",AD159," ",AE159," ",AF159," ",AG159)</f>
        <v/>
      </c>
      <c r="AI159" s="25" t="inlineStr">
        <is>
          <t>No reporta</t>
        </is>
      </c>
      <c r="AJ159" s="25" t="inlineStr">
        <is>
          <t>No reporta</t>
        </is>
      </c>
      <c r="AK159" s="25" t="inlineStr">
        <is>
          <t>Primavera</t>
        </is>
      </c>
      <c r="AP159" s="25" t="n">
        <v>8</v>
      </c>
      <c r="AQ159" s="34" t="n">
        <v>42080</v>
      </c>
      <c r="AS159" s="46">
        <f>+AR159-AQ159</f>
        <v/>
      </c>
      <c r="AU159" s="25" t="inlineStr">
        <is>
          <t>Auto de archivo</t>
        </is>
      </c>
    </row>
    <row r="160">
      <c r="B160" s="25" t="inlineStr">
        <is>
          <t>157-2015</t>
        </is>
      </c>
      <c r="C160" s="25" t="n">
        <v>264594</v>
      </c>
      <c r="E160" s="25" t="inlineStr">
        <is>
          <t>RESIDUOS SOLIDOS</t>
        </is>
      </c>
      <c r="H160" t="inlineStr">
        <is>
          <t>Manejo inadecuado de residuos solidos desde el segundo piso del edificio</t>
        </is>
      </c>
      <c r="I160" s="25" t="inlineStr">
        <is>
          <t>de oficio</t>
        </is>
      </c>
      <c r="T160" s="25">
        <f>CONCATENATE(J160," ",K160," ",L160," ",M160," ",N160," ",O160," ",P160," ",Q160," ",AF160," ",S160)</f>
        <v/>
      </c>
      <c r="W160" s="25" t="inlineStr">
        <is>
          <t>J. Sanchez</t>
        </is>
      </c>
      <c r="X160" s="25" t="inlineStr">
        <is>
          <t>KR</t>
        </is>
      </c>
      <c r="Y160" s="25" t="n">
        <v>46</v>
      </c>
      <c r="Z160" s="25" t="inlineStr">
        <is>
          <t>A</t>
        </is>
      </c>
      <c r="AB160" s="25" t="n">
        <v>45</v>
      </c>
      <c r="AD160" s="25" t="n">
        <v>30</v>
      </c>
      <c r="AH160" s="25">
        <f>CONCATENATE(X160," ",Y160," ",Z160," ",AA160," ",AB160," ",AC160," ",AD160," ",AE160," ",AF160," ",AG160)</f>
        <v/>
      </c>
      <c r="AI160" s="25" t="inlineStr">
        <is>
          <t>No reporta</t>
        </is>
      </c>
      <c r="AJ160" s="25" t="inlineStr">
        <is>
          <t>No reporta</t>
        </is>
      </c>
      <c r="AK160" s="25" t="inlineStr">
        <is>
          <t>Primavera</t>
        </is>
      </c>
      <c r="AP160" s="25" t="n">
        <v>8</v>
      </c>
      <c r="AQ160" s="34" t="n">
        <v>42080</v>
      </c>
      <c r="AS160" s="46">
        <f>+AR160-AQ160</f>
        <v/>
      </c>
      <c r="AU160" s="25" t="inlineStr">
        <is>
          <t>Auto de archivo</t>
        </is>
      </c>
    </row>
    <row r="161">
      <c r="B161" s="25" t="inlineStr">
        <is>
          <t>158-2015</t>
        </is>
      </c>
      <c r="C161" s="25" t="n">
        <v>264990</v>
      </c>
      <c r="E161" s="25" t="inlineStr">
        <is>
          <t>RESIDUOS SOLIDOS</t>
        </is>
      </c>
      <c r="H161" t="inlineStr">
        <is>
          <t xml:space="preserve">Manejo inadecuado de residuos solidos  </t>
        </is>
      </c>
      <c r="I161" s="25" t="inlineStr">
        <is>
          <t>De Oficio</t>
        </is>
      </c>
      <c r="T161" s="25">
        <f>CONCATENATE(J161," ",K161," ",L161," ",M161," ",N161," ",O161," ",P161," ",Q161," ",AF161," ",S161)</f>
        <v/>
      </c>
      <c r="W161" s="25" t="inlineStr">
        <is>
          <t>Leon Muñoz Ospina</t>
        </is>
      </c>
      <c r="X161" s="25" t="inlineStr">
        <is>
          <t>KR</t>
        </is>
      </c>
      <c r="Y161" s="25" t="n">
        <v>40</v>
      </c>
      <c r="AB161" s="25" t="n">
        <v>48</v>
      </c>
      <c r="AH161" s="25">
        <f>CONCATENATE(X161," ",Y161," ",Z161," ",AA161," ",AB161," ",AC161," ",AD161," ",AE161," ",AF161," ",AG161)</f>
        <v/>
      </c>
      <c r="AI161" s="25" t="inlineStr">
        <is>
          <t>No reporta</t>
        </is>
      </c>
      <c r="AJ161" s="25" t="inlineStr">
        <is>
          <t>No reporta</t>
        </is>
      </c>
      <c r="AK161" s="25" t="inlineStr">
        <is>
          <t>El Trianón</t>
        </is>
      </c>
      <c r="AP161" s="25" t="n">
        <v>7</v>
      </c>
      <c r="AQ161" s="34" t="n">
        <v>42081</v>
      </c>
      <c r="AS161" s="46">
        <f>+AR161-AQ161</f>
        <v/>
      </c>
      <c r="AU161" s="25" t="inlineStr">
        <is>
          <t>Auto de archivo</t>
        </is>
      </c>
    </row>
    <row r="162">
      <c r="B162" s="25" t="inlineStr">
        <is>
          <t>159-2015</t>
        </is>
      </c>
      <c r="C162" s="25" t="n">
        <v>264989</v>
      </c>
      <c r="E162" s="25" t="inlineStr">
        <is>
          <t>RESIDUOS SOLIDOS</t>
        </is>
      </c>
      <c r="H162" t="inlineStr">
        <is>
          <t xml:space="preserve">Manejo inadecuado de residuos solidos  </t>
        </is>
      </c>
      <c r="I162" s="25" t="inlineStr">
        <is>
          <t>de oficio</t>
        </is>
      </c>
      <c r="J162" s="25" t="inlineStr">
        <is>
          <t>KR</t>
        </is>
      </c>
      <c r="K162" s="25" t="n">
        <v>43</v>
      </c>
      <c r="L162" s="25" t="inlineStr">
        <is>
          <t>A</t>
        </is>
      </c>
      <c r="N162" s="25" t="n">
        <v>40</v>
      </c>
      <c r="T162" s="25">
        <f>CONCATENATE(J162," ",K162," ",L162," ",M162," ",N162," ",O162," ",P162," ",Q162," ",AF162," ",S162)</f>
        <v/>
      </c>
      <c r="X162" s="25" t="inlineStr">
        <is>
          <t>KR</t>
        </is>
      </c>
      <c r="Y162" s="25" t="n">
        <v>43</v>
      </c>
      <c r="Z162" s="25" t="inlineStr">
        <is>
          <t>A</t>
        </is>
      </c>
      <c r="AB162" s="25" t="n">
        <v>40</v>
      </c>
      <c r="AH162" s="25">
        <f>CONCATENATE(X162," ",Y162," ",Z162," ",AA162," ",AB162," ",AC162," ",AD162," ",AE162," ",AF162," ",AG162)</f>
        <v/>
      </c>
      <c r="AI162" s="25" t="inlineStr">
        <is>
          <t>No reporta</t>
        </is>
      </c>
      <c r="AJ162" s="25" t="inlineStr">
        <is>
          <t>No reporta</t>
        </is>
      </c>
      <c r="AK162" s="25" t="inlineStr">
        <is>
          <t>Zona Centro</t>
        </is>
      </c>
      <c r="AP162" s="25" t="n">
        <v>9</v>
      </c>
      <c r="AQ162" s="34" t="n">
        <v>42081</v>
      </c>
      <c r="AS162" s="46">
        <f>+AR162-AQ162</f>
        <v/>
      </c>
      <c r="AU162" s="25" t="inlineStr">
        <is>
          <t>Auto de archivo</t>
        </is>
      </c>
      <c r="AV162" s="25" t="inlineStr">
        <is>
          <t>Patrulleros realizaron la Sensibilizacion.</t>
        </is>
      </c>
    </row>
    <row r="163">
      <c r="B163" s="25" t="inlineStr">
        <is>
          <t>160-2015</t>
        </is>
      </c>
      <c r="C163" s="25" t="n">
        <v>265040</v>
      </c>
      <c r="D163" s="25" t="inlineStr">
        <is>
          <t>ESPACIO PUBLICOS VERDES</t>
        </is>
      </c>
      <c r="H163" t="inlineStr">
        <is>
          <t>Echa brea en el muro del jardin para que nadie se siente.</t>
        </is>
      </c>
      <c r="I163" s="25" t="inlineStr">
        <is>
          <t>Anonimo</t>
        </is>
      </c>
      <c r="T163" s="25">
        <f>CONCATENATE(J163," ",K163," ",L163," ",M163," ",N163," ",O163," ",P163," ",Q163," ",AF163," ",S163)</f>
        <v/>
      </c>
      <c r="W163" s="25" t="inlineStr">
        <is>
          <t>Henry Suarez</t>
        </is>
      </c>
      <c r="X163" s="25" t="inlineStr">
        <is>
          <t>KR</t>
        </is>
      </c>
      <c r="Y163" s="25" t="n">
        <v>44</v>
      </c>
      <c r="Z163" s="25" t="inlineStr">
        <is>
          <t>A</t>
        </is>
      </c>
      <c r="AB163" s="25" t="n">
        <v>30</v>
      </c>
      <c r="AD163" s="25" t="n">
        <v>29</v>
      </c>
      <c r="AE163" s="25" t="inlineStr">
        <is>
          <t>SUR</t>
        </is>
      </c>
      <c r="AH163" s="25">
        <f>CONCATENATE(X163," ",Y163," ",Z163," ",AA163," ",AB163," ",AC163," ",AD163," ",AE163," ",AF163," ",AG163)</f>
        <v/>
      </c>
      <c r="AI163" s="25" t="inlineStr">
        <is>
          <t>No reporta</t>
        </is>
      </c>
      <c r="AJ163" s="25" t="inlineStr">
        <is>
          <t>No reporta</t>
        </is>
      </c>
      <c r="AK163" s="25" t="inlineStr">
        <is>
          <t>Jardines</t>
        </is>
      </c>
      <c r="AP163" s="25" t="n">
        <v>2</v>
      </c>
      <c r="AQ163" s="34" t="n">
        <v>42081</v>
      </c>
      <c r="AS163" s="46">
        <f>+AR163-AQ163</f>
        <v/>
      </c>
      <c r="AU163" s="25" t="inlineStr">
        <is>
          <t>Auto de archivo</t>
        </is>
      </c>
    </row>
    <row r="164">
      <c r="B164" s="25" t="inlineStr">
        <is>
          <t>161-2015</t>
        </is>
      </c>
      <c r="C164" s="25" t="n">
        <v>265263</v>
      </c>
      <c r="E164" s="25" t="inlineStr">
        <is>
          <t>ESCOMBROS</t>
        </is>
      </c>
      <c r="H164" t="inlineStr">
        <is>
          <t>Constructora que dispone escombros y residuos solidos en zona verde.</t>
        </is>
      </c>
      <c r="I164" s="25" t="inlineStr">
        <is>
          <t>Maria Victoria Ramirez</t>
        </is>
      </c>
      <c r="J164" s="25" t="inlineStr">
        <is>
          <t>TR</t>
        </is>
      </c>
      <c r="K164" s="25" t="n">
        <v>34</v>
      </c>
      <c r="L164" s="25" t="inlineStr">
        <is>
          <t>C</t>
        </is>
      </c>
      <c r="M164" s="25" t="inlineStr">
        <is>
          <t>SUR</t>
        </is>
      </c>
      <c r="N164" s="25" t="n">
        <v>39</v>
      </c>
      <c r="P164" s="25" t="n">
        <v>27</v>
      </c>
      <c r="T164" s="25">
        <f>CONCATENATE(J164," ",K164," ",L164," ",M164," ",N164," ",O164," ",P164," ",Q164," ",AF164," ",S164)</f>
        <v/>
      </c>
      <c r="U164" s="25" t="inlineStr">
        <is>
          <t>no reporta</t>
        </is>
      </c>
      <c r="V164" s="25" t="n">
        <v>2761923</v>
      </c>
      <c r="W164" s="25" t="inlineStr">
        <is>
          <t>Por Determinar</t>
        </is>
      </c>
      <c r="X164" s="25" t="inlineStr">
        <is>
          <t>TR</t>
        </is>
      </c>
      <c r="Y164" s="25" t="n">
        <v>34</v>
      </c>
      <c r="Z164" s="25" t="inlineStr">
        <is>
          <t>C</t>
        </is>
      </c>
      <c r="AA164" s="25" t="inlineStr">
        <is>
          <t>SUR</t>
        </is>
      </c>
      <c r="AB164" s="25" t="n">
        <v>39</v>
      </c>
      <c r="AD164" s="25" t="n">
        <v>24</v>
      </c>
      <c r="AH164" s="25">
        <f>CONCATENATE(X164," ",Y164," ",Z164," ",AA164," ",AB164," ",AC164," ",AD164," ",AE164," ",AF164," ",AG164)</f>
        <v/>
      </c>
      <c r="AI164" s="25" t="inlineStr">
        <is>
          <t>no reporta</t>
        </is>
      </c>
      <c r="AJ164" s="25" t="inlineStr">
        <is>
          <t>no reporta</t>
        </is>
      </c>
      <c r="AK164" s="25" t="inlineStr">
        <is>
          <t>Obrero</t>
        </is>
      </c>
      <c r="AP164" s="25" t="n">
        <v>9</v>
      </c>
      <c r="AQ164" s="34" t="n">
        <v>42081</v>
      </c>
      <c r="AS164" s="46">
        <f>+AR164-AQ164</f>
        <v/>
      </c>
      <c r="AU164" s="25" t="inlineStr">
        <is>
          <t>Auto de archivo</t>
        </is>
      </c>
    </row>
    <row r="165">
      <c r="B165" s="25" t="inlineStr">
        <is>
          <t>162-2015</t>
        </is>
      </c>
      <c r="C165" s="25" t="n">
        <v>265603</v>
      </c>
      <c r="D165" s="25" t="inlineStr">
        <is>
          <t>FLORA</t>
        </is>
      </c>
      <c r="H165" t="inlineStr">
        <is>
          <t>Tala de Guadua en retiro de quebrada.</t>
        </is>
      </c>
      <c r="I165" s="25" t="inlineStr">
        <is>
          <t>Comunidad</t>
        </is>
      </c>
      <c r="T165" s="25">
        <f>CONCATENATE(J165," ",K165," ",L165," ",M165," ",N165," ",O165," ",P165," ",Q165," ",AF165," ",S165)</f>
        <v/>
      </c>
      <c r="W165" s="25" t="inlineStr">
        <is>
          <t>por determinar</t>
        </is>
      </c>
      <c r="AF165" s="25" t="inlineStr">
        <is>
          <t>Casa de patio loma el atravesado arriba de tres esquinas.</t>
        </is>
      </c>
      <c r="AH165" s="25">
        <f>CONCATENATE(X165," ",Y165," ",Z165," ",AA165," ",AB165," ",AC165," ",AD165," ",AE165," ",AF165," ",AG165)</f>
        <v/>
      </c>
      <c r="AI165" s="25" t="inlineStr">
        <is>
          <t>no reporta</t>
        </is>
      </c>
      <c r="AJ165" s="25" t="inlineStr">
        <is>
          <t>no reporta</t>
        </is>
      </c>
      <c r="AK165" s="25" t="inlineStr">
        <is>
          <t>Loma El Atravezado</t>
        </is>
      </c>
      <c r="AP165" s="25" t="n">
        <v>4</v>
      </c>
      <c r="AQ165" s="34" t="n">
        <v>42082</v>
      </c>
      <c r="AS165" s="46">
        <f>+AR165-AQ165</f>
        <v/>
      </c>
      <c r="AU165" s="25" t="inlineStr">
        <is>
          <t>Auto de archivo</t>
        </is>
      </c>
    </row>
    <row r="166">
      <c r="B166" s="25" t="inlineStr">
        <is>
          <t>163-2015</t>
        </is>
      </c>
      <c r="C166" s="25" t="n">
        <v>265604</v>
      </c>
      <c r="E166" s="25" t="inlineStr">
        <is>
          <t>ESCOMBROS</t>
        </is>
      </c>
      <c r="H166" t="inlineStr">
        <is>
          <t>Los residentes de esta direccion sacan escombros al espacio publico y no las mandan a recoger.</t>
        </is>
      </c>
      <c r="I166" s="25" t="inlineStr">
        <is>
          <t>Comunidad</t>
        </is>
      </c>
      <c r="T166" s="25">
        <f>CONCATENATE(J166," ",K166," ",L166," ",M166," ",N166," ",O166," ",P166," ",Q166," ",AF166," ",S166)</f>
        <v/>
      </c>
      <c r="W166" s="25" t="inlineStr">
        <is>
          <t>por determinar</t>
        </is>
      </c>
      <c r="X166" s="25" t="inlineStr">
        <is>
          <t>TR</t>
        </is>
      </c>
      <c r="Y166" s="25" t="n">
        <v>35</v>
      </c>
      <c r="Z166" s="25" t="inlineStr">
        <is>
          <t>C</t>
        </is>
      </c>
      <c r="AA166" s="25" t="inlineStr">
        <is>
          <t>SUR</t>
        </is>
      </c>
      <c r="AB166" s="25" t="n">
        <v>33</v>
      </c>
      <c r="AD166" s="25" t="n">
        <v>50</v>
      </c>
      <c r="AH166" s="25">
        <f>CONCATENATE(X166," ",Y166," ",Z166," ",AA166," ",AB166," ",AC166," ",AD166," ",AE166," ",AF166," ",AG166)</f>
        <v/>
      </c>
      <c r="AI166" s="25" t="inlineStr">
        <is>
          <t>no reporta</t>
        </is>
      </c>
      <c r="AJ166" s="25" t="inlineStr">
        <is>
          <t>no reporta</t>
        </is>
      </c>
      <c r="AK166" s="25" t="inlineStr">
        <is>
          <t>Los Naranjos</t>
        </is>
      </c>
      <c r="AP166" s="25" t="n">
        <v>9</v>
      </c>
      <c r="AQ166" s="34" t="n">
        <v>42082</v>
      </c>
      <c r="AS166" s="46">
        <f>+AR166-AQ166</f>
        <v/>
      </c>
      <c r="AU166" s="25" t="inlineStr">
        <is>
          <t>Auto de archivo</t>
        </is>
      </c>
    </row>
    <row r="167">
      <c r="B167" s="25" t="inlineStr">
        <is>
          <t>164-2015</t>
        </is>
      </c>
      <c r="C167" s="25" t="n">
        <v>265615</v>
      </c>
      <c r="E167" s="25" t="inlineStr">
        <is>
          <t>RESIDUOS SOLIDOS</t>
        </is>
      </c>
      <c r="H167" t="inlineStr">
        <is>
          <t>Residuos solidos en horas no devidas acopiadas en zonas verdes.</t>
        </is>
      </c>
      <c r="I167" s="25" t="inlineStr">
        <is>
          <t>Silvia Bernal Ocampo</t>
        </is>
      </c>
      <c r="S167" s="25" t="inlineStr">
        <is>
          <t>San Mateo</t>
        </is>
      </c>
      <c r="T167" s="25">
        <f>CONCATENATE(J167," ",K167," ",L167," ",M167," ",N167," ",O167," ",P167," ",Q167," ",AF167," ",S167)</f>
        <v/>
      </c>
      <c r="U167" s="25" t="n">
        <v>39184275</v>
      </c>
      <c r="V167" s="25" t="n">
        <v>3177347574</v>
      </c>
      <c r="W167" s="25" t="inlineStr">
        <is>
          <t>por determinar</t>
        </is>
      </c>
      <c r="AF167" s="25" t="inlineStr">
        <is>
          <t>Al lado de la iglesia en la esquina de la cancha de futbol.</t>
        </is>
      </c>
      <c r="AH167" s="25">
        <f>CONCATENATE(X167," ",Y167," ",Z167," ",AA167," ",AB167," ",AC167," ",AD167," ",AE167," ",AF167," ",AG167)</f>
        <v/>
      </c>
      <c r="AK167" s="25" t="inlineStr">
        <is>
          <t>Los Naranjos</t>
        </is>
      </c>
      <c r="AP167" s="25" t="n">
        <v>9</v>
      </c>
      <c r="AQ167" s="34" t="n">
        <v>42082</v>
      </c>
      <c r="AS167" s="46">
        <f>+AR167-AQ167</f>
        <v/>
      </c>
      <c r="AU167" s="25" t="inlineStr">
        <is>
          <t>Auto de archivo</t>
        </is>
      </c>
    </row>
    <row r="168">
      <c r="B168" s="25" t="inlineStr">
        <is>
          <t>165-2015</t>
        </is>
      </c>
      <c r="C168" s="25" t="inlineStr">
        <is>
          <t>123795-103307</t>
        </is>
      </c>
      <c r="D168" s="25" t="inlineStr">
        <is>
          <t>HÍDRICO</t>
        </is>
      </c>
      <c r="H168" t="inlineStr">
        <is>
          <t>La Sra. Gloria Patricia Restrepo se queja de los olores desagradables de un caño y proliferación de vectores.</t>
        </is>
      </c>
      <c r="I168" s="25" t="inlineStr">
        <is>
          <t>de oficio (Secretaria de Salud)</t>
        </is>
      </c>
      <c r="S168" t="inlineStr">
        <is>
          <t>Calle 39D sur 24 EE 160, Interior 109.</t>
        </is>
      </c>
      <c r="T168" s="25">
        <f>CONCATENATE(J168," ",K168," ",L168," ",M168," ",N168," ",O168," ",P168," ",Q168," ",AF168," ",S168)</f>
        <v/>
      </c>
      <c r="AF168" s="25">
        <f>CONCATENATE(V168," ",W168," ",X168," ",Y168," ",Z168," ",AA168," ",AB168," ",AC168," ",AR168," ",AE168)</f>
        <v/>
      </c>
      <c r="AH168" t="inlineStr">
        <is>
          <t>Calle 39D sur 24 EE 160, Interior 109.</t>
        </is>
      </c>
      <c r="AI168" s="25" t="inlineStr">
        <is>
          <t>no reporta</t>
        </is>
      </c>
      <c r="AJ168" s="25" t="inlineStr">
        <is>
          <t>no reporta</t>
        </is>
      </c>
      <c r="AK168" s="25" t="inlineStr">
        <is>
          <t>El Chingui</t>
        </is>
      </c>
      <c r="AP168" s="25" t="n">
        <v>6</v>
      </c>
      <c r="AQ168" s="34" t="n">
        <v>42082</v>
      </c>
      <c r="AS168" s="46">
        <f>+AR168-AQ168</f>
        <v/>
      </c>
      <c r="AU168" s="25" t="inlineStr">
        <is>
          <t>Auto de archivo</t>
        </is>
      </c>
      <c r="AV168" s="25" t="inlineStr">
        <is>
          <t>Se remite a la Sec. De OOPP, por BPMS el dia 14-04-2015 Auto de Archivo, el sector no cuenta con la suficiente red de alcantarillado, hay 150 viviendas afectadas.</t>
        </is>
      </c>
      <c r="AW168" s="38" t="n">
        <v>42093</v>
      </c>
      <c r="AX168" s="37" t="inlineStr">
        <is>
          <t>J. Jairo - Miguel A.</t>
        </is>
      </c>
      <c r="AY168" s="38" t="n">
        <v>42093</v>
      </c>
    </row>
    <row r="169">
      <c r="B169" s="25" t="inlineStr">
        <is>
          <t>166-2015</t>
        </is>
      </c>
      <c r="C169" s="25" t="n">
        <v>266862</v>
      </c>
      <c r="D169" s="25" t="inlineStr">
        <is>
          <t>FLORA</t>
        </is>
      </c>
      <c r="H169" t="inlineStr">
        <is>
          <t>Corte de guadua en zona de retiro de la quebrada sin autorizacion.</t>
        </is>
      </c>
      <c r="I169" s="25" t="inlineStr">
        <is>
          <t>Olga Garcia</t>
        </is>
      </c>
      <c r="S169" s="25" t="inlineStr">
        <is>
          <t xml:space="preserve">Casas de San Fernando </t>
        </is>
      </c>
      <c r="T169" s="25">
        <f>CONCATENATE(J169," ",K169," ",L169," ",M169," ",N169," ",O169," ",P169," ",Q169," ",AF169," ",S169)</f>
        <v/>
      </c>
      <c r="V169" s="25" t="n">
        <v>3005152619</v>
      </c>
      <c r="W169" s="25" t="inlineStr">
        <is>
          <t>Por determinar</t>
        </is>
      </c>
      <c r="X169" s="25" t="inlineStr">
        <is>
          <t>CL</t>
        </is>
      </c>
      <c r="Y169" s="25" t="n">
        <v>25</v>
      </c>
      <c r="AA169" s="25" t="inlineStr">
        <is>
          <t>SUR</t>
        </is>
      </c>
      <c r="AB169" s="25" t="n">
        <v>20</v>
      </c>
      <c r="AD169" s="25" t="n">
        <v>20</v>
      </c>
      <c r="AH169" s="25">
        <f>CONCATENATE(X169," ",Y169," ",Z169," ",AA169," ",AB169," ",AC169," ",AD169," ",AE169," ",AF169," ",AG169)</f>
        <v/>
      </c>
      <c r="AK169" s="25" t="inlineStr">
        <is>
          <t>Loma El Atravezado</t>
        </is>
      </c>
      <c r="AP169" s="25" t="n">
        <v>4</v>
      </c>
      <c r="AQ169" s="34" t="n">
        <v>42087</v>
      </c>
      <c r="AS169" s="46">
        <f>+AR169-AQ169</f>
        <v/>
      </c>
      <c r="AU169" s="25" t="inlineStr">
        <is>
          <t>Auto de archivo</t>
        </is>
      </c>
      <c r="AW169" s="38" t="n">
        <v>42087</v>
      </c>
      <c r="AY169" s="38" t="n">
        <v>42088</v>
      </c>
    </row>
    <row r="170">
      <c r="B170" s="25" t="inlineStr">
        <is>
          <t>167-2015</t>
        </is>
      </c>
      <c r="C170" s="25" t="n">
        <v>266184</v>
      </c>
      <c r="E170" s="25" t="inlineStr">
        <is>
          <t>RESIDUOS SOLIDOS</t>
        </is>
      </c>
      <c r="H170" t="inlineStr">
        <is>
          <t>Colocan residuos solidos en el espacio publico</t>
        </is>
      </c>
      <c r="I170" s="25" t="inlineStr">
        <is>
          <t>comunidad</t>
        </is>
      </c>
      <c r="J170" s="25" t="inlineStr">
        <is>
          <t>KR</t>
        </is>
      </c>
      <c r="K170" s="25" t="n">
        <v>43</v>
      </c>
      <c r="N170" s="25" t="n">
        <v>47</v>
      </c>
      <c r="W170" s="25" t="inlineStr">
        <is>
          <t>Calzado Cosmos</t>
        </is>
      </c>
      <c r="X170" s="25" t="inlineStr">
        <is>
          <t>CL</t>
        </is>
      </c>
      <c r="Y170" s="25" t="n">
        <v>43</v>
      </c>
      <c r="AB170" s="25" t="n">
        <v>47</v>
      </c>
      <c r="AH170" s="25">
        <f>CONCATENATE(X170," ",Y170," ",Z170," ",AA170," ",AB170," ",AC170," ",AD170," ",AE170," ",AF170," ",AG170)</f>
        <v/>
      </c>
      <c r="AI170" s="25" t="inlineStr">
        <is>
          <t>no reporta</t>
        </is>
      </c>
      <c r="AJ170" s="25" t="inlineStr">
        <is>
          <t>no reporta</t>
        </is>
      </c>
      <c r="AK170" s="25" t="inlineStr">
        <is>
          <t>Zona Centro</t>
        </is>
      </c>
      <c r="AP170" s="25" t="n">
        <v>9</v>
      </c>
      <c r="AQ170" s="34" t="n">
        <v>42087</v>
      </c>
      <c r="AS170" s="46">
        <f>+AR170-AQ170</f>
        <v/>
      </c>
      <c r="AU170" s="25" t="inlineStr">
        <is>
          <t>Auto de archivo</t>
        </is>
      </c>
      <c r="AW170" s="38" t="n">
        <v>42083</v>
      </c>
      <c r="AX170" s="37" t="inlineStr">
        <is>
          <t>A. Agudelo - J. Valencia</t>
        </is>
      </c>
      <c r="AY170" s="38" t="n">
        <v>42088</v>
      </c>
    </row>
    <row r="171">
      <c r="B171" s="25" t="inlineStr">
        <is>
          <t>168-2015</t>
        </is>
      </c>
      <c r="C171" s="25" t="n">
        <v>266285</v>
      </c>
      <c r="D171" s="25" t="inlineStr">
        <is>
          <t>HÍDRICO</t>
        </is>
      </c>
      <c r="H171" t="inlineStr">
        <is>
          <t>Entrega inadecuada de aguas lluvias con afectaciones a la propiedad del quejoso</t>
        </is>
      </c>
      <c r="I171" s="25" t="inlineStr">
        <is>
          <t>Juan David Lopez</t>
        </is>
      </c>
      <c r="J171" s="25" t="inlineStr">
        <is>
          <t>KR</t>
        </is>
      </c>
      <c r="K171" s="25" t="n">
        <v>23</v>
      </c>
      <c r="N171" s="25" t="n">
        <v>36</v>
      </c>
      <c r="O171" s="25" t="inlineStr">
        <is>
          <t>C</t>
        </is>
      </c>
      <c r="P171" s="25" t="n">
        <v>135</v>
      </c>
      <c r="Q171" s="25" t="inlineStr">
        <is>
          <t>SUR</t>
        </is>
      </c>
      <c r="R171" s="25" t="inlineStr">
        <is>
          <t>Lote 14</t>
        </is>
      </c>
      <c r="S171" s="25" t="inlineStr">
        <is>
          <t>Parcelacion Lorien lote 14</t>
        </is>
      </c>
      <c r="T171" s="25">
        <f>CONCATENATE(J171," ",K171," ",L171," ",M171," ",N171," ",O171," ",P171," ",Q171," ",AF171," ",S171)</f>
        <v/>
      </c>
      <c r="U171" s="25" t="n">
        <v>98557460</v>
      </c>
      <c r="V171" s="25" t="n">
        <v>4446868</v>
      </c>
      <c r="W171" s="25" t="inlineStr">
        <is>
          <t>Gonzalo Herrera</t>
        </is>
      </c>
      <c r="X171" s="25" t="inlineStr">
        <is>
          <t>KR</t>
        </is>
      </c>
      <c r="Y171" s="25" t="n">
        <v>23</v>
      </c>
      <c r="AB171" s="25" t="n">
        <v>36</v>
      </c>
      <c r="AC171" s="25" t="inlineStr">
        <is>
          <t>C</t>
        </is>
      </c>
      <c r="AD171" s="25" t="n">
        <v>135</v>
      </c>
      <c r="AE171" s="25" t="inlineStr">
        <is>
          <t>SUR</t>
        </is>
      </c>
      <c r="AF171" s="25" t="inlineStr">
        <is>
          <t>casa 130</t>
        </is>
      </c>
      <c r="AG171" s="25" t="inlineStr">
        <is>
          <t>Parcelacion Lorien</t>
        </is>
      </c>
      <c r="AH171" s="25">
        <f>CONCATENATE(X171," ",Y171," ",Z171," ",AA171," ",AB171," ",AC171," ",AD171," ",AE171," ",AT171," ",AG171)</f>
        <v/>
      </c>
      <c r="AI171" s="25" t="inlineStr">
        <is>
          <t>no reporta</t>
        </is>
      </c>
      <c r="AJ171" s="25" t="inlineStr">
        <is>
          <t>no reporta</t>
        </is>
      </c>
      <c r="AK171" s="25" t="inlineStr">
        <is>
          <t>El Escobero</t>
        </is>
      </c>
      <c r="AP171" s="25" t="n">
        <v>10</v>
      </c>
      <c r="AQ171" s="34" t="n">
        <v>42087</v>
      </c>
      <c r="AS171" s="46">
        <f>+AR171-AQ171</f>
        <v/>
      </c>
      <c r="AT171" s="25" t="inlineStr">
        <is>
          <t>Acta de compromiso</t>
        </is>
      </c>
      <c r="AU171" s="25" t="inlineStr">
        <is>
          <t>Auto de archivo</t>
        </is>
      </c>
      <c r="AV171" s="34" t="inlineStr">
        <is>
          <t>Acta de Compromiso 16/04/2015</t>
        </is>
      </c>
      <c r="AW171" s="38" t="n">
        <v>42093</v>
      </c>
      <c r="AX171" s="37" t="inlineStr">
        <is>
          <t>J. Jairo - Miguel A.</t>
        </is>
      </c>
      <c r="AY171" s="38" t="n">
        <v>42093</v>
      </c>
      <c r="AZ171" s="38" t="n">
        <v>42114</v>
      </c>
      <c r="BA171" s="37" t="inlineStr">
        <is>
          <t>L. Garcia</t>
        </is>
      </c>
      <c r="BB171" s="38" t="n">
        <v>42114</v>
      </c>
    </row>
    <row r="172">
      <c r="B172" s="25" t="inlineStr">
        <is>
          <t>169-2015</t>
        </is>
      </c>
      <c r="C172" s="25" t="n">
        <v>266404</v>
      </c>
      <c r="E172" s="25" t="inlineStr">
        <is>
          <t>MATERIALES DE CONSTRUCCIÓN</t>
        </is>
      </c>
      <c r="H172" t="inlineStr">
        <is>
          <t>Afectacion en el espacio publico por materiales de cosntrucciones en la obra nueva.</t>
        </is>
      </c>
      <c r="I172" s="25" t="inlineStr">
        <is>
          <t>comunidad</t>
        </is>
      </c>
      <c r="W172" s="25" t="inlineStr">
        <is>
          <t>Por determinar</t>
        </is>
      </c>
      <c r="X172" s="25" t="inlineStr">
        <is>
          <t>DG</t>
        </is>
      </c>
      <c r="Y172" s="25" t="n">
        <v>29</v>
      </c>
      <c r="AB172" s="25" t="n">
        <v>28</v>
      </c>
      <c r="AD172" s="25" t="n">
        <v>4</v>
      </c>
      <c r="AE172" s="25" t="inlineStr">
        <is>
          <t>SUR</t>
        </is>
      </c>
      <c r="AG172" s="25" t="inlineStr">
        <is>
          <t>Diagonal a la sede JAC</t>
        </is>
      </c>
      <c r="AH172" s="25">
        <f>CONCATENATE(X172," ",Y172," ",Z172," ",AA172," ",AB172," ",AC172," ",AD172," ",AE172," ",AF172," ",AG172)</f>
        <v/>
      </c>
      <c r="AI172" s="25" t="inlineStr">
        <is>
          <t>no reporta</t>
        </is>
      </c>
      <c r="AJ172" s="25" t="inlineStr">
        <is>
          <t>no reporta</t>
        </is>
      </c>
      <c r="AK172" s="25" t="inlineStr">
        <is>
          <t>Alto de Misael</t>
        </is>
      </c>
      <c r="AP172" s="25" t="n">
        <v>3</v>
      </c>
      <c r="AQ172" s="34" t="n">
        <v>42087</v>
      </c>
      <c r="AS172" s="46">
        <f>+AR172-AQ172</f>
        <v/>
      </c>
      <c r="AU172" s="25" t="inlineStr">
        <is>
          <t>Auto de archivo</t>
        </is>
      </c>
    </row>
    <row r="173">
      <c r="B173" s="25" t="inlineStr">
        <is>
          <t>170-2015</t>
        </is>
      </c>
      <c r="C173" s="25" t="n">
        <v>266579</v>
      </c>
      <c r="E173" s="25" t="inlineStr">
        <is>
          <t>MATERIALES DE CONSTRUCCIÓN</t>
        </is>
      </c>
      <c r="H173" t="inlineStr">
        <is>
          <t>Estibas en la zona verde, no cuentan con bodega para manejo correcto.</t>
        </is>
      </c>
      <c r="I173" s="25" t="inlineStr">
        <is>
          <t>de oficio</t>
        </is>
      </c>
      <c r="W173" s="25" t="inlineStr">
        <is>
          <t>Por determinar</t>
        </is>
      </c>
      <c r="X173" s="25" t="inlineStr">
        <is>
          <t>KR</t>
        </is>
      </c>
      <c r="Y173" s="25" t="n">
        <v>49</v>
      </c>
      <c r="Z173" s="25" t="inlineStr">
        <is>
          <t>A</t>
        </is>
      </c>
      <c r="AB173" s="25" t="n">
        <v>48</v>
      </c>
      <c r="AD173" s="25" t="n">
        <v>100</v>
      </c>
      <c r="AH173" s="25">
        <f>CONCATENATE(X173," ",Y173," ",Z173," ",AA173," ",AB173," ",AC173," ",AD173," ",AE173," ",AF173," ",AG173)</f>
        <v/>
      </c>
      <c r="AI173" s="25" t="inlineStr">
        <is>
          <t>no reporta</t>
        </is>
      </c>
      <c r="AJ173" s="25" t="inlineStr">
        <is>
          <t>no reporta</t>
        </is>
      </c>
      <c r="AK173" s="25" t="inlineStr">
        <is>
          <t>Las Vegas</t>
        </is>
      </c>
      <c r="AP173" s="25" t="n">
        <v>1</v>
      </c>
      <c r="AQ173" s="34" t="n">
        <v>42087</v>
      </c>
      <c r="AS173" s="46">
        <f>+AR173-AQ173</f>
        <v/>
      </c>
      <c r="AU173" s="25" t="inlineStr">
        <is>
          <t>Auto de archivo</t>
        </is>
      </c>
      <c r="AV173" s="25" t="inlineStr">
        <is>
          <t xml:space="preserve">Se realiza decomiso de las estibas y madera encontrada y se solicita no utilizar mas esta zona como acopio de este material. </t>
        </is>
      </c>
    </row>
    <row r="174">
      <c r="B174" s="25" t="inlineStr">
        <is>
          <t>171-2015</t>
        </is>
      </c>
      <c r="C174" s="25" t="n">
        <v>103445</v>
      </c>
      <c r="E174" s="25" t="inlineStr">
        <is>
          <t>RESIDUOS SOLIDOS</t>
        </is>
      </c>
      <c r="H174" t="inlineStr">
        <is>
          <t>Basuras en la esquina del predio de la Sra, Silvia Sanchez</t>
        </is>
      </c>
      <c r="I174" s="25" t="inlineStr">
        <is>
          <t>de oficio (Personeria)</t>
        </is>
      </c>
      <c r="W174" s="25" t="inlineStr">
        <is>
          <t>por determinar</t>
        </is>
      </c>
      <c r="X174" s="25" t="inlineStr">
        <is>
          <t>TR</t>
        </is>
      </c>
      <c r="Y174" s="25" t="n">
        <v>34</v>
      </c>
      <c r="Z174" s="25" t="inlineStr">
        <is>
          <t>C</t>
        </is>
      </c>
      <c r="AA174" s="25" t="inlineStr">
        <is>
          <t>SUR</t>
        </is>
      </c>
      <c r="AB174" s="25" t="n">
        <v>33</v>
      </c>
      <c r="AD174" s="25" t="n">
        <v>7</v>
      </c>
      <c r="AH174" s="25">
        <f>CONCATENATE(X174," ",Y174," ",Z174," ",AA174," ",AB174," ",AC174," ",AD174," ",AE174," ",AF174," ",AG174)</f>
        <v/>
      </c>
      <c r="AI174" s="25" t="inlineStr">
        <is>
          <t>no reporta</t>
        </is>
      </c>
      <c r="AJ174" s="25" t="inlineStr">
        <is>
          <t>no reporta</t>
        </is>
      </c>
      <c r="AK174" s="25" t="inlineStr">
        <is>
          <t>Obrero</t>
        </is>
      </c>
      <c r="AP174" s="25" t="n">
        <v>9</v>
      </c>
      <c r="AQ174" s="34" t="n">
        <v>42087</v>
      </c>
      <c r="AS174" s="46">
        <f>+AR174-AQ174</f>
        <v/>
      </c>
      <c r="AU174" s="25" t="inlineStr">
        <is>
          <t>Visitas patrulleros</t>
        </is>
      </c>
    </row>
    <row r="175">
      <c r="B175" s="25" t="inlineStr">
        <is>
          <t>172-2015</t>
        </is>
      </c>
      <c r="C175" s="25" t="n">
        <v>265964</v>
      </c>
      <c r="D175" s="25" t="inlineStr">
        <is>
          <t>HÍDRICO</t>
        </is>
      </c>
      <c r="H175" t="inlineStr">
        <is>
          <t>Se presenta derramamiento de aguas negras.</t>
        </is>
      </c>
      <c r="I175" s="25" t="inlineStr">
        <is>
          <t>Comunidad</t>
        </is>
      </c>
      <c r="J175" s="25" t="inlineStr">
        <is>
          <t>KR</t>
        </is>
      </c>
      <c r="K175" s="25" t="n">
        <v>24</v>
      </c>
      <c r="N175" s="25" t="n">
        <v>40</v>
      </c>
      <c r="Q175" s="25" t="inlineStr">
        <is>
          <t>SUR</t>
        </is>
      </c>
      <c r="W175" s="25" t="inlineStr">
        <is>
          <t>por determinar</t>
        </is>
      </c>
      <c r="X175" s="25" t="inlineStr">
        <is>
          <t>KR</t>
        </is>
      </c>
      <c r="Y175" s="25" t="n">
        <v>24</v>
      </c>
      <c r="AB175" s="25" t="n">
        <v>40</v>
      </c>
      <c r="AE175" s="25" t="inlineStr">
        <is>
          <t>SUR</t>
        </is>
      </c>
      <c r="AH175" s="25">
        <f>CONCATENATE(X175," ",Y175," ",Z175," ",AA175," ",AB175," ",AC175," ",AD175," ",AE175," ",AF175," ",AG175)</f>
        <v/>
      </c>
      <c r="AI175" s="25" t="inlineStr">
        <is>
          <t>no reporta</t>
        </is>
      </c>
      <c r="AJ175" s="25" t="inlineStr">
        <is>
          <t>no reporta</t>
        </is>
      </c>
      <c r="AK175" s="25" t="inlineStr">
        <is>
          <t>El Salado</t>
        </is>
      </c>
      <c r="AP175" s="25" t="n">
        <v>6</v>
      </c>
      <c r="AQ175" s="34" t="n">
        <v>42093</v>
      </c>
      <c r="AS175" s="46">
        <f>+AR175-AQ175</f>
        <v/>
      </c>
      <c r="AU175" s="25" t="inlineStr">
        <is>
          <t>Auto de archivo</t>
        </is>
      </c>
      <c r="AW175" s="38" t="n">
        <v>42124</v>
      </c>
      <c r="AY175" s="38" t="n">
        <v>42124</v>
      </c>
      <c r="AZ175" s="38" t="n">
        <v>42117</v>
      </c>
      <c r="BA175" s="37" t="inlineStr">
        <is>
          <t>C. Calle</t>
        </is>
      </c>
      <c r="BB175" s="38" t="n">
        <v>42121</v>
      </c>
    </row>
    <row r="176">
      <c r="B176" s="25" t="inlineStr">
        <is>
          <t>173-2015</t>
        </is>
      </c>
      <c r="C176" s="25" t="n">
        <v>265965</v>
      </c>
      <c r="E176" s="25" t="inlineStr">
        <is>
          <t>RESIDUOS SOLIDOS</t>
        </is>
      </c>
      <c r="H176" t="inlineStr">
        <is>
          <t>Vehiculo de placas KJT 014 dejo basuras de publicidad en la direccion  Cra 39 sur con la 34.</t>
        </is>
      </c>
      <c r="I176" s="25" t="inlineStr">
        <is>
          <t>Comunidad</t>
        </is>
      </c>
      <c r="W176" s="25" t="inlineStr">
        <is>
          <t>por determinar</t>
        </is>
      </c>
      <c r="AG176" s="25" t="inlineStr">
        <is>
          <t>cerca al CEFIT</t>
        </is>
      </c>
      <c r="AH176" s="25">
        <f>CONCATENATE(X176," ",Y176," ",Z176," ",AA176," ",AB176," ",AC176," ",AD176," ",AE176," ",AF176," ",AG176)</f>
        <v/>
      </c>
      <c r="AI176" s="25" t="inlineStr">
        <is>
          <t>no reporta</t>
        </is>
      </c>
      <c r="AJ176" s="25" t="inlineStr">
        <is>
          <t>no reporta</t>
        </is>
      </c>
      <c r="AK176" s="25" t="inlineStr">
        <is>
          <t>Mesa</t>
        </is>
      </c>
      <c r="AP176" s="25" t="n">
        <v>9</v>
      </c>
      <c r="AQ176" s="34" t="n">
        <v>42083</v>
      </c>
      <c r="AS176" s="46">
        <f>+AR176-AQ176</f>
        <v/>
      </c>
      <c r="AU176" s="25" t="inlineStr">
        <is>
          <t>Auto de archivo</t>
        </is>
      </c>
      <c r="AV176" s="25" t="inlineStr">
        <is>
          <t>Falta de Pruebas</t>
        </is>
      </c>
    </row>
    <row r="177">
      <c r="B177" s="25" t="inlineStr">
        <is>
          <t>174-2015</t>
        </is>
      </c>
      <c r="C177" s="25" t="n">
        <v>265878</v>
      </c>
      <c r="D177" s="25" t="inlineStr">
        <is>
          <t>ESPACIO PUBLICOS VERDES</t>
        </is>
      </c>
      <c r="H177" t="inlineStr">
        <is>
          <t>Excremento de mancostas en el sector</t>
        </is>
      </c>
      <c r="I177" s="25" t="inlineStr">
        <is>
          <t>Luz Estella Garro Bolivar</t>
        </is>
      </c>
      <c r="J177" s="25" t="inlineStr">
        <is>
          <t>CL</t>
        </is>
      </c>
      <c r="K177" s="25" t="n">
        <v>32</v>
      </c>
      <c r="N177" s="25" t="n">
        <v>29</v>
      </c>
      <c r="P177" s="25" t="n">
        <v>40</v>
      </c>
      <c r="S177" s="25" t="inlineStr">
        <is>
          <t>int 201</t>
        </is>
      </c>
      <c r="T177" s="25">
        <f>CONCATENATE(J177," ",K177," ",L177," ",M177," ",N177," ",O177," ",P177," ",Q177," ",AF177," ",S177)</f>
        <v/>
      </c>
      <c r="U177" s="25" t="n">
        <v>32334997</v>
      </c>
      <c r="V177" s="25" t="n">
        <v>2768354</v>
      </c>
      <c r="W177" s="25" t="inlineStr">
        <is>
          <t>por determinar</t>
        </is>
      </c>
      <c r="X177" s="25" t="inlineStr">
        <is>
          <t>CL</t>
        </is>
      </c>
      <c r="Y177" s="25" t="n">
        <v>32</v>
      </c>
      <c r="AB177" s="25" t="n">
        <v>29</v>
      </c>
      <c r="AD177" s="25" t="n">
        <v>40</v>
      </c>
      <c r="AG177" s="25" t="inlineStr">
        <is>
          <t>int 201</t>
        </is>
      </c>
      <c r="AH177" s="25">
        <f>CONCATENATE(X177," ",Y177," ",Z177," ",AA177," ",AB177," ",AC177," ",AD177," ",AE177," ",AF177," ",AG177)</f>
        <v/>
      </c>
      <c r="AI177" s="25" t="inlineStr">
        <is>
          <t>no reporta</t>
        </is>
      </c>
      <c r="AJ177" s="25" t="inlineStr">
        <is>
          <t>no reporta</t>
        </is>
      </c>
      <c r="AK177" s="25" t="inlineStr">
        <is>
          <t>Alto de Misael</t>
        </is>
      </c>
      <c r="AP177" s="25" t="n">
        <v>3</v>
      </c>
      <c r="AQ177" s="34" t="n">
        <v>42083</v>
      </c>
      <c r="AS177" s="46">
        <f>+AR177-AQ177</f>
        <v/>
      </c>
      <c r="AU177" s="25" t="inlineStr">
        <is>
          <t>Remisión u otros</t>
        </is>
      </c>
      <c r="AV177" s="25" t="inlineStr">
        <is>
          <t>Fauna</t>
        </is>
      </c>
    </row>
    <row r="178">
      <c r="B178" s="25" t="inlineStr">
        <is>
          <t>175-2015</t>
        </is>
      </c>
      <c r="C178" s="25" t="n">
        <v>267367</v>
      </c>
      <c r="E178" s="25" t="inlineStr">
        <is>
          <t>RESIDUOS SOLIDOS</t>
        </is>
      </c>
      <c r="H178" t="inlineStr">
        <is>
          <t>Residuos solidos y especiales en horas no autorizadas</t>
        </is>
      </c>
      <c r="I178" s="25" t="inlineStr">
        <is>
          <t>Anonimo</t>
        </is>
      </c>
      <c r="J178" s="25" t="inlineStr">
        <is>
          <t>CL</t>
        </is>
      </c>
      <c r="K178" s="25" t="n">
        <v>41</v>
      </c>
      <c r="N178" s="25" t="n">
        <v>31</v>
      </c>
      <c r="P178" s="25" t="n">
        <v>14</v>
      </c>
      <c r="R178" s="25" t="inlineStr">
        <is>
          <t>Bloque 1,5</t>
        </is>
      </c>
      <c r="T178" s="25">
        <f>CONCATENATE(J178," ",K178," ",L178," ",M178," ",N178," ",O178," ",P178," ",Q178," ",AF178," ",S178)</f>
        <v/>
      </c>
      <c r="W178" s="25" t="inlineStr">
        <is>
          <t>por determinar</t>
        </is>
      </c>
      <c r="X178" s="25" t="inlineStr">
        <is>
          <t>CL</t>
        </is>
      </c>
      <c r="Y178" s="25" t="n">
        <v>41</v>
      </c>
      <c r="AB178" s="25" t="n">
        <v>31</v>
      </c>
      <c r="AD178" s="25" t="n">
        <v>14</v>
      </c>
      <c r="AF178" s="25" t="inlineStr">
        <is>
          <t>Bloque 1,5</t>
        </is>
      </c>
      <c r="AH178" s="25">
        <f>CONCATENATE(X178," ",Y178," ",Z178," ",AA178," ",AB178," ",AC178," ",AD178," ",AE178," ",AF178," ",AG178)</f>
        <v/>
      </c>
      <c r="AI178" s="25" t="inlineStr">
        <is>
          <t>no reporta</t>
        </is>
      </c>
      <c r="AJ178" s="25" t="inlineStr">
        <is>
          <t>no reporta</t>
        </is>
      </c>
      <c r="AK178" s="25" t="inlineStr">
        <is>
          <t>El Dorado</t>
        </is>
      </c>
      <c r="AP178" s="25" t="n">
        <v>7</v>
      </c>
      <c r="AQ178" s="34" t="n">
        <v>42088</v>
      </c>
      <c r="AS178" s="46">
        <f>+AR178-AQ178</f>
        <v/>
      </c>
      <c r="AU178" s="25" t="inlineStr">
        <is>
          <t>Auto de archivo</t>
        </is>
      </c>
      <c r="AV178" s="25" t="inlineStr">
        <is>
          <t xml:space="preserve">Sencibilizaron </t>
        </is>
      </c>
    </row>
    <row r="179">
      <c r="B179" s="25" t="inlineStr">
        <is>
          <t>176-2015</t>
        </is>
      </c>
      <c r="C179" s="25" t="n">
        <v>266835</v>
      </c>
      <c r="E179" s="25" t="inlineStr">
        <is>
          <t>RESIDUOS SOLIDOS</t>
        </is>
      </c>
      <c r="H179" t="inlineStr">
        <is>
          <t>Se necuentran residuos solidos y especiales en el espacio publico</t>
        </is>
      </c>
      <c r="I179" s="25" t="inlineStr">
        <is>
          <t>de oficio</t>
        </is>
      </c>
      <c r="J179" s="25" t="inlineStr">
        <is>
          <t>DG</t>
        </is>
      </c>
      <c r="K179" s="25" t="n">
        <v>39</v>
      </c>
      <c r="N179" s="25" t="n">
        <v>33</v>
      </c>
      <c r="S179" s="25" t="inlineStr">
        <is>
          <t>Detrás del Gimnasio Forma</t>
        </is>
      </c>
      <c r="T179" s="25">
        <f>CONCATENATE(J179," ",K179," ",L179," ",M179," ",N179," ",O179," ",P179," ",Q179," ",AF179," ",S179)</f>
        <v/>
      </c>
      <c r="W179" s="25" t="inlineStr">
        <is>
          <t>Gimnasio Forma</t>
        </is>
      </c>
      <c r="X179" s="25" t="inlineStr">
        <is>
          <t>DG</t>
        </is>
      </c>
      <c r="Y179" s="25" t="n">
        <v>39</v>
      </c>
      <c r="AB179" s="25" t="n">
        <v>33</v>
      </c>
      <c r="AG179" s="25" t="inlineStr">
        <is>
          <t>Detrás del Gimnasio Forma</t>
        </is>
      </c>
      <c r="AH179" s="25">
        <f>CONCATENATE(X179," ",Y179," ",Z179," ",AA179," ",AB179," ",AC179," ",AD179," ",AE179," ",AF179," ",AG179)</f>
        <v/>
      </c>
      <c r="AI179" s="25" t="inlineStr">
        <is>
          <t>no reporta</t>
        </is>
      </c>
      <c r="AJ179" s="25" t="inlineStr">
        <is>
          <t>no reporta</t>
        </is>
      </c>
      <c r="AK179" s="25" t="inlineStr">
        <is>
          <t>La Magnolia</t>
        </is>
      </c>
      <c r="AP179" s="25" t="n">
        <v>9</v>
      </c>
      <c r="AQ179" s="34" t="n">
        <v>42088</v>
      </c>
      <c r="AS179" s="46">
        <f>+AR179-AQ179</f>
        <v/>
      </c>
      <c r="AU179" s="25" t="inlineStr">
        <is>
          <t>Auto de archivo</t>
        </is>
      </c>
    </row>
    <row r="180">
      <c r="B180" s="25" t="inlineStr">
        <is>
          <t>177-2015</t>
        </is>
      </c>
      <c r="C180" s="25" t="n">
        <v>266877</v>
      </c>
      <c r="D180" s="25" t="inlineStr">
        <is>
          <t>FAUNA DOMÉSTICA</t>
        </is>
      </c>
      <c r="H180" t="inlineStr">
        <is>
          <t>Ataque de perro con herida en brazo izquierdo</t>
        </is>
      </c>
      <c r="I180" s="25" t="inlineStr">
        <is>
          <t>Gloria Soraya Velasquez</t>
        </is>
      </c>
      <c r="J180" s="25" t="inlineStr">
        <is>
          <t>CL</t>
        </is>
      </c>
      <c r="K180" s="25" t="n">
        <v>41</v>
      </c>
      <c r="L180" s="25" t="inlineStr">
        <is>
          <t>B</t>
        </is>
      </c>
      <c r="M180" s="25" t="inlineStr">
        <is>
          <t>SUR</t>
        </is>
      </c>
      <c r="N180" s="25" t="n">
        <v>25</v>
      </c>
      <c r="O180" s="25" t="inlineStr">
        <is>
          <t>A</t>
        </is>
      </c>
      <c r="P180" s="25" t="n">
        <v>71</v>
      </c>
      <c r="S180" s="25" t="inlineStr">
        <is>
          <t>Int 147</t>
        </is>
      </c>
      <c r="T180" s="25">
        <f>CONCATENATE(J180," ",K180," ",L180," ",M180," ",N180," ",O180," ",P180," ",Q180," ",AF180," ",S180)</f>
        <v/>
      </c>
      <c r="U180" s="25" t="n">
        <v>21701044</v>
      </c>
      <c r="V180" s="25" t="n">
        <v>5774568</v>
      </c>
      <c r="W180" s="25" t="inlineStr">
        <is>
          <t>Carlos - Selena</t>
        </is>
      </c>
      <c r="X180" s="25" t="inlineStr">
        <is>
          <t>CL</t>
        </is>
      </c>
      <c r="Y180" s="25" t="n">
        <v>41</v>
      </c>
      <c r="Z180" s="25" t="inlineStr">
        <is>
          <t>B</t>
        </is>
      </c>
      <c r="AA180" s="25" t="inlineStr">
        <is>
          <t>SUR</t>
        </is>
      </c>
      <c r="AB180" s="25" t="n">
        <v>25</v>
      </c>
      <c r="AD180" s="25" t="n">
        <v>71</v>
      </c>
      <c r="AG180" s="25" t="n">
        <v>9414</v>
      </c>
      <c r="AH180" s="25">
        <f>CONCATENATE(X180," ",Y180," ",Z180," ",AA180," ",AB180," ",AC180," ",AD180," ",AE180," ",AF180," ",AG180)</f>
        <v/>
      </c>
      <c r="AI180" s="25" t="inlineStr">
        <is>
          <t>no reporta</t>
        </is>
      </c>
      <c r="AJ180" s="25" t="inlineStr">
        <is>
          <t>no reporta</t>
        </is>
      </c>
      <c r="AK180" s="25" t="inlineStr">
        <is>
          <t>San Rafael</t>
        </is>
      </c>
      <c r="AP180" s="25" t="n">
        <v>6</v>
      </c>
      <c r="AQ180" s="34" t="n">
        <v>42088</v>
      </c>
      <c r="AS180" s="46">
        <f>+AR180-AQ180</f>
        <v/>
      </c>
      <c r="AU180" s="25" t="inlineStr">
        <is>
          <t>Auto de archivo</t>
        </is>
      </c>
    </row>
    <row r="181">
      <c r="B181" s="25" t="inlineStr">
        <is>
          <t>178-2015</t>
        </is>
      </c>
      <c r="C181" s="25" t="n">
        <v>267212</v>
      </c>
      <c r="E181" s="25" t="inlineStr">
        <is>
          <t>RESIDUOS SOLIDOS</t>
        </is>
      </c>
      <c r="H181" t="inlineStr">
        <is>
          <t>Residuos sólidos de los vecinos y excremento de perro en zona verde, el infractor saca su perro y deja hay las heces de su mascota.</t>
        </is>
      </c>
      <c r="I181" s="25" t="inlineStr">
        <is>
          <t>De oficio (Enviaseo)</t>
        </is>
      </c>
      <c r="J181" s="25" t="inlineStr">
        <is>
          <t>CL</t>
        </is>
      </c>
      <c r="K181" s="25" t="n">
        <v>46</v>
      </c>
      <c r="L181" s="25" t="inlineStr">
        <is>
          <t>C</t>
        </is>
      </c>
      <c r="M181" s="25" t="inlineStr">
        <is>
          <t>SUR</t>
        </is>
      </c>
      <c r="N181" s="25" t="n">
        <v>39</v>
      </c>
      <c r="O181" s="25" t="inlineStr">
        <is>
          <t>B</t>
        </is>
      </c>
      <c r="P181" s="25" t="n">
        <v>52</v>
      </c>
      <c r="W181" s="25" t="inlineStr">
        <is>
          <t>por determinar</t>
        </is>
      </c>
      <c r="X181" s="25" t="inlineStr">
        <is>
          <t>CL</t>
        </is>
      </c>
      <c r="Y181" s="25" t="n">
        <v>46</v>
      </c>
      <c r="Z181" s="25" t="inlineStr">
        <is>
          <t>C</t>
        </is>
      </c>
      <c r="AA181" s="25" t="inlineStr">
        <is>
          <t>SUR</t>
        </is>
      </c>
      <c r="AB181" s="25" t="n">
        <v>39</v>
      </c>
      <c r="AC181" s="25" t="inlineStr">
        <is>
          <t>B</t>
        </is>
      </c>
      <c r="AD181" s="25" t="n">
        <v>52</v>
      </c>
      <c r="AH181" s="25">
        <f>CONCATENATE(X181," ",Y181," ",Z181," ",AA181," ",AB181," ",AC181," ",AD181," ",AE181," ",AF181," ",AG181)</f>
        <v/>
      </c>
      <c r="AI181" s="25" t="inlineStr">
        <is>
          <t>no reporta</t>
        </is>
      </c>
      <c r="AJ181" s="25" t="inlineStr">
        <is>
          <t>no reporta</t>
        </is>
      </c>
      <c r="AK181" s="25" t="inlineStr">
        <is>
          <t>La Paz</t>
        </is>
      </c>
      <c r="AP181" s="25" t="n">
        <v>7</v>
      </c>
      <c r="AQ181" s="34" t="n">
        <v>42088</v>
      </c>
      <c r="AS181" s="46">
        <f>+AR181-AQ181</f>
        <v/>
      </c>
      <c r="AU181" s="25" t="inlineStr">
        <is>
          <t>Auto de archivo</t>
        </is>
      </c>
    </row>
    <row r="182">
      <c r="B182" s="25" t="inlineStr">
        <is>
          <t>179-2015</t>
        </is>
      </c>
      <c r="C182" s="25" t="inlineStr">
        <is>
          <t>266858 - 3390 - 297664 - (I.T. 0004348)</t>
        </is>
      </c>
      <c r="E182" s="25" t="inlineStr">
        <is>
          <t>RESIDUOS SOLIDOS</t>
        </is>
      </c>
      <c r="H182" t="inlineStr">
        <is>
          <t xml:space="preserve">Quema, tala, basura, heces humanas en la servidumbre. </t>
        </is>
      </c>
      <c r="I182" s="25" t="inlineStr">
        <is>
          <t>Comunidad</t>
        </is>
      </c>
      <c r="J182" s="25" t="inlineStr">
        <is>
          <t>CL</t>
        </is>
      </c>
      <c r="K182" s="25" t="n">
        <v>45</v>
      </c>
      <c r="L182" s="25" t="inlineStr">
        <is>
          <t>B</t>
        </is>
      </c>
      <c r="M182" s="25" t="inlineStr">
        <is>
          <t>SUR</t>
        </is>
      </c>
      <c r="N182" s="25" t="n">
        <v>35</v>
      </c>
      <c r="P182" s="25" t="n">
        <v>91</v>
      </c>
      <c r="R182" s="25" t="inlineStr">
        <is>
          <t>Urbanizacion Catanzaro</t>
        </is>
      </c>
      <c r="T182" s="25">
        <f>CONCATENATE(J182," ",K182," ",L182," ",M182," ",N182," ",O182," ",P182," ",Q182," ",AF182," ",S182)</f>
        <v/>
      </c>
      <c r="W182" s="25" t="inlineStr">
        <is>
          <t>Jose Ignacio Aristizabal</t>
        </is>
      </c>
      <c r="X182" s="25" t="inlineStr">
        <is>
          <t>CL</t>
        </is>
      </c>
      <c r="Y182" s="25" t="n">
        <v>45</v>
      </c>
      <c r="Z182" s="25" t="inlineStr">
        <is>
          <t>B</t>
        </is>
      </c>
      <c r="AA182" s="25" t="inlineStr">
        <is>
          <t>SUR</t>
        </is>
      </c>
      <c r="AB182" s="25" t="n">
        <v>35</v>
      </c>
      <c r="AD182" s="25" t="n">
        <v>91</v>
      </c>
      <c r="AF182" s="25" t="inlineStr">
        <is>
          <t>Urbanizacion Catanzaro</t>
        </is>
      </c>
      <c r="AH182" s="25">
        <f>CONCATENATE(X182," ",Y182," ",Z182," ",AA182," ",AB182," ",AC182," ",AD182," ",AE182," ",AF182," ",AG182)</f>
        <v/>
      </c>
      <c r="AI182" s="25" t="inlineStr">
        <is>
          <t>no reporta</t>
        </is>
      </c>
      <c r="AJ182" s="25" t="inlineStr">
        <is>
          <t>no reporta</t>
        </is>
      </c>
      <c r="AK182" s="25" t="inlineStr">
        <is>
          <t>Las Antillas</t>
        </is>
      </c>
      <c r="AP182" s="25" t="n">
        <v>7</v>
      </c>
      <c r="AQ182" s="34" t="n">
        <v>42089</v>
      </c>
      <c r="AR182" s="34" t="n">
        <v>42053</v>
      </c>
      <c r="AS182" s="46">
        <f>+AR182-AQ182</f>
        <v/>
      </c>
      <c r="AU182" s="25" t="inlineStr">
        <is>
          <t>Auto de archivo</t>
        </is>
      </c>
    </row>
    <row r="183">
      <c r="B183" s="25" t="inlineStr">
        <is>
          <t>180-2015</t>
        </is>
      </c>
      <c r="C183" s="25" t="n">
        <v>266859</v>
      </c>
      <c r="D183" s="25" t="inlineStr">
        <is>
          <t>FLORA</t>
        </is>
      </c>
      <c r="H183" t="inlineStr">
        <is>
          <t>Solicitan podar bambu y un eugenia que obstaculizan el paso de los peatones</t>
        </is>
      </c>
      <c r="I183" s="25" t="inlineStr">
        <is>
          <t>de oficio</t>
        </is>
      </c>
      <c r="J183" s="25" t="inlineStr">
        <is>
          <t>CL</t>
        </is>
      </c>
      <c r="K183" s="25" t="n">
        <v>45</v>
      </c>
      <c r="M183" s="25" t="inlineStr">
        <is>
          <t>SUR</t>
        </is>
      </c>
      <c r="N183" s="25" t="n">
        <v>42</v>
      </c>
      <c r="O183" s="25" t="inlineStr">
        <is>
          <t>A</t>
        </is>
      </c>
      <c r="P183" s="25" t="n">
        <v>1</v>
      </c>
      <c r="R183" s="25" t="inlineStr">
        <is>
          <t>linares de la cierra</t>
        </is>
      </c>
      <c r="T183" s="25">
        <f>CONCATENATE(J183," ",K183," ",L183," ",M183," ",N183," ",O183," ",P183," ",Q183," ",AF183," ",S183)</f>
        <v/>
      </c>
      <c r="W183" s="25" t="inlineStr">
        <is>
          <t>por determinar</t>
        </is>
      </c>
      <c r="X183" s="25" t="inlineStr">
        <is>
          <t>CL</t>
        </is>
      </c>
      <c r="Y183" s="25" t="n">
        <v>45</v>
      </c>
      <c r="AA183" s="25" t="inlineStr">
        <is>
          <t>SUR</t>
        </is>
      </c>
      <c r="AB183" s="25" t="n">
        <v>42</v>
      </c>
      <c r="AC183" s="25" t="inlineStr">
        <is>
          <t>A</t>
        </is>
      </c>
      <c r="AD183" s="25" t="n">
        <v>1</v>
      </c>
      <c r="AF183" s="25" t="inlineStr">
        <is>
          <t>linares de la cierra</t>
        </is>
      </c>
      <c r="AH183" s="25">
        <f>CONCATENATE(X183," ",Y183," ",Z183," ",AA183," ",AB183," ",AC183," ",AD183," ",AE183," ",AF183," ",AG183)</f>
        <v/>
      </c>
      <c r="AI183" s="25" t="inlineStr">
        <is>
          <t>no reporta</t>
        </is>
      </c>
      <c r="AJ183" s="25" t="inlineStr">
        <is>
          <t>no reporta</t>
        </is>
      </c>
      <c r="AK183" s="25" t="inlineStr">
        <is>
          <t>La Paz</t>
        </is>
      </c>
      <c r="AP183" s="25" t="n">
        <v>7</v>
      </c>
      <c r="AQ183" s="34" t="n">
        <v>42088</v>
      </c>
      <c r="AS183" s="46">
        <f>+AR183-AQ183</f>
        <v/>
      </c>
      <c r="AU183" s="25" t="inlineStr">
        <is>
          <t>Auto de archivo</t>
        </is>
      </c>
    </row>
    <row r="184">
      <c r="B184" s="25" t="inlineStr">
        <is>
          <t>181-2015</t>
        </is>
      </c>
      <c r="C184" s="25" t="n">
        <v>266860</v>
      </c>
      <c r="E184" s="25" t="inlineStr">
        <is>
          <t>MATERIALES DE CONSTRUCCIÓN</t>
        </is>
      </c>
      <c r="H184" t="inlineStr">
        <is>
          <t>Materiales de contruccion en el espacio publico</t>
        </is>
      </c>
      <c r="I184" s="25" t="inlineStr">
        <is>
          <t>de oficio</t>
        </is>
      </c>
      <c r="J184" s="25" t="inlineStr">
        <is>
          <t>CL</t>
        </is>
      </c>
      <c r="K184" s="25" t="n">
        <v>40</v>
      </c>
      <c r="M184" s="25" t="inlineStr">
        <is>
          <t>SUR</t>
        </is>
      </c>
      <c r="N184" s="25" t="n">
        <v>25</v>
      </c>
      <c r="O184" s="25" t="inlineStr">
        <is>
          <t>A</t>
        </is>
      </c>
      <c r="P184" s="25" t="n">
        <v>98</v>
      </c>
      <c r="T184" s="25">
        <f>CONCATENATE(J184," ",K184," ",L184," ",M184," ",N184," ",O184," ",P184," ",Q184," ",AF184," ",S184)</f>
        <v/>
      </c>
      <c r="W184" s="25" t="inlineStr">
        <is>
          <t>por determinar</t>
        </is>
      </c>
      <c r="X184" s="25" t="inlineStr">
        <is>
          <t>CL</t>
        </is>
      </c>
      <c r="Y184" s="25" t="n">
        <v>40</v>
      </c>
      <c r="AA184" s="25" t="inlineStr">
        <is>
          <t>SUR</t>
        </is>
      </c>
      <c r="AB184" s="25" t="n">
        <v>25</v>
      </c>
      <c r="AC184" s="25" t="inlineStr">
        <is>
          <t>A</t>
        </is>
      </c>
      <c r="AD184" s="25" t="n">
        <v>98</v>
      </c>
      <c r="AH184" s="25">
        <f>CONCATENATE(X184," ",Y184," ",Z184," ",AA184," ",AB184," ",AC184," ",AD184," ",AE184," ",AF184," ",AG184)</f>
        <v/>
      </c>
      <c r="AI184" s="25" t="inlineStr">
        <is>
          <t>no reporta</t>
        </is>
      </c>
      <c r="AJ184" s="25" t="inlineStr">
        <is>
          <t>no reporta</t>
        </is>
      </c>
      <c r="AK184" s="25" t="inlineStr">
        <is>
          <t>El Salado</t>
        </is>
      </c>
      <c r="AP184" s="25" t="n">
        <v>6</v>
      </c>
      <c r="AQ184" s="34" t="n">
        <v>42088</v>
      </c>
      <c r="AS184" s="46">
        <f>+AR184-AQ184</f>
        <v/>
      </c>
      <c r="AU184" s="25" t="inlineStr">
        <is>
          <t>Auto de archivo</t>
        </is>
      </c>
    </row>
    <row r="185">
      <c r="B185" s="25" t="inlineStr">
        <is>
          <t>182-2015</t>
        </is>
      </c>
      <c r="C185" s="25" t="n">
        <v>266861</v>
      </c>
      <c r="E185" s="25" t="inlineStr">
        <is>
          <t>MATERIALES DE CONSTRUCCIÓN</t>
        </is>
      </c>
      <c r="H185" t="inlineStr">
        <is>
          <t>Materiales de contruccion en el espacio publico</t>
        </is>
      </c>
      <c r="I185" s="25" t="inlineStr">
        <is>
          <t>de oficio</t>
        </is>
      </c>
      <c r="J185" s="25" t="inlineStr">
        <is>
          <t>CL</t>
        </is>
      </c>
      <c r="K185" s="25" t="n">
        <v>40</v>
      </c>
      <c r="M185" s="25" t="inlineStr">
        <is>
          <t>SUR</t>
        </is>
      </c>
      <c r="N185" s="25" t="n">
        <v>25</v>
      </c>
      <c r="O185" s="25" t="inlineStr">
        <is>
          <t>A</t>
        </is>
      </c>
      <c r="P185" s="25" t="n">
        <v>62</v>
      </c>
      <c r="S185" s="25" t="n">
        <v>123</v>
      </c>
      <c r="T185" s="25">
        <f>CONCATENATE(J185," ",K185," ",L185," ",M185," ",N185," ",O185," ",P185," ",Q185," ",AF185," ",S185)</f>
        <v/>
      </c>
      <c r="W185" s="25" t="inlineStr">
        <is>
          <t>por determinar</t>
        </is>
      </c>
      <c r="X185" s="25" t="inlineStr">
        <is>
          <t>CL</t>
        </is>
      </c>
      <c r="Y185" s="25" t="n">
        <v>40</v>
      </c>
      <c r="AA185" s="25" t="inlineStr">
        <is>
          <t>SUR</t>
        </is>
      </c>
      <c r="AB185" s="25" t="n">
        <v>25</v>
      </c>
      <c r="AC185" s="25" t="inlineStr">
        <is>
          <t>A</t>
        </is>
      </c>
      <c r="AD185" s="25" t="n">
        <v>62</v>
      </c>
      <c r="AH185" s="25">
        <f>CONCATENATE(X185," ",Y185," ",Z185," ",AA185," ",AB185," ",AC185," ",AD185," ",AE185," ",AF185," ",AG185)</f>
        <v/>
      </c>
      <c r="AI185" s="25" t="inlineStr">
        <is>
          <t>no reporta</t>
        </is>
      </c>
      <c r="AJ185" s="25" t="inlineStr">
        <is>
          <t>no reporta</t>
        </is>
      </c>
      <c r="AK185" s="25" t="inlineStr">
        <is>
          <t>El Salado</t>
        </is>
      </c>
      <c r="AP185" s="25" t="n">
        <v>6</v>
      </c>
      <c r="AQ185" s="34" t="n">
        <v>42088</v>
      </c>
      <c r="AS185" s="46">
        <f>+AR185-AQ185</f>
        <v/>
      </c>
      <c r="AU185" s="25" t="inlineStr">
        <is>
          <t>Auto de archivo</t>
        </is>
      </c>
    </row>
    <row r="186">
      <c r="B186" s="25" t="inlineStr">
        <is>
          <t>183-2015</t>
        </is>
      </c>
      <c r="C186" s="25" t="n">
        <v>267523</v>
      </c>
      <c r="D186" s="25" t="inlineStr">
        <is>
          <t>FAUNA DOMÉSTICA</t>
        </is>
      </c>
      <c r="H186" t="inlineStr">
        <is>
          <t>Agrecion de mascota Pitbull en el abdomen</t>
        </is>
      </c>
      <c r="I186" s="25" t="inlineStr">
        <is>
          <t>Juan Manuel Cubadela Munera</t>
        </is>
      </c>
      <c r="J186" s="25" t="inlineStr">
        <is>
          <t>KR</t>
        </is>
      </c>
      <c r="K186" s="25" t="n">
        <v>25</v>
      </c>
      <c r="N186" s="25" t="n">
        <v>38</v>
      </c>
      <c r="O186" s="25" t="inlineStr">
        <is>
          <t>D</t>
        </is>
      </c>
      <c r="P186" s="25" t="n">
        <v>2</v>
      </c>
      <c r="Q186" s="25" t="inlineStr">
        <is>
          <t>SUR</t>
        </is>
      </c>
      <c r="T186" s="25">
        <f>CONCATENATE(J186," ",K186," ",L186," ",M186," ",N186," ",O186," ",P186," ",Q186," ",AF186," ",S186)</f>
        <v/>
      </c>
      <c r="U186" s="25" t="n">
        <v>98661887</v>
      </c>
      <c r="W186" s="25" t="inlineStr">
        <is>
          <t>Jorge Sepulveda y/o Jorge Sepulveda</t>
        </is>
      </c>
      <c r="X186" s="25" t="inlineStr">
        <is>
          <t>KR</t>
        </is>
      </c>
      <c r="Y186" s="25" t="n">
        <v>24</v>
      </c>
      <c r="Z186" s="25" t="inlineStr">
        <is>
          <t>C</t>
        </is>
      </c>
      <c r="AA186" s="25" t="inlineStr">
        <is>
          <t>SUR</t>
        </is>
      </c>
      <c r="AB186" s="25" t="n">
        <v>38</v>
      </c>
      <c r="AC186" s="25" t="inlineStr">
        <is>
          <t>F</t>
        </is>
      </c>
      <c r="AD186" s="25" t="n">
        <v>75</v>
      </c>
      <c r="AE186" s="25" t="inlineStr">
        <is>
          <t>SUR</t>
        </is>
      </c>
      <c r="AH186" s="25">
        <f>CONCATENATE(X186," ",Y186," ",Z186," ",AA186," ",AB186," ",AC186," ",AD186," ",AE186," ",AF186," ",AG186)</f>
        <v/>
      </c>
      <c r="AI186" s="25" t="inlineStr">
        <is>
          <t>no reporta</t>
        </is>
      </c>
      <c r="AJ186" s="25" t="inlineStr">
        <is>
          <t>no reporta</t>
        </is>
      </c>
      <c r="AK186" s="25" t="inlineStr">
        <is>
          <t>El Chingui</t>
        </is>
      </c>
      <c r="AP186" s="25" t="n">
        <v>6</v>
      </c>
      <c r="AQ186" s="34" t="n">
        <v>42089</v>
      </c>
      <c r="AS186" s="46">
        <f>+AR186-AQ186</f>
        <v/>
      </c>
      <c r="AU186" s="25" t="inlineStr">
        <is>
          <t>Auto de archivo</t>
        </is>
      </c>
    </row>
    <row r="187">
      <c r="B187" s="25" t="inlineStr">
        <is>
          <t>184-2015</t>
        </is>
      </c>
      <c r="C187" s="25" t="n">
        <v>267496</v>
      </c>
      <c r="E187" s="25" t="inlineStr">
        <is>
          <t>MATERIALES DE CONSTRUCCIÓN</t>
        </is>
      </c>
      <c r="H187" t="inlineStr">
        <is>
          <t>Comparendo ambiental por Materiales de contruccion en el espacio publico</t>
        </is>
      </c>
      <c r="I187" s="25" t="inlineStr">
        <is>
          <t>De oficio Policia Nacional</t>
        </is>
      </c>
      <c r="J187" s="25" t="inlineStr">
        <is>
          <t>CL</t>
        </is>
      </c>
      <c r="K187" s="25" t="n">
        <v>39</v>
      </c>
      <c r="L187" s="25" t="inlineStr">
        <is>
          <t>A</t>
        </is>
      </c>
      <c r="M187" s="25" t="inlineStr">
        <is>
          <t>SUR</t>
        </is>
      </c>
      <c r="N187" s="25" t="n">
        <v>47</v>
      </c>
      <c r="O187" s="25" t="inlineStr">
        <is>
          <t>A</t>
        </is>
      </c>
      <c r="P187" s="25" t="n">
        <v>40</v>
      </c>
      <c r="T187" s="25">
        <f>CONCATENATE(J187," ",K187," ",L187," ",M187," ",N187," ",O187," ",P187," ",Q187," ",AF187," ",S187)</f>
        <v/>
      </c>
      <c r="U187" s="25" t="n">
        <v>32326195</v>
      </c>
      <c r="W187" s="25" t="inlineStr">
        <is>
          <t>Maria Rabe Arredondo</t>
        </is>
      </c>
      <c r="X187" s="25" t="inlineStr">
        <is>
          <t>CL</t>
        </is>
      </c>
      <c r="Y187" s="25" t="n">
        <v>39</v>
      </c>
      <c r="Z187" s="25" t="inlineStr">
        <is>
          <t>A</t>
        </is>
      </c>
      <c r="AA187" s="25" t="inlineStr">
        <is>
          <t>SUR</t>
        </is>
      </c>
      <c r="AB187" s="25" t="n">
        <v>47</v>
      </c>
      <c r="AC187" s="25" t="inlineStr">
        <is>
          <t>A</t>
        </is>
      </c>
      <c r="AD187" s="25" t="n">
        <v>40</v>
      </c>
      <c r="AH187" s="25">
        <f>CONCATENATE(X187," ",Y187," ",Z187," ",AA187," ",AB187," ",AC187," ",AD187," ",AE187," ",AF187," ",AG187)</f>
        <v/>
      </c>
      <c r="AI187" s="25" t="n">
        <v>32326195</v>
      </c>
      <c r="AJ187" s="25" t="n">
        <v>5975896</v>
      </c>
      <c r="AK187" s="25" t="inlineStr">
        <is>
          <t>Alcalá</t>
        </is>
      </c>
      <c r="AP187" s="25" t="n">
        <v>8</v>
      </c>
      <c r="AQ187" s="34" t="n">
        <v>42089</v>
      </c>
      <c r="AS187" s="46">
        <f>+AR187-AQ187</f>
        <v/>
      </c>
      <c r="AU187" s="25" t="inlineStr">
        <is>
          <t>Auto de archivo</t>
        </is>
      </c>
    </row>
    <row r="188">
      <c r="B188" s="25" t="inlineStr">
        <is>
          <t>185-2015</t>
        </is>
      </c>
      <c r="C188" s="25" t="n">
        <v>267495</v>
      </c>
      <c r="E188" s="25" t="inlineStr">
        <is>
          <t>MATERIALES DE CONSTRUCCIÓN</t>
        </is>
      </c>
      <c r="H188" t="inlineStr">
        <is>
          <t>Comparendo ambiental por Materiales de contruccion en el espacio publico</t>
        </is>
      </c>
      <c r="I188" s="25" t="inlineStr">
        <is>
          <t>De oficio Policia Nacional</t>
        </is>
      </c>
      <c r="T188" s="25">
        <f>CONCATENATE(J188," ",K188," ",L188," ",M188," ",N188," ",O188," ",P188," ",Q188," ",AF188," ",S188)</f>
        <v/>
      </c>
      <c r="W188" s="25" t="inlineStr">
        <is>
          <t>Angela Mejía Torres</t>
        </is>
      </c>
      <c r="X188" s="25" t="inlineStr">
        <is>
          <t>KR</t>
        </is>
      </c>
      <c r="Y188" s="25" t="n">
        <v>47</v>
      </c>
      <c r="AB188" s="25" t="n">
        <v>39</v>
      </c>
      <c r="AC188" s="25" t="inlineStr">
        <is>
          <t>A</t>
        </is>
      </c>
      <c r="AD188" s="25" t="n">
        <v>31</v>
      </c>
      <c r="AE188" s="25" t="inlineStr">
        <is>
          <t>SUR</t>
        </is>
      </c>
      <c r="AH188" s="25">
        <f>CONCATENATE(X188," ",Y188," ",Z188," ",AA188," ",AB188," ",AC188," ",AD188," ",AE188," ",AF188," ",AG188)</f>
        <v/>
      </c>
      <c r="AI188" s="25" t="n">
        <v>21715725</v>
      </c>
      <c r="AJ188" s="25" t="n">
        <v>2701332</v>
      </c>
      <c r="AK188" s="25" t="inlineStr">
        <is>
          <t>Alcalá</t>
        </is>
      </c>
      <c r="AP188" s="25" t="n">
        <v>8</v>
      </c>
      <c r="AQ188" s="34" t="n">
        <v>42089</v>
      </c>
      <c r="AS188" s="46">
        <f>+AR188-AQ188</f>
        <v/>
      </c>
      <c r="AU188" s="25" t="inlineStr">
        <is>
          <t>Auto de archivo</t>
        </is>
      </c>
    </row>
    <row r="189">
      <c r="B189" s="25" t="inlineStr">
        <is>
          <t>186-2015</t>
        </is>
      </c>
      <c r="C189" s="25" t="n">
        <v>267494</v>
      </c>
      <c r="E189" s="25" t="inlineStr">
        <is>
          <t>MATERIALES DE CONSTRUCCIÓN</t>
        </is>
      </c>
      <c r="H189" t="inlineStr">
        <is>
          <t>Comparendo ambiental por Materiales de contruccion en el espacio publico</t>
        </is>
      </c>
      <c r="I189" s="25" t="inlineStr">
        <is>
          <t>De oficio Policia Nacional</t>
        </is>
      </c>
      <c r="T189" s="25">
        <f>CONCATENATE(J189," ",K189," ",L189," ",M189," ",N189," ",O189," ",P189," ",Q189," ",AF190," ",S189)</f>
        <v/>
      </c>
      <c r="W189" s="25" t="inlineStr">
        <is>
          <t>Luis Humberto Goez Isaza</t>
        </is>
      </c>
      <c r="X189" s="25" t="inlineStr">
        <is>
          <t>KR</t>
        </is>
      </c>
      <c r="Y189" s="25" t="n">
        <v>46</v>
      </c>
      <c r="Z189" s="25" t="inlineStr">
        <is>
          <t>A</t>
        </is>
      </c>
      <c r="AB189" s="25" t="n">
        <v>39</v>
      </c>
      <c r="AC189" s="25" t="inlineStr">
        <is>
          <t>A</t>
        </is>
      </c>
      <c r="AD189" s="25" t="n">
        <v>77</v>
      </c>
      <c r="AE189" s="25" t="inlineStr">
        <is>
          <t>SUR</t>
        </is>
      </c>
      <c r="AH189" s="25">
        <f>CONCATENATE(X189," ",Y189," ",Z189," ",AA189," ",AB189," ",AC189," ",AD189," ",AE189," ",AF190," ",AG189)</f>
        <v/>
      </c>
      <c r="AI189" s="25" t="n">
        <v>70090610</v>
      </c>
      <c r="AK189" s="25" t="inlineStr">
        <is>
          <t>Alcalá</t>
        </is>
      </c>
      <c r="AP189" s="25" t="n">
        <v>8</v>
      </c>
      <c r="AQ189" s="34" t="n">
        <v>42089</v>
      </c>
      <c r="AS189" s="46">
        <f>+AR189-AQ189</f>
        <v/>
      </c>
      <c r="AU189" s="25" t="inlineStr">
        <is>
          <t>Auto de archivo</t>
        </is>
      </c>
    </row>
    <row r="190">
      <c r="B190" s="25" t="inlineStr">
        <is>
          <t>187-2015</t>
        </is>
      </c>
      <c r="C190" s="25" t="n">
        <v>267493</v>
      </c>
      <c r="E190" s="25" t="inlineStr">
        <is>
          <t>MATERIALES DE CONSTRUCCIÓN</t>
        </is>
      </c>
      <c r="H190" t="inlineStr">
        <is>
          <t>Comparendo ambiental por Materiales de contruccion en el espacio publico</t>
        </is>
      </c>
      <c r="I190" s="25" t="inlineStr">
        <is>
          <t>De oficio Policia Nacional</t>
        </is>
      </c>
      <c r="T190" s="25">
        <f>CONCATENATE(J190," ",K190," ",L190," ",M190," ",N190," ",O190," ",P190," ",Q190," ",#REF!," ",S190)</f>
        <v/>
      </c>
      <c r="W190" s="25" t="inlineStr">
        <is>
          <t>Walter Ospina Ortiz</t>
        </is>
      </c>
      <c r="X190" s="25" t="inlineStr">
        <is>
          <t>CL</t>
        </is>
      </c>
      <c r="Y190" s="25" t="n">
        <v>40</v>
      </c>
      <c r="AA190" s="25" t="inlineStr">
        <is>
          <t>SUR</t>
        </is>
      </c>
      <c r="AB190" s="25" t="n">
        <v>45</v>
      </c>
      <c r="AC190" s="25" t="inlineStr">
        <is>
          <t>A</t>
        </is>
      </c>
      <c r="AD190" s="25" t="n">
        <v>9</v>
      </c>
      <c r="AH190" s="25">
        <f>CONCATENATE(X190," ",Y190," ",Z190," ",AA190," ",AB190," ",AC190," ",AD190," ",AE190," ",#REF!," ",AG190)</f>
        <v/>
      </c>
      <c r="AI190" s="25" t="n">
        <v>70553533</v>
      </c>
      <c r="AJ190" s="25" t="n">
        <v>4483745</v>
      </c>
      <c r="AK190" s="25" t="inlineStr">
        <is>
          <t>Alcalá</t>
        </is>
      </c>
      <c r="AP190" s="25" t="n">
        <v>8</v>
      </c>
      <c r="AQ190" s="34" t="n">
        <v>42089</v>
      </c>
      <c r="AS190" s="46">
        <f>+AR190-AQ190</f>
        <v/>
      </c>
      <c r="AU190" s="25" t="inlineStr">
        <is>
          <t xml:space="preserve">Auto de inicio </t>
        </is>
      </c>
    </row>
    <row r="191">
      <c r="B191" s="25" t="inlineStr">
        <is>
          <t>188-2015</t>
        </is>
      </c>
      <c r="C191" s="25" t="n">
        <v>268425</v>
      </c>
      <c r="E191" s="25" t="inlineStr">
        <is>
          <t>RESIDUOS SOLIDOS</t>
        </is>
      </c>
      <c r="H191" t="inlineStr">
        <is>
          <t>Negocios que dejan sus residuos solidos en horas no autorizadas; Bingo, Bartolos, El Paraiso, entre otros.</t>
        </is>
      </c>
      <c r="I191" s="25" t="inlineStr">
        <is>
          <t>Carlos Arturo Naranjo / Marta Maria Arboleda</t>
        </is>
      </c>
      <c r="J191" s="25" t="inlineStr">
        <is>
          <t>CL</t>
        </is>
      </c>
      <c r="K191" s="25" t="n">
        <v>45</v>
      </c>
      <c r="M191" s="25" t="inlineStr">
        <is>
          <t>SUR</t>
        </is>
      </c>
      <c r="N191" s="25" t="n">
        <v>41</v>
      </c>
      <c r="P191" s="25" t="n">
        <v>135</v>
      </c>
      <c r="R191" s="25" t="inlineStr">
        <is>
          <t>Apto 710</t>
        </is>
      </c>
      <c r="T191" s="25">
        <f>CONCATENATE(J191," ",K191," ",L191," ",M191," ",N191," ",O191," ",P191," ",Q191," ",AF191," ",S191)</f>
        <v/>
      </c>
      <c r="U191" s="25" t="n">
        <v>8305150</v>
      </c>
      <c r="V191" s="25" t="inlineStr">
        <is>
          <t>2061214 - 3004421084</t>
        </is>
      </c>
      <c r="W191" s="25" t="inlineStr">
        <is>
          <t>Varios usuarios</t>
        </is>
      </c>
      <c r="X191" s="25" t="inlineStr">
        <is>
          <t>KR</t>
        </is>
      </c>
      <c r="Y191" s="25" t="n">
        <v>43</v>
      </c>
      <c r="AB191" s="25" t="inlineStr">
        <is>
          <t>37 y 38</t>
        </is>
      </c>
      <c r="AE191" s="25" t="inlineStr">
        <is>
          <t>SUR</t>
        </is>
      </c>
      <c r="AH191" s="25">
        <f>CONCATENATE(X191," ",Y191," ",Z191," ",AA191," ",AB191," ",AC191," ",AD191," ",AE191," ",AF191," ",AG191)</f>
        <v/>
      </c>
      <c r="AI191" s="25" t="inlineStr">
        <is>
          <t>no reporta</t>
        </is>
      </c>
      <c r="AJ191" s="25" t="inlineStr">
        <is>
          <t>no reporta</t>
        </is>
      </c>
      <c r="AK191" s="25" t="inlineStr">
        <is>
          <t>Zona Centro</t>
        </is>
      </c>
      <c r="AP191" s="25" t="n">
        <v>9</v>
      </c>
      <c r="AQ191" s="34" t="n">
        <v>42100</v>
      </c>
      <c r="AS191" s="46">
        <f>+AR191-AQ191</f>
        <v/>
      </c>
      <c r="AU191" s="25" t="inlineStr">
        <is>
          <t>Auto de archivo</t>
        </is>
      </c>
      <c r="AV191" s="25" t="inlineStr">
        <is>
          <t>El sector ya fue socializado, igualmente se continuara con el seguimiento.</t>
        </is>
      </c>
      <c r="AW191" s="38" t="n">
        <v>42109</v>
      </c>
      <c r="AX191" s="37" t="inlineStr">
        <is>
          <t>Alba Agudelo</t>
        </is>
      </c>
      <c r="AY191" s="38" t="n">
        <v>42109</v>
      </c>
    </row>
    <row r="192">
      <c r="B192" s="25" t="inlineStr">
        <is>
          <t>189-2015</t>
        </is>
      </c>
      <c r="C192" s="25" t="n">
        <v>267898</v>
      </c>
      <c r="D192" s="25" t="inlineStr">
        <is>
          <t>FAUNA DOMÉSTICA</t>
        </is>
      </c>
      <c r="H192" t="inlineStr">
        <is>
          <t>Mascota sin agresiva que agredio a otra en tres oportunidades.</t>
        </is>
      </c>
      <c r="I192" s="25" t="inlineStr">
        <is>
          <t>De Oficio</t>
        </is>
      </c>
      <c r="T192" s="25">
        <f>CONCATENATE(J192," ",K192," ",L192," ",M192," ",N192," ",O192," ",P192," ",Q192," ",AF192," ",S192)</f>
        <v/>
      </c>
      <c r="W192" s="25" t="inlineStr">
        <is>
          <t>Santiago y Mateo Loaiza</t>
        </is>
      </c>
      <c r="X192" s="25" t="inlineStr">
        <is>
          <t>KR</t>
        </is>
      </c>
      <c r="Y192" s="25" t="n">
        <v>37</v>
      </c>
      <c r="AB192" s="25" t="n">
        <v>39</v>
      </c>
      <c r="AC192" s="25" t="inlineStr">
        <is>
          <t>B</t>
        </is>
      </c>
      <c r="AD192" s="25" t="n">
        <v>65</v>
      </c>
      <c r="AE192" s="25" t="inlineStr">
        <is>
          <t>SUR</t>
        </is>
      </c>
      <c r="AH192" s="25">
        <f>CONCATENATE(X192," ",Y192," ",Z192," ",AA192," ",AB192," ",AC192," ",AD192," ",AE192," ",AF192," ",AG192)</f>
        <v/>
      </c>
      <c r="AI192" s="25" t="inlineStr">
        <is>
          <t>no reporta</t>
        </is>
      </c>
      <c r="AJ192" s="25" t="inlineStr">
        <is>
          <t>no reporta</t>
        </is>
      </c>
      <c r="AK192" s="25" t="inlineStr">
        <is>
          <t>Mesa</t>
        </is>
      </c>
      <c r="AP192" s="25" t="n">
        <v>9</v>
      </c>
      <c r="AQ192" s="34" t="n">
        <v>42090</v>
      </c>
      <c r="AS192" s="46">
        <f>+AR192-AQ192</f>
        <v/>
      </c>
      <c r="AU192" s="25" t="inlineStr">
        <is>
          <t>Visitas patrulleros</t>
        </is>
      </c>
    </row>
    <row r="193">
      <c r="B193" s="25" t="inlineStr">
        <is>
          <t>190-2015</t>
        </is>
      </c>
      <c r="C193" s="25" t="n">
        <v>268744</v>
      </c>
      <c r="E193" s="25" t="inlineStr">
        <is>
          <t>RESIDUOS SOLIDOS</t>
        </is>
      </c>
      <c r="H193" t="inlineStr">
        <is>
          <t>Saca residuos solidos en horas no autorizadas</t>
        </is>
      </c>
      <c r="I193" s="25" t="inlineStr">
        <is>
          <t>de oficio</t>
        </is>
      </c>
      <c r="T193" s="25">
        <f>CONCATENATE(J193," ",K193," ",L193," ",M193," ",N193," ",O193," ",P193," ",Q193," ",AF193," ",S193)</f>
        <v/>
      </c>
      <c r="W193" s="25" t="inlineStr">
        <is>
          <t>Maria Carme Bedoya</t>
        </is>
      </c>
      <c r="X193" s="25" t="inlineStr">
        <is>
          <t>CL</t>
        </is>
      </c>
      <c r="Y193" s="25" t="n">
        <v>39</v>
      </c>
      <c r="AA193" s="25" t="inlineStr">
        <is>
          <t>SUR</t>
        </is>
      </c>
      <c r="AB193" s="25" t="n">
        <v>35</v>
      </c>
      <c r="AD193" s="25" t="n">
        <v>26</v>
      </c>
      <c r="AH193" s="25">
        <f>CONCATENATE(X193," ",Y193," ",Z193," ",AA193," ",AB193," ",AC193," ",AD193," ",AE193," ",AF193," ",AG193)</f>
        <v/>
      </c>
      <c r="AI193" s="25" t="inlineStr">
        <is>
          <t>no reporta</t>
        </is>
      </c>
      <c r="AJ193" s="25" t="n">
        <v>2709596</v>
      </c>
      <c r="AK193" s="25" t="inlineStr">
        <is>
          <t>Mesa</t>
        </is>
      </c>
      <c r="AP193" s="25" t="n">
        <v>9</v>
      </c>
      <c r="AQ193" s="34" t="n">
        <v>42100</v>
      </c>
      <c r="AS193" s="46">
        <f>+AR193-AQ193</f>
        <v/>
      </c>
      <c r="AU193" s="25" t="inlineStr">
        <is>
          <t>Auto de archivo</t>
        </is>
      </c>
    </row>
    <row r="194">
      <c r="B194" s="25" t="inlineStr">
        <is>
          <t>191-2015</t>
        </is>
      </c>
      <c r="C194" s="25" t="n">
        <v>268848</v>
      </c>
      <c r="D194" s="25" t="inlineStr">
        <is>
          <t>AIRE</t>
        </is>
      </c>
      <c r="H194" t="inlineStr">
        <is>
          <t>Mucho ruido en horas no apropiadas.</t>
        </is>
      </c>
      <c r="I194" s="25" t="inlineStr">
        <is>
          <t>Veronica Mogollon</t>
        </is>
      </c>
      <c r="J194" s="25" t="inlineStr">
        <is>
          <t>TR</t>
        </is>
      </c>
      <c r="K194" s="25" t="n">
        <v>34</v>
      </c>
      <c r="M194" s="25" t="inlineStr">
        <is>
          <t>SUR</t>
        </is>
      </c>
      <c r="N194" s="25" t="n">
        <v>33</v>
      </c>
      <c r="P194" s="25" t="n">
        <v>39</v>
      </c>
      <c r="S194" s="25" t="inlineStr">
        <is>
          <t>3er piso</t>
        </is>
      </c>
      <c r="T194" s="25">
        <f>CONCATENATE(J194," ",K194," ",L194," ",M194," ",N194," ",O194," ",P194," ",Q194," ",AF194," ",S194)</f>
        <v/>
      </c>
      <c r="U194" s="25" t="n">
        <v>31575977</v>
      </c>
      <c r="V194" s="25" t="n">
        <v>5990921</v>
      </c>
      <c r="W194" s="25" t="inlineStr">
        <is>
          <t>Por determinar (Empresa de Carnes)</t>
        </is>
      </c>
      <c r="X194" s="25" t="inlineStr">
        <is>
          <t>TR</t>
        </is>
      </c>
      <c r="Y194" s="25" t="n">
        <v>34</v>
      </c>
      <c r="AA194" s="25" t="inlineStr">
        <is>
          <t>SUR</t>
        </is>
      </c>
      <c r="AB194" s="25" t="n">
        <v>33</v>
      </c>
      <c r="AD194" s="25" t="n">
        <v>39</v>
      </c>
      <c r="AG194" s="25" t="inlineStr">
        <is>
          <t>1er piso</t>
        </is>
      </c>
      <c r="AH194" s="25">
        <f>CONCATENATE(X194," ",Y194," ",Z194," ",AA194," ",AB194," ",AC194," ",AD194," ",AE194," ",AF194," ",AG194)</f>
        <v/>
      </c>
      <c r="AI194" s="25" t="inlineStr">
        <is>
          <t>no reporta</t>
        </is>
      </c>
      <c r="AJ194" s="25" t="inlineStr">
        <is>
          <t>no reporta</t>
        </is>
      </c>
      <c r="AK194" s="25" t="inlineStr">
        <is>
          <t>La Magnolia</t>
        </is>
      </c>
      <c r="AP194" s="25" t="n">
        <v>9</v>
      </c>
      <c r="AQ194" s="34" t="n">
        <v>42100</v>
      </c>
      <c r="AS194" s="46">
        <f>+AR194-AQ194</f>
        <v/>
      </c>
      <c r="AU194" s="25" t="inlineStr">
        <is>
          <t>Remisión u otros</t>
        </is>
      </c>
      <c r="AV194" s="25" t="inlineStr">
        <is>
          <t>Remitido a Gestion Ambiental</t>
        </is>
      </c>
    </row>
    <row r="195">
      <c r="B195" s="25" t="inlineStr">
        <is>
          <t>192-2015</t>
        </is>
      </c>
      <c r="C195" s="25" t="n">
        <v>268368</v>
      </c>
      <c r="E195" s="25" t="inlineStr">
        <is>
          <t>RESIDUOS SOLIDOS</t>
        </is>
      </c>
      <c r="H195" t="inlineStr">
        <is>
          <t>Arrojan Basuras y material al espacio publico.</t>
        </is>
      </c>
      <c r="I195" s="25" t="inlineStr">
        <is>
          <t>de oficio</t>
        </is>
      </c>
      <c r="J195" s="25" t="inlineStr">
        <is>
          <t>CL</t>
        </is>
      </c>
      <c r="K195" s="25" t="n">
        <v>41</v>
      </c>
      <c r="M195" s="25" t="inlineStr">
        <is>
          <t>SUR</t>
        </is>
      </c>
      <c r="N195" s="25" t="n">
        <v>25</v>
      </c>
      <c r="O195" s="25" t="inlineStr">
        <is>
          <t>A</t>
        </is>
      </c>
      <c r="P195" s="25" t="n">
        <v>75</v>
      </c>
      <c r="T195" s="25">
        <f>CONCATENATE(J195," ",K195," ",L195," ",M195," ",N195," ",O195," ",P195," ",Q195," ",AF195," ",S195)</f>
        <v/>
      </c>
      <c r="W195" s="25" t="inlineStr">
        <is>
          <t>Por determinar</t>
        </is>
      </c>
      <c r="X195" s="25" t="inlineStr">
        <is>
          <t>CL</t>
        </is>
      </c>
      <c r="Y195" s="25" t="n">
        <v>41</v>
      </c>
      <c r="AA195" s="25" t="inlineStr">
        <is>
          <t>SUR</t>
        </is>
      </c>
      <c r="AB195" s="25" t="n">
        <v>25</v>
      </c>
      <c r="AC195" s="25" t="inlineStr">
        <is>
          <t>A</t>
        </is>
      </c>
      <c r="AD195" s="25" t="n">
        <v>75</v>
      </c>
      <c r="AH195" s="25">
        <f>CONCATENATE(X195," ",Y195," ",Z195," ",AA195," ",AB195," ",AC195," ",AD195," ",AE195," ",AF195," ",AG195)</f>
        <v/>
      </c>
      <c r="AI195" s="25" t="inlineStr">
        <is>
          <t>no reporta</t>
        </is>
      </c>
      <c r="AJ195" s="25" t="inlineStr">
        <is>
          <t>no reporta</t>
        </is>
      </c>
      <c r="AK195" s="25" t="inlineStr">
        <is>
          <t>San Rafael</t>
        </is>
      </c>
      <c r="AP195" s="25" t="n">
        <v>6</v>
      </c>
      <c r="AQ195" s="34" t="n">
        <v>42100</v>
      </c>
      <c r="AS195" s="46">
        <f>+AR195-AQ195</f>
        <v/>
      </c>
      <c r="AU195" s="25" t="inlineStr">
        <is>
          <t>Auto de archivo</t>
        </is>
      </c>
    </row>
    <row r="196">
      <c r="B196" s="25" t="inlineStr">
        <is>
          <t>193-2015</t>
        </is>
      </c>
      <c r="C196" s="25" t="n">
        <v>268019</v>
      </c>
      <c r="D196" s="25" t="inlineStr">
        <is>
          <t>FLORA</t>
        </is>
      </c>
      <c r="H196" t="inlineStr">
        <is>
          <t>Personal de la compañía Claro subiendose a los arboles.</t>
        </is>
      </c>
      <c r="I196" s="25" t="inlineStr">
        <is>
          <t>Margarita Alvarez</t>
        </is>
      </c>
      <c r="T196" s="25">
        <f>CONCATENATE(J196," ",K196," ",L196," ",M196," ",N196," ",O196," ",P196," ",Q196," ",AF196," ",S196)</f>
        <v/>
      </c>
      <c r="U196" s="25" t="n">
        <v>32517843</v>
      </c>
      <c r="V196" s="25" t="n">
        <v>3002254256</v>
      </c>
      <c r="W196" s="25" t="inlineStr">
        <is>
          <t>Telefonia Claro</t>
        </is>
      </c>
      <c r="X196" s="25" t="inlineStr">
        <is>
          <t>KR</t>
        </is>
      </c>
      <c r="Y196" s="25" t="n">
        <v>46</v>
      </c>
      <c r="AB196" s="25" t="n">
        <v>20</v>
      </c>
      <c r="AD196" s="25" t="n">
        <v>79</v>
      </c>
      <c r="AE196" s="25" t="inlineStr">
        <is>
          <t>SUR</t>
        </is>
      </c>
      <c r="AH196" s="25">
        <f>CONCATENATE(X196," ",Y196," ",Z196," ",AA196," ",AB196," ",AC196," ",AD196," ",AE196," ",AF196," ",AG196)</f>
        <v/>
      </c>
      <c r="AI196" s="25" t="inlineStr">
        <is>
          <t>no reporta</t>
        </is>
      </c>
      <c r="AJ196" s="25" t="inlineStr">
        <is>
          <t>no reporta</t>
        </is>
      </c>
      <c r="AK196" s="25" t="inlineStr">
        <is>
          <t>Zuñiga</t>
        </is>
      </c>
      <c r="AP196" s="25" t="n">
        <v>4</v>
      </c>
      <c r="AQ196" s="34" t="n">
        <v>42090</v>
      </c>
      <c r="AS196" s="46">
        <f>+AR196-AQ196</f>
        <v/>
      </c>
      <c r="AU196" s="25" t="inlineStr">
        <is>
          <t>Auto de archivo</t>
        </is>
      </c>
      <c r="AV196" s="25" t="inlineStr">
        <is>
          <t>Se da auto de archivo por falta de evidencia y los arboles se observan en buen estado.</t>
        </is>
      </c>
    </row>
    <row r="197">
      <c r="B197" s="25" t="inlineStr">
        <is>
          <t>194-2015</t>
        </is>
      </c>
      <c r="C197" s="25" t="n">
        <v>267579</v>
      </c>
      <c r="E197" s="25" t="inlineStr">
        <is>
          <t>RESIDUOS SOLIDOS</t>
        </is>
      </c>
      <c r="H197" t="inlineStr">
        <is>
          <t>Acumulacion de residuos solidos en un lote contiguo a la vivienda del peticionario</t>
        </is>
      </c>
      <c r="I197" s="25" t="inlineStr">
        <is>
          <t>Natalya Echeverri Garcia</t>
        </is>
      </c>
      <c r="J197" s="25" t="inlineStr">
        <is>
          <t>KR</t>
        </is>
      </c>
      <c r="K197" s="25" t="n">
        <v>24</v>
      </c>
      <c r="L197" s="25" t="inlineStr">
        <is>
          <t>F</t>
        </is>
      </c>
      <c r="N197" s="25" t="n">
        <v>40</v>
      </c>
      <c r="P197" s="25" t="n">
        <v>53</v>
      </c>
      <c r="Q197" s="25" t="inlineStr">
        <is>
          <t>SUR</t>
        </is>
      </c>
      <c r="S197" s="25" t="inlineStr">
        <is>
          <t>Apto 272</t>
        </is>
      </c>
      <c r="T197" s="25">
        <f>CONCATENATE(J197," ",K197," ",L197," ",M197," ",N197," ",O197," ",P197," ",Q197," ",AF197," ",S197)</f>
        <v/>
      </c>
      <c r="U197" s="25" t="n">
        <v>43754247</v>
      </c>
      <c r="V197" s="25" t="inlineStr">
        <is>
          <t>3320740-3215051953</t>
        </is>
      </c>
      <c r="W197" s="25" t="inlineStr">
        <is>
          <t>Hernando Bastidas</t>
        </is>
      </c>
      <c r="X197" s="25" t="inlineStr">
        <is>
          <t>KR</t>
        </is>
      </c>
      <c r="Y197" s="25" t="n">
        <v>24</v>
      </c>
      <c r="Z197" s="25" t="inlineStr">
        <is>
          <t>F</t>
        </is>
      </c>
      <c r="AB197" s="25" t="n">
        <v>40</v>
      </c>
      <c r="AD197" s="25" t="n">
        <v>53</v>
      </c>
      <c r="AE197" s="25" t="inlineStr">
        <is>
          <t>SUR</t>
        </is>
      </c>
      <c r="AG197" s="25" t="inlineStr">
        <is>
          <t>Lote contiguo</t>
        </is>
      </c>
      <c r="AH197" s="25">
        <f>CONCATENATE(X197," ",Y197," ",Z197," ",AA197," ",AB197," ",AC197," ",AD197," ",AE197," ",AF197," ",AG197)</f>
        <v/>
      </c>
      <c r="AI197" s="25" t="inlineStr">
        <is>
          <t>no reporta</t>
        </is>
      </c>
      <c r="AJ197" s="25" t="inlineStr">
        <is>
          <t>no reporta</t>
        </is>
      </c>
      <c r="AK197" s="25" t="inlineStr">
        <is>
          <t>El Salado</t>
        </is>
      </c>
      <c r="AP197" s="25" t="n">
        <v>6</v>
      </c>
      <c r="AQ197" s="34" t="n">
        <v>42089</v>
      </c>
      <c r="AS197" s="46">
        <f>+AR197-AQ197</f>
        <v/>
      </c>
      <c r="AU197" s="25" t="inlineStr">
        <is>
          <t>Auto de archivo</t>
        </is>
      </c>
    </row>
    <row r="198">
      <c r="B198" s="25" t="inlineStr">
        <is>
          <t>195-2015</t>
        </is>
      </c>
      <c r="C198" s="25" t="n">
        <v>268474</v>
      </c>
      <c r="E198" s="25" t="inlineStr">
        <is>
          <t>RESIDUOS SOLIDOS</t>
        </is>
      </c>
      <c r="H198" t="inlineStr">
        <is>
          <t>Punto negro en la calle 37 con carrera 38</t>
        </is>
      </c>
      <c r="I198" s="25" t="inlineStr">
        <is>
          <t>de oficio</t>
        </is>
      </c>
      <c r="J198" s="25" t="inlineStr">
        <is>
          <t>CL</t>
        </is>
      </c>
      <c r="K198" s="25" t="n">
        <v>37</v>
      </c>
      <c r="N198" s="25" t="n">
        <v>38</v>
      </c>
      <c r="T198" s="25">
        <f>CONCATENATE(J198," ",K198," ",L198," ",M198," ",N198," ",O198," ",P198," ",Q198," ",AF198," ",S198)</f>
        <v/>
      </c>
      <c r="W198" s="25" t="inlineStr">
        <is>
          <t>por determinar</t>
        </is>
      </c>
      <c r="X198" s="25" t="inlineStr">
        <is>
          <t>CL</t>
        </is>
      </c>
      <c r="Y198" s="25" t="n">
        <v>37</v>
      </c>
      <c r="AB198" s="25" t="n">
        <v>38</v>
      </c>
      <c r="AH198" s="25">
        <f>CONCATENATE(X198," ",Y198," ",Z198," ",AA198," ",AB198," ",AC198," ",AD198," ",AE198," ",AF198," ",AG198)</f>
        <v/>
      </c>
      <c r="AI198" s="25" t="inlineStr">
        <is>
          <t>no reporta</t>
        </is>
      </c>
      <c r="AJ198" s="25" t="inlineStr">
        <is>
          <t>no reporta</t>
        </is>
      </c>
      <c r="AK198" s="25" t="inlineStr">
        <is>
          <t>Zona Centro</t>
        </is>
      </c>
      <c r="AP198" s="25" t="n">
        <v>9</v>
      </c>
      <c r="AQ198" s="34" t="n">
        <v>42100</v>
      </c>
      <c r="AS198" s="46">
        <f>+AR198-AQ198</f>
        <v/>
      </c>
      <c r="AU198" s="25" t="inlineStr">
        <is>
          <t>Auto de archivo</t>
        </is>
      </c>
      <c r="AV198" s="25" t="inlineStr">
        <is>
          <t>Se realizo sencibilizacion se continuara con los controles.</t>
        </is>
      </c>
    </row>
    <row r="199">
      <c r="B199" s="25" t="inlineStr">
        <is>
          <t>196-2015</t>
        </is>
      </c>
      <c r="C199" s="25" t="n">
        <v>268195</v>
      </c>
      <c r="E199" s="25" t="inlineStr">
        <is>
          <t>RESIDUOS SOLIDOS</t>
        </is>
      </c>
      <c r="H199" t="inlineStr">
        <is>
          <t>Punto negro, el responsalbe es el arrendatario o propietario que vive en la direccion del perjudicante.</t>
        </is>
      </c>
      <c r="I199" s="25" t="inlineStr">
        <is>
          <t>de oficio</t>
        </is>
      </c>
      <c r="T199" s="25">
        <f>CONCATENATE(J199," ",K199," ",L199," ",M199," ",N199," ",O199," ",P199," ",Q199," ",AF199," ",S199)</f>
        <v/>
      </c>
      <c r="U199" s="25" t="inlineStr">
        <is>
          <t>No reporta</t>
        </is>
      </c>
      <c r="V199" s="25" t="inlineStr">
        <is>
          <t>no reporta</t>
        </is>
      </c>
      <c r="W199" s="25" t="inlineStr">
        <is>
          <t>por determinar</t>
        </is>
      </c>
      <c r="X199" s="25" t="inlineStr">
        <is>
          <t>DG</t>
        </is>
      </c>
      <c r="Y199" s="25" t="n">
        <v>31</v>
      </c>
      <c r="Z199" s="25" t="inlineStr">
        <is>
          <t>B</t>
        </is>
      </c>
      <c r="AB199" s="25" t="n">
        <v>32</v>
      </c>
      <c r="AC199" s="25" t="inlineStr">
        <is>
          <t>D</t>
        </is>
      </c>
      <c r="AD199" s="25" t="n">
        <v>9</v>
      </c>
      <c r="AE199" s="25" t="inlineStr">
        <is>
          <t>SUR</t>
        </is>
      </c>
      <c r="AH199" s="25">
        <f>CONCATENATE(X199," ",Y199," ",Z199," ",AA199," ",AB199," ",AC199," ",AD199," ",AE199," ",AF199," ",AG199)</f>
        <v/>
      </c>
      <c r="AI199" s="25" t="inlineStr">
        <is>
          <t>no reporta</t>
        </is>
      </c>
      <c r="AJ199" s="25" t="inlineStr">
        <is>
          <t>no reporta</t>
        </is>
      </c>
      <c r="AK199" s="25" t="inlineStr">
        <is>
          <t>Las Flores</t>
        </is>
      </c>
      <c r="AP199" s="25" t="n">
        <v>3</v>
      </c>
      <c r="AQ199" s="34" t="n">
        <v>42090</v>
      </c>
      <c r="AS199" s="46">
        <f>+AR199-AQ199</f>
        <v/>
      </c>
      <c r="AU199" s="25" t="inlineStr">
        <is>
          <t>Auto de archivo</t>
        </is>
      </c>
      <c r="AV199" s="25" t="inlineStr">
        <is>
          <t>ENVIASEO retiro los Escombros</t>
        </is>
      </c>
    </row>
    <row r="200">
      <c r="B200" s="25" t="inlineStr">
        <is>
          <t>197-2015</t>
        </is>
      </c>
      <c r="C200" s="25" t="n">
        <v>268194</v>
      </c>
      <c r="D200" s="25" t="inlineStr">
        <is>
          <t>HÍDRICO</t>
        </is>
      </c>
      <c r="H200" t="inlineStr">
        <is>
          <t xml:space="preserve">La comunidad se está quejando por que el acueducto luego de estudios realizados al mismo se pudo evidenciar residuos de materia fecal, por este motivo se ha venido presentado enfermedades entre los usuarios del acueducto entre otros problemas. </t>
        </is>
      </c>
      <c r="I200" s="25" t="inlineStr">
        <is>
          <t>Jorge Andrés Toro Vásquez</t>
        </is>
      </c>
      <c r="J200" s="25" t="inlineStr">
        <is>
          <t>CL</t>
        </is>
      </c>
      <c r="K200" s="25" t="n">
        <v>48</v>
      </c>
      <c r="L200" s="25" t="inlineStr">
        <is>
          <t>C</t>
        </is>
      </c>
      <c r="M200" s="25" t="inlineStr">
        <is>
          <t>SUR</t>
        </is>
      </c>
      <c r="N200" s="25" t="n">
        <v>43</v>
      </c>
      <c r="O200" s="25" t="inlineStr">
        <is>
          <t>A</t>
        </is>
      </c>
      <c r="P200" s="25" t="n">
        <v>291</v>
      </c>
      <c r="T200" s="25">
        <f>CONCATENATE(J200," ",K200," ",L200," ",M200," ",N200," ",O200," ",P200," ",Q200," ",AF200," ",S200)</f>
        <v/>
      </c>
      <c r="U200" s="25" t="n">
        <v>98563199</v>
      </c>
      <c r="V200" s="25" t="n">
        <v>3105081743</v>
      </c>
      <c r="W200" s="25" t="inlineStr">
        <is>
          <t>por determinar</t>
        </is>
      </c>
      <c r="AF200" s="25" t="inlineStr">
        <is>
          <t>ACUEDUCTO DEL CHINGUI 1.</t>
        </is>
      </c>
      <c r="AH200" s="25">
        <f>CONCATENATE(X200," ",Y200," ",Z200," ",AA200," ",AB200," ",AC200," ",AD200," ",AE200," ",AF200," ",AG200)</f>
        <v/>
      </c>
      <c r="AI200" s="25" t="inlineStr">
        <is>
          <t>no reporta</t>
        </is>
      </c>
      <c r="AJ200" s="25" t="inlineStr">
        <is>
          <t>no reporta</t>
        </is>
      </c>
      <c r="AK200" s="25" t="inlineStr">
        <is>
          <t>El Chingui</t>
        </is>
      </c>
      <c r="AP200" s="25" t="n">
        <v>6</v>
      </c>
      <c r="AQ200" s="34" t="n">
        <v>42090</v>
      </c>
      <c r="AS200" s="46">
        <f>+AR200-AQ200</f>
        <v/>
      </c>
      <c r="AU200" s="25" t="inlineStr">
        <is>
          <t>Remisión u otros</t>
        </is>
      </c>
      <c r="AV200" s="25" t="inlineStr">
        <is>
          <t>Viviana del pilar Garcia</t>
        </is>
      </c>
    </row>
    <row r="201">
      <c r="B201" s="25" t="inlineStr">
        <is>
          <t>198-2015</t>
        </is>
      </c>
      <c r="C201" s="25" t="inlineStr">
        <is>
          <t>(El mismo 954-2013) 103750</t>
        </is>
      </c>
      <c r="D201" s="25" t="inlineStr">
        <is>
          <t>HÍDRICO</t>
        </is>
      </c>
      <c r="H201" t="inlineStr">
        <is>
          <t>Lleno antrópico de grandes proporciones que no cuenta con ningún tipo de norma técnica para su construcción</t>
        </is>
      </c>
      <c r="I201" s="25" t="inlineStr">
        <is>
          <t>De oficio</t>
        </is>
      </c>
      <c r="T201" s="25">
        <f>CONCATENATE(J201," ",K201," ",L201," ",M201," ",N201," ",O201," ",P201," ",Q201," ",AF201," ",S201)</f>
        <v/>
      </c>
      <c r="W201" s="25" t="inlineStr">
        <is>
          <t>Sergio Cardenas</t>
        </is>
      </c>
      <c r="AF201" s="25" t="inlineStr">
        <is>
          <t>Transverzal de la montaña lote 174</t>
        </is>
      </c>
      <c r="AH201" s="25">
        <f>CONCATENATE(X201," ",Y201," ",Z201," ",AA201," ",AB201," ",AC201," ",AD201," ",AE201," ",AF201," ",AG201)</f>
        <v/>
      </c>
      <c r="AI201" s="25" t="inlineStr">
        <is>
          <t>no reporta</t>
        </is>
      </c>
      <c r="AJ201" s="25" t="inlineStr">
        <is>
          <t>no reporta</t>
        </is>
      </c>
      <c r="AK201" s="25" t="inlineStr">
        <is>
          <t>El Escobero</t>
        </is>
      </c>
      <c r="AP201" s="25" t="n">
        <v>10</v>
      </c>
      <c r="AQ201" s="34" t="n">
        <v>42089</v>
      </c>
      <c r="AS201" s="46">
        <f>+AR201-AQ201</f>
        <v/>
      </c>
      <c r="AU201" s="25" t="inlineStr">
        <is>
          <t>Citaciones</t>
        </is>
      </c>
      <c r="AV201" s="25" t="inlineStr">
        <is>
          <t>Se envia copia al Sr. Dario Mira para que envie al personal a limpiar la quebrada , se programa reunion con los Secretarios de Obras Publicas y Medio Ambiente con el perjudicante y personal de la inspeccion, el dia 11 de Mayo 9:am</t>
        </is>
      </c>
    </row>
    <row r="202">
      <c r="B202" s="25" t="inlineStr">
        <is>
          <t>199-2015</t>
        </is>
      </c>
      <c r="C202" s="25" t="n">
        <v>269093</v>
      </c>
      <c r="D202" s="25" t="inlineStr">
        <is>
          <t>LOTE-PREDIO</t>
        </is>
      </c>
      <c r="H202" t="inlineStr">
        <is>
          <t>Incomodidades por residuos de material de la construcción Corales de la Abadía que caen a las viviendas de Roció de la Mañana.</t>
        </is>
      </c>
      <c r="I202" s="25" t="inlineStr">
        <is>
          <t>Martha Lucia Lopez (Administradora Rocio de la Mañana)</t>
        </is>
      </c>
      <c r="J202" s="25" t="inlineStr">
        <is>
          <t>CL</t>
        </is>
      </c>
      <c r="K202" s="25" t="n">
        <v>27</v>
      </c>
      <c r="M202" s="25" t="inlineStr">
        <is>
          <t>SUR</t>
        </is>
      </c>
      <c r="N202" s="25" t="n">
        <v>28</v>
      </c>
      <c r="P202" s="25" t="n">
        <v>131</v>
      </c>
      <c r="T202" s="25">
        <f>CONCATENATE(J202," ",K202," ",L202," ",M202," ",N202," ",O202," ",P202," ",Q202," ",AF202," ",S202)</f>
        <v/>
      </c>
      <c r="U202" s="25" t="inlineStr">
        <is>
          <t>no reporta</t>
        </is>
      </c>
      <c r="V202" s="25" t="inlineStr">
        <is>
          <t>no reporta</t>
        </is>
      </c>
      <c r="W202" s="25" t="inlineStr">
        <is>
          <t>Constructora Arrecifes</t>
        </is>
      </c>
      <c r="X202" s="25" t="inlineStr">
        <is>
          <t>CL</t>
        </is>
      </c>
      <c r="Y202" s="25" t="n">
        <v>27</v>
      </c>
      <c r="AA202" s="25" t="inlineStr">
        <is>
          <t>SUR</t>
        </is>
      </c>
      <c r="AB202" s="25" t="n">
        <v>28</v>
      </c>
      <c r="AD202" s="25" t="n">
        <v>131</v>
      </c>
      <c r="AF202" s="25" t="inlineStr">
        <is>
          <t>Parte de atrás de rocio de la mañana</t>
        </is>
      </c>
      <c r="AH202" s="25">
        <f>CONCATENATE(X202," ",Y202," ",Z202," ",AA202," ",AB202," ",AC202," ",AD202," ",AE202," ",AF202," ",AG202)</f>
        <v/>
      </c>
      <c r="AI202" s="25" t="inlineStr">
        <is>
          <t>no reporta</t>
        </is>
      </c>
      <c r="AJ202" s="25" t="inlineStr">
        <is>
          <t>no reporta</t>
        </is>
      </c>
      <c r="AK202" s="25" t="inlineStr">
        <is>
          <t>El Esmeraldal</t>
        </is>
      </c>
      <c r="AP202" s="25" t="n">
        <v>4</v>
      </c>
      <c r="AQ202" s="34" t="n">
        <v>42101</v>
      </c>
      <c r="AS202" s="46">
        <f>+AR202-AQ202</f>
        <v/>
      </c>
      <c r="AU202" s="25" t="inlineStr">
        <is>
          <t>Auto de archivo</t>
        </is>
      </c>
      <c r="AV202" s="25" t="inlineStr">
        <is>
          <t>En la ultima visita se pudo verificar la instalacion correcta del zaram.</t>
        </is>
      </c>
      <c r="AW202" s="38" t="n">
        <v>42108</v>
      </c>
      <c r="AX202" s="37" t="inlineStr">
        <is>
          <t>l. garcia</t>
        </is>
      </c>
      <c r="AY202" s="38" t="n">
        <v>42108</v>
      </c>
      <c r="AZ202" s="38" t="n">
        <v>42116</v>
      </c>
      <c r="BA202" s="37" t="inlineStr">
        <is>
          <t>A. Arbelaez</t>
        </is>
      </c>
      <c r="BB202" s="38" t="n">
        <v>42116</v>
      </c>
      <c r="BC202" s="38" t="n">
        <v>42121</v>
      </c>
      <c r="BD202" s="37" t="inlineStr">
        <is>
          <t>A. Arbelaez</t>
        </is>
      </c>
      <c r="BE202" s="38" t="n">
        <v>42121</v>
      </c>
    </row>
    <row r="203">
      <c r="B203" s="25" t="inlineStr">
        <is>
          <t>200-2015</t>
        </is>
      </c>
      <c r="C203" s="25" t="n">
        <v>269095</v>
      </c>
      <c r="E203" s="25" t="inlineStr">
        <is>
          <t>RESIDUOS SOLIDOS</t>
        </is>
      </c>
      <c r="H203" t="inlineStr">
        <is>
          <t>Basura clandestina recoleccion.</t>
        </is>
      </c>
      <c r="I203" s="25" t="inlineStr">
        <is>
          <t>de oficio (Ponal)</t>
        </is>
      </c>
      <c r="T203" s="25">
        <f>CONCATENATE(J203," ",K203," ",L203," ",M203," ",N203," ",O203," ",P203," ",Q203," ",AF203," ",S203)</f>
        <v/>
      </c>
      <c r="W203" s="25" t="inlineStr">
        <is>
          <t>Por determinal</t>
        </is>
      </c>
      <c r="X203" s="25" t="inlineStr">
        <is>
          <t>DG</t>
        </is>
      </c>
      <c r="Y203" s="25" t="n">
        <v>32</v>
      </c>
      <c r="Z203" s="25" t="inlineStr">
        <is>
          <t>D</t>
        </is>
      </c>
      <c r="AB203" s="25" t="n">
        <v>34</v>
      </c>
      <c r="AC203" s="25" t="inlineStr">
        <is>
          <t>B</t>
        </is>
      </c>
      <c r="AH203" s="25">
        <f>CONCATENATE(X203," ",Y203," ",Z203," ",AA203," ",AB203," ",AC203," ",AD203," ",AE203," ",AF203," ",AG203)</f>
        <v/>
      </c>
      <c r="AI203" s="25" t="inlineStr">
        <is>
          <t>no reporta</t>
        </is>
      </c>
      <c r="AJ203" s="25" t="inlineStr">
        <is>
          <t>no reporta</t>
        </is>
      </c>
      <c r="AK203" s="25" t="inlineStr">
        <is>
          <t>La Magnolia</t>
        </is>
      </c>
      <c r="AP203" s="25" t="n">
        <v>9</v>
      </c>
      <c r="AQ203" s="34" t="n">
        <v>42101</v>
      </c>
      <c r="AS203" s="46">
        <f>+AR203-AQ203</f>
        <v/>
      </c>
      <c r="AU203" s="25" t="inlineStr">
        <is>
          <t>Remisión u otros</t>
        </is>
      </c>
      <c r="AV203" s="25" t="inlineStr">
        <is>
          <t>ENVIASEO</t>
        </is>
      </c>
    </row>
    <row r="204">
      <c r="B204" s="25" t="inlineStr">
        <is>
          <t>201-2015</t>
        </is>
      </c>
      <c r="C204" s="25" t="n">
        <v>269097</v>
      </c>
      <c r="E204" s="25" t="inlineStr">
        <is>
          <t>ESCOMBROS</t>
        </is>
      </c>
      <c r="H204" t="inlineStr">
        <is>
          <t>Escombros en via publica</t>
        </is>
      </c>
      <c r="I204" s="25" t="inlineStr">
        <is>
          <t>de oficio (Ponal)</t>
        </is>
      </c>
      <c r="T204" s="25">
        <f>CONCATENATE(J204," ",K204," ",L204," ",M204," ",N204," ",O204," ",P204," ",Q204," ",AF204," ",S204)</f>
        <v/>
      </c>
      <c r="W204" s="25" t="inlineStr">
        <is>
          <t>por determinar</t>
        </is>
      </c>
      <c r="X204" s="25" t="inlineStr">
        <is>
          <t>DG</t>
        </is>
      </c>
      <c r="Y204" s="25" t="n">
        <v>40</v>
      </c>
      <c r="AA204" s="25" t="inlineStr">
        <is>
          <t>SUR</t>
        </is>
      </c>
      <c r="AB204" s="25" t="n">
        <v>23</v>
      </c>
      <c r="AC204" s="25" t="inlineStr">
        <is>
          <t>A</t>
        </is>
      </c>
      <c r="AH204" s="25">
        <f>CONCATENATE(X204," ",Y204," ",Z204," ",AA204," ",AB204," ",AC204," ",AD204," ",AE204," ",AF204," ",AG204)</f>
        <v/>
      </c>
      <c r="AI204" s="25" t="inlineStr">
        <is>
          <t>no reporta</t>
        </is>
      </c>
      <c r="AJ204" s="25" t="inlineStr">
        <is>
          <t>no reporta</t>
        </is>
      </c>
      <c r="AK204" s="25" t="inlineStr">
        <is>
          <t>El Salado</t>
        </is>
      </c>
      <c r="AP204" s="25" t="n">
        <v>6</v>
      </c>
      <c r="AQ204" s="34" t="n">
        <v>42101</v>
      </c>
      <c r="AS204" s="46">
        <f>+AR204-AQ204</f>
        <v/>
      </c>
      <c r="AU204" s="25" t="inlineStr">
        <is>
          <t>Auto de archivo</t>
        </is>
      </c>
    </row>
    <row r="205">
      <c r="B205" s="25" t="inlineStr">
        <is>
          <t>202-2015</t>
        </is>
      </c>
      <c r="C205" s="25" t="n">
        <v>269078</v>
      </c>
      <c r="D205" s="25" t="inlineStr">
        <is>
          <t>FAUNA DOMÉSTICA</t>
        </is>
      </c>
      <c r="H205" t="inlineStr">
        <is>
          <t>Ataque de mascota en via publica a la Señora Maria Cristina Arredondo</t>
        </is>
      </c>
      <c r="I205" s="25" t="inlineStr">
        <is>
          <t>Jose Bernardo Blandon</t>
        </is>
      </c>
      <c r="J205" s="25" t="inlineStr">
        <is>
          <t>KR</t>
        </is>
      </c>
      <c r="K205" s="25" t="n">
        <v>24</v>
      </c>
      <c r="L205" s="25" t="inlineStr">
        <is>
          <t>D</t>
        </is>
      </c>
      <c r="N205" s="25" t="n">
        <v>40</v>
      </c>
      <c r="P205" s="25" t="n">
        <v>70</v>
      </c>
      <c r="Q205" s="25" t="inlineStr">
        <is>
          <t>SUR</t>
        </is>
      </c>
      <c r="S205" s="25" t="inlineStr">
        <is>
          <t>Finca Santa Ana</t>
        </is>
      </c>
      <c r="T205" s="25">
        <f>CONCATENATE(J205," ",K205," ",L205," ",M205," ",N205," ",O205," ",P205," ",Q205," ",AF205," ",S205)</f>
        <v/>
      </c>
      <c r="W205" s="25" t="inlineStr">
        <is>
          <t>Willian</t>
        </is>
      </c>
      <c r="AF205" s="25" t="inlineStr">
        <is>
          <t>Finca la Galicia</t>
        </is>
      </c>
      <c r="AH205" s="25">
        <f>CONCATENATE(X205," ",Y205," ",Z205," ",AA205," ",AB205," ",AC205," ",AD205," ",AE205," ",AF205," ",AG205)</f>
        <v/>
      </c>
      <c r="AI205" s="25" t="inlineStr">
        <is>
          <t>no reporta</t>
        </is>
      </c>
      <c r="AJ205" s="25" t="inlineStr">
        <is>
          <t>no reporta</t>
        </is>
      </c>
      <c r="AK205" s="25" t="inlineStr">
        <is>
          <t>El Salado</t>
        </is>
      </c>
      <c r="AP205" s="25" t="n">
        <v>6</v>
      </c>
      <c r="AQ205" s="34" t="n">
        <v>42101</v>
      </c>
      <c r="AS205" s="46">
        <f>+AR205-AQ205</f>
        <v/>
      </c>
      <c r="AU205" s="25" t="inlineStr">
        <is>
          <t>Auto de archivo</t>
        </is>
      </c>
    </row>
    <row r="206">
      <c r="B206" s="25" t="inlineStr">
        <is>
          <t>203-2015</t>
        </is>
      </c>
      <c r="C206" s="25" t="n">
        <v>269037</v>
      </c>
      <c r="E206" s="25" t="inlineStr">
        <is>
          <t>RESIDUOS SOLIDOS</t>
        </is>
      </c>
      <c r="H206" t="inlineStr">
        <is>
          <t>Usuaria colcando basuras a hora no debidas en el sector.</t>
        </is>
      </c>
      <c r="I206" s="25" t="inlineStr">
        <is>
          <t>de oficio</t>
        </is>
      </c>
      <c r="T206" s="25">
        <f>CONCATENATE(J206," ",K206," ",L206," ",M206," ",N206," ",O206," ",P206," ",Q206," ",AF206," ",S206)</f>
        <v/>
      </c>
      <c r="W206" s="25" t="inlineStr">
        <is>
          <t>Lucia Gallo</t>
        </is>
      </c>
      <c r="X206" s="25" t="inlineStr">
        <is>
          <t>CL</t>
        </is>
      </c>
      <c r="Y206" s="25" t="n">
        <v>38</v>
      </c>
      <c r="Z206" s="25" t="inlineStr">
        <is>
          <t>A</t>
        </is>
      </c>
      <c r="AA206" s="25" t="inlineStr">
        <is>
          <t>SUR</t>
        </is>
      </c>
      <c r="AB206" s="25" t="n">
        <v>37</v>
      </c>
      <c r="AD206" s="25" t="n">
        <v>14</v>
      </c>
      <c r="AG206" s="25" t="inlineStr">
        <is>
          <t>Apto 201</t>
        </is>
      </c>
      <c r="AH206" s="25">
        <f>CONCATENATE(X206," ",Y206," ",Z206," ",AA206," ",AB206," ",AC206," ",AD206," ",AE206," ",AF206," ",AG206)</f>
        <v/>
      </c>
      <c r="AI206" s="25" t="n">
        <v>32500342</v>
      </c>
      <c r="AJ206" s="25" t="inlineStr">
        <is>
          <t>no reporta</t>
        </is>
      </c>
      <c r="AK206" s="25" t="inlineStr">
        <is>
          <t>Mesa</t>
        </is>
      </c>
      <c r="AP206" s="25" t="n">
        <v>9</v>
      </c>
      <c r="AQ206" s="34" t="n">
        <v>42101</v>
      </c>
      <c r="AS206" s="46">
        <f>+AR206-AQ206</f>
        <v/>
      </c>
      <c r="AT206" s="25" t="inlineStr">
        <is>
          <t>Acta de compromiso</t>
        </is>
      </c>
      <c r="AU206" s="25" t="inlineStr">
        <is>
          <t>Auto de archivo</t>
        </is>
      </c>
      <c r="AV206" s="25" t="inlineStr">
        <is>
          <t>Se realiza socializacion en el sector, se continuara con los cotroles continuamente.</t>
        </is>
      </c>
      <c r="AW206" s="38" t="n">
        <v>42093</v>
      </c>
      <c r="AX206" s="37" t="inlineStr">
        <is>
          <t>Alba Agudelo</t>
        </is>
      </c>
      <c r="AY206" s="38" t="n">
        <v>42093</v>
      </c>
    </row>
    <row r="207">
      <c r="B207" s="25" t="inlineStr">
        <is>
          <t>204-2015</t>
        </is>
      </c>
      <c r="C207" s="25" t="inlineStr">
        <is>
          <t>1317026 - 106187</t>
        </is>
      </c>
      <c r="D207" s="25" t="inlineStr">
        <is>
          <t>AIRE</t>
        </is>
      </c>
      <c r="H207" t="inlineStr">
        <is>
          <t>Malos olores y proliferación de ratas en el sótano del edificio. Ya existe informe técnico # 13-4503</t>
        </is>
      </c>
      <c r="I207" s="25" t="inlineStr">
        <is>
          <t>de oficio</t>
        </is>
      </c>
      <c r="T207" s="25">
        <f>CONCATENATE(J207," ",K207," ",L207," ",M207," ",N207," ",O207," ",P207," ",Q207," ",AF207," ",S207)</f>
        <v/>
      </c>
      <c r="W207" s="25" t="inlineStr">
        <is>
          <t>Octavio Escobar (Administrador)</t>
        </is>
      </c>
      <c r="X207" s="25" t="inlineStr">
        <is>
          <t>KR</t>
        </is>
      </c>
      <c r="Y207" s="25" t="n">
        <v>48</v>
      </c>
      <c r="AB207" s="25" t="n">
        <v>19</v>
      </c>
      <c r="AD207" s="25" t="n">
        <v>136</v>
      </c>
      <c r="AE207" s="25" t="inlineStr">
        <is>
          <t>SUR</t>
        </is>
      </c>
      <c r="AF207" s="25" t="inlineStr">
        <is>
          <t>Edificio Bosques de Zuñiga</t>
        </is>
      </c>
      <c r="AG207" s="25" t="inlineStr">
        <is>
          <t>Apto 101</t>
        </is>
      </c>
      <c r="AH207" s="25">
        <f>CONCATENATE(X207," ",Y207," ",Z207," ",AA207," ",AB207," ",AC207," ",AD207," ",AE207," ",AF207," ",AG207)</f>
        <v/>
      </c>
      <c r="AI207" s="25" t="inlineStr">
        <is>
          <t>no reporta</t>
        </is>
      </c>
      <c r="AJ207" s="25" t="inlineStr">
        <is>
          <t>no reporta</t>
        </is>
      </c>
      <c r="AK207" s="25" t="inlineStr">
        <is>
          <t>Zuñiga</t>
        </is>
      </c>
      <c r="AP207" s="25" t="n">
        <v>4</v>
      </c>
      <c r="AQ207" s="34" t="n">
        <v>42102</v>
      </c>
      <c r="AS207" s="46">
        <f>+AR207-AQ207</f>
        <v/>
      </c>
      <c r="AU207" s="25" t="inlineStr">
        <is>
          <t>Auto de archivo</t>
        </is>
      </c>
      <c r="AW207" s="38" t="n">
        <v>42054</v>
      </c>
      <c r="AX207" s="37" t="inlineStr">
        <is>
          <t>C. Calle</t>
        </is>
      </c>
      <c r="AY207" s="38" t="n">
        <v>42102</v>
      </c>
    </row>
    <row r="208">
      <c r="B208" s="25" t="inlineStr">
        <is>
          <t>205-2015</t>
        </is>
      </c>
      <c r="C208" s="25" t="n">
        <v>269883</v>
      </c>
      <c r="D208" s="25" t="inlineStr">
        <is>
          <t>FAUNA SILVESTRE</t>
        </is>
      </c>
      <c r="H208" t="inlineStr">
        <is>
          <t>Arbol fracturado frente al almacen D1 en horas de la tarde.</t>
        </is>
      </c>
      <c r="I208" s="25" t="inlineStr">
        <is>
          <t>Comunidad</t>
        </is>
      </c>
      <c r="T208" s="25">
        <f>CONCATENATE(J208," ",K208," ",L208," ",M208," ",N208," ",O208," ",P208," ",Q208," ",AF208," ",S208)</f>
        <v/>
      </c>
      <c r="W208" s="25" t="inlineStr">
        <is>
          <t>por determinar</t>
        </is>
      </c>
      <c r="X208" s="25" t="inlineStr">
        <is>
          <t>CL</t>
        </is>
      </c>
      <c r="Y208" s="25" t="n">
        <v>38</v>
      </c>
      <c r="AA208" s="25" t="inlineStr">
        <is>
          <t>SUR</t>
        </is>
      </c>
      <c r="AB208" s="25" t="n">
        <v>43</v>
      </c>
      <c r="AC208" s="25" t="inlineStr">
        <is>
          <t>A</t>
        </is>
      </c>
      <c r="AD208" s="25" t="n">
        <v>52</v>
      </c>
      <c r="AH208" s="25">
        <f>CONCATENATE(X208," ",Y208," ",Z208," ",AA208," ",AB208," ",AC208," ",AD208," ",AE208," ",AF208," ",AG208)</f>
        <v/>
      </c>
      <c r="AI208" s="25" t="inlineStr">
        <is>
          <t>no reporta</t>
        </is>
      </c>
      <c r="AJ208" s="25" t="inlineStr">
        <is>
          <t>no reporta</t>
        </is>
      </c>
      <c r="AK208" s="25" t="inlineStr">
        <is>
          <t>Zona Centro</t>
        </is>
      </c>
      <c r="AP208" s="25" t="n">
        <v>9</v>
      </c>
      <c r="AQ208" s="34" t="n">
        <v>42102</v>
      </c>
      <c r="AS208" s="46">
        <f>+AR208-AQ208</f>
        <v/>
      </c>
      <c r="AU208" s="25" t="inlineStr">
        <is>
          <t>Auto de archivo</t>
        </is>
      </c>
      <c r="AV208" s="25" t="inlineStr">
        <is>
          <t>Falta de pruebas e informacion.</t>
        </is>
      </c>
    </row>
    <row r="209">
      <c r="B209" s="25" t="inlineStr">
        <is>
          <t>206-2015</t>
        </is>
      </c>
      <c r="C209" s="25" t="inlineStr">
        <is>
          <t>269675 - 3343</t>
        </is>
      </c>
      <c r="D209" s="25" t="inlineStr">
        <is>
          <t>FAUNA SILVESTRE</t>
        </is>
      </c>
      <c r="H209" t="inlineStr">
        <is>
          <t>Intervnecion de los arboles en zona de retiro.</t>
        </is>
      </c>
      <c r="I209" s="25" t="inlineStr">
        <is>
          <t>De oficio</t>
        </is>
      </c>
      <c r="T209" s="25">
        <f>CONCATENATE(J209," ",K209," ",L209," ",M209," ",N209," ",O209," ",P209," ",Q209," ",AF209," ",S209)</f>
        <v/>
      </c>
      <c r="W209" s="25" t="inlineStr">
        <is>
          <t>Carlos Emilio Angel C.</t>
        </is>
      </c>
      <c r="AF209" s="25" t="inlineStr">
        <is>
          <t xml:space="preserve">Restaurante tres corrientes </t>
        </is>
      </c>
      <c r="AG209" s="25" t="inlineStr">
        <is>
          <t>via aeropuerto las palmas</t>
        </is>
      </c>
      <c r="AH209" s="25">
        <f>CONCATENATE(X209," ",Y209," ",Z209," ",AA209," ",AB209," ",AC209," ",AD209," ",AE209," ",AF209," ",AG209)</f>
        <v/>
      </c>
      <c r="AJ209" s="25" t="n">
        <v>3205742467</v>
      </c>
      <c r="AK209" s="25" t="inlineStr">
        <is>
          <t>Las Palmas</t>
        </is>
      </c>
      <c r="AP209" s="25" t="n">
        <v>12</v>
      </c>
      <c r="AQ209" s="34" t="n">
        <v>42102</v>
      </c>
      <c r="AS209" s="46">
        <f>+AR209-AQ209</f>
        <v/>
      </c>
      <c r="AU209" s="25" t="inlineStr">
        <is>
          <t>Auto de archivo</t>
        </is>
      </c>
    </row>
    <row r="210">
      <c r="B210" s="25" t="inlineStr">
        <is>
          <t>207-2015</t>
        </is>
      </c>
      <c r="C210" s="25" t="n">
        <v>269671</v>
      </c>
      <c r="D210" s="25" t="inlineStr">
        <is>
          <t>ESPACIO PUBLICOS VERDES</t>
        </is>
      </c>
      <c r="H210" t="inlineStr">
        <is>
          <t>Reciclaje en el espacio publico</t>
        </is>
      </c>
      <c r="I210" s="25" t="inlineStr">
        <is>
          <t>de oficio</t>
        </is>
      </c>
      <c r="T210" s="25">
        <f>CONCATENATE(J210," ",K210," ",L210," ",M210," ",N210," ",O210," ",P210," ",Q210," ",AF210," ",S210)</f>
        <v/>
      </c>
      <c r="W210" s="25" t="inlineStr">
        <is>
          <t>Efrain Castrillon</t>
        </is>
      </c>
      <c r="X210" s="25" t="inlineStr">
        <is>
          <t>CL</t>
        </is>
      </c>
      <c r="Y210" s="25" t="n">
        <v>49</v>
      </c>
      <c r="AA210" s="25" t="inlineStr">
        <is>
          <t>SUR</t>
        </is>
      </c>
      <c r="AB210" s="25" t="n">
        <v>43</v>
      </c>
      <c r="AC210" s="25" t="inlineStr">
        <is>
          <t>A</t>
        </is>
      </c>
      <c r="AD210" s="25" t="n">
        <v>175</v>
      </c>
      <c r="AH210" s="25">
        <f>CONCATENATE(X210," ",Y210," ",Z210," ",AA210," ",AB210," ",AC210," ",AD210," ",AE210," ",AF210," ",AG210)</f>
        <v/>
      </c>
      <c r="AJ210" s="25" t="n">
        <v>2880973</v>
      </c>
      <c r="AK210" s="25" t="inlineStr">
        <is>
          <t>Las Casitas</t>
        </is>
      </c>
      <c r="AP210" s="25" t="n">
        <v>8</v>
      </c>
      <c r="AQ210" s="34" t="n">
        <v>42098</v>
      </c>
      <c r="AS210" s="46">
        <f>+AR210-AQ210</f>
        <v/>
      </c>
      <c r="AU210" s="25" t="inlineStr">
        <is>
          <t>Auto de archivo</t>
        </is>
      </c>
      <c r="AV210" s="25" t="inlineStr">
        <is>
          <t>Se solicita recoleccion por parte de ENVIASEO al Sr. Jhon Upegui y al Sr. Jhon Fredy Orozco. Via correo electronico. Email: johno@envigado.gov.co</t>
        </is>
      </c>
      <c r="AW210" s="38" t="n">
        <v>42101</v>
      </c>
      <c r="AX210" s="37" t="inlineStr">
        <is>
          <t>l. garcia</t>
        </is>
      </c>
      <c r="AY210" s="38" t="n">
        <v>42101</v>
      </c>
    </row>
    <row r="211">
      <c r="B211" s="25" t="inlineStr">
        <is>
          <t>208-2015</t>
        </is>
      </c>
      <c r="C211" s="25" t="n">
        <v>269659</v>
      </c>
      <c r="D211" s="25" t="inlineStr">
        <is>
          <t>FAUNA DOMÉSTICA</t>
        </is>
      </c>
      <c r="H211" t="inlineStr">
        <is>
          <t>Finca con muchos animales Decreto 030.</t>
        </is>
      </c>
      <c r="I211" s="25" t="inlineStr">
        <is>
          <t>de oficio</t>
        </is>
      </c>
      <c r="T211" s="25">
        <f>CONCATENATE(J211," ",K211," ",L211," ",M211," ",N211," ",O211," ",P211," ",Q211," ",AF211," ",S211)</f>
        <v/>
      </c>
      <c r="W211" s="25" t="inlineStr">
        <is>
          <t>Hernan Diaz</t>
        </is>
      </c>
      <c r="X211" s="25" t="inlineStr">
        <is>
          <t>KR</t>
        </is>
      </c>
      <c r="Y211" s="25" t="n">
        <v>24</v>
      </c>
      <c r="Z211" s="25" t="inlineStr">
        <is>
          <t>F</t>
        </is>
      </c>
      <c r="AA211" s="25" t="inlineStr">
        <is>
          <t>SUR</t>
        </is>
      </c>
      <c r="AB211" s="25" t="n">
        <v>141</v>
      </c>
      <c r="AG211" s="25" t="inlineStr">
        <is>
          <t>Int. 111</t>
        </is>
      </c>
      <c r="AH211" s="25">
        <f>CONCATENATE(X211," ",Y211," ",Z211," ",AA211," ",AB211," ",AC211," ",AD211," ",AE211," ",AF211," ",AG211)</f>
        <v/>
      </c>
      <c r="AJ211" s="25" t="n">
        <v>2762399</v>
      </c>
      <c r="AK211" s="25" t="inlineStr">
        <is>
          <t>El Salado</t>
        </is>
      </c>
      <c r="AP211" s="25" t="n">
        <v>6</v>
      </c>
      <c r="AQ211" s="34" t="n">
        <v>42102</v>
      </c>
      <c r="AS211" s="46">
        <f>+AR211-AQ211</f>
        <v/>
      </c>
      <c r="AU211" s="25" t="inlineStr">
        <is>
          <t>Auto de archivo</t>
        </is>
      </c>
      <c r="AW211" s="38" t="n">
        <v>42093</v>
      </c>
      <c r="AX211" s="37" t="inlineStr">
        <is>
          <t>Jeisson/Santiago</t>
        </is>
      </c>
      <c r="AY211" s="38" t="n">
        <v>42101</v>
      </c>
    </row>
    <row r="212">
      <c r="B212" s="25" t="inlineStr">
        <is>
          <t>209-2015</t>
        </is>
      </c>
      <c r="C212" s="25" t="n">
        <v>269657</v>
      </c>
      <c r="D212" s="25" t="inlineStr">
        <is>
          <t>FAUNA DOMÉSTICA</t>
        </is>
      </c>
      <c r="H212" t="inlineStr">
        <is>
          <t>Sacan mascota al espacio publico a realizar las necesidades y no lo recogen.</t>
        </is>
      </c>
      <c r="I212" s="25" t="inlineStr">
        <is>
          <t>de oficio</t>
        </is>
      </c>
      <c r="T212" s="25">
        <f>CONCATENATE(J212," ",K212," ",L212," ",M212," ",N212," ",O212," ",P212," ",Q212," ",AF212," ",S212)</f>
        <v/>
      </c>
      <c r="W212" s="25" t="inlineStr">
        <is>
          <t>Jose Ignacio Ramirez</t>
        </is>
      </c>
      <c r="X212" s="25" t="inlineStr">
        <is>
          <t>KR</t>
        </is>
      </c>
      <c r="Y212" s="25" t="n">
        <v>43</v>
      </c>
      <c r="Z212" s="25" t="inlineStr">
        <is>
          <t>A</t>
        </is>
      </c>
      <c r="AB212" s="25" t="n">
        <v>32</v>
      </c>
      <c r="AC212" s="25" t="inlineStr">
        <is>
          <t>B</t>
        </is>
      </c>
      <c r="AD212" s="25" t="n">
        <v>70</v>
      </c>
      <c r="AE212" s="25" t="inlineStr">
        <is>
          <t>SUR</t>
        </is>
      </c>
      <c r="AG212" s="25" t="inlineStr">
        <is>
          <t>2do piso</t>
        </is>
      </c>
      <c r="AH212" s="25">
        <f>CONCATENATE(X212," ",Y212," ",Z212," ",AA212," ",AB212," ",AC212," ",AD212," ",AE212," ",AF212," ",AG212)</f>
        <v/>
      </c>
      <c r="AI212" s="25" t="inlineStr">
        <is>
          <t>No reporta</t>
        </is>
      </c>
      <c r="AJ212" s="25" t="inlineStr">
        <is>
          <t>No reporta</t>
        </is>
      </c>
      <c r="AK212" s="25" t="inlineStr">
        <is>
          <t>San Marcos</t>
        </is>
      </c>
      <c r="AP212" s="25" t="n">
        <v>2</v>
      </c>
      <c r="AQ212" s="34" t="n">
        <v>42102</v>
      </c>
      <c r="AS212" s="46">
        <f>+AR212-AQ212</f>
        <v/>
      </c>
      <c r="AU212" s="25" t="inlineStr">
        <is>
          <t>Auto de archivo</t>
        </is>
      </c>
    </row>
    <row r="213">
      <c r="B213" s="25" t="inlineStr">
        <is>
          <t>210-2015</t>
        </is>
      </c>
      <c r="C213" s="25" t="n">
        <v>269660</v>
      </c>
      <c r="D213" s="25" t="inlineStr">
        <is>
          <t>LOTE-PREDIO</t>
        </is>
      </c>
      <c r="H213" t="inlineStr">
        <is>
          <t>Mantenimiento de lote</t>
        </is>
      </c>
      <c r="I213" s="25" t="inlineStr">
        <is>
          <t>de oficio</t>
        </is>
      </c>
      <c r="T213" s="25">
        <f>CONCATENATE(J213," ",K213," ",L213," ",M213," ",N213," ",O213," ",P213," ",Q213," ",AF213," ",S213)</f>
        <v/>
      </c>
      <c r="W213" s="25" t="inlineStr">
        <is>
          <t>Empresa de enchapes - Gabriel Grajales</t>
        </is>
      </c>
      <c r="X213" s="25" t="inlineStr">
        <is>
          <t>CL</t>
        </is>
      </c>
      <c r="Y213" s="25" t="n">
        <v>32</v>
      </c>
      <c r="Z213" s="25" t="inlineStr">
        <is>
          <t>A</t>
        </is>
      </c>
      <c r="AA213" s="25" t="inlineStr">
        <is>
          <t>SUR</t>
        </is>
      </c>
      <c r="AB213" s="25" t="n">
        <v>28</v>
      </c>
      <c r="AD213" s="25" t="n">
        <v>30</v>
      </c>
      <c r="AF213" s="25" t="inlineStr">
        <is>
          <t>Frente al edificio ambar</t>
        </is>
      </c>
      <c r="AH213" s="25">
        <f>CONCATENATE(X213," ",Y213," ",Z213," ",AA213," ",AB213," ",AC213," ",AD213," ",AE213," ",AF213," ",AG213)</f>
        <v/>
      </c>
      <c r="AI213" s="25" t="inlineStr">
        <is>
          <t>No reporta</t>
        </is>
      </c>
      <c r="AJ213" s="25" t="inlineStr">
        <is>
          <t>No reporta</t>
        </is>
      </c>
      <c r="AK213" s="25" t="inlineStr">
        <is>
          <t>Alto de Misael</t>
        </is>
      </c>
      <c r="AP213" s="25" t="n">
        <v>3</v>
      </c>
      <c r="AQ213" s="34" t="n">
        <v>42102</v>
      </c>
      <c r="AS213" s="46">
        <f>+AR213-AQ213</f>
        <v/>
      </c>
      <c r="AT213" s="25" t="inlineStr">
        <is>
          <t>Acta de compromiso</t>
        </is>
      </c>
      <c r="AU213" s="25" t="inlineStr">
        <is>
          <t>Auto de archivo</t>
        </is>
      </c>
      <c r="AW213" s="38" t="n">
        <v>42158</v>
      </c>
      <c r="AX213" s="37" t="inlineStr">
        <is>
          <t>F. Villarraga</t>
        </is>
      </c>
      <c r="AY213" s="38" t="n">
        <v>42158</v>
      </c>
    </row>
    <row r="214">
      <c r="B214" s="25" t="inlineStr">
        <is>
          <t>211-2015</t>
        </is>
      </c>
      <c r="C214" s="25" t="n">
        <v>269661</v>
      </c>
      <c r="D214" s="25" t="inlineStr">
        <is>
          <t>HÍDRICO</t>
        </is>
      </c>
      <c r="H214" t="inlineStr">
        <is>
          <t>Material en la zona de retiro de la quebrada la sebastiana</t>
        </is>
      </c>
      <c r="I214" s="25" t="inlineStr">
        <is>
          <t>de oficio</t>
        </is>
      </c>
      <c r="T214" s="25">
        <f>CONCATENATE(J214," ",K214," ",L214," ",M214," ",N214," ",O214," ",P214," ",Q214," ",AF214," ",S214)</f>
        <v/>
      </c>
      <c r="W214" s="25" t="inlineStr">
        <is>
          <t>Por determinar</t>
        </is>
      </c>
      <c r="X214" s="25" t="inlineStr">
        <is>
          <t>KR</t>
        </is>
      </c>
      <c r="Y214" s="25" t="n">
        <v>27</v>
      </c>
      <c r="AB214" s="25" t="n">
        <v>36</v>
      </c>
      <c r="AC214" s="25" t="inlineStr">
        <is>
          <t>B</t>
        </is>
      </c>
      <c r="AD214" s="25" t="n">
        <v>4</v>
      </c>
      <c r="AE214" s="25" t="inlineStr">
        <is>
          <t>SUR</t>
        </is>
      </c>
      <c r="AH214" s="25">
        <f>CONCATENATE(X214," ",Y214," ",Z214," ",AA214," ",AB214," ",AC214," ",AD214," ",AE214," ",AF214," ",AG214)</f>
        <v/>
      </c>
      <c r="AI214" s="25" t="inlineStr">
        <is>
          <t>no reporta</t>
        </is>
      </c>
      <c r="AJ214" s="25" t="inlineStr">
        <is>
          <t>no reporta</t>
        </is>
      </c>
      <c r="AK214" s="25" t="inlineStr">
        <is>
          <t>La Sebastiana</t>
        </is>
      </c>
      <c r="AP214" s="25" t="n">
        <v>3</v>
      </c>
      <c r="AQ214" s="34" t="n">
        <v>42102</v>
      </c>
      <c r="AS214" s="46">
        <f>+AR214-AQ214</f>
        <v/>
      </c>
      <c r="AU214" s="25" t="inlineStr">
        <is>
          <t>Auto de archivo</t>
        </is>
      </c>
      <c r="AW214" s="38" t="n">
        <v>42093</v>
      </c>
      <c r="AX214" s="37" t="inlineStr">
        <is>
          <t>Jeisson/Santiago</t>
        </is>
      </c>
      <c r="AY214" s="38" t="n">
        <v>42102</v>
      </c>
    </row>
    <row r="215">
      <c r="B215" s="25" t="inlineStr">
        <is>
          <t>212-2015</t>
        </is>
      </c>
      <c r="C215" s="25" t="n">
        <v>269662</v>
      </c>
      <c r="D215" s="25" t="inlineStr">
        <is>
          <t>AIRE</t>
        </is>
      </c>
      <c r="E215" s="25" t="inlineStr">
        <is>
          <t>RESIDUOS SOLIDOS</t>
        </is>
      </c>
      <c r="H215" t="inlineStr">
        <is>
          <t>Casa abandonada donde las personas arrojan los residuos solidos y generador de malos olores.</t>
        </is>
      </c>
      <c r="I215" t="inlineStr">
        <is>
          <t>de oficio</t>
        </is>
      </c>
      <c r="T215" s="25">
        <f>CONCATENATE(J215," ",K215," ",L215," ",M215," ",N215," ",O215," ",P215," ",Q215," ",AF215," ",S215)</f>
        <v/>
      </c>
      <c r="W215" s="25" t="inlineStr">
        <is>
          <t>Javier Gallego</t>
        </is>
      </c>
      <c r="X215" s="25" t="inlineStr">
        <is>
          <t>CL</t>
        </is>
      </c>
      <c r="Y215" s="25" t="n">
        <v>40</v>
      </c>
      <c r="AA215" s="25" t="inlineStr">
        <is>
          <t>SUR</t>
        </is>
      </c>
      <c r="AB215" s="25" t="n">
        <v>24</v>
      </c>
      <c r="AC215" s="25" t="inlineStr">
        <is>
          <t>E</t>
        </is>
      </c>
      <c r="AD215" s="25" t="n">
        <v>37</v>
      </c>
      <c r="AH215" s="25">
        <f>CONCATENATE(X215," ",Y215," ",Z215," ",AA215," ",AB215," ",AC215," ",AD215," ",AE215," ",AF215," ",AG215)</f>
        <v/>
      </c>
      <c r="AI215" s="25" t="inlineStr">
        <is>
          <t>no reporta</t>
        </is>
      </c>
      <c r="AJ215" s="25" t="n">
        <v>3137447004</v>
      </c>
      <c r="AK215" s="25" t="inlineStr">
        <is>
          <t>El Salado</t>
        </is>
      </c>
      <c r="AP215" s="25" t="n">
        <v>6</v>
      </c>
      <c r="AQ215" s="34" t="n">
        <v>42102</v>
      </c>
      <c r="AS215" s="46">
        <f>+AR215-AQ215</f>
        <v/>
      </c>
      <c r="AT215" s="25" t="inlineStr">
        <is>
          <t>Acta de compromiso</t>
        </is>
      </c>
      <c r="AU215" s="25" t="inlineStr">
        <is>
          <t>Auto de archivo</t>
        </is>
      </c>
    </row>
    <row r="216">
      <c r="B216" s="25" t="inlineStr">
        <is>
          <t>213-2015</t>
        </is>
      </c>
      <c r="C216" s="25" t="n">
        <v>269664</v>
      </c>
      <c r="D216" s="25" t="inlineStr">
        <is>
          <t>HÍDRICO</t>
        </is>
      </c>
      <c r="H216" t="inlineStr">
        <is>
          <t>Lavado de vehículo y recipientes en vía publica</t>
        </is>
      </c>
      <c r="I216" t="inlineStr">
        <is>
          <t>de oficio</t>
        </is>
      </c>
      <c r="T216" s="25">
        <f>CONCATENATE(J216," ",K216," ",L216," ",M216," ",N216," ",O216," ",P216," ",Q216," ",AF216," ",S216)</f>
        <v/>
      </c>
      <c r="W216" s="25" t="inlineStr">
        <is>
          <t>Dominós Pizza</t>
        </is>
      </c>
      <c r="X216" s="25" t="inlineStr">
        <is>
          <t>CL</t>
        </is>
      </c>
      <c r="Y216" s="25" t="n">
        <v>36</v>
      </c>
      <c r="Z216" s="25" t="inlineStr">
        <is>
          <t>D</t>
        </is>
      </c>
      <c r="AA216" s="25" t="inlineStr">
        <is>
          <t>SUR</t>
        </is>
      </c>
      <c r="AB216" s="25" t="n">
        <v>27</v>
      </c>
      <c r="AC216" s="25" t="inlineStr">
        <is>
          <t>D</t>
        </is>
      </c>
      <c r="AD216" s="25" t="n">
        <v>49</v>
      </c>
      <c r="AH216" s="25">
        <f>CONCATENATE(X216," ",Y216," ",Z216," ",AA216," ",AB216," ",AC216," ",AD216," ",AE216," ",AF216," ",AG216)</f>
        <v/>
      </c>
      <c r="AK216" s="25" t="inlineStr">
        <is>
          <t>El Escobero</t>
        </is>
      </c>
      <c r="AP216" s="25" t="n">
        <v>10</v>
      </c>
      <c r="AQ216" s="34" t="n">
        <v>42102</v>
      </c>
      <c r="AS216" s="46">
        <f>+AR216-AQ216</f>
        <v/>
      </c>
      <c r="AU216" s="25" t="inlineStr">
        <is>
          <t>Auto de archivo</t>
        </is>
      </c>
      <c r="AW216" s="38" t="n">
        <v>42087</v>
      </c>
      <c r="AX216" s="37" t="inlineStr">
        <is>
          <t>Jeisson/Santiago</t>
        </is>
      </c>
      <c r="AY216" s="38" t="n">
        <v>42102</v>
      </c>
    </row>
    <row r="217">
      <c r="B217" s="25" t="inlineStr">
        <is>
          <t>214-2015</t>
        </is>
      </c>
      <c r="C217" s="25" t="n">
        <v>269665</v>
      </c>
      <c r="E217" s="25" t="inlineStr">
        <is>
          <t>RESIDUOS SOLIDOS</t>
        </is>
      </c>
      <c r="H217" t="inlineStr">
        <is>
          <t>Mala disposición de residuos solidos</t>
        </is>
      </c>
      <c r="I217" t="inlineStr">
        <is>
          <t>de oficio</t>
        </is>
      </c>
      <c r="T217" s="25">
        <f>CONCATENATE(J217," ",K217," ",L217," ",M217," ",N217," ",O217," ",P217," ",Q217," ",AF217," ",S217)</f>
        <v/>
      </c>
      <c r="W217" s="25" t="inlineStr">
        <is>
          <t>Banco Popular</t>
        </is>
      </c>
      <c r="AG217" s="25" t="inlineStr">
        <is>
          <t>Parque de Envigado</t>
        </is>
      </c>
      <c r="AH217" s="25">
        <f>CONCATENATE(X217," ",Y217," ",Z217," ",AA217," ",AB217," ",AC217," ",AD217," ",AE217," ",AF217," ",AG217)</f>
        <v/>
      </c>
      <c r="AI217" s="25" t="inlineStr">
        <is>
          <t>no reporta</t>
        </is>
      </c>
      <c r="AJ217" s="25" t="inlineStr">
        <is>
          <t>no reporta</t>
        </is>
      </c>
      <c r="AK217" s="25" t="inlineStr">
        <is>
          <t>Zona Centro</t>
        </is>
      </c>
      <c r="AP217" s="25" t="n">
        <v>9</v>
      </c>
      <c r="AQ217" s="34" t="n">
        <v>42102</v>
      </c>
      <c r="AS217" s="46">
        <f>+AR217-AQ217</f>
        <v/>
      </c>
      <c r="AU217" s="25" t="inlineStr">
        <is>
          <t>Auto de archivo</t>
        </is>
      </c>
      <c r="AW217" s="38" t="n">
        <v>42101</v>
      </c>
      <c r="AX217" s="37" t="inlineStr">
        <is>
          <t>Jeisson/Santiago</t>
        </is>
      </c>
      <c r="AY217" s="38" t="n">
        <v>42102</v>
      </c>
    </row>
    <row r="218">
      <c r="B218" s="25" t="inlineStr">
        <is>
          <t>215-2015</t>
        </is>
      </c>
      <c r="C218" s="25" t="n">
        <v>269666</v>
      </c>
      <c r="E218" s="25" t="inlineStr">
        <is>
          <t>RESIDUOS SOLIDOS</t>
        </is>
      </c>
      <c r="H218" t="inlineStr">
        <is>
          <t>Mala disposición de residuos solidos</t>
        </is>
      </c>
      <c r="I218" t="inlineStr">
        <is>
          <t>de oficio</t>
        </is>
      </c>
      <c r="T218" s="25">
        <f>CONCATENATE(J218," ",K218," ",L218," ",M218," ",N218," ",O218," ",P218," ",Q218," ",AF218," ",S218)</f>
        <v/>
      </c>
      <c r="W218" s="25" t="inlineStr">
        <is>
          <t>Registraduria nacional del estado civil</t>
        </is>
      </c>
      <c r="X218" s="25" t="inlineStr">
        <is>
          <t>CL</t>
        </is>
      </c>
      <c r="Y218" s="25" t="n">
        <v>38</v>
      </c>
      <c r="AA218" s="25" t="inlineStr">
        <is>
          <t>SUR</t>
        </is>
      </c>
      <c r="AB218" s="25" t="n">
        <v>40</v>
      </c>
      <c r="AD218" s="25" t="n">
        <v>2</v>
      </c>
      <c r="AH218" s="25">
        <f>CONCATENATE(X218," ",Y218," ",Z218," ",AA218," ",AB218," ",AC218," ",AD218," ",AE218," ",AF218," ",AG218)</f>
        <v/>
      </c>
      <c r="AI218" s="25" t="inlineStr">
        <is>
          <t>no reporta</t>
        </is>
      </c>
      <c r="AJ218" s="25" t="inlineStr">
        <is>
          <t>no reporta</t>
        </is>
      </c>
      <c r="AK218" s="25" t="inlineStr">
        <is>
          <t>Zona Centro</t>
        </is>
      </c>
      <c r="AP218" s="25" t="n">
        <v>9</v>
      </c>
      <c r="AQ218" s="34" t="n">
        <v>42102</v>
      </c>
      <c r="AS218" s="46">
        <f>+AR218-AQ218</f>
        <v/>
      </c>
      <c r="AU218" s="25" t="inlineStr">
        <is>
          <t>Auto de archivo</t>
        </is>
      </c>
      <c r="AW218" s="38" t="n">
        <v>42101</v>
      </c>
      <c r="AX218" s="37" t="inlineStr">
        <is>
          <t>Jeisson/Santiago</t>
        </is>
      </c>
      <c r="AY218" s="38" t="n">
        <v>42102</v>
      </c>
    </row>
    <row r="219">
      <c r="B219" s="25" t="inlineStr">
        <is>
          <t>216-2015</t>
        </is>
      </c>
      <c r="C219" s="25" t="n">
        <v>269667</v>
      </c>
      <c r="E219" s="25" t="inlineStr">
        <is>
          <t>RESIDUOS SOLIDOS</t>
        </is>
      </c>
      <c r="H219" t="inlineStr">
        <is>
          <t>Mala disposición de residuos solidos</t>
        </is>
      </c>
      <c r="I219" t="inlineStr">
        <is>
          <t>de oficio</t>
        </is>
      </c>
      <c r="T219" s="25">
        <f>CONCATENATE(J219," ",K219," ",L219," ",M219," ",N219," ",O219," ",P219," ",Q219," ",AF219," ",S219)</f>
        <v/>
      </c>
      <c r="W219" s="25" t="inlineStr">
        <is>
          <t>Maxipastel</t>
        </is>
      </c>
      <c r="X219" s="25" t="inlineStr">
        <is>
          <t>KR</t>
        </is>
      </c>
      <c r="Y219" s="25" t="n">
        <v>44</v>
      </c>
      <c r="AB219" s="25" t="n">
        <v>33</v>
      </c>
      <c r="AC219" s="25" t="inlineStr">
        <is>
          <t>B</t>
        </is>
      </c>
      <c r="AD219" s="25" t="n">
        <v>26</v>
      </c>
      <c r="AH219" s="25">
        <f>CONCATENATE(X219," ",Y219," ",Z219," ",AA219," ",AB219," ",AC219," ",AD219," ",AE219," ",AF219," ",AG219)</f>
        <v/>
      </c>
      <c r="AI219" s="25" t="inlineStr">
        <is>
          <t>no reporta</t>
        </is>
      </c>
      <c r="AJ219" s="25" t="inlineStr">
        <is>
          <t>no reporta</t>
        </is>
      </c>
      <c r="AK219" s="25" t="inlineStr">
        <is>
          <t>Zona Centro</t>
        </is>
      </c>
      <c r="AP219" s="25" t="n">
        <v>9</v>
      </c>
      <c r="AQ219" s="34" t="n">
        <v>42102</v>
      </c>
      <c r="AS219" s="46">
        <f>+AR219-AQ219</f>
        <v/>
      </c>
      <c r="AU219" s="25" t="inlineStr">
        <is>
          <t>Auto de archivo</t>
        </is>
      </c>
      <c r="AW219" s="38" t="n">
        <v>42101</v>
      </c>
      <c r="AX219" s="37" t="inlineStr">
        <is>
          <t>Jeisson/Santiago</t>
        </is>
      </c>
      <c r="AY219" s="38" t="n">
        <v>42102</v>
      </c>
    </row>
    <row r="220">
      <c r="B220" s="25" t="inlineStr">
        <is>
          <t>217-2015</t>
        </is>
      </c>
      <c r="C220" s="25" t="inlineStr">
        <is>
          <t>269668 - 289100 - 302812 - 389291</t>
        </is>
      </c>
      <c r="D220" s="25" t="inlineStr">
        <is>
          <t>HÍDRICO</t>
        </is>
      </c>
      <c r="H220" t="inlineStr">
        <is>
          <t>Mala disposición de aguas sedimentadas hacia la red de aguas lluvias.</t>
        </is>
      </c>
      <c r="I220" t="inlineStr">
        <is>
          <t>de oficio</t>
        </is>
      </c>
      <c r="T220" s="25">
        <f>CONCATENATE(J220," ",K220," ",L220," ",M220," ",N220," ",O220," ",P220," ",Q220," ",AF220," ",S220)</f>
        <v/>
      </c>
      <c r="W220" s="25" t="inlineStr">
        <is>
          <t xml:space="preserve">Porticos </t>
        </is>
      </c>
      <c r="X220" s="25" t="inlineStr">
        <is>
          <t>CL</t>
        </is>
      </c>
      <c r="Y220" s="25" t="n">
        <v>40</v>
      </c>
      <c r="AA220" s="25" t="inlineStr">
        <is>
          <t>SUR</t>
        </is>
      </c>
      <c r="AB220" s="25" t="n">
        <v>25</v>
      </c>
      <c r="AC220" s="25" t="inlineStr">
        <is>
          <t>AA</t>
        </is>
      </c>
      <c r="AD220" s="25" t="n">
        <v>150</v>
      </c>
      <c r="AG220" s="25" t="inlineStr">
        <is>
          <t>la cuadrita</t>
        </is>
      </c>
      <c r="AH220" s="25">
        <f>CONCATENATE(X220," ",Y220," ",Z220," ",AA220," ",AB220," ",AC220," ",AD220," ",AE220," ",AF220," ",AG220)</f>
        <v/>
      </c>
      <c r="AI220" s="25" t="inlineStr">
        <is>
          <t>no reporta</t>
        </is>
      </c>
      <c r="AJ220" s="25" t="n">
        <v>3313366</v>
      </c>
      <c r="AK220" s="25" t="inlineStr">
        <is>
          <t>El Salado</t>
        </is>
      </c>
      <c r="AP220" s="25" t="n">
        <v>6</v>
      </c>
      <c r="AQ220" s="34" t="n">
        <v>42102</v>
      </c>
      <c r="AS220" s="46">
        <f>+AR220-AQ220</f>
        <v/>
      </c>
      <c r="AU220" s="25" t="inlineStr">
        <is>
          <t>Auto de archivo</t>
        </is>
      </c>
      <c r="AV220" s="25" t="inlineStr">
        <is>
          <t>Enviaron recurso.</t>
        </is>
      </c>
      <c r="AW220" s="38" t="n">
        <v>42101</v>
      </c>
      <c r="AX220" s="37" t="inlineStr">
        <is>
          <t>Jeisson/Santiago</t>
        </is>
      </c>
      <c r="AY220" s="38" t="n">
        <v>42102</v>
      </c>
    </row>
    <row r="221">
      <c r="B221" s="25" t="inlineStr">
        <is>
          <t>218-2015</t>
        </is>
      </c>
      <c r="C221" s="25" t="n">
        <v>269669</v>
      </c>
      <c r="E221" s="25" t="inlineStr">
        <is>
          <t>RESIDUOS SOLIDOS</t>
        </is>
      </c>
      <c r="H221" t="inlineStr">
        <is>
          <t xml:space="preserve">Mala disposicion de residuos solidos </t>
        </is>
      </c>
      <c r="I221" t="inlineStr">
        <is>
          <t>de oficio</t>
        </is>
      </c>
      <c r="T221" s="25">
        <f>CONCATENATE(J221," ",K221," ",L221," ",M221," ",N221," ",O221," ",P221," ",Q221," ",AF221," ",S221)</f>
        <v/>
      </c>
      <c r="W221" s="25" t="inlineStr">
        <is>
          <t>Excarvar sas</t>
        </is>
      </c>
      <c r="X221" s="25" t="inlineStr">
        <is>
          <t>KR</t>
        </is>
      </c>
      <c r="Y221" s="25" t="n">
        <v>43</v>
      </c>
      <c r="Z221" s="25" t="inlineStr">
        <is>
          <t>B</t>
        </is>
      </c>
      <c r="AB221" s="25" t="n">
        <v>34</v>
      </c>
      <c r="AD221" s="25" t="n">
        <v>22</v>
      </c>
      <c r="AE221" s="25" t="inlineStr">
        <is>
          <t>SUR</t>
        </is>
      </c>
      <c r="AH221" s="25">
        <f>CONCATENATE(X221," ",Y221," ",Z221," ",AA221," ",AB221," ",AC221," ",AD221," ",AE221," ",AF221," ",AG221)</f>
        <v/>
      </c>
      <c r="AI221" s="25" t="inlineStr">
        <is>
          <t>890492985-0</t>
        </is>
      </c>
      <c r="AJ221" s="25" t="inlineStr">
        <is>
          <t>no reporta</t>
        </is>
      </c>
      <c r="AK221" s="25" t="inlineStr">
        <is>
          <t>Zona Centro</t>
        </is>
      </c>
      <c r="AP221" s="25" t="n">
        <v>9</v>
      </c>
      <c r="AQ221" s="34" t="n">
        <v>42102</v>
      </c>
      <c r="AS221" s="46">
        <f>+AR221-AQ221</f>
        <v/>
      </c>
      <c r="AU221" s="25" t="inlineStr">
        <is>
          <t>Auto de archivo</t>
        </is>
      </c>
      <c r="AW221" s="38" t="n">
        <v>42101</v>
      </c>
      <c r="AX221" s="37" t="inlineStr">
        <is>
          <t>Jeisson/Santiago</t>
        </is>
      </c>
      <c r="AY221" s="38" t="n">
        <v>42102</v>
      </c>
    </row>
    <row r="222">
      <c r="B222" s="25" t="inlineStr">
        <is>
          <t>219-2015</t>
        </is>
      </c>
      <c r="C222" s="25" t="n">
        <v>269670</v>
      </c>
      <c r="D222" s="25" t="inlineStr">
        <is>
          <t>HÍDRICO</t>
        </is>
      </c>
      <c r="H222" t="inlineStr">
        <is>
          <t>Lavado de refrijeradores en via publica ocasionando vertimiento de aguas residuales a sumideros de aguas lluvias</t>
        </is>
      </c>
      <c r="I222" t="inlineStr">
        <is>
          <t>de oficio</t>
        </is>
      </c>
      <c r="T222" s="25">
        <f>CONCATENATE(J222," ",K222," ",L222," ",M222," ",N222," ",O222," ",P222," ",Q222," ",AF222," ",S222)</f>
        <v/>
      </c>
      <c r="W222" s="25" t="inlineStr">
        <is>
          <t>Mercados los 8as</t>
        </is>
      </c>
      <c r="X222" s="25" t="inlineStr">
        <is>
          <t>CL</t>
        </is>
      </c>
      <c r="Y222" s="25" t="n">
        <v>40</v>
      </c>
      <c r="AA222" s="25" t="inlineStr">
        <is>
          <t>SUR</t>
        </is>
      </c>
      <c r="AB222" s="25" t="n">
        <v>24</v>
      </c>
      <c r="AC222" s="25" t="inlineStr">
        <is>
          <t>EE</t>
        </is>
      </c>
      <c r="AD222" s="25" t="n">
        <v>6</v>
      </c>
      <c r="AH222" s="25">
        <f>CONCATENATE(X222," ",Y222," ",Z222," ",AA222," ",AB222," ",AC222," ",AD222," ",AE222," ",AF222," ",AG222)</f>
        <v/>
      </c>
      <c r="AI222" s="25" t="inlineStr">
        <is>
          <t>no reporta</t>
        </is>
      </c>
      <c r="AJ222" s="25" t="inlineStr">
        <is>
          <t>no reporta</t>
        </is>
      </c>
      <c r="AK222" s="25" t="inlineStr">
        <is>
          <t>El Salado</t>
        </is>
      </c>
      <c r="AP222" s="25" t="n">
        <v>6</v>
      </c>
      <c r="AQ222" s="34" t="n">
        <v>42102</v>
      </c>
      <c r="AS222" s="46">
        <f>+AR222-AQ222</f>
        <v/>
      </c>
      <c r="AU222" s="25" t="inlineStr">
        <is>
          <t>Auto de archivo</t>
        </is>
      </c>
      <c r="AW222" s="38" t="n">
        <v>42087</v>
      </c>
      <c r="AX222" s="37" t="inlineStr">
        <is>
          <t>Jeisson/Santiago</t>
        </is>
      </c>
      <c r="AY222" s="38" t="n">
        <v>42102</v>
      </c>
    </row>
    <row r="223">
      <c r="B223" s="25" t="inlineStr">
        <is>
          <t>220-2015</t>
        </is>
      </c>
      <c r="C223" s="25" t="n">
        <v>270970</v>
      </c>
      <c r="D223" s="25" t="inlineStr">
        <is>
          <t>FAUNA DOMÉSTICA</t>
        </is>
      </c>
      <c r="H223" t="inlineStr">
        <is>
          <t>Mala tenencia de mascotas 10 gatos y 3 perros</t>
        </is>
      </c>
      <c r="I223" t="inlineStr">
        <is>
          <t>Javier Augusto Jaramillo</t>
        </is>
      </c>
      <c r="J223" s="25" t="inlineStr">
        <is>
          <t>KR</t>
        </is>
      </c>
      <c r="K223" s="25" t="n">
        <v>45</v>
      </c>
      <c r="L223" s="25" t="inlineStr">
        <is>
          <t>A</t>
        </is>
      </c>
      <c r="N223" s="25" t="n">
        <v>34</v>
      </c>
      <c r="P223" s="25" t="n">
        <v>57</v>
      </c>
      <c r="Q223" s="25" t="inlineStr">
        <is>
          <t>SUR</t>
        </is>
      </c>
      <c r="S223" s="25" t="inlineStr">
        <is>
          <t>Administrador</t>
        </is>
      </c>
      <c r="T223" s="25">
        <f>CONCATENATE(J223," ",K223," ",L223," ",M223," ",N223," ",O223," ",P223," ",Q223," ",AF223," ",S223)</f>
        <v/>
      </c>
      <c r="V223" s="25" t="n">
        <v>2702959</v>
      </c>
      <c r="W223" s="25" t="inlineStr">
        <is>
          <t>Por determinar</t>
        </is>
      </c>
      <c r="X223" s="25" t="inlineStr">
        <is>
          <t>KR</t>
        </is>
      </c>
      <c r="Y223" s="25" t="n">
        <v>45</v>
      </c>
      <c r="Z223" s="25" t="inlineStr">
        <is>
          <t>A</t>
        </is>
      </c>
      <c r="AB223" s="25" t="n">
        <v>34</v>
      </c>
      <c r="AD223" s="25" t="n">
        <v>57</v>
      </c>
      <c r="AE223" s="25" t="inlineStr">
        <is>
          <t>SUR</t>
        </is>
      </c>
      <c r="AG223" s="25" t="inlineStr">
        <is>
          <t>Apto 505</t>
        </is>
      </c>
      <c r="AH223" s="25">
        <f>CONCATENATE(X223," ",Y223," ",Z223," ",AA223," ",AB223," ",AC223," ",AD223," ",AE223," ",AF223," ",AG223)</f>
        <v/>
      </c>
      <c r="AI223" s="25" t="inlineStr">
        <is>
          <t>no reporta</t>
        </is>
      </c>
      <c r="AJ223" s="25" t="inlineStr">
        <is>
          <t>no reporta</t>
        </is>
      </c>
      <c r="AK223" s="25" t="inlineStr">
        <is>
          <t>El Portal</t>
        </is>
      </c>
      <c r="AP223" s="25" t="n">
        <v>2</v>
      </c>
      <c r="AQ223" s="34" t="n">
        <v>42104</v>
      </c>
      <c r="AS223" s="46">
        <f>+AR223-AQ223</f>
        <v/>
      </c>
      <c r="AU223" s="25" t="inlineStr">
        <is>
          <t>Auto de archivo</t>
        </is>
      </c>
    </row>
    <row r="224">
      <c r="B224" s="25" t="inlineStr">
        <is>
          <t>221-2015</t>
        </is>
      </c>
      <c r="C224" s="25" t="n">
        <v>270884</v>
      </c>
      <c r="D224" s="25" t="inlineStr">
        <is>
          <t>FAUNA DOMÉSTICA</t>
        </is>
      </c>
      <c r="H224" t="inlineStr">
        <is>
          <t>Contaminan el agua con perra hubicada en el Salado</t>
        </is>
      </c>
      <c r="I224" t="inlineStr">
        <is>
          <t>Anonimo</t>
        </is>
      </c>
      <c r="W224" s="25" t="inlineStr">
        <is>
          <t>por determinar</t>
        </is>
      </c>
      <c r="AG224" s="25" t="inlineStr">
        <is>
          <t>Arriba del parque ecologico</t>
        </is>
      </c>
      <c r="AH224" s="25">
        <f>CONCATENATE(X224," ",Y224," ",Z224," ",AA224," ",AB224," ",AC224," ",AD224," ",AE224," ",AF224," ",AG224)</f>
        <v/>
      </c>
      <c r="AI224" s="25" t="inlineStr">
        <is>
          <t>no reporta</t>
        </is>
      </c>
      <c r="AJ224" s="25" t="inlineStr">
        <is>
          <t>no reporta</t>
        </is>
      </c>
      <c r="AK224" s="25" t="inlineStr">
        <is>
          <t>El Salado</t>
        </is>
      </c>
      <c r="AP224" s="25" t="n">
        <v>6</v>
      </c>
      <c r="AQ224" s="34" t="n">
        <v>42104</v>
      </c>
      <c r="AS224" s="46">
        <f>+AR224-AQ224</f>
        <v/>
      </c>
      <c r="AU224" s="25" t="inlineStr">
        <is>
          <t>Auto de archivo</t>
        </is>
      </c>
    </row>
    <row r="225">
      <c r="B225" s="25" t="inlineStr">
        <is>
          <t>222-2015</t>
        </is>
      </c>
      <c r="C225" s="25" t="inlineStr">
        <is>
          <t>(158-2010 * R/. 24413) 271398 - (325609-325615)</t>
        </is>
      </c>
      <c r="D225" s="25" t="inlineStr">
        <is>
          <t>HÍDRICO</t>
        </is>
      </c>
      <c r="H225" t="inlineStr">
        <is>
          <t>Construccion en zona de retiro de quebrada.</t>
        </is>
      </c>
      <c r="I225" t="inlineStr">
        <is>
          <t>de oficio</t>
        </is>
      </c>
      <c r="W225" s="25" t="inlineStr">
        <is>
          <t>Octavio Giraldo Lopez</t>
        </is>
      </c>
      <c r="X225" s="25" t="inlineStr">
        <is>
          <t>CL</t>
        </is>
      </c>
      <c r="Y225" s="25" t="n">
        <v>26</v>
      </c>
      <c r="AA225" s="25" t="inlineStr">
        <is>
          <t>SUR</t>
        </is>
      </c>
      <c r="AB225" s="25" t="n">
        <v>43</v>
      </c>
      <c r="AC225" s="25" t="inlineStr">
        <is>
          <t>A</t>
        </is>
      </c>
      <c r="AD225" s="25" t="n">
        <v>41</v>
      </c>
      <c r="AG225" s="25" t="inlineStr">
        <is>
          <t>Apto 1217</t>
        </is>
      </c>
      <c r="AH225" s="25">
        <f>CONCATENATE(X225," ",Y225," ",Z225," ",AA225," ",AB225," ",AC225," ",AD225," ",AE225," ",AF225," ",AG225)</f>
        <v/>
      </c>
      <c r="AI225" s="25" t="n">
        <v>3436805</v>
      </c>
      <c r="AJ225" s="25" t="n">
        <v>3340629</v>
      </c>
      <c r="AK225" s="25" t="inlineStr">
        <is>
          <t>Zona Centro</t>
        </is>
      </c>
      <c r="AL225" s="25" t="inlineStr">
        <is>
          <t>El Vallano</t>
        </is>
      </c>
      <c r="AP225" s="25" t="n">
        <v>9</v>
      </c>
      <c r="AQ225" s="34" t="n">
        <v>42107</v>
      </c>
      <c r="AS225" s="46">
        <f>+AR225-AQ225</f>
        <v/>
      </c>
      <c r="AU225" s="25" t="inlineStr">
        <is>
          <t>Auto de archivo</t>
        </is>
      </c>
      <c r="AV225" s="25" t="inlineStr">
        <is>
          <t>Corantioquia - Ofic. Planeacion.</t>
        </is>
      </c>
      <c r="AW225" s="38" t="n">
        <v>42107</v>
      </c>
      <c r="AX225" s="37" t="inlineStr">
        <is>
          <t>A. Arbelaez</t>
        </is>
      </c>
      <c r="AY225" s="38" t="n">
        <v>42107</v>
      </c>
    </row>
    <row r="226">
      <c r="B226" s="25" t="inlineStr">
        <is>
          <t>223-2015</t>
        </is>
      </c>
      <c r="C226" s="25" t="n">
        <v>271970</v>
      </c>
      <c r="D226" s="25" t="inlineStr">
        <is>
          <t>FLORA</t>
        </is>
      </c>
      <c r="H226" t="inlineStr">
        <is>
          <t>Posible tala de arboles nativos</t>
        </is>
      </c>
      <c r="I226" t="inlineStr">
        <is>
          <t>de oficio</t>
        </is>
      </c>
      <c r="W226" s="25" t="inlineStr">
        <is>
          <t>Luis Bernardo Pelaez</t>
        </is>
      </c>
      <c r="AF226" s="25" t="inlineStr">
        <is>
          <t>Finca la catedral, predio Berlin</t>
        </is>
      </c>
      <c r="AH226" s="25">
        <f>CONCATENATE(X226," ",Y226," ",Z226," ",AA226," ",AB226," ",AC226," ",AD226," ",AE226," ",AF226," ",AG226)</f>
        <v/>
      </c>
      <c r="AI226" s="25" t="n">
        <v>70120535</v>
      </c>
      <c r="AJ226" s="25" t="inlineStr">
        <is>
          <t>3326284-3116314529</t>
        </is>
      </c>
      <c r="AL226" s="25" t="inlineStr">
        <is>
          <t>El Vallano</t>
        </is>
      </c>
      <c r="AP226" s="25" t="n">
        <v>11</v>
      </c>
      <c r="AQ226" s="34" t="n">
        <v>42108</v>
      </c>
      <c r="AS226" s="46">
        <f>+AR226-AQ226</f>
        <v/>
      </c>
      <c r="AU226" s="25" t="inlineStr">
        <is>
          <t>Citaciones</t>
        </is>
      </c>
      <c r="AW226" s="38" t="n">
        <v>42108</v>
      </c>
      <c r="AX226" s="37" t="inlineStr">
        <is>
          <t>J. Bustamante</t>
        </is>
      </c>
      <c r="AY226" s="38" t="n">
        <v>42108</v>
      </c>
    </row>
    <row r="227">
      <c r="B227" s="25" t="inlineStr">
        <is>
          <t>224-2015</t>
        </is>
      </c>
      <c r="C227" s="25" t="n">
        <v>271402</v>
      </c>
      <c r="D227" s="25" t="inlineStr">
        <is>
          <t>HÍDRICO</t>
        </is>
      </c>
      <c r="H227" t="inlineStr">
        <is>
          <t>Marranera en 2do piso terraza al lado del señor hay una alcantarilla donde arojan todas las sobras testigos agentes del Cai, esto lleva 5 meses.</t>
        </is>
      </c>
      <c r="I227" t="inlineStr">
        <is>
          <t>Comunidad</t>
        </is>
      </c>
      <c r="W227" s="25" t="inlineStr">
        <is>
          <t>Miguel Porras</t>
        </is>
      </c>
      <c r="X227" s="25" t="inlineStr">
        <is>
          <t>KR</t>
        </is>
      </c>
      <c r="Y227" s="25" t="n">
        <v>40</v>
      </c>
      <c r="AB227" s="25" t="n">
        <v>49</v>
      </c>
      <c r="AC227" s="25" t="inlineStr">
        <is>
          <t>D</t>
        </is>
      </c>
      <c r="AD227" s="25" t="n">
        <v>96</v>
      </c>
      <c r="AE227" s="25" t="inlineStr">
        <is>
          <t>SUR</t>
        </is>
      </c>
      <c r="AF227" s="25" t="inlineStr">
        <is>
          <t>2do piso</t>
        </is>
      </c>
      <c r="AH227" s="25">
        <f>CONCATENATE(X227," ",Y227," ",Z227," ",AA227," ",AB227," ",AC227," ",AD227," ",AE227," ",AF227," ",AG227)</f>
        <v/>
      </c>
      <c r="AI227" s="25" t="inlineStr">
        <is>
          <t>no reporta</t>
        </is>
      </c>
      <c r="AJ227" s="25" t="inlineStr">
        <is>
          <t>no reporta</t>
        </is>
      </c>
      <c r="AK227" s="25" t="inlineStr">
        <is>
          <t>Las Flores</t>
        </is>
      </c>
      <c r="AP227" s="25" t="n">
        <v>3</v>
      </c>
      <c r="AQ227" s="34" t="n">
        <v>42107</v>
      </c>
      <c r="AS227" s="46">
        <f>+AR227-AQ227</f>
        <v/>
      </c>
      <c r="AU227" s="25" t="inlineStr">
        <is>
          <t>Auto de archivo</t>
        </is>
      </c>
    </row>
    <row r="228">
      <c r="B228" s="25" t="inlineStr">
        <is>
          <t>225-2015</t>
        </is>
      </c>
      <c r="C228" s="25" t="n">
        <v>3310</v>
      </c>
      <c r="D228" s="25" t="inlineStr">
        <is>
          <t>FLORA</t>
        </is>
      </c>
      <c r="H228" t="inlineStr">
        <is>
          <t xml:space="preserve">Conformacion de lleno y tala de pinos cipres, sin autorizacion. </t>
        </is>
      </c>
      <c r="I228" t="inlineStr">
        <is>
          <t>De Oficio</t>
        </is>
      </c>
      <c r="W228" s="25" t="inlineStr">
        <is>
          <t>Elisa Baquero Cadavid</t>
        </is>
      </c>
      <c r="AF228" s="25" t="inlineStr">
        <is>
          <t xml:space="preserve">Km3 via las Palmas </t>
        </is>
      </c>
      <c r="AG228" s="25" t="inlineStr">
        <is>
          <t>Lote#34 Proyecto Bella Terra</t>
        </is>
      </c>
      <c r="AH228" s="25">
        <f>CONCATENATE(X228," ",Y228," ",Z228," ",AA228," ",AB228," ",AC228," ",AD228," ",AE228," ",AF228," ",AG228)</f>
        <v/>
      </c>
      <c r="AI228" s="25" t="inlineStr">
        <is>
          <t>no reporta</t>
        </is>
      </c>
      <c r="AJ228" s="25" t="n">
        <v>3175099324</v>
      </c>
      <c r="AK228" s="25" t="inlineStr">
        <is>
          <t>Las Palmas</t>
        </is>
      </c>
      <c r="AP228" s="25" t="n">
        <v>12</v>
      </c>
      <c r="AQ228" s="34" t="n">
        <v>42107</v>
      </c>
      <c r="AS228" s="46">
        <f>+AR228-AQ228</f>
        <v/>
      </c>
      <c r="AU228" s="25" t="inlineStr">
        <is>
          <t>Citaciones</t>
        </is>
      </c>
      <c r="AW228" s="38" t="n">
        <v>42107</v>
      </c>
      <c r="AX228" s="37" t="inlineStr">
        <is>
          <t>C. Calle</t>
        </is>
      </c>
      <c r="AY228" s="38" t="n">
        <v>42107</v>
      </c>
    </row>
    <row r="229">
      <c r="B229" s="25" t="inlineStr">
        <is>
          <t>226-2015</t>
        </is>
      </c>
      <c r="C229" s="25" t="n">
        <v>271675</v>
      </c>
      <c r="E229" s="25" t="inlineStr">
        <is>
          <t>RESIDUOS SOLIDOS</t>
        </is>
      </c>
      <c r="H229" t="inlineStr">
        <is>
          <t>Mala dispocision de residuos solidos en espacio publico.</t>
        </is>
      </c>
      <c r="I229" t="inlineStr">
        <is>
          <t>de oficio</t>
        </is>
      </c>
      <c r="W229" s="25" t="inlineStr">
        <is>
          <t>Gilberto Antonio Jaramillo</t>
        </is>
      </c>
      <c r="X229" s="25" t="inlineStr">
        <is>
          <t>TR</t>
        </is>
      </c>
      <c r="Y229" s="25" t="n">
        <v>34</v>
      </c>
      <c r="Z229" s="25" t="inlineStr">
        <is>
          <t>A</t>
        </is>
      </c>
      <c r="AA229" s="25" t="inlineStr">
        <is>
          <t>sur</t>
        </is>
      </c>
      <c r="AB229" s="25" t="n">
        <v>33</v>
      </c>
      <c r="AD229" s="25" t="n">
        <v>34</v>
      </c>
      <c r="AF229" s="25" t="inlineStr">
        <is>
          <t>Apto 402</t>
        </is>
      </c>
      <c r="AH229" s="25">
        <f>CONCATENATE(X229," ",Y229," ",Z229," ",AA229," ",AB229," ",AC229," ",AD229," ",AE229," ",AF229," ",AG229)</f>
        <v/>
      </c>
      <c r="AI229" s="25" t="inlineStr">
        <is>
          <t>no reporta</t>
        </is>
      </c>
      <c r="AJ229" s="25" t="inlineStr">
        <is>
          <t>no reporta</t>
        </is>
      </c>
      <c r="AK229" s="25" t="inlineStr">
        <is>
          <t>La Magnolia</t>
        </is>
      </c>
      <c r="AP229" s="25" t="n">
        <v>9</v>
      </c>
      <c r="AQ229" s="34" t="n">
        <v>42108</v>
      </c>
      <c r="AS229" s="46">
        <f>+AR229-AQ229</f>
        <v/>
      </c>
      <c r="AU229" s="25" t="inlineStr">
        <is>
          <t>Auto de archivo</t>
        </is>
      </c>
    </row>
    <row r="230">
      <c r="B230" s="25" t="inlineStr">
        <is>
          <t>227-2015</t>
        </is>
      </c>
      <c r="C230" s="25" t="n">
        <v>271676</v>
      </c>
      <c r="E230" s="25" t="inlineStr">
        <is>
          <t>RESIDUOS SOLIDOS</t>
        </is>
      </c>
      <c r="H230" t="inlineStr">
        <is>
          <t>Mala dispocision de residuos solidos en espacio publico.</t>
        </is>
      </c>
      <c r="I230" t="inlineStr">
        <is>
          <t>de oficio</t>
        </is>
      </c>
      <c r="W230" s="25" t="inlineStr">
        <is>
          <t xml:space="preserve">Carolina Ospina </t>
        </is>
      </c>
      <c r="X230" s="25" t="inlineStr">
        <is>
          <t>KR</t>
        </is>
      </c>
      <c r="Y230" s="25" t="n">
        <v>41</v>
      </c>
      <c r="AB230" s="25" t="n">
        <v>33</v>
      </c>
      <c r="AC230" s="25" t="inlineStr">
        <is>
          <t>B</t>
        </is>
      </c>
      <c r="AD230" s="25" t="n">
        <v>21</v>
      </c>
      <c r="AE230" s="25" t="inlineStr">
        <is>
          <t>SUR</t>
        </is>
      </c>
      <c r="AG230" s="25" t="inlineStr">
        <is>
          <t>Int. 501</t>
        </is>
      </c>
      <c r="AH230" s="25">
        <f>CONCATENATE(X230," ",Y230," ",Z230," ",AA230," ",AB230," ",AC230," ",AD230," ",AE230," ",AF230," ",AG230)</f>
        <v/>
      </c>
      <c r="AI230" s="25" t="inlineStr">
        <is>
          <t>no reporta</t>
        </is>
      </c>
      <c r="AJ230" s="25" t="inlineStr">
        <is>
          <t>no reporta</t>
        </is>
      </c>
      <c r="AK230" s="25" t="inlineStr">
        <is>
          <t>Obrero</t>
        </is>
      </c>
      <c r="AP230" s="25" t="n">
        <v>9</v>
      </c>
      <c r="AQ230" s="34" t="n">
        <v>42108</v>
      </c>
      <c r="AS230" s="46">
        <f>+AR230-AQ230</f>
        <v/>
      </c>
      <c r="AU230" s="25" t="inlineStr">
        <is>
          <t>Auto de archivo</t>
        </is>
      </c>
    </row>
    <row r="231">
      <c r="B231" s="25" t="inlineStr">
        <is>
          <t>228-2015</t>
        </is>
      </c>
      <c r="C231" s="25" t="n">
        <v>271677</v>
      </c>
      <c r="E231" s="25" t="inlineStr">
        <is>
          <t>RESIDUOS SOLIDOS</t>
        </is>
      </c>
      <c r="H231" t="inlineStr">
        <is>
          <t>Mala dispocision de residuos solidos en espacio publico.</t>
        </is>
      </c>
      <c r="I231" t="inlineStr">
        <is>
          <t>de oficio</t>
        </is>
      </c>
      <c r="W231" s="25" t="inlineStr">
        <is>
          <t>Erika Marcela Aguirre</t>
        </is>
      </c>
      <c r="X231" s="25" t="inlineStr">
        <is>
          <t>CL</t>
        </is>
      </c>
      <c r="Y231" s="25" t="n">
        <v>52</v>
      </c>
      <c r="Z231" s="25" t="inlineStr">
        <is>
          <t>C</t>
        </is>
      </c>
      <c r="AA231" s="25" t="inlineStr">
        <is>
          <t>SUR</t>
        </is>
      </c>
      <c r="AB231" s="25" t="n">
        <v>39</v>
      </c>
      <c r="AC231" s="25" t="inlineStr">
        <is>
          <t>E</t>
        </is>
      </c>
      <c r="AD231" s="25" t="n">
        <v>37</v>
      </c>
      <c r="AF231" s="25" t="inlineStr">
        <is>
          <t>Apto 111</t>
        </is>
      </c>
      <c r="AG231" s="25" t="inlineStr">
        <is>
          <t>Torre 4</t>
        </is>
      </c>
      <c r="AH231" s="25">
        <f>CONCATENATE(X231," ",Y231," ",Z231," ",AA231," ",AB231," ",AC231," ",AD231," ",AE231," ",AF231," ",AG231)</f>
        <v/>
      </c>
      <c r="AI231" s="25" t="inlineStr">
        <is>
          <t>no reporta</t>
        </is>
      </c>
      <c r="AJ231" s="25" t="n">
        <v>3317110</v>
      </c>
      <c r="AK231" s="25" t="inlineStr">
        <is>
          <t>Zona Centro</t>
        </is>
      </c>
      <c r="AP231" s="25" t="n">
        <v>9</v>
      </c>
      <c r="AQ231" s="34" t="n">
        <v>42108</v>
      </c>
      <c r="AS231" s="46">
        <f>+AR231-AQ231</f>
        <v/>
      </c>
      <c r="AU231" s="25" t="inlineStr">
        <is>
          <t>Auto de archivo</t>
        </is>
      </c>
    </row>
    <row r="232">
      <c r="B232" s="25" t="inlineStr">
        <is>
          <t>229-2015</t>
        </is>
      </c>
      <c r="C232" s="25" t="n">
        <v>271678</v>
      </c>
      <c r="E232" s="25" t="inlineStr">
        <is>
          <t>RESIDUOS SOLIDOS</t>
        </is>
      </c>
      <c r="H232" t="inlineStr">
        <is>
          <t>Mala disposición de residuos solidos en espacio publico</t>
        </is>
      </c>
      <c r="I232" t="inlineStr">
        <is>
          <t>de oficio</t>
        </is>
      </c>
      <c r="W232" s="25" t="inlineStr">
        <is>
          <t>Natalia Andrea Zuluaga</t>
        </is>
      </c>
      <c r="X232" s="25" t="inlineStr">
        <is>
          <t>KR</t>
        </is>
      </c>
      <c r="Y232" s="25" t="n">
        <v>40</v>
      </c>
      <c r="AB232" s="25" t="n">
        <v>35</v>
      </c>
      <c r="AD232" s="25" t="n">
        <v>65</v>
      </c>
      <c r="AE232" s="25" t="inlineStr">
        <is>
          <t>SUR</t>
        </is>
      </c>
      <c r="AF232" s="25" t="inlineStr">
        <is>
          <t>Apto 303</t>
        </is>
      </c>
      <c r="AH232" s="25">
        <f>CONCATENATE(X232," ",Y232," ",Z232," ",AA232," ",AB232," ",AC232," ",AD232," ",AE232," ",AF232," ",AG232)</f>
        <v/>
      </c>
      <c r="AI232" s="25" t="inlineStr">
        <is>
          <t>no reporta</t>
        </is>
      </c>
      <c r="AJ232" s="25" t="inlineStr">
        <is>
          <t>no reporta</t>
        </is>
      </c>
      <c r="AK232" s="25" t="inlineStr">
        <is>
          <t>Zona Centro</t>
        </is>
      </c>
      <c r="AP232" s="25" t="n">
        <v>9</v>
      </c>
      <c r="AQ232" s="34" t="n">
        <v>42108</v>
      </c>
      <c r="AS232" s="46">
        <f>+AR232-AQ232</f>
        <v/>
      </c>
      <c r="AU232" s="25" t="inlineStr">
        <is>
          <t>Auto de archivo</t>
        </is>
      </c>
    </row>
    <row r="233">
      <c r="B233" s="25" t="inlineStr">
        <is>
          <t>230-2015</t>
        </is>
      </c>
      <c r="C233" s="25" t="n">
        <v>271679</v>
      </c>
      <c r="D233" s="25" t="inlineStr">
        <is>
          <t>AIRE</t>
        </is>
      </c>
      <c r="H233" t="inlineStr">
        <is>
          <t>Compostaje en el 3er piso.</t>
        </is>
      </c>
      <c r="I233" t="inlineStr">
        <is>
          <t>de Oficio</t>
        </is>
      </c>
      <c r="W233" s="25" t="inlineStr">
        <is>
          <t xml:space="preserve">Por determinar </t>
        </is>
      </c>
      <c r="X233" s="25" t="inlineStr">
        <is>
          <t>TR</t>
        </is>
      </c>
      <c r="Y233" s="25" t="n">
        <v>35</v>
      </c>
      <c r="Z233" s="25" t="inlineStr">
        <is>
          <t>C</t>
        </is>
      </c>
      <c r="AA233" s="25" t="inlineStr">
        <is>
          <t>SUR</t>
        </is>
      </c>
      <c r="AB233" s="25" t="n">
        <v>32</v>
      </c>
      <c r="AD233" s="25" t="n">
        <v>87</v>
      </c>
      <c r="AH233" s="25">
        <f>CONCATENATE(X233," ",Y233," ",Z233," ",AA233," ",AB233," ",AC233," ",AD233," ",AE233," ",AF233," ",AG233)</f>
        <v/>
      </c>
      <c r="AI233" s="25" t="inlineStr">
        <is>
          <t>no reporta</t>
        </is>
      </c>
      <c r="AJ233" s="25" t="inlineStr">
        <is>
          <t>no reporta</t>
        </is>
      </c>
      <c r="AK233" s="25" t="inlineStr">
        <is>
          <t>Los Naranjos</t>
        </is>
      </c>
      <c r="AP233" s="25" t="n">
        <v>9</v>
      </c>
      <c r="AQ233" s="34" t="n">
        <v>42108</v>
      </c>
      <c r="AS233" s="46">
        <f>+AR233-AQ233</f>
        <v/>
      </c>
      <c r="AU233" s="25" t="inlineStr">
        <is>
          <t>Auto de archivo</t>
        </is>
      </c>
      <c r="AW233" s="38" t="n">
        <v>42103</v>
      </c>
      <c r="AX233" s="37" t="inlineStr">
        <is>
          <t>Jeisson/ Santiago</t>
        </is>
      </c>
      <c r="AY233" s="38" t="n">
        <v>42077</v>
      </c>
    </row>
    <row r="234">
      <c r="B234" s="25" t="inlineStr">
        <is>
          <t>231-2015</t>
        </is>
      </c>
      <c r="C234" s="25" t="inlineStr">
        <is>
          <t>272041 - 326875</t>
        </is>
      </c>
      <c r="D234" s="25" t="inlineStr">
        <is>
          <t>AIRE</t>
        </is>
      </c>
      <c r="E234" s="25" t="inlineStr">
        <is>
          <t>ESCOMBROS</t>
        </is>
      </c>
      <c r="H234" t="inlineStr">
        <is>
          <t>Residuos solidos y escombros en casa abandonada</t>
        </is>
      </c>
      <c r="I234" t="inlineStr">
        <is>
          <t>de oficio (Ponal)</t>
        </is>
      </c>
      <c r="W234" s="25" t="inlineStr">
        <is>
          <t>Pedro Javier Alzate Giraldo</t>
        </is>
      </c>
      <c r="X234" s="25" t="inlineStr">
        <is>
          <t>CL</t>
        </is>
      </c>
      <c r="Y234" s="25" t="n">
        <v>19</v>
      </c>
      <c r="AA234" s="25" t="inlineStr">
        <is>
          <t>SUR</t>
        </is>
      </c>
      <c r="AB234" s="25" t="n">
        <v>45</v>
      </c>
      <c r="AD234" s="25" t="n">
        <v>109</v>
      </c>
      <c r="AH234" s="25">
        <f>CONCATENATE(X234," ",Y234," ",Z234," ",AA234," ",AB234," ",AC234," ",AD234," ",AE234," ",AF234," ",AG234)</f>
        <v/>
      </c>
      <c r="AI234" s="25" t="n">
        <v>70695042</v>
      </c>
      <c r="AJ234" s="25" t="inlineStr">
        <is>
          <t>3158344385 - 5800344</t>
        </is>
      </c>
      <c r="AK234" s="25" t="inlineStr">
        <is>
          <t>Bosques de Zuñiga</t>
        </is>
      </c>
      <c r="AP234" s="25" t="n">
        <v>2</v>
      </c>
      <c r="AQ234" s="34" t="n">
        <v>42108</v>
      </c>
      <c r="AS234" s="46">
        <f>+AR234-AQ234</f>
        <v/>
      </c>
      <c r="AU234" s="25" t="inlineStr">
        <is>
          <t>Auto de archivo</t>
        </is>
      </c>
      <c r="AV234" s="25" t="inlineStr">
        <is>
          <t>Se firma acta de compromiso con el propietario, se solicita el retiro de los escombros y basuras.</t>
        </is>
      </c>
      <c r="AW234" s="38" t="n">
        <v>42117</v>
      </c>
      <c r="AX234" s="37" t="inlineStr">
        <is>
          <t>A. Arbelaez</t>
        </is>
      </c>
      <c r="AY234" s="38" t="n">
        <v>42117</v>
      </c>
    </row>
    <row r="235">
      <c r="B235" s="25" t="inlineStr">
        <is>
          <t>232-2015</t>
        </is>
      </c>
      <c r="C235" s="25" t="n">
        <v>271809</v>
      </c>
      <c r="E235" s="25" t="inlineStr">
        <is>
          <t>RESIDUOS SOLIDOS</t>
        </is>
      </c>
      <c r="H235" t="inlineStr">
        <is>
          <t>Sacar residuos solidos en horas no devidas a la recoleccion.</t>
        </is>
      </c>
      <c r="I235" t="inlineStr">
        <is>
          <t>Enviaseo</t>
        </is>
      </c>
      <c r="V235" s="25" t="n">
        <v>4032000</v>
      </c>
      <c r="W235" s="25" t="inlineStr">
        <is>
          <t>Establecimiento Ferrelectric.</t>
        </is>
      </c>
      <c r="X235" s="25" t="inlineStr">
        <is>
          <t>KR</t>
        </is>
      </c>
      <c r="Y235" s="25" t="n">
        <v>41</v>
      </c>
      <c r="AB235" s="25" t="n">
        <v>35</v>
      </c>
      <c r="AD235" s="25" t="n">
        <v>71</v>
      </c>
      <c r="AE235" s="25" t="inlineStr">
        <is>
          <t>SUR</t>
        </is>
      </c>
      <c r="AH235" s="25">
        <f>CONCATENATE(X235," ",Y235," ",Z235," ",AA235," ",AB235," ",AC235," ",AD235," ",AE235," ",AF235," ",AG235)</f>
        <v/>
      </c>
      <c r="AI235" s="25" t="inlineStr">
        <is>
          <t>no reporta</t>
        </is>
      </c>
      <c r="AJ235" s="25" t="inlineStr">
        <is>
          <t>no reporta</t>
        </is>
      </c>
      <c r="AK235" s="25" t="inlineStr">
        <is>
          <t>Primavera</t>
        </is>
      </c>
      <c r="AP235" s="25" t="n">
        <v>8</v>
      </c>
      <c r="AQ235" s="34" t="n">
        <v>42108</v>
      </c>
      <c r="AS235" s="46">
        <f>+AR235-AQ235</f>
        <v/>
      </c>
      <c r="AU235" s="25" t="inlineStr">
        <is>
          <t>Auto de archivo</t>
        </is>
      </c>
      <c r="AV235" s="25" t="inlineStr">
        <is>
          <t>Ya la zona fue sencibilizada.</t>
        </is>
      </c>
    </row>
    <row r="236">
      <c r="B236" s="25" t="inlineStr">
        <is>
          <t>233-2015</t>
        </is>
      </c>
      <c r="C236" s="25" t="n">
        <v>271808</v>
      </c>
      <c r="E236" s="25" t="inlineStr">
        <is>
          <t>RESIDUOS SOLIDOS</t>
        </is>
      </c>
      <c r="H236" t="inlineStr">
        <is>
          <t>Sacar residuos solidos en horas no devidas a la recoleccion.</t>
        </is>
      </c>
      <c r="I236" t="inlineStr">
        <is>
          <t>Enviaseo</t>
        </is>
      </c>
      <c r="V236" s="25" t="n">
        <v>4032000</v>
      </c>
      <c r="W236" s="25" t="inlineStr">
        <is>
          <t>Edificio (Varios Usuarios)</t>
        </is>
      </c>
      <c r="X236" s="25" t="inlineStr">
        <is>
          <t>TR</t>
        </is>
      </c>
      <c r="Y236" s="25" t="n">
        <v>32</v>
      </c>
      <c r="Z236" s="25" t="inlineStr">
        <is>
          <t>A</t>
        </is>
      </c>
      <c r="AA236" s="25" t="inlineStr">
        <is>
          <t>SUR</t>
        </is>
      </c>
      <c r="AB236" s="25" t="n">
        <v>32</v>
      </c>
      <c r="AD236" s="25" t="n">
        <v>55</v>
      </c>
      <c r="AH236" s="25">
        <f>CONCATENATE(X236," ",Y236," ",Z236," ",AA236," ",AB236," ",AC236," ",AD236," ",AE236," ",AF236," ",AG236)</f>
        <v/>
      </c>
      <c r="AI236" s="25" t="inlineStr">
        <is>
          <t>no reporta</t>
        </is>
      </c>
      <c r="AJ236" s="25" t="inlineStr">
        <is>
          <t>no reporta</t>
        </is>
      </c>
      <c r="AK236" s="25" t="inlineStr">
        <is>
          <t>La Magnolia</t>
        </is>
      </c>
      <c r="AP236" s="25" t="n">
        <v>9</v>
      </c>
      <c r="AQ236" s="34" t="n">
        <v>42108</v>
      </c>
      <c r="AS236" s="46">
        <f>+AR236-AQ236</f>
        <v/>
      </c>
      <c r="AU236" s="25" t="inlineStr">
        <is>
          <t>Auto de archivo</t>
        </is>
      </c>
      <c r="AV236" s="25" t="inlineStr">
        <is>
          <t>Ya la zona fue sencibilizada.</t>
        </is>
      </c>
    </row>
    <row r="237">
      <c r="B237" s="25" t="inlineStr">
        <is>
          <t>234-2015</t>
        </is>
      </c>
      <c r="C237" s="25" t="n">
        <v>271807</v>
      </c>
      <c r="E237" s="25" t="inlineStr">
        <is>
          <t>RESIDUO ESPECIAL</t>
        </is>
      </c>
      <c r="H237" t="inlineStr">
        <is>
          <t>Sacan residuos Hospitalarios en la mañana al espacio publico y no tienen ruta hospitalaria con Enviaseo.</t>
        </is>
      </c>
      <c r="I237" t="inlineStr">
        <is>
          <t>Enviaseo</t>
        </is>
      </c>
      <c r="V237" s="25" t="n">
        <v>4032000</v>
      </c>
      <c r="W237" s="25" t="inlineStr">
        <is>
          <t>Centro de Belleza Nohelia</t>
        </is>
      </c>
      <c r="X237" s="25" t="inlineStr">
        <is>
          <t>KR</t>
        </is>
      </c>
      <c r="Y237" s="25" t="n">
        <v>43</v>
      </c>
      <c r="AB237" s="25" t="n">
        <v>36</v>
      </c>
      <c r="AE237" s="25" t="inlineStr">
        <is>
          <t>SUR</t>
        </is>
      </c>
      <c r="AF237" s="25" t="inlineStr">
        <is>
          <t>Frente del Éxito</t>
        </is>
      </c>
      <c r="AH237" s="25">
        <f>CONCATENATE(X237," ",Y237," ",Z237," ",AA237," ",AB237," ",AC237," ",AD237," ",AE237," ",AF237," ",AG237)</f>
        <v/>
      </c>
      <c r="AI237" s="25" t="inlineStr">
        <is>
          <t>no reporta</t>
        </is>
      </c>
      <c r="AJ237" s="25" t="inlineStr">
        <is>
          <t>no reporta</t>
        </is>
      </c>
      <c r="AK237" s="25" t="inlineStr">
        <is>
          <t>Zona Centro</t>
        </is>
      </c>
      <c r="AP237" s="25" t="n">
        <v>9</v>
      </c>
      <c r="AQ237" s="34" t="n">
        <v>42108</v>
      </c>
      <c r="AS237" s="46">
        <f>+AR237-AQ237</f>
        <v/>
      </c>
      <c r="AU237" s="25" t="inlineStr">
        <is>
          <t>Auto de archivo</t>
        </is>
      </c>
      <c r="AV237" s="25" t="inlineStr">
        <is>
          <t>Se anexa contrato de recoleccion con la empresa Quimetales, el dia 13-05-2015</t>
        </is>
      </c>
    </row>
    <row r="238">
      <c r="B238" s="25" t="inlineStr">
        <is>
          <t>235-2015</t>
        </is>
      </c>
      <c r="C238" s="25" t="n">
        <v>272174</v>
      </c>
      <c r="D238" s="25" t="inlineStr">
        <is>
          <t>AIRE</t>
        </is>
      </c>
      <c r="H238" t="inlineStr">
        <is>
          <t>Recuperador que afecta a los vecinos con ruido, en horas de la madrugada.</t>
        </is>
      </c>
      <c r="I238" t="inlineStr">
        <is>
          <t>de oficio.</t>
        </is>
      </c>
      <c r="W238" s="25" t="inlineStr">
        <is>
          <t>por definir</t>
        </is>
      </c>
      <c r="X238" s="25" t="inlineStr">
        <is>
          <t>TR</t>
        </is>
      </c>
      <c r="Y238" s="25" t="n">
        <v>34</v>
      </c>
      <c r="Z238" s="25" t="inlineStr">
        <is>
          <t>B</t>
        </is>
      </c>
      <c r="AA238" s="25" t="inlineStr">
        <is>
          <t>SUR</t>
        </is>
      </c>
      <c r="AB238" s="25" t="n">
        <v>32</v>
      </c>
      <c r="AC238" s="25" t="inlineStr">
        <is>
          <t>B</t>
        </is>
      </c>
      <c r="AD238" s="25" t="n">
        <v>57</v>
      </c>
      <c r="AE238" s="25" t="inlineStr">
        <is>
          <t>SUR</t>
        </is>
      </c>
      <c r="AH238" s="25">
        <f>CONCATENATE(X238," ",Y238," ",Z238," ",AA238," ",AB238," ",AC238," ",AD238," ",AE238," ",AF238," ",AG238)</f>
        <v/>
      </c>
      <c r="AI238" s="25" t="inlineStr">
        <is>
          <t>no reporta</t>
        </is>
      </c>
      <c r="AJ238" s="25" t="inlineStr">
        <is>
          <t>no reporta</t>
        </is>
      </c>
      <c r="AK238" s="25" t="inlineStr">
        <is>
          <t>Obrero</t>
        </is>
      </c>
      <c r="AP238" s="25" t="n">
        <v>9</v>
      </c>
      <c r="AQ238" s="34" t="n">
        <v>42109</v>
      </c>
      <c r="AS238" s="46">
        <f>+AR238-AQ238</f>
        <v/>
      </c>
      <c r="AU238" s="25" t="inlineStr">
        <is>
          <t>Auto de archivo</t>
        </is>
      </c>
      <c r="AW238" s="38" t="n">
        <v>42109</v>
      </c>
      <c r="AX238" s="37" t="inlineStr">
        <is>
          <t>Leonardo/ Alejandro</t>
        </is>
      </c>
      <c r="AY238" s="38" t="n">
        <v>42078</v>
      </c>
    </row>
    <row r="239">
      <c r="B239" s="25" t="inlineStr">
        <is>
          <t>236-2015</t>
        </is>
      </c>
      <c r="C239" s="25" t="n">
        <v>272175</v>
      </c>
      <c r="E239" s="25" t="inlineStr">
        <is>
          <t>RESIDUOS SOLIDOS</t>
        </is>
      </c>
      <c r="H239" t="inlineStr">
        <is>
          <t>Escombros en el espacio publico</t>
        </is>
      </c>
      <c r="I239" t="inlineStr">
        <is>
          <t>de oficio</t>
        </is>
      </c>
      <c r="W239" s="25" t="inlineStr">
        <is>
          <t>por definir</t>
        </is>
      </c>
      <c r="X239" s="25" t="inlineStr">
        <is>
          <t>KR</t>
        </is>
      </c>
      <c r="Y239" s="25" t="n">
        <v>30</v>
      </c>
      <c r="Z239" s="25" t="inlineStr">
        <is>
          <t>A</t>
        </is>
      </c>
      <c r="AB239" s="25" t="n">
        <v>40</v>
      </c>
      <c r="AC239" s="25" t="inlineStr">
        <is>
          <t>C</t>
        </is>
      </c>
      <c r="AD239" s="25" t="n">
        <v>14</v>
      </c>
      <c r="AE239" s="25" t="inlineStr">
        <is>
          <t>SUR</t>
        </is>
      </c>
      <c r="AH239" s="25">
        <f>CONCATENATE(X239," ",Y239," ",Z239," ",AA239," ",AB239," ",AC239," ",AD239," ",AE239," ",AF239," ",AG239)</f>
        <v/>
      </c>
      <c r="AI239" s="25" t="inlineStr">
        <is>
          <t>no reporta</t>
        </is>
      </c>
      <c r="AJ239" s="25" t="inlineStr">
        <is>
          <t>no reporta</t>
        </is>
      </c>
      <c r="AK239" s="25" t="inlineStr">
        <is>
          <t>Jardines</t>
        </is>
      </c>
      <c r="AP239" s="25" t="n">
        <v>2</v>
      </c>
      <c r="AQ239" s="34" t="n">
        <v>42109</v>
      </c>
      <c r="AS239" s="46">
        <f>+AR239-AQ239</f>
        <v/>
      </c>
      <c r="AU239" s="25" t="inlineStr">
        <is>
          <t>Auto de archivo</t>
        </is>
      </c>
      <c r="AW239" s="38" t="n">
        <v>42103</v>
      </c>
      <c r="AX239" s="37" t="inlineStr">
        <is>
          <t>Alba Agudelo</t>
        </is>
      </c>
      <c r="AY239" s="38" t="n">
        <v>42103</v>
      </c>
    </row>
    <row r="240">
      <c r="B240" s="25" t="inlineStr">
        <is>
          <t>237-2015</t>
        </is>
      </c>
      <c r="C240" s="25" t="n">
        <v>272176</v>
      </c>
      <c r="E240" s="25" t="inlineStr">
        <is>
          <t>RESIDUOS SOLIDOS</t>
        </is>
      </c>
      <c r="H240" t="inlineStr">
        <is>
          <t>Mal Manejo de residuos solidos en horas y dias no indicados.</t>
        </is>
      </c>
      <c r="I240" t="inlineStr">
        <is>
          <t>de oficio</t>
        </is>
      </c>
      <c r="W240" s="25" t="inlineStr">
        <is>
          <t>por definir</t>
        </is>
      </c>
      <c r="AG240" s="25" t="inlineStr">
        <is>
          <t>Parque Iglesia San Jose</t>
        </is>
      </c>
      <c r="AH240" s="25">
        <f>CONCATENATE(X240," ",Y240," ",Z240," ",AA240," ",AB240," ",AC240," ",AD240," ",AE240," ",AF240," ",AG240)</f>
        <v/>
      </c>
      <c r="AI240" s="25" t="inlineStr">
        <is>
          <t>no reporta</t>
        </is>
      </c>
      <c r="AJ240" s="25" t="inlineStr">
        <is>
          <t>no reporta</t>
        </is>
      </c>
      <c r="AK240" s="25" t="inlineStr">
        <is>
          <t>San José</t>
        </is>
      </c>
      <c r="AP240" s="25" t="n">
        <v>6</v>
      </c>
      <c r="AQ240" s="34" t="n">
        <v>42109</v>
      </c>
      <c r="AS240" s="46">
        <f>+AR240-AQ240</f>
        <v/>
      </c>
      <c r="AU240" s="25" t="inlineStr">
        <is>
          <t>Auto de archivo</t>
        </is>
      </c>
      <c r="AW240" s="38" t="n">
        <v>42103</v>
      </c>
      <c r="AX240" s="37" t="inlineStr">
        <is>
          <t>L. Garcia</t>
        </is>
      </c>
      <c r="AY240" s="38" t="n">
        <v>42103</v>
      </c>
    </row>
    <row r="241">
      <c r="B241" s="25" t="inlineStr">
        <is>
          <t>238-2015</t>
        </is>
      </c>
      <c r="C241" s="25" t="n">
        <v>272393</v>
      </c>
      <c r="D241" s="25" t="inlineStr">
        <is>
          <t>ESPACIO PUBLICOS VERDES</t>
        </is>
      </c>
      <c r="H241" t="inlineStr">
        <is>
          <t>Cambio de piso Blando a piso duro.</t>
        </is>
      </c>
      <c r="I241" t="inlineStr">
        <is>
          <t>Comunidad</t>
        </is>
      </c>
      <c r="W241" s="25" t="inlineStr">
        <is>
          <t>Por Determinar</t>
        </is>
      </c>
      <c r="X241" s="25" t="inlineStr">
        <is>
          <t>DG</t>
        </is>
      </c>
      <c r="Y241" s="25" t="n">
        <v>30</v>
      </c>
      <c r="AG241" s="25" t="inlineStr">
        <is>
          <t>Diagonal al hogar Maria Isabel</t>
        </is>
      </c>
      <c r="AH241" s="25">
        <f>CONCATENATE(X241," ",Y241," ",Z241," ",AA241," ",AB241," ",AC241," ",AD241," ",AE241," ",AF241," ",AG241)</f>
        <v/>
      </c>
      <c r="AI241" s="25" t="inlineStr">
        <is>
          <t>no reporta</t>
        </is>
      </c>
      <c r="AJ241" s="25" t="inlineStr">
        <is>
          <t>no reporta</t>
        </is>
      </c>
      <c r="AK241" s="25" t="inlineStr">
        <is>
          <t>La Sebastiana</t>
        </is>
      </c>
      <c r="AP241" s="25" t="n">
        <v>3</v>
      </c>
      <c r="AQ241" s="34" t="n">
        <v>42109</v>
      </c>
      <c r="AS241" s="46">
        <f>+AR241-AQ241</f>
        <v/>
      </c>
      <c r="AU241" s="25" t="inlineStr">
        <is>
          <t>Visitas patrulleros</t>
        </is>
      </c>
    </row>
    <row r="242">
      <c r="B242" s="25" t="inlineStr">
        <is>
          <t>239-2015</t>
        </is>
      </c>
      <c r="C242" s="25" t="n">
        <v>273028</v>
      </c>
      <c r="E242" s="25" t="inlineStr">
        <is>
          <t>ESCOMBROS</t>
        </is>
      </c>
      <c r="H242" t="inlineStr">
        <is>
          <t>Deposito de escombros en lote.</t>
        </is>
      </c>
      <c r="I242" t="inlineStr">
        <is>
          <t>de oficio</t>
        </is>
      </c>
      <c r="W242" s="25" t="inlineStr">
        <is>
          <t>Constructora Luxor</t>
        </is>
      </c>
      <c r="X242" s="25" t="inlineStr">
        <is>
          <t>CL</t>
        </is>
      </c>
      <c r="Y242" s="25" t="n">
        <v>26</v>
      </c>
      <c r="AB242" s="25" t="n">
        <v>42</v>
      </c>
      <c r="AD242" s="25" t="n">
        <v>100</v>
      </c>
      <c r="AH242" s="25">
        <f>CONCATENATE(X242," ",Y242," ",Z242," ",AA242," ",AB242," ",AC242," ",AD242," ",AE242," ",AF242," ",AG242)</f>
        <v/>
      </c>
      <c r="AI242" s="25" t="n">
        <v>70695042</v>
      </c>
      <c r="AJ242" s="25" t="n">
        <v>3158344385</v>
      </c>
      <c r="AK242" s="25" t="inlineStr">
        <is>
          <t>Las Orquideas</t>
        </is>
      </c>
      <c r="AP242" s="25" t="n">
        <v>3</v>
      </c>
      <c r="AQ242" s="34" t="n">
        <v>42110</v>
      </c>
      <c r="AS242" s="46">
        <f>+AR242-AQ242</f>
        <v/>
      </c>
      <c r="AU242" s="25" t="inlineStr">
        <is>
          <t>Auto de archivo</t>
        </is>
      </c>
      <c r="AV242" s="25" t="inlineStr">
        <is>
          <t>Se realiza socializacion con la constructora, se continuara con el seguimiento.</t>
        </is>
      </c>
      <c r="AW242" s="38" t="n">
        <v>42110</v>
      </c>
      <c r="AX242" s="37" t="inlineStr">
        <is>
          <t>Jhon / Miguel</t>
        </is>
      </c>
      <c r="AY242" s="38" t="n">
        <v>42110</v>
      </c>
    </row>
    <row r="243">
      <c r="B243" s="25" t="inlineStr">
        <is>
          <t>240-2015</t>
        </is>
      </c>
      <c r="C243" s="25" t="n">
        <v>272668</v>
      </c>
      <c r="E243" s="25" t="inlineStr">
        <is>
          <t>RESIDUOS SOLIDOS</t>
        </is>
      </c>
      <c r="H243" t="inlineStr">
        <is>
          <t>Mal Manejo de residuos solidos en horas y dias no indicados.</t>
        </is>
      </c>
      <c r="I243" t="inlineStr">
        <is>
          <t>de oficio</t>
        </is>
      </c>
      <c r="W243" s="25" t="inlineStr">
        <is>
          <t>Varios usuarios</t>
        </is>
      </c>
      <c r="X243" s="25" t="inlineStr">
        <is>
          <t>TR</t>
        </is>
      </c>
      <c r="Y243" s="25" t="n">
        <v>34</v>
      </c>
      <c r="Z243" s="25" t="inlineStr">
        <is>
          <t>D</t>
        </is>
      </c>
      <c r="AA243" s="25" t="inlineStr">
        <is>
          <t>SUR</t>
        </is>
      </c>
      <c r="AH243" s="25">
        <f>CONCATENATE(X243," ",Y243," ",Z243," ",AA243," ",AB243," ",AC243," ",AD243," ",AE243," ",AF243," ",AG243)</f>
        <v/>
      </c>
      <c r="AI243" s="25" t="inlineStr">
        <is>
          <t>no reporta</t>
        </is>
      </c>
      <c r="AJ243" s="25" t="inlineStr">
        <is>
          <t>no reporta</t>
        </is>
      </c>
      <c r="AK243" s="25" t="inlineStr">
        <is>
          <t>Uribe Angel</t>
        </is>
      </c>
      <c r="AP243" s="25" t="n">
        <v>3</v>
      </c>
      <c r="AQ243" s="34" t="n">
        <v>42102</v>
      </c>
      <c r="AS243" s="46">
        <f>+AR243-AQ243</f>
        <v/>
      </c>
      <c r="AU243" s="25" t="inlineStr">
        <is>
          <t>Auto de archivo</t>
        </is>
      </c>
      <c r="AV243" s="25" t="inlineStr">
        <is>
          <t>Se realiza sencibilizacion en el sector por parte de los patrulleros.</t>
        </is>
      </c>
      <c r="AW243" s="38" t="n">
        <v>42102</v>
      </c>
      <c r="AX243" s="37" t="inlineStr">
        <is>
          <t>Alba Agudelo</t>
        </is>
      </c>
      <c r="AY243" s="38" t="n">
        <v>42102</v>
      </c>
    </row>
    <row r="244">
      <c r="B244" s="25" t="inlineStr">
        <is>
          <t>241-2015</t>
        </is>
      </c>
      <c r="C244" s="25" t="n">
        <v>272209</v>
      </c>
      <c r="E244" s="25" t="inlineStr">
        <is>
          <t>ESCOMBROS</t>
        </is>
      </c>
      <c r="H244" t="inlineStr">
        <is>
          <t>Escombros en espacio publico</t>
        </is>
      </c>
      <c r="I244" t="inlineStr">
        <is>
          <t>de oficio (PONAL)</t>
        </is>
      </c>
      <c r="W244" s="25" t="inlineStr">
        <is>
          <t>Juan Camilo Boteros Gallo</t>
        </is>
      </c>
      <c r="X244" s="25" t="inlineStr">
        <is>
          <t>KR</t>
        </is>
      </c>
      <c r="Y244" s="25" t="n">
        <v>43</v>
      </c>
      <c r="Z244" s="25" t="inlineStr">
        <is>
          <t>H</t>
        </is>
      </c>
      <c r="AB244" s="25" t="n">
        <v>40</v>
      </c>
      <c r="AD244" s="25" t="n">
        <v>94</v>
      </c>
      <c r="AE244" s="25" t="inlineStr">
        <is>
          <t>SUR</t>
        </is>
      </c>
      <c r="AH244" s="25">
        <f>CONCATENATE(X244," ",Y244," ",Z244," ",AA244," ",AB244," ",AC244," ",AD244," ",AE244," ",AF244," ",AG244)</f>
        <v/>
      </c>
      <c r="AI244" s="25" t="n">
        <v>4354721</v>
      </c>
      <c r="AJ244" s="25" t="n">
        <v>3328908</v>
      </c>
      <c r="AK244" s="25" t="inlineStr">
        <is>
          <t>El Dorado</t>
        </is>
      </c>
      <c r="AP244" s="25" t="n">
        <v>7</v>
      </c>
      <c r="AQ244" s="34" t="n">
        <v>42102</v>
      </c>
      <c r="AS244" s="46">
        <f>+AR244-AQ244</f>
        <v/>
      </c>
      <c r="AU244" s="25" t="inlineStr">
        <is>
          <t xml:space="preserve">Auto de inicio </t>
        </is>
      </c>
      <c r="AW244" s="38" t="n">
        <v>42102</v>
      </c>
      <c r="AX244" s="37" t="inlineStr">
        <is>
          <t>Ponal</t>
        </is>
      </c>
      <c r="AY244" s="38" t="n">
        <v>42102</v>
      </c>
    </row>
    <row r="245">
      <c r="B245" s="25" t="inlineStr">
        <is>
          <t>242-2015</t>
        </is>
      </c>
      <c r="C245" s="25" t="n">
        <v>272208</v>
      </c>
      <c r="E245" s="25" t="inlineStr">
        <is>
          <t>ESCOMBROS</t>
        </is>
      </c>
      <c r="H245" t="inlineStr">
        <is>
          <t>Escombros en espacio publico</t>
        </is>
      </c>
      <c r="I245" t="inlineStr">
        <is>
          <t>de oficio (Ponal)</t>
        </is>
      </c>
      <c r="W245" s="25" t="inlineStr">
        <is>
          <t>Nelson Andres Giraldo Cardona</t>
        </is>
      </c>
      <c r="X245" s="25" t="inlineStr">
        <is>
          <t>CL</t>
        </is>
      </c>
      <c r="Y245" s="25" t="n">
        <v>40</v>
      </c>
      <c r="Z245" s="25" t="inlineStr">
        <is>
          <t>G</t>
        </is>
      </c>
      <c r="AA245" s="25" t="inlineStr">
        <is>
          <t>SUR</t>
        </is>
      </c>
      <c r="AB245" s="25" t="n">
        <v>40</v>
      </c>
      <c r="AD245" s="25" t="n">
        <v>35</v>
      </c>
      <c r="AH245" s="25">
        <f>CONCATENATE(X245," ",Y245," ",Z245," ",AA245," ",AB245," ",AC245," ",AD245," ",AE245," ",AF245," ",AG245)</f>
        <v/>
      </c>
      <c r="AI245" s="25" t="n">
        <v>71395094</v>
      </c>
      <c r="AJ245" s="25" t="n">
        <v>3192608824</v>
      </c>
      <c r="AK245" s="25" t="inlineStr">
        <is>
          <t>El Dorado</t>
        </is>
      </c>
      <c r="AP245" s="25" t="n">
        <v>7</v>
      </c>
      <c r="AQ245" s="34" t="n">
        <v>42109</v>
      </c>
      <c r="AS245" s="46">
        <f>+AR245-AQ245</f>
        <v/>
      </c>
      <c r="AU245" s="25" t="inlineStr">
        <is>
          <t>Auto de archivo</t>
        </is>
      </c>
    </row>
    <row r="246">
      <c r="B246" s="25" t="inlineStr">
        <is>
          <t>243-2015</t>
        </is>
      </c>
      <c r="C246" s="25" t="n">
        <v>273205</v>
      </c>
      <c r="D246" s="25" t="inlineStr">
        <is>
          <t>FAUNA DOMÉSTICA</t>
        </is>
      </c>
      <c r="H246" t="inlineStr">
        <is>
          <t>Ataque de mascota a otra.</t>
        </is>
      </c>
      <c r="I246" t="inlineStr">
        <is>
          <t>Claudia Mazo Ayala</t>
        </is>
      </c>
      <c r="J246" s="25" t="inlineStr">
        <is>
          <t>KR</t>
        </is>
      </c>
      <c r="K246" s="25" t="n">
        <v>42</v>
      </c>
      <c r="L246" s="25" t="inlineStr">
        <is>
          <t>C</t>
        </is>
      </c>
      <c r="N246" s="25" t="n">
        <v>48</v>
      </c>
      <c r="O246" s="25" t="inlineStr">
        <is>
          <t>C</t>
        </is>
      </c>
      <c r="P246" s="25" t="n">
        <v>75</v>
      </c>
      <c r="Q246" s="25" t="inlineStr">
        <is>
          <t>SUR</t>
        </is>
      </c>
      <c r="R246" s="25" t="inlineStr">
        <is>
          <t>Bloque 2.4</t>
        </is>
      </c>
      <c r="S246" s="25" t="n">
        <v>504</v>
      </c>
      <c r="T246" s="25">
        <f>CONCATENATE(J246," ",K246," ",L246," ",M246," ",N246," ",O246," ",P246," ",Q246," ",AF246," ",S246)</f>
        <v/>
      </c>
      <c r="U246" s="25" t="n">
        <v>43032596</v>
      </c>
      <c r="W246" s="25" t="inlineStr">
        <is>
          <t>Marleny Restrepo</t>
        </is>
      </c>
      <c r="X246" s="25" t="inlineStr">
        <is>
          <t>KR</t>
        </is>
      </c>
      <c r="Y246" s="25" t="n">
        <v>42</v>
      </c>
      <c r="Z246" s="25" t="inlineStr">
        <is>
          <t>C</t>
        </is>
      </c>
      <c r="AB246" s="25" t="n">
        <v>48</v>
      </c>
      <c r="AC246" s="25" t="inlineStr">
        <is>
          <t>C</t>
        </is>
      </c>
      <c r="AD246" s="25" t="n">
        <v>75</v>
      </c>
      <c r="AE246" s="25" t="inlineStr">
        <is>
          <t>SUR</t>
        </is>
      </c>
      <c r="AF246" s="25" t="inlineStr">
        <is>
          <t>Bloque 2.4</t>
        </is>
      </c>
      <c r="AG246" s="25" t="inlineStr">
        <is>
          <t>Apto 301</t>
        </is>
      </c>
      <c r="AH246" s="25">
        <f>CONCATENATE(X246," ",Y246," ",Z246," ",AA246," ",AB246," ",AC246," ",AD246," ",AE246," ",AF246," ",AG246)</f>
        <v/>
      </c>
      <c r="AI246" s="25" t="inlineStr">
        <is>
          <t>no reporta</t>
        </is>
      </c>
      <c r="AJ246" s="25" t="inlineStr">
        <is>
          <t>no reporta</t>
        </is>
      </c>
      <c r="AK246" s="25" t="inlineStr">
        <is>
          <t>Loma del Barro</t>
        </is>
      </c>
      <c r="AP246" s="25" t="n">
        <v>7</v>
      </c>
      <c r="AQ246" s="34" t="n">
        <v>42110</v>
      </c>
      <c r="AS246" s="46">
        <f>+AR246-AQ246</f>
        <v/>
      </c>
      <c r="AU246" s="25" t="inlineStr">
        <is>
          <t xml:space="preserve">Auto de inicio </t>
        </is>
      </c>
    </row>
    <row r="247">
      <c r="B247" s="25" t="inlineStr">
        <is>
          <t>244-2015</t>
        </is>
      </c>
      <c r="C247" s="25" t="n">
        <v>273204</v>
      </c>
      <c r="D247" s="25" t="inlineStr">
        <is>
          <t>FAUNA DOMÉSTICA</t>
        </is>
      </c>
      <c r="H247" t="inlineStr">
        <is>
          <t>Ataque de mascota a otra.</t>
        </is>
      </c>
      <c r="I247" t="inlineStr">
        <is>
          <t>Mauricio Hernandez Uribe Uribe.</t>
        </is>
      </c>
      <c r="J247" s="25" t="inlineStr">
        <is>
          <t>CL</t>
        </is>
      </c>
      <c r="K247" s="25" t="n">
        <v>40</v>
      </c>
      <c r="L247" s="25" t="inlineStr">
        <is>
          <t>AA</t>
        </is>
      </c>
      <c r="M247" s="25" t="inlineStr">
        <is>
          <t>SUR</t>
        </is>
      </c>
      <c r="N247" s="25" t="n">
        <v>32</v>
      </c>
      <c r="P247" s="25" t="n">
        <v>75</v>
      </c>
      <c r="T247" s="25">
        <f>CONCATENATE(J247," ",K247," ",L247," ",M247," ",N247," ",O247," ",P247," ",Q247," ",AF247," ",S247)</f>
        <v/>
      </c>
      <c r="V247" s="25" t="n">
        <v>3332341</v>
      </c>
      <c r="W247" s="25" t="inlineStr">
        <is>
          <t>Carlos</t>
        </is>
      </c>
      <c r="AH247" s="25">
        <f>CONCATENATE(X247," ",Y247," ",Z247," ",AA247," ",AB247," ",AC247," ",AD247," ",AE247," ",AF247," ",AG247)</f>
        <v/>
      </c>
      <c r="AJ247" s="25" t="n">
        <v>3145561588</v>
      </c>
      <c r="AK247" s="25" t="inlineStr">
        <is>
          <t>El Dorado</t>
        </is>
      </c>
      <c r="AP247" s="25" t="n">
        <v>7</v>
      </c>
      <c r="AQ247" s="34" t="n">
        <v>42110</v>
      </c>
      <c r="AS247" s="46">
        <f>+AR247-AQ247</f>
        <v/>
      </c>
      <c r="AU247" s="25" t="inlineStr">
        <is>
          <t>Auto de archivo</t>
        </is>
      </c>
    </row>
    <row r="248">
      <c r="B248" s="25" t="inlineStr">
        <is>
          <t>245-2015</t>
        </is>
      </c>
      <c r="C248" s="25" t="n">
        <v>273202</v>
      </c>
      <c r="E248" s="25" t="inlineStr">
        <is>
          <t>RESIDUOS SOLIDOS</t>
        </is>
      </c>
      <c r="H248" t="inlineStr">
        <is>
          <t>Sacan residuos solidos a horas no autorizadas.</t>
        </is>
      </c>
      <c r="I248" t="inlineStr">
        <is>
          <t>Anonimo</t>
        </is>
      </c>
      <c r="W248" s="25" t="inlineStr">
        <is>
          <t>Por determinar</t>
        </is>
      </c>
      <c r="X248" s="25" t="inlineStr">
        <is>
          <t>TR</t>
        </is>
      </c>
      <c r="Y248" s="25" t="n">
        <v>34</v>
      </c>
      <c r="Z248" s="25" t="inlineStr">
        <is>
          <t>D</t>
        </is>
      </c>
      <c r="AA248" s="25" t="inlineStr">
        <is>
          <t>SUR</t>
        </is>
      </c>
      <c r="AB248" s="25" t="n">
        <v>31</v>
      </c>
      <c r="AC248" s="25" t="inlineStr">
        <is>
          <t>E</t>
        </is>
      </c>
      <c r="AD248" s="25" t="n">
        <v>24</v>
      </c>
      <c r="AF248" s="25" t="inlineStr">
        <is>
          <t>2do piso</t>
        </is>
      </c>
      <c r="AG248" s="25" t="inlineStr">
        <is>
          <t>Puerta Blanca</t>
        </is>
      </c>
      <c r="AH248" s="25">
        <f>CONCATENATE(X248," ",Y248," ",Z248," ",AA248," ",AB248," ",AC248," ",AD248," ",AE248," ",AF248," ",AG248)</f>
        <v/>
      </c>
      <c r="AI248" s="25" t="inlineStr">
        <is>
          <t>no reporta</t>
        </is>
      </c>
      <c r="AJ248" s="25" t="inlineStr">
        <is>
          <t>no reporta</t>
        </is>
      </c>
      <c r="AK248" s="25" t="inlineStr">
        <is>
          <t>Los Naranjos</t>
        </is>
      </c>
      <c r="AP248" s="25" t="n">
        <v>9</v>
      </c>
      <c r="AQ248" s="34" t="n">
        <v>42110</v>
      </c>
      <c r="AS248" s="46">
        <f>+AR248-AQ248</f>
        <v/>
      </c>
      <c r="AU248" s="25" t="inlineStr">
        <is>
          <t>Auto de archivo</t>
        </is>
      </c>
      <c r="AV248" s="25" t="inlineStr">
        <is>
          <t>El sector ya fue socializado, igualmente se continuara con el seguimiento.</t>
        </is>
      </c>
    </row>
    <row r="249">
      <c r="B249" s="25" t="inlineStr">
        <is>
          <t>246-2015</t>
        </is>
      </c>
      <c r="C249" s="25" t="n">
        <v>273209</v>
      </c>
      <c r="D249" s="25" t="inlineStr">
        <is>
          <t>AIRE</t>
        </is>
      </c>
      <c r="H249" t="inlineStr">
        <is>
          <t>Olores fuertes procedentes de peluqueria</t>
        </is>
      </c>
      <c r="I249" t="inlineStr">
        <is>
          <t>de oficio</t>
        </is>
      </c>
      <c r="W249" s="25" t="inlineStr">
        <is>
          <t>Adriana Toro</t>
        </is>
      </c>
      <c r="X249" s="25" t="inlineStr">
        <is>
          <t>KR</t>
        </is>
      </c>
      <c r="Y249" s="25" t="n">
        <v>46</v>
      </c>
      <c r="Z249" s="25" t="inlineStr">
        <is>
          <t>A</t>
        </is>
      </c>
      <c r="AB249" s="25" t="n">
        <v>39</v>
      </c>
      <c r="AC249" s="25" t="inlineStr">
        <is>
          <t>A</t>
        </is>
      </c>
      <c r="AD249" s="25" t="n">
        <v>90</v>
      </c>
      <c r="AE249" s="25" t="inlineStr">
        <is>
          <t>SUR</t>
        </is>
      </c>
      <c r="AH249" s="25">
        <f>CONCATENATE(X249," ",Y249," ",Z249," ",AA249," ",AB249," ",AC249," ",AD249," ",AE249," ",AF249," ",AG249)</f>
        <v/>
      </c>
      <c r="AI249" s="25" t="inlineStr">
        <is>
          <t>no reporta</t>
        </is>
      </c>
      <c r="AJ249" s="25" t="n">
        <v>3313446</v>
      </c>
      <c r="AK249" s="25" t="inlineStr">
        <is>
          <t>Alcalá</t>
        </is>
      </c>
      <c r="AP249" s="25" t="n">
        <v>8</v>
      </c>
      <c r="AQ249" s="34" t="n">
        <v>42109</v>
      </c>
      <c r="AS249" s="46">
        <f>+AR249-AQ249</f>
        <v/>
      </c>
      <c r="AU249" s="25" t="inlineStr">
        <is>
          <t>Auto de archivo</t>
        </is>
      </c>
      <c r="AV249" s="25" t="inlineStr">
        <is>
          <t>Se remite por competencia Andres Mejia.</t>
        </is>
      </c>
    </row>
    <row r="250">
      <c r="B250" s="25" t="inlineStr">
        <is>
          <t>247-2015</t>
        </is>
      </c>
      <c r="C250" s="25" t="n">
        <v>274231</v>
      </c>
      <c r="D250" s="25" t="inlineStr">
        <is>
          <t>AIRE</t>
        </is>
      </c>
      <c r="E250" s="25" t="inlineStr">
        <is>
          <t>ESCOMBROS</t>
        </is>
      </c>
      <c r="H250" t="inlineStr">
        <is>
          <t>Casa con escombros en espacio publico, humedades y roedores</t>
        </is>
      </c>
      <c r="I250" t="inlineStr">
        <is>
          <t>Norela Suarez R.</t>
        </is>
      </c>
      <c r="U250" s="25" t="n">
        <v>32329971</v>
      </c>
      <c r="V250" s="25" t="inlineStr">
        <is>
          <t>3315624 - 2708533</t>
        </is>
      </c>
      <c r="W250" s="25" t="inlineStr">
        <is>
          <t>Javier Gallego</t>
        </is>
      </c>
      <c r="X250" s="25" t="inlineStr">
        <is>
          <t>CL</t>
        </is>
      </c>
      <c r="Y250" s="25" t="n">
        <v>40</v>
      </c>
      <c r="AA250" s="25" t="inlineStr">
        <is>
          <t>SUR</t>
        </is>
      </c>
      <c r="AB250" s="25" t="n">
        <v>24</v>
      </c>
      <c r="AC250" s="25" t="inlineStr">
        <is>
          <t>E</t>
        </is>
      </c>
      <c r="AD250" s="25" t="n">
        <v>37</v>
      </c>
      <c r="AF250" s="25" t="inlineStr">
        <is>
          <t>El socorro</t>
        </is>
      </c>
      <c r="AH250" s="25">
        <f>CONCATENATE(X250," ",Y250," ",Z250," ",AA250," ",AB250," ",AC250," ",AD250," ",AE250," ",AF250," ",AG250)</f>
        <v/>
      </c>
      <c r="AI250" s="25" t="inlineStr">
        <is>
          <t>no reporta</t>
        </is>
      </c>
      <c r="AJ250" s="25" t="inlineStr">
        <is>
          <t>no reporta</t>
        </is>
      </c>
      <c r="AK250" s="25" t="inlineStr">
        <is>
          <t>El Salado</t>
        </is>
      </c>
      <c r="AP250" s="25" t="n">
        <v>6</v>
      </c>
      <c r="AQ250" s="34" t="n">
        <v>42114</v>
      </c>
      <c r="AS250" s="46">
        <f>+AR250-AQ250</f>
        <v/>
      </c>
      <c r="AU250" s="25" t="inlineStr">
        <is>
          <t>Auto de archivo</t>
        </is>
      </c>
      <c r="AW250" s="38" t="n">
        <v>42110</v>
      </c>
      <c r="AX250" s="37" t="inlineStr">
        <is>
          <t>l. garcia</t>
        </is>
      </c>
      <c r="AY250" s="38" t="n">
        <v>42114</v>
      </c>
    </row>
    <row r="251">
      <c r="B251" s="25" t="inlineStr">
        <is>
          <t>248-2015</t>
        </is>
      </c>
      <c r="C251" s="25" t="n">
        <v>274232</v>
      </c>
      <c r="D251" s="25" t="inlineStr">
        <is>
          <t>AIRE</t>
        </is>
      </c>
      <c r="H251" t="inlineStr">
        <is>
          <t>Material particulado generado por corte de marmol</t>
        </is>
      </c>
      <c r="I251" t="inlineStr">
        <is>
          <t>de oficio</t>
        </is>
      </c>
      <c r="W251" s="25" t="inlineStr">
        <is>
          <t>por determinar</t>
        </is>
      </c>
      <c r="X251" s="25" t="inlineStr">
        <is>
          <t>KR</t>
        </is>
      </c>
      <c r="Y251" s="25" t="n">
        <v>46</v>
      </c>
      <c r="AB251" s="25" t="n">
        <v>48</v>
      </c>
      <c r="AC251" s="25" t="inlineStr">
        <is>
          <t>C</t>
        </is>
      </c>
      <c r="AD251" s="25" t="n">
        <v>40</v>
      </c>
      <c r="AE251" s="25" t="inlineStr">
        <is>
          <t>SUR</t>
        </is>
      </c>
      <c r="AF251" s="25" t="inlineStr">
        <is>
          <t>Centro Industrial ciudadela real</t>
        </is>
      </c>
      <c r="AH251" s="25">
        <f>CONCATENATE(X251," ",Y251," ",Z251," ",AA251," ",AB251," ",AC251," ",AD251," ",AE251," ",AF251," ",AG251)</f>
        <v/>
      </c>
      <c r="AI251" s="25" t="inlineStr">
        <is>
          <t>no reporta</t>
        </is>
      </c>
      <c r="AJ251" s="25" t="inlineStr">
        <is>
          <t>no reporta</t>
        </is>
      </c>
      <c r="AK251" s="25" t="inlineStr">
        <is>
          <t>Las Vegas</t>
        </is>
      </c>
      <c r="AP251" s="25" t="n">
        <v>1</v>
      </c>
      <c r="AQ251" s="34" t="n">
        <v>42114</v>
      </c>
      <c r="AS251" s="46">
        <f>+AR251-AQ251</f>
        <v/>
      </c>
      <c r="AU251" s="25" t="inlineStr">
        <is>
          <t>Auto de archivo</t>
        </is>
      </c>
      <c r="AV251" s="25" t="inlineStr">
        <is>
          <t>Se archiva toda vez que al momento de la visita los patrulleros no vieron afectacion ambiental alguna.</t>
        </is>
      </c>
      <c r="AW251" s="38" t="n">
        <v>42110</v>
      </c>
      <c r="AX251" s="37" t="inlineStr">
        <is>
          <t>l. garcia</t>
        </is>
      </c>
      <c r="AY251" s="38" t="n">
        <v>42114</v>
      </c>
    </row>
    <row r="252">
      <c r="B252" s="25" t="inlineStr">
        <is>
          <t>249-2015</t>
        </is>
      </c>
      <c r="C252" s="25" t="n">
        <v>275598</v>
      </c>
      <c r="E252" s="25" t="inlineStr">
        <is>
          <t>RESIDUOS SOLIDOS</t>
        </is>
      </c>
      <c r="H252" t="inlineStr">
        <is>
          <t>Residuos solidos en horas y dias no autorizados acopiados en esquina.</t>
        </is>
      </c>
      <c r="I252" t="inlineStr">
        <is>
          <t>Comunidad</t>
        </is>
      </c>
      <c r="J252" s="25" t="inlineStr">
        <is>
          <t>KR</t>
        </is>
      </c>
      <c r="K252" s="25" t="n">
        <v>38</v>
      </c>
      <c r="N252" s="25" t="n">
        <v>37</v>
      </c>
      <c r="T252" s="25">
        <f>CONCATENATE(J252," ",K252," ",L252," ",M252," ",N252," ",O252," ",P252," ",Q252," ",AF252," ",S252)</f>
        <v/>
      </c>
      <c r="U252" s="25" t="inlineStr">
        <is>
          <t>no reporta</t>
        </is>
      </c>
      <c r="V252" s="25" t="inlineStr">
        <is>
          <t>no reporta</t>
        </is>
      </c>
      <c r="W252" s="25" t="inlineStr">
        <is>
          <t>Comunidad</t>
        </is>
      </c>
      <c r="X252" s="25" t="inlineStr">
        <is>
          <t>KR</t>
        </is>
      </c>
      <c r="Y252" s="25" t="n">
        <v>38</v>
      </c>
      <c r="AB252" s="25" t="n">
        <v>37</v>
      </c>
      <c r="AH252" s="25">
        <f>CONCATENATE(X252," ",Y252," ",Z252," ",AA252," ",AB252," ",AC252," ",AD252," ",AE252," ",AF252," ",AG252)</f>
        <v/>
      </c>
      <c r="AI252" s="25" t="inlineStr">
        <is>
          <t>no reporta</t>
        </is>
      </c>
      <c r="AJ252" s="25" t="inlineStr">
        <is>
          <t>no reporta</t>
        </is>
      </c>
      <c r="AK252" s="25" t="inlineStr">
        <is>
          <t>Mesa</t>
        </is>
      </c>
      <c r="AP252" s="25" t="n">
        <v>9</v>
      </c>
      <c r="AQ252" s="34" t="n">
        <v>42115</v>
      </c>
      <c r="AS252" s="46">
        <f>+AR252-AQ252</f>
        <v/>
      </c>
      <c r="AU252" s="25" t="inlineStr">
        <is>
          <t>Auto de archivo</t>
        </is>
      </c>
      <c r="AV252" s="25" t="inlineStr">
        <is>
          <t>El sector ya fue socializado, igualmente se continuara con el seguimiento.</t>
        </is>
      </c>
      <c r="AW252" s="38" t="n">
        <v>42114</v>
      </c>
      <c r="AX252" s="37" t="inlineStr">
        <is>
          <t>Alba Agudelo</t>
        </is>
      </c>
      <c r="AY252" s="38" t="n">
        <v>42115</v>
      </c>
    </row>
    <row r="253">
      <c r="B253" s="25" t="inlineStr">
        <is>
          <t>250-2015</t>
        </is>
      </c>
      <c r="C253" s="25" t="n">
        <v>275855</v>
      </c>
      <c r="D253" s="25" t="inlineStr">
        <is>
          <t>FAUNA DOMÉSTICA</t>
        </is>
      </c>
      <c r="H253" t="inlineStr">
        <is>
          <t>Ataque de mascota a una persona.</t>
        </is>
      </c>
      <c r="I253" t="inlineStr">
        <is>
          <t>Ana Cecilia Zapata Trujillo</t>
        </is>
      </c>
      <c r="J253" s="25" t="inlineStr">
        <is>
          <t>CL</t>
        </is>
      </c>
      <c r="K253" s="25" t="n">
        <v>44</v>
      </c>
      <c r="L253" s="25" t="inlineStr">
        <is>
          <t>A</t>
        </is>
      </c>
      <c r="M253" s="25" t="inlineStr">
        <is>
          <t>SUR</t>
        </is>
      </c>
      <c r="N253" s="25" t="n">
        <v>43</v>
      </c>
      <c r="P253" s="25" t="n">
        <v>60</v>
      </c>
      <c r="S253" s="25" t="inlineStr">
        <is>
          <t>Urb. Vista Alegre</t>
        </is>
      </c>
      <c r="T253" s="25">
        <f>CONCATENATE(J253," ",K253," ",L253," ",M253," ",N253," ",O253," ",P253," ",Q253," ",AF253," ",S253)</f>
        <v/>
      </c>
      <c r="U253" s="25" t="n">
        <v>32330019</v>
      </c>
      <c r="V253" s="25" t="n">
        <v>3310666</v>
      </c>
      <c r="W253" s="25" t="inlineStr">
        <is>
          <t>Rodrigo Velez Tamayo</t>
        </is>
      </c>
      <c r="X253" s="25" t="inlineStr">
        <is>
          <t>CL</t>
        </is>
      </c>
      <c r="Y253" s="25" t="n">
        <v>45</v>
      </c>
      <c r="AA253" s="25" t="inlineStr">
        <is>
          <t>SUR</t>
        </is>
      </c>
      <c r="AB253" s="25" t="n">
        <v>43</v>
      </c>
      <c r="AC253" s="25" t="inlineStr">
        <is>
          <t>A</t>
        </is>
      </c>
      <c r="AD253" s="25" t="n">
        <v>35</v>
      </c>
      <c r="AH253" s="25">
        <f>CONCATENATE(X253," ",Y253," ",Z253," ",AA253," ",AB253," ",AC253," ",AD253," ",AE253," ",AF253," ",AG253)</f>
        <v/>
      </c>
      <c r="AI253" s="25" t="inlineStr">
        <is>
          <t>no reporta</t>
        </is>
      </c>
      <c r="AJ253" s="25" t="inlineStr">
        <is>
          <t>no reporta</t>
        </is>
      </c>
      <c r="AK253" s="25" t="inlineStr">
        <is>
          <t>La Paz</t>
        </is>
      </c>
      <c r="AP253" s="25" t="n">
        <v>7</v>
      </c>
      <c r="AQ253" s="34" t="n">
        <v>42115</v>
      </c>
      <c r="AS253" s="46">
        <f>+AR253-AQ253</f>
        <v/>
      </c>
      <c r="AU253" s="25" t="inlineStr">
        <is>
          <t xml:space="preserve">Auto de inicio </t>
        </is>
      </c>
    </row>
    <row r="254">
      <c r="B254" s="25" t="inlineStr">
        <is>
          <t>251-2015</t>
        </is>
      </c>
      <c r="C254" s="25" t="n">
        <v>275865</v>
      </c>
      <c r="E254" s="25" t="inlineStr">
        <is>
          <t>ESCOMBROS</t>
        </is>
      </c>
      <c r="H254" t="inlineStr">
        <is>
          <t>La vecina deposito escombros en un lote ejeno sin permiso.</t>
        </is>
      </c>
      <c r="I254" t="inlineStr">
        <is>
          <t>Yesenia Mazo</t>
        </is>
      </c>
      <c r="J254" s="25" t="inlineStr">
        <is>
          <t>KR</t>
        </is>
      </c>
      <c r="K254" s="25" t="n">
        <v>30</v>
      </c>
      <c r="N254" s="25" t="n">
        <v>40</v>
      </c>
      <c r="O254" s="25" t="inlineStr">
        <is>
          <t>F</t>
        </is>
      </c>
      <c r="P254" s="25" t="n">
        <v>21</v>
      </c>
      <c r="Q254" s="25" t="inlineStr">
        <is>
          <t>SUR</t>
        </is>
      </c>
      <c r="T254" s="25">
        <f>CONCATENATE(J254," ",K254," ",L254," ",M254," ",N254," ",O254," ",P254," ",Q254," ",AF254," ",S254)</f>
        <v/>
      </c>
      <c r="U254" s="25" t="n">
        <v>32350128</v>
      </c>
      <c r="V254" s="25" t="n">
        <v>5788768</v>
      </c>
      <c r="W254" s="25" t="inlineStr">
        <is>
          <t>Angela Maria Fajardo</t>
        </is>
      </c>
      <c r="X254" s="25" t="inlineStr">
        <is>
          <t>CL</t>
        </is>
      </c>
      <c r="Y254" s="25" t="n">
        <v>40</v>
      </c>
      <c r="Z254" s="25" t="inlineStr">
        <is>
          <t>F</t>
        </is>
      </c>
      <c r="AA254" s="25" t="inlineStr">
        <is>
          <t>SUR</t>
        </is>
      </c>
      <c r="AB254" s="25" t="n">
        <v>30</v>
      </c>
      <c r="AD254" s="25" t="n">
        <v>25</v>
      </c>
      <c r="AF254" s="25" t="inlineStr">
        <is>
          <t>Edf. Santillana</t>
        </is>
      </c>
      <c r="AH254" s="25">
        <f>CONCATENATE(X254," ",Y254," ",Z254," ",AA254," ",AB254," ",AC254," ",AD254," ",AE254," ",AF254," ",AG254)</f>
        <v/>
      </c>
      <c r="AI254" s="25" t="inlineStr">
        <is>
          <t>no reporta</t>
        </is>
      </c>
      <c r="AJ254" s="25" t="inlineStr">
        <is>
          <t>no reporta</t>
        </is>
      </c>
      <c r="AK254" s="25" t="inlineStr">
        <is>
          <t>San Rafael</t>
        </is>
      </c>
      <c r="AP254" s="25" t="n">
        <v>6</v>
      </c>
      <c r="AQ254" s="34" t="n">
        <v>42115</v>
      </c>
      <c r="AS254" s="46">
        <f>+AR254-AQ254</f>
        <v/>
      </c>
      <c r="AU254" s="25" t="inlineStr">
        <is>
          <t>Auto de archivo</t>
        </is>
      </c>
    </row>
    <row r="255">
      <c r="B255" s="25" t="inlineStr">
        <is>
          <t>252-2015</t>
        </is>
      </c>
      <c r="C255" s="25" t="inlineStr">
        <is>
          <t xml:space="preserve">275856 - 4039 </t>
        </is>
      </c>
      <c r="D255" s="25" t="inlineStr">
        <is>
          <t>FAUNA SILVESTRE</t>
        </is>
      </c>
      <c r="H255" t="inlineStr">
        <is>
          <t>Arbol en riesgo de caida.</t>
        </is>
      </c>
      <c r="I255" t="inlineStr">
        <is>
          <t>de oficio</t>
        </is>
      </c>
      <c r="W255" s="25" t="inlineStr">
        <is>
          <t>Proyecto regatta</t>
        </is>
      </c>
      <c r="X255" s="25" t="inlineStr">
        <is>
          <t>CL</t>
        </is>
      </c>
      <c r="Y255" s="25" t="n">
        <v>27</v>
      </c>
      <c r="Z255" s="25" t="inlineStr">
        <is>
          <t>D</t>
        </is>
      </c>
      <c r="AA255" s="25" t="inlineStr">
        <is>
          <t>SUR</t>
        </is>
      </c>
      <c r="AB255" s="25" t="n">
        <v>27</v>
      </c>
      <c r="AC255" s="25" t="inlineStr">
        <is>
          <t>B</t>
        </is>
      </c>
      <c r="AD255" s="25" t="n">
        <v>4</v>
      </c>
      <c r="AH255" s="25">
        <f>CONCATENATE(X255," ",Y255," ",Z255," ",AA255," ",AB255," ",AC255," ",AD255," ",AE255," ",AF255," ",AG255)</f>
        <v/>
      </c>
      <c r="AJ255" s="25" t="n">
        <v>2915997</v>
      </c>
      <c r="AK255" s="25" t="inlineStr">
        <is>
          <t>Inmaculada</t>
        </is>
      </c>
      <c r="AP255" s="25" t="n">
        <v>5</v>
      </c>
      <c r="AQ255" s="34" t="n">
        <v>42115</v>
      </c>
      <c r="AS255" s="46">
        <f>+AR255-AQ255</f>
        <v/>
      </c>
      <c r="AU255" s="25" t="inlineStr">
        <is>
          <t>Auto de archivo</t>
        </is>
      </c>
      <c r="AV255" s="25" t="inlineStr">
        <is>
          <t>Se debe verificar descarga de predio que Bienes y Bienes va a conectar y la solicitud del permiso para el arbol en riesgo. Ya se realizo la tala del arbol que se encontro en riesgo, por parte del proyecto Regatta.</t>
        </is>
      </c>
      <c r="AW255" s="38" t="n">
        <v>42108</v>
      </c>
      <c r="AX255" s="37" t="inlineStr">
        <is>
          <t>J. Guzman / A. Arbelaez</t>
        </is>
      </c>
      <c r="AY255" s="38" t="n">
        <v>42115</v>
      </c>
    </row>
    <row r="256">
      <c r="B256" s="25" t="inlineStr">
        <is>
          <t>253-2015</t>
        </is>
      </c>
      <c r="C256" s="25" t="n">
        <v>276326</v>
      </c>
      <c r="E256" s="25" t="inlineStr">
        <is>
          <t>RESIDUOS SOLIDOS</t>
        </is>
      </c>
      <c r="H256" t="inlineStr">
        <is>
          <t>Señora que dejo costales en la zona verde e igualmente la comunidad deposita sus basuras en este lugar.</t>
        </is>
      </c>
      <c r="I256" t="inlineStr">
        <is>
          <t>Comunidad</t>
        </is>
      </c>
      <c r="J256" s="25" t="inlineStr">
        <is>
          <t>KR</t>
        </is>
      </c>
      <c r="K256" s="25" t="n">
        <v>30</v>
      </c>
      <c r="M256" s="25" t="inlineStr">
        <is>
          <t>-</t>
        </is>
      </c>
      <c r="N256" s="25" t="n">
        <v>40</v>
      </c>
      <c r="O256" s="25" t="inlineStr">
        <is>
          <t>G</t>
        </is>
      </c>
      <c r="Q256" s="25" t="inlineStr">
        <is>
          <t>SUR</t>
        </is>
      </c>
      <c r="T256" s="25">
        <f>CONCATENATE(J256," ",K256," ",L256," ",M256," ",N256," ",O256," ",P256," ",Q256," ",AF256," ",S256)</f>
        <v/>
      </c>
      <c r="U256" s="25" t="inlineStr">
        <is>
          <t>no reporta</t>
        </is>
      </c>
      <c r="V256" s="25" t="inlineStr">
        <is>
          <t>no reporta</t>
        </is>
      </c>
      <c r="W256" s="25" t="inlineStr">
        <is>
          <t>Por determinar</t>
        </is>
      </c>
      <c r="X256" s="25" t="inlineStr">
        <is>
          <t>KR</t>
        </is>
      </c>
      <c r="Y256" s="25" t="n">
        <v>30</v>
      </c>
      <c r="AA256" s="25" t="inlineStr">
        <is>
          <t>-</t>
        </is>
      </c>
      <c r="AB256" s="25" t="n">
        <v>40</v>
      </c>
      <c r="AC256" s="25" t="inlineStr">
        <is>
          <t>G</t>
        </is>
      </c>
      <c r="AE256" s="25" t="inlineStr">
        <is>
          <t>SUR</t>
        </is>
      </c>
      <c r="AH256" s="25">
        <f>CONCATENATE(X256," ",Y256," ",Z256," ",AA256," ",AB256," ",AC256," ",AD256," ",AE256," ",AF256," ",AG256)</f>
        <v/>
      </c>
      <c r="AI256" s="25" t="inlineStr">
        <is>
          <t>no reporta</t>
        </is>
      </c>
      <c r="AJ256" s="25" t="inlineStr">
        <is>
          <t>no reporta</t>
        </is>
      </c>
      <c r="AK256" s="25" t="inlineStr">
        <is>
          <t xml:space="preserve">La Mina </t>
        </is>
      </c>
      <c r="AP256" s="25" t="n">
        <v>6</v>
      </c>
      <c r="AQ256" s="34" t="n">
        <v>42116</v>
      </c>
      <c r="AS256" s="46">
        <f>+AR256-AQ256</f>
        <v/>
      </c>
      <c r="AU256" s="25" t="inlineStr">
        <is>
          <t>Auto de archivo</t>
        </is>
      </c>
      <c r="AV256" s="25" t="inlineStr">
        <is>
          <t>El sector ya fue socializado, igualmente se continuara con el seguimiento.</t>
        </is>
      </c>
    </row>
    <row r="257">
      <c r="B257" s="25" t="inlineStr">
        <is>
          <t>254-2015</t>
        </is>
      </c>
      <c r="C257" s="25" t="inlineStr">
        <is>
          <t>Nota Interna N° 002-2015</t>
        </is>
      </c>
      <c r="D257" s="25" t="inlineStr">
        <is>
          <t>FAUNA DOMÉSTICA</t>
        </is>
      </c>
      <c r="H257" t="inlineStr">
        <is>
          <t>Control de mascotas en este sector.</t>
        </is>
      </c>
      <c r="I257" t="inlineStr">
        <is>
          <t>Comunidad</t>
        </is>
      </c>
      <c r="S257" s="25" t="inlineStr">
        <is>
          <t>Barrio el Dorado</t>
        </is>
      </c>
      <c r="T257" s="25">
        <f>CONCATENATE(J257," ",K257," ",L257," ",M257," ",N257," ",O257," ",P257," ",Q257," ",AF257," ",S257)</f>
        <v/>
      </c>
      <c r="U257" s="25" t="inlineStr">
        <is>
          <t>no reporta</t>
        </is>
      </c>
      <c r="V257" s="25" t="inlineStr">
        <is>
          <t>no reporta</t>
        </is>
      </c>
      <c r="W257" s="25" t="inlineStr">
        <is>
          <t>Comunidad</t>
        </is>
      </c>
      <c r="AG257" s="25" t="inlineStr">
        <is>
          <t>Barrio el Dorado</t>
        </is>
      </c>
      <c r="AH257" s="25">
        <f>CONCATENATE(X257," ",Y257," ",Z257," ",AA257," ",AB257," ",AC257," ",AD257," ",AE257," ",AF257," ",AG257)</f>
        <v/>
      </c>
      <c r="AI257" s="25" t="inlineStr">
        <is>
          <t>no reporta</t>
        </is>
      </c>
      <c r="AJ257" s="25" t="inlineStr">
        <is>
          <t>no reporta</t>
        </is>
      </c>
      <c r="AK257" s="25" t="inlineStr">
        <is>
          <t>El Dorado</t>
        </is>
      </c>
      <c r="AP257" s="25" t="n">
        <v>7</v>
      </c>
      <c r="AQ257" s="34" t="n">
        <v>42116</v>
      </c>
      <c r="AS257" s="46">
        <f>+AR257-AQ257</f>
        <v/>
      </c>
      <c r="AU257" s="25" t="inlineStr">
        <is>
          <t>Auto de archivo</t>
        </is>
      </c>
      <c r="AV257" s="25" t="inlineStr">
        <is>
          <t>Sencibilizaron el sector, se cotinuara con los controles correspondientes. (se archiva en la carpeta de sencibilizaciones).</t>
        </is>
      </c>
    </row>
    <row r="258">
      <c r="B258" s="25" t="inlineStr">
        <is>
          <t>255-2015</t>
        </is>
      </c>
      <c r="C258" s="25" t="n">
        <v>278791</v>
      </c>
      <c r="D258" s="25" t="inlineStr">
        <is>
          <t>FLORA</t>
        </is>
      </c>
      <c r="H258" t="inlineStr">
        <is>
          <t>Poda de arbol de mango.</t>
        </is>
      </c>
      <c r="I258" t="inlineStr">
        <is>
          <t>Comunidad</t>
        </is>
      </c>
      <c r="S258" s="25" t="inlineStr">
        <is>
          <t>San Jose la estauta</t>
        </is>
      </c>
      <c r="T258" s="25">
        <f>CONCATENATE(J258," ",K258," ",L258," ",M258," ",N258," ",O258," ",P258," ",Q258," ",AF258," ",S258)</f>
        <v/>
      </c>
      <c r="U258" s="25" t="inlineStr">
        <is>
          <t>no reporta</t>
        </is>
      </c>
      <c r="V258" s="25" t="inlineStr">
        <is>
          <t>no reporta</t>
        </is>
      </c>
      <c r="W258" s="25" t="inlineStr">
        <is>
          <t>Oscar Palacio - Amanda Vasquez</t>
        </is>
      </c>
      <c r="AG258" s="25" t="inlineStr">
        <is>
          <t>San Jose La estatua</t>
        </is>
      </c>
      <c r="AH258" s="25">
        <f>CONCATENATE(X258," ",Y258," ",Z258," ",AA258," ",AB258," ",AC258," ",AD258," ",AE258," ",AF258," ",AG258)</f>
        <v/>
      </c>
      <c r="AI258" s="25" t="inlineStr">
        <is>
          <t>no reporta</t>
        </is>
      </c>
      <c r="AJ258" s="25" t="inlineStr">
        <is>
          <t>no reporta</t>
        </is>
      </c>
      <c r="AK258" s="25" t="inlineStr">
        <is>
          <t>San José</t>
        </is>
      </c>
      <c r="AP258" s="25" t="n">
        <v>6</v>
      </c>
      <c r="AQ258" s="34" t="n">
        <v>42121</v>
      </c>
      <c r="AS258" s="46">
        <f>+AR258-AQ258</f>
        <v/>
      </c>
      <c r="AU258" s="25" t="inlineStr">
        <is>
          <t>Auto de archivo</t>
        </is>
      </c>
      <c r="AV258" s="25" t="inlineStr">
        <is>
          <t>Se archiva por falta de Pruebas.</t>
        </is>
      </c>
    </row>
    <row r="259">
      <c r="B259" s="25" t="inlineStr">
        <is>
          <t>256-2015</t>
        </is>
      </c>
      <c r="C259" s="25" t="n">
        <v>106357</v>
      </c>
      <c r="D259" s="25" t="inlineStr">
        <is>
          <t>FAUNA DOMÉSTICA</t>
        </is>
      </c>
      <c r="H259" t="inlineStr">
        <is>
          <t>Ataque de mascota pitbull a otra mascota y a la persona que trato de separarlos</t>
        </is>
      </c>
      <c r="I259" t="inlineStr">
        <is>
          <t>Daira Yamile Castaño Garcia</t>
        </is>
      </c>
      <c r="J259" s="25" t="inlineStr">
        <is>
          <t>KR</t>
        </is>
      </c>
      <c r="K259" s="25" t="n">
        <v>32</v>
      </c>
      <c r="N259" s="25" t="n">
        <v>41</v>
      </c>
      <c r="O259" s="25" t="inlineStr">
        <is>
          <t>AA</t>
        </is>
      </c>
      <c r="P259" s="25" t="n">
        <v>13</v>
      </c>
      <c r="Q259" s="25" t="inlineStr">
        <is>
          <t>SUR</t>
        </is>
      </c>
      <c r="R259" s="25" t="inlineStr">
        <is>
          <t>Bloque 3.2 Apto 504</t>
        </is>
      </c>
      <c r="T259" s="25">
        <f>CONCATENATE(J259," ",K259," ",L259," ",M259," ",N259," ",O259," ",P259," ",Q259," ",AF259," ",S259)</f>
        <v/>
      </c>
      <c r="V259" s="25" t="inlineStr">
        <is>
          <t>5985452 - 3016416999</t>
        </is>
      </c>
      <c r="W259" s="25" t="inlineStr">
        <is>
          <t>Daniel Garro</t>
        </is>
      </c>
      <c r="X259" s="25" t="inlineStr">
        <is>
          <t>KR</t>
        </is>
      </c>
      <c r="Y259" s="25" t="n">
        <v>32</v>
      </c>
      <c r="AB259" s="25" t="n">
        <v>41</v>
      </c>
      <c r="AC259" s="25" t="inlineStr">
        <is>
          <t>AA</t>
        </is>
      </c>
      <c r="AD259" s="25" t="n">
        <v>13</v>
      </c>
      <c r="AE259" s="25" t="inlineStr">
        <is>
          <t>SUR</t>
        </is>
      </c>
      <c r="AF259" s="25" t="inlineStr">
        <is>
          <t>Bloque 3.2 Apto 501</t>
        </is>
      </c>
      <c r="AH259" s="25">
        <f>CONCATENATE(X259," ",Y259," ",Z259," ",AA259," ",AB259," ",AC259," ",AD259," ",AE259," ",AF259," ",AG259)</f>
        <v/>
      </c>
      <c r="AI259" s="25" t="inlineStr">
        <is>
          <t>No reporta</t>
        </is>
      </c>
      <c r="AJ259" s="25" t="inlineStr">
        <is>
          <t>No reporta</t>
        </is>
      </c>
      <c r="AK259" s="25" t="inlineStr">
        <is>
          <t>El Dorado</t>
        </is>
      </c>
      <c r="AP259" s="25" t="n">
        <v>7</v>
      </c>
      <c r="AQ259" s="34" t="n">
        <v>42118</v>
      </c>
      <c r="AS259" s="46">
        <f>+AR259-AQ259</f>
        <v/>
      </c>
      <c r="AU259" s="25" t="inlineStr">
        <is>
          <t>Auto de archivo</t>
        </is>
      </c>
    </row>
    <row r="260">
      <c r="B260" s="25" t="inlineStr">
        <is>
          <t>257-2015</t>
        </is>
      </c>
      <c r="C260" s="25" t="n">
        <v>278848</v>
      </c>
      <c r="D260" s="25" t="inlineStr">
        <is>
          <t>FAUNA SILVESTRE</t>
        </is>
      </c>
      <c r="H260" t="inlineStr">
        <is>
          <t>Tala de Palma, Sin autorizacion y realiza piso duro.</t>
        </is>
      </c>
      <c r="I260" t="inlineStr">
        <is>
          <t>Jorge Bustamante</t>
        </is>
      </c>
      <c r="T260" s="25">
        <f>CONCATENATE(J260," ",K260," ",L260," ",M260," ",N260," ",O260," ",P260," ",Q260," ",AF260," ",S260)</f>
        <v/>
      </c>
      <c r="W260" s="25" t="inlineStr">
        <is>
          <t>N.N.</t>
        </is>
      </c>
      <c r="AF260" s="25" t="inlineStr">
        <is>
          <t>Gualandayes.</t>
        </is>
      </c>
      <c r="AH260" s="25">
        <f>CONCATENATE(X260," ",Y260," ",Z260," ",AA260," ",AB260," ",AC260," ",AD260," ",AE260," ",AF260," ",AG260)</f>
        <v/>
      </c>
      <c r="AK260" s="25" t="inlineStr">
        <is>
          <t>El Dorado</t>
        </is>
      </c>
      <c r="AP260" s="25" t="n">
        <v>7</v>
      </c>
      <c r="AQ260" s="34" t="n">
        <v>42121</v>
      </c>
      <c r="AS260" s="46">
        <f>+AR260-AQ260</f>
        <v/>
      </c>
      <c r="AU260" s="25" t="inlineStr">
        <is>
          <t>Auto de archivo</t>
        </is>
      </c>
      <c r="AV260" s="25" t="inlineStr">
        <is>
          <t>se da auto de archivo por falta de pruebas.</t>
        </is>
      </c>
    </row>
    <row r="261">
      <c r="B261" s="25" t="inlineStr">
        <is>
          <t>258-2015</t>
        </is>
      </c>
      <c r="C261" s="25" t="n">
        <v>278895</v>
      </c>
      <c r="E261" s="25" t="inlineStr">
        <is>
          <t>RESIDUOS SOLIDOS</t>
        </is>
      </c>
      <c r="H261" t="inlineStr">
        <is>
          <t>Problemática por acumulacion de llantas en un predio provado, lo que genera vectores roedores.</t>
        </is>
      </c>
      <c r="I261" t="inlineStr">
        <is>
          <t>Anonimo</t>
        </is>
      </c>
      <c r="T261" s="25">
        <f>CONCATENATE(J261," ",K261," ",L261," ",M261," ",N261," ",O261," ",P261," ",Q261," ",AF261," ",S261)</f>
        <v/>
      </c>
      <c r="W261" s="25" t="inlineStr">
        <is>
          <t>Rogelio Sanchez Olaya</t>
        </is>
      </c>
      <c r="AF261" s="25" t="inlineStr">
        <is>
          <t>El Vallano - El Capiro</t>
        </is>
      </c>
      <c r="AH261" s="25">
        <f>CONCATENATE(X261," ",Y261," ",Z261," ",AA261," ",AB261," ",AC261," ",AD261," ",AE261," ",AF261," ",AG261)</f>
        <v/>
      </c>
      <c r="AI261" s="25" t="inlineStr">
        <is>
          <t>No reporta</t>
        </is>
      </c>
      <c r="AJ261" s="25" t="inlineStr">
        <is>
          <t>No reporta</t>
        </is>
      </c>
      <c r="AK261" s="25" t="inlineStr">
        <is>
          <t>El Vallano</t>
        </is>
      </c>
      <c r="AP261" s="25" t="n">
        <v>11</v>
      </c>
      <c r="AQ261" s="34" t="n">
        <v>42121</v>
      </c>
      <c r="AS261" s="46">
        <f>+AR261-AQ261</f>
        <v/>
      </c>
      <c r="AU261" s="25" t="inlineStr">
        <is>
          <t>Auto de archivo</t>
        </is>
      </c>
    </row>
    <row r="262">
      <c r="B262" s="25" t="inlineStr">
        <is>
          <t>259-2015</t>
        </is>
      </c>
      <c r="C262" s="25" t="n">
        <v>278534</v>
      </c>
      <c r="E262" s="25" t="inlineStr">
        <is>
          <t>RESIDUOS SOLIDOS</t>
        </is>
      </c>
      <c r="H262" t="inlineStr">
        <is>
          <t xml:space="preserve">Mala disposicion de residuos solidos </t>
        </is>
      </c>
      <c r="I262" t="inlineStr">
        <is>
          <t>de oficio</t>
        </is>
      </c>
      <c r="T262" s="25">
        <f>CONCATENATE(J262," ",K262," ",L262," ",M262," ",N262," ",O262," ",P262," ",Q262," ",AF262," ",S262)</f>
        <v/>
      </c>
      <c r="W262" s="25" t="inlineStr">
        <is>
          <t>Monica Uribe.</t>
        </is>
      </c>
      <c r="X262" s="25" t="inlineStr">
        <is>
          <t>KR</t>
        </is>
      </c>
      <c r="Y262" s="25" t="n">
        <v>35</v>
      </c>
      <c r="AB262" s="25" t="n">
        <v>38</v>
      </c>
      <c r="AD262" s="25" t="n">
        <v>14</v>
      </c>
      <c r="AE262" s="25" t="inlineStr">
        <is>
          <t>SUR</t>
        </is>
      </c>
      <c r="AH262" s="25">
        <f>CONCATENATE(X262," ",Y262," ",Z262," ",AA262," ",AB262," ",AC262," ",AD262," ",AE262," ",AF262," ",AG262)</f>
        <v/>
      </c>
      <c r="AK262" s="25" t="inlineStr">
        <is>
          <t>Mesa</t>
        </is>
      </c>
      <c r="AP262" s="25" t="n">
        <v>9</v>
      </c>
      <c r="AQ262" s="34" t="n">
        <v>42121</v>
      </c>
      <c r="AS262" s="46">
        <f>+AR262-AQ262</f>
        <v/>
      </c>
      <c r="AU262" s="25" t="inlineStr">
        <is>
          <t>Auto de archivo</t>
        </is>
      </c>
    </row>
    <row r="263">
      <c r="B263" s="25" t="inlineStr">
        <is>
          <t>260-2015</t>
        </is>
      </c>
      <c r="C263" s="25" t="n">
        <v>278535</v>
      </c>
      <c r="E263" s="25" t="inlineStr">
        <is>
          <t>RESIDUOS SOLIDOS</t>
        </is>
      </c>
      <c r="H263" t="inlineStr">
        <is>
          <t xml:space="preserve">Mala dispocision de residuos solidos   </t>
        </is>
      </c>
      <c r="I263" t="inlineStr">
        <is>
          <t>de oficio</t>
        </is>
      </c>
      <c r="T263" s="25">
        <f>CONCATENATE(J263," ",K263," ",L263," ",M263," ",N263," ",O263," ",P263," ",Q263," ",AF263," ",S263)</f>
        <v/>
      </c>
      <c r="W263" s="25" t="inlineStr">
        <is>
          <t>Luz Dary Alzate</t>
        </is>
      </c>
      <c r="X263" s="25" t="inlineStr">
        <is>
          <t>CL</t>
        </is>
      </c>
      <c r="Y263" s="25" t="n">
        <v>39</v>
      </c>
      <c r="AB263" s="25" t="n">
        <v>35</v>
      </c>
      <c r="AD263" s="25" t="n">
        <v>15</v>
      </c>
      <c r="AF263" s="25" t="inlineStr">
        <is>
          <t>Apt. 285</t>
        </is>
      </c>
      <c r="AH263" s="25">
        <f>CONCATENATE(X263," ",Y263," ",Z263," ",AA263," ",AB263," ",AC263," ",AD263," ",AE263," ",AF263," ",AG263)</f>
        <v/>
      </c>
      <c r="AK263" s="25" t="inlineStr">
        <is>
          <t>Mesa</t>
        </is>
      </c>
      <c r="AP263" s="25" t="n">
        <v>9</v>
      </c>
      <c r="AQ263" s="34" t="n">
        <v>42121</v>
      </c>
      <c r="AS263" s="46">
        <f>+AR263-AQ263</f>
        <v/>
      </c>
      <c r="AU263" s="25" t="inlineStr">
        <is>
          <t>Auto de archivo</t>
        </is>
      </c>
    </row>
    <row r="264">
      <c r="B264" s="25" t="inlineStr">
        <is>
          <t>261-2015</t>
        </is>
      </c>
      <c r="C264" s="25" t="n">
        <v>278536</v>
      </c>
      <c r="E264" s="25" t="inlineStr">
        <is>
          <t>RESIDUOS SOLIDOS</t>
        </is>
      </c>
      <c r="H264" t="inlineStr">
        <is>
          <t xml:space="preserve">Mala dispocision de residuos solidos   </t>
        </is>
      </c>
      <c r="I264" t="inlineStr">
        <is>
          <t>de oficio</t>
        </is>
      </c>
      <c r="T264" s="25">
        <f>CONCATENATE(J264," ",K264," ",L264," ",M264," ",N264," ",O264," ",P264," ",Q264," ",AF264," ",S264)</f>
        <v/>
      </c>
      <c r="W264" s="25" t="inlineStr">
        <is>
          <t>Margarita Cifuentes</t>
        </is>
      </c>
      <c r="X264" s="25" t="inlineStr">
        <is>
          <t>KR</t>
        </is>
      </c>
      <c r="Y264" s="25" t="n">
        <v>38</v>
      </c>
      <c r="AA264" s="25" t="inlineStr">
        <is>
          <t>SUR</t>
        </is>
      </c>
      <c r="AB264" s="25" t="n">
        <v>36</v>
      </c>
      <c r="AD264" s="25" t="n">
        <v>25</v>
      </c>
      <c r="AE264" s="25" t="inlineStr">
        <is>
          <t>SUR</t>
        </is>
      </c>
      <c r="AH264" s="25">
        <f>CONCATENATE(X264," ",Y264," ",Z264," ",AA264," ",AB264," ",AC264," ",AD264," ",AE264," ",AF264," ",AG264)</f>
        <v/>
      </c>
      <c r="AK264" s="25" t="inlineStr">
        <is>
          <t>Mesa</t>
        </is>
      </c>
      <c r="AP264" s="25" t="n">
        <v>9</v>
      </c>
      <c r="AQ264" s="34" t="n">
        <v>42121</v>
      </c>
      <c r="AS264" s="46">
        <f>+AR264-AQ264</f>
        <v/>
      </c>
      <c r="AU264" s="25" t="inlineStr">
        <is>
          <t>Auto de archivo</t>
        </is>
      </c>
    </row>
    <row r="265">
      <c r="B265" s="25" t="inlineStr">
        <is>
          <t>262-2015</t>
        </is>
      </c>
      <c r="C265" s="25" t="n">
        <v>279966</v>
      </c>
      <c r="E265" s="25" t="inlineStr">
        <is>
          <t>RESIDUOS SOLIDOS</t>
        </is>
      </c>
      <c r="H265" t="inlineStr">
        <is>
          <t>Control en punto critico para evitar que se convierta en punto negro.</t>
        </is>
      </c>
      <c r="I265" t="inlineStr">
        <is>
          <t>de oficio</t>
        </is>
      </c>
      <c r="T265" s="25">
        <f>CONCATENATE(J265," ",K265," ",L265," ",M265," ",N265," ",O265," ",P265," ",Q265," ",AF265," ",S265)</f>
        <v/>
      </c>
      <c r="W265" s="25" t="inlineStr">
        <is>
          <t>Varios usuarios</t>
        </is>
      </c>
      <c r="AH265" s="25">
        <f>CONCATENATE(X265," ",Y265," ",Z265," ",AA265," ",AB265," ",AC265," ",AD265," ",AE265," ",AF265," ",AG265)</f>
        <v/>
      </c>
      <c r="AK265" s="25" t="inlineStr">
        <is>
          <t>Alcalá</t>
        </is>
      </c>
      <c r="AP265" s="25" t="n">
        <v>8</v>
      </c>
      <c r="AQ265" s="34" t="n">
        <v>42121</v>
      </c>
      <c r="AS265" s="46">
        <f>+AR265-AQ265</f>
        <v/>
      </c>
      <c r="AU265" s="25" t="inlineStr">
        <is>
          <t>Auto de archivo</t>
        </is>
      </c>
      <c r="AV265" s="25" t="inlineStr">
        <is>
          <t>Sector ya sencibilizado, se continuara con el control y seguimiento por parte de los patrulleros. (Se archiva en la carpeta de sencibilizaciones).</t>
        </is>
      </c>
      <c r="AW265" s="38" t="n">
        <v>42122</v>
      </c>
      <c r="AX265" s="37" t="inlineStr">
        <is>
          <t>F. Castañeda</t>
        </is>
      </c>
      <c r="AY265" s="38" t="n">
        <v>42122</v>
      </c>
    </row>
    <row r="266">
      <c r="B266" s="25" t="inlineStr">
        <is>
          <t>263-2015</t>
        </is>
      </c>
      <c r="C266" s="25" t="n">
        <v>279216</v>
      </c>
      <c r="D266" s="25" t="inlineStr">
        <is>
          <t>HÍDRICO</t>
        </is>
      </c>
      <c r="H266" t="inlineStr">
        <is>
          <t>Contruccion de en zona de retiro de la quebrada mina honda</t>
        </is>
      </c>
      <c r="I266" t="inlineStr">
        <is>
          <t>Comunidad</t>
        </is>
      </c>
      <c r="T266" s="25">
        <f>CONCATENATE(J266," ",K266," ",L266," ",M266," ",N266," ",O266," ",P266," ",Q266," ",AF266," ",S266)</f>
        <v/>
      </c>
      <c r="W266" s="25" t="inlineStr">
        <is>
          <t>Tienda de Costillas</t>
        </is>
      </c>
      <c r="X266" s="25" t="inlineStr">
        <is>
          <t>KR</t>
        </is>
      </c>
      <c r="Y266" s="25" t="n">
        <v>28</v>
      </c>
      <c r="AB266" s="25" t="n">
        <v>27</v>
      </c>
      <c r="AD266" s="25" t="n">
        <v>68</v>
      </c>
      <c r="AE266" s="25" t="inlineStr">
        <is>
          <t>SUR</t>
        </is>
      </c>
      <c r="AF266" s="25" t="inlineStr">
        <is>
          <t>santa ana</t>
        </is>
      </c>
      <c r="AH266" s="25">
        <f>CONCATENATE(X266," ",Y266," ",Z266," ",AA266," ",AB266," ",AC266," ",AD266," ",AE266," ",AF266," ",AG266)</f>
        <v/>
      </c>
      <c r="AK266" s="25" t="inlineStr">
        <is>
          <t>Inmaculada</t>
        </is>
      </c>
      <c r="AP266" s="25" t="n">
        <v>5</v>
      </c>
      <c r="AQ266" s="34" t="n">
        <v>42122</v>
      </c>
      <c r="AS266" s="46">
        <f>+AR266-AQ266</f>
        <v/>
      </c>
      <c r="AU266" s="25" t="inlineStr">
        <is>
          <t>Auto de archivo</t>
        </is>
      </c>
      <c r="AW266" s="38" t="n">
        <v>42121</v>
      </c>
      <c r="AX266" s="37" t="inlineStr">
        <is>
          <t>l. garcia</t>
        </is>
      </c>
      <c r="AY266" s="38" t="n">
        <v>42123</v>
      </c>
    </row>
    <row r="267">
      <c r="B267" s="25" t="inlineStr">
        <is>
          <t>264-2015</t>
        </is>
      </c>
      <c r="C267" s="25" t="inlineStr">
        <is>
          <t>280107 - 320546</t>
        </is>
      </c>
      <c r="D267" s="25" t="inlineStr">
        <is>
          <t>AIRE</t>
        </is>
      </c>
      <c r="H267" t="inlineStr">
        <is>
          <t xml:space="preserve">Mucho ruido por actividades de construccion. </t>
        </is>
      </c>
      <c r="I267" t="inlineStr">
        <is>
          <t>Claudia Hernandez</t>
        </is>
      </c>
      <c r="J267" s="25" t="inlineStr">
        <is>
          <t>KR</t>
        </is>
      </c>
      <c r="K267" s="25" t="n">
        <v>27</v>
      </c>
      <c r="L267" s="25" t="inlineStr">
        <is>
          <t>F</t>
        </is>
      </c>
      <c r="N267" s="25" t="n">
        <v>34</v>
      </c>
      <c r="O267" s="25" t="inlineStr">
        <is>
          <t>DD</t>
        </is>
      </c>
      <c r="P267" s="25" t="n">
        <v>52</v>
      </c>
      <c r="Q267" s="25" t="inlineStr">
        <is>
          <t>SUR</t>
        </is>
      </c>
      <c r="R267" s="25" t="inlineStr">
        <is>
          <t>Apto 703</t>
        </is>
      </c>
      <c r="T267" s="25">
        <f>CONCATENATE(J267," ",K267," ",L267," ",M267," ",N267," ",O267," ",P267," ",Q267," ",AF267," ",S267)</f>
        <v/>
      </c>
      <c r="U267" s="25" t="n">
        <v>43073656</v>
      </c>
      <c r="V267" s="25" t="n">
        <v>2701042</v>
      </c>
      <c r="W267" s="25" t="inlineStr">
        <is>
          <t>Construccion Montecarlo</t>
        </is>
      </c>
      <c r="AG267" s="25" t="inlineStr">
        <is>
          <t>Frente a la direccion de la quejosa</t>
        </is>
      </c>
      <c r="AH267" s="25">
        <f>CONCATENATE(X267," ",Y267," ",Z267," ",AA267," ",AB267," ",AC267," ",AD267," ",AE267," ",AF267," ",AG267)</f>
        <v/>
      </c>
      <c r="AK267" s="25" t="inlineStr">
        <is>
          <t>Alto de Misael</t>
        </is>
      </c>
      <c r="AP267" s="25" t="n">
        <v>3</v>
      </c>
      <c r="AQ267" s="34" t="n">
        <v>42123</v>
      </c>
      <c r="AS267" s="46">
        <f>+AR267-AQ267</f>
        <v/>
      </c>
      <c r="AU267" s="25" t="inlineStr">
        <is>
          <t>Auto de archivo</t>
        </is>
      </c>
    </row>
    <row r="268">
      <c r="B268" s="25" t="inlineStr">
        <is>
          <t>265-2015</t>
        </is>
      </c>
      <c r="C268" s="25" t="n">
        <v>281195</v>
      </c>
      <c r="E268" s="25" t="inlineStr">
        <is>
          <t>ESCOMBROS</t>
        </is>
      </c>
      <c r="H268" t="inlineStr">
        <is>
          <t xml:space="preserve">Escombros en espacio publico. </t>
        </is>
      </c>
      <c r="I268" t="inlineStr">
        <is>
          <t>Enviaseo</t>
        </is>
      </c>
      <c r="T268" s="25">
        <f>CONCATENATE(J268," ",K268," ",L268," ",M268," ",N268," ",O268," ",P268," ",Q268," ",AF268," ",S268)</f>
        <v/>
      </c>
      <c r="W268" s="25" t="inlineStr">
        <is>
          <t>Por determinar</t>
        </is>
      </c>
      <c r="X268" s="25" t="inlineStr">
        <is>
          <t>CL</t>
        </is>
      </c>
      <c r="Y268" s="25" t="n">
        <v>40</v>
      </c>
      <c r="Z268" s="25" t="inlineStr">
        <is>
          <t>G</t>
        </is>
      </c>
      <c r="AA268" s="25" t="inlineStr">
        <is>
          <t>SUR</t>
        </is>
      </c>
      <c r="AB268" s="25" t="n">
        <v>25</v>
      </c>
      <c r="AD268" s="25" t="n">
        <v>89</v>
      </c>
      <c r="AH268" s="25">
        <f>CONCATENATE(X268," ",Y268," ",Z268," ",AA268," ",AB268," ",AC268," ",AD268," ",AE268," ",AF268," ",AG268)</f>
        <v/>
      </c>
      <c r="AK268" s="25" t="inlineStr">
        <is>
          <t xml:space="preserve">La Mina </t>
        </is>
      </c>
      <c r="AP268" s="25" t="n">
        <v>6</v>
      </c>
      <c r="AQ268" s="34" t="n">
        <v>42124</v>
      </c>
      <c r="AS268" s="46">
        <f>+AR268-AQ268</f>
        <v/>
      </c>
      <c r="AU268" s="25" t="inlineStr">
        <is>
          <t>Auto de archivo</t>
        </is>
      </c>
    </row>
    <row r="269">
      <c r="B269" s="25" t="inlineStr">
        <is>
          <t>266-2015</t>
        </is>
      </c>
      <c r="C269" s="25" t="n">
        <v>280059</v>
      </c>
      <c r="E269" s="25" t="inlineStr">
        <is>
          <t>ESCOMBROS</t>
        </is>
      </c>
      <c r="H269" t="inlineStr">
        <is>
          <t xml:space="preserve">Escombros en espacio publico. </t>
        </is>
      </c>
      <c r="I269" t="inlineStr">
        <is>
          <t>Enviaseo</t>
        </is>
      </c>
      <c r="T269" s="25">
        <f>CONCATENATE(J269," ",K269," ",L269," ",M269," ",N269," ",O269," ",P269," ",Q269," ",AF269," ",S269)</f>
        <v/>
      </c>
      <c r="W269" s="25" t="inlineStr">
        <is>
          <t>Por determinar</t>
        </is>
      </c>
      <c r="X269" s="25" t="inlineStr">
        <is>
          <t>CL</t>
        </is>
      </c>
      <c r="Y269" s="25" t="n">
        <v>40</v>
      </c>
      <c r="Z269" s="25" t="inlineStr">
        <is>
          <t>AA</t>
        </is>
      </c>
      <c r="AA269" s="25" t="inlineStr">
        <is>
          <t>SUR</t>
        </is>
      </c>
      <c r="AB269" s="25" t="n">
        <v>30</v>
      </c>
      <c r="AD269" s="25" t="n">
        <v>70</v>
      </c>
      <c r="AF269" s="25" t="inlineStr">
        <is>
          <t>Int. 102</t>
        </is>
      </c>
      <c r="AH269" s="25">
        <f>CONCATENATE(X269," ",Y269," ",Z269," ",AA269," ",AB269," ",AC269," ",AD269," ",AE269," ",AF269," ",AG269)</f>
        <v/>
      </c>
      <c r="AK269" s="25" t="inlineStr">
        <is>
          <t>San José</t>
        </is>
      </c>
      <c r="AP269" s="25" t="n">
        <v>6</v>
      </c>
      <c r="AQ269" s="34" t="n">
        <v>42123</v>
      </c>
      <c r="AS269" s="46">
        <f>+AR269-AQ269</f>
        <v/>
      </c>
      <c r="AU269" s="25" t="inlineStr">
        <is>
          <t>Auto de archivo</t>
        </is>
      </c>
    </row>
    <row r="270">
      <c r="B270" s="25" t="inlineStr">
        <is>
          <t>267-2015</t>
        </is>
      </c>
      <c r="C270" s="25" t="n">
        <v>281970</v>
      </c>
      <c r="E270" s="25" t="inlineStr">
        <is>
          <t>RESIDUOS SOLIDOS</t>
        </is>
      </c>
      <c r="H270" t="inlineStr">
        <is>
          <t xml:space="preserve">Mala disposición de residuos solidos. </t>
        </is>
      </c>
      <c r="I270" t="inlineStr">
        <is>
          <t>De Oficio</t>
        </is>
      </c>
      <c r="T270" s="25">
        <f>CONCATENATE(J270," ",K270," ",L270," ",M270," ",N270," ",O270," ",P270," ",Q270," ",AF270," ",S270)</f>
        <v/>
      </c>
      <c r="W270" s="25" t="inlineStr">
        <is>
          <t>Diego Alejandro Benjumea Marin</t>
        </is>
      </c>
      <c r="X270" s="25" t="inlineStr">
        <is>
          <t>CL</t>
        </is>
      </c>
      <c r="Y270" s="25" t="n">
        <v>33</v>
      </c>
      <c r="AA270" s="25" t="inlineStr">
        <is>
          <t>SUR</t>
        </is>
      </c>
      <c r="AB270" s="25" t="n">
        <v>43</v>
      </c>
      <c r="AC270" s="25" t="inlineStr">
        <is>
          <t>B</t>
        </is>
      </c>
      <c r="AD270" s="25" t="n">
        <v>22</v>
      </c>
      <c r="AH270" s="25">
        <f>CONCATENATE(X270," ",Y270," ",Z270," ",AA270," ",AB270," ",AC270," ",AD270," ",AE270," ",AF270," ",AG270)</f>
        <v/>
      </c>
      <c r="AK270" s="25" t="inlineStr">
        <is>
          <t>San Marcos</t>
        </is>
      </c>
      <c r="AP270" s="25" t="n">
        <v>2</v>
      </c>
      <c r="AQ270" s="34" t="n">
        <v>42128</v>
      </c>
      <c r="AS270" s="46">
        <f>+AR270-AQ270</f>
        <v/>
      </c>
      <c r="AU270" s="25" t="inlineStr">
        <is>
          <t>Auto de archivo</t>
        </is>
      </c>
    </row>
    <row r="271">
      <c r="B271" s="25" t="inlineStr">
        <is>
          <t>268-2015</t>
        </is>
      </c>
      <c r="C271" s="25" t="n">
        <v>282009</v>
      </c>
      <c r="E271" s="25" t="inlineStr">
        <is>
          <t>RESIDUOS SOLIDOS</t>
        </is>
      </c>
      <c r="H271" t="inlineStr">
        <is>
          <t xml:space="preserve">Mala disposición de residuos solidos. </t>
        </is>
      </c>
      <c r="I271" t="inlineStr">
        <is>
          <t>de oficio</t>
        </is>
      </c>
      <c r="T271" s="25">
        <f>CONCATENATE(J271," ",K271," ",L271," ",M271," ",N271," ",O271," ",P271," ",Q271," ",AF271," ",S271)</f>
        <v/>
      </c>
      <c r="W271" s="25" t="inlineStr">
        <is>
          <t>Por determinar</t>
        </is>
      </c>
      <c r="X271" s="25" t="inlineStr">
        <is>
          <t>TR</t>
        </is>
      </c>
      <c r="Y271" s="25" t="n">
        <v>35</v>
      </c>
      <c r="Z271" s="25" t="inlineStr">
        <is>
          <t>A</t>
        </is>
      </c>
      <c r="AB271" s="25" t="n">
        <v>33</v>
      </c>
      <c r="AD271" s="25" t="n">
        <v>25</v>
      </c>
      <c r="AH271" s="25">
        <f>CONCATENATE(X271," ",Y271," ",Z271," ",AA271," ",AB271," ",AC271," ",AD271," ",AE271," ",AF271," ",AG271)</f>
        <v/>
      </c>
      <c r="AK271" s="25" t="inlineStr">
        <is>
          <t>Los Naranjos</t>
        </is>
      </c>
      <c r="AP271" s="25" t="n">
        <v>9</v>
      </c>
      <c r="AQ271" s="34" t="n">
        <v>42128</v>
      </c>
      <c r="AS271" s="46">
        <f>+AR271-AQ271</f>
        <v/>
      </c>
      <c r="AU271" s="25" t="inlineStr">
        <is>
          <t>Comparendo</t>
        </is>
      </c>
    </row>
    <row r="272">
      <c r="B272" s="25" t="inlineStr">
        <is>
          <t>269-2015</t>
        </is>
      </c>
      <c r="C272" s="25" t="n">
        <v>282008</v>
      </c>
      <c r="E272" s="25" t="inlineStr">
        <is>
          <t>RESIDUOS SOLIDOS</t>
        </is>
      </c>
      <c r="H272" t="inlineStr">
        <is>
          <t xml:space="preserve">Mala disposición de residuos solidos. </t>
        </is>
      </c>
      <c r="I272" t="inlineStr">
        <is>
          <t>de oficio</t>
        </is>
      </c>
      <c r="T272" s="25">
        <f>CONCATENATE(J272," ",K272," ",L272," ",M272," ",N272," ",O272," ",P272," ",Q272," ",AF272," ",S272)</f>
        <v/>
      </c>
      <c r="W272" s="25" t="inlineStr">
        <is>
          <t>por determinar</t>
        </is>
      </c>
      <c r="X272" s="25" t="inlineStr">
        <is>
          <t>TR</t>
        </is>
      </c>
      <c r="Y272" s="25" t="n">
        <v>35</v>
      </c>
      <c r="Z272" s="25" t="inlineStr">
        <is>
          <t>A</t>
        </is>
      </c>
      <c r="AB272" s="25" t="n">
        <v>33</v>
      </c>
      <c r="AC272" s="25" t="inlineStr">
        <is>
          <t>A</t>
        </is>
      </c>
      <c r="AD272" s="25" t="n">
        <v>21</v>
      </c>
      <c r="AH272" s="25">
        <f>CONCATENATE(X272," ",Y272," ",Z272," ",AA272," ",AB272," ",AC272," ",AD272," ",AE272," ",AF272," ",AG272)</f>
        <v/>
      </c>
      <c r="AK272" s="25" t="inlineStr">
        <is>
          <t>Los Naranjos</t>
        </is>
      </c>
      <c r="AP272" s="25" t="n">
        <v>9</v>
      </c>
      <c r="AQ272" s="34" t="n">
        <v>42128</v>
      </c>
      <c r="AS272" s="46">
        <f>+AR272-AQ272</f>
        <v/>
      </c>
      <c r="AU272" s="25" t="inlineStr">
        <is>
          <t>Auto de archivo</t>
        </is>
      </c>
    </row>
    <row r="273">
      <c r="B273" s="25" t="inlineStr">
        <is>
          <t>270-2015</t>
        </is>
      </c>
      <c r="C273" s="25" t="n">
        <v>282007</v>
      </c>
      <c r="E273" s="25" t="inlineStr">
        <is>
          <t>RESIDUOS SOLIDOS</t>
        </is>
      </c>
      <c r="H273" t="inlineStr">
        <is>
          <t xml:space="preserve">Mala disposición de residuos solidos. </t>
        </is>
      </c>
      <c r="I273" t="inlineStr">
        <is>
          <t>de oficio</t>
        </is>
      </c>
      <c r="T273" s="25">
        <f>CONCATENATE(J273," ",K273," ",L273," ",M273," ",N273," ",O273," ",P273," ",Q273," ",AF273," ",S273)</f>
        <v/>
      </c>
      <c r="W273" s="25" t="inlineStr">
        <is>
          <t>por determinar</t>
        </is>
      </c>
      <c r="X273" s="25" t="inlineStr">
        <is>
          <t>TR</t>
        </is>
      </c>
      <c r="Y273" s="25" t="n">
        <v>34</v>
      </c>
      <c r="Z273" s="25" t="inlineStr">
        <is>
          <t>E</t>
        </is>
      </c>
      <c r="AB273" s="25" t="n">
        <v>33</v>
      </c>
      <c r="AC273" s="25" t="inlineStr">
        <is>
          <t>A</t>
        </is>
      </c>
      <c r="AD273" s="25" t="n">
        <v>60</v>
      </c>
      <c r="AH273" s="25">
        <f>CONCATENATE(X273," ",Y273," ",Z273," ",AA273," ",AB273," ",AC273," ",AD273," ",AE273," ",AF273," ",AG273)</f>
        <v/>
      </c>
      <c r="AK273" s="25" t="inlineStr">
        <is>
          <t>Los Naranjos</t>
        </is>
      </c>
      <c r="AP273" s="25" t="n">
        <v>9</v>
      </c>
      <c r="AQ273" s="34" t="n">
        <v>42128</v>
      </c>
      <c r="AS273" s="46">
        <f>+AR273-AQ273</f>
        <v/>
      </c>
      <c r="AU273" s="25" t="inlineStr">
        <is>
          <t>Comparendo</t>
        </is>
      </c>
    </row>
    <row r="274">
      <c r="B274" s="25" t="inlineStr">
        <is>
          <t>271-2015</t>
        </is>
      </c>
      <c r="C274" s="25" t="n">
        <v>282006</v>
      </c>
      <c r="E274" s="25" t="inlineStr">
        <is>
          <t>RESIDUOS SOLIDOS</t>
        </is>
      </c>
      <c r="H274" t="inlineStr">
        <is>
          <t xml:space="preserve">Mala disposición de residuos solidos. </t>
        </is>
      </c>
      <c r="I274" t="inlineStr">
        <is>
          <t>de oficio</t>
        </is>
      </c>
      <c r="T274" s="25">
        <f>CONCATENATE(J274," ",K274," ",L274," ",M274," ",N274," ",O274," ",P274," ",Q274," ",AF274," ",S274)</f>
        <v/>
      </c>
      <c r="W274" s="25" t="inlineStr">
        <is>
          <t>por determinar</t>
        </is>
      </c>
      <c r="X274" s="25" t="inlineStr">
        <is>
          <t>DG</t>
        </is>
      </c>
      <c r="Y274" s="25" t="n">
        <v>33</v>
      </c>
      <c r="AB274" s="25" t="n">
        <v>34</v>
      </c>
      <c r="AC274" s="25" t="inlineStr">
        <is>
          <t>E</t>
        </is>
      </c>
      <c r="AD274" s="25" t="n">
        <v>6</v>
      </c>
      <c r="AE274" s="25" t="inlineStr">
        <is>
          <t>SUR</t>
        </is>
      </c>
      <c r="AH274" s="25">
        <f>CONCATENATE(X274," ",Y274," ",Z274," ",AA274," ",AB274," ",AC274," ",AD274," ",AE274," ",AF274," ",AG274)</f>
        <v/>
      </c>
      <c r="AK274" s="25" t="inlineStr">
        <is>
          <t>La Magnolia</t>
        </is>
      </c>
      <c r="AP274" s="25" t="n">
        <v>9</v>
      </c>
      <c r="AQ274" s="34" t="n">
        <v>42128</v>
      </c>
      <c r="AS274" s="46">
        <f>+AR274-AQ274</f>
        <v/>
      </c>
      <c r="AU274" s="25" t="inlineStr">
        <is>
          <t>Comparendo</t>
        </is>
      </c>
    </row>
    <row r="275">
      <c r="B275" s="25" t="inlineStr">
        <is>
          <t>272-2015</t>
        </is>
      </c>
      <c r="C275" s="25" t="n">
        <v>282005</v>
      </c>
      <c r="E275" s="25" t="inlineStr">
        <is>
          <t>RESIDUOS SOLIDOS</t>
        </is>
      </c>
      <c r="H275" t="inlineStr">
        <is>
          <t xml:space="preserve">Mala disposición de residuos solidos. </t>
        </is>
      </c>
      <c r="I275" t="inlineStr">
        <is>
          <t>de oficio</t>
        </is>
      </c>
      <c r="T275" s="25">
        <f>CONCATENATE(J275," ",K275," ",L275," ",M275," ",N275," ",O275," ",P275," ",Q275," ",AF275," ",S275)</f>
        <v/>
      </c>
      <c r="W275" s="25" t="inlineStr">
        <is>
          <t>por determinar</t>
        </is>
      </c>
      <c r="X275" s="25" t="inlineStr">
        <is>
          <t>TR</t>
        </is>
      </c>
      <c r="Y275" s="25" t="n">
        <v>34</v>
      </c>
      <c r="Z275" s="25" t="inlineStr">
        <is>
          <t>E</t>
        </is>
      </c>
      <c r="AA275" s="25" t="inlineStr">
        <is>
          <t>SUR</t>
        </is>
      </c>
      <c r="AB275" s="25" t="n">
        <v>33</v>
      </c>
      <c r="AC275" s="25" t="inlineStr">
        <is>
          <t>A</t>
        </is>
      </c>
      <c r="AD275" s="25" t="n">
        <v>22</v>
      </c>
      <c r="AH275" s="25">
        <f>CONCATENATE(X275," ",Y275," ",Z275," ",AA275," ",AB275," ",AC275," ",AD275," ",AE275," ",AF275," ",AG275)</f>
        <v/>
      </c>
      <c r="AK275" s="25" t="inlineStr">
        <is>
          <t>Los Naranjos</t>
        </is>
      </c>
      <c r="AP275" s="25" t="n">
        <v>9</v>
      </c>
      <c r="AQ275" s="34" t="n">
        <v>42128</v>
      </c>
      <c r="AS275" s="46">
        <f>+AR275-AQ275</f>
        <v/>
      </c>
      <c r="AU275" s="25" t="inlineStr">
        <is>
          <t>Auto de archivo</t>
        </is>
      </c>
    </row>
    <row r="276">
      <c r="B276" s="25" t="inlineStr">
        <is>
          <t>273-2015</t>
        </is>
      </c>
      <c r="C276" s="25" t="n">
        <v>281975</v>
      </c>
      <c r="E276" s="25" t="inlineStr">
        <is>
          <t>RESIDUO ESPECIAL</t>
        </is>
      </c>
      <c r="H276" t="inlineStr">
        <is>
          <t>Mala dispocision de residuo Vegetal.</t>
        </is>
      </c>
      <c r="I276" t="inlineStr">
        <is>
          <t>de oficio</t>
        </is>
      </c>
      <c r="T276" s="25">
        <f>CONCATENATE(J276," ",K276," ",L276," ",M276," ",N276," ",O276," ",P276," ",Q276," ",AF276," ",S276)</f>
        <v/>
      </c>
      <c r="W276" s="25" t="inlineStr">
        <is>
          <t>por determinar</t>
        </is>
      </c>
      <c r="X276" s="25" t="inlineStr">
        <is>
          <t>TR</t>
        </is>
      </c>
      <c r="Y276" s="25" t="n">
        <v>29</v>
      </c>
      <c r="AB276" s="25" t="n">
        <v>32</v>
      </c>
      <c r="AC276" s="25" t="inlineStr">
        <is>
          <t>B</t>
        </is>
      </c>
      <c r="AD276" s="25" t="n">
        <v>2</v>
      </c>
      <c r="AH276" s="25">
        <f>CONCATENATE(X276," ",Y276," ",Z276," ",AA276," ",AB276," ",AC276," ",AD276," ",AE276," ",AF276," ",AG276)</f>
        <v/>
      </c>
      <c r="AK276" s="25" t="inlineStr">
        <is>
          <t>La Magnolia</t>
        </is>
      </c>
      <c r="AP276" s="25" t="n">
        <v>9</v>
      </c>
      <c r="AQ276" s="34" t="n">
        <v>42128</v>
      </c>
      <c r="AS276" s="46">
        <f>+AR276-AQ276</f>
        <v/>
      </c>
      <c r="AU276" s="25" t="inlineStr">
        <is>
          <t xml:space="preserve">Auto de inicio </t>
        </is>
      </c>
    </row>
    <row r="277">
      <c r="B277" s="25" t="inlineStr">
        <is>
          <t>274-2015</t>
        </is>
      </c>
      <c r="C277" s="25" t="n">
        <v>281971</v>
      </c>
      <c r="E277" s="25" t="inlineStr">
        <is>
          <t>RESIDUOS SOLIDOS</t>
        </is>
      </c>
      <c r="H277" t="inlineStr">
        <is>
          <t xml:space="preserve">Mala disposición de residuos solidos. </t>
        </is>
      </c>
      <c r="I277" t="inlineStr">
        <is>
          <t>de oficio</t>
        </is>
      </c>
      <c r="T277" s="25">
        <f>CONCATENATE(J277," ",K277," ",L277," ",M277," ",N277," ",O277," ",P277," ",Q277," ",AF277," ",S277)</f>
        <v/>
      </c>
      <c r="W277" s="25" t="inlineStr">
        <is>
          <t>Wilmar Puerta</t>
        </is>
      </c>
      <c r="X277" s="25" t="inlineStr">
        <is>
          <t>KR</t>
        </is>
      </c>
      <c r="Y277" s="25" t="n">
        <v>45</v>
      </c>
      <c r="AB277" s="25" t="n">
        <v>28</v>
      </c>
      <c r="AC277" s="25" t="inlineStr">
        <is>
          <t>A</t>
        </is>
      </c>
      <c r="AD277" s="25" t="n">
        <v>38</v>
      </c>
      <c r="AE277" s="25" t="inlineStr">
        <is>
          <t>SUR</t>
        </is>
      </c>
      <c r="AH277" s="25">
        <f>CONCATENATE(X277," ",Y277," ",Z277," ",AA277," ",AB277," ",AC277," ",AD277," ",AE277," ",AF277," ",AG277)</f>
        <v/>
      </c>
      <c r="AK277" s="25" t="inlineStr">
        <is>
          <t>San Marcos</t>
        </is>
      </c>
      <c r="AP277" s="25" t="n">
        <v>2</v>
      </c>
      <c r="AQ277" s="34" t="n">
        <v>42128</v>
      </c>
      <c r="AS277" s="46">
        <f>+AR277-AQ277</f>
        <v/>
      </c>
      <c r="AU277" s="25" t="inlineStr">
        <is>
          <t>Auto de archivo</t>
        </is>
      </c>
    </row>
    <row r="278">
      <c r="B278" s="25" t="inlineStr">
        <is>
          <t>275-2015</t>
        </is>
      </c>
      <c r="C278" s="25" t="n">
        <v>281969</v>
      </c>
      <c r="E278" s="25" t="inlineStr">
        <is>
          <t>RESIDUOS SOLIDOS</t>
        </is>
      </c>
      <c r="H278" t="inlineStr">
        <is>
          <t xml:space="preserve">Mala disposición de residuos solidos. </t>
        </is>
      </c>
      <c r="I278" t="inlineStr">
        <is>
          <t>de oficio</t>
        </is>
      </c>
      <c r="T278" s="25">
        <f>CONCATENATE(J278," ",K278," ",L278," ",M278," ",N278," ",O278," ",P278," ",Q278," ",AF278," ",S278)</f>
        <v/>
      </c>
      <c r="W278" s="25" t="inlineStr">
        <is>
          <t>Jhon Fredy Serna Uribe</t>
        </is>
      </c>
      <c r="X278" s="25" t="inlineStr">
        <is>
          <t>KR</t>
        </is>
      </c>
      <c r="Y278" s="25" t="n">
        <v>45</v>
      </c>
      <c r="AB278" s="25" t="n">
        <v>29</v>
      </c>
      <c r="AC278" s="25" t="inlineStr">
        <is>
          <t>A</t>
        </is>
      </c>
      <c r="AD278" s="25" t="n">
        <v>38</v>
      </c>
      <c r="AE278" s="25" t="inlineStr">
        <is>
          <t>SUR</t>
        </is>
      </c>
      <c r="AH278" s="25">
        <f>CONCATENATE(X278," ",Y278," ",Z278," ",AA278," ",AB278," ",AC278," ",AD278," ",AE278," ",AF278," ",AG278)</f>
        <v/>
      </c>
      <c r="AK278" s="25" t="inlineStr">
        <is>
          <t>San Marcos</t>
        </is>
      </c>
      <c r="AP278" s="25" t="n">
        <v>2</v>
      </c>
      <c r="AQ278" s="34" t="n">
        <v>42128</v>
      </c>
      <c r="AS278" s="46">
        <f>+AR278-AQ278</f>
        <v/>
      </c>
      <c r="AU278" s="25" t="inlineStr">
        <is>
          <t>Auto de archivo</t>
        </is>
      </c>
    </row>
    <row r="279">
      <c r="B279" s="25" t="inlineStr">
        <is>
          <t>276-2015</t>
        </is>
      </c>
      <c r="C279" s="25" t="inlineStr">
        <is>
          <t>281937 - 291432</t>
        </is>
      </c>
      <c r="D279" s="25" t="inlineStr">
        <is>
          <t>ESPACIO PUBLICOS VERDES</t>
        </is>
      </c>
      <c r="H279" t="inlineStr">
        <is>
          <t>Verificacion de proyectos y obras de construccion de edificios en la Magnolia, Barrio Obrero y Bucarest.</t>
        </is>
      </c>
      <c r="I279" t="inlineStr">
        <is>
          <t>de oficio</t>
        </is>
      </c>
      <c r="T279" s="25">
        <f>CONCATENATE(J279," ",K279," ",L279," ",M279," ",N279," ",O279," ",P279," ",Q279," ",AF279," ",S279)</f>
        <v/>
      </c>
      <c r="W279" s="25" t="inlineStr">
        <is>
          <t>Sebastian Riaño</t>
        </is>
      </c>
      <c r="X279" s="25" t="inlineStr">
        <is>
          <t>TR</t>
        </is>
      </c>
      <c r="Y279" s="25" t="n">
        <v>34</v>
      </c>
      <c r="Z279" s="25" t="inlineStr">
        <is>
          <t>B</t>
        </is>
      </c>
      <c r="AA279" s="25" t="inlineStr">
        <is>
          <t>SUR</t>
        </is>
      </c>
      <c r="AB279" s="25" t="n">
        <v>32</v>
      </c>
      <c r="AD279" s="25" t="n">
        <v>25</v>
      </c>
      <c r="AH279" s="25">
        <f>CONCATENATE(X279," ",Y279," ",Z279," ",AA279," ",AB279," ",AC279," ",AD279," ",AE279," ",AF279," ",AG279)</f>
        <v/>
      </c>
      <c r="AI279" s="25" t="n">
        <v>1088250995</v>
      </c>
      <c r="AJ279" s="25" t="n">
        <v>3003706907</v>
      </c>
      <c r="AK279" s="25" t="inlineStr">
        <is>
          <t>La Magnolia</t>
        </is>
      </c>
      <c r="AP279" s="25" t="n">
        <v>9</v>
      </c>
      <c r="AQ279" s="34" t="n">
        <v>42128</v>
      </c>
      <c r="AS279" s="46">
        <f>+AR279-AQ279</f>
        <v/>
      </c>
      <c r="AU279" s="25" t="inlineStr">
        <is>
          <t>Auto de archivo</t>
        </is>
      </c>
      <c r="AW279" s="38" t="n">
        <v>42123</v>
      </c>
      <c r="AX279" s="37" t="inlineStr">
        <is>
          <t>Alba-Juan-Francisco</t>
        </is>
      </c>
      <c r="AY279" s="38" t="n">
        <v>42129</v>
      </c>
      <c r="AZ279" s="38" t="n">
        <v>42145</v>
      </c>
      <c r="BA279" s="37" t="inlineStr">
        <is>
          <t>Alba-Juan-Francisco</t>
        </is>
      </c>
      <c r="BB279" s="38" t="n">
        <v>42145</v>
      </c>
    </row>
    <row r="280">
      <c r="B280" s="25" t="inlineStr">
        <is>
          <t>277-2015</t>
        </is>
      </c>
      <c r="C280" s="25" t="n">
        <v>281935</v>
      </c>
      <c r="D280" s="25" t="inlineStr">
        <is>
          <t>ESPACIO PUBLICOS VERDES</t>
        </is>
      </c>
      <c r="H280" t="inlineStr">
        <is>
          <t>Verificacion de proyectos y obras de construccion de edificios en la Magnolia, Barrio Obrero y Bucarest.</t>
        </is>
      </c>
      <c r="I280" t="inlineStr">
        <is>
          <t>de oficio</t>
        </is>
      </c>
      <c r="T280" s="25">
        <f>CONCATENATE(J280," ",K280," ",L280," ",M280," ",N280," ",O280," ",P280," ",Q280," ",AF280," ",S280)</f>
        <v/>
      </c>
      <c r="W280" s="25" t="inlineStr">
        <is>
          <t>Leon Rivera</t>
        </is>
      </c>
      <c r="X280" s="25" t="inlineStr">
        <is>
          <t>TR</t>
        </is>
      </c>
      <c r="Y280" s="25" t="n">
        <v>34</v>
      </c>
      <c r="AA280" s="25" t="inlineStr">
        <is>
          <t>SUR</t>
        </is>
      </c>
      <c r="AB280" s="25" t="n">
        <v>39</v>
      </c>
      <c r="AD280" s="25" t="n">
        <v>26</v>
      </c>
      <c r="AH280" s="25">
        <f>CONCATENATE(X280," ",Y280," ",Z280," ",AA280," ",AB280," ",AC280," ",AD280," ",AE280," ",AF280," ",AG280)</f>
        <v/>
      </c>
      <c r="AI280" s="25" t="n">
        <v>2622050</v>
      </c>
      <c r="AJ280" s="25" t="n">
        <v>3122520655</v>
      </c>
      <c r="AK280" s="25" t="inlineStr">
        <is>
          <t>La Magnolia</t>
        </is>
      </c>
      <c r="AP280" s="25" t="n">
        <v>9</v>
      </c>
      <c r="AQ280" s="34" t="n">
        <v>42128</v>
      </c>
      <c r="AS280" s="46">
        <f>+AR280-AQ280</f>
        <v/>
      </c>
      <c r="AU280" s="25" t="inlineStr">
        <is>
          <t>Auto de archivo</t>
        </is>
      </c>
      <c r="AW280" s="38" t="n">
        <v>42123</v>
      </c>
      <c r="AX280" s="37" t="inlineStr">
        <is>
          <t>Alba-Juan-Francisco</t>
        </is>
      </c>
      <c r="AY280" s="38" t="n">
        <v>42129</v>
      </c>
    </row>
    <row r="281">
      <c r="B281" s="25" t="inlineStr">
        <is>
          <t>278-2015</t>
        </is>
      </c>
      <c r="C281" s="25" t="inlineStr">
        <is>
          <t>282027 - 284096</t>
        </is>
      </c>
      <c r="D281" s="25" t="inlineStr">
        <is>
          <t>ESPACIO PUBLICOS VERDES</t>
        </is>
      </c>
      <c r="H281" t="inlineStr">
        <is>
          <t>Tala de arboles y jardin en zona verde del espacio publico. Daño (poda inadecuada) a 4 pinos en el espacio publico.</t>
        </is>
      </c>
      <c r="I281" t="inlineStr">
        <is>
          <t>Jaiber Antonio Castrillon / Jaime Agudelo</t>
        </is>
      </c>
      <c r="J281" s="25" t="inlineStr">
        <is>
          <t>TR</t>
        </is>
      </c>
      <c r="K281" s="25" t="n">
        <v>35</v>
      </c>
      <c r="L281" s="25" t="inlineStr">
        <is>
          <t>D</t>
        </is>
      </c>
      <c r="M281" s="25" t="inlineStr">
        <is>
          <t>SUR</t>
        </is>
      </c>
      <c r="N281" s="25" t="n">
        <v>29</v>
      </c>
      <c r="P281" s="25" t="n">
        <v>30</v>
      </c>
      <c r="T281" s="25">
        <f>CONCATENATE(J281," ",K281," ",L281," ",M281," ",N281," ",O281," ",P281," ",Q281," ",AF281," ",S281)</f>
        <v/>
      </c>
      <c r="U281" s="25" t="n">
        <v>1037571644</v>
      </c>
      <c r="W281" s="25" t="inlineStr">
        <is>
          <t>Horacio Otalvaro</t>
        </is>
      </c>
      <c r="X281" s="25" t="inlineStr">
        <is>
          <t>DG</t>
        </is>
      </c>
      <c r="Y281" s="25" t="n">
        <v>30</v>
      </c>
      <c r="AB281" s="25" t="n">
        <v>35</v>
      </c>
      <c r="AC281" s="25" t="inlineStr">
        <is>
          <t>D</t>
        </is>
      </c>
      <c r="AD281" s="25" t="n">
        <v>57</v>
      </c>
      <c r="AE281" s="25" t="inlineStr">
        <is>
          <t>SUR</t>
        </is>
      </c>
      <c r="AH281" s="25">
        <f>CONCATENATE(X281," ",Y281," ",Z281," ",AA281," ",AB281," ",AC281," ",AD281," ",AE281," ",AF281," ",AG281)</f>
        <v/>
      </c>
      <c r="AK281" s="25" t="inlineStr">
        <is>
          <t>La Sebastiana</t>
        </is>
      </c>
      <c r="AP281" s="25" t="n">
        <v>3</v>
      </c>
      <c r="AQ281" s="34" t="n">
        <v>42128</v>
      </c>
      <c r="AS281" s="46">
        <f>+AR281-AQ281</f>
        <v/>
      </c>
      <c r="AU281" s="25" t="inlineStr">
        <is>
          <t>Auto de archivo</t>
        </is>
      </c>
      <c r="AW281" s="38" t="n">
        <v>42138</v>
      </c>
      <c r="AX281" s="37" t="inlineStr">
        <is>
          <t>Miguel - Juan P.</t>
        </is>
      </c>
      <c r="AY281" s="38" t="n">
        <v>42144</v>
      </c>
    </row>
    <row r="282">
      <c r="B282" s="25" t="inlineStr">
        <is>
          <t>279-2015</t>
        </is>
      </c>
      <c r="C282" s="25" t="n">
        <v>282415</v>
      </c>
      <c r="D282" s="25" t="inlineStr">
        <is>
          <t>ESPACIO PUBLICOS VERDES</t>
        </is>
      </c>
      <c r="H282" t="inlineStr">
        <is>
          <t>Echaron piso duro en un antejardin para mesas de un negocio de comidas rapidas.</t>
        </is>
      </c>
      <c r="I282" t="inlineStr">
        <is>
          <t>Anonimo</t>
        </is>
      </c>
      <c r="J282" s="25" t="inlineStr">
        <is>
          <t>CL</t>
        </is>
      </c>
      <c r="K282" s="25" t="n">
        <v>40</v>
      </c>
      <c r="M282" s="25" t="inlineStr">
        <is>
          <t>SUR</t>
        </is>
      </c>
      <c r="N282" s="25" t="n">
        <v>41</v>
      </c>
      <c r="P282" s="25" t="n">
        <v>74</v>
      </c>
      <c r="T282" s="25">
        <f>CONCATENATE(J282," ",K282," ",L282," ",M282," ",N282," ",O282," ",P282," ",Q282," ",AF282," ",S282)</f>
        <v/>
      </c>
      <c r="W282" s="25" t="inlineStr">
        <is>
          <t>3 - P</t>
        </is>
      </c>
      <c r="X282" s="25" t="inlineStr">
        <is>
          <t>CL</t>
        </is>
      </c>
      <c r="Y282" s="25" t="n">
        <v>40</v>
      </c>
      <c r="AA282" s="25" t="inlineStr">
        <is>
          <t>SUR</t>
        </is>
      </c>
      <c r="AB282" s="25" t="n">
        <v>41</v>
      </c>
      <c r="AD282" s="25" t="n">
        <v>74</v>
      </c>
      <c r="AH282" s="25">
        <f>CONCATENATE(X282," ",Y282," ",Z282," ",AA282," ",AB282," ",AC282," ",AD282," ",AE282," ",AF282," ",AG282)</f>
        <v/>
      </c>
      <c r="AK282" s="25" t="inlineStr">
        <is>
          <t>El Dorado</t>
        </is>
      </c>
      <c r="AP282" s="25" t="n">
        <v>7</v>
      </c>
      <c r="AQ282" s="34" t="n">
        <v>42128</v>
      </c>
      <c r="AS282" s="46">
        <f>+AR282-AQ282</f>
        <v/>
      </c>
      <c r="AU282" s="25" t="inlineStr">
        <is>
          <t>Visitas patrulleros</t>
        </is>
      </c>
    </row>
    <row r="283">
      <c r="B283" s="25" t="inlineStr">
        <is>
          <t>280-2015</t>
        </is>
      </c>
      <c r="C283" s="25" t="n">
        <v>281946</v>
      </c>
      <c r="E283" s="25" t="inlineStr">
        <is>
          <t>ESCOMBROS</t>
        </is>
      </c>
      <c r="H283" t="inlineStr">
        <is>
          <t>Acumulacion de escombros y residuos especiales.</t>
        </is>
      </c>
      <c r="I283" t="inlineStr">
        <is>
          <t>Anonimo</t>
        </is>
      </c>
      <c r="T283" s="25">
        <f>CONCATENATE(J283," ",K283," ",L283," ",M283," ",N283," ",O283," ",P283," ",Q283," ",AF283," ",S283)</f>
        <v/>
      </c>
      <c r="W283" s="25" t="inlineStr">
        <is>
          <t>Varios usuarios</t>
        </is>
      </c>
      <c r="X283" s="25" t="inlineStr">
        <is>
          <t>CL</t>
        </is>
      </c>
      <c r="Y283" s="25" t="n">
        <v>40</v>
      </c>
      <c r="Z283" s="25" t="inlineStr">
        <is>
          <t>AA</t>
        </is>
      </c>
      <c r="AA283" s="25" t="inlineStr">
        <is>
          <t>SUR</t>
        </is>
      </c>
      <c r="AB283" s="25" t="n">
        <v>32</v>
      </c>
      <c r="AH283" s="25">
        <f>CONCATENATE(X283," ",Y283," ",Z283," ",AA283," ",AB283," ",AC283," ",AD283," ",AE283," ",AF283," ",AG283)</f>
        <v/>
      </c>
      <c r="AK283" s="25" t="inlineStr">
        <is>
          <t>San José</t>
        </is>
      </c>
      <c r="AP283" s="25" t="n">
        <v>6</v>
      </c>
      <c r="AQ283" s="34" t="n">
        <v>42128</v>
      </c>
      <c r="AS283" s="46">
        <f>+AR283-AQ283</f>
        <v/>
      </c>
      <c r="AU283" s="25" t="inlineStr">
        <is>
          <t>Auto de archivo</t>
        </is>
      </c>
    </row>
    <row r="284">
      <c r="B284" s="25" t="inlineStr">
        <is>
          <t>281-2015</t>
        </is>
      </c>
      <c r="C284" s="25" t="inlineStr">
        <is>
          <t>281942 - 4567</t>
        </is>
      </c>
      <c r="D284" s="25" t="inlineStr">
        <is>
          <t>FLORA</t>
        </is>
      </c>
      <c r="H284" t="inlineStr">
        <is>
          <t>Siembra de arbol a 3mts de otro lote que puede perjudicar su vivienda a futuro.</t>
        </is>
      </c>
      <c r="I284" t="inlineStr">
        <is>
          <t>Gloria Ruiz Jaramillo</t>
        </is>
      </c>
      <c r="J284" s="25" t="inlineStr">
        <is>
          <t>CL</t>
        </is>
      </c>
      <c r="K284" s="25" t="n">
        <v>36</v>
      </c>
      <c r="M284" s="25" t="inlineStr">
        <is>
          <t>SUR</t>
        </is>
      </c>
      <c r="N284" s="25" t="n">
        <v>22</v>
      </c>
      <c r="P284" s="25" t="n">
        <v>188</v>
      </c>
      <c r="S284" s="25" t="inlineStr">
        <is>
          <t>Casa 110</t>
        </is>
      </c>
      <c r="T284" s="25">
        <f>CONCATENATE(J284," ",K284," ",L284," ",M284," ",N284," ",O284," ",P284," ",Q284," ",AF284," ",S284)</f>
        <v/>
      </c>
      <c r="U284" s="25" t="n">
        <v>42881045</v>
      </c>
      <c r="V284" s="25" t="inlineStr">
        <is>
          <t>3360667-3002203329</t>
        </is>
      </c>
      <c r="W284" s="25" t="inlineStr">
        <is>
          <t>Anonimo</t>
        </is>
      </c>
      <c r="AF284" s="25" t="inlineStr">
        <is>
          <t>Parcelacion fuente clara</t>
        </is>
      </c>
      <c r="AH284" s="25">
        <f>CONCATENATE(X284," ",Y284," ",Z284," ",AA284," ",AB284," ",AC284," ",AD284," ",AE284," ",AF284," ",AG284)</f>
        <v/>
      </c>
      <c r="AK284" s="25" t="inlineStr">
        <is>
          <t>El Chocho</t>
        </is>
      </c>
      <c r="AP284" s="25" t="n">
        <v>5</v>
      </c>
      <c r="AQ284" s="34" t="n">
        <v>42128</v>
      </c>
      <c r="AS284" s="46">
        <f>+AR284-AQ284</f>
        <v/>
      </c>
      <c r="AU284" s="25" t="inlineStr">
        <is>
          <t>Auto de archivo</t>
        </is>
      </c>
    </row>
    <row r="285">
      <c r="B285" s="25" t="inlineStr">
        <is>
          <t>282-2015</t>
        </is>
      </c>
      <c r="C285" s="25" t="n">
        <v>281945</v>
      </c>
      <c r="D285" s="25" t="inlineStr">
        <is>
          <t>FLORA</t>
        </is>
      </c>
      <c r="H285" t="inlineStr">
        <is>
          <t>Corte de dos palmas.</t>
        </is>
      </c>
      <c r="I285" t="inlineStr">
        <is>
          <t>Anonimo</t>
        </is>
      </c>
      <c r="J285" s="25" t="inlineStr">
        <is>
          <t>CL</t>
        </is>
      </c>
      <c r="K285" s="25" t="n">
        <v>20</v>
      </c>
      <c r="L285" s="25" t="inlineStr">
        <is>
          <t>A</t>
        </is>
      </c>
      <c r="M285" s="25" t="inlineStr">
        <is>
          <t>SUR</t>
        </is>
      </c>
      <c r="N285" s="25" t="n">
        <v>39</v>
      </c>
      <c r="P285" s="25" t="n">
        <v>250</v>
      </c>
      <c r="T285" s="25">
        <f>CONCATENATE(J285," ",K285," ",L285," ",M285," ",N285," ",O285," ",P285," ",Q285," ",AF285," ",S285)</f>
        <v/>
      </c>
      <c r="W285" s="25" t="inlineStr">
        <is>
          <t>Urbanizacion Torre Mayor</t>
        </is>
      </c>
      <c r="X285" s="25" t="inlineStr">
        <is>
          <t>CL</t>
        </is>
      </c>
      <c r="Y285" s="25" t="n">
        <v>20</v>
      </c>
      <c r="Z285" s="25" t="inlineStr">
        <is>
          <t>A</t>
        </is>
      </c>
      <c r="AA285" s="25" t="inlineStr">
        <is>
          <t>SUR</t>
        </is>
      </c>
      <c r="AB285" s="25" t="n">
        <v>39</v>
      </c>
      <c r="AD285" s="25" t="n">
        <v>250</v>
      </c>
      <c r="AG285" s="25" t="inlineStr">
        <is>
          <t>Urbanizacion torre mayor</t>
        </is>
      </c>
      <c r="AH285" s="25">
        <f>CONCATENATE(X285," ",Y285," ",Z285," ",AA285," ",AB285," ",AC285," ",AD285," ",AE285," ",AF285," ",AG285)</f>
        <v/>
      </c>
      <c r="AK285" s="25" t="inlineStr">
        <is>
          <t>Zuñiga</t>
        </is>
      </c>
      <c r="AP285" s="25" t="n">
        <v>4</v>
      </c>
      <c r="AQ285" s="34" t="n">
        <v>42128</v>
      </c>
      <c r="AS285" s="46">
        <f>+AR285-AQ285</f>
        <v/>
      </c>
      <c r="AU285" s="25" t="inlineStr">
        <is>
          <t>Auto de archivo</t>
        </is>
      </c>
      <c r="AW285" s="38" t="n">
        <v>42138</v>
      </c>
      <c r="AX285" s="37" t="inlineStr">
        <is>
          <t>Miguel - Juan P.</t>
        </is>
      </c>
      <c r="AY285" s="38" t="n">
        <v>42145</v>
      </c>
      <c r="BC285" s="37" t="inlineStr">
        <is>
          <t>hjuio</t>
        </is>
      </c>
    </row>
    <row r="286">
      <c r="B286" s="25" t="inlineStr">
        <is>
          <t>283-2015</t>
        </is>
      </c>
      <c r="C286" s="25" t="n">
        <v>281941</v>
      </c>
      <c r="D286" s="25" t="inlineStr">
        <is>
          <t>FAUNA DOMÉSTICA</t>
        </is>
      </c>
      <c r="H286" t="inlineStr">
        <is>
          <t>Ataque de pitbull a menor de edad que estaba suelto en un parque infantil.</t>
        </is>
      </c>
      <c r="I286" t="inlineStr">
        <is>
          <t>Wilson Andres Ospina</t>
        </is>
      </c>
      <c r="R286" s="25" t="inlineStr">
        <is>
          <t>Alto de las flores</t>
        </is>
      </c>
      <c r="S286" s="25" t="inlineStr">
        <is>
          <t>Torre 4 Apto 211</t>
        </is>
      </c>
      <c r="T286" s="25">
        <f>CONCATENATE(J286," ",K286," ",L286," ",M286," ",N286," ",O286," ",P286," ",Q286," ",AF286," ",S286)</f>
        <v/>
      </c>
      <c r="U286" s="25" t="n">
        <v>98634863</v>
      </c>
      <c r="V286" s="25" t="n">
        <v>3192026583</v>
      </c>
      <c r="W286" s="25" t="inlineStr">
        <is>
          <t>Anonimo</t>
        </is>
      </c>
      <c r="AF286" s="25" t="inlineStr">
        <is>
          <t>Alto de las flores</t>
        </is>
      </c>
      <c r="AG286" s="25" t="inlineStr">
        <is>
          <t>Torre 2 Apto 707</t>
        </is>
      </c>
      <c r="AH286" s="25">
        <f>CONCATENATE(X286," ",Y286," ",Z286," ",AA286," ",AB286," ",AC286," ",AD286," ",AE286," ",AF286," ",AG286)</f>
        <v/>
      </c>
      <c r="AK286" s="25" t="inlineStr">
        <is>
          <t>Las Flores</t>
        </is>
      </c>
      <c r="AP286" s="25" t="n">
        <v>3</v>
      </c>
      <c r="AQ286" s="34" t="n">
        <v>42128</v>
      </c>
      <c r="AS286" s="46">
        <f>+AR286-AQ286</f>
        <v/>
      </c>
      <c r="AU286" s="25" t="inlineStr">
        <is>
          <t>Auto de archivo</t>
        </is>
      </c>
    </row>
    <row r="287">
      <c r="B287" s="25" t="inlineStr">
        <is>
          <t>284-2015</t>
        </is>
      </c>
      <c r="C287" s="25" t="n">
        <v>281940</v>
      </c>
      <c r="D287" s="25" t="inlineStr">
        <is>
          <t>FAUNA SILVESTRE</t>
        </is>
      </c>
      <c r="H287" t="inlineStr">
        <is>
          <t>Quemas frecuentes en predio privado.</t>
        </is>
      </c>
      <c r="I287" t="inlineStr">
        <is>
          <t>De Oficio (OGR)</t>
        </is>
      </c>
      <c r="T287" s="25">
        <f>CONCATENATE(J287," ",K287," ",L287," ",M287," ",N287," ",O287," ",P287," ",Q287," ",AF287," ",S287)</f>
        <v/>
      </c>
      <c r="W287" s="25" t="inlineStr">
        <is>
          <t>Luis Fernando.</t>
        </is>
      </c>
      <c r="AF287" s="25" t="inlineStr">
        <is>
          <t>loma del chocho</t>
        </is>
      </c>
      <c r="AH287" s="25">
        <f>CONCATENATE(X287," ",Y287," ",Z287," ",AA287," ",AB287," ",AC287," ",AD287," ",AE287," ",AF287," ",AG287)</f>
        <v/>
      </c>
      <c r="AJ287" s="25" t="n">
        <v>3104303362</v>
      </c>
      <c r="AK287" s="25" t="inlineStr">
        <is>
          <t>El Chocho</t>
        </is>
      </c>
      <c r="AP287" s="25" t="n">
        <v>5</v>
      </c>
      <c r="AQ287" s="34" t="n">
        <v>42128</v>
      </c>
      <c r="AS287" s="46">
        <f>+AR287-AQ287</f>
        <v/>
      </c>
      <c r="AU287" s="25" t="inlineStr">
        <is>
          <t>Auto de archivo</t>
        </is>
      </c>
    </row>
    <row r="288">
      <c r="B288" s="25" t="inlineStr">
        <is>
          <t>285-2015</t>
        </is>
      </c>
      <c r="C288" s="25" t="inlineStr">
        <is>
          <t>281939 - 3371 - (Ofico N°102 Insp. Palmas)</t>
        </is>
      </c>
      <c r="D288" s="25" t="inlineStr">
        <is>
          <t>FLORA</t>
        </is>
      </c>
      <c r="H288" t="inlineStr">
        <is>
          <t>Excavaciones para construccion de via rural</t>
        </is>
      </c>
      <c r="I288" t="inlineStr">
        <is>
          <t>de oficio (Inspeccion palmas)</t>
        </is>
      </c>
      <c r="T288" s="25">
        <f>CONCATENATE(J288," ",K288," ",L288," ",M288," ",N288," ",O288," ",P288," ",Q288," ",AF288," ",S288)</f>
        <v/>
      </c>
      <c r="W288" s="25" t="inlineStr">
        <is>
          <t>Guido Diez (Empleados Municipio de Rionegro)</t>
        </is>
      </c>
      <c r="AF288" s="25" t="inlineStr">
        <is>
          <t>Predio 070</t>
        </is>
      </c>
      <c r="AG288" s="25" t="inlineStr">
        <is>
          <t>Pantanillo</t>
        </is>
      </c>
      <c r="AH288" s="25">
        <f>CONCATENATE(X288," ",Y288," ",Z288," ",AA288," ",AB288," ",AC288," ",AD288," ",AE288," ",AF288," ",AG288)</f>
        <v/>
      </c>
      <c r="AJ288" s="25" t="n">
        <v>3128332293</v>
      </c>
      <c r="AK288" s="25" t="inlineStr">
        <is>
          <t>Pantanillo</t>
        </is>
      </c>
      <c r="AL288" s="25" t="inlineStr">
        <is>
          <t>Pantanillo</t>
        </is>
      </c>
      <c r="AP288" s="25" t="n">
        <v>13</v>
      </c>
      <c r="AQ288" s="34" t="n">
        <v>42128</v>
      </c>
      <c r="AS288" s="46">
        <f>+AR288-AQ288</f>
        <v/>
      </c>
      <c r="AU288" s="25" t="inlineStr">
        <is>
          <t>Auto de archivo</t>
        </is>
      </c>
      <c r="AW288" s="38" t="n">
        <v>42115</v>
      </c>
      <c r="AX288" s="37" t="inlineStr">
        <is>
          <t>J. Guzman</t>
        </is>
      </c>
      <c r="AY288" s="38" t="n">
        <v>42123</v>
      </c>
    </row>
    <row r="289">
      <c r="B289" s="25" t="inlineStr">
        <is>
          <t>286-2015</t>
        </is>
      </c>
      <c r="C289" s="25" t="n">
        <v>107400</v>
      </c>
      <c r="D289" s="25" t="inlineStr">
        <is>
          <t>ESPACIO PUBLICOS VERDES</t>
        </is>
      </c>
      <c r="H289" t="inlineStr">
        <is>
          <t>Escombros que afectan predio vecino con humedad.</t>
        </is>
      </c>
      <c r="I289" t="inlineStr">
        <is>
          <t>de oficio (Sec. De Salud)</t>
        </is>
      </c>
      <c r="T289" s="25">
        <f>CONCATENATE(J289," ",K289," ",L289," ",M289," ",N289," ",O289," ",P289," ",Q289," ",AF289," ",S289)</f>
        <v/>
      </c>
      <c r="W289" s="25" t="inlineStr">
        <is>
          <t>Noelia Gomez</t>
        </is>
      </c>
      <c r="X289" s="25" t="inlineStr">
        <is>
          <t>DG</t>
        </is>
      </c>
      <c r="Y289" s="25" t="n">
        <v>29</v>
      </c>
      <c r="AB289" s="25" t="n">
        <v>34</v>
      </c>
      <c r="AC289" s="25" t="inlineStr">
        <is>
          <t>B</t>
        </is>
      </c>
      <c r="AD289" s="25" t="n">
        <v>29</v>
      </c>
      <c r="AE289" s="25" t="inlineStr">
        <is>
          <t>SUR</t>
        </is>
      </c>
      <c r="AH289" s="25">
        <f>CONCATENATE(X289," ",Y289," ",Z289," ",AA289," ",AB289," ",AC289," ",AD289," ",AE289," ",AF289," ",AG289)</f>
        <v/>
      </c>
      <c r="AK289" s="25" t="inlineStr">
        <is>
          <t>La Magnolia</t>
        </is>
      </c>
      <c r="AP289" s="25" t="n">
        <v>9</v>
      </c>
      <c r="AQ289" s="34" t="n">
        <v>42129</v>
      </c>
      <c r="AS289" s="46">
        <f>+AR289-AQ289</f>
        <v/>
      </c>
      <c r="AU289" s="25" t="inlineStr">
        <is>
          <t>Auto de archivo</t>
        </is>
      </c>
      <c r="AW289" s="38" t="n">
        <v>42138</v>
      </c>
      <c r="AX289" s="37" t="inlineStr">
        <is>
          <t>Miguel - Juan P.</t>
        </is>
      </c>
      <c r="AY289" s="38" t="n">
        <v>42144</v>
      </c>
    </row>
    <row r="290">
      <c r="B290" s="25" t="inlineStr">
        <is>
          <t>287-2015</t>
        </is>
      </c>
      <c r="C290" s="25" t="n">
        <v>282639</v>
      </c>
      <c r="D290" s="25" t="inlineStr">
        <is>
          <t>ESPACIO PUBLICOS VERDES</t>
        </is>
      </c>
      <c r="H290" t="inlineStr">
        <is>
          <t>Cambio de zona verde a piso duro</t>
        </is>
      </c>
      <c r="I290" t="inlineStr">
        <is>
          <t>Anonimo</t>
        </is>
      </c>
      <c r="T290" s="25">
        <f>CONCATENATE(J290," ",K290," ",L290," ",M290," ",N290," ",O290," ",P290," ",Q290," ",AF290," ",S290)</f>
        <v/>
      </c>
      <c r="W290" s="25" t="inlineStr">
        <is>
          <t>Amparo</t>
        </is>
      </c>
      <c r="X290" s="25" t="inlineStr">
        <is>
          <t>CL</t>
        </is>
      </c>
      <c r="Y290" s="25" t="n">
        <v>41</v>
      </c>
      <c r="Z290" s="25" t="inlineStr">
        <is>
          <t>A</t>
        </is>
      </c>
      <c r="AA290" s="25" t="inlineStr">
        <is>
          <t>SUR</t>
        </is>
      </c>
      <c r="AB290" s="25" t="n">
        <v>31</v>
      </c>
      <c r="AD290" s="25" t="n">
        <v>13</v>
      </c>
      <c r="AF290" s="25" t="inlineStr">
        <is>
          <t>Bloque 1.7</t>
        </is>
      </c>
      <c r="AG290" s="25" t="inlineStr">
        <is>
          <t>Apto 104</t>
        </is>
      </c>
      <c r="AH290" s="25">
        <f>CONCATENATE(X290," ",Y290," ",Z290," ",AA290," ",AB290," ",AC290," ",AD290," ",AE290," ",AF290," ",AG290)</f>
        <v/>
      </c>
      <c r="AK290" s="25" t="inlineStr">
        <is>
          <t>El Dorado</t>
        </is>
      </c>
      <c r="AP290" s="25" t="n">
        <v>7</v>
      </c>
      <c r="AQ290" s="34" t="n">
        <v>42129</v>
      </c>
      <c r="AS290" s="46">
        <f>+AR290-AQ290</f>
        <v/>
      </c>
      <c r="AU290" s="25" t="inlineStr">
        <is>
          <t>Auto de archivo</t>
        </is>
      </c>
      <c r="AV290" s="25" t="inlineStr">
        <is>
          <t>Presentan informe de suelos y ambiente donde presentan informe de humedades en el predio.</t>
        </is>
      </c>
      <c r="AW290" s="38" t="n">
        <v>42138</v>
      </c>
      <c r="AX290" s="37" t="inlineStr">
        <is>
          <t>Miguel - Juan P.</t>
        </is>
      </c>
      <c r="AY290" s="38" t="n">
        <v>42138</v>
      </c>
    </row>
    <row r="291">
      <c r="B291" s="25" t="inlineStr">
        <is>
          <t>288-2015</t>
        </is>
      </c>
      <c r="C291" s="25" t="inlineStr">
        <is>
          <t>282983 - 3466</t>
        </is>
      </c>
      <c r="D291" s="25" t="inlineStr">
        <is>
          <t>FLORA</t>
        </is>
      </c>
      <c r="H291" t="inlineStr">
        <is>
          <t>Arboles en alto riesgo muy altos y viejos, amenaza caer en casa vecina.</t>
        </is>
      </c>
      <c r="I291" t="inlineStr">
        <is>
          <t>Juan Guillermo Arcila.</t>
        </is>
      </c>
      <c r="J291" s="25" t="inlineStr">
        <is>
          <t>CL</t>
        </is>
      </c>
      <c r="K291" s="25" t="n">
        <v>36</v>
      </c>
      <c r="L291" s="25" t="inlineStr">
        <is>
          <t>D</t>
        </is>
      </c>
      <c r="M291" s="25" t="inlineStr">
        <is>
          <t>SUR</t>
        </is>
      </c>
      <c r="N291" s="25" t="n">
        <v>26</v>
      </c>
      <c r="O291" s="25" t="inlineStr">
        <is>
          <t>A</t>
        </is>
      </c>
      <c r="P291" s="25" t="n">
        <v>62</v>
      </c>
      <c r="S291" s="25" t="inlineStr">
        <is>
          <t>casa 160</t>
        </is>
      </c>
      <c r="T291" s="25">
        <f>CONCATENATE(J291," ",K291," ",L291," ",M291," ",N291," ",O291," ",P291," ",Q291," ",AF291," ",S291)</f>
        <v/>
      </c>
      <c r="U291" s="25" t="n">
        <v>70558383</v>
      </c>
      <c r="V291" s="25" t="n">
        <v>3360638</v>
      </c>
      <c r="W291" s="25" t="inlineStr">
        <is>
          <t>Luis Eduardo Perez Muñoz</t>
        </is>
      </c>
      <c r="X291" s="25" t="inlineStr">
        <is>
          <t>CL</t>
        </is>
      </c>
      <c r="Y291" s="25" t="n">
        <v>36</v>
      </c>
      <c r="AA291" s="25" t="inlineStr">
        <is>
          <t>SUR</t>
        </is>
      </c>
      <c r="AB291" s="25" t="n">
        <v>21</v>
      </c>
      <c r="AD291" s="25" t="n">
        <v>85</v>
      </c>
      <c r="AH291" s="25">
        <f>CONCATENATE(X291," ",Y291," ",Z291," ",AA291," ",AB291," ",AC291," ",AD291," ",AE291," ",AF291," ",AG291)</f>
        <v/>
      </c>
      <c r="AJ291" s="25" t="n">
        <v>3360013</v>
      </c>
      <c r="AK291" s="25" t="inlineStr">
        <is>
          <t>El Chocho</t>
        </is>
      </c>
      <c r="AP291" s="25" t="n">
        <v>5</v>
      </c>
      <c r="AQ291" s="34" t="n">
        <v>42130</v>
      </c>
      <c r="AS291" s="46">
        <f>+AR291-AQ291</f>
        <v/>
      </c>
      <c r="AU291" s="25" t="inlineStr">
        <is>
          <t>Auto de archivo</t>
        </is>
      </c>
    </row>
    <row r="292">
      <c r="B292" s="25" t="inlineStr">
        <is>
          <t>289-2015</t>
        </is>
      </c>
      <c r="C292" s="25" t="inlineStr">
        <is>
          <t>1315086 - 1310776 (Mismo caso 446-2014) - (339211 = DP1565) - (160sae-1511807) - 4928</t>
        </is>
      </c>
      <c r="D292" s="25" t="inlineStr">
        <is>
          <t>HÍDRICO</t>
        </is>
      </c>
      <c r="G292" s="25" t="inlineStr">
        <is>
          <t>Andalucia Casas</t>
        </is>
      </c>
      <c r="H292" t="inlineStr">
        <is>
          <t>Descarga de aguas lluvias de forma incorrecta.</t>
        </is>
      </c>
      <c r="I292" t="inlineStr">
        <is>
          <t>De oficio</t>
        </is>
      </c>
      <c r="J292" s="25" t="inlineStr">
        <is>
          <t>CL</t>
        </is>
      </c>
      <c r="K292" s="25" t="n">
        <v>23</v>
      </c>
      <c r="M292" s="25" t="inlineStr">
        <is>
          <t>SUR</t>
        </is>
      </c>
      <c r="N292" s="25" t="n">
        <v>15</v>
      </c>
      <c r="P292" s="25" t="n">
        <v>50</v>
      </c>
      <c r="T292" s="25">
        <f>CONCATENATE(J292," ",K292," ",L292," ",M292," ",N292," ",O292," ",P292," ",Q292," ",AF292," ",S292)</f>
        <v/>
      </c>
      <c r="W292" s="25" t="inlineStr">
        <is>
          <t>Proyecto Urbanistico Andalucia Casas, Constructora Artyco sas.</t>
        </is>
      </c>
      <c r="X292" s="25" t="inlineStr">
        <is>
          <t>CL</t>
        </is>
      </c>
      <c r="Y292" s="25" t="n">
        <v>23</v>
      </c>
      <c r="AA292" s="25" t="inlineStr">
        <is>
          <t>SUR</t>
        </is>
      </c>
      <c r="AB292" s="25" t="n">
        <v>15</v>
      </c>
      <c r="AD292" s="25" t="n">
        <v>50</v>
      </c>
      <c r="AH292" s="25">
        <f>CONCATENATE(X292," ",Y292," ",Z292," ",AA292," ",AB292," ",AC292," ",AD292," ",AE292," ",AF292," ",AG292)</f>
        <v/>
      </c>
      <c r="AK292" s="25" t="inlineStr">
        <is>
          <t>Santa Catalina</t>
        </is>
      </c>
      <c r="AL292" s="25" t="inlineStr">
        <is>
          <t>Santa Catalina</t>
        </is>
      </c>
      <c r="AP292" s="25" t="n">
        <v>10</v>
      </c>
      <c r="AQ292" s="34" t="n">
        <v>42129</v>
      </c>
      <c r="AS292" s="46">
        <f>+AR292-AQ292</f>
        <v/>
      </c>
      <c r="AU292" s="25" t="inlineStr">
        <is>
          <t>Auto de archivo</t>
        </is>
      </c>
      <c r="AW292" s="38" t="n">
        <v>42123</v>
      </c>
      <c r="AX292" s="37" t="inlineStr">
        <is>
          <t>C. Calle</t>
        </is>
      </c>
      <c r="AY292" s="38" t="n">
        <v>42128</v>
      </c>
    </row>
    <row r="293">
      <c r="B293" t="inlineStr">
        <is>
          <t>290-2015</t>
        </is>
      </c>
      <c r="C293" t="inlineStr">
        <is>
          <t xml:space="preserve">283397 (Anexo de video con pruebas de reparaciones) </t>
        </is>
      </c>
      <c r="D293" t="inlineStr">
        <is>
          <t>LOTE-PREDIO</t>
        </is>
      </c>
      <c r="H293" t="inlineStr">
        <is>
          <t>Humedades – Filtración de agua.</t>
        </is>
      </c>
      <c r="I293" t="inlineStr">
        <is>
          <t>Yesenia Arango Carmona.</t>
        </is>
      </c>
      <c r="J293" t="inlineStr">
        <is>
          <t>CL</t>
        </is>
      </c>
      <c r="K293" t="n">
        <v>40</v>
      </c>
      <c r="L293" t="inlineStr">
        <is>
          <t>B</t>
        </is>
      </c>
      <c r="M293" t="inlineStr">
        <is>
          <t>SUR</t>
        </is>
      </c>
      <c r="N293" t="n">
        <v>27</v>
      </c>
      <c r="O293" t="inlineStr">
        <is>
          <t>B</t>
        </is>
      </c>
      <c r="P293" t="n">
        <v>72</v>
      </c>
      <c r="R293" t="inlineStr">
        <is>
          <t>Cl. 40 B sur N° 27 B 72 (10)</t>
        </is>
      </c>
      <c r="S293" t="n">
        <v>10</v>
      </c>
      <c r="T293">
        <f>CONCATENATE(J293," ",K293," ",L293," ",M293," ",N293," ",O293," ",P293," ",Q293," ",AF293," ",S293)</f>
        <v/>
      </c>
      <c r="W293" s="25" t="inlineStr">
        <is>
          <t>Por determinar</t>
        </is>
      </c>
      <c r="X293" t="inlineStr">
        <is>
          <t>CL</t>
        </is>
      </c>
      <c r="Y293" t="n">
        <v>40</v>
      </c>
      <c r="Z293" t="inlineStr">
        <is>
          <t>B</t>
        </is>
      </c>
      <c r="AA293" t="inlineStr">
        <is>
          <t>SUR</t>
        </is>
      </c>
      <c r="AB293" t="n">
        <v>27</v>
      </c>
      <c r="AC293" t="inlineStr">
        <is>
          <t>B</t>
        </is>
      </c>
      <c r="AD293" t="n">
        <v>72</v>
      </c>
      <c r="AF293" t="inlineStr">
        <is>
          <t>Cl. 40 B sur N° 27 B 72 (10)</t>
        </is>
      </c>
      <c r="AG293" t="n">
        <v>10</v>
      </c>
      <c r="AH293">
        <f>CONCATENATE(X293," ",Y293," ",Z293," ",AA293," ",AB293," ",AC293," ",AD293," ",AE293," ",AF293," ",AG293)</f>
        <v/>
      </c>
      <c r="AK293" t="inlineStr">
        <is>
          <t xml:space="preserve">La Mina </t>
        </is>
      </c>
      <c r="AP293" t="n">
        <v>6</v>
      </c>
      <c r="AQ293" s="17" t="n">
        <v>42130</v>
      </c>
      <c r="AS293" s="46">
        <f>+AR293-AQ293</f>
        <v/>
      </c>
      <c r="AU293" t="inlineStr">
        <is>
          <t>Auto de archivo</t>
        </is>
      </c>
      <c r="AW293" s="10" t="n">
        <v>42131</v>
      </c>
      <c r="AX293" s="9" t="inlineStr">
        <is>
          <t>A. Arbelaez</t>
        </is>
      </c>
      <c r="AY293" s="10" t="n">
        <v>42132</v>
      </c>
      <c r="AZ293" s="9" t="n"/>
      <c r="BA293" s="9" t="n"/>
      <c r="BB293" s="9" t="n"/>
      <c r="BC293" s="9" t="n"/>
      <c r="BD293" s="9" t="n"/>
      <c r="BE293" s="9" t="n"/>
      <c r="BF293" s="9" t="n"/>
      <c r="BG293" s="9" t="n"/>
      <c r="BH293" s="9" t="n"/>
      <c r="BI293" s="9" t="n"/>
      <c r="BJ293" s="9" t="n"/>
      <c r="BK293" s="9" t="n"/>
      <c r="BL293" s="9" t="n"/>
      <c r="BM293" s="9" t="n"/>
      <c r="BN293" s="9" t="n"/>
      <c r="BO293" s="9" t="n"/>
      <c r="BP293" s="9" t="n"/>
      <c r="BQ293" s="9" t="n"/>
      <c r="BR293" s="9" t="n"/>
      <c r="BS293" s="9" t="n"/>
      <c r="BT293" s="9" t="n"/>
      <c r="BU293" s="9" t="n"/>
      <c r="BV293" s="9" t="n"/>
      <c r="BW293" s="9" t="n"/>
      <c r="BX293" s="9" t="n"/>
      <c r="BY293" s="9" t="n"/>
      <c r="BZ293" s="9" t="n"/>
      <c r="CA293" s="9" t="n"/>
      <c r="CB293" s="9" t="n"/>
      <c r="CC293" s="9" t="n"/>
      <c r="CD293" s="9" t="n"/>
      <c r="CE293" s="9" t="n"/>
      <c r="CF293" s="9" t="n"/>
      <c r="CG293" s="9" t="n"/>
      <c r="CH293" s="9" t="n"/>
      <c r="CI293" s="9" t="n"/>
    </row>
    <row r="294">
      <c r="B294" t="inlineStr">
        <is>
          <t>291-2015</t>
        </is>
      </c>
      <c r="C294" t="inlineStr">
        <is>
          <t>284408 - 294274 - 3479</t>
        </is>
      </c>
      <c r="E294" s="25" t="inlineStr">
        <is>
          <t>RESIDUO ESPECIAL</t>
        </is>
      </c>
      <c r="H294" t="inlineStr">
        <is>
          <t>Derrame de ACPM contaminando la fuente hidrica que alimenta el acueducto</t>
        </is>
      </c>
      <c r="I294" t="inlineStr">
        <is>
          <t>de oficio</t>
        </is>
      </c>
      <c r="T294" s="25">
        <f>CONCATENATE(J294," ",K294," ",L294," ",M294," ",N294," ",O294," ",P294," ",Q294," ",AF294," ",S294)</f>
        <v/>
      </c>
      <c r="W294" s="25" t="inlineStr">
        <is>
          <t>Jose Aicardo Perez Cartagena</t>
        </is>
      </c>
      <c r="AG294" s="25" t="inlineStr">
        <is>
          <t>lote 126 vereda la esperanza</t>
        </is>
      </c>
      <c r="AH294" s="25">
        <f>CONCATENATE(X294," ",Y294," ",Z294," ",AA294," ",AB294," ",AC294," ",AD294," ",AE294," ",AF294," ",AG294)</f>
        <v/>
      </c>
      <c r="AK294" s="25" t="inlineStr">
        <is>
          <t>Las Palmas</t>
        </is>
      </c>
      <c r="AL294" s="25" t="inlineStr">
        <is>
          <t>Las Palmas</t>
        </is>
      </c>
      <c r="AP294" s="25" t="n">
        <v>12</v>
      </c>
      <c r="AQ294" s="34" t="n">
        <v>42132</v>
      </c>
      <c r="AS294" s="46">
        <f>+AR294-AQ294</f>
        <v/>
      </c>
      <c r="AU294" s="25" t="inlineStr">
        <is>
          <t>Auto de archivo</t>
        </is>
      </c>
    </row>
    <row r="295">
      <c r="B295" t="inlineStr">
        <is>
          <t>292-2015</t>
        </is>
      </c>
      <c r="C295" t="inlineStr">
        <is>
          <t>284090 - 285878</t>
        </is>
      </c>
      <c r="E295" s="25" t="inlineStr">
        <is>
          <t>ESCOMBROS</t>
        </is>
      </c>
      <c r="H295" t="inlineStr">
        <is>
          <t>Consturccion en el segundo piso y tienen escombros hace aproximadamente mes y medio en la zona peatonal y en la calle.</t>
        </is>
      </c>
      <c r="I295" t="inlineStr">
        <is>
          <t>Comunidad</t>
        </is>
      </c>
      <c r="T295" s="25">
        <f>CONCATENATE(J295," ",K295," ",L295," ",M295," ",N295," ",O295," ",P295," ",Q295," ",AF295," ",S295)</f>
        <v/>
      </c>
      <c r="W295" s="25" t="inlineStr">
        <is>
          <t>Guillermo Mejia</t>
        </is>
      </c>
      <c r="X295" s="25" t="inlineStr">
        <is>
          <t>TR</t>
        </is>
      </c>
      <c r="Y295" s="25" t="n">
        <v>32</v>
      </c>
      <c r="Z295" s="25" t="inlineStr">
        <is>
          <t>A</t>
        </is>
      </c>
      <c r="AA295" s="25" t="inlineStr">
        <is>
          <t>SUR</t>
        </is>
      </c>
      <c r="AB295" s="25" t="n">
        <v>31</v>
      </c>
      <c r="AC295" s="25" t="inlineStr">
        <is>
          <t>D</t>
        </is>
      </c>
      <c r="AD295" s="25" t="n">
        <v>10</v>
      </c>
      <c r="AG295" s="25" t="inlineStr">
        <is>
          <t>Cerca a la cancha la Paloma</t>
        </is>
      </c>
      <c r="AH295" s="25">
        <f>CONCATENATE(X295," ",Y295," ",Z295," ",AA295," ",AB295," ",AC295," ",AD295," ",AE295," ",AF295," ",AG295)</f>
        <v/>
      </c>
      <c r="AK295" s="25" t="inlineStr">
        <is>
          <t>La Magnolia</t>
        </is>
      </c>
      <c r="AP295" s="25" t="n">
        <v>9</v>
      </c>
      <c r="AQ295" s="34" t="n">
        <v>42132</v>
      </c>
      <c r="AS295" s="46">
        <f>+AR295-AQ295</f>
        <v/>
      </c>
      <c r="AU295" s="25" t="inlineStr">
        <is>
          <t>Auto de archivo</t>
        </is>
      </c>
      <c r="AW295" s="38" t="n">
        <v>42138</v>
      </c>
      <c r="AX295" s="37" t="inlineStr">
        <is>
          <t>Miguel - Juan P.</t>
        </is>
      </c>
      <c r="AY295" s="38" t="n">
        <v>42144</v>
      </c>
    </row>
    <row r="296">
      <c r="B296" t="inlineStr">
        <is>
          <t>293-2015</t>
        </is>
      </c>
      <c r="C296" t="n">
        <v>284449</v>
      </c>
      <c r="E296" s="25" t="inlineStr">
        <is>
          <t>RESIDUOS SOLIDOS</t>
        </is>
      </c>
      <c r="H296" t="inlineStr">
        <is>
          <t>Lote con acumulacion de residuos solidos, solicitan limpieza y genera problemas de vectores, el perjudicante al parecer trabaja en Casa Blanca.</t>
        </is>
      </c>
      <c r="I296" t="inlineStr">
        <is>
          <t>Aurora Muñoz</t>
        </is>
      </c>
      <c r="J296" s="25" t="inlineStr">
        <is>
          <t>CL</t>
        </is>
      </c>
      <c r="K296" s="25" t="n">
        <v>25</v>
      </c>
      <c r="L296" s="25" t="inlineStr">
        <is>
          <t>C</t>
        </is>
      </c>
      <c r="M296" s="25" t="inlineStr">
        <is>
          <t>SUR</t>
        </is>
      </c>
      <c r="N296" s="25" t="n">
        <v>25</v>
      </c>
      <c r="O296" s="25" t="inlineStr">
        <is>
          <t>B</t>
        </is>
      </c>
      <c r="P296" s="25" t="n">
        <v>50</v>
      </c>
      <c r="S296" s="25" t="inlineStr">
        <is>
          <t>Int. 105</t>
        </is>
      </c>
      <c r="T296" s="25">
        <f>CONCATENATE(J296," ",K296," ",L296," ",M296," ",N296," ",O296," ",P296," ",Q296," ",AF296," ",S296)</f>
        <v/>
      </c>
      <c r="W296" s="25" t="inlineStr">
        <is>
          <t>Carlos</t>
        </is>
      </c>
      <c r="X296" s="25" t="inlineStr">
        <is>
          <t>CL</t>
        </is>
      </c>
      <c r="Y296" s="25" t="n">
        <v>25</v>
      </c>
      <c r="Z296" s="25" t="inlineStr">
        <is>
          <t>C</t>
        </is>
      </c>
      <c r="AA296" s="25" t="inlineStr">
        <is>
          <t>SUR</t>
        </is>
      </c>
      <c r="AB296" s="25" t="n">
        <v>25</v>
      </c>
      <c r="AC296" s="25" t="inlineStr">
        <is>
          <t>B</t>
        </is>
      </c>
      <c r="AD296" s="25" t="n">
        <v>50</v>
      </c>
      <c r="AF296" s="25" t="inlineStr">
        <is>
          <t>Lote contiguo a esta direccion.</t>
        </is>
      </c>
      <c r="AG296" s="25" t="inlineStr">
        <is>
          <t>Int. 105</t>
        </is>
      </c>
      <c r="AH296" s="25">
        <f>CONCATENATE(X296," ",Y296," ",Z296," ",AA296," ",AB296," ",AC296," ",AD296," ",AE296," ",AF296," ",AG296)</f>
        <v/>
      </c>
      <c r="AK296" s="25" t="inlineStr">
        <is>
          <t>Loma El Atravezado</t>
        </is>
      </c>
      <c r="AP296" s="25" t="n">
        <v>4</v>
      </c>
      <c r="AQ296" s="34" t="n">
        <v>41767</v>
      </c>
      <c r="AS296" s="46">
        <f>+AR296-AQ296</f>
        <v/>
      </c>
      <c r="AU296" s="25" t="inlineStr">
        <is>
          <t>Auto de archivo</t>
        </is>
      </c>
    </row>
    <row r="297">
      <c r="B297" t="inlineStr">
        <is>
          <t>294-2015</t>
        </is>
      </c>
      <c r="C297" t="n">
        <v>284229</v>
      </c>
      <c r="E297" s="25" t="inlineStr">
        <is>
          <t>RESIDUOS SOLIDOS</t>
        </is>
      </c>
      <c r="H297" t="inlineStr">
        <is>
          <t>Lote donde acumulan parmanenetemente residuos solidos, solicitan limpieza</t>
        </is>
      </c>
      <c r="I297" t="inlineStr">
        <is>
          <t>Comunidad</t>
        </is>
      </c>
      <c r="T297" s="25">
        <f>CONCATENATE(J297," ",K297," ",L297," ",M297," ",N297," ",O297," ",P297," ",Q297," ",AF297," ",S297)</f>
        <v/>
      </c>
      <c r="W297" s="25" t="inlineStr">
        <is>
          <t>Por determinar</t>
        </is>
      </c>
      <c r="X297" s="25" t="inlineStr">
        <is>
          <t>CL</t>
        </is>
      </c>
      <c r="Y297" s="25" t="n">
        <v>41</v>
      </c>
      <c r="Z297" s="25" t="inlineStr">
        <is>
          <t>B</t>
        </is>
      </c>
      <c r="AA297" s="25" t="inlineStr">
        <is>
          <t>SUR</t>
        </is>
      </c>
      <c r="AB297" s="25" t="n">
        <v>32</v>
      </c>
      <c r="AC297" s="25" t="inlineStr">
        <is>
          <t>B</t>
        </is>
      </c>
      <c r="AD297" s="25" t="n">
        <v>13</v>
      </c>
      <c r="AF297" s="25" t="inlineStr">
        <is>
          <t>Bloque 4.1</t>
        </is>
      </c>
      <c r="AH297" s="25">
        <f>CONCATENATE(X297," ",Y297," ",Z297," ",AA297," ",AB297," ",AC297," ",AD297," ",AE297," ",AF297," ",AG297)</f>
        <v/>
      </c>
      <c r="AK297" s="25" t="inlineStr">
        <is>
          <t>El Dorado</t>
        </is>
      </c>
      <c r="AP297" s="25" t="n">
        <v>7</v>
      </c>
      <c r="AQ297" s="34" t="n">
        <v>42132</v>
      </c>
      <c r="AS297" s="46">
        <f>+AR297-AQ297</f>
        <v/>
      </c>
      <c r="AU297" s="25" t="inlineStr">
        <is>
          <t>Auto de archivo</t>
        </is>
      </c>
      <c r="AV297" s="25" t="inlineStr">
        <is>
          <t>Se debe solicitar el cerramiento del lote al propietario, que se encuentra fuera del pais, según infomracion de la comunidad.</t>
        </is>
      </c>
    </row>
    <row r="298">
      <c r="B298" t="inlineStr">
        <is>
          <t>295-2015</t>
        </is>
      </c>
      <c r="C298" t="n">
        <v>285020</v>
      </c>
      <c r="E298" s="25" t="inlineStr">
        <is>
          <t>RESIDUOS SOLIDOS</t>
        </is>
      </c>
      <c r="H298" t="inlineStr">
        <is>
          <t>Residuos solidos en espacio publico, varios de los residuos son de una floristeria cercana.</t>
        </is>
      </c>
      <c r="I298" t="inlineStr">
        <is>
          <t>Enviaseo</t>
        </is>
      </c>
      <c r="J298" s="25" t="inlineStr">
        <is>
          <t>KR</t>
        </is>
      </c>
      <c r="K298" s="25" t="n">
        <v>43</v>
      </c>
      <c r="L298" s="25" t="inlineStr">
        <is>
          <t>A</t>
        </is>
      </c>
      <c r="N298" s="25" t="n">
        <v>32</v>
      </c>
      <c r="O298" s="25" t="inlineStr">
        <is>
          <t>A</t>
        </is>
      </c>
      <c r="Q298" s="25" t="inlineStr">
        <is>
          <t>SUR</t>
        </is>
      </c>
      <c r="T298" s="25">
        <f>CONCATENATE(J298," ",K298," ",L298," ",M298," ",N298," ",O298," ",P298," ",Q298," ",AF298," ",S298)</f>
        <v/>
      </c>
      <c r="W298" s="25" t="inlineStr">
        <is>
          <t>por determinar</t>
        </is>
      </c>
      <c r="X298" s="25" t="inlineStr">
        <is>
          <t>KR</t>
        </is>
      </c>
      <c r="Y298" s="25" t="n">
        <v>43</v>
      </c>
      <c r="Z298" s="25" t="inlineStr">
        <is>
          <t>A</t>
        </is>
      </c>
      <c r="AB298" s="25" t="n">
        <v>32</v>
      </c>
      <c r="AC298" s="25" t="inlineStr">
        <is>
          <t>A</t>
        </is>
      </c>
      <c r="AE298" s="25" t="inlineStr">
        <is>
          <t>SUR</t>
        </is>
      </c>
      <c r="AH298" s="25">
        <f>CONCATENATE(X298," ",Y298," ",Z298," ",AA298," ",AB298," ",AC298," ",AD298," ",AE298," ",AF298," ",AG298)</f>
        <v/>
      </c>
      <c r="AK298" s="25" t="inlineStr">
        <is>
          <t>Zona Centro</t>
        </is>
      </c>
      <c r="AP298" s="25" t="n">
        <v>9</v>
      </c>
      <c r="AQ298" s="34" t="n">
        <v>42135</v>
      </c>
      <c r="AS298" s="46">
        <f>+AR298-AQ298</f>
        <v/>
      </c>
      <c r="AU298" s="25" t="inlineStr">
        <is>
          <t>Auto de archivo</t>
        </is>
      </c>
      <c r="AV298" s="25" t="inlineStr">
        <is>
          <t xml:space="preserve">Sector ya sencibilizado, se continuara con el control y seguimiento por parte de los patrulleros. </t>
        </is>
      </c>
    </row>
    <row r="299">
      <c r="B299" t="inlineStr">
        <is>
          <t>296-2015</t>
        </is>
      </c>
      <c r="C299" t="n">
        <v>284646</v>
      </c>
      <c r="E299" s="25" t="inlineStr">
        <is>
          <t>RESIDUOS SOLIDOS</t>
        </is>
      </c>
      <c r="H299" t="inlineStr">
        <is>
          <t xml:space="preserve">Mala disposicion de residuos solidos </t>
        </is>
      </c>
      <c r="I299" t="inlineStr">
        <is>
          <t>de oficio</t>
        </is>
      </c>
      <c r="T299" s="25">
        <f>CONCATENATE(J299," ",K299," ",L299," ",M299," ",N299," ",O299," ",P299," ",Q299," ",AF299," ",S299)</f>
        <v/>
      </c>
      <c r="W299" s="25" t="inlineStr">
        <is>
          <t>Motorizar</t>
        </is>
      </c>
      <c r="X299" s="25" t="inlineStr">
        <is>
          <t>KR</t>
        </is>
      </c>
      <c r="Y299" s="25" t="n">
        <v>37</v>
      </c>
      <c r="AB299" s="25" t="n">
        <v>36</v>
      </c>
      <c r="AD299" s="25" t="n">
        <v>9</v>
      </c>
      <c r="AE299" s="25" t="inlineStr">
        <is>
          <t>SUR</t>
        </is>
      </c>
      <c r="AH299" s="25">
        <f>CONCATENATE(X299," ",Y299," ",Z299," ",AA299," ",AB299," ",AC299," ",AD299," ",AE299," ",AF299," ",AG299)</f>
        <v/>
      </c>
      <c r="AK299" s="25" t="inlineStr">
        <is>
          <t>Los Naranjos</t>
        </is>
      </c>
      <c r="AP299" s="25" t="n">
        <v>9</v>
      </c>
      <c r="AQ299" s="34" t="n">
        <v>42135</v>
      </c>
      <c r="AS299" s="46">
        <f>+AR299-AQ299</f>
        <v/>
      </c>
      <c r="AU299" s="25" t="inlineStr">
        <is>
          <t>Auto de archivo</t>
        </is>
      </c>
    </row>
    <row r="300">
      <c r="B300" t="inlineStr">
        <is>
          <t>297-2015</t>
        </is>
      </c>
      <c r="C300" t="n">
        <v>285111</v>
      </c>
      <c r="E300" s="25" t="inlineStr">
        <is>
          <t>ESCOMBROS</t>
        </is>
      </c>
      <c r="H300" t="inlineStr">
        <is>
          <t>Escombros detrás de la iglesia de San Jose.</t>
        </is>
      </c>
      <c r="I300" t="inlineStr">
        <is>
          <t>Anonimo</t>
        </is>
      </c>
      <c r="T300" s="25">
        <f>CONCATENATE(J300," ",K300," ",L300," ",M300," ",N300," ",O300," ",P300," ",Q300," ",AF300," ",S300)</f>
        <v/>
      </c>
      <c r="W300" s="25" t="inlineStr">
        <is>
          <t>Por determinar</t>
        </is>
      </c>
      <c r="X300" s="25" t="inlineStr">
        <is>
          <t>CL</t>
        </is>
      </c>
      <c r="Y300" s="25" t="n">
        <v>40</v>
      </c>
      <c r="Z300" s="25" t="inlineStr">
        <is>
          <t>C</t>
        </is>
      </c>
      <c r="AA300" s="25" t="inlineStr">
        <is>
          <t>SUR</t>
        </is>
      </c>
      <c r="AB300" s="25" t="n">
        <v>28</v>
      </c>
      <c r="AD300" s="25" t="n">
        <v>86</v>
      </c>
      <c r="AH300" s="25">
        <f>CONCATENATE(X300," ",Y300," ",Z300," ",AA300," ",AB300," ",AC300," ",AD300," ",AE300," ",AF300," ",AG300)</f>
        <v/>
      </c>
      <c r="AK300" s="25" t="inlineStr">
        <is>
          <t xml:space="preserve">La Mina </t>
        </is>
      </c>
      <c r="AP300" s="25" t="n">
        <v>6</v>
      </c>
      <c r="AQ300" s="34" t="n">
        <v>42135</v>
      </c>
      <c r="AS300" s="46">
        <f>+AR300-AQ300</f>
        <v/>
      </c>
      <c r="AU300" s="25" t="inlineStr">
        <is>
          <t>Auto de archivo</t>
        </is>
      </c>
      <c r="AV300" s="25" t="inlineStr">
        <is>
          <t xml:space="preserve">Se investiga y no se sabe de quien son los escombros, se da auto de archivo por falta de evidencias y se informa a Enviaseo. </t>
        </is>
      </c>
    </row>
    <row r="301">
      <c r="B301" t="inlineStr">
        <is>
          <t>298-2015</t>
        </is>
      </c>
      <c r="C301" t="n">
        <v>285107</v>
      </c>
      <c r="E301" s="25" t="inlineStr">
        <is>
          <t>RESIDUOS SOLIDOS</t>
        </is>
      </c>
      <c r="H301" t="inlineStr">
        <is>
          <t>Esquina donde se ha venido generando acumulacion de residuos de todo tipo.</t>
        </is>
      </c>
      <c r="I301" t="inlineStr">
        <is>
          <t>Luis Alfredo Tobon Vargas</t>
        </is>
      </c>
      <c r="J301" s="25" t="inlineStr">
        <is>
          <t>KR</t>
        </is>
      </c>
      <c r="K301" s="25" t="n">
        <v>29</v>
      </c>
      <c r="L301" s="25" t="inlineStr">
        <is>
          <t>A</t>
        </is>
      </c>
      <c r="N301" s="25" t="n">
        <v>38</v>
      </c>
      <c r="P301" s="25" t="n">
        <v>45</v>
      </c>
      <c r="Q301" s="25" t="inlineStr">
        <is>
          <t>SUR</t>
        </is>
      </c>
      <c r="S301" s="25" t="inlineStr">
        <is>
          <t>Torres del sur</t>
        </is>
      </c>
      <c r="T301" s="25">
        <f>CONCATENATE(J301," ",K301," ",L301," ",M301," ",N301," ",O301," ",P301," ",Q301," ",AF301," ",S301)</f>
        <v/>
      </c>
      <c r="W301" s="25" t="inlineStr">
        <is>
          <t>Varios usuarios</t>
        </is>
      </c>
      <c r="X301" s="25" t="inlineStr">
        <is>
          <t>KR</t>
        </is>
      </c>
      <c r="Y301" s="25" t="n">
        <v>29</v>
      </c>
      <c r="Z301" s="25" t="inlineStr">
        <is>
          <t>A</t>
        </is>
      </c>
      <c r="AB301" s="25" t="n">
        <v>38</v>
      </c>
      <c r="AE301" s="25" t="inlineStr">
        <is>
          <t>SUR</t>
        </is>
      </c>
      <c r="AH301" s="25">
        <f>CONCATENATE(X301," ",Y301," ",Z301," ",AA301," ",AB301," ",AC301," ",AD301," ",AE301," ",AF301," ",AG301)</f>
        <v/>
      </c>
      <c r="AK301" s="25" t="inlineStr">
        <is>
          <t>Mesa</t>
        </is>
      </c>
      <c r="AP301" s="25" t="n">
        <v>9</v>
      </c>
      <c r="AQ301" s="34" t="n">
        <v>42135</v>
      </c>
      <c r="AS301" s="46">
        <f>+AR301-AQ301</f>
        <v/>
      </c>
      <c r="AU301" s="25" t="inlineStr">
        <is>
          <t>Auto de archivo</t>
        </is>
      </c>
      <c r="AV301" s="25" t="inlineStr">
        <is>
          <t xml:space="preserve">Sector ya sencibilizado, se continuara con el control y seguimiento por parte de los patrulleros. </t>
        </is>
      </c>
    </row>
    <row r="302">
      <c r="B302" t="inlineStr">
        <is>
          <t>299-2015</t>
        </is>
      </c>
      <c r="C302" t="n">
        <v>285110</v>
      </c>
      <c r="D302" s="25" t="inlineStr">
        <is>
          <t>HÍDRICO</t>
        </is>
      </c>
      <c r="H302" t="inlineStr">
        <is>
          <t>Vertimiento de aguas jabonosas que generan mal olor y contaminacion a la quebrada mina honda.</t>
        </is>
      </c>
      <c r="I302" t="inlineStr">
        <is>
          <t>Comunidad</t>
        </is>
      </c>
      <c r="W302" s="25" t="inlineStr">
        <is>
          <t>Por determinar</t>
        </is>
      </c>
      <c r="X302" s="25" t="inlineStr">
        <is>
          <t>CL</t>
        </is>
      </c>
      <c r="Y302" s="25" t="n">
        <v>36</v>
      </c>
      <c r="AA302" s="25" t="inlineStr">
        <is>
          <t>SUR</t>
        </is>
      </c>
      <c r="AB302" s="25" t="n">
        <v>27</v>
      </c>
      <c r="AD302" s="25" t="n">
        <v>103</v>
      </c>
      <c r="AF302" s="25" t="inlineStr">
        <is>
          <t>Detrás de urbanizacion entreparques.</t>
        </is>
      </c>
      <c r="AH302" s="25">
        <f>CONCATENATE(X302," ",Y302," ",Z302," ",AA302," ",AB302," ",AC302," ",AD302," ",AE302," ",AF302," ",AG302)</f>
        <v/>
      </c>
      <c r="AK302" s="25" t="inlineStr">
        <is>
          <t>El Chocho</t>
        </is>
      </c>
      <c r="AP302" s="25" t="n">
        <v>5</v>
      </c>
      <c r="AQ302" s="34" t="n">
        <v>42135</v>
      </c>
      <c r="AS302" s="46">
        <f>+AR302-AQ302</f>
        <v/>
      </c>
      <c r="AU302" s="25" t="inlineStr">
        <is>
          <t>Auto de archivo</t>
        </is>
      </c>
      <c r="AV302" s="25" t="inlineStr">
        <is>
          <t>Se estara pendeinte del caso o de la informacion de la comunidad cuando aparesca nuevamente la descarga, toda vez que el dia de la visita se observo todo normal.</t>
        </is>
      </c>
    </row>
    <row r="303">
      <c r="B303" t="inlineStr">
        <is>
          <t>300-2015</t>
        </is>
      </c>
      <c r="C303" t="n">
        <v>285384</v>
      </c>
      <c r="D303" s="25" t="inlineStr">
        <is>
          <t>AIRE</t>
        </is>
      </c>
      <c r="H303" t="inlineStr">
        <is>
          <t>Empozamiento de aguas lluvias por excavacion.</t>
        </is>
      </c>
      <c r="I303" t="inlineStr">
        <is>
          <t>de oficio</t>
        </is>
      </c>
      <c r="T303" s="25">
        <f>CONCATENATE(J303," ",K303," ",L303," ",M303," ",N303," ",O303," ",P303," ",Q303," ",AF303," ",S303)</f>
        <v/>
      </c>
      <c r="W303" s="25" t="inlineStr">
        <is>
          <t>Proyecto Murano.</t>
        </is>
      </c>
      <c r="X303" s="25" t="inlineStr">
        <is>
          <t>KR</t>
        </is>
      </c>
      <c r="Y303" s="25" t="n">
        <v>42</v>
      </c>
      <c r="AB303" s="25" t="n">
        <v>39</v>
      </c>
      <c r="AD303" s="25" t="n">
        <v>40</v>
      </c>
      <c r="AE303" s="25" t="inlineStr">
        <is>
          <t>SUR</t>
        </is>
      </c>
      <c r="AH303" s="25">
        <f>CONCATENATE(X303," ",Y303," ",Z303," ",AA303," ",AB303," ",AC303," ",AD303," ",AE303," ",AF303," ",AG303)</f>
        <v/>
      </c>
      <c r="AI303" s="25" t="inlineStr">
        <is>
          <t>900210124-0</t>
        </is>
      </c>
      <c r="AJ303" s="25" t="n">
        <v>2769416</v>
      </c>
      <c r="AK303" s="25" t="inlineStr">
        <is>
          <t>El Dorado</t>
        </is>
      </c>
      <c r="AP303" s="25" t="n">
        <v>7</v>
      </c>
      <c r="AQ303" s="34" t="n">
        <v>42137</v>
      </c>
      <c r="AS303" s="46">
        <f>+AR303-AQ303</f>
        <v/>
      </c>
      <c r="AU303" s="25" t="inlineStr">
        <is>
          <t>Auto de archivo</t>
        </is>
      </c>
      <c r="AV303" s="25" t="inlineStr">
        <is>
          <t>Se solicitan los ducumentos del proyecto, PASAO, PMT y licencias, para realizar su seguimiento.</t>
        </is>
      </c>
      <c r="AW303" s="38" t="n">
        <v>42136</v>
      </c>
      <c r="AX303" s="37" t="inlineStr">
        <is>
          <t>A. Arbelaez</t>
        </is>
      </c>
      <c r="AY303" s="38" t="n">
        <v>42136</v>
      </c>
    </row>
    <row r="304">
      <c r="B304" t="inlineStr">
        <is>
          <t>301-2015</t>
        </is>
      </c>
      <c r="C304" t="n">
        <v>282643</v>
      </c>
      <c r="D304" s="25" t="inlineStr">
        <is>
          <t>FAUNA DOMÉSTICA</t>
        </is>
      </c>
      <c r="H304" t="inlineStr">
        <is>
          <t>Mato a un perro cortandole la cabeza.</t>
        </is>
      </c>
      <c r="I304" t="inlineStr">
        <is>
          <t>Anonimo</t>
        </is>
      </c>
      <c r="T304" s="25">
        <f>CONCATENATE(J304," ",K304," ",L304," ",M304," ",N304," ",O304," ",P304," ",Q304," ",AF304," ",S304)</f>
        <v/>
      </c>
      <c r="W304" s="25" t="inlineStr">
        <is>
          <t>Carlos Restrepo</t>
        </is>
      </c>
      <c r="AG304" s="25" t="inlineStr">
        <is>
          <t>Cerca al parque ecologico; vereda el Vallano, al frente de la finca el cafetal.</t>
        </is>
      </c>
      <c r="AH304" s="25">
        <f>CONCATENATE(X304," ",Y304," ",Z304," ",AA304," ",AB304," ",AC304," ",AD304," ",AE304," ",AF304," ",AG304)</f>
        <v/>
      </c>
      <c r="AK304" s="25" t="inlineStr">
        <is>
          <t>El Vallano</t>
        </is>
      </c>
      <c r="AL304" s="25" t="inlineStr">
        <is>
          <t>El Vallano</t>
        </is>
      </c>
      <c r="AP304" s="25" t="n">
        <v>11</v>
      </c>
      <c r="AQ304" s="34" t="n">
        <v>42129</v>
      </c>
      <c r="AS304" s="46">
        <f>+AR304-AQ304</f>
        <v/>
      </c>
      <c r="AU304" s="25" t="inlineStr">
        <is>
          <t xml:space="preserve">Auto de inicio </t>
        </is>
      </c>
      <c r="AW304" s="38" t="n">
        <v>42131</v>
      </c>
      <c r="AX304" s="37" t="inlineStr">
        <is>
          <t>S. Rodas</t>
        </is>
      </c>
      <c r="AY304" s="38" t="n">
        <v>42137</v>
      </c>
    </row>
    <row r="305">
      <c r="B305" t="inlineStr">
        <is>
          <t>302-2015</t>
        </is>
      </c>
      <c r="C305" s="25" t="inlineStr">
        <is>
          <t>286183 - (e-mail OGR 01-06-15)</t>
        </is>
      </c>
      <c r="D305" s="25" t="inlineStr">
        <is>
          <t>HÍDRICO</t>
        </is>
      </c>
      <c r="H305" t="inlineStr">
        <is>
          <t>Construccion en zona de retiro de quebrada.</t>
        </is>
      </c>
      <c r="I305" t="inlineStr">
        <is>
          <t>de oficio. (OGR)</t>
        </is>
      </c>
      <c r="T305" s="25">
        <f>CONCATENATE(J305," ",K305," ",L305," ",M305," ",N305," ",O305," ",P305," ",Q305," ",AF305," ",S305)</f>
        <v/>
      </c>
      <c r="W305" s="25" t="inlineStr">
        <is>
          <t>Hernan Diaz.</t>
        </is>
      </c>
      <c r="X305" s="25" t="inlineStr">
        <is>
          <t>KR</t>
        </is>
      </c>
      <c r="Y305" s="25" t="n">
        <v>24</v>
      </c>
      <c r="Z305" s="25" t="inlineStr">
        <is>
          <t>F</t>
        </is>
      </c>
      <c r="AB305" s="25" t="n">
        <v>40</v>
      </c>
      <c r="AD305" s="25" t="n">
        <v>141</v>
      </c>
      <c r="AE305" s="25" t="inlineStr">
        <is>
          <t>SUR</t>
        </is>
      </c>
      <c r="AF305" s="25" t="inlineStr">
        <is>
          <t>Barrio Nuevo</t>
        </is>
      </c>
      <c r="AG305" s="25" t="n">
        <v>-111</v>
      </c>
      <c r="AH305" s="25">
        <f>CONCATENATE(X305," ",Y305," ",Z305," ",AA305," ",AB305," ",AC305," ",AD305," ",AE305," ",AF305," ",AG305)</f>
        <v/>
      </c>
      <c r="AK305" s="25" t="inlineStr">
        <is>
          <t>El Salado</t>
        </is>
      </c>
      <c r="AP305" s="25" t="n">
        <v>6</v>
      </c>
      <c r="AS305" s="46">
        <f>+AR305-AQ305</f>
        <v/>
      </c>
      <c r="AU305" s="25" t="inlineStr">
        <is>
          <t>Auto de archivo</t>
        </is>
      </c>
      <c r="AV305" s="25" t="inlineStr">
        <is>
          <t>Se realiza acta de visita de compromiso con el perjudicante para que suspenda las actividades de construcción en zona de retiro, el señor continua construyendo se procede con la medida preventiva.</t>
        </is>
      </c>
    </row>
    <row r="306" customFormat="1" s="52">
      <c r="B306" s="18" t="inlineStr">
        <is>
          <t>303-2015</t>
        </is>
      </c>
      <c r="D306" s="52" t="inlineStr">
        <is>
          <t>FAUNA DOMÉSTICA</t>
        </is>
      </c>
      <c r="H306" s="18" t="inlineStr">
        <is>
          <t>Mordedura de Pitbull a una niña.</t>
        </is>
      </c>
      <c r="T306" s="52">
        <f>CONCATENATE(J306," ",K306," ",L306," ",M306," ",N306," ",O306," ",P306," ",Q306," ",AF306," ",S306)</f>
        <v/>
      </c>
      <c r="W306" s="52" t="inlineStr">
        <is>
          <t>Cristian Machado Echavarria / Mary Ann Wood</t>
        </is>
      </c>
      <c r="X306" s="52" t="inlineStr">
        <is>
          <t>KR</t>
        </is>
      </c>
      <c r="Y306" s="52" t="n">
        <v>25</v>
      </c>
      <c r="AB306" s="52" t="n">
        <v>36</v>
      </c>
      <c r="AC306" s="52" t="inlineStr">
        <is>
          <t>D</t>
        </is>
      </c>
      <c r="AD306" s="52" t="n">
        <v>135</v>
      </c>
      <c r="AE306" s="52" t="inlineStr">
        <is>
          <t>SUR</t>
        </is>
      </c>
      <c r="AH306" s="52">
        <f>CONCATENATE(X306," ",Y306," ",Z306," ",AA306," ",AB306," ",AC306," ",AD306," ",AE306," ",AF306," ",AG306)</f>
        <v/>
      </c>
      <c r="AI306" s="52" t="inlineStr">
        <is>
          <t>Cedula 1037637099 / Pasaporte475476279</t>
        </is>
      </c>
      <c r="AJ306" s="52" t="n">
        <v>3147346465</v>
      </c>
      <c r="AK306" s="52" t="inlineStr">
        <is>
          <t>Las Flores</t>
        </is>
      </c>
      <c r="AP306" s="52" t="n">
        <v>3</v>
      </c>
      <c r="AS306" s="46">
        <f>+AR306-AQ306</f>
        <v/>
      </c>
      <c r="AU306" s="52" t="inlineStr">
        <is>
          <t>Citaciones</t>
        </is>
      </c>
      <c r="AW306" s="53" t="n"/>
      <c r="AX306" s="53" t="n"/>
      <c r="AY306" s="53" t="n"/>
      <c r="AZ306" s="53" t="n"/>
      <c r="BA306" s="53" t="n"/>
      <c r="BB306" s="53" t="n"/>
      <c r="BC306" s="53" t="n"/>
      <c r="BD306" s="53" t="n"/>
      <c r="BE306" s="53" t="n"/>
      <c r="BF306" s="53" t="n"/>
      <c r="BG306" s="53" t="n"/>
      <c r="BH306" s="53" t="n"/>
      <c r="BI306" s="53" t="n"/>
      <c r="BJ306" s="53" t="n"/>
      <c r="BK306" s="53" t="n"/>
      <c r="BL306" s="53" t="n"/>
      <c r="BM306" s="53" t="n"/>
      <c r="BN306" s="53" t="n"/>
      <c r="BO306" s="53" t="n"/>
      <c r="BP306" s="53" t="n"/>
      <c r="BQ306" s="53" t="n"/>
      <c r="BR306" s="53" t="n"/>
      <c r="BS306" s="53" t="n"/>
      <c r="BT306" s="53" t="n"/>
      <c r="BU306" s="53" t="n"/>
      <c r="BV306" s="53" t="n"/>
      <c r="BW306" s="53" t="n"/>
      <c r="BX306" s="53" t="n"/>
      <c r="BY306" s="53" t="n"/>
      <c r="BZ306" s="53" t="n"/>
      <c r="CA306" s="53" t="n"/>
      <c r="CB306" s="53" t="n"/>
      <c r="CC306" s="53" t="n"/>
      <c r="CD306" s="53" t="n"/>
      <c r="CE306" s="53" t="n"/>
      <c r="CF306" s="53" t="n"/>
      <c r="CG306" s="53" t="n"/>
      <c r="CH306" s="53" t="n"/>
      <c r="CI306" s="53" t="n"/>
    </row>
    <row r="307">
      <c r="B307" t="inlineStr">
        <is>
          <t>304-2015</t>
        </is>
      </c>
      <c r="C307" s="25" t="n">
        <v>288009</v>
      </c>
      <c r="E307" s="25" t="inlineStr">
        <is>
          <t>ESCOMBROS</t>
        </is>
      </c>
      <c r="H307" t="inlineStr">
        <is>
          <t xml:space="preserve">Escombros en espacio publico. </t>
        </is>
      </c>
      <c r="I307" t="inlineStr">
        <is>
          <t>De Oficio</t>
        </is>
      </c>
      <c r="J307" s="25" t="inlineStr">
        <is>
          <t>TR</t>
        </is>
      </c>
      <c r="K307" s="25" t="n">
        <v>33</v>
      </c>
      <c r="N307" s="25" t="n">
        <v>33</v>
      </c>
      <c r="S307" s="25" t="inlineStr">
        <is>
          <t>Bucarest</t>
        </is>
      </c>
      <c r="T307" s="25">
        <f>CONCATENATE(J307," ",K307," ",L307," ",M307," ",N307," ",O307," ",P307," ",Q307," ",AF307," ",S307)</f>
        <v/>
      </c>
      <c r="W307" s="25" t="inlineStr">
        <is>
          <t>Comunidad</t>
        </is>
      </c>
      <c r="X307" s="25" t="inlineStr">
        <is>
          <t>TR</t>
        </is>
      </c>
      <c r="Y307" s="25" t="n">
        <v>33</v>
      </c>
      <c r="AB307" s="25" t="n">
        <v>33</v>
      </c>
      <c r="AG307" s="25" t="inlineStr">
        <is>
          <t>Bucarest</t>
        </is>
      </c>
      <c r="AH307" s="25">
        <f>CONCATENATE(X307," ",Y307," ",Z307," ",AA307," ",AB307," ",AC307," ",AD307," ",AE307," ",AF307," ",AG307)</f>
        <v/>
      </c>
      <c r="AI307" s="25" t="inlineStr">
        <is>
          <t>no reporta</t>
        </is>
      </c>
      <c r="AJ307" s="25" t="inlineStr">
        <is>
          <t>no reporta</t>
        </is>
      </c>
      <c r="AK307" s="25" t="inlineStr">
        <is>
          <t>La Magnolia</t>
        </is>
      </c>
      <c r="AP307" s="25" t="n">
        <v>9</v>
      </c>
      <c r="AQ307" s="34" t="n">
        <v>42144</v>
      </c>
      <c r="AS307" s="46">
        <f>+AR307-AQ307</f>
        <v/>
      </c>
      <c r="AU307" s="25" t="inlineStr">
        <is>
          <t>Auto de archivo</t>
        </is>
      </c>
    </row>
    <row r="308">
      <c r="B308" t="inlineStr">
        <is>
          <t>305-2015</t>
        </is>
      </c>
      <c r="C308" s="25" t="inlineStr">
        <is>
          <t>(Mismo 283-14 y 552-14) 288054 - 301057</t>
        </is>
      </c>
      <c r="E308" s="25" t="inlineStr">
        <is>
          <t>RESIDUOS SOLIDOS</t>
        </is>
      </c>
      <c r="H308" s="25" t="inlineStr">
        <is>
          <t>Disposición inadecuada de residuos solidos</t>
        </is>
      </c>
      <c r="I308" s="25" t="inlineStr">
        <is>
          <t>Se oficio (Secretaria de Salud)</t>
        </is>
      </c>
      <c r="T308" s="25">
        <f>CONCATENATE(J308," ",K308," ",L308," ",M308," ",N308," ",O308," ",P308," ",Q308," ",R308," ",S308)</f>
        <v/>
      </c>
      <c r="U308" s="25" t="inlineStr">
        <is>
          <t>no reporta</t>
        </is>
      </c>
      <c r="V308" s="25" t="inlineStr">
        <is>
          <t>no reporta</t>
        </is>
      </c>
      <c r="W308" s="25" t="inlineStr">
        <is>
          <t>Urb. Villas del prado</t>
        </is>
      </c>
      <c r="X308" s="25" t="inlineStr">
        <is>
          <t>CL</t>
        </is>
      </c>
      <c r="Y308" s="25" t="n">
        <v>46</v>
      </c>
      <c r="Z308" s="25" t="inlineStr">
        <is>
          <t>C</t>
        </is>
      </c>
      <c r="AA308" s="25" t="inlineStr">
        <is>
          <t>SUR</t>
        </is>
      </c>
      <c r="AB308" s="25" t="n">
        <v>42</v>
      </c>
      <c r="AH308" s="25">
        <f>CONCATENATE(X308," ",Y308," ",Z308," ",AA308," ",AB308," ",AC308," ",AD308," ",AE308," ",AF308," ",AG308)</f>
        <v/>
      </c>
      <c r="AI308" s="25" t="inlineStr">
        <is>
          <t>no reporta</t>
        </is>
      </c>
      <c r="AJ308" s="25" t="inlineStr">
        <is>
          <t>no reporta</t>
        </is>
      </c>
      <c r="AK308" s="25" t="inlineStr">
        <is>
          <t>La Paz</t>
        </is>
      </c>
      <c r="AP308" s="25" t="n">
        <v>7</v>
      </c>
      <c r="AQ308" s="34" t="n">
        <v>42144</v>
      </c>
      <c r="AR308" s="34" t="n"/>
      <c r="AS308" s="46">
        <f>+AR308-AQ308</f>
        <v/>
      </c>
      <c r="AU308" s="25" t="inlineStr">
        <is>
          <t>Auto de archivo</t>
        </is>
      </c>
      <c r="AW308" s="38" t="n">
        <v>42145</v>
      </c>
      <c r="AX308" s="37" t="inlineStr">
        <is>
          <t>Miguel - J. Pablo</t>
        </is>
      </c>
      <c r="AY308" s="38" t="n">
        <v>42145</v>
      </c>
      <c r="AZ308" s="38" t="n">
        <v>42171</v>
      </c>
      <c r="BA308" s="37" t="inlineStr">
        <is>
          <t>Alba - Francisco - Juan Pablo</t>
        </is>
      </c>
      <c r="BB308" s="38" t="n">
        <v>42173</v>
      </c>
    </row>
    <row r="309">
      <c r="B309" t="inlineStr">
        <is>
          <t>306-2015</t>
        </is>
      </c>
      <c r="C309" s="25" t="n">
        <v>288067</v>
      </c>
      <c r="E309" s="25" t="inlineStr">
        <is>
          <t>RESIDUOS SOLIDOS</t>
        </is>
      </c>
      <c r="H309" s="25" t="inlineStr">
        <is>
          <t xml:space="preserve">Inadecuada disposicion de residuos solidos pr parte del restaurante. </t>
        </is>
      </c>
      <c r="I309" s="25" t="inlineStr">
        <is>
          <t>Anonimo</t>
        </is>
      </c>
      <c r="T309" s="25">
        <f>CONCATENATE(J309," ",K309," ",L309," ",M309," ",N309," ",O309," ",P309," ",Q309," ",AF309," ",S309)</f>
        <v/>
      </c>
      <c r="W309" s="25" t="inlineStr">
        <is>
          <t>Griselda (Restaurante)</t>
        </is>
      </c>
      <c r="X309" s="25" t="inlineStr">
        <is>
          <t>CL</t>
        </is>
      </c>
      <c r="Y309" s="25" t="n">
        <v>36</v>
      </c>
      <c r="AA309" s="25" t="inlineStr">
        <is>
          <t>SUR</t>
        </is>
      </c>
      <c r="AB309" s="25" t="n">
        <v>39</v>
      </c>
      <c r="AD309" s="25" t="n">
        <v>67</v>
      </c>
      <c r="AH309" s="25">
        <f>CONCATENATE(X309," ",Y309," ",Z309," ",AA309," ",AB309," ",AC309," ",AD309," ",AE309," ",AF309," ",AG309)</f>
        <v/>
      </c>
      <c r="AI309" s="25" t="inlineStr">
        <is>
          <t>No reporta</t>
        </is>
      </c>
      <c r="AJ309" s="25" t="inlineStr">
        <is>
          <t>No reporta</t>
        </is>
      </c>
      <c r="AK309" s="25" t="inlineStr">
        <is>
          <t>Zona Centro</t>
        </is>
      </c>
      <c r="AP309" s="25" t="n">
        <v>9</v>
      </c>
      <c r="AQ309" s="34" t="n">
        <v>42144</v>
      </c>
      <c r="AS309" s="46">
        <f>+AR309-AQ309</f>
        <v/>
      </c>
      <c r="AU309" s="25" t="inlineStr">
        <is>
          <t>Auto de archivo</t>
        </is>
      </c>
    </row>
    <row r="310">
      <c r="B310" t="inlineStr">
        <is>
          <t>307-2015</t>
        </is>
      </c>
      <c r="C310" s="25" t="n">
        <v>288300</v>
      </c>
      <c r="D310" s="25" t="inlineStr">
        <is>
          <t>ESPACIO PUBLICOS VERDES</t>
        </is>
      </c>
      <c r="H310" s="25" t="inlineStr">
        <is>
          <t>Cambio de piso Blando a piso duro.</t>
        </is>
      </c>
      <c r="I310" s="25" t="inlineStr">
        <is>
          <t>Albeiro Antonio Castaño</t>
        </is>
      </c>
      <c r="J310" s="25" t="inlineStr">
        <is>
          <t>CL</t>
        </is>
      </c>
      <c r="K310" s="25" t="n">
        <v>39</v>
      </c>
      <c r="M310" s="25" t="inlineStr">
        <is>
          <t>SUR</t>
        </is>
      </c>
      <c r="N310" s="25" t="n">
        <v>47</v>
      </c>
      <c r="P310" s="25" t="n">
        <v>10</v>
      </c>
      <c r="T310" s="25">
        <f>CONCATENATE(J310," ",K310," ",L310," ",M310," ",N310," ",O310," ",P310," ",Q310," ",AF310," ",S310)</f>
        <v/>
      </c>
      <c r="U310" s="25" t="n">
        <v>7563255</v>
      </c>
      <c r="V310" s="25" t="n">
        <v>3172773779</v>
      </c>
      <c r="W310" s="25" t="inlineStr">
        <is>
          <t>Alba</t>
        </is>
      </c>
      <c r="X310" s="25" t="inlineStr">
        <is>
          <t>CL</t>
        </is>
      </c>
      <c r="Y310" s="25" t="n">
        <v>39</v>
      </c>
      <c r="AA310" s="25" t="inlineStr">
        <is>
          <t>SUR</t>
        </is>
      </c>
      <c r="AB310" s="25" t="n">
        <v>47</v>
      </c>
      <c r="AD310" s="25" t="n">
        <v>12</v>
      </c>
      <c r="AH310" s="25">
        <f>CONCATENATE(X310," ",Y310," ",Z310," ",AA310," ",AB310," ",AC310," ",AD310," ",AE310," ",AF310," ",AG310)</f>
        <v/>
      </c>
      <c r="AI310" s="25" t="inlineStr">
        <is>
          <t>No reporta</t>
        </is>
      </c>
      <c r="AJ310" s="25" t="inlineStr">
        <is>
          <t>No reporta</t>
        </is>
      </c>
      <c r="AK310" s="25" t="inlineStr">
        <is>
          <t>Alcalá</t>
        </is>
      </c>
      <c r="AP310" s="25" t="n">
        <v>8</v>
      </c>
      <c r="AQ310" s="34" t="n">
        <v>42144</v>
      </c>
      <c r="AS310" s="46">
        <f>+AR310-AQ310</f>
        <v/>
      </c>
      <c r="AU310" s="25" t="inlineStr">
        <is>
          <t>Auto de archivo</t>
        </is>
      </c>
    </row>
    <row r="311">
      <c r="B311" t="inlineStr">
        <is>
          <t>308-2015</t>
        </is>
      </c>
      <c r="C311" s="25" t="n">
        <v>288004</v>
      </c>
      <c r="D311" s="25" t="inlineStr">
        <is>
          <t>FLORA</t>
        </is>
      </c>
      <c r="H311" s="25" t="inlineStr">
        <is>
          <t xml:space="preserve">Quema de material vegetal </t>
        </is>
      </c>
      <c r="I311" s="25" t="inlineStr">
        <is>
          <t>Urb. Cerezos de la Abadia</t>
        </is>
      </c>
      <c r="J311" s="25" t="inlineStr">
        <is>
          <t>CL</t>
        </is>
      </c>
      <c r="K311" s="25" t="n">
        <v>24</v>
      </c>
      <c r="M311" s="25" t="inlineStr">
        <is>
          <t>SUR</t>
        </is>
      </c>
      <c r="N311" s="25" t="n">
        <v>39</v>
      </c>
      <c r="P311" s="25" t="n">
        <v>85</v>
      </c>
      <c r="T311" s="25">
        <f>CONCATENATE(J311," ",K311," ",L311," ",M311," ",N311," ",O311," ",P311," ",Q311," ",AF311," ",S311)</f>
        <v/>
      </c>
      <c r="U311" s="25" t="inlineStr">
        <is>
          <t>811,005,432-3</t>
        </is>
      </c>
      <c r="W311" s="25" t="inlineStr">
        <is>
          <t>Por determinar</t>
        </is>
      </c>
      <c r="X311" s="25" t="inlineStr">
        <is>
          <t>CL</t>
        </is>
      </c>
      <c r="Y311" s="25" t="n">
        <v>24</v>
      </c>
      <c r="AA311" s="25" t="inlineStr">
        <is>
          <t>SUR</t>
        </is>
      </c>
      <c r="AB311" s="25" t="n">
        <v>39</v>
      </c>
      <c r="AD311" s="25" t="n">
        <v>85</v>
      </c>
      <c r="AH311" s="25">
        <f>CONCATENATE(X311," ",Y311," ",Z311," ",AA311," ",AB311," ",AC311," ",AD311," ",AE311," ",AF311," ",AG311)</f>
        <v/>
      </c>
      <c r="AI311" s="25" t="inlineStr">
        <is>
          <t>No reporta</t>
        </is>
      </c>
      <c r="AJ311" s="25" t="inlineStr">
        <is>
          <t>No reporta</t>
        </is>
      </c>
      <c r="AK311" s="25" t="inlineStr">
        <is>
          <t>Zuñiga</t>
        </is>
      </c>
      <c r="AP311" s="25" t="n">
        <v>4</v>
      </c>
      <c r="AQ311" s="34" t="n">
        <v>42144</v>
      </c>
      <c r="AS311" s="46">
        <f>+AR311-AQ311</f>
        <v/>
      </c>
      <c r="AU311" s="25" t="inlineStr">
        <is>
          <t>Auto de archivo</t>
        </is>
      </c>
    </row>
    <row r="312">
      <c r="B312" t="inlineStr">
        <is>
          <t>309-2015</t>
        </is>
      </c>
      <c r="C312" s="25" t="n">
        <v>287598</v>
      </c>
      <c r="E312" s="25" t="inlineStr">
        <is>
          <t>RESIDUOS SOLIDOS</t>
        </is>
      </c>
      <c r="H312" s="25" t="inlineStr">
        <is>
          <t>Recoleccion de basura o punto negro</t>
        </is>
      </c>
      <c r="I312" s="25" t="inlineStr">
        <is>
          <t>de oficio (Ponal)</t>
        </is>
      </c>
      <c r="T312" s="25">
        <f>CONCATENATE(J312," ",K312," ",L312," ",M312," ",N312," ",O312," ",P312," ",Q312," ",AF312," ",S312)</f>
        <v/>
      </c>
      <c r="W312" s="25" t="inlineStr">
        <is>
          <t>Por determinar</t>
        </is>
      </c>
      <c r="X312" s="25" t="inlineStr">
        <is>
          <t>CL</t>
        </is>
      </c>
      <c r="Y312" s="25" t="n">
        <v>44</v>
      </c>
      <c r="AB312" s="25" t="inlineStr">
        <is>
          <t>40 y 40a</t>
        </is>
      </c>
      <c r="AH312" s="25">
        <f>CONCATENATE(X312," ",Y312," ",Z312," ",AA312," ",AB312," ",AC312," ",AD312," ",AE312," ",AF312," ",AG312)</f>
        <v/>
      </c>
      <c r="AI312" s="25" t="inlineStr">
        <is>
          <t>no reporta</t>
        </is>
      </c>
      <c r="AJ312" s="25" t="inlineStr">
        <is>
          <t>no reporta</t>
        </is>
      </c>
      <c r="AK312" s="25" t="inlineStr">
        <is>
          <t>El Dorado</t>
        </is>
      </c>
      <c r="AP312" s="25" t="n">
        <v>7</v>
      </c>
      <c r="AQ312" s="34" t="n">
        <v>42143</v>
      </c>
      <c r="AS312" s="46">
        <f>+AR312-AQ312</f>
        <v/>
      </c>
      <c r="AU312" s="25" t="inlineStr">
        <is>
          <t>Auto de archivo</t>
        </is>
      </c>
    </row>
    <row r="313">
      <c r="B313" t="inlineStr">
        <is>
          <t>310-2015</t>
        </is>
      </c>
      <c r="C313" s="25" t="inlineStr">
        <is>
          <t>287666 - (289551)</t>
        </is>
      </c>
      <c r="D313" s="25" t="inlineStr">
        <is>
          <t>FLORA</t>
        </is>
      </c>
      <c r="H313" s="25" t="inlineStr">
        <is>
          <t>Daño a la vegetacion del sector.</t>
        </is>
      </c>
      <c r="I313" s="25" t="inlineStr">
        <is>
          <t>Rafael Dario Aristizabal - (Horacio Gil)</t>
        </is>
      </c>
      <c r="U313" s="25" t="inlineStr">
        <is>
          <t>no reporta - (1037577909)</t>
        </is>
      </c>
      <c r="V313" s="25" t="inlineStr">
        <is>
          <t>no reporta - (3014369365)</t>
        </is>
      </c>
      <c r="W313" s="25" t="inlineStr">
        <is>
          <t>Horacio Vigilante del sector - (Por determinar)</t>
        </is>
      </c>
      <c r="X313" s="25" t="inlineStr">
        <is>
          <t>CL</t>
        </is>
      </c>
      <c r="Y313" s="25" t="n">
        <v>32</v>
      </c>
      <c r="AB313" s="25" t="n">
        <v>40</v>
      </c>
      <c r="AC313" s="25" t="inlineStr">
        <is>
          <t>EE</t>
        </is>
      </c>
      <c r="AE313" s="25" t="inlineStr">
        <is>
          <t>SUR</t>
        </is>
      </c>
      <c r="AG313" s="25" t="inlineStr">
        <is>
          <t>Manga Azul</t>
        </is>
      </c>
      <c r="AH313" s="25">
        <f>CONCATENATE(X313," ",Y313," ",Z313," ",AA313," ",AB313," ",AC313," ",AD313," ",AE313," ",AF313," ",AG313)</f>
        <v/>
      </c>
      <c r="AI313" s="25" t="inlineStr">
        <is>
          <t>no reporta</t>
        </is>
      </c>
      <c r="AJ313" s="25" t="inlineStr">
        <is>
          <t>no reporta</t>
        </is>
      </c>
      <c r="AK313" s="25" t="inlineStr">
        <is>
          <t>El Dorado</t>
        </is>
      </c>
      <c r="AP313" s="25" t="n">
        <v>7</v>
      </c>
      <c r="AQ313" s="34" t="n">
        <v>42143</v>
      </c>
      <c r="AS313" s="46">
        <f>+AR313-AQ313</f>
        <v/>
      </c>
      <c r="AU313" s="25" t="inlineStr">
        <is>
          <t>Auto de archivo</t>
        </is>
      </c>
    </row>
    <row r="314">
      <c r="B314" t="inlineStr">
        <is>
          <t>311-2015</t>
        </is>
      </c>
      <c r="C314" s="25" t="n">
        <v>287344</v>
      </c>
      <c r="D314" s="25" t="inlineStr">
        <is>
          <t>FLORA</t>
        </is>
      </c>
      <c r="H314" s="25" t="inlineStr">
        <is>
          <t>Señora que daña Palma y no permite su desarrollo.</t>
        </is>
      </c>
      <c r="I314" s="25" t="inlineStr">
        <is>
          <t>Mary Luz Monzalbe</t>
        </is>
      </c>
      <c r="J314" s="25" t="inlineStr">
        <is>
          <t>KR</t>
        </is>
      </c>
      <c r="K314" s="25" t="n">
        <v>31</v>
      </c>
      <c r="N314" s="25" t="n">
        <v>41</v>
      </c>
      <c r="P314" s="25" t="n">
        <v>32</v>
      </c>
      <c r="Q314" s="25" t="inlineStr">
        <is>
          <t>SUR</t>
        </is>
      </c>
      <c r="R314" s="25" t="inlineStr">
        <is>
          <t>B. 3.5</t>
        </is>
      </c>
      <c r="S314" s="25" t="inlineStr">
        <is>
          <t>Apto 501</t>
        </is>
      </c>
      <c r="T314" s="25">
        <f>CONCATENATE(J314," ",K314," ",L314," ",M314," ",N314," ",O314," ",P314," ",Q314," ",AF314," ",S314)</f>
        <v/>
      </c>
      <c r="U314" s="25" t="n">
        <v>42723238</v>
      </c>
      <c r="V314" s="25" t="n">
        <v>3329154</v>
      </c>
      <c r="W314" s="25" t="inlineStr">
        <is>
          <t>Ramiro y Zulima</t>
        </is>
      </c>
      <c r="X314" s="25" t="inlineStr">
        <is>
          <t>KR</t>
        </is>
      </c>
      <c r="Y314" s="25" t="n">
        <v>31</v>
      </c>
      <c r="AB314" s="25" t="n">
        <v>41</v>
      </c>
      <c r="AD314" s="25" t="n">
        <v>32</v>
      </c>
      <c r="AE314" s="25" t="inlineStr">
        <is>
          <t>SUR</t>
        </is>
      </c>
      <c r="AF314" s="25" t="inlineStr">
        <is>
          <t>B. 3.5</t>
        </is>
      </c>
      <c r="AG314" s="25" t="inlineStr">
        <is>
          <t>Apto 101 Gualandayes</t>
        </is>
      </c>
      <c r="AH314" s="25">
        <f>CONCATENATE(X314," ",Y314," ",Z314," ",AA314," ",AB314," ",AC314," ",AD314," ",AE314," ",AT314," ",AG314)</f>
        <v/>
      </c>
      <c r="AI314" s="25" t="inlineStr">
        <is>
          <t>no reporta</t>
        </is>
      </c>
      <c r="AJ314" s="25" t="inlineStr">
        <is>
          <t>no reporta</t>
        </is>
      </c>
      <c r="AK314" s="25" t="inlineStr">
        <is>
          <t>El Dorado</t>
        </is>
      </c>
      <c r="AP314" s="25" t="n">
        <v>7</v>
      </c>
      <c r="AQ314" s="34" t="n">
        <v>42143</v>
      </c>
      <c r="AS314" s="46">
        <f>+AR314-AQ314</f>
        <v/>
      </c>
      <c r="AU314" s="25" t="inlineStr">
        <is>
          <t>Visitas patrulleros</t>
        </is>
      </c>
    </row>
    <row r="315">
      <c r="B315" t="inlineStr">
        <is>
          <t>312-2015</t>
        </is>
      </c>
      <c r="C315" s="25" t="n">
        <v>287761</v>
      </c>
      <c r="D315" s="25" t="inlineStr">
        <is>
          <t>FAUNA DOMÉSTICA</t>
        </is>
      </c>
      <c r="H315" s="25" t="inlineStr">
        <is>
          <t xml:space="preserve">Mascotas que no recogen los excrementos ni los sacan devidamente. </t>
        </is>
      </c>
      <c r="I315" s="25" t="inlineStr">
        <is>
          <t>De Oficio</t>
        </is>
      </c>
      <c r="T315" s="25">
        <f>CONCATENATE(J315," ",K315," ",L315," ",M315," ",N315," ",O315," ",P315," ",Q315," ",AF315," ",S315)</f>
        <v/>
      </c>
      <c r="W315" s="25" t="inlineStr">
        <is>
          <t>Por determinar</t>
        </is>
      </c>
      <c r="AG315" s="25" t="inlineStr">
        <is>
          <t>Parque San Marcos</t>
        </is>
      </c>
      <c r="AH315" s="25">
        <f>CONCATENATE(X315," ",Y315," ",Z315," ",AA315," ",AB315," ",AC315," ",AD315," ",AE315," ",AF315," ",AG315)</f>
        <v/>
      </c>
      <c r="AI315" s="25" t="inlineStr">
        <is>
          <t>no reporta</t>
        </is>
      </c>
      <c r="AJ315" s="25" t="inlineStr">
        <is>
          <t>no reporta</t>
        </is>
      </c>
      <c r="AK315" s="25" t="inlineStr">
        <is>
          <t>San Marcos</t>
        </is>
      </c>
      <c r="AP315" s="25" t="n">
        <v>2</v>
      </c>
      <c r="AQ315" s="34" t="n">
        <v>42143</v>
      </c>
      <c r="AS315" s="46">
        <f>+AR315-AQ315</f>
        <v/>
      </c>
      <c r="AU315" s="25" t="inlineStr">
        <is>
          <t>Auto de archivo</t>
        </is>
      </c>
      <c r="AW315" s="38" t="n">
        <v>42139</v>
      </c>
      <c r="AX315" s="37" t="inlineStr">
        <is>
          <t>Miguel A.</t>
        </is>
      </c>
      <c r="AY315" s="38" t="n">
        <v>42145</v>
      </c>
    </row>
    <row r="316">
      <c r="B316" t="inlineStr">
        <is>
          <t>313-2015</t>
        </is>
      </c>
      <c r="C316" s="25" t="n">
        <v>287360</v>
      </c>
      <c r="E316" s="25" t="inlineStr">
        <is>
          <t>RESIDUOS SOLIDOS</t>
        </is>
      </c>
      <c r="H316" s="25" t="inlineStr">
        <is>
          <t>Residuos solidos en sitio no autorizado y en horas no permitidas</t>
        </is>
      </c>
      <c r="I316" s="25" t="inlineStr">
        <is>
          <t>de oficio</t>
        </is>
      </c>
      <c r="T316" s="25">
        <f>CONCATENATE(J316," ",K316," ",L316," ",M316," ",N316," ",O316," ",P316," ",Q316," ",AF316," ",S316)</f>
        <v/>
      </c>
      <c r="W316" s="25" t="inlineStr">
        <is>
          <t>Luz Amparo Agudelo</t>
        </is>
      </c>
      <c r="X316" s="25" t="inlineStr">
        <is>
          <t>KR</t>
        </is>
      </c>
      <c r="Y316" s="25" t="n">
        <v>43</v>
      </c>
      <c r="AB316" s="25" t="n">
        <v>37</v>
      </c>
      <c r="AD316" s="25" t="n">
        <v>49</v>
      </c>
      <c r="AE316" s="25" t="inlineStr">
        <is>
          <t>SUR</t>
        </is>
      </c>
      <c r="AH316" s="25">
        <f>CONCATENATE(X316," ",Y316," ",Z316," ",AA316," ",AB316," ",AC316," ",AD316," ",AE316," ",AF316," ",AG316)</f>
        <v/>
      </c>
      <c r="AI316" s="25" t="n">
        <v>43431394</v>
      </c>
      <c r="AJ316" s="25" t="inlineStr">
        <is>
          <t>no reporta</t>
        </is>
      </c>
      <c r="AK316" s="25" t="inlineStr">
        <is>
          <t>Zona Centro</t>
        </is>
      </c>
      <c r="AP316" s="25" t="n">
        <v>9</v>
      </c>
      <c r="AQ316" s="34" t="n">
        <v>42143</v>
      </c>
      <c r="AS316" s="46">
        <f>+AR316-AQ316</f>
        <v/>
      </c>
      <c r="AU316" s="25" t="inlineStr">
        <is>
          <t>Auto de archivo</t>
        </is>
      </c>
    </row>
    <row r="317">
      <c r="B317" t="inlineStr">
        <is>
          <t>314-2015</t>
        </is>
      </c>
      <c r="C317" s="25" t="n">
        <v>287347</v>
      </c>
      <c r="D317" s="25" t="inlineStr">
        <is>
          <t>HÍDRICO</t>
        </is>
      </c>
      <c r="E317" s="25" t="inlineStr">
        <is>
          <t>MATERIALES DE CONSTRUCCIÓN</t>
        </is>
      </c>
      <c r="H317" s="25" t="inlineStr">
        <is>
          <t>Vertimiento de aguas sedimentadas</t>
        </is>
      </c>
      <c r="I317" s="25" t="inlineStr">
        <is>
          <t>de oficio</t>
        </is>
      </c>
      <c r="T317" s="25">
        <f>CONCATENATE(J317," ",K317," ",L317," ",M317," ",N317," ",O317," ",P317," ",Q317," ",AF317," ",S317)</f>
        <v/>
      </c>
      <c r="W317" s="25" t="inlineStr">
        <is>
          <t xml:space="preserve">Constructora Soluciones </t>
        </is>
      </c>
      <c r="X317" s="25" t="inlineStr">
        <is>
          <t>CL</t>
        </is>
      </c>
      <c r="Y317" s="25" t="n">
        <v>37</v>
      </c>
      <c r="AA317" s="25" t="inlineStr">
        <is>
          <t>SUR</t>
        </is>
      </c>
      <c r="AB317" s="25" t="n">
        <v>43</v>
      </c>
      <c r="AC317" s="25" t="inlineStr">
        <is>
          <t>A</t>
        </is>
      </c>
      <c r="AD317" s="25" t="n">
        <v>67</v>
      </c>
      <c r="AH317" s="25">
        <f>CONCATENATE(X317," ",Y317," ",Z317," ",AA317," ",AB317," ",AC317," ",AD317," ",AE317," ",AF317," ",AG317)</f>
        <v/>
      </c>
      <c r="AK317" s="25" t="inlineStr">
        <is>
          <t>Zona Centro</t>
        </is>
      </c>
      <c r="AP317" s="25" t="n">
        <v>9</v>
      </c>
      <c r="AQ317" s="34" t="n">
        <v>42143</v>
      </c>
      <c r="AS317" s="46">
        <f>+AR317-AQ317</f>
        <v/>
      </c>
      <c r="AU317" s="25" t="inlineStr">
        <is>
          <t>Auto de archivo</t>
        </is>
      </c>
    </row>
    <row r="318">
      <c r="B318" t="inlineStr">
        <is>
          <t>315-2015</t>
        </is>
      </c>
      <c r="C318" s="25" t="n">
        <v>282255</v>
      </c>
      <c r="E318" s="25" t="inlineStr">
        <is>
          <t>ESCOMBROS</t>
        </is>
      </c>
      <c r="H318" s="25" t="inlineStr">
        <is>
          <t>Sacaron mueble y escombros y no los han recogido</t>
        </is>
      </c>
      <c r="I318" s="25" t="inlineStr">
        <is>
          <t>de oficio</t>
        </is>
      </c>
      <c r="T318" s="25">
        <f>CONCATENATE(J318," ",K318," ",L318," ",M318," ",N318," ",O318," ",P318," ",Q318," ",AF318," ",S318)</f>
        <v/>
      </c>
      <c r="W318" s="25" t="inlineStr">
        <is>
          <t>Jose Anibal Cardona Castrillon</t>
        </is>
      </c>
      <c r="X318" s="25" t="inlineStr">
        <is>
          <t>CL</t>
        </is>
      </c>
      <c r="Y318" s="25" t="n">
        <v>40</v>
      </c>
      <c r="Z318" s="25" t="inlineStr">
        <is>
          <t>A</t>
        </is>
      </c>
      <c r="AA318" s="25" t="inlineStr">
        <is>
          <t>SUR</t>
        </is>
      </c>
      <c r="AB318" s="25" t="n">
        <v>45</v>
      </c>
      <c r="AC318" s="25" t="inlineStr">
        <is>
          <t>A</t>
        </is>
      </c>
      <c r="AD318" s="25" t="n">
        <v>37</v>
      </c>
      <c r="AH318" s="25">
        <f>CONCATENATE(X318," ",Y318," ",Z318," ",AA318," ",AB318," ",AC318," ",AD318," ",AE318," ",AF318," ",AG318)</f>
        <v/>
      </c>
      <c r="AI318" s="25" t="n">
        <v>8262143</v>
      </c>
      <c r="AJ318" s="25" t="n">
        <v>3317662</v>
      </c>
      <c r="AK318" s="25" t="inlineStr">
        <is>
          <t>Alcalá</t>
        </is>
      </c>
      <c r="AP318" s="25" t="n">
        <v>8</v>
      </c>
      <c r="AQ318" s="34" t="n">
        <v>42128</v>
      </c>
      <c r="AS318" s="46">
        <f>+AR318-AQ318</f>
        <v/>
      </c>
      <c r="AU318" s="25" t="inlineStr">
        <is>
          <t>Auto de archivo</t>
        </is>
      </c>
      <c r="AW318" s="38" t="n">
        <v>42124</v>
      </c>
      <c r="AX318" s="37" t="inlineStr">
        <is>
          <t>Miguel A.</t>
        </is>
      </c>
      <c r="AY318" s="38" t="n">
        <v>42144</v>
      </c>
    </row>
    <row r="319">
      <c r="B319" t="inlineStr">
        <is>
          <t>316-2015</t>
        </is>
      </c>
      <c r="C319" s="25" t="inlineStr">
        <is>
          <t>286480 - 286476</t>
        </is>
      </c>
      <c r="E319" s="25" t="inlineStr">
        <is>
          <t>RESIDUO ESPECIAL</t>
        </is>
      </c>
      <c r="H319" s="25" t="inlineStr">
        <is>
          <t>Residuos peligrosos en el espacio publico.</t>
        </is>
      </c>
      <c r="I319" s="25" t="inlineStr">
        <is>
          <t>de oficio</t>
        </is>
      </c>
      <c r="T319" s="25">
        <f>CONCATENATE(J319," ",K319," ",L319," ",M319," ",N319," ",O319," ",P319," ",Q319," ",AF319," ",S319)</f>
        <v/>
      </c>
      <c r="W319" s="25" t="inlineStr">
        <is>
          <t>Auteco</t>
        </is>
      </c>
      <c r="X319" s="25" t="inlineStr">
        <is>
          <t>CL</t>
        </is>
      </c>
      <c r="Y319" s="25" t="n">
        <v>37</v>
      </c>
      <c r="AA319" s="25" t="inlineStr">
        <is>
          <t>SUR</t>
        </is>
      </c>
      <c r="AB319" s="25" t="n">
        <v>45</v>
      </c>
      <c r="AC319" s="25" t="inlineStr">
        <is>
          <t>A</t>
        </is>
      </c>
      <c r="AH319" s="25">
        <f>CONCATENATE(X319," ",Y319," ",Z319," ",AA319," ",AB319," ",AC319," ",AD319," ",AE319," ",AF319," ",AG319)</f>
        <v/>
      </c>
      <c r="AI319" s="25" t="inlineStr">
        <is>
          <t>no reporta</t>
        </is>
      </c>
      <c r="AJ319" s="25" t="inlineStr">
        <is>
          <t>no reporta</t>
        </is>
      </c>
      <c r="AK319" s="25" t="inlineStr">
        <is>
          <t>Alcalá</t>
        </is>
      </c>
      <c r="AP319" s="25" t="n">
        <v>8</v>
      </c>
      <c r="AQ319" s="34" t="n">
        <v>42138</v>
      </c>
      <c r="AS319" s="46">
        <f>+AR319-AQ319</f>
        <v/>
      </c>
      <c r="AU319" s="25" t="inlineStr">
        <is>
          <t>Auto de archivo</t>
        </is>
      </c>
      <c r="AV319" s="25" t="inlineStr">
        <is>
          <t>Existe evidencia en video.</t>
        </is>
      </c>
    </row>
    <row r="320">
      <c r="B320" t="inlineStr">
        <is>
          <t>317-2015</t>
        </is>
      </c>
      <c r="C320" s="25" t="n">
        <v>285742</v>
      </c>
      <c r="E320" s="25" t="inlineStr">
        <is>
          <t>RESIDUOS SOLIDOS</t>
        </is>
      </c>
      <c r="H320" s="25" t="inlineStr">
        <is>
          <t xml:space="preserve">Mala disposicion de residuos solidos </t>
        </is>
      </c>
      <c r="I320" s="25" t="inlineStr">
        <is>
          <t>de oficio</t>
        </is>
      </c>
      <c r="T320" s="25">
        <f>CONCATENATE(J320," ",K320," ",L320," ",M320," ",N320," ",O320," ",P320," ",Q320," ",AF320," ",S320)</f>
        <v/>
      </c>
      <c r="W320" s="25" t="inlineStr">
        <is>
          <t>Feria del Calzado</t>
        </is>
      </c>
      <c r="X320" s="25" t="inlineStr">
        <is>
          <t>KR</t>
        </is>
      </c>
      <c r="Y320" s="25" t="n">
        <v>43</v>
      </c>
      <c r="AB320" s="25" t="n">
        <v>35</v>
      </c>
      <c r="AD320" s="25" t="n">
        <v>68</v>
      </c>
      <c r="AH320" s="25">
        <f>CONCATENATE(X320," ",Y320," ",Z320," ",AA320," ",AB320," ",AC320," ",AD320," ",AE320," ",AF320," ",AG320)</f>
        <v/>
      </c>
      <c r="AK320" s="25" t="inlineStr">
        <is>
          <t>Zona Centro</t>
        </is>
      </c>
      <c r="AP320" s="25" t="n">
        <v>9</v>
      </c>
      <c r="AQ320" s="34" t="n">
        <v>42137</v>
      </c>
      <c r="AS320" s="46">
        <f>+AR320-AQ320</f>
        <v/>
      </c>
      <c r="AU320" s="25" t="inlineStr">
        <is>
          <t>Auto de archivo</t>
        </is>
      </c>
    </row>
    <row r="321">
      <c r="B321" t="inlineStr">
        <is>
          <t>318-2015</t>
        </is>
      </c>
      <c r="C321" s="25" t="n">
        <v>285741</v>
      </c>
      <c r="E321" s="25" t="inlineStr">
        <is>
          <t>RESIDUOS SOLIDOS</t>
        </is>
      </c>
      <c r="H321" s="25" t="inlineStr">
        <is>
          <t xml:space="preserve">Mala disposicion de residuos solidos </t>
        </is>
      </c>
      <c r="I321" s="25" t="inlineStr">
        <is>
          <t>de oficio</t>
        </is>
      </c>
      <c r="T321" s="25">
        <f>CONCATENATE(J321," ",K321," ",L321," ",M321," ",N321," ",O321," ",P321," ",Q321," ",AF321," ",S321)</f>
        <v/>
      </c>
      <c r="W321" s="25" t="inlineStr">
        <is>
          <t>Vluzy Envigado</t>
        </is>
      </c>
      <c r="X321" s="25" t="inlineStr">
        <is>
          <t>KR</t>
        </is>
      </c>
      <c r="Y321" s="25" t="n">
        <v>43</v>
      </c>
      <c r="AB321" s="25" t="n">
        <v>36</v>
      </c>
      <c r="AD321" s="25" t="n">
        <v>17</v>
      </c>
      <c r="AE321" s="25" t="inlineStr">
        <is>
          <t>SUR</t>
        </is>
      </c>
      <c r="AH321" s="25">
        <f>CONCATENATE(X321," ",Y321," ",Z321," ",AA321," ",AB321," ",AC321," ",AD321," ",AE321," ",AF321," ",AG321)</f>
        <v/>
      </c>
      <c r="AK321" s="25" t="inlineStr">
        <is>
          <t>Zona Centro</t>
        </is>
      </c>
      <c r="AP321" s="25" t="n">
        <v>9</v>
      </c>
      <c r="AQ321" s="34" t="n">
        <v>42137</v>
      </c>
      <c r="AS321" s="46">
        <f>+AR321-AQ321</f>
        <v/>
      </c>
      <c r="AU321" s="25" t="inlineStr">
        <is>
          <t>Auto de archivo</t>
        </is>
      </c>
    </row>
    <row r="322">
      <c r="B322" t="inlineStr">
        <is>
          <t>319-2015</t>
        </is>
      </c>
      <c r="C322" s="25" t="n">
        <v>285390</v>
      </c>
      <c r="E322" s="25" t="inlineStr">
        <is>
          <t>RESIDUOS SOLIDOS</t>
        </is>
      </c>
      <c r="H322" s="25" t="inlineStr">
        <is>
          <t xml:space="preserve">Mala disposicion de residuos solidos </t>
        </is>
      </c>
      <c r="I322" s="25" t="inlineStr">
        <is>
          <t>de oficio</t>
        </is>
      </c>
      <c r="T322" s="25">
        <f>CONCATENATE(J322," ",K322," ",L322," ",M322," ",N322," ",O322," ",P322," ",Q322," ",AF322," ",S322)</f>
        <v/>
      </c>
      <c r="W322" s="25" t="inlineStr">
        <is>
          <t>Liliana Cristina Gallego Garcia</t>
        </is>
      </c>
      <c r="X322" s="25" t="inlineStr">
        <is>
          <t>CL</t>
        </is>
      </c>
      <c r="Y322" s="25" t="n">
        <v>36</v>
      </c>
      <c r="AA322" s="25" t="inlineStr">
        <is>
          <t>SUR</t>
        </is>
      </c>
      <c r="AG322" s="25" t="inlineStr">
        <is>
          <t>Piso 2</t>
        </is>
      </c>
      <c r="AH322" s="25">
        <f>CONCATENATE(X322," ",Y322," ",Z322," ",AA322," ",AB322," ",AC322," ",AD322," ",AE322," ",AF322," ",AG322)</f>
        <v/>
      </c>
      <c r="AK322" s="25" t="inlineStr">
        <is>
          <t>Zona Centro</t>
        </is>
      </c>
      <c r="AP322" s="25" t="n">
        <v>9</v>
      </c>
      <c r="AQ322" s="34" t="n">
        <v>42136</v>
      </c>
      <c r="AS322" s="46">
        <f>+AR322-AQ322</f>
        <v/>
      </c>
      <c r="AT322" s="25" t="inlineStr">
        <is>
          <t>Comparendo ambiental</t>
        </is>
      </c>
      <c r="AU322" s="25" t="inlineStr">
        <is>
          <t>Auto de archivo</t>
        </is>
      </c>
    </row>
    <row r="323">
      <c r="B323" t="inlineStr">
        <is>
          <t>320-2015</t>
        </is>
      </c>
      <c r="C323" s="25" t="n">
        <v>286477</v>
      </c>
      <c r="E323" s="25" t="inlineStr">
        <is>
          <t>RESIDUOS SOLIDOS</t>
        </is>
      </c>
      <c r="H323" s="25" t="inlineStr">
        <is>
          <t xml:space="preserve">Mala disposición de residuos solidos. </t>
        </is>
      </c>
      <c r="I323" s="25" t="inlineStr">
        <is>
          <t>de oficio</t>
        </is>
      </c>
      <c r="T323" s="25">
        <f>CONCATENATE(J323," ",K323," ",L323," ",M323," ",N323," ",O323," ",P323," ",Q323," ",AF323," ",S323)</f>
        <v/>
      </c>
      <c r="W323" s="25" t="inlineStr">
        <is>
          <t>Bancolombia</t>
        </is>
      </c>
      <c r="AG323" s="25" t="inlineStr">
        <is>
          <t>Pasaje del Ley</t>
        </is>
      </c>
      <c r="AH323" s="25">
        <f>CONCATENATE(X323," ",Y323," ",Z323," ",AA323," ",AB323," ",AC323," ",AD323," ",AE323," ",AF323," ",AG323)</f>
        <v/>
      </c>
      <c r="AK323" s="25" t="inlineStr">
        <is>
          <t>Zona Centro</t>
        </is>
      </c>
      <c r="AP323" s="25" t="n">
        <v>9</v>
      </c>
      <c r="AQ323" s="34" t="n">
        <v>42138</v>
      </c>
      <c r="AS323" s="46">
        <f>+AR323-AQ323</f>
        <v/>
      </c>
      <c r="AU323" s="25" t="inlineStr">
        <is>
          <t>Auto de archivo</t>
        </is>
      </c>
      <c r="AV323" s="25" t="inlineStr">
        <is>
          <t>Existe evidencia en video.</t>
        </is>
      </c>
    </row>
    <row r="324">
      <c r="B324" t="inlineStr">
        <is>
          <t>321-2015</t>
        </is>
      </c>
      <c r="C324" s="25" t="n">
        <v>286325</v>
      </c>
      <c r="E324" s="25" t="inlineStr">
        <is>
          <t>ESCOMBROS</t>
        </is>
      </c>
      <c r="H324" s="25" t="inlineStr">
        <is>
          <t>Escombros acopiados en zona verde.</t>
        </is>
      </c>
      <c r="I324" s="25" t="inlineStr">
        <is>
          <t>Anonimo</t>
        </is>
      </c>
      <c r="T324" s="25">
        <f>CONCATENATE(J324," ",K324," ",L324," ",M324," ",N324," ",O324," ",P324," ",Q324," ",AF324," ",S324)</f>
        <v/>
      </c>
      <c r="W324" s="25" t="inlineStr">
        <is>
          <t>Por determinar</t>
        </is>
      </c>
      <c r="X324" s="25" t="inlineStr">
        <is>
          <t>KR</t>
        </is>
      </c>
      <c r="Y324" s="25" t="n">
        <v>42</v>
      </c>
      <c r="Z324" s="25" t="inlineStr">
        <is>
          <t>BB</t>
        </is>
      </c>
      <c r="AB324" s="25" t="n">
        <v>48</v>
      </c>
      <c r="AC324" s="25" t="inlineStr">
        <is>
          <t>C</t>
        </is>
      </c>
      <c r="AD324" s="25" t="n">
        <v>45</v>
      </c>
      <c r="AE324" s="25" t="inlineStr">
        <is>
          <t>SUR</t>
        </is>
      </c>
      <c r="AG324" s="25" t="inlineStr">
        <is>
          <t>Apto 104</t>
        </is>
      </c>
      <c r="AH324" s="25">
        <f>CONCATENATE(X324," ",Y324," ",Z324," ",AA324," ",AB324," ",AC324," ",AD324," ",AE324," ",AF324," ",AG324)</f>
        <v/>
      </c>
      <c r="AI324" s="25" t="inlineStr">
        <is>
          <t>no reporta</t>
        </is>
      </c>
      <c r="AJ324" s="25" t="inlineStr">
        <is>
          <t>no reporta</t>
        </is>
      </c>
      <c r="AK324" s="25" t="inlineStr">
        <is>
          <t>Zona Centro</t>
        </is>
      </c>
      <c r="AP324" s="25" t="n">
        <v>9</v>
      </c>
      <c r="AQ324" s="34" t="n">
        <v>42138</v>
      </c>
      <c r="AS324" s="46">
        <f>+AR324-AQ324</f>
        <v/>
      </c>
      <c r="AU324" s="25" t="inlineStr">
        <is>
          <t>Auto de archivo</t>
        </is>
      </c>
    </row>
    <row r="325">
      <c r="B325" t="inlineStr">
        <is>
          <t>322-2015</t>
        </is>
      </c>
      <c r="C325" s="25" t="n">
        <v>286928</v>
      </c>
      <c r="D325" s="25" t="inlineStr">
        <is>
          <t>FAUNA SILVESTRE</t>
        </is>
      </c>
      <c r="H325" s="25" t="inlineStr">
        <is>
          <t>Inadecuado manejo de palomas</t>
        </is>
      </c>
      <c r="I325" s="25" t="inlineStr">
        <is>
          <t>de oficio</t>
        </is>
      </c>
      <c r="T325" s="25">
        <f>CONCATENATE(J325," ",K325," ",L325," ",M325," ",N325," ",O325," ",P325," ",Q325," ",AF325," ",S325)</f>
        <v/>
      </c>
      <c r="W325" s="25" t="inlineStr">
        <is>
          <t>Dario Arredondo Sierra</t>
        </is>
      </c>
      <c r="AG325" s="25" t="inlineStr">
        <is>
          <t>Barrio la inmaculada</t>
        </is>
      </c>
      <c r="AH325" s="25">
        <f>CONCATENATE(X325," ",Y325," ",Z325," ",AA325," ",AB325," ",AC325," ",AD325," ",AE325," ",AF325," ",AG325)</f>
        <v/>
      </c>
      <c r="AK325" s="25" t="inlineStr">
        <is>
          <t>Inmaculada</t>
        </is>
      </c>
      <c r="AP325" s="25" t="n">
        <v>5</v>
      </c>
      <c r="AQ325" s="34" t="n">
        <v>42139</v>
      </c>
      <c r="AS325" s="46">
        <f>+AR325-AQ325</f>
        <v/>
      </c>
      <c r="AU325" s="25" t="inlineStr">
        <is>
          <t>Auto de archivo</t>
        </is>
      </c>
      <c r="AV325" s="25" t="inlineStr">
        <is>
          <t>El señor no asiste a la cita del 21-05-2015</t>
        </is>
      </c>
    </row>
    <row r="326">
      <c r="B326" t="inlineStr">
        <is>
          <t>323-2015</t>
        </is>
      </c>
      <c r="C326" s="25" t="n">
        <v>286306</v>
      </c>
      <c r="D326" s="25" t="inlineStr">
        <is>
          <t>HÍDRICO</t>
        </is>
      </c>
      <c r="H326" s="25" t="inlineStr">
        <is>
          <t>Obstruccion de tuberia por deslizamiento.</t>
        </is>
      </c>
      <c r="I326" s="25" t="inlineStr">
        <is>
          <t>Juan Fernando Restrepo Valencia</t>
        </is>
      </c>
      <c r="S326" s="25" t="inlineStr">
        <is>
          <t>Sector los Lucas Predio 735</t>
        </is>
      </c>
      <c r="T326" s="25">
        <f>CONCATENATE(J326," ",K326," ",L326," ",M326," ",N326," ",O326," ",P326," ",Q326," ",AF326," ",S326)</f>
        <v/>
      </c>
      <c r="U326" s="25" t="inlineStr">
        <is>
          <t>no reporta</t>
        </is>
      </c>
      <c r="V326" s="25" t="n">
        <v>3187157479</v>
      </c>
      <c r="W326" s="25" t="inlineStr">
        <is>
          <t>Pedro Pablo Montoya - Albeiro Monsalve.</t>
        </is>
      </c>
      <c r="AG326" s="25" t="inlineStr">
        <is>
          <t>Sector los lucas</t>
        </is>
      </c>
      <c r="AH326" s="25">
        <f>CONCATENATE(X326," ",Y326," ",Z326," ",AA326," ",AB326," ",AC326," ",AD326," ",AE326," ",AF326," ",AG326)</f>
        <v/>
      </c>
      <c r="AK326" s="25" t="inlineStr">
        <is>
          <t>El Vallano</t>
        </is>
      </c>
      <c r="AL326" s="25" t="inlineStr">
        <is>
          <t>El Vallano</t>
        </is>
      </c>
      <c r="AP326" s="25" t="n">
        <v>11</v>
      </c>
      <c r="AQ326" s="34" t="n">
        <v>42138</v>
      </c>
      <c r="AS326" s="46">
        <f>+AR326-AQ326</f>
        <v/>
      </c>
      <c r="AU326" s="25" t="inlineStr">
        <is>
          <t>Auto de archivo</t>
        </is>
      </c>
      <c r="AW326" s="38" t="n">
        <v>42159</v>
      </c>
      <c r="AX326" s="37" t="inlineStr">
        <is>
          <t>j. guzman</t>
        </is>
      </c>
      <c r="AY326" s="38" t="n">
        <v>42159</v>
      </c>
    </row>
    <row r="327">
      <c r="B327" t="inlineStr">
        <is>
          <t>324-2015</t>
        </is>
      </c>
      <c r="C327" s="25" t="n">
        <v>286667</v>
      </c>
      <c r="E327" s="25" t="inlineStr">
        <is>
          <t>ESCOMBROS</t>
        </is>
      </c>
      <c r="H327" s="25" t="inlineStr">
        <is>
          <t>Acomulacion de escombros en el espacio publico hace mas de 10 dias.</t>
        </is>
      </c>
      <c r="I327" s="25" t="inlineStr">
        <is>
          <t>Enviaseo</t>
        </is>
      </c>
      <c r="T327" s="25">
        <f>CONCATENATE(J327," ",K327," ",L327," ",M327," ",N327," ",O327," ",P327," ",Q327," ",AF327," ",S327)</f>
        <v/>
      </c>
      <c r="W327" s="25" t="inlineStr">
        <is>
          <t>Aracely Arollave Flores</t>
        </is>
      </c>
      <c r="X327" s="25" t="inlineStr">
        <is>
          <t>TR</t>
        </is>
      </c>
      <c r="Y327" s="25" t="n">
        <v>35</v>
      </c>
      <c r="AA327" s="25" t="inlineStr">
        <is>
          <t>SUR</t>
        </is>
      </c>
      <c r="AB327" s="25" t="n">
        <v>30</v>
      </c>
      <c r="AD327" s="25" t="n">
        <v>33</v>
      </c>
      <c r="AH327" s="25">
        <f>CONCATENATE(X327," ",Y327," ",Z327," ",AA327," ",AB327," ",AC327," ",AD327," ",AE327," ",AF327," ",AG327)</f>
        <v/>
      </c>
      <c r="AK327" s="25" t="inlineStr">
        <is>
          <t>La Sebastiana</t>
        </is>
      </c>
      <c r="AP327" s="25" t="n">
        <v>3</v>
      </c>
      <c r="AQ327" s="34" t="n">
        <v>42138</v>
      </c>
      <c r="AS327" s="46">
        <f>+AR327-AQ327</f>
        <v/>
      </c>
      <c r="AU327" s="25" t="inlineStr">
        <is>
          <t>Auto de archivo</t>
        </is>
      </c>
    </row>
    <row r="328">
      <c r="B328" t="inlineStr">
        <is>
          <t>325-2015</t>
        </is>
      </c>
      <c r="C328" s="25" t="n">
        <v>286630</v>
      </c>
      <c r="E328" s="25" t="inlineStr">
        <is>
          <t>RESIDUOS SOLIDOS</t>
        </is>
      </c>
      <c r="H328" s="25" t="inlineStr">
        <is>
          <t>Sector donde arrojan basuras a horas no debidas.</t>
        </is>
      </c>
      <c r="I328" s="25" t="inlineStr">
        <is>
          <t>Arturo Correa</t>
        </is>
      </c>
      <c r="J328" s="25" t="inlineStr">
        <is>
          <t>KR</t>
        </is>
      </c>
      <c r="K328" s="25" t="n">
        <v>40</v>
      </c>
      <c r="L328" s="25" t="inlineStr">
        <is>
          <t>A</t>
        </is>
      </c>
      <c r="N328" s="25" t="n">
        <v>40</v>
      </c>
      <c r="P328" s="25" t="n">
        <v>100</v>
      </c>
      <c r="Q328" s="25" t="inlineStr">
        <is>
          <t>SUR</t>
        </is>
      </c>
      <c r="T328" s="25">
        <f>CONCATENATE(J328," ",K328," ",L328," ",M328," ",N328," ",O328," ",P328," ",Q328," ",AF328," ",S328)</f>
        <v/>
      </c>
      <c r="W328" s="25" t="inlineStr">
        <is>
          <t>Habitantes del Sector</t>
        </is>
      </c>
      <c r="X328" s="25" t="inlineStr">
        <is>
          <t>KR</t>
        </is>
      </c>
      <c r="Y328" s="25" t="n">
        <v>40</v>
      </c>
      <c r="Z328" s="25" t="inlineStr">
        <is>
          <t>A</t>
        </is>
      </c>
      <c r="AB328" s="25" t="n">
        <v>44</v>
      </c>
      <c r="AH328" s="25">
        <f>CONCATENATE(X328," ",Y328," ",Z328," ",AA328," ",AB328," ",AC328," ",AD328," ",AE328," ",AF328," ",AG328)</f>
        <v/>
      </c>
      <c r="AK328" s="25" t="inlineStr">
        <is>
          <t>El Dorado</t>
        </is>
      </c>
      <c r="AP328" s="25" t="n">
        <v>7</v>
      </c>
      <c r="AQ328" s="34" t="n">
        <v>42138</v>
      </c>
      <c r="AS328" s="46">
        <f>+AR328-AQ328</f>
        <v/>
      </c>
      <c r="AU328" s="25" t="inlineStr">
        <is>
          <t>Auto de archivo</t>
        </is>
      </c>
    </row>
    <row r="329">
      <c r="B329" t="inlineStr">
        <is>
          <t>326-2015</t>
        </is>
      </c>
      <c r="C329" s="25" t="n">
        <v>286921</v>
      </c>
      <c r="E329" s="25" t="inlineStr">
        <is>
          <t>RESIDUOS SOLIDOS</t>
        </is>
      </c>
      <c r="H329" s="25" t="inlineStr">
        <is>
          <t xml:space="preserve">Mala disposicion de residuos solidos </t>
        </is>
      </c>
      <c r="I329" s="25" t="inlineStr">
        <is>
          <t>de oficio</t>
        </is>
      </c>
      <c r="T329" s="25">
        <f>CONCATENATE(J329," ",K329," ",L329," ",M329," ",N329," ",O329," ",P329," ",Q329," ",AF329," ",S329)</f>
        <v/>
      </c>
      <c r="W329" s="25" t="inlineStr">
        <is>
          <t>Cangrejugos</t>
        </is>
      </c>
      <c r="X329" s="25" t="inlineStr">
        <is>
          <t>TR</t>
        </is>
      </c>
      <c r="Y329" s="25" t="n">
        <v>33</v>
      </c>
      <c r="Z329" s="25" t="inlineStr">
        <is>
          <t>B</t>
        </is>
      </c>
      <c r="AA329" s="25" t="inlineStr">
        <is>
          <t>SUR</t>
        </is>
      </c>
      <c r="AB329" s="25" t="n">
        <v>39</v>
      </c>
      <c r="AD329" s="25" t="n">
        <v>6</v>
      </c>
      <c r="AH329" s="25">
        <f>CONCATENATE(X329," ",Y329," ",Z329," ",AA329," ",AB329," ",AC329," ",AD329," ",AE329," ",AF329," ",AG329)</f>
        <v/>
      </c>
      <c r="AK329" s="25" t="inlineStr">
        <is>
          <t>Zona Centro</t>
        </is>
      </c>
      <c r="AP329" s="25" t="n">
        <v>9</v>
      </c>
      <c r="AQ329" s="34" t="n">
        <v>42139</v>
      </c>
      <c r="AS329" s="46">
        <f>+AR329-AQ329</f>
        <v/>
      </c>
      <c r="AU329" s="25" t="inlineStr">
        <is>
          <t>Auto de archivo</t>
        </is>
      </c>
    </row>
    <row r="330">
      <c r="B330" t="inlineStr">
        <is>
          <t>327-2015</t>
        </is>
      </c>
      <c r="C330" s="25" t="n">
        <v>286927</v>
      </c>
      <c r="E330" s="25" t="inlineStr">
        <is>
          <t>RESIDUOS SOLIDOS</t>
        </is>
      </c>
      <c r="H330" s="25" t="inlineStr">
        <is>
          <t xml:space="preserve">Mala disposicion de residuos solidos </t>
        </is>
      </c>
      <c r="I330" s="25" t="inlineStr">
        <is>
          <t>de oficio</t>
        </is>
      </c>
      <c r="T330" s="25">
        <f>CONCATENATE(J330," ",K330," ",L330," ",M330," ",N330," ",O330," ",P330," ",Q330," ",AF330," ",S330)</f>
        <v/>
      </c>
      <c r="W330" s="25" t="inlineStr">
        <is>
          <t>Mauricio Klinker Arango</t>
        </is>
      </c>
      <c r="X330" s="25" t="inlineStr">
        <is>
          <t>CL</t>
        </is>
      </c>
      <c r="Y330" s="25" t="n">
        <v>38</v>
      </c>
      <c r="AA330" s="25" t="inlineStr">
        <is>
          <t>SUR</t>
        </is>
      </c>
      <c r="AB330" s="25" t="n">
        <v>35</v>
      </c>
      <c r="AD330" s="25" t="n">
        <v>52</v>
      </c>
      <c r="AH330" s="25">
        <f>CONCATENATE(X330," ",Y330," ",Z330," ",AA330," ",AB330," ",AC330," ",AD330," ",AE330," ",AF330," ",AG330)</f>
        <v/>
      </c>
      <c r="AK330" s="25" t="inlineStr">
        <is>
          <t>Zona Centro</t>
        </is>
      </c>
      <c r="AP330" s="25" t="n">
        <v>9</v>
      </c>
      <c r="AQ330" s="34" t="n">
        <v>42139</v>
      </c>
      <c r="AS330" s="46">
        <f>+AR330-AQ330</f>
        <v/>
      </c>
      <c r="AU330" s="25" t="inlineStr">
        <is>
          <t>Auto de archivo</t>
        </is>
      </c>
    </row>
    <row r="331">
      <c r="B331" t="inlineStr">
        <is>
          <t>328-2015</t>
        </is>
      </c>
      <c r="C331" s="25" t="inlineStr">
        <is>
          <t>3421-416278</t>
        </is>
      </c>
      <c r="D331" s="25" t="inlineStr">
        <is>
          <t>HÍDRICO</t>
        </is>
      </c>
      <c r="H331" s="25" t="inlineStr">
        <is>
          <t>Afectacion a fuente Hidrica</t>
        </is>
      </c>
      <c r="I331" s="25" t="inlineStr">
        <is>
          <t>De Oficio</t>
        </is>
      </c>
      <c r="T331" s="25">
        <f>CONCATENATE(J331," ",K331," ",L331," ",M331," ",N331," ",O331," ",P331," ",Q331," ",AF331," ",S331)</f>
        <v/>
      </c>
      <c r="W331" s="25" t="inlineStr">
        <is>
          <t>Andina Construcciones</t>
        </is>
      </c>
      <c r="AG331" s="25" t="inlineStr">
        <is>
          <t>Sector Barrio Nuevo</t>
        </is>
      </c>
      <c r="AH331" s="25">
        <f>CONCATENATE(X331," ",Y331," ",Z331," ",AA331," ",AB331," ",AC331," ",AD331," ",AE331," ",AF331," ",AG331)</f>
        <v/>
      </c>
      <c r="AI331" s="25" t="inlineStr">
        <is>
          <t>no reporta</t>
        </is>
      </c>
      <c r="AJ331" s="25" t="n">
        <v>2883288</v>
      </c>
      <c r="AK331" s="25" t="inlineStr">
        <is>
          <t>El Salado</t>
        </is>
      </c>
      <c r="AP331" s="25" t="n">
        <v>6</v>
      </c>
      <c r="AQ331" s="34" t="n">
        <v>42143</v>
      </c>
      <c r="AS331" s="46">
        <f>+AR331-AQ331</f>
        <v/>
      </c>
      <c r="AU331" s="25" t="inlineStr">
        <is>
          <t>Auto de archivo</t>
        </is>
      </c>
    </row>
    <row r="332">
      <c r="B332" t="inlineStr">
        <is>
          <t>329-2015</t>
        </is>
      </c>
      <c r="C332" s="25" t="n">
        <v>286926</v>
      </c>
      <c r="E332" s="25" t="inlineStr">
        <is>
          <t>RESIDUOS SOLIDOS</t>
        </is>
      </c>
      <c r="H332" s="25" t="inlineStr">
        <is>
          <t xml:space="preserve">Mala disposicion de residuos solidos </t>
        </is>
      </c>
      <c r="I332" s="25" t="inlineStr">
        <is>
          <t>de oficio</t>
        </is>
      </c>
      <c r="T332" s="25">
        <f>CONCATENATE(J332," ",K332," ",L332," ",M332," ",N332," ",O332," ",P332," ",Q332," ",AF332," ",S332)</f>
        <v/>
      </c>
      <c r="W332" s="25" t="inlineStr">
        <is>
          <t>El cubanazo</t>
        </is>
      </c>
      <c r="X332" s="25" t="inlineStr">
        <is>
          <t>TR</t>
        </is>
      </c>
      <c r="Y332" s="25" t="n">
        <v>33</v>
      </c>
      <c r="Z332" s="25" t="inlineStr">
        <is>
          <t>B</t>
        </is>
      </c>
      <c r="AA332" s="25" t="inlineStr">
        <is>
          <t>SUR</t>
        </is>
      </c>
      <c r="AB332" s="25" t="n">
        <v>34</v>
      </c>
      <c r="AD332" s="25" t="n">
        <v>50</v>
      </c>
      <c r="AH332" s="25">
        <f>CONCATENATE(X332," ",Y332," ",Z332," ",AA332," ",AB332," ",AC332," ",AD332," ",AE332," ",AF332," ",AG332)</f>
        <v/>
      </c>
      <c r="AK332" s="25" t="inlineStr">
        <is>
          <t>Zona Centro</t>
        </is>
      </c>
      <c r="AP332" s="25" t="n">
        <v>9</v>
      </c>
      <c r="AQ332" s="34" t="n">
        <v>42139</v>
      </c>
      <c r="AS332" s="46">
        <f>+AR332-AQ332</f>
        <v/>
      </c>
      <c r="AU332" s="25" t="inlineStr">
        <is>
          <t xml:space="preserve">Auto de inicio </t>
        </is>
      </c>
    </row>
    <row r="333">
      <c r="B333" t="inlineStr">
        <is>
          <t>330-2015</t>
        </is>
      </c>
      <c r="C333" s="25" t="n">
        <v>286925</v>
      </c>
      <c r="E333" s="25" t="inlineStr">
        <is>
          <t>RESIDUOS SOLIDOS</t>
        </is>
      </c>
      <c r="H333" s="25" t="inlineStr">
        <is>
          <t xml:space="preserve">Mala disposicion de residuos solidos </t>
        </is>
      </c>
      <c r="I333" s="25" t="inlineStr">
        <is>
          <t>de oficio</t>
        </is>
      </c>
      <c r="T333" s="25">
        <f>CONCATENATE(J333," ",K333," ",L333," ",M333," ",N333," ",O333," ",P333," ",Q333," ",AF333," ",S333)</f>
        <v/>
      </c>
      <c r="W333" s="25" t="inlineStr">
        <is>
          <t>Carmen Emith Jimenez</t>
        </is>
      </c>
      <c r="X333" s="25" t="inlineStr">
        <is>
          <t>TR</t>
        </is>
      </c>
      <c r="Y333" s="25" t="n">
        <v>35</v>
      </c>
      <c r="AB333" s="25" t="n">
        <v>38</v>
      </c>
      <c r="AD333" s="25" t="n">
        <v>45</v>
      </c>
      <c r="AE333" s="25" t="inlineStr">
        <is>
          <t>SUR</t>
        </is>
      </c>
      <c r="AH333" s="25">
        <f>CONCATENATE(X333," ",Y333," ",Z333," ",AA333," ",AB333," ",AC333," ",AD333," ",AE333," ",AF333," ",AG333)</f>
        <v/>
      </c>
      <c r="AK333" s="25" t="inlineStr">
        <is>
          <t>Mesa</t>
        </is>
      </c>
      <c r="AP333" s="25" t="n">
        <v>9</v>
      </c>
      <c r="AQ333" s="34" t="n">
        <v>42139</v>
      </c>
      <c r="AS333" s="46">
        <f>+AR333-AQ333</f>
        <v/>
      </c>
      <c r="AU333" s="25" t="inlineStr">
        <is>
          <t>Auto de archivo</t>
        </is>
      </c>
    </row>
    <row r="334">
      <c r="B334" t="inlineStr">
        <is>
          <t>331-2015</t>
        </is>
      </c>
      <c r="C334" s="25" t="n">
        <v>286924</v>
      </c>
      <c r="E334" s="25" t="inlineStr">
        <is>
          <t>RESIDUOS SOLIDOS</t>
        </is>
      </c>
      <c r="H334" s="25" t="inlineStr">
        <is>
          <t xml:space="preserve">Mala disposicion de residuos solidos </t>
        </is>
      </c>
      <c r="I334" s="25" t="inlineStr">
        <is>
          <t>de oficio</t>
        </is>
      </c>
      <c r="T334" s="25">
        <f>CONCATENATE(J334," ",K334," ",L334," ",M334," ",N334," ",O334," ",P334," ",Q334," ",AF334," ",S334)</f>
        <v/>
      </c>
      <c r="W334" s="25" t="inlineStr">
        <is>
          <t>Moli SA</t>
        </is>
      </c>
      <c r="X334" s="25" t="inlineStr">
        <is>
          <t>CL</t>
        </is>
      </c>
      <c r="Y334" s="25" t="n">
        <v>36</v>
      </c>
      <c r="AA334" s="25" t="inlineStr">
        <is>
          <t>SUR</t>
        </is>
      </c>
      <c r="AB334" s="25" t="n">
        <v>41</v>
      </c>
      <c r="AD334" s="25" t="n">
        <v>64</v>
      </c>
      <c r="AH334" s="25">
        <f>CONCATENATE(X334," ",Y334," ",Z334," ",AA334," ",AB334," ",AC334," ",AD334," ",AE334," ",AF334," ",AG334)</f>
        <v/>
      </c>
      <c r="AK334" s="25" t="inlineStr">
        <is>
          <t>Zona Centro</t>
        </is>
      </c>
      <c r="AP334" s="25" t="n">
        <v>9</v>
      </c>
      <c r="AQ334" s="34" t="n">
        <v>42139</v>
      </c>
      <c r="AS334" s="46">
        <f>+AR334-AQ334</f>
        <v/>
      </c>
      <c r="AU334" s="25" t="inlineStr">
        <is>
          <t xml:space="preserve">Auto de inicio </t>
        </is>
      </c>
    </row>
    <row r="335">
      <c r="B335" t="inlineStr">
        <is>
          <t>332-2015</t>
        </is>
      </c>
      <c r="C335" s="25" t="n">
        <v>286923</v>
      </c>
      <c r="E335" s="25" t="inlineStr">
        <is>
          <t>RESIDUOS SOLIDOS</t>
        </is>
      </c>
      <c r="H335" s="25" t="inlineStr">
        <is>
          <t xml:space="preserve">Mala disposicion de residuos solidos </t>
        </is>
      </c>
      <c r="I335" s="25" t="inlineStr">
        <is>
          <t>de oficio</t>
        </is>
      </c>
      <c r="T335" s="25">
        <f>CONCATENATE(J335," ",K335," ",L335," ",M335," ",N335," ",O335," ",P335," ",Q335," ",AF335," ",S335)</f>
        <v/>
      </c>
      <c r="W335" s="25" t="inlineStr">
        <is>
          <t>Verde Menta SPA</t>
        </is>
      </c>
      <c r="X335" s="25" t="inlineStr">
        <is>
          <t>KR</t>
        </is>
      </c>
      <c r="Y335" s="25" t="n">
        <v>43</v>
      </c>
      <c r="Z335" s="25" t="inlineStr">
        <is>
          <t>A</t>
        </is>
      </c>
      <c r="AB335" s="25" t="n">
        <v>36</v>
      </c>
      <c r="AD335" s="25" t="n">
        <v>39</v>
      </c>
      <c r="AE335" s="25" t="inlineStr">
        <is>
          <t>SUR</t>
        </is>
      </c>
      <c r="AH335" s="25">
        <f>CONCATENATE(X335," ",Y335," ",Z335," ",AA335," ",AB335," ",AC335," ",AD335," ",AE335," ",AF335," ",AG335)</f>
        <v/>
      </c>
      <c r="AK335" s="25" t="inlineStr">
        <is>
          <t>Zona Centro</t>
        </is>
      </c>
      <c r="AP335" s="25" t="n">
        <v>9</v>
      </c>
      <c r="AQ335" s="34" t="n">
        <v>42139</v>
      </c>
      <c r="AS335" s="46">
        <f>+AR335-AQ335</f>
        <v/>
      </c>
      <c r="AU335" s="25" t="inlineStr">
        <is>
          <t>Auto de archivo</t>
        </is>
      </c>
    </row>
    <row r="336">
      <c r="B336" t="inlineStr">
        <is>
          <t>333-2015</t>
        </is>
      </c>
      <c r="C336" s="25" t="n">
        <v>286922</v>
      </c>
      <c r="E336" s="25" t="inlineStr">
        <is>
          <t>RESIDUOS SOLIDOS</t>
        </is>
      </c>
      <c r="H336" s="25" t="inlineStr">
        <is>
          <t xml:space="preserve">Mala disposicion de residuos solidos </t>
        </is>
      </c>
      <c r="I336" s="25" t="inlineStr">
        <is>
          <t>de oficio</t>
        </is>
      </c>
      <c r="T336" s="25">
        <f>CONCATENATE(J336," ",K336," ",L336," ",M336," ",N336," ",O336," ",P336," ",Q336," ",AF336," ",S336)</f>
        <v/>
      </c>
      <c r="W336" s="25" t="inlineStr">
        <is>
          <t>La venta de dulcinea sas</t>
        </is>
      </c>
      <c r="X336" s="25" t="inlineStr">
        <is>
          <t>CL</t>
        </is>
      </c>
      <c r="Y336" s="25" t="n">
        <v>35</v>
      </c>
      <c r="AA336" s="25" t="inlineStr">
        <is>
          <t>SUR</t>
        </is>
      </c>
      <c r="AB336" s="25" t="n">
        <v>43</v>
      </c>
      <c r="AD336" s="25" t="n">
        <v>36</v>
      </c>
      <c r="AH336" s="25">
        <f>CONCATENATE(X336," ",Y336," ",Z336," ",AA336," ",AB336," ",AC336," ",AD336," ",AE336," ",AF336," ",AG336)</f>
        <v/>
      </c>
      <c r="AK336" s="25" t="inlineStr">
        <is>
          <t>Zona Centro</t>
        </is>
      </c>
      <c r="AP336" s="25" t="n">
        <v>9</v>
      </c>
      <c r="AQ336" s="34" t="n">
        <v>42139</v>
      </c>
      <c r="AS336" s="46">
        <f>+AR336-AQ336</f>
        <v/>
      </c>
      <c r="AU336" s="25" t="inlineStr">
        <is>
          <t>Auto de archivo</t>
        </is>
      </c>
    </row>
    <row r="337">
      <c r="B337" t="inlineStr">
        <is>
          <t>334-2015</t>
        </is>
      </c>
      <c r="C337" s="25" t="n">
        <v>288631</v>
      </c>
      <c r="E337" s="25" t="inlineStr">
        <is>
          <t>MATERIALES DE CONSTRUCCIÓN</t>
        </is>
      </c>
      <c r="H337" s="25" t="inlineStr">
        <is>
          <t>Acumulacion de material de construccion en espacio Publico.</t>
        </is>
      </c>
      <c r="I337" s="25" t="inlineStr">
        <is>
          <t>Anonimo</t>
        </is>
      </c>
      <c r="T337" s="25">
        <f>CONCATENATE(J337," ",K337," ",L337," ",M337," ",N337," ",O337," ",P337," ",Q337," ",AF337," ",S337)</f>
        <v/>
      </c>
      <c r="W337" s="25" t="inlineStr">
        <is>
          <t>Antonio Galvis</t>
        </is>
      </c>
      <c r="X337" s="25" t="inlineStr">
        <is>
          <t>CL</t>
        </is>
      </c>
      <c r="Y337" s="25" t="n">
        <v>40</v>
      </c>
      <c r="AA337" s="25" t="inlineStr">
        <is>
          <t>-</t>
        </is>
      </c>
      <c r="AB337" s="25" t="n">
        <v>25</v>
      </c>
      <c r="AD337" s="25" t="n">
        <v>62</v>
      </c>
      <c r="AF337" s="25" t="inlineStr">
        <is>
          <t>Jesus de la buena esperanza</t>
        </is>
      </c>
      <c r="AG337" s="25" t="inlineStr">
        <is>
          <t>Casa 132</t>
        </is>
      </c>
      <c r="AH337" s="25">
        <f>CONCATENATE(X337," ",Y337," ",Z337," ",AA337," ",AB337," ",AC337," ",AD337," ",AE337," ",AF337," ",AG337)</f>
        <v/>
      </c>
      <c r="AK337" s="25" t="inlineStr">
        <is>
          <t>El Salado</t>
        </is>
      </c>
      <c r="AP337" s="25" t="n">
        <v>6</v>
      </c>
      <c r="AQ337" s="34" t="n">
        <v>42145</v>
      </c>
      <c r="AS337" s="46">
        <f>+AR337-AQ337</f>
        <v/>
      </c>
      <c r="AU337" s="25" t="inlineStr">
        <is>
          <t>Auto de archivo</t>
        </is>
      </c>
    </row>
    <row r="338">
      <c r="B338" t="inlineStr">
        <is>
          <t>335-2015</t>
        </is>
      </c>
      <c r="C338" s="25" t="inlineStr">
        <is>
          <t>288632 - 3438</t>
        </is>
      </c>
      <c r="D338" s="25" t="inlineStr">
        <is>
          <t>FLORA</t>
        </is>
      </c>
      <c r="H338" s="25" t="inlineStr">
        <is>
          <t>Socola y remocion de vegetacion en zona de retiro</t>
        </is>
      </c>
      <c r="I338" s="25" t="inlineStr">
        <is>
          <t>de oficio</t>
        </is>
      </c>
      <c r="T338" s="25">
        <f>CONCATENATE(J338," ",K338," ",L338," ",M338," ",N338," ",O338," ",P338," ",Q338," ",AF338," ",S338)</f>
        <v/>
      </c>
      <c r="W338" s="25" t="inlineStr">
        <is>
          <t>Unidad residencial Casa de Patio</t>
        </is>
      </c>
      <c r="X338" s="25" t="inlineStr">
        <is>
          <t>CL</t>
        </is>
      </c>
      <c r="Y338" s="25" t="n">
        <v>25</v>
      </c>
      <c r="AB338" s="25" t="n">
        <v>20</v>
      </c>
      <c r="AD338" s="25" t="n">
        <v>17</v>
      </c>
      <c r="AH338" s="25">
        <f>CONCATENATE(X338," ",Y338," ",Z338," ",AA338," ",AB338," ",AC338," ",AD338," ",AE338," ",AF338," ",AG338)</f>
        <v/>
      </c>
      <c r="AK338" s="25" t="inlineStr">
        <is>
          <t>Loma El Atravezado</t>
        </is>
      </c>
      <c r="AP338" s="25" t="n">
        <v>4</v>
      </c>
      <c r="AQ338" s="34" t="n">
        <v>42145</v>
      </c>
      <c r="AS338" s="46">
        <f>+AR338-AQ338</f>
        <v/>
      </c>
      <c r="AU338" s="25" t="inlineStr">
        <is>
          <t>Auto de archivo</t>
        </is>
      </c>
      <c r="AW338" s="38" t="n">
        <v>42139</v>
      </c>
      <c r="AX338" s="37" t="inlineStr">
        <is>
          <t>J. Guzman - A. Arbelaez</t>
        </is>
      </c>
      <c r="AY338" s="38" t="n">
        <v>42145</v>
      </c>
    </row>
    <row r="339">
      <c r="B339" t="inlineStr">
        <is>
          <t>336-2015</t>
        </is>
      </c>
      <c r="C339" s="25" t="n">
        <v>288998</v>
      </c>
      <c r="E339" s="25" t="inlineStr">
        <is>
          <t>MATERIALES DE CONSTRUCCIÓN</t>
        </is>
      </c>
      <c r="H339" s="25" t="inlineStr">
        <is>
          <t>Acumulacion de materiales de construccion en espacio publico y mal manejo de residuos solidos.</t>
        </is>
      </c>
      <c r="I339" s="25" t="inlineStr">
        <is>
          <t>de oficio (PQRS)</t>
        </is>
      </c>
      <c r="T339" s="25">
        <f>CONCATENATE(J339," ",K339," ",L339," ",M339," ",N339," ",O339," ",P339," ",Q339," ",AF339," ",S339)</f>
        <v/>
      </c>
      <c r="W339" s="25" t="inlineStr">
        <is>
          <t>Proyecto Pioneros de Zuñiga</t>
        </is>
      </c>
      <c r="X339" s="25" t="inlineStr">
        <is>
          <t>KR</t>
        </is>
      </c>
      <c r="Y339" s="25" t="n">
        <v>42</v>
      </c>
      <c r="Z339" s="25" t="inlineStr">
        <is>
          <t>A</t>
        </is>
      </c>
      <c r="AB339" s="25" t="n">
        <v>26</v>
      </c>
      <c r="AC339" s="25" t="inlineStr">
        <is>
          <t>A</t>
        </is>
      </c>
      <c r="AD339" s="25" t="n">
        <v>110</v>
      </c>
      <c r="AE339" s="25" t="inlineStr">
        <is>
          <t>SUR</t>
        </is>
      </c>
      <c r="AH339" s="25">
        <f>CONCATENATE(X339," ",Y339," ",Z339," ",AA339," ",AB339," ",AC339," ",AD339," ",AE339," ",AF339," ",AG339)</f>
        <v/>
      </c>
      <c r="AK339" s="25" t="inlineStr">
        <is>
          <t>Alto de Misael</t>
        </is>
      </c>
      <c r="AP339" s="25" t="n">
        <v>3</v>
      </c>
      <c r="AQ339" s="34" t="n">
        <v>42145</v>
      </c>
      <c r="AS339" s="46">
        <f>+AR339-AQ339</f>
        <v/>
      </c>
      <c r="AU339" s="25" t="inlineStr">
        <is>
          <t>Auto de archivo</t>
        </is>
      </c>
      <c r="AW339" s="38" t="n">
        <v>42144</v>
      </c>
      <c r="AX339" s="37" t="inlineStr">
        <is>
          <t>A. Arbelaaez</t>
        </is>
      </c>
      <c r="AY339" s="38" t="n">
        <v>42145</v>
      </c>
    </row>
    <row r="340">
      <c r="B340" t="inlineStr">
        <is>
          <t>337-2015</t>
        </is>
      </c>
      <c r="C340" s="25" t="n">
        <v>287314</v>
      </c>
      <c r="D340" s="25" t="inlineStr">
        <is>
          <t>FAUNA DOMÉSTICA</t>
        </is>
      </c>
      <c r="H340" s="25" t="inlineStr">
        <is>
          <t>Tres equinos en espacio publico que generaron accidente de transito</t>
        </is>
      </c>
      <c r="I340" s="25" t="inlineStr">
        <is>
          <t>Johana Sumet</t>
        </is>
      </c>
      <c r="J340" s="25" t="inlineStr">
        <is>
          <t>CL</t>
        </is>
      </c>
      <c r="K340" s="25" t="n">
        <v>48</v>
      </c>
      <c r="L340" s="25" t="inlineStr">
        <is>
          <t>E</t>
        </is>
      </c>
      <c r="M340" s="25" t="inlineStr">
        <is>
          <t>SUR</t>
        </is>
      </c>
      <c r="N340" s="25" t="n">
        <v>42</v>
      </c>
      <c r="O340" s="25" t="inlineStr">
        <is>
          <t>D</t>
        </is>
      </c>
      <c r="P340" s="25" t="n">
        <v>32</v>
      </c>
      <c r="S340" s="25" t="inlineStr">
        <is>
          <t>Apto 403</t>
        </is>
      </c>
      <c r="T340" s="25">
        <f>CONCATENATE(J340," ",K340," ",L340," ",M340," ",N340," ",O340," ",P340," ",Q340," ",AF340," ",S340)</f>
        <v/>
      </c>
      <c r="U340" s="25" t="n">
        <v>1037599921</v>
      </c>
      <c r="V340" s="25" t="inlineStr">
        <is>
          <t>5483234 - 3164871001</t>
        </is>
      </c>
      <c r="W340" s="25" t="inlineStr">
        <is>
          <t>Por determinar</t>
        </is>
      </c>
      <c r="AH340" s="25">
        <f>CONCATENATE(X340," ",Y340," ",Z340," ",AA340," ",AB340," ",AC340," ",AD340," ",AE340," ",AF340," ",AG340)</f>
        <v/>
      </c>
      <c r="AK340" s="25" t="inlineStr">
        <is>
          <t>Loma del Barro</t>
        </is>
      </c>
      <c r="AP340" s="25" t="n">
        <v>7</v>
      </c>
      <c r="AQ340" s="34" t="n">
        <v>42143</v>
      </c>
      <c r="AS340" s="46">
        <f>+AR340-AQ340</f>
        <v/>
      </c>
      <c r="AU340" s="25" t="inlineStr">
        <is>
          <t>Auto de archivo</t>
        </is>
      </c>
    </row>
    <row r="341">
      <c r="B341" t="inlineStr">
        <is>
          <t>338-2015</t>
        </is>
      </c>
      <c r="C341" s="25" t="n">
        <v>287307</v>
      </c>
      <c r="D341" s="25" t="inlineStr">
        <is>
          <t>LOTE-PREDIO</t>
        </is>
      </c>
      <c r="H341" s="25" t="inlineStr">
        <is>
          <t>Daño en predio a la zona de retiro de la quebrada y al mismo ojo de sal.</t>
        </is>
      </c>
      <c r="I341" s="25" t="inlineStr">
        <is>
          <t>de oficio</t>
        </is>
      </c>
      <c r="T341" s="25">
        <f>CONCATENATE(J341," ",K341," ",L341," ",M341," ",N341," ",O341," ",P341," ",Q341," ",AF341," ",S341)</f>
        <v/>
      </c>
      <c r="W341" s="25" t="inlineStr">
        <is>
          <t>Por determinar</t>
        </is>
      </c>
      <c r="AG341" s="25" t="inlineStr">
        <is>
          <t>Ojo de Sal</t>
        </is>
      </c>
      <c r="AH341" s="25">
        <f>CONCATENATE(X341," ",Y341," ",Z341," ",AA341," ",AB341," ",AC341," ",AD341," ",AE341," ",AF341," ",AG341)</f>
        <v/>
      </c>
      <c r="AK341" s="25" t="inlineStr">
        <is>
          <t>Pantanillo</t>
        </is>
      </c>
      <c r="AL341" s="25" t="inlineStr">
        <is>
          <t>Pantanillo</t>
        </is>
      </c>
      <c r="AP341" s="25" t="n">
        <v>13</v>
      </c>
      <c r="AQ341" s="34" t="n">
        <v>42143</v>
      </c>
      <c r="AS341" s="46">
        <f>+AR341-AQ341</f>
        <v/>
      </c>
      <c r="AU341" s="25" t="inlineStr">
        <is>
          <t>Auto de archivo</t>
        </is>
      </c>
    </row>
    <row r="342">
      <c r="B342" t="inlineStr">
        <is>
          <t>339-2015</t>
        </is>
      </c>
      <c r="C342" s="25" t="n">
        <v>286063</v>
      </c>
      <c r="D342" s="25" t="inlineStr">
        <is>
          <t>FLORA</t>
        </is>
      </c>
      <c r="E342" s="25" t="inlineStr">
        <is>
          <t>RESIDUOS SOLIDOS</t>
        </is>
      </c>
      <c r="H342" s="25" t="inlineStr">
        <is>
          <t>Daño en arbol y residuos solidos en zona verde</t>
        </is>
      </c>
      <c r="I342" s="25" t="inlineStr">
        <is>
          <t>Jhon Jairo Angel</t>
        </is>
      </c>
      <c r="J342" s="25" t="inlineStr">
        <is>
          <t>CL</t>
        </is>
      </c>
      <c r="K342" s="25" t="n">
        <v>36</v>
      </c>
      <c r="M342" s="25" t="inlineStr">
        <is>
          <t>SUR</t>
        </is>
      </c>
      <c r="N342" s="25" t="n">
        <v>38</v>
      </c>
      <c r="P342" s="25" t="n">
        <v>17</v>
      </c>
      <c r="T342" s="25">
        <f>CONCATENATE(J342," ",K342," ",L342," ",M342," ",N342," ",O342," ",P342," ",Q342," ",AF342," ",S342)</f>
        <v/>
      </c>
      <c r="U342" s="25" t="n">
        <v>70554495</v>
      </c>
      <c r="V342" s="25" t="inlineStr">
        <is>
          <t>3207256977 - 3394000</t>
        </is>
      </c>
      <c r="W342" s="25" t="inlineStr">
        <is>
          <t>Urb. Altos del Esmeraldal</t>
        </is>
      </c>
      <c r="AH342" s="25">
        <f>CONCATENATE(X342," ",Y342," ",Z342," ",AA342," ",AB342," ",AC342," ",AD342," ",AE342," ",AF342," ",AG342)</f>
        <v/>
      </c>
      <c r="AI342" s="25" t="inlineStr">
        <is>
          <t>no reporta</t>
        </is>
      </c>
      <c r="AJ342" s="25" t="inlineStr">
        <is>
          <t>no reporta</t>
        </is>
      </c>
      <c r="AK342" s="25" t="inlineStr">
        <is>
          <t>El Esmeraldal</t>
        </is>
      </c>
      <c r="AP342" s="25" t="n">
        <v>4</v>
      </c>
      <c r="AQ342" s="34" t="n">
        <v>42137</v>
      </c>
      <c r="AS342" s="46">
        <f>+AR342-AQ342</f>
        <v/>
      </c>
      <c r="AU342" s="25" t="inlineStr">
        <is>
          <t>Auto de archivo</t>
        </is>
      </c>
    </row>
    <row r="343">
      <c r="B343" t="inlineStr">
        <is>
          <t>340-2015</t>
        </is>
      </c>
      <c r="C343" s="25" t="n">
        <v>286061</v>
      </c>
      <c r="E343" s="25" t="inlineStr">
        <is>
          <t>ESCOMBROS</t>
        </is>
      </c>
      <c r="H343" s="25" t="inlineStr">
        <is>
          <t>Escombros que ya están generando roedores y contaminación visual.</t>
        </is>
      </c>
      <c r="I343" s="25" t="inlineStr">
        <is>
          <t>Propietarios Venetto - Muratto</t>
        </is>
      </c>
      <c r="J343" s="25" t="inlineStr">
        <is>
          <t>KR</t>
        </is>
      </c>
      <c r="K343" s="25" t="n">
        <v>27</v>
      </c>
      <c r="N343" s="25" t="n">
        <v>23</v>
      </c>
      <c r="P343" s="25" t="n">
        <v>145</v>
      </c>
      <c r="Q343" s="25" t="inlineStr">
        <is>
          <t>SUR</t>
        </is>
      </c>
      <c r="T343" s="25">
        <f>CONCATENATE(J343," ",K343," ",L343," ",M343," ",N343," ",O343," ",P343," ",Q343," ",AF343," ",S343)</f>
        <v/>
      </c>
      <c r="W343" s="25" t="inlineStr">
        <is>
          <t>Proyecto Brix Apartamentos - Ricardo Vega</t>
        </is>
      </c>
      <c r="X343" s="25" t="inlineStr">
        <is>
          <t>KR</t>
        </is>
      </c>
      <c r="Y343" s="25" t="n">
        <v>27</v>
      </c>
      <c r="AB343" s="25" t="n">
        <v>23</v>
      </c>
      <c r="AD343" s="25" t="n">
        <v>145</v>
      </c>
      <c r="AE343" s="25" t="inlineStr">
        <is>
          <t>SUR</t>
        </is>
      </c>
      <c r="AF343" s="25" t="inlineStr">
        <is>
          <t>Lote contiguo hacia el sur</t>
        </is>
      </c>
      <c r="AH343" s="25">
        <f>CONCATENATE(X343," ",Y343," ",Z343," ",AA343," ",AB343," ",AC343," ",AD343," ",AE343," ",AF343," ",AG343)</f>
        <v/>
      </c>
      <c r="AI343" s="25" t="inlineStr">
        <is>
          <t>no reporta</t>
        </is>
      </c>
      <c r="AJ343" s="25" t="n">
        <v>3115676</v>
      </c>
      <c r="AK343" s="25" t="inlineStr">
        <is>
          <t>Loma El Atravezado</t>
        </is>
      </c>
      <c r="AP343" s="25" t="n">
        <v>4</v>
      </c>
      <c r="AQ343" s="34" t="n">
        <v>42137</v>
      </c>
      <c r="AS343" s="46">
        <f>+AR343-AQ343</f>
        <v/>
      </c>
      <c r="AU343" s="25" t="inlineStr">
        <is>
          <t>Auto de archivo</t>
        </is>
      </c>
      <c r="AV343" s="25" t="inlineStr">
        <is>
          <t xml:space="preserve">El infractor dice que la secretaria de salud solicita manejo de para evitar proliferacion de roedores, toda vez que no tiene autorizacion por parte de planeacion para ingresar volquetas por que la obra se encuentra suspendida. </t>
        </is>
      </c>
    </row>
    <row r="344">
      <c r="B344" t="inlineStr">
        <is>
          <t>341-2015</t>
        </is>
      </c>
      <c r="C344" s="25" t="inlineStr">
        <is>
          <t>289519 - 111007</t>
        </is>
      </c>
      <c r="D344" s="25" t="inlineStr">
        <is>
          <t>FAUNA DOMÉSTICA</t>
        </is>
      </c>
      <c r="H344" s="25" t="inlineStr">
        <is>
          <t>Ataque de perro a patrullero de la PONAL.</t>
        </is>
      </c>
      <c r="I344" s="25" t="inlineStr">
        <is>
          <t>De oficio (Inpeccion Palmas)</t>
        </is>
      </c>
      <c r="T344" s="25">
        <f>CONCATENATE(J344," ",K344," ",L344," ",M344," ",N344," ",O344," ",P344," ",Q344," ",AF344," ",S344)</f>
        <v/>
      </c>
      <c r="W344" s="25" t="inlineStr">
        <is>
          <t>Jheison Alexis Gallego</t>
        </is>
      </c>
      <c r="AF344" s="25" t="inlineStr">
        <is>
          <t>Vereda Pantanillo.</t>
        </is>
      </c>
      <c r="AG344" s="25" t="inlineStr">
        <is>
          <t>La Giralda</t>
        </is>
      </c>
      <c r="AH344" s="25">
        <f>CONCATENATE(X344," ",Y344," ",Z344," ",AA344," ",AB344," ",AC344," ",AD344," ",AE344," ",AF344," ",AG344)</f>
        <v/>
      </c>
      <c r="AJ344" s="25" t="n">
        <v>5380172</v>
      </c>
      <c r="AK344" s="25" t="inlineStr">
        <is>
          <t>Pantanillo</t>
        </is>
      </c>
      <c r="AL344" s="25" t="inlineStr">
        <is>
          <t>Pantanillo</t>
        </is>
      </c>
      <c r="AP344" s="25" t="n">
        <v>13</v>
      </c>
      <c r="AQ344" s="34" t="n">
        <v>42149</v>
      </c>
      <c r="AS344" s="46">
        <f>+AR344-AQ344</f>
        <v/>
      </c>
      <c r="AU344" s="25" t="inlineStr">
        <is>
          <t>Auto de archivo</t>
        </is>
      </c>
      <c r="AV344" s="25" t="inlineStr">
        <is>
          <t>Llega segunda queja por el mismo caso el 28-05-2015 se Anexa. Se realiza acta de compromiso con el propietario del perro, fataron evidencias para el caso, no habia reporte medico y demas.</t>
        </is>
      </c>
    </row>
    <row r="345">
      <c r="B345" t="inlineStr">
        <is>
          <t>342-2015</t>
        </is>
      </c>
      <c r="C345" s="25" t="n">
        <v>289145</v>
      </c>
      <c r="E345" s="25" t="inlineStr">
        <is>
          <t>ESCOMBROS</t>
        </is>
      </c>
      <c r="H345" s="25" t="inlineStr">
        <is>
          <t>Escombros mas de cinco meses en la parte de afuera.</t>
        </is>
      </c>
      <c r="I345" s="25" t="inlineStr">
        <is>
          <t>Carlos Arturo Arroyave</t>
        </is>
      </c>
      <c r="J345" s="25" t="inlineStr">
        <is>
          <t>CL</t>
        </is>
      </c>
      <c r="K345" s="25" t="n">
        <v>41</v>
      </c>
      <c r="N345" s="25" t="n">
        <v>15</v>
      </c>
      <c r="P345" s="25" t="n">
        <v>101</v>
      </c>
      <c r="T345" s="25">
        <f>CONCATENATE(J345," ",K345," ",L345," ",M345," ",N345," ",O345," ",P345," ",Q345," ",AF345," ",S345)</f>
        <v/>
      </c>
      <c r="W345" s="25" t="inlineStr">
        <is>
          <t>Por determinar</t>
        </is>
      </c>
      <c r="X345" s="25" t="inlineStr">
        <is>
          <t>CL</t>
        </is>
      </c>
      <c r="Y345" s="25" t="n">
        <v>41</v>
      </c>
      <c r="Z345" s="25" t="inlineStr">
        <is>
          <t>B</t>
        </is>
      </c>
      <c r="AA345" s="25" t="inlineStr">
        <is>
          <t>SUR</t>
        </is>
      </c>
      <c r="AB345" s="25" t="n">
        <v>25</v>
      </c>
      <c r="AD345" s="25" t="n">
        <v>125</v>
      </c>
      <c r="AH345" s="25">
        <f>CONCATENATE(X345," ",Y345," ",Z345," ",AA345," ",AB345," ",AC345," ",AD345," ",AE345," ",AF345," ",AG345)</f>
        <v/>
      </c>
      <c r="AK345" s="25" t="inlineStr">
        <is>
          <t>San Rafael</t>
        </is>
      </c>
      <c r="AP345" s="25" t="n">
        <v>6</v>
      </c>
      <c r="AQ345" s="34" t="n">
        <v>42150</v>
      </c>
      <c r="AS345" s="46">
        <f>+AR345-AQ345</f>
        <v/>
      </c>
      <c r="AU345" s="25" t="inlineStr">
        <is>
          <t>Auto de archivo</t>
        </is>
      </c>
    </row>
    <row r="346">
      <c r="B346" t="inlineStr">
        <is>
          <t>343-2015</t>
        </is>
      </c>
      <c r="C346" s="25" t="n">
        <v>290345</v>
      </c>
      <c r="D346" s="25" t="inlineStr">
        <is>
          <t>FLORA</t>
        </is>
      </c>
      <c r="H346" s="25" t="inlineStr">
        <is>
          <t>Tala de arbol sin autorizacion sin diagnoistico de peligro o riesgo publico.</t>
        </is>
      </c>
      <c r="I346" s="25" t="inlineStr">
        <is>
          <t>Comunidad</t>
        </is>
      </c>
      <c r="S346" s="25" t="inlineStr">
        <is>
          <t>Frente a City Plaza</t>
        </is>
      </c>
      <c r="T346" s="25">
        <f>CONCATENATE(J346," ",K346," ",L346," ",M346," ",N346," ",O346," ",P346," ",Q346," ",AF346," ",S346)</f>
        <v/>
      </c>
      <c r="W346" s="25" t="inlineStr">
        <is>
          <t>Jardines de la Colina</t>
        </is>
      </c>
      <c r="AF346" s="25" t="inlineStr">
        <is>
          <t>Jardines de la Colina</t>
        </is>
      </c>
      <c r="AH346" s="25">
        <f>CONCATENATE(X346," ",Y346," ",Z346," ",AA346," ",AB346," ",AC346," ",AD346," ",AE346," ",AF346," ",AG346)</f>
        <v/>
      </c>
      <c r="AI346" s="25" t="inlineStr">
        <is>
          <t>no reporta</t>
        </is>
      </c>
      <c r="AJ346" s="25" t="inlineStr">
        <is>
          <t>no reporta</t>
        </is>
      </c>
      <c r="AK346" s="25" t="inlineStr">
        <is>
          <t>El Escobero</t>
        </is>
      </c>
      <c r="AP346" s="25" t="n">
        <v>10</v>
      </c>
      <c r="AQ346" s="34" t="n">
        <v>42149</v>
      </c>
      <c r="AS346" s="46">
        <f>+AR346-AQ346</f>
        <v/>
      </c>
      <c r="AU346" s="25" t="inlineStr">
        <is>
          <t>Auto de archivo</t>
        </is>
      </c>
    </row>
    <row r="347">
      <c r="B347" s="25" t="inlineStr">
        <is>
          <t>344-2015</t>
        </is>
      </c>
      <c r="C347" s="25" t="n">
        <v>290475</v>
      </c>
      <c r="E347" s="25" t="inlineStr">
        <is>
          <t>ESCOMBROS</t>
        </is>
      </c>
      <c r="H347" s="25" t="inlineStr">
        <is>
          <t>Escombros en area comun de edificio, hace mas de tres meses.</t>
        </is>
      </c>
      <c r="I347" s="25" t="inlineStr">
        <is>
          <t>Comunidad</t>
        </is>
      </c>
      <c r="T347" s="25">
        <f>CONCATENATE(J347," ",K347," ",L347," ",M347," ",N347," ",O347," ",P347," ",Q347," ",AF347," ",S347)</f>
        <v/>
      </c>
      <c r="W347" s="25" t="inlineStr">
        <is>
          <t>Fran Alonso</t>
        </is>
      </c>
      <c r="X347" s="25" t="inlineStr">
        <is>
          <t>KR</t>
        </is>
      </c>
      <c r="Y347" s="25" t="n">
        <v>45</v>
      </c>
      <c r="Z347" s="25" t="inlineStr">
        <is>
          <t>H</t>
        </is>
      </c>
      <c r="AB347" s="25" t="n">
        <v>40</v>
      </c>
      <c r="AC347" s="25" t="inlineStr">
        <is>
          <t>A</t>
        </is>
      </c>
      <c r="AD347" s="25" t="n">
        <v>31</v>
      </c>
      <c r="AE347" s="25" t="inlineStr">
        <is>
          <t>SUR</t>
        </is>
      </c>
      <c r="AF347" s="25" t="inlineStr">
        <is>
          <t>Los Almendros</t>
        </is>
      </c>
      <c r="AH347" s="25">
        <f>CONCATENATE(X347," ",Y347," ",Z347," ",AA347," ",AB347," ",AC347," ",AD347," ",AE347," ",AF347," ",AG347)</f>
        <v/>
      </c>
      <c r="AI347" s="25" t="inlineStr">
        <is>
          <t>no reporta</t>
        </is>
      </c>
      <c r="AJ347" s="25" t="inlineStr">
        <is>
          <t>no reporta</t>
        </is>
      </c>
      <c r="AK347" s="25" t="inlineStr">
        <is>
          <t>Loma del Barro</t>
        </is>
      </c>
      <c r="AP347" s="25" t="n">
        <v>7</v>
      </c>
      <c r="AQ347" s="34" t="n">
        <v>42150</v>
      </c>
      <c r="AS347" s="46">
        <f>+AR347-AQ347</f>
        <v/>
      </c>
      <c r="AU347" s="25" t="inlineStr">
        <is>
          <t>Auto de archivo</t>
        </is>
      </c>
    </row>
    <row r="348">
      <c r="B348" s="25" t="inlineStr">
        <is>
          <t>345-2015</t>
        </is>
      </c>
      <c r="C348" s="25" t="n">
        <v>289972</v>
      </c>
      <c r="E348" s="25" t="inlineStr">
        <is>
          <t>RESIDUOS SOLIDOS</t>
        </is>
      </c>
      <c r="H348" s="25" t="inlineStr">
        <is>
          <t xml:space="preserve">Mala disposicion de residuos solidos </t>
        </is>
      </c>
      <c r="I348" s="25" t="inlineStr">
        <is>
          <t>de oficio</t>
        </is>
      </c>
      <c r="T348" s="25">
        <f>CONCATENATE(J348," ",K348," ",L348," ",M348," ",N348," ",O348," ",P348," ",Q348," ",AF348," ",S348)</f>
        <v/>
      </c>
      <c r="W348" s="25" t="inlineStr">
        <is>
          <t>La Sagrada</t>
        </is>
      </c>
      <c r="X348" s="25" t="inlineStr">
        <is>
          <t>CL</t>
        </is>
      </c>
      <c r="Y348" s="25" t="n">
        <v>38</v>
      </c>
      <c r="Z348" s="25" t="inlineStr">
        <is>
          <t>A</t>
        </is>
      </c>
      <c r="AA348" s="25" t="inlineStr">
        <is>
          <t>SUR</t>
        </is>
      </c>
      <c r="AB348" s="25" t="n">
        <v>43</v>
      </c>
      <c r="AD348" s="25" t="n">
        <v>54</v>
      </c>
      <c r="AH348" s="25">
        <f>CONCATENATE(X348," ",Y348," ",Z348," ",AA348," ",AB348," ",AC348," ",AD348," ",AE348," ",AF348," ",AG348)</f>
        <v/>
      </c>
      <c r="AK348" s="25" t="inlineStr">
        <is>
          <t>Zona Centro</t>
        </is>
      </c>
      <c r="AP348" s="25" t="n">
        <v>9</v>
      </c>
      <c r="AQ348" s="34" t="n">
        <v>42149</v>
      </c>
      <c r="AS348" s="46">
        <f>+AR348-AQ348</f>
        <v/>
      </c>
      <c r="AU348" s="25" t="inlineStr">
        <is>
          <t>Auto de archivo</t>
        </is>
      </c>
    </row>
    <row r="349">
      <c r="B349" s="25" t="inlineStr">
        <is>
          <t>346-2015</t>
        </is>
      </c>
      <c r="C349" s="25" t="n">
        <v>290020</v>
      </c>
      <c r="E349" s="25" t="inlineStr">
        <is>
          <t>ESCOMBROS</t>
        </is>
      </c>
      <c r="H349" s="25" t="inlineStr">
        <is>
          <t>Acumulacion de escombros y modificacion en zona de retiro.</t>
        </is>
      </c>
      <c r="I349" s="25" t="inlineStr">
        <is>
          <t>Orlando Botero Ramirez</t>
        </is>
      </c>
      <c r="J349" s="25" t="inlineStr">
        <is>
          <t>DG</t>
        </is>
      </c>
      <c r="K349" s="25" t="n">
        <v>31</v>
      </c>
      <c r="N349" s="25" t="n">
        <v>34</v>
      </c>
      <c r="O349" s="25" t="inlineStr">
        <is>
          <t>DD</t>
        </is>
      </c>
      <c r="P349" s="25" t="n">
        <v>26</v>
      </c>
      <c r="S349" s="25" t="inlineStr">
        <is>
          <t>Apto 501</t>
        </is>
      </c>
      <c r="T349" s="25">
        <f>CONCATENATE(J349," ",K349," ",L349," ",M349," ",N349," ",O349," ",P349," ",Q349," ",AF349," ",S349)</f>
        <v/>
      </c>
      <c r="U349" s="25" t="n">
        <v>27773604</v>
      </c>
      <c r="V349" s="25" t="n">
        <v>3311681</v>
      </c>
      <c r="W349" s="25" t="inlineStr">
        <is>
          <t>Deposito de Materiales</t>
        </is>
      </c>
      <c r="X349" s="25" t="inlineStr">
        <is>
          <t>TR</t>
        </is>
      </c>
      <c r="Y349" s="25" t="n">
        <v>34</v>
      </c>
      <c r="Z349" s="25" t="inlineStr">
        <is>
          <t>EE</t>
        </is>
      </c>
      <c r="AA349" s="25" t="inlineStr">
        <is>
          <t>SUR</t>
        </is>
      </c>
      <c r="AB349" s="25" t="n">
        <v>31</v>
      </c>
      <c r="AH349" s="25">
        <f>CONCATENATE(X349," ",Y349," ",Z349," ",AA349," ",AB349," ",AC349," ",AD349," ",AE349," ",AF349," ",AG349)</f>
        <v/>
      </c>
      <c r="AI349" s="25" t="inlineStr">
        <is>
          <t>no reporta</t>
        </is>
      </c>
      <c r="AJ349" s="25" t="inlineStr">
        <is>
          <t>no reporta</t>
        </is>
      </c>
      <c r="AK349" s="25" t="inlineStr">
        <is>
          <t>Uribe Angel</t>
        </is>
      </c>
      <c r="AP349" s="25" t="n">
        <v>3</v>
      </c>
      <c r="AQ349" s="34" t="n">
        <v>42149</v>
      </c>
      <c r="AS349" s="46">
        <f>+AR349-AQ349</f>
        <v/>
      </c>
      <c r="AU349" s="25" t="inlineStr">
        <is>
          <t>Auto de archivo</t>
        </is>
      </c>
    </row>
    <row r="350">
      <c r="B350" s="25" t="inlineStr">
        <is>
          <t>347-2015</t>
        </is>
      </c>
      <c r="C350" s="25" t="n">
        <v>290142</v>
      </c>
      <c r="H350" s="25" t="inlineStr">
        <is>
          <t>Acumulacion de Basura generando foco de ratas.</t>
        </is>
      </c>
      <c r="I350" s="25" t="inlineStr">
        <is>
          <t>Luz Adriana Uribe Correa</t>
        </is>
      </c>
      <c r="J350" s="25" t="inlineStr">
        <is>
          <t>CL</t>
        </is>
      </c>
      <c r="K350" s="25" t="n">
        <v>36</v>
      </c>
      <c r="N350" s="25" t="n">
        <v>25</v>
      </c>
      <c r="P350" s="25" t="n">
        <v>158</v>
      </c>
      <c r="T350" s="25">
        <f>CONCATENATE(J350," ",K350," ",L350," ",M350," ",N350," ",O350," ",P350," ",Q350," ",AF350," ",S350)</f>
        <v/>
      </c>
      <c r="W350" s="25" t="inlineStr">
        <is>
          <t>Jardines de la Colina</t>
        </is>
      </c>
      <c r="X350" s="25" t="inlineStr">
        <is>
          <t>CL</t>
        </is>
      </c>
      <c r="Y350" s="25" t="n">
        <v>36</v>
      </c>
      <c r="AA350" s="25" t="inlineStr">
        <is>
          <t>SUR</t>
        </is>
      </c>
      <c r="AB350" s="25" t="n">
        <v>25</v>
      </c>
      <c r="AD350" s="25" t="n">
        <v>158</v>
      </c>
      <c r="AF350" s="25" t="inlineStr">
        <is>
          <t>Al lado de esta direccion</t>
        </is>
      </c>
      <c r="AH350" s="25">
        <f>CONCATENATE(X350," ",Y350," ",Z350," ",AA350," ",AB350," ",AC350," ",AD350," ",AE350," ",AF350," ",AG350)</f>
        <v/>
      </c>
      <c r="AI350" s="25" t="inlineStr">
        <is>
          <t>no reporta</t>
        </is>
      </c>
      <c r="AJ350" s="25" t="inlineStr">
        <is>
          <t>no reporta</t>
        </is>
      </c>
      <c r="AK350" s="25" t="inlineStr">
        <is>
          <t>El Chocho</t>
        </is>
      </c>
      <c r="AP350" s="25" t="n">
        <v>5</v>
      </c>
      <c r="AQ350" s="34" t="n">
        <v>42149</v>
      </c>
      <c r="AS350" s="46">
        <f>+AR350-AQ350</f>
        <v/>
      </c>
      <c r="AU350" s="25" t="inlineStr">
        <is>
          <t>Auto de archivo</t>
        </is>
      </c>
    </row>
    <row r="351">
      <c r="B351" s="25" t="inlineStr">
        <is>
          <t>348-2015</t>
        </is>
      </c>
      <c r="C351" s="25" t="inlineStr">
        <is>
          <t>290612 - 290611</t>
        </is>
      </c>
      <c r="E351" s="25" t="inlineStr">
        <is>
          <t>ESCOMBROS</t>
        </is>
      </c>
      <c r="H351" s="25" t="inlineStr">
        <is>
          <t>Escombros en el parquesito, esta lleno de ratas.</t>
        </is>
      </c>
      <c r="I351" s="25" t="inlineStr">
        <is>
          <t>Comunidad</t>
        </is>
      </c>
      <c r="T351" s="25">
        <f>CONCATENATE(J351," ",K351," ",L351," ",M351," ",N351," ",O351," ",P351," ",Q351," ",AF351," ",S351)</f>
        <v/>
      </c>
      <c r="W351" s="25" t="inlineStr">
        <is>
          <t>Por determinar</t>
        </is>
      </c>
      <c r="X351" s="25" t="inlineStr">
        <is>
          <t>CL</t>
        </is>
      </c>
      <c r="Y351" s="25" t="n">
        <v>50</v>
      </c>
      <c r="Z351" s="25" t="inlineStr">
        <is>
          <t>D</t>
        </is>
      </c>
      <c r="AB351" s="25" t="n">
        <v>42</v>
      </c>
      <c r="AC351" s="25" t="inlineStr">
        <is>
          <t>D</t>
        </is>
      </c>
      <c r="AD351" s="25" t="n">
        <v>25</v>
      </c>
      <c r="AF351" s="25" t="inlineStr">
        <is>
          <t>Unidad Girasoles</t>
        </is>
      </c>
      <c r="AH351" s="25">
        <f>CONCATENATE(X351," ",Y351," ",Z351," ",AA351," ",AB351," ",AC351," ",AD351," ",AE351," ",AF351," ",AG351)</f>
        <v/>
      </c>
      <c r="AP351" s="25" t="n">
        <v>7</v>
      </c>
      <c r="AQ351" s="34" t="n">
        <v>42150</v>
      </c>
      <c r="AS351" s="46">
        <f>+AR351-AQ351</f>
        <v/>
      </c>
      <c r="AU351" s="25" t="inlineStr">
        <is>
          <t>Auto de archivo</t>
        </is>
      </c>
      <c r="AV351" s="25" t="inlineStr">
        <is>
          <t>Se Archiva por falta de informacion.</t>
        </is>
      </c>
    </row>
    <row r="352">
      <c r="B352" s="25" t="inlineStr">
        <is>
          <t>349-2015</t>
        </is>
      </c>
      <c r="C352" s="25" t="n">
        <v>290608</v>
      </c>
      <c r="E352" s="25" t="inlineStr">
        <is>
          <t>RESIDUOS SOLIDOS</t>
        </is>
      </c>
      <c r="H352" s="25" t="inlineStr">
        <is>
          <t>Punto negro en esta direccion, sencibilizar.</t>
        </is>
      </c>
      <c r="I352" s="25" t="inlineStr">
        <is>
          <t>Angela Garcia Vargas.</t>
        </is>
      </c>
      <c r="J352" s="25" t="inlineStr">
        <is>
          <t>KR</t>
        </is>
      </c>
      <c r="K352" s="25" t="n">
        <v>35</v>
      </c>
      <c r="L352" s="25" t="inlineStr">
        <is>
          <t>A</t>
        </is>
      </c>
      <c r="N352" s="25" t="n">
        <v>39</v>
      </c>
      <c r="T352" s="25">
        <f>CONCATENATE(J352," ",K352," ",L352," ",M352," ",N352," ",O352," ",P352," ",Q352," ",AF352," ",S352)</f>
        <v/>
      </c>
      <c r="W352" s="25" t="inlineStr">
        <is>
          <t>Por determinar</t>
        </is>
      </c>
      <c r="X352" s="25" t="inlineStr">
        <is>
          <t>KR</t>
        </is>
      </c>
      <c r="Y352" s="25" t="n">
        <v>35</v>
      </c>
      <c r="Z352" s="25" t="inlineStr">
        <is>
          <t>A</t>
        </is>
      </c>
      <c r="AB352" s="25" t="n">
        <v>39</v>
      </c>
      <c r="AH352" s="25">
        <f>CONCATENATE(X352," ",Y352," ",Z352," ",AA352," ",AB352," ",AC352," ",AD352," ",AE352," ",AF352," ",AG352)</f>
        <v/>
      </c>
      <c r="AI352" s="25" t="inlineStr">
        <is>
          <t>no reporta</t>
        </is>
      </c>
      <c r="AJ352" s="25" t="inlineStr">
        <is>
          <t>no reporta</t>
        </is>
      </c>
      <c r="AK352" s="25" t="inlineStr">
        <is>
          <t>Mesa</t>
        </is>
      </c>
      <c r="AP352" s="25" t="n">
        <v>9</v>
      </c>
      <c r="AQ352" s="34" t="n">
        <v>42150</v>
      </c>
      <c r="AS352" s="46">
        <f>+AR352-AQ352</f>
        <v/>
      </c>
      <c r="AU352" s="25" t="inlineStr">
        <is>
          <t>Auto de archivo</t>
        </is>
      </c>
    </row>
    <row r="353">
      <c r="B353" s="25" t="inlineStr">
        <is>
          <t>350-2015</t>
        </is>
      </c>
      <c r="C353" s="25" t="n">
        <v>290590</v>
      </c>
      <c r="D353" s="25" t="inlineStr">
        <is>
          <t>FLORA</t>
        </is>
      </c>
      <c r="H353" s="25" t="inlineStr">
        <is>
          <t xml:space="preserve">Solicitud de poda de guaduas que estan perjudicando unas viviendas. </t>
        </is>
      </c>
      <c r="I353" s="25" t="inlineStr">
        <is>
          <t>Comunidad</t>
        </is>
      </c>
      <c r="S353" s="25" t="inlineStr">
        <is>
          <t>Esmeraldal Finca la Migaja</t>
        </is>
      </c>
      <c r="T353" s="25">
        <f>CONCATENATE(J353," ",K353," ",L353," ",M353," ",N353," ",O353," ",P353," ",Q353," ",AF353," ",S353)</f>
        <v/>
      </c>
      <c r="U353" s="25" t="inlineStr">
        <is>
          <t>no reporta</t>
        </is>
      </c>
      <c r="V353" s="25" t="inlineStr">
        <is>
          <t>no reporta</t>
        </is>
      </c>
      <c r="W353" s="25" t="inlineStr">
        <is>
          <t>Marina</t>
        </is>
      </c>
      <c r="X353" s="25" t="inlineStr">
        <is>
          <t>KR</t>
        </is>
      </c>
      <c r="Y353" s="25" t="n">
        <v>25</v>
      </c>
      <c r="Z353" s="25" t="inlineStr">
        <is>
          <t>B</t>
        </is>
      </c>
      <c r="AB353" s="25" t="n">
        <v>27</v>
      </c>
      <c r="AD353" s="25" t="n">
        <v>39</v>
      </c>
      <c r="AE353" s="25" t="inlineStr">
        <is>
          <t>SUR</t>
        </is>
      </c>
      <c r="AH353" s="25">
        <f>CONCATENATE(X353," ",Y353," ",Z353," ",AA353," ",AB353," ",AC353," ",AD353," ",AE353," ",AF353," ",AG353)</f>
        <v/>
      </c>
      <c r="AJ353" s="25" t="n">
        <v>3360800</v>
      </c>
      <c r="AK353" s="25" t="inlineStr">
        <is>
          <t>El Esmeraldal</t>
        </is>
      </c>
      <c r="AP353" s="25" t="n">
        <v>4</v>
      </c>
      <c r="AQ353" s="34" t="n">
        <v>42150</v>
      </c>
      <c r="AS353" s="46">
        <f>+AR353-AQ353</f>
        <v/>
      </c>
      <c r="AU353" s="25" t="inlineStr">
        <is>
          <t>Auto de archivo</t>
        </is>
      </c>
    </row>
    <row r="354">
      <c r="B354" s="25" t="inlineStr">
        <is>
          <t>351-2015</t>
        </is>
      </c>
      <c r="C354" s="25" t="n">
        <v>291236</v>
      </c>
      <c r="D354" s="25" t="inlineStr">
        <is>
          <t>ESPACIO PUBLICOS VERDES</t>
        </is>
      </c>
      <c r="H354" s="25" t="inlineStr">
        <is>
          <t>Cambio de piso Blando a piso duro.</t>
        </is>
      </c>
      <c r="I354" s="25" t="inlineStr">
        <is>
          <t>de oficio</t>
        </is>
      </c>
      <c r="T354" s="25">
        <f>CONCATENATE(J354," ",K354," ",L354," ",M354," ",N354," ",O354," ",P354," ",Q354," ",AF354," ",S354)</f>
        <v/>
      </c>
      <c r="W354" s="25" t="inlineStr">
        <is>
          <t>Los Muchachos</t>
        </is>
      </c>
      <c r="X354" s="25" t="inlineStr">
        <is>
          <t>KR</t>
        </is>
      </c>
      <c r="Y354" s="25" t="n">
        <v>37</v>
      </c>
      <c r="AB354" s="25" t="n">
        <v>37</v>
      </c>
      <c r="AF354" s="25" t="inlineStr">
        <is>
          <t>esquina</t>
        </is>
      </c>
      <c r="AH354" s="25">
        <f>CONCATENATE(X354," ",Y354," ",Z354," ",AA354," ",AB354," ",AC354," ",AD354," ",AE354," ",AF354," ",AG354)</f>
        <v/>
      </c>
      <c r="AI354" s="25" t="inlineStr">
        <is>
          <t>no reporta</t>
        </is>
      </c>
      <c r="AJ354" s="25" t="inlineStr">
        <is>
          <t>no reporta</t>
        </is>
      </c>
      <c r="AK354" s="25" t="inlineStr">
        <is>
          <t>Mesa</t>
        </is>
      </c>
      <c r="AP354" s="25" t="n">
        <v>9</v>
      </c>
      <c r="AQ354" s="34" t="n">
        <v>42151</v>
      </c>
      <c r="AS354" s="46">
        <f>+AR354-AQ354</f>
        <v/>
      </c>
      <c r="AU354" s="25" t="inlineStr">
        <is>
          <t>Citaciones</t>
        </is>
      </c>
      <c r="AW354" s="38" t="n">
        <v>42150</v>
      </c>
      <c r="AX354" s="37" t="inlineStr">
        <is>
          <t>Jeisson - Santiago</t>
        </is>
      </c>
      <c r="AY354" s="38" t="n">
        <v>42151</v>
      </c>
    </row>
    <row r="355">
      <c r="B355" s="25" t="inlineStr">
        <is>
          <t>352-2015</t>
        </is>
      </c>
      <c r="C355" s="25" t="n">
        <v>290613</v>
      </c>
      <c r="E355" s="25" t="inlineStr">
        <is>
          <t>RESIDUOS SOLIDOS</t>
        </is>
      </c>
      <c r="H355" s="25" t="inlineStr">
        <is>
          <t>Acumulacion de residuos de todo tipo por parte de este usuario, en lote ubicado en la esquina.</t>
        </is>
      </c>
      <c r="I355" s="25" t="inlineStr">
        <is>
          <t>de oficio</t>
        </is>
      </c>
      <c r="T355" s="25">
        <f>CONCATENATE(J355," ",K355," ",L355," ",M355," ",N355," ",O355," ",P355," ",Q355," ",AF355," ",S355)</f>
        <v/>
      </c>
      <c r="W355" s="25" t="inlineStr">
        <is>
          <t>Francisco Jose Alvarez</t>
        </is>
      </c>
      <c r="X355" s="25" t="inlineStr">
        <is>
          <t>KR</t>
        </is>
      </c>
      <c r="Y355" s="25" t="n">
        <v>40</v>
      </c>
      <c r="Z355" s="25" t="inlineStr">
        <is>
          <t>B</t>
        </is>
      </c>
      <c r="AB355" s="25" t="n">
        <v>53</v>
      </c>
      <c r="AC355" s="25" t="inlineStr">
        <is>
          <t>B</t>
        </is>
      </c>
      <c r="AD355" s="25" t="n">
        <v>67</v>
      </c>
      <c r="AE355" s="25" t="inlineStr">
        <is>
          <t>SUR</t>
        </is>
      </c>
      <c r="AH355" s="25">
        <f>CONCATENATE(X355," ",Y355," ",Z355," ",AA355," ",AB355," ",AC355," ",AD355," ",AE355," ",AF355," ",AG355)</f>
        <v/>
      </c>
      <c r="AI355" s="25" t="inlineStr">
        <is>
          <t>no reporta</t>
        </is>
      </c>
      <c r="AJ355" s="25" t="inlineStr">
        <is>
          <t>no reporta</t>
        </is>
      </c>
      <c r="AK355" s="25" t="inlineStr">
        <is>
          <t>Loma del Barro</t>
        </is>
      </c>
      <c r="AP355" s="25" t="n">
        <v>7</v>
      </c>
      <c r="AQ355" s="34" t="n">
        <v>42150</v>
      </c>
      <c r="AS355" s="46">
        <f>+AR355-AQ355</f>
        <v/>
      </c>
      <c r="AU355" s="25" t="inlineStr">
        <is>
          <t>Auto de archivo</t>
        </is>
      </c>
    </row>
    <row r="356">
      <c r="B356" s="25" t="inlineStr">
        <is>
          <t>353-2015</t>
        </is>
      </c>
      <c r="C356" s="25" t="n">
        <v>290580</v>
      </c>
      <c r="E356" s="25" t="inlineStr">
        <is>
          <t>RESIDUOS SOLIDOS</t>
        </is>
      </c>
      <c r="H356" s="25" t="inlineStr">
        <is>
          <t xml:space="preserve">Mala disposicion de residuos solidos </t>
        </is>
      </c>
      <c r="I356" s="25" t="inlineStr">
        <is>
          <t>de oficio</t>
        </is>
      </c>
      <c r="T356" s="25">
        <f>CONCATENATE(J356," ",K356," ",L356," ",M356," ",N356," ",O356," ",P356," ",Q356," ",AF356," ",S356)</f>
        <v/>
      </c>
      <c r="W356" s="25" t="inlineStr">
        <is>
          <t xml:space="preserve">Gustavo Adolfo Severino </t>
        </is>
      </c>
      <c r="X356" s="25" t="inlineStr">
        <is>
          <t>CL</t>
        </is>
      </c>
      <c r="Y356" s="25" t="n">
        <v>40</v>
      </c>
      <c r="AA356" s="25" t="inlineStr">
        <is>
          <t>SUR</t>
        </is>
      </c>
      <c r="AB356" s="25" t="n">
        <v>28</v>
      </c>
      <c r="AD356" s="25" t="n">
        <v>31</v>
      </c>
      <c r="AH356" s="25">
        <f>CONCATENATE(X356," ",Y356," ",Z356," ",AA356," ",AB356," ",AC356," ",AD356," ",AE356," ",AF356," ",AG356)</f>
        <v/>
      </c>
      <c r="AK356" s="25" t="inlineStr">
        <is>
          <t>Mesa</t>
        </is>
      </c>
      <c r="AP356" s="25" t="n">
        <v>9</v>
      </c>
      <c r="AQ356" s="34" t="n">
        <v>42150</v>
      </c>
      <c r="AS356" s="46">
        <f>+AR356-AQ356</f>
        <v/>
      </c>
      <c r="AU356" s="25" t="inlineStr">
        <is>
          <t>Auto de archivo</t>
        </is>
      </c>
    </row>
    <row r="357">
      <c r="B357" s="25" t="inlineStr">
        <is>
          <t>354-2015</t>
        </is>
      </c>
      <c r="C357" s="25" t="n">
        <v>291426</v>
      </c>
      <c r="E357" s="25" t="inlineStr">
        <is>
          <t>ESCOMBROS</t>
        </is>
      </c>
      <c r="H357" s="25" t="inlineStr">
        <is>
          <t>Escombros desde hace varios dias en zona verde.</t>
        </is>
      </c>
      <c r="I357" s="25" t="inlineStr">
        <is>
          <t>de oficio</t>
        </is>
      </c>
      <c r="T357" s="25">
        <f>CONCATENATE(J357," ",K357," ",L357," ",M357," ",N357," ",O357," ",P357," ",Q357," ",AF357," ",S357)</f>
        <v/>
      </c>
      <c r="W357" s="25" t="inlineStr">
        <is>
          <t>Mirian Martinez</t>
        </is>
      </c>
      <c r="X357" s="25" t="inlineStr">
        <is>
          <t>CL</t>
        </is>
      </c>
      <c r="Y357" s="25" t="n">
        <v>41</v>
      </c>
      <c r="AA357" s="25" t="inlineStr">
        <is>
          <t>SUR</t>
        </is>
      </c>
      <c r="AB357" s="25" t="n">
        <v>31</v>
      </c>
      <c r="AD357" s="25" t="n">
        <v>46</v>
      </c>
      <c r="AF357" s="25" t="inlineStr">
        <is>
          <t>B. 1.3</t>
        </is>
      </c>
      <c r="AG357" s="25" t="inlineStr">
        <is>
          <t>Apto 501</t>
        </is>
      </c>
      <c r="AH357" s="25">
        <f>CONCATENATE(X357," ",Y357," ",Z357," ",AA357," ",AB357," ",AC357," ",AD357," ",AE357," ",AF357," ",AG357)</f>
        <v/>
      </c>
      <c r="AJ357" s="25" t="n">
        <v>3323827</v>
      </c>
      <c r="AK357" s="25" t="inlineStr">
        <is>
          <t>El Dorado</t>
        </is>
      </c>
      <c r="AP357" s="25" t="n">
        <v>7</v>
      </c>
      <c r="AQ357" s="34" t="n">
        <v>42151</v>
      </c>
      <c r="AS357" s="46">
        <f>+AR357-AQ357</f>
        <v/>
      </c>
      <c r="AT357" s="25" t="inlineStr">
        <is>
          <t>Acta de compromiso</t>
        </is>
      </c>
      <c r="AU357" s="25" t="inlineStr">
        <is>
          <t>Auto de archivo</t>
        </is>
      </c>
      <c r="AW357" s="38" t="n">
        <v>42151</v>
      </c>
      <c r="AX357" s="37" t="inlineStr">
        <is>
          <t>F. Villarraga</t>
        </is>
      </c>
      <c r="AY357" s="38" t="n">
        <v>42151</v>
      </c>
    </row>
    <row r="358">
      <c r="B358" s="25" t="inlineStr">
        <is>
          <t>355-2015</t>
        </is>
      </c>
      <c r="C358" s="25" t="n">
        <v>291431</v>
      </c>
      <c r="D358" s="25" t="inlineStr">
        <is>
          <t>ESPACIO PUBLICOS VERDES</t>
        </is>
      </c>
      <c r="E358" s="25" t="inlineStr">
        <is>
          <t>MATERIALES DE CONSTRUCCIÓN</t>
        </is>
      </c>
      <c r="H358" s="25" t="inlineStr">
        <is>
          <t>Falencias en la normatividad de construccion.</t>
        </is>
      </c>
      <c r="I358" s="25" t="inlineStr">
        <is>
          <t>de oficio</t>
        </is>
      </c>
      <c r="T358" s="25">
        <f>CONCATENATE(J358," ",K358," ",L358," ",M358," ",N358," ",O358," ",P358," ",Q358," ",AF358," ",S358)</f>
        <v/>
      </c>
      <c r="W358" s="25" t="inlineStr">
        <is>
          <t>Por determinar</t>
        </is>
      </c>
      <c r="X358" s="25" t="inlineStr">
        <is>
          <t>KR</t>
        </is>
      </c>
      <c r="Y358" s="25" t="n">
        <v>47</v>
      </c>
      <c r="AB358" s="25" t="n">
        <v>19</v>
      </c>
      <c r="AD358" s="25" t="n">
        <v>56</v>
      </c>
      <c r="AE358" s="25" t="inlineStr">
        <is>
          <t>SUR</t>
        </is>
      </c>
      <c r="AG358" s="25" t="inlineStr">
        <is>
          <t>Miradores de Zuñiga</t>
        </is>
      </c>
      <c r="AH358" s="25">
        <f>CONCATENATE(X358," ",Y358," ",Z358," ",AA358," ",AB358," ",AC358," ",AD358," ",AE358," ",AF358," ",AG358)</f>
        <v/>
      </c>
      <c r="AI358" s="25" t="inlineStr">
        <is>
          <t>no reporta</t>
        </is>
      </c>
      <c r="AJ358" s="25" t="inlineStr">
        <is>
          <t>no reporta</t>
        </is>
      </c>
      <c r="AK358" s="25" t="inlineStr">
        <is>
          <t>Zuñiga</t>
        </is>
      </c>
      <c r="AP358" s="25" t="n">
        <v>4</v>
      </c>
      <c r="AQ358" s="34" t="n">
        <v>42151</v>
      </c>
      <c r="AS358" s="46">
        <f>+AR358-AQ358</f>
        <v/>
      </c>
      <c r="AU358" s="25" t="inlineStr">
        <is>
          <t>Auto de archivo</t>
        </is>
      </c>
    </row>
    <row r="359">
      <c r="B359" s="25" t="inlineStr">
        <is>
          <t>356-2015</t>
        </is>
      </c>
      <c r="C359" s="25" t="n">
        <v>291430</v>
      </c>
      <c r="E359" s="25" t="inlineStr">
        <is>
          <t>MATERIALES DE CONSTRUCCIÓN</t>
        </is>
      </c>
      <c r="H359" s="25" t="inlineStr">
        <is>
          <t>Materiales de contruccion en el espacio publico</t>
        </is>
      </c>
      <c r="I359" s="25" t="inlineStr">
        <is>
          <t>de oficio</t>
        </is>
      </c>
      <c r="T359" s="25">
        <f>CONCATENATE(J359," ",K359," ",L359," ",M359," ",N359," ",O359," ",P359," ",Q359," ",AF359," ",S359)</f>
        <v/>
      </c>
      <c r="W359" s="25" t="inlineStr">
        <is>
          <t>Oscar Tabares</t>
        </is>
      </c>
      <c r="X359" s="25" t="inlineStr">
        <is>
          <t>TR</t>
        </is>
      </c>
      <c r="Y359" s="25" t="n">
        <v>34</v>
      </c>
      <c r="Z359" s="25" t="inlineStr">
        <is>
          <t>B</t>
        </is>
      </c>
      <c r="AA359" s="25" t="inlineStr">
        <is>
          <t>SUR</t>
        </is>
      </c>
      <c r="AB359" s="25" t="n">
        <v>32</v>
      </c>
      <c r="AC359" s="25" t="inlineStr">
        <is>
          <t>B</t>
        </is>
      </c>
      <c r="AD359" s="25" t="n">
        <v>28</v>
      </c>
      <c r="AH359" s="25">
        <f>CONCATENATE(X359," ",Y359," ",Z359," ",AA359," ",AB359," ",AC359," ",AD359," ",AE359," ",AF359," ",AG359)</f>
        <v/>
      </c>
      <c r="AI359" s="25" t="inlineStr">
        <is>
          <t>No reporta</t>
        </is>
      </c>
      <c r="AJ359" s="25" t="inlineStr">
        <is>
          <t>No reporta</t>
        </is>
      </c>
      <c r="AK359" s="25" t="inlineStr">
        <is>
          <t>La Magnolia</t>
        </is>
      </c>
      <c r="AP359" s="25" t="n">
        <v>9</v>
      </c>
      <c r="AQ359" s="34" t="n">
        <v>42151</v>
      </c>
      <c r="AS359" s="46">
        <f>+AR359-AQ359</f>
        <v/>
      </c>
      <c r="AU359" s="25" t="inlineStr">
        <is>
          <t>Auto de archivo</t>
        </is>
      </c>
      <c r="AW359" s="38" t="n">
        <v>42149</v>
      </c>
      <c r="AX359" s="37" t="inlineStr">
        <is>
          <t>Alba - Francisco Castañeda</t>
        </is>
      </c>
      <c r="AY359" s="38" t="n">
        <v>42151</v>
      </c>
    </row>
    <row r="360">
      <c r="B360" s="25" t="inlineStr">
        <is>
          <t>357-2015</t>
        </is>
      </c>
      <c r="C360" s="25" t="n">
        <v>291429</v>
      </c>
      <c r="E360" s="25" t="inlineStr">
        <is>
          <t>RESIDUOS SOLIDOS</t>
        </is>
      </c>
      <c r="H360" s="25" t="inlineStr">
        <is>
          <t>Usuario colocando basuras en horas y dias no autorizados.</t>
        </is>
      </c>
      <c r="I360" s="25" t="inlineStr">
        <is>
          <t>de oficio</t>
        </is>
      </c>
      <c r="T360" s="25">
        <f>CONCATENATE(J360," ",K360," ",L360," ",M360," ",N360," ",O360," ",P360," ",Q360," ",AF360," ",S360)</f>
        <v/>
      </c>
      <c r="W360" s="25" t="inlineStr">
        <is>
          <t>Olga Betancurt</t>
        </is>
      </c>
      <c r="X360" s="25" t="inlineStr">
        <is>
          <t>KR</t>
        </is>
      </c>
      <c r="Y360" s="25" t="n">
        <v>37</v>
      </c>
      <c r="AB360" s="25" t="n">
        <v>37</v>
      </c>
      <c r="AD360" s="25" t="n">
        <v>69</v>
      </c>
      <c r="AE360" s="25" t="inlineStr">
        <is>
          <t>SUR</t>
        </is>
      </c>
      <c r="AG360" s="25" t="inlineStr">
        <is>
          <t>Restaurante el portalito</t>
        </is>
      </c>
      <c r="AH360" s="25">
        <f>CONCATENATE(X360," ",Y360," ",Z360," ",AA360," ",AB360," ",AC360," ",AD360," ",AE360," ",AF360," ",AG360)</f>
        <v/>
      </c>
      <c r="AK360" s="25" t="inlineStr">
        <is>
          <t>Mesa</t>
        </is>
      </c>
      <c r="AP360" s="25" t="n">
        <v>9</v>
      </c>
      <c r="AQ360" s="34" t="n">
        <v>42151</v>
      </c>
      <c r="AS360" s="46">
        <f>+AR360-AQ360</f>
        <v/>
      </c>
      <c r="AU360" s="25" t="inlineStr">
        <is>
          <t>Auto de archivo</t>
        </is>
      </c>
      <c r="AV360" s="25" t="inlineStr">
        <is>
          <t>Se realizo sencibilizacion se continuara con los controles.</t>
        </is>
      </c>
      <c r="AW360" s="38" t="n">
        <v>42149</v>
      </c>
      <c r="AX360" s="37" t="inlineStr">
        <is>
          <t>Alba - Francisco Castañeda</t>
        </is>
      </c>
      <c r="AY360" s="38" t="n">
        <v>42151</v>
      </c>
    </row>
    <row r="361">
      <c r="B361" s="25" t="inlineStr">
        <is>
          <t>358-2015</t>
        </is>
      </c>
      <c r="C361" s="25" t="n">
        <v>291641</v>
      </c>
      <c r="D361" s="25" t="inlineStr">
        <is>
          <t>AIRE</t>
        </is>
      </c>
      <c r="H361" s="25" t="inlineStr">
        <is>
          <t>Olor fétido proveniente de un lote ubicado al frente de la Débora Arango, subiendo por la calle 38.</t>
        </is>
      </c>
      <c r="I361" s="25" t="inlineStr">
        <is>
          <t>Luz Estella Roldan.</t>
        </is>
      </c>
      <c r="T361" s="25">
        <f>CONCATENATE(J361," ",K361," ",L361," ",M361," ",N361," ",O361," ",P361," ",Q361," ",AF361," ",S361)</f>
        <v/>
      </c>
      <c r="W361" s="25" t="inlineStr">
        <is>
          <t>Por determinar</t>
        </is>
      </c>
      <c r="X361" s="25" t="inlineStr">
        <is>
          <t>CL</t>
        </is>
      </c>
      <c r="Y361" s="25" t="n">
        <v>38</v>
      </c>
      <c r="AG361" s="25" t="inlineStr">
        <is>
          <t>Subiendo</t>
        </is>
      </c>
      <c r="AH361" s="25">
        <f>CONCATENATE(X361," ",Y361," ",Z361," ",AA361," ",AB361," ",AC361," ",AD361," ",AE361," ",AF361," ",AG361)</f>
        <v/>
      </c>
      <c r="AI361" s="25" t="inlineStr">
        <is>
          <t>No reporta</t>
        </is>
      </c>
      <c r="AJ361" s="25" t="inlineStr">
        <is>
          <t>No reporta</t>
        </is>
      </c>
      <c r="AK361" s="25" t="inlineStr">
        <is>
          <t>Zona Centro</t>
        </is>
      </c>
      <c r="AP361" s="25" t="n">
        <v>9</v>
      </c>
      <c r="AQ361" s="34" t="n">
        <v>42151</v>
      </c>
      <c r="AS361" s="46">
        <f>+AR361-AQ361</f>
        <v/>
      </c>
      <c r="AU361" s="25" t="inlineStr">
        <is>
          <t>Auto de archivo</t>
        </is>
      </c>
      <c r="AV361" s="25" t="inlineStr">
        <is>
          <t xml:space="preserve">Auto de archivo, se verifica el lugar y no se siente olor. </t>
        </is>
      </c>
    </row>
    <row r="362">
      <c r="B362" s="25" t="inlineStr">
        <is>
          <t>359-2015</t>
        </is>
      </c>
      <c r="C362" s="25" t="n">
        <v>291428</v>
      </c>
      <c r="E362" s="25" t="inlineStr">
        <is>
          <t>RESIDUOS SOLIDOS</t>
        </is>
      </c>
      <c r="H362" s="25" t="inlineStr">
        <is>
          <t>Control de punto critico, tomar pruebas para sancionar y sensibilizar.</t>
        </is>
      </c>
      <c r="I362" s="25" t="inlineStr">
        <is>
          <t>de oficio</t>
        </is>
      </c>
      <c r="T362" s="25">
        <f>CONCATENATE(J362," ",K362," ",L362," ",M362," ",N362," ",O362," ",P362," ",Q362," ",AF362," ",S362)</f>
        <v/>
      </c>
      <c r="W362" s="25" t="inlineStr">
        <is>
          <t>Varios usuarios</t>
        </is>
      </c>
      <c r="X362" s="25" t="inlineStr">
        <is>
          <t>CL</t>
        </is>
      </c>
      <c r="Y362" s="25" t="n">
        <v>46</v>
      </c>
      <c r="Z362" s="25" t="inlineStr">
        <is>
          <t>B</t>
        </is>
      </c>
      <c r="AA362" s="25" t="inlineStr">
        <is>
          <t>SUR</t>
        </is>
      </c>
      <c r="AB362" s="25" t="n">
        <v>42</v>
      </c>
      <c r="AC362" s="25" t="inlineStr">
        <is>
          <t>B</t>
        </is>
      </c>
      <c r="AH362" s="25">
        <f>CONCATENATE(X362," ",Y362," ",Z362," ",AA362," ",AB362," ",AC362," ",AD362," ",AE362," ",AF362," ",AG362)</f>
        <v/>
      </c>
      <c r="AI362" s="25" t="inlineStr">
        <is>
          <t>no reporta</t>
        </is>
      </c>
      <c r="AJ362" s="25" t="inlineStr">
        <is>
          <t>no reporta</t>
        </is>
      </c>
      <c r="AK362" s="25" t="inlineStr">
        <is>
          <t>La Paz</t>
        </is>
      </c>
      <c r="AP362" s="25" t="n">
        <v>7</v>
      </c>
      <c r="AQ362" s="34" t="n">
        <v>42151</v>
      </c>
      <c r="AS362" s="46">
        <f>+AR362-AQ362</f>
        <v/>
      </c>
      <c r="AT362" s="25" t="inlineStr">
        <is>
          <t>Acta de compromiso</t>
        </is>
      </c>
      <c r="AU362" s="25" t="inlineStr">
        <is>
          <t>Auto de archivo</t>
        </is>
      </c>
      <c r="AW362" s="38" t="n">
        <v>42158</v>
      </c>
      <c r="AX362" s="37" t="inlineStr">
        <is>
          <t>F. Villarraga</t>
        </is>
      </c>
      <c r="AY362" s="38" t="n">
        <v>42158</v>
      </c>
    </row>
    <row r="363">
      <c r="B363" s="25" t="inlineStr">
        <is>
          <t>360-2015</t>
        </is>
      </c>
      <c r="C363" s="25" t="inlineStr">
        <is>
          <t>288920 - (I.T. 3454)</t>
        </is>
      </c>
      <c r="D363" s="25" t="inlineStr">
        <is>
          <t>HÍDRICO</t>
        </is>
      </c>
      <c r="E363" s="25" t="inlineStr">
        <is>
          <t>MATERIALES DE CONSTRUCCIÓN</t>
        </is>
      </c>
      <c r="H363" s="25" t="inlineStr">
        <is>
          <t>Control y vigilancia del proyecto en cuestion y verificacion de cumplimiento.</t>
        </is>
      </c>
      <c r="I363" s="25" t="inlineStr">
        <is>
          <t>de oficio</t>
        </is>
      </c>
      <c r="T363" s="25">
        <f>CONCATENATE(J363," ",K363," ",L363," ",M363," ",N363," ",O363," ",P363," ",Q363," ",AF363," ",S363)</f>
        <v/>
      </c>
      <c r="W363" s="25" t="inlineStr">
        <is>
          <t>Proyecto Bruja Bonita - Francisco Avendaño.</t>
        </is>
      </c>
      <c r="X363" s="25" t="inlineStr">
        <is>
          <t>CL</t>
        </is>
      </c>
      <c r="Y363" s="25" t="n">
        <v>37</v>
      </c>
      <c r="Z363" s="25" t="inlineStr">
        <is>
          <t>B</t>
        </is>
      </c>
      <c r="AA363" s="25" t="inlineStr">
        <is>
          <t>SUR</t>
        </is>
      </c>
      <c r="AB363" s="25" t="n">
        <v>27</v>
      </c>
      <c r="AD363" s="25" t="n">
        <v>21</v>
      </c>
      <c r="AH363" s="25">
        <f>CONCATENATE(X363," ",Y363," ",Z363," ",AA363," ",AB363," ",AC363," ",AD363," ",AE363," ",AF363," ",AG363)</f>
        <v/>
      </c>
      <c r="AI363" s="25" t="inlineStr">
        <is>
          <t>no reporta</t>
        </is>
      </c>
      <c r="AJ363" s="25" t="inlineStr">
        <is>
          <t>2662277 Ext. 321</t>
        </is>
      </c>
      <c r="AK363" s="25" t="inlineStr">
        <is>
          <t>Loma de las Brujas</t>
        </is>
      </c>
      <c r="AP363" s="25" t="n">
        <v>5</v>
      </c>
      <c r="AQ363" s="34" t="n">
        <v>42152</v>
      </c>
      <c r="AS363" s="46">
        <f>+AR363-AQ363</f>
        <v/>
      </c>
      <c r="AU363" s="25" t="inlineStr">
        <is>
          <t>Auto de archivo</t>
        </is>
      </c>
      <c r="AW363" s="38" t="n">
        <v>42144</v>
      </c>
      <c r="AX363" s="37" t="inlineStr">
        <is>
          <t>C. Calle</t>
        </is>
      </c>
      <c r="AY363" s="38" t="n">
        <v>42149</v>
      </c>
    </row>
    <row r="364">
      <c r="B364" s="25" t="inlineStr">
        <is>
          <t>361-2015</t>
        </is>
      </c>
      <c r="C364" s="25" t="n">
        <v>291843</v>
      </c>
      <c r="D364" s="25" t="inlineStr">
        <is>
          <t>ESPACIO PUBLICOS VERDES</t>
        </is>
      </c>
      <c r="H364" s="25" t="inlineStr">
        <is>
          <t>Levantamiento de zona verde para trabajos de cambio de alcantarillado.</t>
        </is>
      </c>
      <c r="I364" s="25" t="inlineStr">
        <is>
          <t>de oficio</t>
        </is>
      </c>
      <c r="T364" s="25">
        <f>CONCATENATE(J364," ",K364," ",L364," ",M364," ",N364," ",O364," ",P364," ",Q364," ",AF364," ",S364)</f>
        <v/>
      </c>
      <c r="W364" s="25" t="inlineStr">
        <is>
          <t>Adolfo Martinez</t>
        </is>
      </c>
      <c r="X364" s="25" t="inlineStr">
        <is>
          <t>KR</t>
        </is>
      </c>
      <c r="Y364" s="25" t="n">
        <v>44</v>
      </c>
      <c r="Z364" s="25" t="inlineStr">
        <is>
          <t>A</t>
        </is>
      </c>
      <c r="AB364" s="25" t="n">
        <v>34</v>
      </c>
      <c r="AD364" s="25" t="n">
        <v>9</v>
      </c>
      <c r="AE364" s="25" t="inlineStr">
        <is>
          <t>SUR</t>
        </is>
      </c>
      <c r="AH364" s="25">
        <f>CONCATENATE(X364," ",Y364," ",Z364," ",AA364," ",AB364," ",AC364," ",AD364," ",AE364," ",AF364," ",AG364)</f>
        <v/>
      </c>
      <c r="AI364" s="25" t="n">
        <v>70557174</v>
      </c>
      <c r="AJ364" s="25" t="n">
        <v>3148479306</v>
      </c>
      <c r="AK364" s="25" t="inlineStr">
        <is>
          <t>San Marcos</t>
        </is>
      </c>
      <c r="AP364" s="25" t="n">
        <v>2</v>
      </c>
      <c r="AQ364" s="34" t="n">
        <v>42153</v>
      </c>
      <c r="AS364" s="46">
        <f>+AR364-AQ364</f>
        <v/>
      </c>
      <c r="AU364" s="25" t="inlineStr">
        <is>
          <t>Auto de archivo</t>
        </is>
      </c>
      <c r="AV364" s="25" t="inlineStr">
        <is>
          <t>El perjudicante presenta oficio de compromiso para restaurar el jardin una vez se allan terminado los trabajos de alcantarillado.</t>
        </is>
      </c>
      <c r="AW364" s="38" t="n">
        <v>42153</v>
      </c>
      <c r="AX364" s="37" t="inlineStr">
        <is>
          <t>Jeison-Santiago-Arbey</t>
        </is>
      </c>
      <c r="AY364" s="38" t="n">
        <v>42153</v>
      </c>
    </row>
    <row r="365">
      <c r="B365" s="25" t="inlineStr">
        <is>
          <t>362-2015</t>
        </is>
      </c>
      <c r="C365" s="25" t="n">
        <v>292120</v>
      </c>
      <c r="D365" s="25" t="inlineStr">
        <is>
          <t>FAUNA DOMÉSTICA</t>
        </is>
      </c>
      <c r="H365" s="25" t="inlineStr">
        <is>
          <t>Agrecion de perro Pitbull a la Sra Olga y a su mascota.</t>
        </is>
      </c>
      <c r="I365" s="25" t="inlineStr">
        <is>
          <t>Ana Olga Ocampo</t>
        </is>
      </c>
      <c r="J365" s="25" t="inlineStr">
        <is>
          <t>KR</t>
        </is>
      </c>
      <c r="K365" s="25" t="n">
        <v>27</v>
      </c>
      <c r="L365" s="25" t="inlineStr">
        <is>
          <t>D</t>
        </is>
      </c>
      <c r="N365" s="25" t="n">
        <v>34</v>
      </c>
      <c r="O365" s="25" t="inlineStr">
        <is>
          <t>DD</t>
        </is>
      </c>
      <c r="P365" s="25" t="n">
        <v>44</v>
      </c>
      <c r="Q365" s="25" t="inlineStr">
        <is>
          <t>SUR</t>
        </is>
      </c>
      <c r="S365" s="25" t="inlineStr">
        <is>
          <t>Refugio Verde</t>
        </is>
      </c>
      <c r="T365" s="25">
        <f>CONCATENATE(J365," ",K365," ",L365," ",M365," ",N365," ",O365," ",P365," ",Q365,AF365," ",S365)</f>
        <v/>
      </c>
      <c r="U365" s="25" t="inlineStr">
        <is>
          <t>no reporta</t>
        </is>
      </c>
      <c r="V365" s="25" t="inlineStr">
        <is>
          <t>no reporta</t>
        </is>
      </c>
      <c r="W365" s="25" t="inlineStr">
        <is>
          <t>Andres Felipe Gil</t>
        </is>
      </c>
      <c r="X365" s="25" t="inlineStr">
        <is>
          <t>KR</t>
        </is>
      </c>
      <c r="Y365" s="25" t="n">
        <v>27</v>
      </c>
      <c r="Z365" s="25" t="inlineStr">
        <is>
          <t>D</t>
        </is>
      </c>
      <c r="AB365" s="25" t="n">
        <v>34</v>
      </c>
      <c r="AC365" s="25" t="inlineStr">
        <is>
          <t>DD</t>
        </is>
      </c>
      <c r="AD365" s="25" t="n">
        <v>44</v>
      </c>
      <c r="AE365" s="25" t="inlineStr">
        <is>
          <t>SUR</t>
        </is>
      </c>
      <c r="AG365" s="25" t="inlineStr">
        <is>
          <t>Refugio Verde</t>
        </is>
      </c>
      <c r="AH365" s="25">
        <f>CONCATENATE(X365," ",Y365," ",Z365," ",AA365," ",AB365," ",AC365," ",AD365," ",AE365," ",AF365," ",AG365)</f>
        <v/>
      </c>
      <c r="AI365" s="25" t="inlineStr">
        <is>
          <t>no reporta</t>
        </is>
      </c>
      <c r="AJ365" s="25" t="inlineStr">
        <is>
          <t>no reporta</t>
        </is>
      </c>
      <c r="AK365" s="25" t="inlineStr">
        <is>
          <t>El Chingui</t>
        </is>
      </c>
      <c r="AP365" s="25" t="n">
        <v>6</v>
      </c>
      <c r="AQ365" s="34" t="n">
        <v>42153</v>
      </c>
      <c r="AS365" s="46">
        <f>+AR365-AQ365</f>
        <v/>
      </c>
      <c r="AU365" s="25" t="inlineStr">
        <is>
          <t xml:space="preserve">Auto de inicio </t>
        </is>
      </c>
    </row>
    <row r="366" ht="15.75" customHeight="1">
      <c r="B366" s="107" t="inlineStr">
        <is>
          <t>363-2015</t>
        </is>
      </c>
      <c r="C366" s="25" t="inlineStr">
        <is>
          <t>(D.P. 291848) - (Respuesta D.P. 3525)</t>
        </is>
      </c>
      <c r="D366" s="25" t="inlineStr">
        <is>
          <t>HÍDRICO</t>
        </is>
      </c>
      <c r="H366" s="25" t="inlineStr">
        <is>
          <t>Tanque de aguas negras en malas condiciones.</t>
        </is>
      </c>
      <c r="I366" s="25" t="inlineStr">
        <is>
          <t xml:space="preserve">Mario Alberto Marin Zapata </t>
        </is>
      </c>
      <c r="J366" s="25" t="inlineStr">
        <is>
          <t>CL</t>
        </is>
      </c>
      <c r="K366" s="25" t="n">
        <v>12</v>
      </c>
      <c r="N366" s="25" t="n">
        <v>30</v>
      </c>
      <c r="P366" s="25" t="n">
        <v>212</v>
      </c>
      <c r="S366" s="25" t="inlineStr">
        <is>
          <t>Casa de Patio</t>
        </is>
      </c>
      <c r="T366" s="25">
        <f>CONCATENATE(J366," ",K366," ",L366," ",M366," ",N366," ",O366," ",P366," ",Q366,AF366," ",S366)</f>
        <v/>
      </c>
      <c r="U366" s="25" t="inlineStr">
        <is>
          <t>no reporta</t>
        </is>
      </c>
      <c r="V366" s="25" t="inlineStr">
        <is>
          <t>no reporta</t>
        </is>
      </c>
      <c r="W366" s="25" t="inlineStr">
        <is>
          <t>Urbanizacion Barichara</t>
        </is>
      </c>
      <c r="X366" s="25" t="inlineStr">
        <is>
          <t>KR</t>
        </is>
      </c>
      <c r="Y366" s="25" t="n">
        <v>20</v>
      </c>
      <c r="AB366" s="25" t="n">
        <v>25</v>
      </c>
      <c r="AD366" s="25" t="n">
        <v>81</v>
      </c>
      <c r="AH366" s="25">
        <f>CONCATENATE(X366," ",Y366," ",Z366," ",AA366," ",AB366," ",AC366," ",AD366," ",AE366," ",AF366," ",AG366)</f>
        <v/>
      </c>
      <c r="AI366" s="25" t="inlineStr">
        <is>
          <t>no reporta</t>
        </is>
      </c>
      <c r="AJ366" s="25" t="inlineStr">
        <is>
          <t>no reporta</t>
        </is>
      </c>
      <c r="AK366" s="25" t="inlineStr">
        <is>
          <t>Loma El Atravezado</t>
        </is>
      </c>
      <c r="AP366" s="25" t="n">
        <v>4</v>
      </c>
      <c r="AQ366" s="34" t="n">
        <v>42152</v>
      </c>
      <c r="AS366" s="46">
        <f>+AR366-AQ366</f>
        <v/>
      </c>
      <c r="AU366" s="25" t="inlineStr">
        <is>
          <t>Auto de archivo</t>
        </is>
      </c>
      <c r="AV366" s="25" t="inlineStr">
        <is>
          <t>Se responde el Derecho de peticion y se envia copia a Barichara.</t>
        </is>
      </c>
      <c r="AW366" s="38" t="n">
        <v>42173</v>
      </c>
      <c r="AX366" s="37" t="inlineStr">
        <is>
          <t>J. Guzman - A. Arbelaez</t>
        </is>
      </c>
      <c r="AY366" s="38" t="n">
        <v>42173</v>
      </c>
    </row>
    <row r="367">
      <c r="B367" s="25" t="inlineStr">
        <is>
          <t>364-2015</t>
        </is>
      </c>
      <c r="C367" s="25" t="inlineStr">
        <is>
          <t>291841 -  (mismo 060-2015)</t>
        </is>
      </c>
      <c r="D367" s="25" t="inlineStr">
        <is>
          <t>HÍDRICO</t>
        </is>
      </c>
      <c r="H367" s="25" t="inlineStr">
        <is>
          <t>Vertimientos de aguas grises directo al humedal.</t>
        </is>
      </c>
      <c r="I367" s="25" t="inlineStr">
        <is>
          <t>Comunidad</t>
        </is>
      </c>
      <c r="S367" s="25" t="inlineStr">
        <is>
          <t>Humedal el trianon</t>
        </is>
      </c>
      <c r="T367" s="25">
        <f>CONCATENATE(J367," ",K367," ",L367," ",M367," ",N367," ",O367," ",P367," ",Q367,AF367," ",S367)</f>
        <v/>
      </c>
      <c r="U367" s="25" t="inlineStr">
        <is>
          <t>no reporta</t>
        </is>
      </c>
      <c r="V367" s="25" t="inlineStr">
        <is>
          <t>no reporta</t>
        </is>
      </c>
      <c r="W367" s="25" t="inlineStr">
        <is>
          <t xml:space="preserve">por determinar </t>
        </is>
      </c>
      <c r="AG367" s="25" t="inlineStr">
        <is>
          <t>Humedal el Trianon</t>
        </is>
      </c>
      <c r="AH367" s="25">
        <f>CONCATENATE(X367," ",Y367," ",Z367," ",AA367," ",AB367," ",AC367," ",AD367," ",AE367," ",AF367," ",AG367)</f>
        <v/>
      </c>
      <c r="AI367" s="25" t="inlineStr">
        <is>
          <t>no reporta</t>
        </is>
      </c>
      <c r="AJ367" s="25" t="inlineStr">
        <is>
          <t>no reporta</t>
        </is>
      </c>
      <c r="AK367" s="25" t="inlineStr">
        <is>
          <t>El Trianón</t>
        </is>
      </c>
      <c r="AP367" s="25" t="n">
        <v>7</v>
      </c>
      <c r="AQ367" s="34" t="n">
        <v>42152</v>
      </c>
      <c r="AS367" s="46">
        <f>+AR367-AQ367</f>
        <v/>
      </c>
      <c r="AU367" s="25" t="inlineStr">
        <is>
          <t>Auto de archivo</t>
        </is>
      </c>
    </row>
    <row r="368">
      <c r="B368" s="25" t="inlineStr">
        <is>
          <t>365-2015</t>
        </is>
      </c>
      <c r="C368" s="25" t="n">
        <v>292238</v>
      </c>
      <c r="E368" s="25" t="inlineStr">
        <is>
          <t>RESIDUOS SOLIDOS</t>
        </is>
      </c>
      <c r="H368" s="25" t="inlineStr">
        <is>
          <t>Control de punto critico.</t>
        </is>
      </c>
      <c r="I368" s="25" t="inlineStr">
        <is>
          <t>Anonimo</t>
        </is>
      </c>
      <c r="T368" s="25">
        <f>CONCATENATE(J368," ",K368," ",L368," ",M368," ",N368," ",O368," ",P368," ",Q368,AF368," ",S368)</f>
        <v/>
      </c>
      <c r="W368" s="25" t="inlineStr">
        <is>
          <t>Por determinar</t>
        </is>
      </c>
      <c r="X368" s="25" t="inlineStr">
        <is>
          <t>CL</t>
        </is>
      </c>
      <c r="Y368" s="25" t="n">
        <v>40</v>
      </c>
      <c r="AA368" s="25" t="inlineStr">
        <is>
          <t>SUR</t>
        </is>
      </c>
      <c r="AB368" s="25" t="n">
        <v>30</v>
      </c>
      <c r="AH368" s="25">
        <f>CONCATENATE(X368," ",Y368," ",Z368," ",AA368," ",AB368," ",AC368," ",AD368," ",AE368," ",AF368," ",AG368)</f>
        <v/>
      </c>
      <c r="AI368" s="25" t="inlineStr">
        <is>
          <t>no reporta</t>
        </is>
      </c>
      <c r="AJ368" s="25" t="inlineStr">
        <is>
          <t>no reporta</t>
        </is>
      </c>
      <c r="AK368" s="25" t="inlineStr">
        <is>
          <t>San José</t>
        </is>
      </c>
      <c r="AP368" s="25" t="n">
        <v>6</v>
      </c>
      <c r="AQ368" s="34" t="n">
        <v>42153</v>
      </c>
      <c r="AS368" s="46">
        <f>+AR368-AQ368</f>
        <v/>
      </c>
      <c r="AU368" s="25" t="inlineStr">
        <is>
          <t>Visitas patrulleros</t>
        </is>
      </c>
      <c r="AV368" s="25" t="inlineStr">
        <is>
          <t>Secibilizar</t>
        </is>
      </c>
    </row>
    <row r="369">
      <c r="B369" s="25" t="inlineStr">
        <is>
          <t>366-2015</t>
        </is>
      </c>
      <c r="C369" s="25" t="n">
        <v>292506</v>
      </c>
      <c r="D369" s="25" t="inlineStr">
        <is>
          <t>LOTE-PREDIO</t>
        </is>
      </c>
      <c r="H369" s="25" t="inlineStr">
        <is>
          <t>Lote con malesa muy alta, generadora de animales roedores.</t>
        </is>
      </c>
      <c r="I369" s="25" t="inlineStr">
        <is>
          <t>Comunidad</t>
        </is>
      </c>
      <c r="T369" s="25">
        <f>CONCATENATE(J369," ",K369," ",L369," ",M369," ",N369," ",O369," ",P369," ",Q369,AF369," ",S369)</f>
        <v/>
      </c>
      <c r="W369" s="25" t="inlineStr">
        <is>
          <t>por determinar</t>
        </is>
      </c>
      <c r="X369" s="25" t="inlineStr">
        <is>
          <t>CL</t>
        </is>
      </c>
      <c r="Y369" s="25" t="n">
        <v>39</v>
      </c>
      <c r="Z369" s="25" t="inlineStr">
        <is>
          <t>B</t>
        </is>
      </c>
      <c r="AA369" s="25" t="inlineStr">
        <is>
          <t>SUR</t>
        </is>
      </c>
      <c r="AB369" s="25" t="n">
        <v>25</v>
      </c>
      <c r="AC369" s="25" t="inlineStr">
        <is>
          <t>AA</t>
        </is>
      </c>
      <c r="AD369" s="25" t="n">
        <v>37</v>
      </c>
      <c r="AH369" s="25">
        <f>CONCATENATE(X369," ",Y369," ",Z369," ",AA369," ",AB369," ",AC369," ",AD369," ",AE369," ",AF369," ",AG369)</f>
        <v/>
      </c>
      <c r="AI369" s="25" t="inlineStr">
        <is>
          <t>no reporta</t>
        </is>
      </c>
      <c r="AJ369" s="25" t="inlineStr">
        <is>
          <t>no reporta</t>
        </is>
      </c>
      <c r="AK369" s="25" t="inlineStr">
        <is>
          <t>El Chingui</t>
        </is>
      </c>
      <c r="AP369" s="25" t="n">
        <v>6</v>
      </c>
      <c r="AQ369" s="34" t="n">
        <v>42153</v>
      </c>
      <c r="AS369" s="46">
        <f>+AR369-AQ369</f>
        <v/>
      </c>
      <c r="AU369" s="25" t="inlineStr">
        <is>
          <t>Auto de archivo</t>
        </is>
      </c>
    </row>
    <row r="370">
      <c r="B370" s="25" t="inlineStr">
        <is>
          <t>367-2015</t>
        </is>
      </c>
      <c r="C370" s="25" t="inlineStr">
        <is>
          <t>286481 - 314068</t>
        </is>
      </c>
      <c r="E370" s="25" t="inlineStr">
        <is>
          <t>RESIDUOS SOLIDOS</t>
        </is>
      </c>
      <c r="H370" s="25" t="inlineStr">
        <is>
          <t>Revision a PMIRS asociado a posible afectacion por cuarto de residuos.</t>
        </is>
      </c>
      <c r="I370" s="25" t="inlineStr">
        <is>
          <t>de oficio</t>
        </is>
      </c>
      <c r="T370" s="25">
        <f>CONCATENATE(J370," ",K370," ",L370," ",M370," ",N370," ",O370," ",P370," ",Q370,AF370," ",S370)</f>
        <v/>
      </c>
      <c r="W370" s="25" t="inlineStr">
        <is>
          <t>Administracion condominio Milan 16.</t>
        </is>
      </c>
      <c r="X370" s="25" t="inlineStr">
        <is>
          <t>CL</t>
        </is>
      </c>
      <c r="Y370" s="25" t="n">
        <v>43</v>
      </c>
      <c r="AA370" s="25" t="inlineStr">
        <is>
          <t>SUR</t>
        </is>
      </c>
      <c r="AB370" s="25" t="n">
        <v>47</v>
      </c>
      <c r="AD370" s="25" t="n">
        <v>17</v>
      </c>
      <c r="AH370" s="25">
        <f>CONCATENATE(X370," ",Y370," ",Z370," ",AA370," ",AB370," ",AC370," ",AD370," ",AE370," ",AF370," ",AG370)</f>
        <v/>
      </c>
      <c r="AI370" s="25" t="inlineStr">
        <is>
          <t>no reporta</t>
        </is>
      </c>
      <c r="AJ370" s="25" t="n">
        <v>3341419</v>
      </c>
      <c r="AK370" s="25" t="inlineStr">
        <is>
          <t>Milan- Vallejuelos</t>
        </is>
      </c>
      <c r="AP370" s="25" t="n">
        <v>8</v>
      </c>
      <c r="AQ370" s="34" t="n">
        <v>42153</v>
      </c>
      <c r="AS370" s="46">
        <f>+AR370-AQ370</f>
        <v/>
      </c>
      <c r="AU370" s="25" t="inlineStr">
        <is>
          <t>Auto de archivo</t>
        </is>
      </c>
    </row>
    <row r="371">
      <c r="B371" s="25" t="inlineStr">
        <is>
          <t>368-2015</t>
        </is>
      </c>
      <c r="C371" s="25" t="n">
        <v>293773</v>
      </c>
      <c r="D371" s="25" t="inlineStr">
        <is>
          <t>FAUNA DOMÉSTICA</t>
        </is>
      </c>
      <c r="H371" s="25" t="inlineStr">
        <is>
          <t>Vehiculo con placa TMV072 atropello un perro ocasionandole la muerte y se fugo.</t>
        </is>
      </c>
      <c r="I371" s="25" t="inlineStr">
        <is>
          <t>Ana Dela Hernandez</t>
        </is>
      </c>
      <c r="J371" s="25" t="inlineStr">
        <is>
          <t>KR</t>
        </is>
      </c>
      <c r="K371" s="25" t="n">
        <v>40</v>
      </c>
      <c r="L371" s="25" t="inlineStr">
        <is>
          <t>A</t>
        </is>
      </c>
      <c r="N371" s="25" t="n">
        <v>48</v>
      </c>
      <c r="P371" s="25" t="n">
        <v>67</v>
      </c>
      <c r="Q371" s="25" t="inlineStr">
        <is>
          <t>SUR</t>
        </is>
      </c>
      <c r="T371" s="25">
        <f>CONCATENATE(J371," ",K371," ",L371," ",M371," ",N371," ",O371," ",P371," ",Q371,AF371," ",S371)</f>
        <v/>
      </c>
      <c r="U371" s="25" t="inlineStr">
        <is>
          <t>no reporta</t>
        </is>
      </c>
      <c r="V371" s="25" t="inlineStr">
        <is>
          <t>no reporta</t>
        </is>
      </c>
      <c r="W371" s="25" t="inlineStr">
        <is>
          <t>Vehiculo placa TMV072</t>
        </is>
      </c>
      <c r="AH371" s="25">
        <f>CONCATENATE(X371," ",Y371," ",Z371," ",AA371," ",AB371," ",AC371," ",AD371," ",AE371," ",AF371," ",AG371)</f>
        <v/>
      </c>
      <c r="AI371" s="25" t="inlineStr">
        <is>
          <t>no reporta</t>
        </is>
      </c>
      <c r="AJ371" s="25" t="inlineStr">
        <is>
          <t>no reporta</t>
        </is>
      </c>
      <c r="AK371" s="25" t="inlineStr">
        <is>
          <t>El Trianón</t>
        </is>
      </c>
      <c r="AP371" s="25" t="n">
        <v>7</v>
      </c>
      <c r="AQ371" s="34" t="n">
        <v>42157</v>
      </c>
      <c r="AS371" s="46">
        <f>+AR371-AQ371</f>
        <v/>
      </c>
      <c r="AU371" s="25" t="inlineStr">
        <is>
          <t>Auto de archivo</t>
        </is>
      </c>
    </row>
    <row r="372">
      <c r="B372" s="25" t="inlineStr">
        <is>
          <t>369-2015</t>
        </is>
      </c>
      <c r="C372" s="25" t="n">
        <v>293771</v>
      </c>
      <c r="E372" s="25" t="inlineStr">
        <is>
          <t>RESIDUOS SOLIDOS</t>
        </is>
      </c>
      <c r="H372" s="25" t="inlineStr">
        <is>
          <t>Vecinos de esta direccion tiran basuras, sobrados de comida, a una terraza.</t>
        </is>
      </c>
      <c r="I372" s="25" t="inlineStr">
        <is>
          <t>Anonimo</t>
        </is>
      </c>
      <c r="J372" s="25" t="inlineStr">
        <is>
          <t>KR</t>
        </is>
      </c>
      <c r="K372" s="25" t="n">
        <v>26</v>
      </c>
      <c r="N372" s="25" t="n">
        <v>40</v>
      </c>
      <c r="O372" s="25" t="inlineStr">
        <is>
          <t>D</t>
        </is>
      </c>
      <c r="P372" s="25" t="n">
        <v>29</v>
      </c>
      <c r="Q372" s="25" t="inlineStr">
        <is>
          <t>SUR</t>
        </is>
      </c>
      <c r="T372" s="25">
        <f>CONCATENATE(J372," ",K372," ",L372," ",M372," ",N372," ",O372," ",P372," ",Q372,AF372," ",S372)</f>
        <v/>
      </c>
      <c r="W372" s="25" t="inlineStr">
        <is>
          <t>Amparo</t>
        </is>
      </c>
      <c r="X372" s="25" t="inlineStr">
        <is>
          <t>KR</t>
        </is>
      </c>
      <c r="Y372" s="25" t="n">
        <v>26</v>
      </c>
      <c r="AB372" s="25" t="n">
        <v>40</v>
      </c>
      <c r="AC372" s="25" t="inlineStr">
        <is>
          <t>D</t>
        </is>
      </c>
      <c r="AD372" s="25" t="n">
        <v>29</v>
      </c>
      <c r="AE372" s="25" t="inlineStr">
        <is>
          <t>SUR</t>
        </is>
      </c>
      <c r="AG372" s="25" t="inlineStr">
        <is>
          <t>Contiguo a esta direccion</t>
        </is>
      </c>
      <c r="AH372" s="25">
        <f>CONCATENATE(X372," ",Y372," ",Z372," ",AA372," ",AB372," ",AC372," ",AD372," ",AE372," ",AF372," ",AG372)</f>
        <v/>
      </c>
      <c r="AI372" s="25" t="inlineStr">
        <is>
          <t>no reporta</t>
        </is>
      </c>
      <c r="AJ372" s="25" t="inlineStr">
        <is>
          <t>no reporta</t>
        </is>
      </c>
      <c r="AK372" s="25" t="inlineStr">
        <is>
          <t xml:space="preserve">La Mina </t>
        </is>
      </c>
      <c r="AP372" s="25" t="n">
        <v>6</v>
      </c>
      <c r="AQ372" s="34" t="n">
        <v>42157</v>
      </c>
      <c r="AS372" s="46">
        <f>+AR372-AQ372</f>
        <v/>
      </c>
      <c r="AU372" s="25" t="inlineStr">
        <is>
          <t>Auto de archivo</t>
        </is>
      </c>
    </row>
    <row r="373">
      <c r="B373" s="25" t="inlineStr">
        <is>
          <t>370-2015</t>
        </is>
      </c>
      <c r="C373" s="25" t="inlineStr">
        <is>
          <t>1317947 - 262231</t>
        </is>
      </c>
      <c r="D373" s="25" t="inlineStr">
        <is>
          <t>FAUNA DOMÉSTICA</t>
        </is>
      </c>
      <c r="H373" s="25" t="inlineStr">
        <is>
          <t>Pollos y gallinas en mal estado, malos olores y muchas moscas.</t>
        </is>
      </c>
      <c r="I373" s="25" t="inlineStr">
        <is>
          <t>Julio Cesar Ocampo</t>
        </is>
      </c>
      <c r="T373" s="25">
        <f>CONCATENATE(J373," ",K373," ",L373," ",M373," ",N373," ",O373," ",P373," ",Q373,AF373," ",S373)</f>
        <v/>
      </c>
      <c r="U373" s="25" t="n">
        <v>3541185</v>
      </c>
      <c r="V373" s="25" t="n">
        <v>2709609</v>
      </c>
      <c r="W373" s="25" t="inlineStr">
        <is>
          <t>Olga Ines Cuartas</t>
        </is>
      </c>
      <c r="X373" s="25" t="inlineStr">
        <is>
          <t>CL</t>
        </is>
      </c>
      <c r="Y373" s="25" t="n">
        <v>41</v>
      </c>
      <c r="Z373" s="25" t="inlineStr">
        <is>
          <t>AA</t>
        </is>
      </c>
      <c r="AA373" s="25" t="inlineStr">
        <is>
          <t>SUR</t>
        </is>
      </c>
      <c r="AB373" s="25" t="n">
        <v>29</v>
      </c>
      <c r="AC373" s="25" t="inlineStr">
        <is>
          <t>B</t>
        </is>
      </c>
      <c r="AD373" s="25" t="n">
        <v>78</v>
      </c>
      <c r="AG373" s="25" t="inlineStr">
        <is>
          <t>Apto 201</t>
        </is>
      </c>
      <c r="AH373" s="25">
        <f>CONCATENATE(X373," ",Y373," ",Z373," ",AA373," ",AB373," ",AC373," ",AD373," ",AE373," ",AF373," ",AG373)</f>
        <v/>
      </c>
      <c r="AI373" s="25" t="inlineStr">
        <is>
          <t>no reporta</t>
        </is>
      </c>
      <c r="AJ373" s="25" t="inlineStr">
        <is>
          <t>no reporta</t>
        </is>
      </c>
      <c r="AK373" s="25" t="inlineStr">
        <is>
          <t>San Rafael</t>
        </is>
      </c>
      <c r="AP373" s="25" t="n">
        <v>6</v>
      </c>
      <c r="AQ373" s="34" t="n">
        <v>42156</v>
      </c>
      <c r="AS373" s="46">
        <f>+AR373-AQ373</f>
        <v/>
      </c>
      <c r="AU373" s="25" t="inlineStr">
        <is>
          <t>Auto de archivo</t>
        </is>
      </c>
    </row>
    <row r="374">
      <c r="B374" s="25" t="inlineStr">
        <is>
          <t>371-2015</t>
        </is>
      </c>
      <c r="C374" s="25" t="n">
        <v>292748</v>
      </c>
      <c r="E374" s="25" t="inlineStr">
        <is>
          <t>RESIDUOS SOLIDOS</t>
        </is>
      </c>
      <c r="H374" s="25" t="inlineStr">
        <is>
          <t>Residuos solidos en horas y dias no autorizados.</t>
        </is>
      </c>
      <c r="I374" s="25" t="inlineStr">
        <is>
          <t>de oficio</t>
        </is>
      </c>
      <c r="T374" s="25">
        <f>CONCATENATE(J374," ",K374," ",L374," ",M374," ",N374," ",O374," ",P374," ",Q374,AF374," ",S374)</f>
        <v/>
      </c>
      <c r="W374" s="25" t="inlineStr">
        <is>
          <t>Por determinar</t>
        </is>
      </c>
      <c r="X374" s="25" t="inlineStr">
        <is>
          <t>CL</t>
        </is>
      </c>
      <c r="Y374" s="25" t="n">
        <v>40</v>
      </c>
      <c r="Z374" s="25" t="inlineStr">
        <is>
          <t>DD</t>
        </is>
      </c>
      <c r="AA374" s="25" t="inlineStr">
        <is>
          <t>SUR</t>
        </is>
      </c>
      <c r="AB374" s="25" t="n">
        <v>40</v>
      </c>
      <c r="AC374" s="25" t="inlineStr">
        <is>
          <t>A</t>
        </is>
      </c>
      <c r="AD374" s="25" t="n">
        <v>29</v>
      </c>
      <c r="AH374" s="25">
        <f>CONCATENATE(X374," ",Y374," ",Z374," ",AA374," ",AB374," ",AC374," ",AD374," ",AE374," ",AF374," ",AG374)</f>
        <v/>
      </c>
      <c r="AI374" s="25" t="inlineStr">
        <is>
          <t>no reporta</t>
        </is>
      </c>
      <c r="AJ374" s="25" t="inlineStr">
        <is>
          <t>no reporta</t>
        </is>
      </c>
      <c r="AK374" s="25" t="inlineStr">
        <is>
          <t>El Dorado</t>
        </is>
      </c>
      <c r="AP374" s="25" t="n">
        <v>7</v>
      </c>
      <c r="AQ374" s="34" t="n">
        <v>42153</v>
      </c>
      <c r="AS374" s="46">
        <f>+AR374-AQ374</f>
        <v/>
      </c>
      <c r="AU374" s="25" t="inlineStr">
        <is>
          <t>Auto de archivo</t>
        </is>
      </c>
    </row>
    <row r="375">
      <c r="B375" s="25" t="inlineStr">
        <is>
          <t>372-2015</t>
        </is>
      </c>
      <c r="C375" s="25" t="inlineStr">
        <is>
          <t>3500 - 341543</t>
        </is>
      </c>
      <c r="D375" s="25" t="inlineStr">
        <is>
          <t>FLORA</t>
        </is>
      </c>
      <c r="H375" s="25" t="inlineStr">
        <is>
          <t>Arboles en riesgo.</t>
        </is>
      </c>
      <c r="I375" s="25" t="inlineStr">
        <is>
          <t xml:space="preserve">Gloria Mejia </t>
        </is>
      </c>
      <c r="J375" s="25" t="inlineStr">
        <is>
          <t>KR</t>
        </is>
      </c>
      <c r="K375" s="25" t="n">
        <v>24</v>
      </c>
      <c r="N375" s="25" t="n">
        <v>27</v>
      </c>
      <c r="P375" s="25" t="n">
        <v>191</v>
      </c>
      <c r="Q375" s="25" t="inlineStr">
        <is>
          <t>SUR</t>
        </is>
      </c>
      <c r="R375" s="25" t="inlineStr">
        <is>
          <t>Ginebra Houses</t>
        </is>
      </c>
      <c r="S375" s="25" t="inlineStr">
        <is>
          <t>Casa 121</t>
        </is>
      </c>
      <c r="T375" s="25">
        <f>CONCATENATE(J375," ",K375," ",L375," ",M375," ",N375," ",O375," ",P375," ",Q375,AF375," ",S375)</f>
        <v/>
      </c>
      <c r="V375" s="25" t="n">
        <v>4196485</v>
      </c>
      <c r="W375" s="25" t="inlineStr">
        <is>
          <t>Por determinar</t>
        </is>
      </c>
      <c r="X375" s="25" t="inlineStr">
        <is>
          <t>KR</t>
        </is>
      </c>
      <c r="Y375" s="25" t="n">
        <v>24</v>
      </c>
      <c r="AB375" s="25" t="n">
        <v>27</v>
      </c>
      <c r="AD375" s="25" t="n">
        <v>191</v>
      </c>
      <c r="AE375" s="25" t="inlineStr">
        <is>
          <t>SUR</t>
        </is>
      </c>
      <c r="AF375" s="25" t="inlineStr">
        <is>
          <t>Ginebra Houses</t>
        </is>
      </c>
      <c r="AG375" s="25" t="inlineStr">
        <is>
          <t>Casa 121</t>
        </is>
      </c>
      <c r="AH375" s="25">
        <f>CONCATENATE(X375," ",Y375," ",Z375," ",AA375," ",AB375," ",AC375," ",AD375," ",AE375,AT375," ",AG375)</f>
        <v/>
      </c>
      <c r="AI375" s="25" t="inlineStr">
        <is>
          <t>no reporta</t>
        </is>
      </c>
      <c r="AJ375" s="25" t="inlineStr">
        <is>
          <t>no reporta</t>
        </is>
      </c>
      <c r="AK375" s="25" t="inlineStr">
        <is>
          <t>Zuñiga</t>
        </is>
      </c>
      <c r="AP375" s="25" t="n">
        <v>4</v>
      </c>
      <c r="AQ375" s="34" t="n">
        <v>42160</v>
      </c>
      <c r="AS375" s="46">
        <f>+AR375-AQ375</f>
        <v/>
      </c>
      <c r="AU375" s="25" t="inlineStr">
        <is>
          <t>Auto de archivo</t>
        </is>
      </c>
    </row>
    <row r="376">
      <c r="B376" s="25" t="inlineStr">
        <is>
          <t>373-2015</t>
        </is>
      </c>
      <c r="C376" s="25" t="n">
        <v>298864</v>
      </c>
      <c r="D376" s="25" t="inlineStr">
        <is>
          <t>HÍDRICO</t>
        </is>
      </c>
      <c r="E376" s="25" t="inlineStr">
        <is>
          <t>RESIDUO ESPECIAL</t>
        </is>
      </c>
      <c r="H376" s="25" t="inlineStr">
        <is>
          <t>Lavado de contenedores en via publica.</t>
        </is>
      </c>
      <c r="I376" s="25" t="inlineStr">
        <is>
          <t>de oficio</t>
        </is>
      </c>
      <c r="T376" s="25">
        <f>CONCATENATE(J376," ",K376," ",L376," ",M376," ",N376," ",O376," ",P376," ",Q376,AF376," ",S376)</f>
        <v/>
      </c>
      <c r="W376" s="25" t="inlineStr">
        <is>
          <t>Conjunto residencial torre alba</t>
        </is>
      </c>
      <c r="X376" s="25" t="inlineStr">
        <is>
          <t>TR</t>
        </is>
      </c>
      <c r="Y376" s="25" t="n">
        <v>27</v>
      </c>
      <c r="Z376" s="25" t="inlineStr">
        <is>
          <t>A</t>
        </is>
      </c>
      <c r="AA376" s="25" t="inlineStr">
        <is>
          <t>SUR</t>
        </is>
      </c>
      <c r="AB376" s="25" t="n">
        <v>42</v>
      </c>
      <c r="AD376" s="25" t="n">
        <v>13</v>
      </c>
      <c r="AH376" s="25">
        <f>CONCATENATE(X376," ",Y376," ",Z376," ",AA376," ",AB376," ",AC376," ",AD376," ",AE376," ",AF376," ",AG376)</f>
        <v/>
      </c>
      <c r="AI376" s="25" t="inlineStr">
        <is>
          <t>no reporta</t>
        </is>
      </c>
      <c r="AJ376" s="25" t="inlineStr">
        <is>
          <t>no reporta</t>
        </is>
      </c>
      <c r="AK376" s="25" t="inlineStr">
        <is>
          <t>La Magnolia</t>
        </is>
      </c>
      <c r="AP376" s="25" t="n">
        <v>9</v>
      </c>
      <c r="AQ376" s="34" t="n">
        <v>42172</v>
      </c>
      <c r="AS376" s="46">
        <f>+AR376-AQ376</f>
        <v/>
      </c>
      <c r="AU376" s="25" t="inlineStr">
        <is>
          <t>Auto de archivo</t>
        </is>
      </c>
    </row>
    <row r="377">
      <c r="B377" s="25" t="inlineStr">
        <is>
          <t>374-2015</t>
        </is>
      </c>
      <c r="C377" s="25" t="n">
        <v>298596</v>
      </c>
      <c r="D377" s="25" t="inlineStr">
        <is>
          <t>LOTE-PREDIO</t>
        </is>
      </c>
      <c r="H377" s="25" t="inlineStr">
        <is>
          <t>Enrredaderas que estan perjudicando la propiedad.</t>
        </is>
      </c>
      <c r="I377" s="25" t="inlineStr">
        <is>
          <t>de oficio</t>
        </is>
      </c>
      <c r="T377" s="25">
        <f>CONCATENATE(J377," ",K377," ",L377," ",M377," ",N377," ",O377," ",P377," ",Q377,AF377," ",S377)</f>
        <v/>
      </c>
      <c r="W377" s="25" t="inlineStr">
        <is>
          <t>Por determinar</t>
        </is>
      </c>
      <c r="X377" s="25" t="inlineStr">
        <is>
          <t>KR</t>
        </is>
      </c>
      <c r="Y377" s="25" t="n">
        <v>25</v>
      </c>
      <c r="Z377" s="25" t="inlineStr">
        <is>
          <t>B</t>
        </is>
      </c>
      <c r="AB377" s="25" t="n">
        <v>27</v>
      </c>
      <c r="AD377" s="25" t="n">
        <v>46</v>
      </c>
      <c r="AE377" s="25" t="inlineStr">
        <is>
          <t>SUR</t>
        </is>
      </c>
      <c r="AG377" s="25" t="inlineStr">
        <is>
          <t>Palmeral de avigñon</t>
        </is>
      </c>
      <c r="AH377" s="25">
        <f>CONCATENATE(X377," ",Y377," ",Z377," ",AA377," ",AB377," ",AC377," ",AD377," ",AE377," ",AF377," ",AG377)</f>
        <v/>
      </c>
      <c r="AI377" s="25" t="inlineStr">
        <is>
          <t>no reporta</t>
        </is>
      </c>
      <c r="AJ377" s="25" t="inlineStr">
        <is>
          <t>no reporta</t>
        </is>
      </c>
      <c r="AK377" s="25" t="inlineStr">
        <is>
          <t>Loma El Atravezado</t>
        </is>
      </c>
      <c r="AP377" s="25" t="n">
        <v>4</v>
      </c>
      <c r="AQ377" s="34" t="n">
        <v>42166</v>
      </c>
      <c r="AS377" s="46">
        <f>+AR377-AQ377</f>
        <v/>
      </c>
      <c r="AU377" s="25" t="inlineStr">
        <is>
          <t>Auto de archivo</t>
        </is>
      </c>
      <c r="AV377" s="25" t="inlineStr">
        <is>
          <t xml:space="preserve">Acta de compromiso   </t>
        </is>
      </c>
    </row>
    <row r="378">
      <c r="B378" s="25" t="inlineStr">
        <is>
          <t>375-2015</t>
        </is>
      </c>
      <c r="C378" s="25" t="inlineStr">
        <is>
          <t>295386 - 112008</t>
        </is>
      </c>
      <c r="E378" s="25" t="inlineStr">
        <is>
          <t>MATERIALES DE CONSTRUCCIÓN</t>
        </is>
      </c>
      <c r="H378" s="25" t="inlineStr">
        <is>
          <t>Escombros en via publica del municipio</t>
        </is>
      </c>
      <c r="I378" s="25" t="inlineStr">
        <is>
          <t>Comunidad</t>
        </is>
      </c>
      <c r="T378" s="25">
        <f>CONCATENATE(J378," ",K378," ",L378," ",M378," ",N378," ",O378," ",P378," ",Q378,AF378," ",S378)</f>
        <v/>
      </c>
      <c r="W378" s="25" t="inlineStr">
        <is>
          <t>Contratista del municipio</t>
        </is>
      </c>
      <c r="X378" s="25" t="inlineStr">
        <is>
          <t>KR</t>
        </is>
      </c>
      <c r="Y378" s="25" t="n">
        <v>29</v>
      </c>
      <c r="Z378" s="25" t="inlineStr">
        <is>
          <t>A</t>
        </is>
      </c>
      <c r="AB378" s="25" t="n">
        <v>39</v>
      </c>
      <c r="AC378" s="25" t="inlineStr">
        <is>
          <t>B</t>
        </is>
      </c>
      <c r="AE378" s="25" t="inlineStr">
        <is>
          <t>SUR</t>
        </is>
      </c>
      <c r="AH378" s="25">
        <f>CONCATENATE(X378," ",Y378," ",Z378," ",AA378," ",AB378," ",AC378," ",AD378," ",AE378," ",AF378," ",AG378)</f>
        <v/>
      </c>
      <c r="AI378" s="25" t="inlineStr">
        <is>
          <t>no reporta</t>
        </is>
      </c>
      <c r="AJ378" s="25" t="inlineStr">
        <is>
          <t>no reporta</t>
        </is>
      </c>
      <c r="AK378" s="25" t="inlineStr">
        <is>
          <t>San José</t>
        </is>
      </c>
      <c r="AP378" s="25" t="n">
        <v>6</v>
      </c>
      <c r="AQ378" s="34" t="n">
        <v>42166</v>
      </c>
      <c r="AS378" s="46">
        <f>+AR378-AQ378</f>
        <v/>
      </c>
      <c r="AU378" s="25" t="inlineStr">
        <is>
          <t>Auto de archivo</t>
        </is>
      </c>
      <c r="AV378" s="25" t="inlineStr">
        <is>
          <t>Ya los escombros fueron recogidos, caso superado.</t>
        </is>
      </c>
    </row>
    <row r="379">
      <c r="B379" s="25" t="inlineStr">
        <is>
          <t>376-2015</t>
        </is>
      </c>
      <c r="C379" s="25" t="n">
        <v>299556</v>
      </c>
      <c r="D379" s="25" t="inlineStr">
        <is>
          <t>FAUNA DOMÉSTICA</t>
        </is>
      </c>
      <c r="H379" s="25" t="inlineStr">
        <is>
          <t>Mal manejo de mascotas y mala tenecia</t>
        </is>
      </c>
      <c r="I379" s="25" t="inlineStr">
        <is>
          <t>Magadalena restrepo</t>
        </is>
      </c>
      <c r="J379" s="25" t="inlineStr">
        <is>
          <t>KR</t>
        </is>
      </c>
      <c r="K379" s="25" t="n">
        <v>24</v>
      </c>
      <c r="L379" s="25" t="inlineStr">
        <is>
          <t>EE</t>
        </is>
      </c>
      <c r="N379" s="25" t="n">
        <v>38</v>
      </c>
      <c r="O379" s="25" t="inlineStr">
        <is>
          <t>D</t>
        </is>
      </c>
      <c r="P379" s="25" t="n">
        <v>2</v>
      </c>
      <c r="Q379" s="25" t="inlineStr">
        <is>
          <t>SUR</t>
        </is>
      </c>
      <c r="T379" s="25">
        <f>CONCATENATE(J379," ",K379," ",L379," ",M379," ",N379," ",O379," ",P379," ",Q379,AF379," ",S379)</f>
        <v/>
      </c>
      <c r="U379" s="25" t="n">
        <v>32333453</v>
      </c>
      <c r="V379" s="25" t="n">
        <v>3311114</v>
      </c>
      <c r="W379" s="25" t="inlineStr">
        <is>
          <t>Nicolas Lopez - Flor Bedoya</t>
        </is>
      </c>
      <c r="X379" s="25" t="inlineStr">
        <is>
          <t>KR</t>
        </is>
      </c>
      <c r="Y379" s="25" t="n">
        <v>24</v>
      </c>
      <c r="Z379" s="25" t="inlineStr">
        <is>
          <t>EE</t>
        </is>
      </c>
      <c r="AB379" s="25" t="n">
        <v>38</v>
      </c>
      <c r="AC379" s="25" t="inlineStr">
        <is>
          <t>D</t>
        </is>
      </c>
      <c r="AE379" s="25" t="inlineStr">
        <is>
          <t>SUR</t>
        </is>
      </c>
      <c r="AH379" s="25">
        <f>CONCATENATE(X379," ",Y379," ",Z379," ",AA379," ",AB379," ",AC379," ",AD379," ",AE379," ",AF379," ",AG379)</f>
        <v/>
      </c>
      <c r="AJ379" s="25" t="n">
        <v>3329377</v>
      </c>
      <c r="AK379" s="25" t="inlineStr">
        <is>
          <t>El Chingui</t>
        </is>
      </c>
      <c r="AP379" s="25" t="n">
        <v>6</v>
      </c>
      <c r="AQ379" s="34" t="n">
        <v>42167</v>
      </c>
      <c r="AS379" s="46">
        <f>+AR379-AQ379</f>
        <v/>
      </c>
      <c r="AU379" s="25" t="inlineStr">
        <is>
          <t>Auto de archivo</t>
        </is>
      </c>
    </row>
    <row r="380">
      <c r="B380" s="25" t="inlineStr">
        <is>
          <t>377-2015</t>
        </is>
      </c>
      <c r="C380" s="25" t="n">
        <v>298597</v>
      </c>
      <c r="D380" s="25" t="inlineStr">
        <is>
          <t>HÍDRICO</t>
        </is>
      </c>
      <c r="H380" s="25" t="inlineStr">
        <is>
          <t>El acueducto veredal de santa catalina esta botando agua a la via, la representante legal se llama Mirian Gallego.</t>
        </is>
      </c>
      <c r="I380" s="25" t="inlineStr">
        <is>
          <t>Jose Ignacio Cardona</t>
        </is>
      </c>
      <c r="J380" s="25" t="inlineStr">
        <is>
          <t>KR</t>
        </is>
      </c>
      <c r="K380" s="25" t="n">
        <v>23</v>
      </c>
      <c r="N380" s="25" t="n">
        <v>36</v>
      </c>
      <c r="O380" s="25" t="inlineStr">
        <is>
          <t>A</t>
        </is>
      </c>
      <c r="P380" s="25" t="n">
        <v>4</v>
      </c>
      <c r="Q380" s="25" t="inlineStr">
        <is>
          <t>SUR</t>
        </is>
      </c>
      <c r="T380" s="25">
        <f>CONCATENATE(J380," ",K380," ",L380," ",M380," ",N380," ",O380," ",P380," ",Q380,AF380," ",S380)</f>
        <v/>
      </c>
      <c r="U380" s="25" t="inlineStr">
        <is>
          <t>no reporta</t>
        </is>
      </c>
      <c r="V380" s="25" t="inlineStr">
        <is>
          <t>no reporta</t>
        </is>
      </c>
      <c r="W380" s="25" t="inlineStr">
        <is>
          <t>Acueducto Santa Catalina</t>
        </is>
      </c>
      <c r="X380" s="25" t="inlineStr">
        <is>
          <t>KR</t>
        </is>
      </c>
      <c r="Y380" s="25" t="n">
        <v>23</v>
      </c>
      <c r="AB380" s="25" t="n">
        <v>36</v>
      </c>
      <c r="AC380" s="25" t="inlineStr">
        <is>
          <t>A</t>
        </is>
      </c>
      <c r="AD380" s="25" t="n">
        <v>4</v>
      </c>
      <c r="AE380" s="25" t="inlineStr">
        <is>
          <t>SUR</t>
        </is>
      </c>
      <c r="AH380" s="25">
        <f>CONCATENATE(X380," ",Y380," ",Z380," ",AA380," ",AB380," ",AC380," ",AD380," ",AE380," ",AF380," ",AG380)</f>
        <v/>
      </c>
      <c r="AI380" s="25" t="inlineStr">
        <is>
          <t>no reporta</t>
        </is>
      </c>
      <c r="AJ380" s="25" t="inlineStr">
        <is>
          <t>no reporta</t>
        </is>
      </c>
      <c r="AK380" s="25" t="inlineStr">
        <is>
          <t>Santa Catalina</t>
        </is>
      </c>
      <c r="AL380" s="25" t="inlineStr">
        <is>
          <t>Santa Catalina</t>
        </is>
      </c>
      <c r="AP380" s="25" t="n">
        <v>10</v>
      </c>
      <c r="AQ380" s="34" t="n">
        <v>42166</v>
      </c>
      <c r="AS380" s="46">
        <f>+AR380-AQ380</f>
        <v/>
      </c>
      <c r="AU380" s="25" t="inlineStr">
        <is>
          <t>Auto de archivo</t>
        </is>
      </c>
    </row>
    <row r="381">
      <c r="B381" s="25" t="inlineStr">
        <is>
          <t>378-2015</t>
        </is>
      </c>
      <c r="C381" s="25" t="n">
        <v>298168</v>
      </c>
      <c r="E381" s="25" t="inlineStr">
        <is>
          <t>RESIDUOS SOLIDOS</t>
        </is>
      </c>
      <c r="H381" s="25" t="inlineStr">
        <is>
          <t>Sacan la basura a destiempo y cierran el paso con las basuras.</t>
        </is>
      </c>
      <c r="I381" s="25" t="inlineStr">
        <is>
          <t>Comunidad</t>
        </is>
      </c>
      <c r="T381" s="25">
        <f>CONCATENATE(J381," ",K381," ",L381," ",M381," ",N381," ",O381," ",P381," ",Q381,AF381," ",S381)</f>
        <v/>
      </c>
      <c r="W381" s="25" t="inlineStr">
        <is>
          <t>Por determinar</t>
        </is>
      </c>
      <c r="X381" s="25" t="inlineStr">
        <is>
          <t>CL</t>
        </is>
      </c>
      <c r="Y381" s="25" t="n">
        <v>40</v>
      </c>
      <c r="AA381" s="25" t="inlineStr">
        <is>
          <t>SUR</t>
        </is>
      </c>
      <c r="AB381" s="25" t="n">
        <v>10</v>
      </c>
      <c r="AC381" s="25" t="inlineStr">
        <is>
          <t>B</t>
        </is>
      </c>
      <c r="AD381" s="25" t="n">
        <v>6</v>
      </c>
      <c r="AH381" s="25">
        <f>CONCATENATE(X381," ",Y381," ",Z381," ",AA381," ",AB381," ",AC381," ",AD381," ",AE381," ",AF381," ",AG381)</f>
        <v/>
      </c>
      <c r="AI381" s="25" t="inlineStr">
        <is>
          <t>no reporta</t>
        </is>
      </c>
      <c r="AJ381" s="25" t="inlineStr">
        <is>
          <t>no reporta</t>
        </is>
      </c>
      <c r="AK381" s="25" t="inlineStr">
        <is>
          <t>El Salado</t>
        </is>
      </c>
      <c r="AP381" s="25" t="n">
        <v>6</v>
      </c>
      <c r="AQ381" s="34" t="n">
        <v>42165</v>
      </c>
      <c r="AS381" s="46">
        <f>+AR381-AQ381</f>
        <v/>
      </c>
      <c r="AU381" s="25" t="inlineStr">
        <is>
          <t>Auto de archivo</t>
        </is>
      </c>
    </row>
    <row r="382">
      <c r="B382" s="25" t="inlineStr">
        <is>
          <t>379-2015</t>
        </is>
      </c>
      <c r="C382" s="25" t="n">
        <v>297662</v>
      </c>
      <c r="E382" s="25" t="inlineStr">
        <is>
          <t>RESIDUOS SOLIDOS</t>
        </is>
      </c>
      <c r="H382" s="25" t="inlineStr">
        <is>
          <t>Tiran basuras de estos apartamentos con quimicos muy fuertes.</t>
        </is>
      </c>
      <c r="I382" s="25" t="inlineStr">
        <is>
          <t>Comunidad</t>
        </is>
      </c>
      <c r="T382" s="25">
        <f>CONCATENATE(J382," ",K382," ",L382," ",M382," ",N382," ",O382," ",P382," ",Q382,AF382," ",S382)</f>
        <v/>
      </c>
      <c r="W382" s="25" t="inlineStr">
        <is>
          <t>Arpartamentos 201-202</t>
        </is>
      </c>
      <c r="X382" s="25" t="inlineStr">
        <is>
          <t>TR</t>
        </is>
      </c>
      <c r="Y382" s="25" t="n">
        <v>34</v>
      </c>
      <c r="Z382" s="25" t="inlineStr">
        <is>
          <t>A</t>
        </is>
      </c>
      <c r="AA382" s="25" t="inlineStr">
        <is>
          <t>SUR</t>
        </is>
      </c>
      <c r="AB382" s="25" t="n">
        <v>33</v>
      </c>
      <c r="AD382" s="25" t="n">
        <v>34</v>
      </c>
      <c r="AH382" s="25">
        <f>CONCATENATE(X382," ",Y382," ",Z382," ",AA382," ",AB382," ",AC382," ",AD382," ",AE382," ",AF382," ",AG382)</f>
        <v/>
      </c>
      <c r="AI382" s="25" t="inlineStr">
        <is>
          <t>no reporta</t>
        </is>
      </c>
      <c r="AJ382" s="25" t="inlineStr">
        <is>
          <t>no reporta</t>
        </is>
      </c>
      <c r="AK382" s="25" t="inlineStr">
        <is>
          <t>Obrero</t>
        </is>
      </c>
      <c r="AP382" s="25" t="n">
        <v>9</v>
      </c>
      <c r="AQ382" s="34" t="n">
        <v>42165</v>
      </c>
      <c r="AS382" s="46">
        <f>+AR382-AQ382</f>
        <v/>
      </c>
      <c r="AU382" s="25" t="inlineStr">
        <is>
          <t>Auto de archivo</t>
        </is>
      </c>
    </row>
    <row r="383">
      <c r="B383" s="25" t="inlineStr">
        <is>
          <t>380-2015</t>
        </is>
      </c>
      <c r="C383" s="25" t="n">
        <v>296729</v>
      </c>
      <c r="E383" s="25" t="inlineStr">
        <is>
          <t>RESIDUOS SOLIDOS</t>
        </is>
      </c>
      <c r="H383" s="25" t="inlineStr">
        <is>
          <t>Estan echando basura en las quebradas.</t>
        </is>
      </c>
      <c r="I383" s="25" t="inlineStr">
        <is>
          <t>Comunidad</t>
        </is>
      </c>
      <c r="T383" s="25">
        <f>CONCATENATE(J383," ",K383," ",L383," ",M383," ",N383," ",O383," ",P383," ",Q383,AF383," ",S383)</f>
        <v/>
      </c>
      <c r="W383" s="25" t="inlineStr">
        <is>
          <t>Frutera</t>
        </is>
      </c>
      <c r="X383" s="25" t="inlineStr">
        <is>
          <t>KR</t>
        </is>
      </c>
      <c r="Y383" s="25" t="n">
        <v>27</v>
      </c>
      <c r="AB383" s="25" t="n">
        <v>23</v>
      </c>
      <c r="AD383" s="25" t="n">
        <v>107</v>
      </c>
      <c r="AE383" s="25" t="inlineStr">
        <is>
          <t>SUR</t>
        </is>
      </c>
      <c r="AH383" s="25">
        <f>CONCATENATE(X383," ",Y383," ",Z383," ",AA383," ",AB383," ",AC383," ",AD383," ",AE383," ",AF383," ",AG383)</f>
        <v/>
      </c>
      <c r="AI383" s="25" t="inlineStr">
        <is>
          <t>no reporta</t>
        </is>
      </c>
      <c r="AJ383" s="25" t="inlineStr">
        <is>
          <t>no reporta</t>
        </is>
      </c>
      <c r="AK383" s="25" t="inlineStr">
        <is>
          <t>Loma El Atravezado</t>
        </is>
      </c>
      <c r="AP383" s="25" t="n">
        <v>4</v>
      </c>
      <c r="AQ383" s="34" t="n">
        <v>42165</v>
      </c>
      <c r="AS383" s="46">
        <f>+AR383-AQ383</f>
        <v/>
      </c>
      <c r="AU383" s="25" t="inlineStr">
        <is>
          <t>Auto de archivo</t>
        </is>
      </c>
    </row>
    <row r="384">
      <c r="B384" s="25" t="inlineStr">
        <is>
          <t>381-2015</t>
        </is>
      </c>
      <c r="C384" s="25" t="n">
        <v>296825</v>
      </c>
      <c r="E384" s="25" t="inlineStr">
        <is>
          <t>ESCOMBROS</t>
        </is>
      </c>
      <c r="H384" s="25" t="inlineStr">
        <is>
          <t>Saco unos escombros y no estan dando paso a los peatones.</t>
        </is>
      </c>
      <c r="I384" s="25" t="inlineStr">
        <is>
          <t>Comunidad</t>
        </is>
      </c>
      <c r="T384" s="25">
        <f>CONCATENATE(J384," ",K384," ",L384," ",M384," ",N384," ",O384," ",P384," ",Q384,AF384," ",S384)</f>
        <v/>
      </c>
      <c r="W384" s="25" t="inlineStr">
        <is>
          <t>Reinaldo Rodriguez</t>
        </is>
      </c>
      <c r="X384" s="25" t="inlineStr">
        <is>
          <t>CL</t>
        </is>
      </c>
      <c r="Y384" s="25" t="n">
        <v>32</v>
      </c>
      <c r="Z384" s="25" t="inlineStr">
        <is>
          <t>A</t>
        </is>
      </c>
      <c r="AA384" s="25" t="inlineStr">
        <is>
          <t>SUR</t>
        </is>
      </c>
      <c r="AB384" s="25" t="n">
        <v>28</v>
      </c>
      <c r="AD384" s="25" t="n">
        <v>88</v>
      </c>
      <c r="AH384" s="25">
        <f>CONCATENATE(X384," ",Y384," ",Z384," ",AA384," ",AB384," ",AC384," ",AD384," ",AE384," ",AF384," ",AG384)</f>
        <v/>
      </c>
      <c r="AI384" s="25" t="inlineStr">
        <is>
          <t>no reporta</t>
        </is>
      </c>
      <c r="AJ384" s="25" t="inlineStr">
        <is>
          <t>no reporta</t>
        </is>
      </c>
      <c r="AK384" s="25" t="inlineStr">
        <is>
          <t>Alto de Misael</t>
        </is>
      </c>
      <c r="AP384" s="25" t="n">
        <v>3</v>
      </c>
      <c r="AQ384" s="34" t="n">
        <v>42164</v>
      </c>
      <c r="AS384" s="46">
        <f>+AR384-AQ384</f>
        <v/>
      </c>
      <c r="AU384" s="25" t="inlineStr">
        <is>
          <t>Auto de archivo</t>
        </is>
      </c>
    </row>
    <row r="385">
      <c r="B385" s="25" t="inlineStr">
        <is>
          <t>382-2015</t>
        </is>
      </c>
      <c r="C385" s="25" t="inlineStr">
        <is>
          <t>300431 - 160SAE15101200</t>
        </is>
      </c>
      <c r="D385" s="25" t="inlineStr">
        <is>
          <t>HÍDRICO</t>
        </is>
      </c>
      <c r="E385" s="25" t="inlineStr">
        <is>
          <t>ESCOMBROS</t>
        </is>
      </c>
      <c r="H385" s="25" t="inlineStr">
        <is>
          <t>Residuos producto de excavacion a la quebrada de obra de descarga de aguas lluvias.</t>
        </is>
      </c>
      <c r="I385" s="25" t="inlineStr">
        <is>
          <t>de oficio (Inspeccion Ambiental)</t>
        </is>
      </c>
      <c r="T385" s="25">
        <f>CONCATENATE(J385," ",K385," ",L385," ",M385," ",N385," ",O385," ",P385," ",Q385,AF385," ",S385)</f>
        <v/>
      </c>
      <c r="W385" s="25" t="inlineStr">
        <is>
          <t>Arquitectura y concreto (Proyecto la Calleja)</t>
        </is>
      </c>
      <c r="X385" s="25" t="inlineStr">
        <is>
          <t>CL</t>
        </is>
      </c>
      <c r="Y385" s="25" t="n">
        <v>36</v>
      </c>
      <c r="AA385" s="25" t="inlineStr">
        <is>
          <t>SUR</t>
        </is>
      </c>
      <c r="AB385" s="25" t="n">
        <v>23</v>
      </c>
      <c r="AD385" s="25" t="n">
        <v>96</v>
      </c>
      <c r="AH385" s="25">
        <f>CONCATENATE(X385," ",Y385," ",Z385," ",AA385," ",AB385," ",AC385," ",AD385," ",AE385," ",AF385," ",AG385)</f>
        <v/>
      </c>
      <c r="AI385" s="25" t="inlineStr">
        <is>
          <t xml:space="preserve"> </t>
        </is>
      </c>
      <c r="AJ385" s="25" t="inlineStr">
        <is>
          <t>3123618 - 3360093</t>
        </is>
      </c>
      <c r="AK385" s="25" t="inlineStr">
        <is>
          <t>El Chocho</t>
        </is>
      </c>
      <c r="AP385" s="25" t="n">
        <v>5</v>
      </c>
      <c r="AQ385" s="34" t="n">
        <v>42171</v>
      </c>
      <c r="AS385" s="46">
        <f>+AR385-AQ385</f>
        <v/>
      </c>
      <c r="AU385" s="25" t="inlineStr">
        <is>
          <t>Auto de archivo</t>
        </is>
      </c>
      <c r="AV385" s="34" t="n">
        <v>42338</v>
      </c>
    </row>
    <row r="386">
      <c r="B386" s="54" t="inlineStr">
        <is>
          <t>383-2015</t>
        </is>
      </c>
      <c r="C386" s="25" t="inlineStr">
        <is>
          <t>(D.P. 296665)</t>
        </is>
      </c>
      <c r="D386" s="25" t="inlineStr">
        <is>
          <t>FLORA</t>
        </is>
      </c>
      <c r="H386" s="25" t="inlineStr">
        <is>
          <t>Quieren cortar un bambu que es habitad de algunas especies.</t>
        </is>
      </c>
      <c r="I386" s="25" t="inlineStr">
        <is>
          <t>Monica Zuleta</t>
        </is>
      </c>
      <c r="J386" s="25" t="inlineStr">
        <is>
          <t>CL</t>
        </is>
      </c>
      <c r="K386" s="25" t="n">
        <v>36</v>
      </c>
      <c r="L386" s="25" t="inlineStr">
        <is>
          <t>D</t>
        </is>
      </c>
      <c r="M386" s="25" t="inlineStr">
        <is>
          <t>SUR</t>
        </is>
      </c>
      <c r="N386" s="25" t="n">
        <v>27</v>
      </c>
      <c r="P386" s="25" t="n">
        <v>160</v>
      </c>
      <c r="R386" s="25" t="inlineStr">
        <is>
          <t>Quintas del palmar</t>
        </is>
      </c>
      <c r="S386" s="25" t="inlineStr">
        <is>
          <t>Casa 56</t>
        </is>
      </c>
      <c r="T386" s="25">
        <f>CONCATENATE(J386," ",K386," ",L386," ",M386," ",N386," ",O386," ",P386," ",Q386,AF386," ",S386)</f>
        <v/>
      </c>
      <c r="U386" s="25" t="inlineStr">
        <is>
          <t>no reporta</t>
        </is>
      </c>
      <c r="V386" s="25" t="inlineStr">
        <is>
          <t>no reporta</t>
        </is>
      </c>
      <c r="W386" s="25" t="inlineStr">
        <is>
          <t>Sandra Cordoba</t>
        </is>
      </c>
      <c r="X386" s="25" t="inlineStr">
        <is>
          <t>CL</t>
        </is>
      </c>
      <c r="Y386" s="25" t="n">
        <v>36</v>
      </c>
      <c r="Z386" s="25" t="inlineStr">
        <is>
          <t>D</t>
        </is>
      </c>
      <c r="AA386" s="25" t="inlineStr">
        <is>
          <t>SUR</t>
        </is>
      </c>
      <c r="AB386" s="25" t="n">
        <v>27</v>
      </c>
      <c r="AD386" s="25" t="n">
        <v>160</v>
      </c>
      <c r="AF386" s="25" t="inlineStr">
        <is>
          <t>Quintas del palmar</t>
        </is>
      </c>
      <c r="AG386" s="25" t="inlineStr">
        <is>
          <t>Casa 56</t>
        </is>
      </c>
      <c r="AH386" s="25">
        <f>CONCATENATE(X386," ",Y386," ",Z386," ",AA386," ",AB386," ",AC386," ",AD386," ",AE386," ",AF386," ",AG386)</f>
        <v/>
      </c>
      <c r="AI386" s="25" t="inlineStr">
        <is>
          <t>no reporta</t>
        </is>
      </c>
      <c r="AJ386" s="25" t="n">
        <v>3360394</v>
      </c>
      <c r="AK386" s="25" t="inlineStr">
        <is>
          <t>El Escobero</t>
        </is>
      </c>
      <c r="AP386" s="25" t="n">
        <v>10</v>
      </c>
      <c r="AQ386" s="34" t="n">
        <v>42164</v>
      </c>
      <c r="AS386" s="46">
        <f>+AR386-AQ386</f>
        <v/>
      </c>
      <c r="AU386" s="25" t="inlineStr">
        <is>
          <t>Auto de archivo</t>
        </is>
      </c>
    </row>
    <row r="387">
      <c r="B387" s="25" t="inlineStr">
        <is>
          <t>384-2015</t>
        </is>
      </c>
      <c r="C387" s="25" t="n">
        <v>295197</v>
      </c>
      <c r="D387" s="25" t="inlineStr">
        <is>
          <t>AIRE</t>
        </is>
      </c>
      <c r="H387" s="25" t="inlineStr">
        <is>
          <t>Construccion abandonada hay muchos sancudos.</t>
        </is>
      </c>
      <c r="I387" s="25" t="inlineStr">
        <is>
          <t>comunidad</t>
        </is>
      </c>
      <c r="T387" s="25">
        <f>CONCATENATE(J387," ",K387," ",L387," ",M387," ",N387," ",O387," ",P387," ",Q387,AF387," ",S387)</f>
        <v/>
      </c>
      <c r="W387" s="25" t="inlineStr">
        <is>
          <t>por determinar</t>
        </is>
      </c>
      <c r="X387" s="25" t="inlineStr">
        <is>
          <t>DG</t>
        </is>
      </c>
      <c r="Y387" s="25" t="n">
        <v>29</v>
      </c>
      <c r="AB387" s="25" t="n">
        <v>26</v>
      </c>
      <c r="AD387" s="25" t="n">
        <v>25</v>
      </c>
      <c r="AF387" s="25" t="inlineStr">
        <is>
          <t>Interior 105</t>
        </is>
      </c>
      <c r="AH387" s="25">
        <f>CONCATENATE(X387," ",Y387," ",Z387," ",AA387," ",AB387," ",AC387," ",AD387," ",AE387," ",AF387," ",AG387)</f>
        <v/>
      </c>
      <c r="AI387" s="25" t="inlineStr">
        <is>
          <t>no reporta</t>
        </is>
      </c>
      <c r="AJ387" s="25" t="inlineStr">
        <is>
          <t>no reporta</t>
        </is>
      </c>
      <c r="AK387" s="25" t="inlineStr">
        <is>
          <t>Alto de Misael</t>
        </is>
      </c>
      <c r="AP387" s="25" t="n">
        <v>3</v>
      </c>
      <c r="AQ387" s="34" t="n">
        <v>42159</v>
      </c>
      <c r="AS387" s="46">
        <f>+AR387-AQ387</f>
        <v/>
      </c>
      <c r="AU387" s="25" t="inlineStr">
        <is>
          <t>Auto de archivo</t>
        </is>
      </c>
    </row>
    <row r="388">
      <c r="B388" s="25" t="inlineStr">
        <is>
          <t>385-2015</t>
        </is>
      </c>
      <c r="C388" s="25" t="n">
        <v>299119</v>
      </c>
      <c r="D388" s="25" t="inlineStr">
        <is>
          <t>FLORA</t>
        </is>
      </c>
      <c r="H388" s="25" t="inlineStr">
        <is>
          <t>Anillado de Guayacan al interior de este establecimiento.</t>
        </is>
      </c>
      <c r="I388" s="25" t="inlineStr">
        <is>
          <t>Anonimo</t>
        </is>
      </c>
      <c r="T388" s="25">
        <f>CONCATENATE(J388," ",K388," ",L388," ",M388," ",N388," ",O388," ",P388," ",Q388,AF388," ",S388)</f>
        <v/>
      </c>
      <c r="W388" s="25" t="inlineStr">
        <is>
          <t>Clinica ISIS</t>
        </is>
      </c>
      <c r="X388" s="25" t="inlineStr">
        <is>
          <t>KR</t>
        </is>
      </c>
      <c r="Y388" s="25" t="n">
        <v>43</v>
      </c>
      <c r="Z388" s="25" t="inlineStr">
        <is>
          <t>A</t>
        </is>
      </c>
      <c r="AB388" s="25" t="n">
        <v>23</v>
      </c>
      <c r="AD388" s="25" t="n">
        <v>96</v>
      </c>
      <c r="AE388" s="25" t="inlineStr">
        <is>
          <t>SUR</t>
        </is>
      </c>
      <c r="AH388" s="25">
        <f>CONCATENATE(X388," ",Y388," ",Z388," ",AA388," ",AB388," ",AC388," ",AD388," ",AE388," ",AF388," ",AG388)</f>
        <v/>
      </c>
      <c r="AI388" s="25" t="inlineStr">
        <is>
          <t>no reporta</t>
        </is>
      </c>
      <c r="AJ388" s="25" t="inlineStr">
        <is>
          <t>no reporta</t>
        </is>
      </c>
      <c r="AK388" s="25" t="inlineStr">
        <is>
          <t>La Pradera</t>
        </is>
      </c>
      <c r="AP388" s="25" t="n">
        <v>5</v>
      </c>
      <c r="AQ388" s="34" t="n">
        <v>42167</v>
      </c>
      <c r="AS388" s="46">
        <f>+AR388-AQ388</f>
        <v/>
      </c>
      <c r="AU388" s="25" t="inlineStr">
        <is>
          <t>Auto de archivo</t>
        </is>
      </c>
    </row>
    <row r="389">
      <c r="B389" s="25" t="inlineStr">
        <is>
          <t>386-2015</t>
        </is>
      </c>
      <c r="C389" s="25" t="n">
        <v>299279</v>
      </c>
      <c r="D389" s="25" t="inlineStr">
        <is>
          <t>AIRE</t>
        </is>
      </c>
      <c r="H389" s="25" t="inlineStr">
        <is>
          <t>Estan puliendo marmol y contaminacion con el material particulado</t>
        </is>
      </c>
      <c r="I389" s="25" t="inlineStr">
        <is>
          <t>de oficio</t>
        </is>
      </c>
      <c r="T389" s="25">
        <f>CONCATENATE(J389," ",K389," ",L389," ",M389," ",N389," ",O389," ",P389," ",Q389,AF389," ",S389)</f>
        <v/>
      </c>
      <c r="W389" s="25" t="inlineStr">
        <is>
          <t>Santiago Escobar - marmol vianova</t>
        </is>
      </c>
      <c r="X389" s="25" t="inlineStr">
        <is>
          <t>CL</t>
        </is>
      </c>
      <c r="Y389" s="25" t="n">
        <v>49</v>
      </c>
      <c r="AA389" s="25" t="inlineStr">
        <is>
          <t>SUR</t>
        </is>
      </c>
      <c r="AB389" s="25" t="n">
        <v>43</v>
      </c>
      <c r="AC389" s="25" t="inlineStr">
        <is>
          <t>A</t>
        </is>
      </c>
      <c r="AD389" s="25" t="n">
        <v>167</v>
      </c>
      <c r="AH389" s="25">
        <f>CONCATENATE(X389," ",Y389," ",Z389," ",AA389," ",AB389," ",AC389," ",AD389," ",AE389," ",AF389," ",AG389)</f>
        <v/>
      </c>
      <c r="AI389" s="25" t="inlineStr">
        <is>
          <t>no reporta</t>
        </is>
      </c>
      <c r="AJ389" s="25" t="inlineStr">
        <is>
          <t>no reporta</t>
        </is>
      </c>
      <c r="AK389" s="25" t="inlineStr">
        <is>
          <t>Las Casitas</t>
        </is>
      </c>
      <c r="AP389" s="25" t="n">
        <v>8</v>
      </c>
      <c r="AQ389" s="34" t="n">
        <v>42167</v>
      </c>
      <c r="AS389" s="46">
        <f>+AR389-AQ389</f>
        <v/>
      </c>
      <c r="AU389" s="25" t="inlineStr">
        <is>
          <t>Auto de archivo</t>
        </is>
      </c>
      <c r="AW389" s="38" t="n">
        <v>42166</v>
      </c>
      <c r="AX389" s="37" t="inlineStr">
        <is>
          <t>miguel - leonardo</t>
        </is>
      </c>
      <c r="AY389" s="38" t="n">
        <v>42166</v>
      </c>
      <c r="AZ389" s="38" t="n">
        <v>42178</v>
      </c>
      <c r="BA389" s="37" t="inlineStr">
        <is>
          <t>miguel - leonardo</t>
        </is>
      </c>
      <c r="BB389" s="38" t="n">
        <v>42179</v>
      </c>
    </row>
    <row r="390">
      <c r="B390" s="25" t="inlineStr">
        <is>
          <t>387-2015</t>
        </is>
      </c>
      <c r="C390" s="25" t="n">
        <v>299115</v>
      </c>
      <c r="D390" s="25" t="inlineStr">
        <is>
          <t>FAUNA DOMÉSTICA</t>
        </is>
      </c>
      <c r="H390" s="25" t="inlineStr">
        <is>
          <t>Ataque a una mascota por otra en Junio 07 de 2015, esta situacion es reincidente hace 4 años, existe espediente en la inspeccion ambiental.</t>
        </is>
      </c>
      <c r="I390" s="25" t="inlineStr">
        <is>
          <t>Alba Mendoza Caldera</t>
        </is>
      </c>
      <c r="J390" s="25" t="inlineStr">
        <is>
          <t>CL</t>
        </is>
      </c>
      <c r="K390" s="25" t="n">
        <v>40</v>
      </c>
      <c r="L390" s="25" t="inlineStr">
        <is>
          <t>C</t>
        </is>
      </c>
      <c r="M390" s="25" t="inlineStr">
        <is>
          <t>SUR</t>
        </is>
      </c>
      <c r="N390" s="25" t="n">
        <v>42</v>
      </c>
      <c r="P390" s="25" t="n">
        <v>38</v>
      </c>
      <c r="R390" s="25" t="inlineStr">
        <is>
          <t>Apto 201</t>
        </is>
      </c>
      <c r="S390" s="25" t="inlineStr">
        <is>
          <t>Edf. Santa Ana.</t>
        </is>
      </c>
      <c r="T390" s="25">
        <f>CONCATENATE(J390," ",K390," ",L390," ",M390," ",N390," ",O390," ",P390," ",Q390,AF390," ",S390)</f>
        <v/>
      </c>
      <c r="U390" s="25" t="n">
        <v>33172297</v>
      </c>
      <c r="V390" s="25" t="inlineStr">
        <is>
          <t>no reporta</t>
        </is>
      </c>
      <c r="W390" s="25" t="inlineStr">
        <is>
          <t>Lubin Maldonado</t>
        </is>
      </c>
      <c r="X390" s="25" t="inlineStr">
        <is>
          <t>CL</t>
        </is>
      </c>
      <c r="Y390" s="25" t="n">
        <v>40</v>
      </c>
      <c r="Z390" s="25" t="inlineStr">
        <is>
          <t>C</t>
        </is>
      </c>
      <c r="AA390" s="25" t="inlineStr">
        <is>
          <t>SUR</t>
        </is>
      </c>
      <c r="AB390" s="25" t="n">
        <v>42</v>
      </c>
      <c r="AC390" s="25" t="inlineStr">
        <is>
          <t>A</t>
        </is>
      </c>
      <c r="AD390" s="25" t="n">
        <v>16</v>
      </c>
      <c r="AF390" s="25" t="inlineStr">
        <is>
          <t>Edificio Morales</t>
        </is>
      </c>
      <c r="AH390" s="25">
        <f>CONCATENATE(X390," ",Y390," ",Z390," ",AA390," ",AB390," ",AC390," ",AD390," ",AE390," ",AF390," ",AG390)</f>
        <v/>
      </c>
      <c r="AI390" s="25" t="inlineStr">
        <is>
          <t>no reporta</t>
        </is>
      </c>
      <c r="AJ390" s="25" t="inlineStr">
        <is>
          <t>no reporta</t>
        </is>
      </c>
      <c r="AK390" s="25" t="inlineStr">
        <is>
          <t>El Dorado</t>
        </is>
      </c>
      <c r="AP390" s="25" t="n">
        <v>7</v>
      </c>
      <c r="AQ390" s="34" t="n">
        <v>42167</v>
      </c>
      <c r="AS390" s="46">
        <f>+AR390-AQ390</f>
        <v/>
      </c>
      <c r="AU390" s="25" t="inlineStr">
        <is>
          <t>Auto de archivo</t>
        </is>
      </c>
    </row>
    <row r="391">
      <c r="B391" s="25" t="inlineStr">
        <is>
          <t>388-2015</t>
        </is>
      </c>
      <c r="C391" s="25" t="n">
        <v>300100</v>
      </c>
      <c r="D391" s="25" t="inlineStr">
        <is>
          <t>FAUNA DOMÉSTICA</t>
        </is>
      </c>
      <c r="H391" s="25" t="inlineStr">
        <is>
          <t>Mascota que agrede a un menor.</t>
        </is>
      </c>
      <c r="I391" s="25" t="inlineStr">
        <is>
          <t xml:space="preserve">Analida Gallego </t>
        </is>
      </c>
      <c r="T391" s="25">
        <f>CONCATENATE(J391," ",K391," ",L391," ",M391," ",N391," ",O391," ",P391," ",Q391,AF391," ",S391)</f>
        <v/>
      </c>
      <c r="U391" s="25" t="n">
        <v>42882006</v>
      </c>
      <c r="V391" s="25" t="inlineStr">
        <is>
          <t>no reporta</t>
        </is>
      </c>
      <c r="W391" s="25" t="inlineStr">
        <is>
          <t>Marcela</t>
        </is>
      </c>
      <c r="AH391" s="25">
        <f>CONCATENATE(X391," ",Y391," ",Z391," ",AA391," ",AB391," ",AC391," ",AD391," ",AE391," ",AF391," ",AG391)</f>
        <v/>
      </c>
      <c r="AI391" s="25" t="inlineStr">
        <is>
          <t>no reporta</t>
        </is>
      </c>
      <c r="AJ391" s="25" t="n">
        <v>3175766475</v>
      </c>
      <c r="AQ391" s="34" t="n">
        <v>42171</v>
      </c>
      <c r="AS391" s="46">
        <f>+AR391-AQ391</f>
        <v/>
      </c>
      <c r="AU391" s="25" t="inlineStr">
        <is>
          <t>Auto de archivo</t>
        </is>
      </c>
    </row>
    <row r="392">
      <c r="B392" s="25" t="inlineStr">
        <is>
          <t>389-2015</t>
        </is>
      </c>
      <c r="C392" s="25" t="n">
        <v>300086</v>
      </c>
      <c r="D392" s="25" t="inlineStr">
        <is>
          <t>FLORA</t>
        </is>
      </c>
      <c r="H392" s="25" t="inlineStr">
        <is>
          <t>Varios arboles que estan tapando la cada de la señora Gloria.</t>
        </is>
      </c>
      <c r="I392" s="25" t="inlineStr">
        <is>
          <t>Gloria Melano</t>
        </is>
      </c>
      <c r="T392" s="25">
        <f>CONCATENATE(J392," ",K392," ",L392," ",M392," ",N392," ",O392," ",P392," ",Q392,AF392," ",S392)</f>
        <v/>
      </c>
      <c r="U392" s="25" t="inlineStr">
        <is>
          <t>no reporta</t>
        </is>
      </c>
      <c r="V392" s="25" t="inlineStr">
        <is>
          <t>no reporta</t>
        </is>
      </c>
      <c r="W392" s="25" t="inlineStr">
        <is>
          <t>Andres Duque</t>
        </is>
      </c>
      <c r="X392" s="25" t="inlineStr">
        <is>
          <t>KR</t>
        </is>
      </c>
      <c r="Y392" s="25" t="n">
        <v>28</v>
      </c>
      <c r="AB392" s="25" t="n">
        <v>27</v>
      </c>
      <c r="AC392" s="25" t="inlineStr">
        <is>
          <t>D</t>
        </is>
      </c>
      <c r="AD392" s="25" t="n">
        <v>150</v>
      </c>
      <c r="AE392" s="25" t="inlineStr">
        <is>
          <t>SUR</t>
        </is>
      </c>
      <c r="AH392" s="25">
        <f>CONCATENATE(X392," ",Y392," ",Z392," ",AA392," ",AB392," ",AC392," ",AD392," ",AE392," ",AF392," ",AG392)</f>
        <v/>
      </c>
      <c r="AI392" s="25" t="inlineStr">
        <is>
          <t>no reporta</t>
        </is>
      </c>
      <c r="AJ392" s="25" t="inlineStr">
        <is>
          <t>no reporta</t>
        </is>
      </c>
      <c r="AK392" s="25" t="inlineStr">
        <is>
          <t>El Esmeraldal</t>
        </is>
      </c>
      <c r="AP392" s="25" t="n">
        <v>4</v>
      </c>
      <c r="AQ392" s="34" t="n">
        <v>42171</v>
      </c>
      <c r="AS392" s="46">
        <f>+AR392-AQ392</f>
        <v/>
      </c>
      <c r="AU392" s="25" t="inlineStr">
        <is>
          <t>Auto de archivo</t>
        </is>
      </c>
    </row>
    <row r="393">
      <c r="B393" s="25" t="inlineStr">
        <is>
          <t>390-2015</t>
        </is>
      </c>
      <c r="C393" s="25" t="n">
        <v>299847</v>
      </c>
      <c r="E393" s="25" t="inlineStr">
        <is>
          <t>RESIDUOS SOLIDOS</t>
        </is>
      </c>
      <c r="H393" t="inlineStr">
        <is>
          <t>Pendiente revisión de corrección</t>
        </is>
      </c>
      <c r="I393" s="25" t="inlineStr">
        <is>
          <t>la comunidad</t>
        </is>
      </c>
      <c r="J393" s="25" t="inlineStr">
        <is>
          <t>CL</t>
        </is>
      </c>
      <c r="K393" s="25" t="n">
        <v>50</v>
      </c>
      <c r="L393" s="25" t="inlineStr">
        <is>
          <t>B</t>
        </is>
      </c>
      <c r="M393" s="25" t="inlineStr">
        <is>
          <t>SUR</t>
        </is>
      </c>
      <c r="N393" s="25" t="n">
        <v>42</v>
      </c>
      <c r="O393" s="25" t="inlineStr">
        <is>
          <t>D</t>
        </is>
      </c>
      <c r="R393" s="25" t="inlineStr">
        <is>
          <t>Urbanizacion Hojarasca</t>
        </is>
      </c>
      <c r="T393" s="25">
        <f>CONCATENATE(J393," ",K393," ",L393," ",M393," ",N393," ",O393," ",P393," ",Q393,AF393," ",S393)</f>
        <v/>
      </c>
      <c r="U393" s="25" t="inlineStr">
        <is>
          <t>no reporta</t>
        </is>
      </c>
      <c r="V393" s="25" t="inlineStr">
        <is>
          <t>no reporta</t>
        </is>
      </c>
      <c r="W393" s="25" t="inlineStr">
        <is>
          <t>Urbaizacion Hojarasca</t>
        </is>
      </c>
      <c r="X393" s="25" t="inlineStr">
        <is>
          <t>CL</t>
        </is>
      </c>
      <c r="Y393" s="25" t="n">
        <v>50</v>
      </c>
      <c r="Z393" s="25" t="inlineStr">
        <is>
          <t>B</t>
        </is>
      </c>
      <c r="AA393" s="25" t="inlineStr">
        <is>
          <t>SUR</t>
        </is>
      </c>
      <c r="AB393" s="25" t="n">
        <v>42</v>
      </c>
      <c r="AC393" s="25" t="inlineStr">
        <is>
          <t>D</t>
        </is>
      </c>
      <c r="AF393" s="25" t="inlineStr">
        <is>
          <t>Urbanizacion Hojarasca</t>
        </is>
      </c>
      <c r="AH393" s="25">
        <f>CONCATENATE(X393," ",Y393," ",Z393," ",AA393," ",AB393," ",AC393," ",AD393," ",AE393,AT393," ",AG393)</f>
        <v/>
      </c>
      <c r="AI393" s="25" t="inlineStr">
        <is>
          <t>no reporta</t>
        </is>
      </c>
      <c r="AJ393" s="25" t="inlineStr">
        <is>
          <t>no reporta</t>
        </is>
      </c>
      <c r="AP393" s="25" t="n">
        <v>7</v>
      </c>
      <c r="AQ393" s="34" t="n">
        <v>42171</v>
      </c>
      <c r="AS393" s="46">
        <f>+AR393-AQ393</f>
        <v/>
      </c>
      <c r="AU393" s="25" t="inlineStr">
        <is>
          <t>Auto de archivo</t>
        </is>
      </c>
    </row>
    <row r="394">
      <c r="B394" s="25" t="inlineStr">
        <is>
          <t>391-2015</t>
        </is>
      </c>
      <c r="C394" s="25" t="n">
        <v>300154</v>
      </c>
      <c r="D394" s="25" t="inlineStr">
        <is>
          <t>LOTE-PREDIO</t>
        </is>
      </c>
      <c r="E394" s="25" t="inlineStr">
        <is>
          <t>RESIDUO ESPECIAL</t>
        </is>
      </c>
      <c r="H394" s="25" t="inlineStr">
        <is>
          <t>Muro perjudicando a los vecinos por humedades de residuos por materia fecal.</t>
        </is>
      </c>
      <c r="I394" s="25" t="inlineStr">
        <is>
          <t>Andres Adolfo Quiseno</t>
        </is>
      </c>
      <c r="T394" s="25">
        <f>CONCATENATE(J394," ",K394," ",L394," ",M394," ",N394," ",O394," ",P394," ",Q394,AF394," ",S394)</f>
        <v/>
      </c>
      <c r="U394" s="25" t="inlineStr">
        <is>
          <t>no reporta</t>
        </is>
      </c>
      <c r="V394" s="25" t="inlineStr">
        <is>
          <t>no reporta</t>
        </is>
      </c>
      <c r="W394" s="25" t="inlineStr">
        <is>
          <t>Miguel Tamayo</t>
        </is>
      </c>
      <c r="X394" s="25" t="inlineStr">
        <is>
          <t>DG</t>
        </is>
      </c>
      <c r="Y394" s="25" t="n">
        <v>29</v>
      </c>
      <c r="AA394" s="25" t="inlineStr">
        <is>
          <t>SUR</t>
        </is>
      </c>
      <c r="AB394" s="25" t="n">
        <v>34</v>
      </c>
      <c r="AC394" s="25" t="inlineStr">
        <is>
          <t>B</t>
        </is>
      </c>
      <c r="AD394" s="25" t="n">
        <v>74</v>
      </c>
      <c r="AE394" s="25" t="inlineStr">
        <is>
          <t>SUR</t>
        </is>
      </c>
      <c r="AH394" s="25">
        <f>CONCATENATE(X394," ",Y394," ",Z394," ",AA394," ",AB394," ",AC394," ",AD394," ",AE394,AT394," ",AG394)</f>
        <v/>
      </c>
      <c r="AI394" s="25" t="inlineStr">
        <is>
          <t>no reporta</t>
        </is>
      </c>
      <c r="AJ394" s="25" t="inlineStr">
        <is>
          <t>no reporta</t>
        </is>
      </c>
      <c r="AK394" s="25" t="inlineStr">
        <is>
          <t>Uribe Angel</t>
        </is>
      </c>
      <c r="AP394" s="25" t="n">
        <v>3</v>
      </c>
      <c r="AQ394" s="34" t="n">
        <v>42171</v>
      </c>
      <c r="AS394" s="46">
        <f>+AR394-AQ394</f>
        <v/>
      </c>
      <c r="AU394" s="25" t="inlineStr">
        <is>
          <t>Auto de archivo</t>
        </is>
      </c>
      <c r="AV394" s="25" t="inlineStr">
        <is>
          <t>Se sugiro que los afectados se comunicaran con EPM, Curaduria y OOOPP para gestionar dicha afectacion.</t>
        </is>
      </c>
    </row>
    <row r="395">
      <c r="B395" s="25" t="inlineStr">
        <is>
          <t>392-2015</t>
        </is>
      </c>
      <c r="C395" s="25" t="n">
        <v>300430</v>
      </c>
      <c r="D395" s="25" t="inlineStr">
        <is>
          <t>LOTE-PREDIO</t>
        </is>
      </c>
      <c r="E395" s="25" t="inlineStr">
        <is>
          <t>RESIDUOS SOLIDOS</t>
        </is>
      </c>
      <c r="H395" s="25" t="inlineStr">
        <is>
          <t xml:space="preserve">Desde este lugar lanzan residuos solidos de todo tipo. </t>
        </is>
      </c>
      <c r="I395" s="25" t="inlineStr">
        <is>
          <t>De Oficio</t>
        </is>
      </c>
      <c r="T395" s="25">
        <f>CONCATENATE(J395," ",K395," ",L395," ",M395," ",N395," ",O395," ",P395," ",Q395,AF395," ",S395)</f>
        <v/>
      </c>
      <c r="W395" s="25" t="inlineStr">
        <is>
          <t>Hogar Helena y Juan.</t>
        </is>
      </c>
      <c r="X395" s="25" t="inlineStr">
        <is>
          <t>CL</t>
        </is>
      </c>
      <c r="Y395" s="25" t="n">
        <v>45</v>
      </c>
      <c r="Z395" s="25" t="inlineStr">
        <is>
          <t>B</t>
        </is>
      </c>
      <c r="AA395" s="25" t="inlineStr">
        <is>
          <t>SUR</t>
        </is>
      </c>
      <c r="AB395" s="25" t="n">
        <v>38</v>
      </c>
      <c r="AH395" s="25">
        <f>CONCATENATE(X395," ",Y395," ",Z395," ",AA395," ",AB395," ",AC395," ",AD395," ",AE395," ",AF395," ",AG395)</f>
        <v/>
      </c>
      <c r="AI395" s="25" t="inlineStr">
        <is>
          <t>no reporta</t>
        </is>
      </c>
      <c r="AJ395" s="25" t="inlineStr">
        <is>
          <t>no reporta</t>
        </is>
      </c>
      <c r="AK395" s="25" t="inlineStr">
        <is>
          <t>Las Antillas</t>
        </is>
      </c>
      <c r="AP395" s="25" t="n">
        <v>7</v>
      </c>
      <c r="AQ395" s="34" t="n">
        <v>42172</v>
      </c>
      <c r="AS395" s="46">
        <f>+AR395-AQ395</f>
        <v/>
      </c>
      <c r="AU395" s="25" t="inlineStr">
        <is>
          <t>Auto de archivo</t>
        </is>
      </c>
    </row>
    <row r="396">
      <c r="B396" s="25" t="inlineStr">
        <is>
          <t>393-2015</t>
        </is>
      </c>
      <c r="C396" s="25" t="n">
        <v>296379</v>
      </c>
      <c r="D396" s="25" t="inlineStr">
        <is>
          <t>FAUNA DOMÉSTICA</t>
        </is>
      </c>
      <c r="H396" s="25" t="inlineStr">
        <is>
          <t>Ruido generado por perros en esta vivienda.</t>
        </is>
      </c>
      <c r="I396" s="25" t="inlineStr">
        <is>
          <t>Hector Velez Bernal</t>
        </is>
      </c>
      <c r="J396" s="25" t="inlineStr">
        <is>
          <t>CL</t>
        </is>
      </c>
      <c r="K396" s="25" t="n">
        <v>36</v>
      </c>
      <c r="L396" s="25" t="inlineStr">
        <is>
          <t>E</t>
        </is>
      </c>
      <c r="M396" s="25" t="inlineStr">
        <is>
          <t>SUR</t>
        </is>
      </c>
      <c r="N396" s="25" t="n">
        <v>28</v>
      </c>
      <c r="P396" s="25" t="n">
        <v>37</v>
      </c>
      <c r="T396" s="25">
        <f>CONCATENATE(J396," ",K396," ",L396," ",M396," ",N396," ",O396," ",P396," ",Q396,AF396," ",S396)</f>
        <v/>
      </c>
      <c r="V396" s="25" t="n">
        <v>3326416</v>
      </c>
      <c r="W396" s="25" t="inlineStr">
        <is>
          <t>Amparo del socorro Franco.</t>
        </is>
      </c>
      <c r="X396" s="25" t="inlineStr">
        <is>
          <t>CL</t>
        </is>
      </c>
      <c r="Y396" s="25" t="n">
        <v>37</v>
      </c>
      <c r="AA396" s="25" t="inlineStr">
        <is>
          <t>SUR</t>
        </is>
      </c>
      <c r="AB396" s="25" t="n">
        <v>28</v>
      </c>
      <c r="AD396" s="25" t="n">
        <v>34</v>
      </c>
      <c r="AH396" s="25">
        <f>CONCATENATE(X396," ",Y396," ",Z396," ",AA396," ",AB396," ",AC396," ",AD396," ",AE396," ",AF396," ",AG396)</f>
        <v/>
      </c>
      <c r="AI396" s="25" t="inlineStr">
        <is>
          <t>no reporta</t>
        </is>
      </c>
      <c r="AJ396" s="25" t="inlineStr">
        <is>
          <t>no reporta</t>
        </is>
      </c>
      <c r="AK396" s="25" t="inlineStr">
        <is>
          <t>La Pradera</t>
        </is>
      </c>
      <c r="AP396" s="25" t="n">
        <v>5</v>
      </c>
      <c r="AQ396" s="34" t="n">
        <v>42160</v>
      </c>
      <c r="AS396" s="46">
        <f>+AR396-AQ396</f>
        <v/>
      </c>
      <c r="AU396" s="25" t="inlineStr">
        <is>
          <t>Auto de archivo</t>
        </is>
      </c>
    </row>
    <row r="397">
      <c r="B397" s="25" t="inlineStr">
        <is>
          <t>394-2015</t>
        </is>
      </c>
      <c r="C397" s="25" t="inlineStr">
        <is>
          <t>295194 mismo 085-2015</t>
        </is>
      </c>
      <c r="D397" s="25" t="inlineStr">
        <is>
          <t>FAUNA DOMÉSTICA</t>
        </is>
      </c>
      <c r="H397" s="25" t="inlineStr">
        <is>
          <t>2 perras pitbull encontradas todos los dias y les pega y tambien los pone a pelear.</t>
        </is>
      </c>
      <c r="I397" s="25" t="inlineStr">
        <is>
          <t>Anonimo</t>
        </is>
      </c>
      <c r="T397" s="25">
        <f>CONCATENATE(J397," ",K397," ",L397," ",M397," ",N397," ",O397," ",P397," ",Q397,AF397," ",S397)</f>
        <v/>
      </c>
      <c r="W397" s="25" t="inlineStr">
        <is>
          <t>Por determinar</t>
        </is>
      </c>
      <c r="X397" s="25" t="inlineStr">
        <is>
          <t>KR</t>
        </is>
      </c>
      <c r="Y397" s="25" t="n">
        <v>32</v>
      </c>
      <c r="AB397" s="25" t="n">
        <v>40</v>
      </c>
      <c r="AC397" s="25" t="inlineStr">
        <is>
          <t>E</t>
        </is>
      </c>
      <c r="AD397" s="25" t="n">
        <v>14</v>
      </c>
      <c r="AE397" s="25" t="inlineStr">
        <is>
          <t>SUR</t>
        </is>
      </c>
      <c r="AH397" s="25">
        <f>CONCATENATE(X397," ",Y397," ",Z397," ",AA397," ",AB397," ",AC397," ",AD397," ",AE397," ",AF397," ",AG397)</f>
        <v/>
      </c>
      <c r="AI397" s="25" t="inlineStr">
        <is>
          <t>no reporta</t>
        </is>
      </c>
      <c r="AJ397" s="25" t="inlineStr">
        <is>
          <t>no reporta</t>
        </is>
      </c>
      <c r="AK397" s="25" t="inlineStr">
        <is>
          <t>El Dorado</t>
        </is>
      </c>
      <c r="AP397" s="25" t="n">
        <v>7</v>
      </c>
      <c r="AQ397" s="34" t="n">
        <v>42159</v>
      </c>
      <c r="AS397" s="46">
        <f>+AR397-AQ397</f>
        <v/>
      </c>
      <c r="AU397" s="25" t="inlineStr">
        <is>
          <t>Auto de archivo</t>
        </is>
      </c>
    </row>
    <row r="398">
      <c r="B398" s="25" t="inlineStr">
        <is>
          <t>395-2015</t>
        </is>
      </c>
      <c r="C398" s="25" t="inlineStr">
        <is>
          <t>(Mismo 021-2016) 1317690</t>
        </is>
      </c>
      <c r="D398" s="25" t="inlineStr">
        <is>
          <t>FAUNA DOMÉSTICA</t>
        </is>
      </c>
      <c r="H398" s="25" t="inlineStr">
        <is>
          <t>Tienen unos gallos de pelea son menores de edad los dueños los ponen a pelear y dejan morir los gallos.</t>
        </is>
      </c>
      <c r="I398" s="25" t="inlineStr">
        <is>
          <t>Anonimo</t>
        </is>
      </c>
      <c r="T398" s="25">
        <f>CONCATENATE(J398," ",K398," ",L398," ",M398," ",N398," ",O398," ",P398," ",Q398,AF398," ",S398)</f>
        <v/>
      </c>
      <c r="W398" s="25" t="inlineStr">
        <is>
          <t>Albeiro Chaverra Jaramillo</t>
        </is>
      </c>
      <c r="X398" s="25" t="inlineStr">
        <is>
          <t>CL</t>
        </is>
      </c>
      <c r="Y398" s="25" t="n">
        <v>49</v>
      </c>
      <c r="Z398" s="25" t="inlineStr">
        <is>
          <t>D</t>
        </is>
      </c>
      <c r="AA398" s="25" t="inlineStr">
        <is>
          <t>SUR</t>
        </is>
      </c>
      <c r="AB398" s="25" t="n">
        <v>43</v>
      </c>
      <c r="AC398" s="25" t="inlineStr">
        <is>
          <t>A</t>
        </is>
      </c>
      <c r="AD398" s="25" t="n">
        <v>94</v>
      </c>
      <c r="AH398" s="25">
        <f>CONCATENATE(X398," ",Y398," ",Z398," ",AA398," ",AB398," ",AC398," ",AD398," ",AE398," ",AF398," ",AG398)</f>
        <v/>
      </c>
      <c r="AI398" s="25" t="n">
        <v>70562654</v>
      </c>
      <c r="AJ398" s="25" t="n">
        <v>2886947</v>
      </c>
      <c r="AK398" s="25" t="inlineStr">
        <is>
          <t>Loma del Barro</t>
        </is>
      </c>
      <c r="AP398" s="25" t="n">
        <v>7</v>
      </c>
      <c r="AQ398" s="34" t="n">
        <v>42172</v>
      </c>
      <c r="AS398" s="46">
        <f>+AR398-AQ398</f>
        <v/>
      </c>
      <c r="AU398" s="25" t="inlineStr">
        <is>
          <t>Auto de archivo</t>
        </is>
      </c>
    </row>
    <row r="399">
      <c r="B399" s="25" t="inlineStr">
        <is>
          <t>396-2015</t>
        </is>
      </c>
      <c r="C399" s="25" t="n">
        <v>301050</v>
      </c>
      <c r="D399" s="25" t="inlineStr">
        <is>
          <t>FAUNA DOMÉSTICA</t>
        </is>
      </c>
      <c r="H399" s="25" t="inlineStr">
        <is>
          <t>Perro Pitbull que mordio un Gallo, el perro no tenia bosal.</t>
        </is>
      </c>
      <c r="I399" s="25" t="inlineStr">
        <is>
          <t>de oficio</t>
        </is>
      </c>
      <c r="T399" s="25">
        <f>CONCATENATE(J399," ",K399," ",L399," ",M399," ",N399," ",O399," ",P399," ",Q399,AF399," ",S399)</f>
        <v/>
      </c>
      <c r="U399" s="25" t="inlineStr">
        <is>
          <t>no reporta</t>
        </is>
      </c>
      <c r="V399" s="25" t="inlineStr">
        <is>
          <t>no reporta</t>
        </is>
      </c>
      <c r="W399" s="25" t="inlineStr">
        <is>
          <t>Kevin Santiago Garcia Jimenez</t>
        </is>
      </c>
      <c r="X399" s="25" t="inlineStr">
        <is>
          <t>TR</t>
        </is>
      </c>
      <c r="Y399" s="25" t="n">
        <v>34</v>
      </c>
      <c r="Z399" s="25" t="inlineStr">
        <is>
          <t>C</t>
        </is>
      </c>
      <c r="AB399" s="25" t="n">
        <v>32</v>
      </c>
      <c r="AD399" s="25" t="n">
        <v>53</v>
      </c>
      <c r="AH399" s="25">
        <f>CONCATENATE(X399," ",Y399," ",Z399," ",AA399," ",AB399," ",AC399," ",AD399," ",AE399," ",AF399," ",AG399)</f>
        <v/>
      </c>
      <c r="AJ399" s="25" t="n">
        <v>2761489</v>
      </c>
      <c r="AK399" s="25" t="inlineStr">
        <is>
          <t>Obrero</t>
        </is>
      </c>
      <c r="AP399" s="25" t="n">
        <v>9</v>
      </c>
      <c r="AQ399" s="34" t="n">
        <v>42173</v>
      </c>
      <c r="AS399" s="46">
        <f>+AR399-AQ399</f>
        <v/>
      </c>
      <c r="AU399" s="25" t="inlineStr">
        <is>
          <t>Auto de archivo</t>
        </is>
      </c>
    </row>
    <row r="400">
      <c r="B400" s="25" t="inlineStr">
        <is>
          <t>397-2015</t>
        </is>
      </c>
      <c r="C400" s="25" t="n">
        <v>301051</v>
      </c>
      <c r="D400" s="25" t="inlineStr">
        <is>
          <t>FLORA</t>
        </is>
      </c>
      <c r="H400" s="25" t="inlineStr">
        <is>
          <t>quema de Guaduas</t>
        </is>
      </c>
      <c r="I400" s="25" t="inlineStr">
        <is>
          <t>de oficio</t>
        </is>
      </c>
      <c r="T400" s="25">
        <f>CONCATENATE(J400," ",K400," ",L400," ",M400," ",N400," ",O400," ",P400," ",Q400,AF400," ",S400)</f>
        <v/>
      </c>
      <c r="W400" s="25" t="inlineStr">
        <is>
          <t>Guarderia Guardimama</t>
        </is>
      </c>
      <c r="X400" s="25" t="inlineStr">
        <is>
          <t>CL</t>
        </is>
      </c>
      <c r="Y400" s="25" t="n">
        <v>36</v>
      </c>
      <c r="AA400" s="25" t="inlineStr">
        <is>
          <t>SUR</t>
        </is>
      </c>
      <c r="AB400" s="25" t="n">
        <v>27</v>
      </c>
      <c r="AC400" s="25" t="inlineStr">
        <is>
          <t>A</t>
        </is>
      </c>
      <c r="AD400" s="25" t="n">
        <v>2</v>
      </c>
      <c r="AH400" s="25">
        <f>CONCATENATE(X400," ",Y400," ",Z400," ",AA400," ",AB400," ",AC400," ",AD400," ",AE400," ",AF400," ",AG400)</f>
        <v/>
      </c>
      <c r="AJ400" s="25" t="n">
        <v>3361375</v>
      </c>
      <c r="AK400" s="25" t="inlineStr">
        <is>
          <t>El Escobero</t>
        </is>
      </c>
      <c r="AP400" s="25" t="n">
        <v>10</v>
      </c>
      <c r="AQ400" s="34" t="n">
        <v>42173</v>
      </c>
      <c r="AS400" s="46">
        <f>+AR400-AQ400</f>
        <v/>
      </c>
      <c r="AU400" s="25" t="inlineStr">
        <is>
          <t>Auto de archivo</t>
        </is>
      </c>
      <c r="AW400" s="38" t="n">
        <v>42172</v>
      </c>
      <c r="AX400" s="37" t="inlineStr">
        <is>
          <t>Jeisson - Santiago</t>
        </is>
      </c>
      <c r="AY400" s="38" t="n">
        <v>42172</v>
      </c>
    </row>
    <row r="401">
      <c r="B401" s="25" t="inlineStr">
        <is>
          <t>398-2015</t>
        </is>
      </c>
      <c r="C401" s="25" t="n">
        <v>290593</v>
      </c>
      <c r="D401" s="25" t="inlineStr">
        <is>
          <t>FAUNA DOMÉSTICA</t>
        </is>
      </c>
      <c r="H401" s="25" t="inlineStr">
        <is>
          <t>Tiene dos perro en muy malas condiciones amarrados en un balcon.</t>
        </is>
      </c>
      <c r="I401" s="25" t="inlineStr">
        <is>
          <t>Diana Marcela Arredondo Gomez</t>
        </is>
      </c>
      <c r="T401" s="25">
        <f>CONCATENATE(J401," ",K401," ",L401," ",M401," ",N401," ",O401," ",P401," ",Q401,AF401," ",S401)</f>
        <v/>
      </c>
      <c r="U401" s="25" t="n">
        <v>43744488</v>
      </c>
      <c r="V401" s="25" t="n">
        <v>3022735</v>
      </c>
      <c r="W401" s="25" t="inlineStr">
        <is>
          <t>Luz Elena</t>
        </is>
      </c>
      <c r="X401" s="25" t="inlineStr">
        <is>
          <t>CL</t>
        </is>
      </c>
      <c r="Y401" s="25" t="n">
        <v>49</v>
      </c>
      <c r="Z401" s="25" t="inlineStr">
        <is>
          <t>B</t>
        </is>
      </c>
      <c r="AA401" s="25" t="inlineStr">
        <is>
          <t>SUR</t>
        </is>
      </c>
      <c r="AB401" s="25" t="n">
        <v>40</v>
      </c>
      <c r="AC401" s="25" t="inlineStr">
        <is>
          <t>A</t>
        </is>
      </c>
      <c r="AD401" s="25" t="n">
        <v>508</v>
      </c>
      <c r="AG401" s="25" t="inlineStr">
        <is>
          <t>Apto 402 - 403</t>
        </is>
      </c>
      <c r="AH401" s="25">
        <f>CONCATENATE(X401," ",Y401," ",Z401," ",AA401," ",AB401," ",AC401," ",AD401," ",AE401," ",AF401," ",AG401)</f>
        <v/>
      </c>
      <c r="AI401" s="25" t="inlineStr">
        <is>
          <t>no reporta</t>
        </is>
      </c>
      <c r="AJ401" s="25" t="inlineStr">
        <is>
          <t>no reporta</t>
        </is>
      </c>
      <c r="AK401" s="25" t="inlineStr">
        <is>
          <t>Las Casitas</t>
        </is>
      </c>
      <c r="AP401" s="25" t="n">
        <v>8</v>
      </c>
      <c r="AQ401" s="34" t="n">
        <v>42178</v>
      </c>
      <c r="AS401" s="46">
        <f>+AR401-AQ401</f>
        <v/>
      </c>
      <c r="AU401" s="25" t="inlineStr">
        <is>
          <t>Auto de archivo</t>
        </is>
      </c>
    </row>
    <row r="402">
      <c r="B402" s="25" t="inlineStr">
        <is>
          <t>399-2015</t>
        </is>
      </c>
      <c r="C402" s="25" t="n">
        <v>298878</v>
      </c>
      <c r="D402" s="25" t="inlineStr">
        <is>
          <t>FAUNA DOMÉSTICA</t>
        </is>
      </c>
      <c r="H402" s="25" t="inlineStr">
        <is>
          <t>Mascotas mal tenidas</t>
        </is>
      </c>
      <c r="I402" s="25" t="inlineStr">
        <is>
          <t>Anonimo</t>
        </is>
      </c>
      <c r="T402" s="25">
        <f>CONCATENATE(J402," ",K402," ",L402," ",M402," ",N402," ",O402," ",P402," ",Q402,AF402," ",S402)</f>
        <v/>
      </c>
      <c r="W402" s="25" t="inlineStr">
        <is>
          <t>Amparo</t>
        </is>
      </c>
      <c r="X402" s="25" t="inlineStr">
        <is>
          <t>DG</t>
        </is>
      </c>
      <c r="Y402" s="25" t="n">
        <v>32</v>
      </c>
      <c r="AB402" s="25" t="n">
        <v>32</v>
      </c>
      <c r="AC402" s="25" t="inlineStr">
        <is>
          <t>A</t>
        </is>
      </c>
      <c r="AD402" s="25" t="n">
        <v>44</v>
      </c>
      <c r="AE402" s="25" t="inlineStr">
        <is>
          <t>SUR</t>
        </is>
      </c>
      <c r="AG402" s="25" t="inlineStr">
        <is>
          <t>1er piso</t>
        </is>
      </c>
      <c r="AH402" s="25">
        <f>CONCATENATE(X402," ",Y402," ",Z402," ",AA402," ",AB402," ",AC402," ",AD402," ",AE402," ",AF402," ",AG402)</f>
        <v/>
      </c>
      <c r="AI402" s="25" t="inlineStr">
        <is>
          <t>no reporta</t>
        </is>
      </c>
      <c r="AJ402" s="25" t="inlineStr">
        <is>
          <t>no reporta</t>
        </is>
      </c>
      <c r="AK402" s="25" t="inlineStr">
        <is>
          <t>La Magnolia</t>
        </is>
      </c>
      <c r="AP402" s="25" t="n">
        <v>9</v>
      </c>
      <c r="AQ402" s="34" t="n">
        <v>42178</v>
      </c>
      <c r="AS402" s="46">
        <f>+AR402-AQ402</f>
        <v/>
      </c>
      <c r="AU402" s="25" t="inlineStr">
        <is>
          <t>Auto de archivo</t>
        </is>
      </c>
    </row>
    <row r="403">
      <c r="B403" s="25" t="inlineStr">
        <is>
          <t>400-2015</t>
        </is>
      </c>
      <c r="C403" s="25" t="n">
        <v>303562</v>
      </c>
      <c r="D403" s="25" t="inlineStr">
        <is>
          <t>FLORA</t>
        </is>
      </c>
      <c r="H403" s="25" t="inlineStr">
        <is>
          <t>Arboles en alto riesgo de caida, afectando casas de la urb. Behause</t>
        </is>
      </c>
      <c r="I403" s="25" t="inlineStr">
        <is>
          <t>Conjunto residencial Behause</t>
        </is>
      </c>
      <c r="J403" s="25" t="inlineStr">
        <is>
          <t>CL</t>
        </is>
      </c>
      <c r="K403" s="25" t="n">
        <v>26</v>
      </c>
      <c r="M403" s="25" t="inlineStr">
        <is>
          <t>SUR</t>
        </is>
      </c>
      <c r="N403" s="25" t="n">
        <v>22</v>
      </c>
      <c r="P403" s="25" t="n">
        <v>40</v>
      </c>
      <c r="T403" s="25">
        <f>CONCATENATE(J403," ",K403," ",L403," ",M403," ",N403," ",O403," ",P403," ",Q403,AF403," ",S403)</f>
        <v/>
      </c>
      <c r="U403" s="25" t="n">
        <v>900681261</v>
      </c>
      <c r="V403" s="25" t="n">
        <v>3362700</v>
      </c>
      <c r="W403" s="25" t="inlineStr">
        <is>
          <t>Vecino Colindante</t>
        </is>
      </c>
      <c r="AG403" s="25" t="inlineStr">
        <is>
          <t>Al lado de la direccion del peticionario</t>
        </is>
      </c>
      <c r="AH403" s="25">
        <f>CONCATENATE(X403," ",Y403," ",Z403," ",AA403," ",AB403," ",AC403," ",AD403," ",AE403," ",AF403," ",AG403)</f>
        <v/>
      </c>
      <c r="AI403" s="25" t="inlineStr">
        <is>
          <t>no reporta</t>
        </is>
      </c>
      <c r="AJ403" s="25" t="n">
        <v>3360022</v>
      </c>
      <c r="AK403" s="25" t="inlineStr">
        <is>
          <t>Loma El Atravezado</t>
        </is>
      </c>
      <c r="AP403" s="25" t="n">
        <v>4</v>
      </c>
      <c r="AQ403" s="34" t="n">
        <v>42178</v>
      </c>
      <c r="AS403" s="46">
        <f>+AR403-AQ403</f>
        <v/>
      </c>
      <c r="AU403" s="25" t="inlineStr">
        <is>
          <t>Auto de archivo</t>
        </is>
      </c>
    </row>
    <row r="404">
      <c r="B404" s="25" t="inlineStr">
        <is>
          <t>401-2015</t>
        </is>
      </c>
      <c r="C404" s="25" t="n">
        <v>303760</v>
      </c>
      <c r="E404" s="25" t="inlineStr">
        <is>
          <t>RESIDUOS SOLIDOS</t>
        </is>
      </c>
      <c r="H404" s="25" t="inlineStr">
        <is>
          <t>Sacando basuras a horas y dias no autorizados</t>
        </is>
      </c>
      <c r="I404" s="25" t="inlineStr">
        <is>
          <t>de oficio</t>
        </is>
      </c>
      <c r="T404" s="25">
        <f>CONCATENATE(J404," ",K404," ",L404," ",M404," ",N404," ",O404," ",P404," ",Q404,AF404," ",S404)</f>
        <v/>
      </c>
      <c r="W404" s="25" t="inlineStr">
        <is>
          <t>Pedro Hoyos</t>
        </is>
      </c>
      <c r="X404" s="25" t="inlineStr">
        <is>
          <t>KR</t>
        </is>
      </c>
      <c r="Y404" s="25" t="n">
        <v>39</v>
      </c>
      <c r="AB404" s="25" t="n">
        <v>39</v>
      </c>
      <c r="AD404" s="25" t="n">
        <v>10</v>
      </c>
      <c r="AE404" s="25" t="inlineStr">
        <is>
          <t>SUR</t>
        </is>
      </c>
      <c r="AG404" s="25" t="inlineStr">
        <is>
          <t>Interior 202</t>
        </is>
      </c>
      <c r="AH404" s="25">
        <f>CONCATENATE(X404," ",Y404," ",Z404," ",AA404," ",AB404," ",AC404," ",AD404," ",AE404," ",AF404," ",AG404)</f>
        <v/>
      </c>
      <c r="AI404" s="25" t="inlineStr">
        <is>
          <t>no reporta</t>
        </is>
      </c>
      <c r="AJ404" s="25" t="n">
        <v>3003149589</v>
      </c>
      <c r="AK404" s="25" t="inlineStr">
        <is>
          <t>Mesa</t>
        </is>
      </c>
      <c r="AP404" s="25" t="n">
        <v>9</v>
      </c>
      <c r="AQ404" s="34" t="n">
        <v>42178</v>
      </c>
      <c r="AS404" s="46">
        <f>+AR404-AQ404</f>
        <v/>
      </c>
      <c r="AU404" s="25" t="inlineStr">
        <is>
          <t>Citaciones</t>
        </is>
      </c>
    </row>
    <row r="405">
      <c r="B405" s="25" t="inlineStr">
        <is>
          <t>402-2015</t>
        </is>
      </c>
      <c r="C405" s="25" t="n">
        <v>290607</v>
      </c>
      <c r="D405" s="25" t="inlineStr">
        <is>
          <t>AIRE</t>
        </is>
      </c>
      <c r="H405" s="25" t="inlineStr">
        <is>
          <t>Tenecia inadecuada de mascota y esta hace mucho ruido todo el dia, permanece sola.</t>
        </is>
      </c>
      <c r="I405" s="25" t="inlineStr">
        <is>
          <t>Jesus Maria Osorio</t>
        </is>
      </c>
      <c r="J405" s="25" t="inlineStr">
        <is>
          <t>KR</t>
        </is>
      </c>
      <c r="K405" s="25" t="n">
        <v>26</v>
      </c>
      <c r="N405" s="25" t="n">
        <v>40</v>
      </c>
      <c r="O405" s="25" t="inlineStr">
        <is>
          <t>E</t>
        </is>
      </c>
      <c r="P405" s="25" t="n">
        <v>41</v>
      </c>
      <c r="Q405" s="25" t="inlineStr">
        <is>
          <t>SUR</t>
        </is>
      </c>
      <c r="S405" s="25" t="inlineStr">
        <is>
          <t>Apto 402</t>
        </is>
      </c>
      <c r="T405" s="25">
        <f>CONCATENATE(J405," ",K405," ",L405," ",M405," ",N405," ",O405," ",P405," ",Q405,AF405," ",S405)</f>
        <v/>
      </c>
      <c r="U405" s="25" t="n">
        <v>71875324</v>
      </c>
      <c r="V405" s="25" t="inlineStr">
        <is>
          <t>3128673846 - 5705435</t>
        </is>
      </c>
      <c r="W405" s="25" t="inlineStr">
        <is>
          <t>Juan Jose Ruiz</t>
        </is>
      </c>
      <c r="X405" s="25" t="inlineStr">
        <is>
          <t>KR</t>
        </is>
      </c>
      <c r="Y405" s="25" t="n">
        <v>26</v>
      </c>
      <c r="AB405" s="25" t="n">
        <v>40</v>
      </c>
      <c r="AC405" s="25" t="inlineStr">
        <is>
          <t>E</t>
        </is>
      </c>
      <c r="AD405" s="25" t="n">
        <v>41</v>
      </c>
      <c r="AE405" s="25" t="inlineStr">
        <is>
          <t>SUR</t>
        </is>
      </c>
      <c r="AG405" s="25" t="inlineStr">
        <is>
          <t>Apto 202</t>
        </is>
      </c>
      <c r="AH405" s="25">
        <f>CONCATENATE(X405," ",Y405," ",Z405," ",AA405," ",AB405," ",AC405," ",AD405," ",AE405," ",AF405," ",AG405)</f>
        <v/>
      </c>
      <c r="AI405" s="25" t="inlineStr">
        <is>
          <t>no reporta</t>
        </is>
      </c>
      <c r="AJ405" s="25" t="inlineStr">
        <is>
          <t>no reporta</t>
        </is>
      </c>
      <c r="AK405" s="25" t="inlineStr">
        <is>
          <t xml:space="preserve">La Mina </t>
        </is>
      </c>
      <c r="AP405" s="25" t="n">
        <v>6</v>
      </c>
      <c r="AQ405" s="34" t="n">
        <v>42178</v>
      </c>
      <c r="AS405" s="46">
        <f>+AR405-AQ405</f>
        <v/>
      </c>
      <c r="AU405" s="25" t="inlineStr">
        <is>
          <t>Auto de archivo</t>
        </is>
      </c>
    </row>
    <row r="406">
      <c r="B406" s="25" t="inlineStr">
        <is>
          <t>403-2015</t>
        </is>
      </c>
      <c r="C406" s="25" t="inlineStr">
        <is>
          <t>303262 - 3549</t>
        </is>
      </c>
      <c r="D406" s="25" t="inlineStr">
        <is>
          <t>LOTE-PREDIO</t>
        </is>
      </c>
      <c r="E406" s="25" t="inlineStr">
        <is>
          <t>RESIDUO ESPECIAL</t>
        </is>
      </c>
      <c r="H406" s="25" t="inlineStr">
        <is>
          <t>Perjuicios por descarga de aguas negras detrás de las viviendas, construccion en zona de riesgo.</t>
        </is>
      </c>
      <c r="I406" s="25" t="inlineStr">
        <is>
          <t>Margoth Lopez</t>
        </is>
      </c>
      <c r="J406" s="25" t="inlineStr">
        <is>
          <t>KR</t>
        </is>
      </c>
      <c r="K406" s="25" t="n">
        <v>42</v>
      </c>
      <c r="L406" s="25" t="inlineStr">
        <is>
          <t>A</t>
        </is>
      </c>
      <c r="N406" s="25" t="n">
        <v>26</v>
      </c>
      <c r="O406" s="25" t="inlineStr">
        <is>
          <t>A</t>
        </is>
      </c>
      <c r="P406" s="25" t="n">
        <v>109</v>
      </c>
      <c r="Q406" s="25" t="inlineStr">
        <is>
          <t>SUR</t>
        </is>
      </c>
      <c r="T406" s="25">
        <f>CONCATENATE(J406," ",K406," ",L406," ",M406," ",N406," ",O406," ",P406," ",Q406,AF406," ",S406)</f>
        <v/>
      </c>
      <c r="U406" s="25" t="n">
        <v>32335931</v>
      </c>
      <c r="V406" s="25" t="n">
        <v>3795806</v>
      </c>
      <c r="W406" s="25" t="inlineStr">
        <is>
          <t>Rubiel Gomez</t>
        </is>
      </c>
      <c r="X406" s="25" t="inlineStr">
        <is>
          <t>KR</t>
        </is>
      </c>
      <c r="Y406" s="25" t="n">
        <v>42</v>
      </c>
      <c r="Z406" s="25" t="inlineStr">
        <is>
          <t>A</t>
        </is>
      </c>
      <c r="AB406" s="25" t="n">
        <v>29</v>
      </c>
      <c r="AD406" s="25" t="n">
        <v>154</v>
      </c>
      <c r="AG406" s="25" t="inlineStr">
        <is>
          <t>Int. 114</t>
        </is>
      </c>
      <c r="AH406" s="25">
        <f>CONCATENATE(X406," ",Y406," ",Z406," ",AA406," ",AB406," ",AC406," ",AD406," ",AE406," ",AF406," ",AG406)</f>
        <v/>
      </c>
      <c r="AI406" s="25" t="inlineStr">
        <is>
          <t>no reporta</t>
        </is>
      </c>
      <c r="AJ406" s="25" t="inlineStr">
        <is>
          <t>5987583 - 3104515829</t>
        </is>
      </c>
      <c r="AK406" s="25" t="inlineStr">
        <is>
          <t>Las Orquideas</t>
        </is>
      </c>
      <c r="AP406" s="25" t="n">
        <v>3</v>
      </c>
      <c r="AQ406" s="34" t="n">
        <v>42177</v>
      </c>
      <c r="AS406" s="46">
        <f>+AR406-AQ406</f>
        <v/>
      </c>
      <c r="AU406" s="25" t="inlineStr">
        <is>
          <t>Auto de archivo</t>
        </is>
      </c>
      <c r="AV406" s="25" t="inlineStr">
        <is>
          <t xml:space="preserve">Se realiza la vistia y se remite a la oficina de planeacion municipal. </t>
        </is>
      </c>
      <c r="AW406" s="38" t="n">
        <v>42177</v>
      </c>
      <c r="AX406" s="37" t="inlineStr">
        <is>
          <t>A. Arbelaez</t>
        </is>
      </c>
      <c r="AY406" s="53" t="n"/>
    </row>
    <row r="407">
      <c r="B407" s="25" t="inlineStr">
        <is>
          <t>404-2015</t>
        </is>
      </c>
      <c r="C407" s="25" t="n">
        <v>301062</v>
      </c>
      <c r="E407" s="25" t="inlineStr">
        <is>
          <t>RESIDUOS SOLIDOS</t>
        </is>
      </c>
      <c r="H407" s="25" t="inlineStr">
        <is>
          <t xml:space="preserve">Residuos solidos </t>
        </is>
      </c>
      <c r="I407" s="25" t="inlineStr">
        <is>
          <t>de oficio</t>
        </is>
      </c>
      <c r="T407" s="25">
        <f>CONCATENATE(J407," ",K407," ",L407," ",M407," ",N407," ",O407," ",P407," ",Q407,AF407," ",S407)</f>
        <v/>
      </c>
      <c r="W407" s="25" t="inlineStr">
        <is>
          <t>Jhonatan Granada</t>
        </is>
      </c>
      <c r="X407" s="25" t="inlineStr">
        <is>
          <t>CL</t>
        </is>
      </c>
      <c r="Y407" s="25" t="n">
        <v>38</v>
      </c>
      <c r="Z407" s="25" t="inlineStr">
        <is>
          <t>A</t>
        </is>
      </c>
      <c r="AA407" s="25" t="inlineStr">
        <is>
          <t>SUR</t>
        </is>
      </c>
      <c r="AB407" s="25" t="n">
        <v>41</v>
      </c>
      <c r="AD407" s="25" t="n">
        <v>32</v>
      </c>
      <c r="AH407" s="25">
        <f>CONCATENATE(X407," ",Y407," ",Z407," ",AA407," ",AB407," ",AC407," ",AD407," ",AE407," ",AF407," ",AG407)</f>
        <v/>
      </c>
      <c r="AJ407" s="25" t="n">
        <v>2701906</v>
      </c>
      <c r="AK407" s="25" t="inlineStr">
        <is>
          <t>Zona Centro</t>
        </is>
      </c>
      <c r="AP407" s="25" t="n">
        <v>9</v>
      </c>
      <c r="AQ407" s="34" t="n">
        <v>42163</v>
      </c>
      <c r="AS407" s="46">
        <f>+AR407-AQ407</f>
        <v/>
      </c>
      <c r="AU407" s="25" t="inlineStr">
        <is>
          <t>Auto de archivo</t>
        </is>
      </c>
    </row>
    <row r="408">
      <c r="B408" s="25" t="inlineStr">
        <is>
          <t>405-2015</t>
        </is>
      </c>
      <c r="C408" s="25" t="n">
        <v>301063</v>
      </c>
      <c r="E408" s="25" t="inlineStr">
        <is>
          <t>RESIDUOS SOLIDOS</t>
        </is>
      </c>
      <c r="H408" s="25" t="inlineStr">
        <is>
          <t>residuos solidos</t>
        </is>
      </c>
      <c r="I408" s="25" t="inlineStr">
        <is>
          <t>de oficio</t>
        </is>
      </c>
      <c r="T408" s="25">
        <f>CONCATENATE(J408," ",K408," ",L408," ",M408," ",N408," ",O408," ",P408," ",Q408,AF408," ",S408)</f>
        <v/>
      </c>
      <c r="W408" s="25" t="inlineStr">
        <is>
          <t>Gabriel Jaime Ruiz Sanchez</t>
        </is>
      </c>
      <c r="X408" s="25" t="inlineStr">
        <is>
          <t>CL</t>
        </is>
      </c>
      <c r="Y408" s="25" t="n">
        <v>36</v>
      </c>
      <c r="AA408" s="25" t="inlineStr">
        <is>
          <t>SUR</t>
        </is>
      </c>
      <c r="AB408" s="25" t="n">
        <v>39</v>
      </c>
      <c r="AD408" s="25" t="n">
        <v>60</v>
      </c>
      <c r="AH408" s="25">
        <f>CONCATENATE(X408," ",Y408," ",Z408," ",AA408," ",AB408," ",AC408," ",AD408," ",AE408," ",AF408," ",AG408)</f>
        <v/>
      </c>
      <c r="AI408" s="25" t="inlineStr">
        <is>
          <t>no reporta</t>
        </is>
      </c>
      <c r="AJ408" s="25" t="inlineStr">
        <is>
          <t>no reporta</t>
        </is>
      </c>
      <c r="AK408" s="25" t="inlineStr">
        <is>
          <t>Zona Centro</t>
        </is>
      </c>
      <c r="AP408" s="25" t="n">
        <v>9</v>
      </c>
      <c r="AQ408" s="34" t="n">
        <v>42173</v>
      </c>
      <c r="AS408" s="46">
        <f>+AR408-AQ408</f>
        <v/>
      </c>
      <c r="AU408" s="25" t="inlineStr">
        <is>
          <t>Auto de archivo</t>
        </is>
      </c>
    </row>
    <row r="409">
      <c r="B409" s="25" t="inlineStr">
        <is>
          <t>406-2015</t>
        </is>
      </c>
      <c r="C409" s="25" t="inlineStr">
        <is>
          <t>301064 - 298880</t>
        </is>
      </c>
      <c r="D409" s="25" t="inlineStr">
        <is>
          <t>FAUNA DOMÉSTICA</t>
        </is>
      </c>
      <c r="H409" s="25" t="inlineStr">
        <is>
          <t>Señora que recibio dos perras para brindarles proteccion y a las 4 horas las solto y las reporto como abandonadas</t>
        </is>
      </c>
      <c r="I409" s="25" t="inlineStr">
        <is>
          <t>Sebastian Roberto Perdomo</t>
        </is>
      </c>
      <c r="J409" s="25" t="inlineStr">
        <is>
          <t>CL</t>
        </is>
      </c>
      <c r="K409" s="25" t="n">
        <v>42</v>
      </c>
      <c r="N409" s="25" t="n">
        <v>108</v>
      </c>
      <c r="O409" s="25" t="inlineStr">
        <is>
          <t>A</t>
        </is>
      </c>
      <c r="P409" s="25" t="n">
        <v>215</v>
      </c>
      <c r="S409" s="25" t="inlineStr">
        <is>
          <t>medellin</t>
        </is>
      </c>
      <c r="T409" s="25">
        <f>CONCATENATE(J409," ",K409," ",L409," ",M409," ",N409," ",O409," ",P409," ",Q409,AF409," ",S409)</f>
        <v/>
      </c>
      <c r="U409" s="25" t="inlineStr">
        <is>
          <t>no reporta</t>
        </is>
      </c>
      <c r="V409" s="25" t="inlineStr">
        <is>
          <t>no reporta</t>
        </is>
      </c>
      <c r="W409" s="25" t="inlineStr">
        <is>
          <t>Deycy Johana Ramirez</t>
        </is>
      </c>
      <c r="X409" s="25" t="inlineStr">
        <is>
          <t>DG</t>
        </is>
      </c>
      <c r="Y409" s="25" t="n">
        <v>31</v>
      </c>
      <c r="Z409" s="25" t="inlineStr">
        <is>
          <t>E</t>
        </is>
      </c>
      <c r="AB409" s="25" t="n">
        <v>33</v>
      </c>
      <c r="AD409" s="25" t="n">
        <v>35</v>
      </c>
      <c r="AG409" s="25" t="inlineStr">
        <is>
          <t>4to piso</t>
        </is>
      </c>
      <c r="AH409" s="25">
        <f>CONCATENATE(X409," ",Y409," ",Z409," ",AA409," ",AB409," ",AC409," ",AD409," ",AE409," ",AF409," ",AG409)</f>
        <v/>
      </c>
      <c r="AJ409" s="25" t="n">
        <v>3042430081</v>
      </c>
      <c r="AK409" s="25" t="inlineStr">
        <is>
          <t>La Magnolia</t>
        </is>
      </c>
      <c r="AP409" s="25" t="n">
        <v>9</v>
      </c>
      <c r="AQ409" s="34" t="n">
        <v>42173</v>
      </c>
      <c r="AS409" s="46">
        <f>+AR409-AQ409</f>
        <v/>
      </c>
      <c r="AU409" s="25" t="inlineStr">
        <is>
          <t>Auto de archivo</t>
        </is>
      </c>
    </row>
    <row r="410">
      <c r="B410" s="25" t="inlineStr">
        <is>
          <t>407-2015</t>
        </is>
      </c>
      <c r="C410" s="25" t="n">
        <v>301853</v>
      </c>
      <c r="D410" s="25" t="inlineStr">
        <is>
          <t>LOTE-PREDIO</t>
        </is>
      </c>
      <c r="H410" s="25" t="inlineStr">
        <is>
          <t>Humedades en el predio de la señora peticionaria</t>
        </is>
      </c>
      <c r="I410" s="25" t="inlineStr">
        <is>
          <t>Rubiela Llano</t>
        </is>
      </c>
      <c r="J410" s="25" t="inlineStr">
        <is>
          <t>KR</t>
        </is>
      </c>
      <c r="K410" s="25" t="n">
        <v>27</v>
      </c>
      <c r="L410" s="25" t="inlineStr">
        <is>
          <t>A</t>
        </is>
      </c>
      <c r="N410" s="25" t="n">
        <v>37</v>
      </c>
      <c r="P410" s="25" t="n">
        <v>80</v>
      </c>
      <c r="Q410" s="25" t="inlineStr">
        <is>
          <t>SUR</t>
        </is>
      </c>
      <c r="S410" s="25" t="inlineStr">
        <is>
          <t>Casa 150</t>
        </is>
      </c>
      <c r="T410" s="25">
        <f>CONCATENATE(J410," ",K410," ",L410," ",M410," ",N410," ",O410," ",P410," ",Q410,AF410," ",S410)</f>
        <v/>
      </c>
      <c r="U410" s="25" t="n">
        <v>42971523</v>
      </c>
      <c r="V410" s="25" t="n">
        <v>3362581</v>
      </c>
      <c r="W410" s="25" t="inlineStr">
        <is>
          <t>Finca de los Ochoa</t>
        </is>
      </c>
      <c r="AG410" s="25" t="inlineStr">
        <is>
          <t>chingui</t>
        </is>
      </c>
      <c r="AH410" s="25">
        <f>CONCATENATE(X410," ",Y410," ",Z410," ",AA410," ",AB410," ",AC410," ",AD410," ",AE410," ",AF410," ",AG410)</f>
        <v/>
      </c>
      <c r="AI410" s="25" t="inlineStr">
        <is>
          <t>No reporta</t>
        </is>
      </c>
      <c r="AJ410" s="25" t="inlineStr">
        <is>
          <t>No reporta</t>
        </is>
      </c>
      <c r="AK410" s="25" t="inlineStr">
        <is>
          <t>El Chingui</t>
        </is>
      </c>
      <c r="AP410" s="25" t="n">
        <v>6</v>
      </c>
      <c r="AQ410" s="34" t="n">
        <v>42174</v>
      </c>
      <c r="AS410" s="46">
        <f>+AR410-AQ410</f>
        <v/>
      </c>
      <c r="AU410" s="25" t="inlineStr">
        <is>
          <t>Auto de archivo</t>
        </is>
      </c>
    </row>
    <row r="411">
      <c r="B411" s="25" t="inlineStr">
        <is>
          <t>408-2015</t>
        </is>
      </c>
      <c r="C411" s="25" t="n">
        <v>301723</v>
      </c>
      <c r="E411" s="25" t="inlineStr">
        <is>
          <t>RESIDUOS SOLIDOS</t>
        </is>
      </c>
      <c r="H411" s="25" t="inlineStr">
        <is>
          <t>Mala dispocision de residuos solidos</t>
        </is>
      </c>
      <c r="I411" s="25" t="inlineStr">
        <is>
          <t>de oficio</t>
        </is>
      </c>
      <c r="T411" s="25">
        <f>CONCATENATE(J411," ",K411," ",L411," ",M411," ",N411," ",O411," ",P411," ",Q411,AF411," ",S411)</f>
        <v/>
      </c>
      <c r="W411" s="25" t="inlineStr">
        <is>
          <t>Audifarma S.A.</t>
        </is>
      </c>
      <c r="X411" s="25" t="inlineStr">
        <is>
          <t>KR</t>
        </is>
      </c>
      <c r="Y411" s="25" t="n">
        <v>43</v>
      </c>
      <c r="Z411" s="25" t="inlineStr">
        <is>
          <t>A</t>
        </is>
      </c>
      <c r="AB411" s="25" t="n">
        <v>36</v>
      </c>
      <c r="AD411" s="25" t="n">
        <v>24</v>
      </c>
      <c r="AE411" s="25" t="inlineStr">
        <is>
          <t>SUR</t>
        </is>
      </c>
      <c r="AH411" s="25">
        <f>CONCATENATE(X411," ",Y411," ",Z411," ",AA411," ",AB411," ",AC411," ",AD411," ",AE411," ",AF411," ",AG411)</f>
        <v/>
      </c>
      <c r="AJ411" s="25" t="n">
        <v>2704626</v>
      </c>
      <c r="AK411" s="25" t="inlineStr">
        <is>
          <t>Zona Centro</t>
        </is>
      </c>
      <c r="AP411" s="25" t="n">
        <v>9</v>
      </c>
      <c r="AQ411" s="34" t="n">
        <v>42174</v>
      </c>
      <c r="AS411" s="46">
        <f>+AR411-AQ411</f>
        <v/>
      </c>
      <c r="AU411" s="25" t="inlineStr">
        <is>
          <t xml:space="preserve">Auto de inicio </t>
        </is>
      </c>
    </row>
    <row r="412">
      <c r="B412" s="25" t="inlineStr">
        <is>
          <t>409-2015</t>
        </is>
      </c>
      <c r="C412" s="25" t="n">
        <v>301722</v>
      </c>
      <c r="E412" s="25" t="inlineStr">
        <is>
          <t>RESIDUOS SOLIDOS</t>
        </is>
      </c>
      <c r="H412" s="25" t="inlineStr">
        <is>
          <t>Mala dispocision de residuos solidos</t>
        </is>
      </c>
      <c r="I412" s="25" t="inlineStr">
        <is>
          <t>de oficio</t>
        </is>
      </c>
      <c r="T412" s="25">
        <f>CONCATENATE(J412," ",K412," ",L412," ",M412," ",N412," ",O412," ",P412," ",Q412,AF412," ",S412)</f>
        <v/>
      </c>
      <c r="W412" s="25" t="inlineStr">
        <is>
          <t>Cosechas</t>
        </is>
      </c>
      <c r="X412" s="25" t="inlineStr">
        <is>
          <t>CL</t>
        </is>
      </c>
      <c r="Y412" s="25" t="n">
        <v>36</v>
      </c>
      <c r="AA412" s="25" t="inlineStr">
        <is>
          <t>SUR</t>
        </is>
      </c>
      <c r="AG412" s="25" t="inlineStr">
        <is>
          <t>Pasaje del Ley</t>
        </is>
      </c>
      <c r="AH412" s="25">
        <f>CONCATENATE(X412," ",Y412," ",Z412," ",AA412," ",AB412," ",AC412," ",AD412," ",AE412," ",AF412," ",AG412)</f>
        <v/>
      </c>
      <c r="AI412" s="25" t="inlineStr">
        <is>
          <t>no reporta</t>
        </is>
      </c>
      <c r="AJ412" s="25" t="inlineStr">
        <is>
          <t>no reporta</t>
        </is>
      </c>
      <c r="AK412" s="25" t="inlineStr">
        <is>
          <t>Zona Centro</t>
        </is>
      </c>
      <c r="AP412" s="25" t="n">
        <v>9</v>
      </c>
      <c r="AQ412" s="34" t="n">
        <v>42174</v>
      </c>
      <c r="AS412" s="46">
        <f>+AR412-AQ412</f>
        <v/>
      </c>
      <c r="AU412" s="25" t="inlineStr">
        <is>
          <t>Auto de archivo</t>
        </is>
      </c>
    </row>
    <row r="413">
      <c r="B413" s="25" t="inlineStr">
        <is>
          <t>410-2015</t>
        </is>
      </c>
      <c r="C413" s="25" t="n">
        <v>301721</v>
      </c>
      <c r="E413" s="25" t="inlineStr">
        <is>
          <t>RESIDUOS SOLIDOS</t>
        </is>
      </c>
      <c r="H413" s="25" t="inlineStr">
        <is>
          <t>Mala dispocision de residuos solidos</t>
        </is>
      </c>
      <c r="I413" s="25" t="inlineStr">
        <is>
          <t>de oficio</t>
        </is>
      </c>
      <c r="T413" s="25">
        <f>CONCATENATE(J413," ",K413," ",L413," ",M413," ",N413," ",O413," ",P413," ",Q413,AF413," ",S413)</f>
        <v/>
      </c>
      <c r="W413" s="25" t="inlineStr">
        <is>
          <t>Paola Andrea Parra M.</t>
        </is>
      </c>
      <c r="X413" s="25" t="inlineStr">
        <is>
          <t>CL</t>
        </is>
      </c>
      <c r="Y413" s="25" t="n">
        <v>36</v>
      </c>
      <c r="AA413" s="25" t="inlineStr">
        <is>
          <t>SUR</t>
        </is>
      </c>
      <c r="AB413" s="25" t="n">
        <v>43</v>
      </c>
      <c r="AD413" s="25" t="n">
        <v>13</v>
      </c>
      <c r="AG413" s="25" t="inlineStr">
        <is>
          <t>Apto 501</t>
        </is>
      </c>
      <c r="AH413" s="25">
        <f>CONCATENATE(X413," ",Y413," ",Z413," ",AA413," ",AB413," ",AC413," ",AD413," ",AE413," ",AF413," ",AG413)</f>
        <v/>
      </c>
      <c r="AI413" s="25" t="inlineStr">
        <is>
          <t>no reporta</t>
        </is>
      </c>
      <c r="AJ413" s="25" t="inlineStr">
        <is>
          <t>no reporta</t>
        </is>
      </c>
      <c r="AK413" s="25" t="inlineStr">
        <is>
          <t>Zona Centro</t>
        </is>
      </c>
      <c r="AP413" s="25" t="n">
        <v>9</v>
      </c>
      <c r="AQ413" s="34" t="n">
        <v>42174</v>
      </c>
      <c r="AS413" s="46">
        <f>+AR413-AQ413</f>
        <v/>
      </c>
      <c r="AU413" s="25" t="inlineStr">
        <is>
          <t>Auto de archivo</t>
        </is>
      </c>
    </row>
    <row r="414">
      <c r="B414" s="25" t="inlineStr">
        <is>
          <t>411-2015</t>
        </is>
      </c>
      <c r="C414" s="25" t="n">
        <v>301720</v>
      </c>
      <c r="E414" s="25" t="inlineStr">
        <is>
          <t>RESIDUOS SOLIDOS</t>
        </is>
      </c>
      <c r="H414" s="25" t="inlineStr">
        <is>
          <t>Mala dispocision de residuos solidos</t>
        </is>
      </c>
      <c r="I414" s="25" t="inlineStr">
        <is>
          <t>de oficio</t>
        </is>
      </c>
      <c r="T414" s="25">
        <f>CONCATENATE(J414," ",K414," ",L414," ",M414," ",N414," ",O414," ",P414," ",Q414,AF414," ",S414)</f>
        <v/>
      </c>
      <c r="W414" s="25" t="inlineStr">
        <is>
          <t>Calzatodo s.a.</t>
        </is>
      </c>
      <c r="X414" s="25" t="inlineStr">
        <is>
          <t>CL</t>
        </is>
      </c>
      <c r="Y414" s="25" t="n">
        <v>36</v>
      </c>
      <c r="AA414" s="25" t="inlineStr">
        <is>
          <t>SUR</t>
        </is>
      </c>
      <c r="AB414" s="25" t="n">
        <v>43</v>
      </c>
      <c r="AD414" s="25" t="n">
        <v>9</v>
      </c>
      <c r="AH414" s="25">
        <f>CONCATENATE(X414," ",Y414," ",Z414," ",AA414," ",AB414," ",AC414," ",AD414," ",AE414," ",AF414," ",AG414)</f>
        <v/>
      </c>
      <c r="AJ414" s="25" t="n">
        <v>2767366</v>
      </c>
      <c r="AK414" s="25" t="inlineStr">
        <is>
          <t>Zona Centro</t>
        </is>
      </c>
      <c r="AP414" s="25" t="n">
        <v>9</v>
      </c>
      <c r="AQ414" s="34" t="n">
        <v>42174</v>
      </c>
      <c r="AS414" s="46">
        <f>+AR414-AQ414</f>
        <v/>
      </c>
      <c r="AU414" s="25" t="inlineStr">
        <is>
          <t>Auto de archivo</t>
        </is>
      </c>
    </row>
    <row r="415">
      <c r="B415" s="25" t="inlineStr">
        <is>
          <t>412-2015</t>
        </is>
      </c>
      <c r="C415" s="25" t="n">
        <v>301719</v>
      </c>
      <c r="E415" s="25" t="inlineStr">
        <is>
          <t>RESIDUOS SOLIDOS</t>
        </is>
      </c>
      <c r="H415" s="25" t="inlineStr">
        <is>
          <t>mala dispocision de residuos solidos</t>
        </is>
      </c>
      <c r="I415" s="25" t="inlineStr">
        <is>
          <t>de oficio</t>
        </is>
      </c>
      <c r="T415" s="25">
        <f>CONCATENATE(J415," ",K415," ",L415," ",M415," ",N415," ",O415," ",P415," ",Q415,AF415," ",S415)</f>
        <v/>
      </c>
      <c r="W415" s="25" t="inlineStr">
        <is>
          <t>Alicia Margarita Velez Uribe</t>
        </is>
      </c>
      <c r="X415" s="25" t="inlineStr">
        <is>
          <t>CL</t>
        </is>
      </c>
      <c r="Y415" s="25" t="n">
        <v>36</v>
      </c>
      <c r="AA415" s="25" t="inlineStr">
        <is>
          <t>SUR</t>
        </is>
      </c>
      <c r="AB415" s="25" t="n">
        <v>43</v>
      </c>
      <c r="AD415" s="25" t="n">
        <v>55</v>
      </c>
      <c r="AH415" s="25">
        <f>CONCATENATE(X415," ",Y415," ",Z415," ",AA415," ",AB415," ",AC415," ",AD415," ",AE415," ",AF415," ",AG415)</f>
        <v/>
      </c>
      <c r="AK415" s="25" t="inlineStr">
        <is>
          <t>Zona Centro</t>
        </is>
      </c>
      <c r="AP415" s="25" t="n">
        <v>9</v>
      </c>
      <c r="AQ415" s="34" t="n">
        <v>42174</v>
      </c>
      <c r="AS415" s="46">
        <f>+AR415-AQ415</f>
        <v/>
      </c>
      <c r="AU415" s="25" t="inlineStr">
        <is>
          <t>Auto de archivo</t>
        </is>
      </c>
    </row>
    <row r="416">
      <c r="B416" s="25" t="inlineStr">
        <is>
          <t>413-2015</t>
        </is>
      </c>
      <c r="C416" s="25" t="n">
        <v>302133</v>
      </c>
      <c r="D416" s="25" t="inlineStr">
        <is>
          <t>FAUNA DOMÉSTICA</t>
        </is>
      </c>
      <c r="H416" s="25" t="inlineStr">
        <is>
          <t>Transporta canino raza pitbull sin bozal ni collar</t>
        </is>
      </c>
      <c r="I416" s="25" t="inlineStr">
        <is>
          <t>de oficio</t>
        </is>
      </c>
      <c r="T416" s="25">
        <f>CONCATENATE(J416," ",K416," ",L416," ",M416," ",N416," ",O416," ",P416," ",Q416,AF416," ",S416)</f>
        <v/>
      </c>
      <c r="W416" s="25" t="inlineStr">
        <is>
          <t>Darwin Dario</t>
        </is>
      </c>
      <c r="X416" s="25" t="inlineStr">
        <is>
          <t>CL</t>
        </is>
      </c>
      <c r="Y416" s="25" t="n">
        <v>39</v>
      </c>
      <c r="AB416" s="25" t="n">
        <v>25</v>
      </c>
      <c r="AD416" s="25" t="n">
        <v>99</v>
      </c>
      <c r="AH416" s="25">
        <f>CONCATENATE(X416," ",Y416," ",Z416," ",AA416," ",AB416," ",AC416," ",AD416," ",AE416," ",AF416," ",AG416)</f>
        <v/>
      </c>
      <c r="AI416" s="25" t="inlineStr">
        <is>
          <t>no reporta</t>
        </is>
      </c>
      <c r="AJ416" s="25" t="n">
        <v>3106822324</v>
      </c>
      <c r="AK416" s="25" t="inlineStr">
        <is>
          <t>El Salado</t>
        </is>
      </c>
      <c r="AP416" s="25" t="n">
        <v>6</v>
      </c>
      <c r="AQ416" s="34" t="n">
        <v>42174</v>
      </c>
      <c r="AS416" s="46">
        <f>+AR416-AQ416</f>
        <v/>
      </c>
      <c r="AU416" s="25" t="inlineStr">
        <is>
          <t xml:space="preserve">Auto de inicio </t>
        </is>
      </c>
    </row>
    <row r="417">
      <c r="B417" s="25" t="inlineStr">
        <is>
          <t>414-2015</t>
        </is>
      </c>
      <c r="C417" s="25" t="inlineStr">
        <is>
          <t>304039 - 305147</t>
        </is>
      </c>
      <c r="E417" s="25" t="inlineStr">
        <is>
          <t>RESIDUOS SOLIDOS</t>
        </is>
      </c>
      <c r="H417" s="25" t="inlineStr">
        <is>
          <t>Escombros en espacio publico, en forma inadecuada.</t>
        </is>
      </c>
      <c r="I417" s="25" t="inlineStr">
        <is>
          <t>De oficio (Enviaseo) Norbey Ledesma.</t>
        </is>
      </c>
      <c r="T417" s="25">
        <f>CONCATENATE(J417," ",K417," ",L417," ",M417," ",N417," ",O417," ",P417," ",Q417,AF417," ",S417)</f>
        <v/>
      </c>
      <c r="W417" s="25" t="inlineStr">
        <is>
          <t>Familia Mosquera</t>
        </is>
      </c>
      <c r="X417" s="25" t="inlineStr">
        <is>
          <t>KR</t>
        </is>
      </c>
      <c r="Y417" s="25" t="n">
        <v>25</v>
      </c>
      <c r="AB417" s="25" t="n">
        <v>41</v>
      </c>
      <c r="AC417" s="25" t="inlineStr">
        <is>
          <t>B</t>
        </is>
      </c>
      <c r="AD417" s="25" t="n">
        <v>26</v>
      </c>
      <c r="AE417" s="25" t="inlineStr">
        <is>
          <t>SUR</t>
        </is>
      </c>
      <c r="AG417" s="25" t="inlineStr">
        <is>
          <t>Interior 201</t>
        </is>
      </c>
      <c r="AH417" s="25">
        <f>CONCATENATE(X417," ",Y417," ",Z417," ",AA417," ",AB417," ",AC417," ",AD417," ",AE417," ",AF417," ",AG417)</f>
        <v/>
      </c>
      <c r="AI417" s="25" t="inlineStr">
        <is>
          <t>no reporta</t>
        </is>
      </c>
      <c r="AJ417" s="25" t="inlineStr">
        <is>
          <t>no reporta</t>
        </is>
      </c>
      <c r="AK417" s="25" t="inlineStr">
        <is>
          <t>San Rafael</t>
        </is>
      </c>
      <c r="AP417" s="25" t="n">
        <v>6</v>
      </c>
      <c r="AQ417" s="34" t="n">
        <v>42179</v>
      </c>
      <c r="AS417" s="46">
        <f>+AR417-AQ417</f>
        <v/>
      </c>
      <c r="AU417" s="25" t="inlineStr">
        <is>
          <t>Auto de archivo</t>
        </is>
      </c>
    </row>
    <row r="418">
      <c r="B418" s="25" t="inlineStr">
        <is>
          <t>415-2015</t>
        </is>
      </c>
      <c r="C418" s="25" t="n">
        <v>303054</v>
      </c>
      <c r="D418" s="25" t="inlineStr">
        <is>
          <t>FAUNA DOMÉSTICA</t>
        </is>
      </c>
      <c r="H418" s="25" t="inlineStr">
        <is>
          <t>No recoge las excretas de la mascota.</t>
        </is>
      </c>
      <c r="I418" s="25" t="inlineStr">
        <is>
          <t>Anonimo</t>
        </is>
      </c>
      <c r="T418" s="25">
        <f>CONCATENATE(J418," ",K418," ",L418," ",M418," ",N418," ",O418," ",P418," ",Q418,AF418," ",S418)</f>
        <v/>
      </c>
      <c r="W418" s="25" t="inlineStr">
        <is>
          <t>Erika Sarria</t>
        </is>
      </c>
      <c r="X418" s="25" t="inlineStr">
        <is>
          <t>KR</t>
        </is>
      </c>
      <c r="Y418" s="25" t="n">
        <v>30</v>
      </c>
      <c r="AB418" s="25" t="n">
        <v>40</v>
      </c>
      <c r="AC418" s="25" t="inlineStr">
        <is>
          <t>D</t>
        </is>
      </c>
      <c r="AD418" s="25" t="n">
        <v>57</v>
      </c>
      <c r="AE418" s="25" t="inlineStr">
        <is>
          <t>SUR</t>
        </is>
      </c>
      <c r="AG418" s="25" t="inlineStr">
        <is>
          <t>piso 1</t>
        </is>
      </c>
      <c r="AH418" s="25">
        <f>CONCATENATE(X418," ",Y418," ",Z418," ",AA418," ",AB418," ",AC418," ",AD418," ",AE418," ",AF418," ",AG418)</f>
        <v/>
      </c>
      <c r="AI418" s="25" t="inlineStr">
        <is>
          <t>no reporta</t>
        </is>
      </c>
      <c r="AJ418" s="25" t="n">
        <v>3004886381</v>
      </c>
      <c r="AK418" s="25" t="inlineStr">
        <is>
          <t>San José</t>
        </is>
      </c>
      <c r="AP418" s="25" t="n">
        <v>6</v>
      </c>
      <c r="AQ418" s="34" t="n">
        <v>42177</v>
      </c>
      <c r="AS418" s="46">
        <f>+AR418-AQ418</f>
        <v/>
      </c>
      <c r="AU418" s="25" t="inlineStr">
        <is>
          <t>Auto de archivo</t>
        </is>
      </c>
    </row>
    <row r="419">
      <c r="B419" s="25" t="inlineStr">
        <is>
          <t>416-2015</t>
        </is>
      </c>
      <c r="C419" s="25" t="inlineStr">
        <is>
          <t>302710 - 418810</t>
        </is>
      </c>
      <c r="D419" s="25" t="inlineStr">
        <is>
          <t>HÍDRICO</t>
        </is>
      </c>
      <c r="E419" s="25" t="inlineStr">
        <is>
          <t>RESIDUO ESPECIAL</t>
        </is>
      </c>
      <c r="H419" s="25" t="inlineStr">
        <is>
          <t>Lavado de contenedores en via publica.</t>
        </is>
      </c>
      <c r="I419" s="25" t="inlineStr">
        <is>
          <t>de oficio</t>
        </is>
      </c>
      <c r="T419" s="25">
        <f>CONCATENATE(J419," ",K419," ",L419," ",M419," ",N419," ",O419," ",P419," ",Q419,AF419," ",S419)</f>
        <v/>
      </c>
      <c r="W419" s="25" t="inlineStr">
        <is>
          <t>Urbanizacion casas de patio.</t>
        </is>
      </c>
      <c r="X419" s="25" t="inlineStr">
        <is>
          <t>CL</t>
        </is>
      </c>
      <c r="Y419" s="25" t="n">
        <v>25</v>
      </c>
      <c r="AA419" s="25" t="inlineStr">
        <is>
          <t>SUR</t>
        </is>
      </c>
      <c r="AB419" s="25" t="n">
        <v>20</v>
      </c>
      <c r="AD419" s="25" t="n">
        <v>17</v>
      </c>
      <c r="AH419" s="25">
        <f>CONCATENATE(X419," ",Y419," ",Z419," ",AA419," ",AB419," ",AC419," ",AD419," ",AE419," ",AF419," ",AG419)</f>
        <v/>
      </c>
      <c r="AI419" s="25" t="inlineStr">
        <is>
          <t>no reporta</t>
        </is>
      </c>
      <c r="AJ419" s="25" t="inlineStr">
        <is>
          <t>no reporta</t>
        </is>
      </c>
      <c r="AK419" s="25" t="inlineStr">
        <is>
          <t>Loma El Atravezado</t>
        </is>
      </c>
      <c r="AP419" s="25" t="n">
        <v>4</v>
      </c>
      <c r="AQ419" s="34" t="n">
        <v>42177</v>
      </c>
      <c r="AS419" s="46">
        <f>+AR419-AQ419</f>
        <v/>
      </c>
      <c r="AU419" s="25" t="inlineStr">
        <is>
          <t>Auto de archivo</t>
        </is>
      </c>
    </row>
    <row r="420">
      <c r="B420" s="25" t="inlineStr">
        <is>
          <t>417-2015</t>
        </is>
      </c>
      <c r="C420" s="25" t="n">
        <v>302771</v>
      </c>
      <c r="E420" s="25" t="inlineStr">
        <is>
          <t>RESIDUOS SOLIDOS</t>
        </is>
      </c>
      <c r="H420" s="25" t="inlineStr">
        <is>
          <t>mal manejo de basuras por parte de Asdental Laboratorio</t>
        </is>
      </c>
      <c r="I420" s="25" t="inlineStr">
        <is>
          <t>de oficio</t>
        </is>
      </c>
      <c r="T420" s="25">
        <f>CONCATENATE(J420," ",K420," ",L420," ",M420," ",N420," ",O420," ",P420," ",Q420,AF420," ",S420)</f>
        <v/>
      </c>
      <c r="W420" s="25" t="inlineStr">
        <is>
          <t>Asdental Laboratorio</t>
        </is>
      </c>
      <c r="X420" s="25" t="inlineStr">
        <is>
          <t>KR</t>
        </is>
      </c>
      <c r="Y420" s="25" t="n">
        <v>43</v>
      </c>
      <c r="AB420" s="25" t="n">
        <v>36</v>
      </c>
      <c r="AE420" s="25" t="inlineStr">
        <is>
          <t>SUR</t>
        </is>
      </c>
      <c r="AH420" s="25">
        <f>CONCATENATE(X420," ",Y420," ",Z420," ",AA420," ",AB420," ",AC420," ",AD420," ",AE420," ",AF420," ",AG420)</f>
        <v/>
      </c>
      <c r="AI420" s="25" t="n">
        <v>43843521</v>
      </c>
      <c r="AJ420" s="25" t="n">
        <v>3312742</v>
      </c>
      <c r="AK420" s="25" t="inlineStr">
        <is>
          <t>San Marcos</t>
        </is>
      </c>
      <c r="AP420" s="25" t="n">
        <v>2</v>
      </c>
      <c r="AQ420" s="34" t="n">
        <v>42177</v>
      </c>
      <c r="AS420" s="46">
        <f>+AR420-AQ420</f>
        <v/>
      </c>
      <c r="AU420" s="25" t="inlineStr">
        <is>
          <t>Auto de archivo</t>
        </is>
      </c>
      <c r="AV420" s="34" t="n">
        <v>42338</v>
      </c>
    </row>
    <row r="421">
      <c r="B421" s="25" t="inlineStr">
        <is>
          <t>418-2015</t>
        </is>
      </c>
      <c r="C421" s="25" t="inlineStr">
        <is>
          <t>304197 - 304222</t>
        </is>
      </c>
      <c r="D421" s="25" t="inlineStr">
        <is>
          <t>LOTE-PREDIO</t>
        </is>
      </c>
      <c r="H421" s="25" t="inlineStr">
        <is>
          <t>Lote descuidado por parte de metroplus, se convirtio en foco de basuras.</t>
        </is>
      </c>
      <c r="I421" s="25" t="inlineStr">
        <is>
          <t>Cesar Augusto Ramirez Alvarez</t>
        </is>
      </c>
      <c r="J421" s="25" t="inlineStr">
        <is>
          <t>CL</t>
        </is>
      </c>
      <c r="K421" s="25" t="n">
        <v>38</v>
      </c>
      <c r="M421" s="25" t="inlineStr">
        <is>
          <t>SUR</t>
        </is>
      </c>
      <c r="N421" s="25" t="n">
        <v>43</v>
      </c>
      <c r="O421" s="25" t="inlineStr">
        <is>
          <t>A</t>
        </is>
      </c>
      <c r="P421" s="25" t="n">
        <v>14</v>
      </c>
      <c r="T421" s="25">
        <f>CONCATENATE(J421," ",K421," ",L421," ",M421," ",N421," ",O421," ",P421," ",Q421,AF421," ",S421)</f>
        <v/>
      </c>
      <c r="V421" s="25" t="n">
        <v>2708613</v>
      </c>
      <c r="W421" s="25" t="inlineStr">
        <is>
          <t>METROPLUS</t>
        </is>
      </c>
      <c r="X421" s="25" t="inlineStr">
        <is>
          <t>CL</t>
        </is>
      </c>
      <c r="Y421" s="25" t="n">
        <v>38</v>
      </c>
      <c r="AA421" s="25" t="inlineStr">
        <is>
          <t>SUR</t>
        </is>
      </c>
      <c r="AB421" s="25" t="n">
        <v>43</v>
      </c>
      <c r="AC421" s="25" t="inlineStr">
        <is>
          <t>A</t>
        </is>
      </c>
      <c r="AG421" s="25" t="inlineStr">
        <is>
          <t>ESQUINA</t>
        </is>
      </c>
      <c r="AH421" s="25">
        <f>CONCATENATE(X421," ",Y421," ",Z421," ",AA421," ",AB421," ",AC421," ",AD421," ",AE421," ",AF421," ",AG421)</f>
        <v/>
      </c>
      <c r="AK421" s="25" t="inlineStr">
        <is>
          <t>Zona Centro</t>
        </is>
      </c>
      <c r="AP421" s="25" t="n">
        <v>9</v>
      </c>
      <c r="AQ421" s="34" t="n">
        <v>42178</v>
      </c>
      <c r="AS421" s="46">
        <f>+AR421-AQ421</f>
        <v/>
      </c>
      <c r="AU421" s="25" t="inlineStr">
        <is>
          <t>Auto de archivo</t>
        </is>
      </c>
    </row>
    <row r="422">
      <c r="B422" s="25" t="inlineStr">
        <is>
          <t>419-2015</t>
        </is>
      </c>
      <c r="C422" s="25" t="n">
        <v>304220</v>
      </c>
      <c r="D422" s="25" t="inlineStr">
        <is>
          <t>FAUNA DOMÉSTICA</t>
        </is>
      </c>
      <c r="H422" s="25" t="inlineStr">
        <is>
          <t>Perro pitbull en tenencia inadecuada.</t>
        </is>
      </c>
      <c r="I422" s="25" t="inlineStr">
        <is>
          <t>de oficio</t>
        </is>
      </c>
      <c r="T422" s="25">
        <f>CONCATENATE(J422," ",K422," ",L422," ",M422," ",N422," ",O422," ",P422," ",Q422,AF422," ",S422)</f>
        <v/>
      </c>
      <c r="W422" s="25" t="inlineStr">
        <is>
          <t>Daniel Zapata</t>
        </is>
      </c>
      <c r="X422" s="25" t="inlineStr">
        <is>
          <t>CL</t>
        </is>
      </c>
      <c r="Y422" s="25" t="n">
        <v>13</v>
      </c>
      <c r="Z422" s="25" t="inlineStr">
        <is>
          <t>A</t>
        </is>
      </c>
      <c r="AA422" s="25" t="inlineStr">
        <is>
          <t>SUR</t>
        </is>
      </c>
      <c r="AB422" s="25" t="n">
        <v>52</v>
      </c>
      <c r="AD422" s="25" t="n">
        <v>21</v>
      </c>
      <c r="AG422" s="25" t="inlineStr">
        <is>
          <t>guayabal</t>
        </is>
      </c>
      <c r="AH422" s="25">
        <f>CONCATENATE(X422," ",Y422," ",Z422," ",AA422," ",AB422," ",AC422," ",AD422," ",AE422," ",AF422," ",AG422)</f>
        <v/>
      </c>
      <c r="AJ422" s="25" t="n">
        <v>3013308906</v>
      </c>
      <c r="AK422" s="25" t="inlineStr">
        <is>
          <t>Zona Centro</t>
        </is>
      </c>
      <c r="AP422" s="25" t="n">
        <v>9</v>
      </c>
      <c r="AQ422" s="34" t="n">
        <v>42178</v>
      </c>
      <c r="AS422" s="46">
        <f>+AR422-AQ422</f>
        <v/>
      </c>
      <c r="AU422" s="25" t="inlineStr">
        <is>
          <t xml:space="preserve">Auto de inicio </t>
        </is>
      </c>
    </row>
    <row r="423">
      <c r="B423" s="25" t="inlineStr">
        <is>
          <t>420-2015</t>
        </is>
      </c>
      <c r="C423" s="25" t="n">
        <v>3520</v>
      </c>
      <c r="D423" s="25" t="inlineStr">
        <is>
          <t>HÍDRICO</t>
        </is>
      </c>
      <c r="H423" s="25" t="inlineStr">
        <is>
          <t>Verificacion de restrincciones ambientales para desarrollo de un lote.</t>
        </is>
      </c>
      <c r="I423" s="25" t="inlineStr">
        <is>
          <t>Luis Fernando Saldarriaga</t>
        </is>
      </c>
      <c r="J423" s="25" t="inlineStr">
        <is>
          <t>KR</t>
        </is>
      </c>
      <c r="K423" s="25" t="n">
        <v>19</v>
      </c>
      <c r="N423" s="25" t="n">
        <v>24</v>
      </c>
      <c r="P423" s="25" t="n">
        <v>35</v>
      </c>
      <c r="S423" s="25" t="inlineStr">
        <is>
          <t>predio 613</t>
        </is>
      </c>
      <c r="T423" s="25">
        <f>CONCATENATE(J423," ",K423," ",L423," ",M423," ",N423," ",O423," ",P423," ",Q423,AF423," ",S423)</f>
        <v/>
      </c>
      <c r="U423" s="25" t="n">
        <v>15425331</v>
      </c>
      <c r="V423" s="25" t="n">
        <v>3104610959</v>
      </c>
      <c r="W423" s="25" t="inlineStr">
        <is>
          <t>Por determinar</t>
        </is>
      </c>
      <c r="AG423" s="25" t="inlineStr">
        <is>
          <t>predio 613 las palmas</t>
        </is>
      </c>
      <c r="AH423" s="25">
        <f>CONCATENATE(X423," ",Y423," ",Z423," ",AA423," ",AB423," ",AC423," ",AD423," ",AE423," ",AF423," ",AG423)</f>
        <v/>
      </c>
      <c r="AK423" s="25" t="inlineStr">
        <is>
          <t>Las Palmas</t>
        </is>
      </c>
      <c r="AL423" s="25" t="inlineStr">
        <is>
          <t>Las Palmas</t>
        </is>
      </c>
      <c r="AP423" s="25" t="n">
        <v>12</v>
      </c>
      <c r="AQ423" s="34" t="n">
        <v>42177</v>
      </c>
      <c r="AS423" s="46">
        <f>+AR423-AQ423</f>
        <v/>
      </c>
      <c r="AU423" s="25" t="inlineStr">
        <is>
          <t>Auto de archivo</t>
        </is>
      </c>
    </row>
    <row r="424">
      <c r="B424" s="25" t="inlineStr">
        <is>
          <t>421-2015</t>
        </is>
      </c>
      <c r="C424" s="25" t="n">
        <v>303049</v>
      </c>
      <c r="D424" s="25" t="inlineStr">
        <is>
          <t>FAUNA DOMÉSTICA</t>
        </is>
      </c>
      <c r="H424" s="25" t="inlineStr">
        <is>
          <t>Mascotas sueltas que han atacado en 4 ocasiones.</t>
        </is>
      </c>
      <c r="I424" s="25" t="inlineStr">
        <is>
          <t>Amelia Corrales Perez</t>
        </is>
      </c>
      <c r="J424" s="25" t="inlineStr">
        <is>
          <t>CL</t>
        </is>
      </c>
      <c r="K424" s="25" t="n">
        <v>36</v>
      </c>
      <c r="M424" s="25" t="inlineStr">
        <is>
          <t>SUR</t>
        </is>
      </c>
      <c r="N424" s="25" t="n">
        <v>21</v>
      </c>
      <c r="P424" s="25" t="n">
        <v>85</v>
      </c>
      <c r="S424" s="25" t="inlineStr">
        <is>
          <t>casa 107 parcelacion san fransisco</t>
        </is>
      </c>
      <c r="T424" s="25">
        <f>CONCATENATE(J424," ",K424," ",L424," ",M424," ",N424," ",O424," ",P424," ",Q424,AF424," ",S424)</f>
        <v/>
      </c>
      <c r="U424" s="25" t="n">
        <v>1037618246</v>
      </c>
      <c r="V424" s="25" t="n">
        <v>3360391</v>
      </c>
      <c r="W424" s="25" t="inlineStr">
        <is>
          <t>Juan Antonio Lotero</t>
        </is>
      </c>
      <c r="X424" s="25" t="inlineStr">
        <is>
          <t>CL</t>
        </is>
      </c>
      <c r="Y424" s="25" t="n">
        <v>36</v>
      </c>
      <c r="AA424" s="25" t="inlineStr">
        <is>
          <t>SUR</t>
        </is>
      </c>
      <c r="AB424" s="25" t="n">
        <v>21</v>
      </c>
      <c r="AD424" s="25" t="n">
        <v>85</v>
      </c>
      <c r="AH424" s="25">
        <f>CONCATENATE(X424," ",Y424," ",Z424," ",AA424," ",AB424," ",AC424," ",AD424," ",AE424," ",AF424," ",AG424)</f>
        <v/>
      </c>
      <c r="AI424" s="25" t="inlineStr">
        <is>
          <t>no reporta</t>
        </is>
      </c>
      <c r="AJ424" s="25" t="n">
        <v>3362010</v>
      </c>
      <c r="AK424" s="25" t="inlineStr">
        <is>
          <t>El Chocho</t>
        </is>
      </c>
      <c r="AP424" s="25" t="n">
        <v>5</v>
      </c>
      <c r="AQ424" s="34" t="n">
        <v>42177</v>
      </c>
      <c r="AS424" s="46">
        <f>+AR424-AQ424</f>
        <v/>
      </c>
      <c r="AU424" s="25" t="inlineStr">
        <is>
          <t>Auto de archivo</t>
        </is>
      </c>
      <c r="AV424" s="25" t="inlineStr">
        <is>
          <t>Anexa documentos de veterinaria y fotografias. El 26-06-2015</t>
        </is>
      </c>
    </row>
    <row r="425">
      <c r="B425" s="25" t="inlineStr">
        <is>
          <t>422-2015</t>
        </is>
      </c>
      <c r="C425" s="25" t="n">
        <v>293164</v>
      </c>
      <c r="D425" s="25" t="inlineStr">
        <is>
          <t>FLORA</t>
        </is>
      </c>
      <c r="H425" s="25" t="inlineStr">
        <is>
          <t>Corta de Guaduas sin autorizacion.</t>
        </is>
      </c>
      <c r="I425" s="25" t="inlineStr">
        <is>
          <t xml:space="preserve">Mario Alberto Marin Zapata </t>
        </is>
      </c>
      <c r="J425" s="25" t="inlineStr">
        <is>
          <t>KR</t>
        </is>
      </c>
      <c r="K425" s="25" t="n">
        <v>25</v>
      </c>
      <c r="N425" s="25" t="n">
        <v>26</v>
      </c>
      <c r="P425" s="25" t="n">
        <v>9</v>
      </c>
      <c r="Q425" s="25" t="inlineStr">
        <is>
          <t>SUR</t>
        </is>
      </c>
      <c r="T425" s="25">
        <f>CONCATENATE(J425," ",K425," ",L425," ",M425," ",N425," ",O425," ",P425," ",Q425,AF425," ",S425)</f>
        <v/>
      </c>
      <c r="U425" s="25" t="inlineStr">
        <is>
          <t>900819891-7</t>
        </is>
      </c>
      <c r="V425" s="25" t="inlineStr">
        <is>
          <t>3127902774 - 4442420</t>
        </is>
      </c>
      <c r="W425" s="25" t="inlineStr">
        <is>
          <t>Jorge Ivan Sanchez Torres</t>
        </is>
      </c>
      <c r="X425" s="25" t="inlineStr">
        <is>
          <t>CL</t>
        </is>
      </c>
      <c r="Y425" s="25" t="n">
        <v>27</v>
      </c>
      <c r="AA425" s="25" t="inlineStr">
        <is>
          <t>SUR</t>
        </is>
      </c>
      <c r="AB425" s="25" t="n">
        <v>25</v>
      </c>
      <c r="AC425" s="25" t="inlineStr">
        <is>
          <t>B</t>
        </is>
      </c>
      <c r="AD425" s="25" t="n">
        <v>32</v>
      </c>
      <c r="AG425" s="25" t="inlineStr">
        <is>
          <t>Int. 154</t>
        </is>
      </c>
      <c r="AH425" s="25">
        <f>CONCATENATE(X425," ",Y425," ",Z425," ",AA425," ",AB425," ",AC425," ",AD425," ",AE425," ",AF425," ",AG425)</f>
        <v/>
      </c>
      <c r="AI425" s="25" t="inlineStr">
        <is>
          <t>no reporta</t>
        </is>
      </c>
      <c r="AJ425" s="25" t="n">
        <v>3004904089</v>
      </c>
      <c r="AK425" s="25" t="inlineStr">
        <is>
          <t>Loma El Atravezado</t>
        </is>
      </c>
      <c r="AP425" s="25" t="n">
        <v>4</v>
      </c>
      <c r="AQ425" s="34" t="n">
        <v>42179</v>
      </c>
      <c r="AS425" s="46">
        <f>+AR425-AQ425</f>
        <v/>
      </c>
      <c r="AU425" s="25" t="inlineStr">
        <is>
          <t>Auto de archivo</t>
        </is>
      </c>
    </row>
    <row r="426">
      <c r="B426" s="25" t="inlineStr">
        <is>
          <t>423-2015</t>
        </is>
      </c>
      <c r="C426" s="25" t="n">
        <v>304512</v>
      </c>
      <c r="D426" s="25" t="inlineStr">
        <is>
          <t>HÍDRICO</t>
        </is>
      </c>
      <c r="H426" s="25" t="inlineStr">
        <is>
          <t>Contaminacion de la quebrada con aguas residuales, al parecer del proyecto San Silvestre o la Cuenca.</t>
        </is>
      </c>
      <c r="I426" s="25" t="inlineStr">
        <is>
          <t>Olga Ruiz</t>
        </is>
      </c>
      <c r="J426" s="25" t="inlineStr">
        <is>
          <t>CL</t>
        </is>
      </c>
      <c r="K426" s="25" t="n">
        <v>48</v>
      </c>
      <c r="L426" s="25" t="inlineStr">
        <is>
          <t>F</t>
        </is>
      </c>
      <c r="M426" s="25" t="inlineStr">
        <is>
          <t>SUR</t>
        </is>
      </c>
      <c r="N426" s="25" t="n">
        <v>39</v>
      </c>
      <c r="O426" s="25" t="inlineStr">
        <is>
          <t>B</t>
        </is>
      </c>
      <c r="P426" s="25" t="n">
        <v>220</v>
      </c>
      <c r="T426" s="25">
        <f>CONCATENATE(J426," ",K426," ",L426," ",M426," ",N426," ",O426," ",P426," ",Q426,AF426," ",S426)</f>
        <v/>
      </c>
      <c r="V426" s="25" t="n">
        <v>3333036</v>
      </c>
      <c r="W426" s="25" t="inlineStr">
        <is>
          <t>Por determinar</t>
        </is>
      </c>
      <c r="AH426" s="25">
        <f>CONCATENATE(X426," ",Y426," ",Z426," ",AA426," ",AB426," ",AC426," ",AD426," ",AE426," ",AF426," ",AG426)</f>
        <v/>
      </c>
      <c r="AK426" s="25" t="inlineStr">
        <is>
          <t>Loma del Barro</t>
        </is>
      </c>
      <c r="AP426" s="25" t="n">
        <v>7</v>
      </c>
      <c r="AQ426" s="34" t="n">
        <v>42179</v>
      </c>
      <c r="AS426" s="46">
        <f>+AR426-AQ426</f>
        <v/>
      </c>
      <c r="AU426" s="25" t="inlineStr">
        <is>
          <t>Auto de archivo</t>
        </is>
      </c>
      <c r="AV426" s="25" t="inlineStr">
        <is>
          <t xml:space="preserve">Se visita el lugar y no se observa afectacion alguna, durante la inspeccion. </t>
        </is>
      </c>
    </row>
    <row r="427">
      <c r="B427" s="25" t="inlineStr">
        <is>
          <t>424-2015</t>
        </is>
      </c>
      <c r="C427" s="25" t="n">
        <v>304472</v>
      </c>
      <c r="E427" s="25" t="inlineStr">
        <is>
          <t>RESIDUOS SOLIDOS</t>
        </is>
      </c>
      <c r="H427" s="25" t="inlineStr">
        <is>
          <t>Basuras sacadas en horarios no autorizados</t>
        </is>
      </c>
      <c r="I427" s="25" t="inlineStr">
        <is>
          <t>de oficio</t>
        </is>
      </c>
      <c r="T427" s="25">
        <f>CONCATENATE(J427," ",K427," ",L427," ",M427," ",N427," ",O427," ",P427," ",Q427,AF427," ",S427)</f>
        <v/>
      </c>
      <c r="W427" s="25" t="inlineStr">
        <is>
          <t>CITIBANK</t>
        </is>
      </c>
      <c r="X427" s="25" t="inlineStr">
        <is>
          <t>CL</t>
        </is>
      </c>
      <c r="Y427" s="25" t="n">
        <v>36</v>
      </c>
      <c r="AA427" s="25" t="inlineStr">
        <is>
          <t>SUR</t>
        </is>
      </c>
      <c r="AB427" s="25" t="n">
        <v>43</v>
      </c>
      <c r="AD427" s="25" t="n">
        <v>31</v>
      </c>
      <c r="AH427" s="25">
        <f>CONCATENATE(X427," ",Y427," ",Z427," ",AA427," ",AB427," ",AC427," ",AD427," ",AE427," ",AF427," ",AG427)</f>
        <v/>
      </c>
      <c r="AI427" s="25" t="inlineStr">
        <is>
          <t>21549106 / 860051135-4</t>
        </is>
      </c>
      <c r="AJ427" s="25" t="n">
        <v>5145450</v>
      </c>
      <c r="AK427" s="25" t="inlineStr">
        <is>
          <t>Zona Centro</t>
        </is>
      </c>
      <c r="AP427" s="25" t="n">
        <v>9</v>
      </c>
      <c r="AQ427" s="34" t="n">
        <v>42179</v>
      </c>
      <c r="AS427" s="46">
        <f>+AR427-AQ427</f>
        <v/>
      </c>
      <c r="AU427" s="25" t="inlineStr">
        <is>
          <t>Auto de archivo</t>
        </is>
      </c>
    </row>
    <row r="428">
      <c r="B428" s="25" t="inlineStr">
        <is>
          <t>425-2015</t>
        </is>
      </c>
      <c r="C428" s="25" t="n">
        <v>304473</v>
      </c>
      <c r="E428" s="25" t="inlineStr">
        <is>
          <t>RESIDUOS SOLIDOS</t>
        </is>
      </c>
      <c r="H428" s="25" t="inlineStr">
        <is>
          <t>Basuras sacadas en horarios no autorizados</t>
        </is>
      </c>
      <c r="I428" s="25" t="inlineStr">
        <is>
          <t>de oficio</t>
        </is>
      </c>
      <c r="T428" s="25">
        <f>CONCATENATE(J428," ",K428," ",L428," ",M428," ",N428," ",O428," ",P428," ",Q428,AF428," ",S428)</f>
        <v/>
      </c>
      <c r="W428" s="25" t="inlineStr">
        <is>
          <t>Drogas la Rebaja</t>
        </is>
      </c>
      <c r="X428" s="25" t="inlineStr">
        <is>
          <t>CL</t>
        </is>
      </c>
      <c r="Y428" s="25" t="n">
        <v>36</v>
      </c>
      <c r="AA428" s="25" t="inlineStr">
        <is>
          <t>SUR</t>
        </is>
      </c>
      <c r="AB428" s="25" t="n">
        <v>43</v>
      </c>
      <c r="AD428" s="25" t="n">
        <v>25</v>
      </c>
      <c r="AH428" s="25">
        <f>CONCATENATE(X428," ",Y428," ",Z428," ",AA428," ",AB428," ",AC428," ",AD428," ",AE428," ",AF428," ",AG428)</f>
        <v/>
      </c>
      <c r="AK428" s="25" t="inlineStr">
        <is>
          <t>Zona Centro</t>
        </is>
      </c>
      <c r="AP428" s="25" t="n">
        <v>9</v>
      </c>
      <c r="AQ428" s="34" t="n">
        <v>42179</v>
      </c>
      <c r="AS428" s="46">
        <f>+AR428-AQ428</f>
        <v/>
      </c>
      <c r="AU428" s="25" t="inlineStr">
        <is>
          <t>Auto de archivo</t>
        </is>
      </c>
    </row>
    <row r="429">
      <c r="B429" s="25" t="inlineStr">
        <is>
          <t>426-2015</t>
        </is>
      </c>
      <c r="C429" s="25" t="n">
        <v>304982</v>
      </c>
      <c r="D429" s="25" t="inlineStr">
        <is>
          <t>AIRE</t>
        </is>
      </c>
      <c r="H429" s="25" t="inlineStr">
        <is>
          <t>Ruido por pulidora de marmol y contaminacion por PST.</t>
        </is>
      </c>
      <c r="I429" s="25" t="inlineStr">
        <is>
          <t>Anonimo</t>
        </is>
      </c>
      <c r="T429" s="25">
        <f>CONCATENATE(J429," ",K429," ",L429," ",M429," ",N429," ",O429," ",P429," ",Q429,AF429," ",S429)</f>
        <v/>
      </c>
      <c r="W429" s="25" t="inlineStr">
        <is>
          <t>MUDECOL</t>
        </is>
      </c>
      <c r="X429" s="25" t="inlineStr">
        <is>
          <t>CL</t>
        </is>
      </c>
      <c r="Y429" s="25" t="n">
        <v>39</v>
      </c>
      <c r="AA429" s="25" t="inlineStr">
        <is>
          <t>SUR</t>
        </is>
      </c>
      <c r="AB429" s="25" t="n">
        <v>43</v>
      </c>
      <c r="AD429" s="25" t="n">
        <v>3</v>
      </c>
      <c r="AH429" s="25">
        <f>CONCATENATE(X429," ",Y429," ",Z429," ",AA429," ",AB429," ",AC429," ",AD429," ",AE429," ",AF429," ",AG429)</f>
        <v/>
      </c>
      <c r="AK429" s="25" t="inlineStr">
        <is>
          <t>Zona Centro</t>
        </is>
      </c>
      <c r="AP429" s="25" t="n">
        <v>9</v>
      </c>
      <c r="AQ429" s="34" t="n">
        <v>42179</v>
      </c>
      <c r="AS429" s="46">
        <f>+AR429-AQ429</f>
        <v/>
      </c>
      <c r="AU429" s="25" t="inlineStr">
        <is>
          <t>Auto de archivo</t>
        </is>
      </c>
      <c r="AV429" s="25" t="inlineStr">
        <is>
          <t>Queja cerrada en BPMS por Omar Segura</t>
        </is>
      </c>
    </row>
    <row r="430">
      <c r="B430" s="25" t="inlineStr">
        <is>
          <t>427-2015</t>
        </is>
      </c>
      <c r="C430" s="25" t="n">
        <v>305146</v>
      </c>
      <c r="D430" s="25" t="inlineStr">
        <is>
          <t>FAUNA DOMÉSTICA</t>
        </is>
      </c>
      <c r="H430" s="25" t="inlineStr">
        <is>
          <t>Perro raza labrador que agredio a otro</t>
        </is>
      </c>
      <c r="I430" s="25" t="inlineStr">
        <is>
          <t>Carlos Arturo Valencia</t>
        </is>
      </c>
      <c r="S430" s="25" t="inlineStr">
        <is>
          <t>Urbanizacion agua dulce</t>
        </is>
      </c>
      <c r="T430" s="25">
        <f>CONCATENATE(J430," ",K430," ",L430," ",M430," ",N430," ",O430," ",P430," ",Q430,AF430," ",S430)</f>
        <v/>
      </c>
      <c r="U430" s="25" t="n">
        <v>75030771</v>
      </c>
      <c r="V430" s="25" t="n">
        <v>3136716605</v>
      </c>
      <c r="W430" s="25" t="inlineStr">
        <is>
          <t xml:space="preserve">Luz Elena Herrera </t>
        </is>
      </c>
      <c r="X430" s="25" t="inlineStr">
        <is>
          <t>CL</t>
        </is>
      </c>
      <c r="Y430" s="25" t="n">
        <v>46</v>
      </c>
      <c r="Z430" s="25" t="inlineStr">
        <is>
          <t>D</t>
        </is>
      </c>
      <c r="AA430" s="25" t="inlineStr">
        <is>
          <t>SUR</t>
        </is>
      </c>
      <c r="AB430" s="25" t="n">
        <v>42</v>
      </c>
      <c r="AC430" s="25" t="inlineStr">
        <is>
          <t>D</t>
        </is>
      </c>
      <c r="AD430" s="25" t="n">
        <v>80</v>
      </c>
      <c r="AE430" s="25" t="inlineStr">
        <is>
          <t>SUR</t>
        </is>
      </c>
      <c r="AF430" s="25" t="inlineStr">
        <is>
          <t>Torre 2</t>
        </is>
      </c>
      <c r="AG430" s="25" t="inlineStr">
        <is>
          <t>Apt 212</t>
        </is>
      </c>
      <c r="AH430" s="25">
        <f>CONCATENATE(X430," ",Y430," ",Z430," ",AA430," ",AB430," ",AC430," ",AD430," ",AE430," ",AF430," ",AG430)</f>
        <v/>
      </c>
      <c r="AI430" s="25" t="inlineStr">
        <is>
          <t>no reporta</t>
        </is>
      </c>
      <c r="AJ430" s="25" t="inlineStr">
        <is>
          <t>no reporta</t>
        </is>
      </c>
      <c r="AK430" s="25" t="inlineStr">
        <is>
          <t>Loma del Barro</t>
        </is>
      </c>
      <c r="AP430" s="25" t="n">
        <v>7</v>
      </c>
      <c r="AQ430" s="34" t="n">
        <v>42180</v>
      </c>
      <c r="AS430" s="46">
        <f>+AR430-AQ430</f>
        <v/>
      </c>
      <c r="AU430" s="25" t="inlineStr">
        <is>
          <t xml:space="preserve">Auto de inicio </t>
        </is>
      </c>
    </row>
    <row r="431">
      <c r="B431" s="25" t="inlineStr">
        <is>
          <t>428-2015</t>
        </is>
      </c>
      <c r="C431" s="25" t="n">
        <v>305139</v>
      </c>
      <c r="D431" s="25" t="inlineStr">
        <is>
          <t>FLORA</t>
        </is>
      </c>
      <c r="H431" s="25" t="inlineStr">
        <is>
          <t>Desplome de Arbol en predio privado que afecta la vivienda del solicitante</t>
        </is>
      </c>
      <c r="I431" s="25" t="inlineStr">
        <is>
          <t>Luz Marina Ospina</t>
        </is>
      </c>
      <c r="S431" s="25" t="inlineStr">
        <is>
          <t>km 18 Via Palmas al lado del peaje del Escobero</t>
        </is>
      </c>
      <c r="T431" s="25">
        <f>CONCATENATE(J431," ",K431," ",L431," ",M431," ",N431," ",O431," ",P431," ",Q431,AF431," ",S431)</f>
        <v/>
      </c>
      <c r="U431" s="25" t="inlineStr">
        <is>
          <t>900819891-7</t>
        </is>
      </c>
      <c r="V431" s="25" t="n">
        <v>3861900</v>
      </c>
      <c r="W431" s="25" t="inlineStr">
        <is>
          <t>Marcela Castañeda - Juan Guillermo Saenz</t>
        </is>
      </c>
      <c r="AG431" s="25" t="inlineStr">
        <is>
          <t>km 18 Via Palmas al lado del peaje del Escobero</t>
        </is>
      </c>
      <c r="AH431" s="25">
        <f>CONCATENATE(X431," ",Y431," ",Z431," ",AA431," ",AB431," ",AC431," ",AD431," ",AE431," ",AF431," ",AG431)</f>
        <v/>
      </c>
      <c r="AI431" s="25" t="inlineStr">
        <is>
          <t>no reporta</t>
        </is>
      </c>
      <c r="AJ431" s="25" t="n">
        <v>3147181593</v>
      </c>
      <c r="AK431" s="25" t="inlineStr">
        <is>
          <t>Las Palmas</t>
        </is>
      </c>
      <c r="AL431" s="25" t="inlineStr">
        <is>
          <t>Las Palmas</t>
        </is>
      </c>
      <c r="AP431" s="25" t="n">
        <v>12</v>
      </c>
      <c r="AQ431" s="34" t="n">
        <v>42180</v>
      </c>
      <c r="AS431" s="46">
        <f>+AR431-AQ431</f>
        <v/>
      </c>
      <c r="AU431" s="25" t="inlineStr">
        <is>
          <t>Auto de archivo</t>
        </is>
      </c>
      <c r="AV431" s="25" t="inlineStr">
        <is>
          <t>Se visita el predio y se atiende la queja tanto con la quejosa como la perjudicante, parques y arbolizacion ya iniciaron con el retiro del arbol.</t>
        </is>
      </c>
    </row>
    <row r="432">
      <c r="B432" s="25" t="inlineStr">
        <is>
          <t>429-2015</t>
        </is>
      </c>
      <c r="C432" s="25" t="n">
        <v>305309</v>
      </c>
      <c r="D432" s="25" t="inlineStr">
        <is>
          <t>FAUNA DOMÉSTICA</t>
        </is>
      </c>
      <c r="H432" s="25" t="inlineStr">
        <is>
          <t>Perro mordio a niño de 2 años</t>
        </is>
      </c>
      <c r="I432" s="25" t="inlineStr">
        <is>
          <t>de oficio (insp Palmas)</t>
        </is>
      </c>
      <c r="S432" s="25" t="inlineStr">
        <is>
          <t>San Sebastian</t>
        </is>
      </c>
      <c r="T432" s="25">
        <f>CONCATENATE(J432," ",K432," ",L432," ",M432," ",N432," ",O432," ",P432," ",Q432,AF432," ",S432)</f>
        <v/>
      </c>
      <c r="W432" s="25" t="inlineStr">
        <is>
          <t>Colegio Alcaravanes - Adriana Maria Estrada - Vanesa Giraldo</t>
        </is>
      </c>
      <c r="AG432" s="25" t="inlineStr">
        <is>
          <t>Colegio Alcaravanes</t>
        </is>
      </c>
      <c r="AH432" s="25">
        <f>CONCATENATE(X432," ",Y432," ",Z432," ",AA432," ",AB432," ",AC432," ",AD432," ",AE432," ",AF432," ",AG432)</f>
        <v/>
      </c>
      <c r="AI432" s="25" t="inlineStr">
        <is>
          <t>no reporta</t>
        </is>
      </c>
      <c r="AJ432" s="25" t="n">
        <v>3145633239</v>
      </c>
      <c r="AK432" s="25" t="inlineStr">
        <is>
          <t>Las Palmas</t>
        </is>
      </c>
      <c r="AL432" s="25" t="inlineStr">
        <is>
          <t>Las Palmas</t>
        </is>
      </c>
      <c r="AP432" s="25" t="n">
        <v>12</v>
      </c>
      <c r="AQ432" s="34" t="n">
        <v>42180</v>
      </c>
      <c r="AS432" s="46">
        <f>+AR432-AQ432</f>
        <v/>
      </c>
      <c r="AU432" s="25" t="inlineStr">
        <is>
          <t>Auto de archivo</t>
        </is>
      </c>
    </row>
    <row r="433">
      <c r="B433" s="25" t="inlineStr">
        <is>
          <t>430-2015</t>
        </is>
      </c>
      <c r="C433" s="25" t="n">
        <v>305303</v>
      </c>
      <c r="E433" s="25" t="inlineStr">
        <is>
          <t>ESCOMBROS</t>
        </is>
      </c>
      <c r="H433" s="25" t="inlineStr">
        <is>
          <t>Material de escombro en espacio publico</t>
        </is>
      </c>
      <c r="I433" s="25" t="inlineStr">
        <is>
          <t>de oficio</t>
        </is>
      </c>
      <c r="T433" s="25">
        <f>CONCATENATE(J433," ",K433," ",L433," ",M433," ",N433," ",O433," ",P433," ",Q433,AF433," ",S433)</f>
        <v/>
      </c>
      <c r="W433" s="25" t="inlineStr">
        <is>
          <t>Daniel Torres</t>
        </is>
      </c>
      <c r="X433" s="25" t="inlineStr">
        <is>
          <t>KR</t>
        </is>
      </c>
      <c r="Y433" s="25" t="n">
        <v>29</v>
      </c>
      <c r="AB433" s="25" t="n">
        <v>40</v>
      </c>
      <c r="AC433" s="25" t="inlineStr">
        <is>
          <t>C</t>
        </is>
      </c>
      <c r="AD433" s="25" t="n">
        <v>29</v>
      </c>
      <c r="AE433" s="25" t="inlineStr">
        <is>
          <t>SUR</t>
        </is>
      </c>
      <c r="AG433" s="25" t="inlineStr">
        <is>
          <t>3er piso</t>
        </is>
      </c>
      <c r="AH433" s="25">
        <f>CONCATENATE(X433," ",Y433," ",Z433," ",AA433," ",AB433," ",AC433," ",AD433," ",AE433," ",AF433," ",AG433)</f>
        <v/>
      </c>
      <c r="AI433" s="25" t="inlineStr">
        <is>
          <t>no reporta</t>
        </is>
      </c>
      <c r="AJ433" s="25" t="n">
        <v>3127013341</v>
      </c>
      <c r="AK433" s="25" t="inlineStr">
        <is>
          <t xml:space="preserve">La Mina </t>
        </is>
      </c>
      <c r="AP433" s="25" t="n">
        <v>6</v>
      </c>
      <c r="AQ433" s="34" t="n">
        <v>42180</v>
      </c>
      <c r="AS433" s="46">
        <f>+AR433-AQ433</f>
        <v/>
      </c>
      <c r="AU433" s="25" t="inlineStr">
        <is>
          <t>Citaciones</t>
        </is>
      </c>
    </row>
    <row r="434">
      <c r="B434" s="25" t="inlineStr">
        <is>
          <t>431-2015</t>
        </is>
      </c>
      <c r="C434" s="25" t="n">
        <v>114635</v>
      </c>
      <c r="E434" s="25" t="inlineStr">
        <is>
          <t>RESIDUOS SOLIDOS</t>
        </is>
      </c>
      <c r="H434" s="25" t="inlineStr">
        <is>
          <t>Inadecuada Gestion de residuos solidos afectando la convivencia con los vecinos.</t>
        </is>
      </c>
      <c r="I434" s="25" t="inlineStr">
        <is>
          <t>de oficio</t>
        </is>
      </c>
      <c r="T434" s="25">
        <f>CONCATENATE(J434," ",K434," ",L434," ",M434," ",N434," ",O434," ",P434," ",Q434,AF434," ",S434)</f>
        <v/>
      </c>
      <c r="W434" s="25" t="inlineStr">
        <is>
          <t xml:space="preserve">Angela Ramos Estrada </t>
        </is>
      </c>
      <c r="X434" s="25" t="inlineStr">
        <is>
          <t>CL</t>
        </is>
      </c>
      <c r="Y434" s="25" t="n">
        <v>49</v>
      </c>
      <c r="Z434" s="25" t="inlineStr">
        <is>
          <t>D</t>
        </is>
      </c>
      <c r="AA434" s="25" t="inlineStr">
        <is>
          <t>SUR</t>
        </is>
      </c>
      <c r="AB434" s="25" t="n">
        <v>40</v>
      </c>
      <c r="AC434" s="25" t="inlineStr">
        <is>
          <t>A</t>
        </is>
      </c>
      <c r="AD434" s="25" t="n">
        <v>453</v>
      </c>
      <c r="AF434" s="25" t="inlineStr">
        <is>
          <t>Torre 2</t>
        </is>
      </c>
      <c r="AG434" s="25" t="inlineStr">
        <is>
          <t>Piso 7</t>
        </is>
      </c>
      <c r="AH434" s="25">
        <f>CONCATENATE(X434," ",Y434," ",Z434," ",AA434," ",AB434," ",AC434," ",AD434," ",AE434," ",AF434," ",AG434)</f>
        <v/>
      </c>
      <c r="AI434" s="25" t="inlineStr">
        <is>
          <t>no reporta</t>
        </is>
      </c>
      <c r="AJ434" s="25" t="n">
        <v>3042430081</v>
      </c>
      <c r="AK434" s="25" t="inlineStr">
        <is>
          <t>La Paz</t>
        </is>
      </c>
      <c r="AP434" s="25" t="n">
        <v>7</v>
      </c>
      <c r="AQ434" s="34" t="n">
        <v>42179</v>
      </c>
      <c r="AS434" s="46">
        <f>+AR434-AQ434</f>
        <v/>
      </c>
      <c r="AU434" s="25" t="inlineStr">
        <is>
          <t>Auto de archivo</t>
        </is>
      </c>
    </row>
    <row r="435">
      <c r="B435" s="25" t="inlineStr">
        <is>
          <t>432-2015</t>
        </is>
      </c>
      <c r="C435" s="25" t="n">
        <v>289776</v>
      </c>
      <c r="D435" s="25" t="inlineStr">
        <is>
          <t>FLORA</t>
        </is>
      </c>
      <c r="H435" s="25" t="inlineStr">
        <is>
          <t>Solicitan poda de Arbol</t>
        </is>
      </c>
      <c r="I435" s="25" t="inlineStr">
        <is>
          <t>Pedro Alejandro Gomez</t>
        </is>
      </c>
      <c r="T435" s="25">
        <f>CONCATENATE(J435," ",K435," ",L435," ",M435," ",N435," ",O435," ",P435," ",Q435,AF435," ",S435)</f>
        <v/>
      </c>
      <c r="W435" s="25" t="inlineStr">
        <is>
          <t>por determinar</t>
        </is>
      </c>
      <c r="X435" s="25" t="inlineStr">
        <is>
          <t>KR</t>
        </is>
      </c>
      <c r="Y435" s="25" t="n">
        <v>27</v>
      </c>
      <c r="AB435" s="25" t="n">
        <v>27</v>
      </c>
      <c r="AD435" s="25" t="n">
        <v>126</v>
      </c>
      <c r="AE435" s="25" t="inlineStr">
        <is>
          <t>SUR</t>
        </is>
      </c>
      <c r="AH435" s="25">
        <f>CONCATENATE(X435," ",Y435," ",Z435," ",AA435," ",AB435," ",AC435," ",AD435," ",AE435," ",AF435," ",AG435)</f>
        <v/>
      </c>
      <c r="AI435" s="25" t="inlineStr">
        <is>
          <t>no reporta</t>
        </is>
      </c>
      <c r="AJ435" s="25" t="n">
        <v>3122867059</v>
      </c>
      <c r="AK435" s="25" t="inlineStr">
        <is>
          <t>El Esmeraldal</t>
        </is>
      </c>
      <c r="AP435" s="25" t="n">
        <v>4</v>
      </c>
      <c r="AQ435" s="34" t="n">
        <v>42116</v>
      </c>
      <c r="AS435" s="46">
        <f>+AR435-AQ435</f>
        <v/>
      </c>
      <c r="AU435" s="25" t="inlineStr">
        <is>
          <t>Auto de archivo</t>
        </is>
      </c>
      <c r="AV435" s="25" t="inlineStr">
        <is>
          <t>Ya se respondio, pendiente por verificar.</t>
        </is>
      </c>
      <c r="AX435" s="37" t="inlineStr">
        <is>
          <t>J. Guzman</t>
        </is>
      </c>
    </row>
    <row r="436">
      <c r="B436" s="25" t="inlineStr">
        <is>
          <t>433-2015</t>
        </is>
      </c>
      <c r="C436" s="25" t="n">
        <v>300677</v>
      </c>
      <c r="E436" s="25" t="inlineStr">
        <is>
          <t>RESIDUOS SOLIDOS</t>
        </is>
      </c>
      <c r="H436" s="25" t="inlineStr">
        <is>
          <t>Mal manejo de residuos solidos.</t>
        </is>
      </c>
      <c r="I436" s="25" t="inlineStr">
        <is>
          <t>de oficio</t>
        </is>
      </c>
      <c r="T436" s="25">
        <f>CONCATENATE(J436," ",K436," ",L436," ",M436," ",N436," ",O436," ",P436," ",Q436,AF436," ",S436)</f>
        <v/>
      </c>
      <c r="W436" s="25" t="inlineStr">
        <is>
          <t>Juan Diego Cruz</t>
        </is>
      </c>
      <c r="X436" s="25" t="inlineStr">
        <is>
          <t>KR</t>
        </is>
      </c>
      <c r="Y436" s="25" t="n">
        <v>41</v>
      </c>
      <c r="AB436" s="25" t="n">
        <v>38</v>
      </c>
      <c r="AD436" s="25" t="n">
        <v>67</v>
      </c>
      <c r="AF436" s="25" t="inlineStr">
        <is>
          <t>Restaurante el sabor de Juancho</t>
        </is>
      </c>
      <c r="AH436" s="25">
        <f>CONCATENATE(X436," ",Y436," ",Z436," ",AA436," ",AB436," ",AC436," ",AD436," ",AE436," ",AF436," ",AG436)</f>
        <v/>
      </c>
      <c r="AI436" s="25" t="inlineStr">
        <is>
          <t>no reporta</t>
        </is>
      </c>
      <c r="AJ436" s="25" t="n">
        <v>2761484</v>
      </c>
      <c r="AK436" s="25" t="inlineStr">
        <is>
          <t>Zona Centro</t>
        </is>
      </c>
      <c r="AP436" s="25" t="n">
        <v>9</v>
      </c>
      <c r="AQ436" s="34" t="n">
        <v>42172</v>
      </c>
      <c r="AS436" s="46">
        <f>+AR436-AQ436</f>
        <v/>
      </c>
      <c r="AU436" s="25" t="inlineStr">
        <is>
          <t>Auto de archivo</t>
        </is>
      </c>
      <c r="AV436" s="25" t="inlineStr">
        <is>
          <t>Se realizo sencibilizacion se continuara con los controles.</t>
        </is>
      </c>
    </row>
    <row r="437">
      <c r="B437" s="25" t="inlineStr">
        <is>
          <t>434-2015</t>
        </is>
      </c>
      <c r="C437" s="25" t="n">
        <v>306017</v>
      </c>
      <c r="D437" s="25" t="inlineStr">
        <is>
          <t>FLORA</t>
        </is>
      </c>
      <c r="H437" s="25" t="inlineStr">
        <is>
          <t>Talas cercanas a este colegio</t>
        </is>
      </c>
      <c r="I437" s="25" t="inlineStr">
        <is>
          <t>Institucion educativa las Palmas</t>
        </is>
      </c>
      <c r="S437" s="25" t="inlineStr">
        <is>
          <t xml:space="preserve">las palmas </t>
        </is>
      </c>
      <c r="T437" s="25">
        <f>CONCATENATE(J437," ",K437," ",L437," ",M437," ",N437," ",O437," ",P437," ",Q437,AF437," ",S437)</f>
        <v/>
      </c>
      <c r="W437" s="25" t="inlineStr">
        <is>
          <t>por determinar</t>
        </is>
      </c>
      <c r="AF437" s="25" t="inlineStr">
        <is>
          <t>Las Palmas</t>
        </is>
      </c>
      <c r="AH437" s="25">
        <f>CONCATENATE(X437," ",Y437," ",Z437," ",AA437," ",AB437," ",AC437," ",AD437," ",AE437," ",AF437," ",AG437)</f>
        <v/>
      </c>
      <c r="AI437" s="25" t="inlineStr">
        <is>
          <t>no reporta</t>
        </is>
      </c>
      <c r="AJ437" s="25" t="inlineStr">
        <is>
          <t>no reporta</t>
        </is>
      </c>
      <c r="AK437" s="25" t="inlineStr">
        <is>
          <t>Las Palmas</t>
        </is>
      </c>
      <c r="AL437" s="25" t="inlineStr">
        <is>
          <t>Las Palmas</t>
        </is>
      </c>
      <c r="AP437" s="25" t="n">
        <v>12</v>
      </c>
      <c r="AQ437" s="34" t="n">
        <v>42181</v>
      </c>
      <c r="AS437" s="46">
        <f>+AR437-AQ437</f>
        <v/>
      </c>
      <c r="AU437" s="25" t="inlineStr">
        <is>
          <t>Auto de archivo</t>
        </is>
      </c>
      <c r="AV437" s="25" t="inlineStr">
        <is>
          <t>Beatriz Pavon Obras Publicas posee el manejo ambiental, Alejandro Bueno presidente JAC.</t>
        </is>
      </c>
    </row>
    <row r="438">
      <c r="B438" s="25" t="inlineStr">
        <is>
          <t>435-2015</t>
        </is>
      </c>
      <c r="C438" s="25" t="n">
        <v>306018</v>
      </c>
      <c r="D438" s="25" t="inlineStr">
        <is>
          <t>FAUNA DOMÉSTICA</t>
        </is>
      </c>
      <c r="H438" s="25" t="inlineStr">
        <is>
          <t>Perro Pitbull sin tradilla ni bozal.</t>
        </is>
      </c>
      <c r="I438" s="25" t="inlineStr">
        <is>
          <t>de oficio</t>
        </is>
      </c>
      <c r="T438" s="25">
        <f>CONCATENATE(J438," ",K438," ",L438," ",M438," ",N438," ",O438," ",P438," ",Q438,AF438," ",S438)</f>
        <v/>
      </c>
      <c r="W438" s="25" t="inlineStr">
        <is>
          <t>Mariela Sanin</t>
        </is>
      </c>
      <c r="X438" s="25" t="inlineStr">
        <is>
          <t>CL</t>
        </is>
      </c>
      <c r="Y438" s="25" t="n">
        <v>39</v>
      </c>
      <c r="Z438" s="25" t="inlineStr">
        <is>
          <t>D</t>
        </is>
      </c>
      <c r="AF438" s="25" t="inlineStr">
        <is>
          <t>Via la parque ecologico el salado</t>
        </is>
      </c>
      <c r="AH438" s="25">
        <f>CONCATENATE(X438," ",Y438," ",Z438," ",AA438," ",AB438," ",AC438," ",AD438," ",AE438," ",AF438," ",AG438)</f>
        <v/>
      </c>
      <c r="AI438" s="25" t="n">
        <v>42899312</v>
      </c>
      <c r="AJ438" s="25" t="n">
        <v>3324955</v>
      </c>
      <c r="AK438" s="25" t="inlineStr">
        <is>
          <t>El Salado</t>
        </is>
      </c>
      <c r="AP438" s="25" t="n">
        <v>6</v>
      </c>
      <c r="AQ438" s="34" t="n">
        <v>42181</v>
      </c>
      <c r="AS438" s="46">
        <f>+AR438-AQ438</f>
        <v/>
      </c>
      <c r="AU438" s="25" t="inlineStr">
        <is>
          <t xml:space="preserve">Auto de inicio </t>
        </is>
      </c>
    </row>
    <row r="439">
      <c r="B439" s="25" t="inlineStr">
        <is>
          <t>436-2015</t>
        </is>
      </c>
      <c r="C439" s="25" t="n">
        <v>306019</v>
      </c>
      <c r="D439" s="25" t="inlineStr">
        <is>
          <t>FAUNA DOMÉSTICA</t>
        </is>
      </c>
      <c r="H439" s="25" t="inlineStr">
        <is>
          <t>Perro Pitbull sin tradilla ni bozal.</t>
        </is>
      </c>
      <c r="I439" s="25" t="inlineStr">
        <is>
          <t>de oficio</t>
        </is>
      </c>
      <c r="T439" s="25">
        <f>CONCATENATE(J439," ",K439," ",L439," ",M439," ",N439," ",O439," ",P439," ",Q439,AF439," ",S439)</f>
        <v/>
      </c>
      <c r="W439" s="25" t="inlineStr">
        <is>
          <t>Camilo Tamayo</t>
        </is>
      </c>
      <c r="X439" s="25" t="inlineStr">
        <is>
          <t>KR</t>
        </is>
      </c>
      <c r="Y439" s="25" t="n">
        <v>46</v>
      </c>
      <c r="AB439" s="25" t="n">
        <v>22</v>
      </c>
      <c r="AC439" s="25" t="inlineStr">
        <is>
          <t>A</t>
        </is>
      </c>
      <c r="AD439" s="25" t="n">
        <v>20</v>
      </c>
      <c r="AE439" s="25" t="inlineStr">
        <is>
          <t>SUR</t>
        </is>
      </c>
      <c r="AH439" s="25">
        <f>CONCATENATE(X439," ",Y439," ",Z439," ",AA439," ",AB439," ",AC439," ",AD439," ",AE439," ",AF439," ",AG439)</f>
        <v/>
      </c>
      <c r="AJ439" s="25" t="n">
        <v>3348752</v>
      </c>
      <c r="AK439" s="25" t="inlineStr">
        <is>
          <t>Loma del Barro</t>
        </is>
      </c>
      <c r="AP439" s="25" t="n">
        <v>7</v>
      </c>
      <c r="AQ439" s="34" t="n">
        <v>42181</v>
      </c>
      <c r="AS439" s="46">
        <f>+AR439-AQ439</f>
        <v/>
      </c>
      <c r="AU439" s="25" t="inlineStr">
        <is>
          <t>Auto de archivo</t>
        </is>
      </c>
      <c r="AV439" s="25" t="inlineStr">
        <is>
          <t>Asistio a la capacitacion</t>
        </is>
      </c>
    </row>
    <row r="440">
      <c r="B440" s="25" t="inlineStr">
        <is>
          <t>437-2015</t>
        </is>
      </c>
      <c r="C440" s="25" t="n">
        <v>306221</v>
      </c>
      <c r="D440" s="25" t="inlineStr">
        <is>
          <t>HÍDRICO</t>
        </is>
      </c>
      <c r="E440" s="25" t="inlineStr">
        <is>
          <t>RESIDUO ESPECIAL</t>
        </is>
      </c>
      <c r="H440" s="25" t="inlineStr">
        <is>
          <t>Vertimientos de aguas negras a cuneta de EPM que ocaciona malos olores.</t>
        </is>
      </c>
      <c r="I440" s="25" t="inlineStr">
        <is>
          <t>Oscar Calderon - EPM</t>
        </is>
      </c>
      <c r="S440" s="25" t="inlineStr">
        <is>
          <t>planta tratamiento de la ayura</t>
        </is>
      </c>
      <c r="T440" s="25">
        <f>CONCATENATE(J440," ",K440," ",L440," ",M440," ",N440," ",O440," ",P440," ",Q440,AF440," ",S440)</f>
        <v/>
      </c>
      <c r="W440" s="25" t="inlineStr">
        <is>
          <t>Juna Miguel Guevara</t>
        </is>
      </c>
      <c r="AH440" s="25">
        <f>CONCATENATE(X440," ",Y440," ",Z440," ",AA440," ",AB440," ",AC440," ",AD440," ",AE440," ",AF440," ",AG440)</f>
        <v/>
      </c>
      <c r="AJ440" s="25" t="inlineStr">
        <is>
          <t>3107363438 - 4481669</t>
        </is>
      </c>
      <c r="AL440" s="25" t="inlineStr">
        <is>
          <t>Las Palmas</t>
        </is>
      </c>
      <c r="AP440" s="25" t="n">
        <v>12</v>
      </c>
      <c r="AQ440" s="34" t="n">
        <v>42181</v>
      </c>
      <c r="AS440" s="46">
        <f>+AR440-AQ440</f>
        <v/>
      </c>
      <c r="AU440" s="25" t="inlineStr">
        <is>
          <t>Auto de archivo</t>
        </is>
      </c>
    </row>
    <row r="441">
      <c r="B441" s="25" t="inlineStr">
        <is>
          <t>438-2015</t>
        </is>
      </c>
      <c r="C441" s="25" t="n">
        <v>307069</v>
      </c>
      <c r="D441" s="25" t="inlineStr">
        <is>
          <t>FLORA</t>
        </is>
      </c>
      <c r="H441" s="25" t="inlineStr">
        <is>
          <t>El señor Jesus esta cortando los arboles, ya pico un limon y otro aguacate.</t>
        </is>
      </c>
      <c r="I441" s="25" t="inlineStr">
        <is>
          <t>Luis Alfonso Osorio Moncada</t>
        </is>
      </c>
      <c r="J441" s="25" t="inlineStr">
        <is>
          <t>CL</t>
        </is>
      </c>
      <c r="K441" s="25" t="n">
        <v>53</v>
      </c>
      <c r="M441" s="25" t="inlineStr">
        <is>
          <t>SUR</t>
        </is>
      </c>
      <c r="N441" s="25" t="n">
        <v>40</v>
      </c>
      <c r="P441" s="25" t="n">
        <v>77</v>
      </c>
      <c r="S441" s="25" t="inlineStr">
        <is>
          <t>Interior 110</t>
        </is>
      </c>
      <c r="T441" s="25">
        <f>CONCATENATE(J441," ",K441," ",L441," ",M441," ",N441," ",O441," ",P441," ",Q441,AF441," ",S441)</f>
        <v/>
      </c>
      <c r="W441" s="25" t="inlineStr">
        <is>
          <t>Jesus Ochoa</t>
        </is>
      </c>
      <c r="X441" s="25" t="inlineStr">
        <is>
          <t>CL</t>
        </is>
      </c>
      <c r="Y441" s="25" t="n">
        <v>53</v>
      </c>
      <c r="AA441" s="25" t="inlineStr">
        <is>
          <t>SUR</t>
        </is>
      </c>
      <c r="AB441" s="25" t="n">
        <v>40</v>
      </c>
      <c r="AD441" s="25" t="n">
        <v>77</v>
      </c>
      <c r="AG441" s="25" t="inlineStr">
        <is>
          <t>Interior 105</t>
        </is>
      </c>
      <c r="AH441" s="25">
        <f>CONCATENATE(X441," ",Y441," ",Z441," ",AA441," ",AB441," ",AC441," ",AD441," ",AE441," ",AF441," ",AG441)</f>
        <v/>
      </c>
      <c r="AI441" s="25" t="inlineStr">
        <is>
          <t>no reporta</t>
        </is>
      </c>
      <c r="AJ441" s="25" t="n">
        <v>3311796</v>
      </c>
      <c r="AK441" s="25" t="inlineStr">
        <is>
          <t>Loma del Barro</t>
        </is>
      </c>
      <c r="AP441" s="25" t="n">
        <v>7</v>
      </c>
      <c r="AQ441" s="34" t="n">
        <v>42185</v>
      </c>
      <c r="AS441" s="46">
        <f>+AR441-AQ441</f>
        <v/>
      </c>
      <c r="AU441" s="25" t="inlineStr">
        <is>
          <t>Auto de archivo</t>
        </is>
      </c>
    </row>
    <row r="442">
      <c r="B442" s="25" t="inlineStr">
        <is>
          <t>439-2015</t>
        </is>
      </c>
      <c r="C442" s="25" t="n">
        <v>306855</v>
      </c>
      <c r="D442" s="25" t="inlineStr">
        <is>
          <t>AIRE</t>
        </is>
      </c>
      <c r="H442" s="25" t="inlineStr">
        <is>
          <t>Emision de material particulado y ruido.</t>
        </is>
      </c>
      <c r="I442" s="25" t="inlineStr">
        <is>
          <t>Mirian Montoya</t>
        </is>
      </c>
      <c r="J442" s="25" t="inlineStr">
        <is>
          <t>CL</t>
        </is>
      </c>
      <c r="K442" s="25" t="n">
        <v>45</v>
      </c>
      <c r="L442" s="25" t="inlineStr">
        <is>
          <t>A</t>
        </is>
      </c>
      <c r="M442" s="25" t="inlineStr">
        <is>
          <t>SUR</t>
        </is>
      </c>
      <c r="N442" s="25" t="n">
        <v>39</v>
      </c>
      <c r="O442" s="25" t="inlineStr">
        <is>
          <t>DD</t>
        </is>
      </c>
      <c r="P442" s="25" t="n">
        <v>19</v>
      </c>
      <c r="T442" s="25">
        <f>CONCATENATE(J442," ",K442," ",L442," ",M442," ",N442," ",O442," ",P442," ",Q442,AF442," ",S442)</f>
        <v/>
      </c>
      <c r="U442" s="25" t="n">
        <v>42868749</v>
      </c>
      <c r="V442" s="25" t="inlineStr">
        <is>
          <t>6005520 - 3117048302</t>
        </is>
      </c>
      <c r="W442" s="25" t="inlineStr">
        <is>
          <t>Proyecto Urbanistico Kobalto</t>
        </is>
      </c>
      <c r="X442" s="25" t="inlineStr">
        <is>
          <t>CL</t>
        </is>
      </c>
      <c r="Y442" s="25" t="n">
        <v>45</v>
      </c>
      <c r="Z442" s="25" t="inlineStr">
        <is>
          <t>A</t>
        </is>
      </c>
      <c r="AA442" s="25" t="inlineStr">
        <is>
          <t>SUR</t>
        </is>
      </c>
      <c r="AB442" s="25" t="n">
        <v>39</v>
      </c>
      <c r="AC442" s="25" t="inlineStr">
        <is>
          <t>DD</t>
        </is>
      </c>
      <c r="AH442" s="25">
        <f>CONCATENATE(X442," ",Y442," ",Z442," ",AA442," ",AB442," ",AC442," ",AD442," ",AE442," ",AF442," ",AG442)</f>
        <v/>
      </c>
      <c r="AI442" s="25" t="inlineStr">
        <is>
          <t>no reporta</t>
        </is>
      </c>
      <c r="AJ442" s="25" t="inlineStr">
        <is>
          <t>no reporta</t>
        </is>
      </c>
      <c r="AK442" s="25" t="inlineStr">
        <is>
          <t>El Trianón</t>
        </is>
      </c>
      <c r="AP442" s="25" t="n">
        <v>7</v>
      </c>
      <c r="AQ442" s="34" t="n">
        <v>42185</v>
      </c>
      <c r="AS442" s="46">
        <f>+AR442-AQ442</f>
        <v/>
      </c>
      <c r="AU442" s="25" t="inlineStr">
        <is>
          <t>Auto de archivo</t>
        </is>
      </c>
    </row>
    <row r="443">
      <c r="B443" s="25" t="inlineStr">
        <is>
          <t>440-2015</t>
        </is>
      </c>
      <c r="C443" s="25" t="inlineStr">
        <is>
          <t>306847-0310486</t>
        </is>
      </c>
      <c r="D443" s="25" t="inlineStr">
        <is>
          <t>HÍDRICO</t>
        </is>
      </c>
      <c r="H443" s="25" t="inlineStr">
        <is>
          <t>La quejosa se esta quedando sin agua en el predio de ella.</t>
        </is>
      </c>
      <c r="I443" s="25" t="inlineStr">
        <is>
          <t>Martha Elena Rios de Buitrago</t>
        </is>
      </c>
      <c r="S443" s="25" t="inlineStr">
        <is>
          <t>Vereda Pantanillo finca mi casita</t>
        </is>
      </c>
      <c r="T443" s="25">
        <f>CONCATENATE(J443," ",K443," ",L443," ",M443," ",N443," ",O443," ",P443," ",Q443,AF443," ",S443)</f>
        <v/>
      </c>
      <c r="U443" s="25" t="inlineStr">
        <is>
          <t>no reporta</t>
        </is>
      </c>
      <c r="V443" s="25" t="inlineStr">
        <is>
          <t>no reporta</t>
        </is>
      </c>
      <c r="W443" s="25" t="inlineStr">
        <is>
          <t>Señora que le dicen la Desplazada</t>
        </is>
      </c>
      <c r="AG443" s="25" t="inlineStr">
        <is>
          <t>Cerca a la finca mi casita</t>
        </is>
      </c>
      <c r="AH443" s="25">
        <f>CONCATENATE(X443," ",Y443," ",Z443," ",AA443," ",AB443," ",AC443," ",AD443," ",AE443," ",AF443," ",AG443)</f>
        <v/>
      </c>
      <c r="AI443" s="25" t="inlineStr">
        <is>
          <t>no reporta</t>
        </is>
      </c>
      <c r="AJ443" s="25" t="inlineStr">
        <is>
          <t>no reporta</t>
        </is>
      </c>
      <c r="AK443" s="25" t="inlineStr">
        <is>
          <t>Pantanillo</t>
        </is>
      </c>
      <c r="AL443" s="25" t="inlineStr">
        <is>
          <t>Pantanillo</t>
        </is>
      </c>
      <c r="AP443" s="25" t="n">
        <v>13</v>
      </c>
      <c r="AQ443" s="34" t="n">
        <v>42185</v>
      </c>
      <c r="AS443" s="46">
        <f>+AR443-AQ443</f>
        <v/>
      </c>
      <c r="AU443" s="25" t="inlineStr">
        <is>
          <t>Auto de archivo</t>
        </is>
      </c>
    </row>
    <row r="444">
      <c r="B444" s="25" t="inlineStr">
        <is>
          <t>441-2015</t>
        </is>
      </c>
      <c r="C444" s="25" t="inlineStr">
        <is>
          <t>307539 - (Oficio N°222 Insp. Palmas) - (Mismo 627-2015)</t>
        </is>
      </c>
      <c r="D444" s="25" t="inlineStr">
        <is>
          <t>ESPACIO PUBLICOS VERDES</t>
        </is>
      </c>
      <c r="H444" s="25" t="inlineStr">
        <is>
          <t>Daño en zona verde para parqueo de carros en espacio publico.</t>
        </is>
      </c>
      <c r="I444" s="25" t="inlineStr">
        <is>
          <t>Aleida Osorio</t>
        </is>
      </c>
      <c r="S444" s="25" t="inlineStr">
        <is>
          <t>Urbanizacion las palmas casa 53</t>
        </is>
      </c>
      <c r="T444" s="25">
        <f>CONCATENATE(J444," ",K444," ",L444," ",M444," ",N444," ",O444," ",P444," ",Q444,AF444," ",S444)</f>
        <v/>
      </c>
      <c r="U444" s="25" t="n">
        <v>39437450</v>
      </c>
      <c r="V444" s="25" t="inlineStr">
        <is>
          <t>no reporta</t>
        </is>
      </c>
      <c r="W444" s="25" t="inlineStr">
        <is>
          <t>Orlando Franco - Abel Cardenas</t>
        </is>
      </c>
      <c r="AG444" s="25" t="inlineStr">
        <is>
          <t>Urbanizacion las palmas</t>
        </is>
      </c>
      <c r="AH444" s="25">
        <f>CONCATENATE(X444," ",Y444," ",Z444," ",AA444," ",AB444," ",AC444," ",AD444," ",AE444," ",AF444," ",AG444)</f>
        <v/>
      </c>
      <c r="AI444" s="25" t="inlineStr">
        <is>
          <t>no reporta</t>
        </is>
      </c>
      <c r="AJ444" s="25" t="inlineStr">
        <is>
          <t>no reporta</t>
        </is>
      </c>
      <c r="AK444" s="25" t="inlineStr">
        <is>
          <t>Las Palmas</t>
        </is>
      </c>
      <c r="AL444" s="25" t="inlineStr">
        <is>
          <t>Las Palmas</t>
        </is>
      </c>
      <c r="AP444" s="25" t="n">
        <v>12</v>
      </c>
      <c r="AQ444" s="34" t="n">
        <v>42186</v>
      </c>
      <c r="AS444" s="46">
        <f>+AR444-AQ444</f>
        <v/>
      </c>
      <c r="AU444" s="25" t="inlineStr">
        <is>
          <t>Auto de archivo</t>
        </is>
      </c>
    </row>
    <row r="445">
      <c r="B445" s="25" t="inlineStr">
        <is>
          <t>442-2015</t>
        </is>
      </c>
      <c r="C445" s="25" t="n">
        <v>307324</v>
      </c>
      <c r="D445" s="25" t="inlineStr">
        <is>
          <t>FLORA</t>
        </is>
      </c>
      <c r="H445" s="25" t="inlineStr">
        <is>
          <t>Cortaron un arbol en la propiedad de la solicitante sin autorizacion de ella o de algunos vecinos de los que alli viven, el arbol fue fraccionado y dejado en su predio.</t>
        </is>
      </c>
      <c r="I445" s="25" t="inlineStr">
        <is>
          <t>Paula Bolivar Monsalve</t>
        </is>
      </c>
      <c r="J445" s="25" t="inlineStr">
        <is>
          <t>KR</t>
        </is>
      </c>
      <c r="K445" s="25" t="n">
        <v>27</v>
      </c>
      <c r="N445" s="25" t="n">
        <v>23</v>
      </c>
      <c r="P445" s="25" t="n">
        <v>79</v>
      </c>
      <c r="Q445" s="25" t="inlineStr">
        <is>
          <t>SUR</t>
        </is>
      </c>
      <c r="S445" s="25" t="inlineStr">
        <is>
          <t>Casa 105</t>
        </is>
      </c>
      <c r="T445" s="25">
        <f>CONCATENATE(J445," ",K445," ",L445," ",M445," ",N445," ",O445," ",P445," ",Q445,AF445," ",S445)</f>
        <v/>
      </c>
      <c r="U445" s="25" t="n">
        <v>43738267</v>
      </c>
      <c r="V445" s="25" t="inlineStr">
        <is>
          <t>no reporta</t>
        </is>
      </c>
      <c r="W445" s="25" t="inlineStr">
        <is>
          <t>Urbanizacion las acacias</t>
        </is>
      </c>
      <c r="X445" s="25" t="inlineStr">
        <is>
          <t>KR</t>
        </is>
      </c>
      <c r="Y445" s="25" t="n">
        <v>27</v>
      </c>
      <c r="AB445" s="25" t="n">
        <v>23</v>
      </c>
      <c r="AE445" s="25" t="inlineStr">
        <is>
          <t>SUR</t>
        </is>
      </c>
      <c r="AH445" s="25">
        <f>CONCATENATE(X445," ",Y445," ",Z445," ",AA445," ",AB445," ",AC445," ",AD445," ",AE445," ",AF445," ",AG445)</f>
        <v/>
      </c>
      <c r="AI445" s="25" t="inlineStr">
        <is>
          <t>no reporta</t>
        </is>
      </c>
      <c r="AJ445" s="25" t="inlineStr">
        <is>
          <t>no reporta</t>
        </is>
      </c>
      <c r="AK445" s="25" t="inlineStr">
        <is>
          <t>Zuñiga</t>
        </is>
      </c>
      <c r="AP445" s="25" t="n">
        <v>4</v>
      </c>
      <c r="AQ445" s="34" t="n">
        <v>42186</v>
      </c>
      <c r="AS445" s="46">
        <f>+AR445-AQ445</f>
        <v/>
      </c>
      <c r="AU445" s="25" t="inlineStr">
        <is>
          <t>Visitas patrulleros</t>
        </is>
      </c>
    </row>
    <row r="446">
      <c r="B446" s="25" t="inlineStr">
        <is>
          <t>443-2015</t>
        </is>
      </c>
      <c r="C446" s="25" t="n">
        <v>308233</v>
      </c>
      <c r="D446" s="25" t="inlineStr">
        <is>
          <t>FLORA</t>
        </is>
      </c>
      <c r="H446" s="25" t="inlineStr">
        <is>
          <t>Descarga de concreto en zona verde al lado de un arbol.</t>
        </is>
      </c>
      <c r="I446" s="25" t="inlineStr">
        <is>
          <t>de oficio</t>
        </is>
      </c>
      <c r="T446" s="25">
        <f>CONCATENATE(J446," ",K446," ",L446," ",M446," ",N446," ",O446," ",P446," ",Q446,AF446," ",S446)</f>
        <v/>
      </c>
      <c r="W446" s="25" t="inlineStr">
        <is>
          <t>Cubiko concretos sa</t>
        </is>
      </c>
      <c r="AH446" s="25">
        <f>CONCATENATE(X446," ",Y446," ",Z446," ",AA446," ",AB446," ",AC446," ",AD446," ",AE446," ",AF446," ",AG446)</f>
        <v/>
      </c>
      <c r="AI446" s="25" t="inlineStr">
        <is>
          <t>900860835-7</t>
        </is>
      </c>
      <c r="AJ446" s="25" t="n">
        <v>3117138839</v>
      </c>
      <c r="AK446" s="25" t="inlineStr">
        <is>
          <t>La Paz</t>
        </is>
      </c>
      <c r="AP446" s="25" t="n">
        <v>7</v>
      </c>
      <c r="AQ446" s="34" t="n">
        <v>42188</v>
      </c>
      <c r="AS446" s="46">
        <f>+AR446-AQ446</f>
        <v/>
      </c>
      <c r="AU446" s="25" t="inlineStr">
        <is>
          <t xml:space="preserve">Auto de inicio </t>
        </is>
      </c>
    </row>
    <row r="447">
      <c r="B447" s="25" t="inlineStr">
        <is>
          <t>444-2015</t>
        </is>
      </c>
      <c r="C447" s="25" t="n">
        <v>308236</v>
      </c>
      <c r="D447" s="25" t="inlineStr">
        <is>
          <t>FLORA</t>
        </is>
      </c>
      <c r="H447" s="25" t="inlineStr">
        <is>
          <t>Construccion en bosque nativo.</t>
        </is>
      </c>
      <c r="I447" s="25" t="inlineStr">
        <is>
          <t>de oficio</t>
        </is>
      </c>
      <c r="T447" s="25">
        <f>CONCATENATE(J447," ",K447," ",L447," ",M447," ",N447," ",O447," ",P447," ",Q447,AF447," ",S447)</f>
        <v/>
      </c>
      <c r="W447" s="25" t="inlineStr">
        <is>
          <t>Edgar Betancur</t>
        </is>
      </c>
      <c r="AG447" s="25" t="inlineStr">
        <is>
          <t>Kilometro 12,4</t>
        </is>
      </c>
      <c r="AH447" s="25">
        <f>CONCATENATE(X447," ",Y447," ",Z447," ",AA447," ",AB447," ",AC447," ",AD447," ",AE447," ",AF447," ",AG447)</f>
        <v/>
      </c>
      <c r="AJ447" s="25" t="n">
        <v>3104659995</v>
      </c>
      <c r="AK447" s="25" t="inlineStr">
        <is>
          <t>Las Palmas</t>
        </is>
      </c>
      <c r="AL447" s="25" t="inlineStr">
        <is>
          <t>Las Palmas</t>
        </is>
      </c>
      <c r="AP447" s="25" t="n">
        <v>12</v>
      </c>
      <c r="AQ447" s="34" t="n">
        <v>42188</v>
      </c>
      <c r="AS447" s="46">
        <f>+AR447-AQ447</f>
        <v/>
      </c>
      <c r="AU447" s="25" t="inlineStr">
        <is>
          <t>Citaciones</t>
        </is>
      </c>
    </row>
    <row r="448">
      <c r="B448" s="25" t="inlineStr">
        <is>
          <t>445-2015</t>
        </is>
      </c>
      <c r="C448" s="25" t="n">
        <v>308659</v>
      </c>
      <c r="D448" s="25" t="inlineStr">
        <is>
          <t>FAUNA DOMÉSTICA</t>
        </is>
      </c>
      <c r="H448" s="25" t="inlineStr">
        <is>
          <t>Señora que agredio a mascota flesh puder.</t>
        </is>
      </c>
      <c r="I448" s="25" t="inlineStr">
        <is>
          <t>Luz Amparo Rios</t>
        </is>
      </c>
      <c r="J448" s="25" t="inlineStr">
        <is>
          <t>KR</t>
        </is>
      </c>
      <c r="K448" s="25" t="n">
        <v>43</v>
      </c>
      <c r="L448" s="25" t="inlineStr">
        <is>
          <t>A</t>
        </is>
      </c>
      <c r="N448" s="25" t="n">
        <v>49</v>
      </c>
      <c r="O448" s="25" t="inlineStr">
        <is>
          <t>D</t>
        </is>
      </c>
      <c r="P448" s="25" t="n">
        <v>82</v>
      </c>
      <c r="Q448" s="25" t="inlineStr">
        <is>
          <t>SUR</t>
        </is>
      </c>
      <c r="T448" s="25">
        <f>CONCATENATE(J448," ",K448," ",L448," ",M448," ",N448," ",O448," ",P448," ",Q448,AF448," ",S448)</f>
        <v/>
      </c>
      <c r="U448" s="25" t="inlineStr">
        <is>
          <t>no reporta</t>
        </is>
      </c>
      <c r="V448" s="25" t="n">
        <v>2067497</v>
      </c>
      <c r="W448" s="25" t="inlineStr">
        <is>
          <t>Laura Alvarez</t>
        </is>
      </c>
      <c r="X448" s="25" t="inlineStr">
        <is>
          <t>KR</t>
        </is>
      </c>
      <c r="Y448" s="25" t="n">
        <v>43</v>
      </c>
      <c r="Z448" s="25" t="inlineStr">
        <is>
          <t>A</t>
        </is>
      </c>
      <c r="AB448" s="25" t="n">
        <v>49</v>
      </c>
      <c r="AC448" s="25" t="inlineStr">
        <is>
          <t>D</t>
        </is>
      </c>
      <c r="AD448" s="25" t="n">
        <v>82</v>
      </c>
      <c r="AE448" s="25" t="inlineStr">
        <is>
          <t>SUR</t>
        </is>
      </c>
      <c r="AF448" s="25" t="inlineStr">
        <is>
          <t>Apto 207</t>
        </is>
      </c>
      <c r="AG448" s="25" t="inlineStr">
        <is>
          <t>Tierra Blanca</t>
        </is>
      </c>
      <c r="AH448" s="25">
        <f>CONCATENATE(X448," ",Y448," ",Z448," ",AA448," ",AB448," ",AC448," ",AD448," ",AE448," ",AF448," ",AG448)</f>
        <v/>
      </c>
      <c r="AI448" s="25" t="inlineStr">
        <is>
          <t>no reporta</t>
        </is>
      </c>
      <c r="AJ448" s="25" t="inlineStr">
        <is>
          <t>no reporta</t>
        </is>
      </c>
      <c r="AK448" s="25" t="inlineStr">
        <is>
          <t>Loma del Barro</t>
        </is>
      </c>
      <c r="AP448" s="25" t="n">
        <v>7</v>
      </c>
      <c r="AQ448" s="34" t="n">
        <v>42188</v>
      </c>
      <c r="AS448" s="46">
        <f>+AR448-AQ448</f>
        <v/>
      </c>
      <c r="AU448" s="25" t="inlineStr">
        <is>
          <t>Auto de archivo</t>
        </is>
      </c>
    </row>
    <row r="449">
      <c r="B449" s="25" t="inlineStr">
        <is>
          <t>446-2015</t>
        </is>
      </c>
      <c r="C449" s="25" t="n">
        <v>3594</v>
      </c>
      <c r="E449" s="25" t="inlineStr">
        <is>
          <t>RESIDUOS SOLIDOS</t>
        </is>
      </c>
      <c r="H449" s="25" t="inlineStr">
        <is>
          <t>Manejo inadecuado de residuos solidos</t>
        </is>
      </c>
      <c r="I449" s="25" t="inlineStr">
        <is>
          <t>Fabio Alvarez</t>
        </is>
      </c>
      <c r="T449" s="25">
        <f>CONCATENATE(J449," ",K449," ",L449," ",M449," ",N449," ",O449," ",P449," ",Q449,AF449," ",S449)</f>
        <v/>
      </c>
      <c r="U449" s="25" t="inlineStr">
        <is>
          <t>no reporta</t>
        </is>
      </c>
      <c r="V449" s="25" t="inlineStr">
        <is>
          <t>no reporta</t>
        </is>
      </c>
      <c r="W449" s="25" t="inlineStr">
        <is>
          <t>Ed. San Sebastian de la Loma</t>
        </is>
      </c>
      <c r="X449" s="25" t="inlineStr">
        <is>
          <t>CL</t>
        </is>
      </c>
      <c r="Y449" s="25" t="n">
        <v>49</v>
      </c>
      <c r="Z449" s="25" t="inlineStr">
        <is>
          <t>D</t>
        </is>
      </c>
      <c r="AA449" s="25" t="inlineStr">
        <is>
          <t>SUR</t>
        </is>
      </c>
      <c r="AB449" s="25" t="n">
        <v>40</v>
      </c>
      <c r="AC449" s="25" t="inlineStr">
        <is>
          <t>A</t>
        </is>
      </c>
      <c r="AD449" s="25" t="n">
        <v>453</v>
      </c>
      <c r="AH449" s="25">
        <f>CONCATENATE(X449," ",Y449," ",Z449," ",AA449," ",AB449," ",AC449," ",AD449," ",AE449," ",AF449," ",AG449)</f>
        <v/>
      </c>
      <c r="AI449" s="25" t="inlineStr">
        <is>
          <t>no reporta</t>
        </is>
      </c>
      <c r="AJ449" s="25" t="inlineStr">
        <is>
          <t>no reporta</t>
        </is>
      </c>
      <c r="AK449" s="25" t="inlineStr">
        <is>
          <t>Loma del Barro</t>
        </is>
      </c>
      <c r="AP449" s="25" t="n">
        <v>7</v>
      </c>
      <c r="AQ449" s="34" t="n">
        <v>42188</v>
      </c>
      <c r="AS449" s="46">
        <f>+AR449-AQ449</f>
        <v/>
      </c>
      <c r="AU449" s="25" t="inlineStr">
        <is>
          <t>Auto de archivo</t>
        </is>
      </c>
      <c r="AV449" s="25" t="inlineStr">
        <is>
          <t>Se anexa informe 0003594</t>
        </is>
      </c>
      <c r="AW449" s="38" t="n">
        <v>42181</v>
      </c>
      <c r="AX449" s="37" t="inlineStr">
        <is>
          <t>Ana C. Espinosa G.</t>
        </is>
      </c>
      <c r="AY449" s="38" t="n">
        <v>42188</v>
      </c>
    </row>
    <row r="450">
      <c r="B450" s="25" t="inlineStr">
        <is>
          <t>447-2015</t>
        </is>
      </c>
      <c r="C450" s="25" t="inlineStr">
        <is>
          <t>309289 - 298877</t>
        </is>
      </c>
      <c r="D450" s="25" t="inlineStr">
        <is>
          <t>FAUNA DOMÉSTICA</t>
        </is>
      </c>
      <c r="H450" s="25" t="inlineStr">
        <is>
          <t>Perros abandonados.</t>
        </is>
      </c>
      <c r="I450" s="25" t="inlineStr">
        <is>
          <t>de oficio</t>
        </is>
      </c>
      <c r="T450" s="25">
        <f>CONCATENATE(J450," ",K450," ",L450," ",M450," ",N450," ",O450," ",P450," ",Q450,AF450," ",S450)</f>
        <v/>
      </c>
      <c r="W450" s="25" t="inlineStr">
        <is>
          <t>por determinar</t>
        </is>
      </c>
      <c r="X450" s="25" t="inlineStr">
        <is>
          <t>KR</t>
        </is>
      </c>
      <c r="Y450" s="25" t="n">
        <v>45</v>
      </c>
      <c r="Z450" s="25" t="inlineStr">
        <is>
          <t>C</t>
        </is>
      </c>
      <c r="AB450" s="25" t="n">
        <v>38</v>
      </c>
      <c r="AC450" s="25" t="inlineStr">
        <is>
          <t>B</t>
        </is>
      </c>
      <c r="AD450" s="25" t="n">
        <v>22</v>
      </c>
      <c r="AH450" s="25">
        <f>CONCATENATE(X450," ",Y450," ",Z450," ",AA450," ",AB450," ",AC450," ",AD450," ",AE450," ",AF450," ",AG450)</f>
        <v/>
      </c>
      <c r="AI450" s="25" t="inlineStr">
        <is>
          <t>no reporta</t>
        </is>
      </c>
      <c r="AJ450" s="25" t="inlineStr">
        <is>
          <t>no reporta</t>
        </is>
      </c>
      <c r="AK450" s="25" t="inlineStr">
        <is>
          <t>Alcalá</t>
        </is>
      </c>
      <c r="AP450" s="25" t="n">
        <v>8</v>
      </c>
      <c r="AQ450" s="34" t="n">
        <v>42192</v>
      </c>
      <c r="AS450" s="46">
        <f>+AR450-AQ450</f>
        <v/>
      </c>
      <c r="AU450" s="25" t="inlineStr">
        <is>
          <t>Auto de archivo</t>
        </is>
      </c>
    </row>
    <row r="451">
      <c r="B451" s="25" t="inlineStr">
        <is>
          <t>448-2015</t>
        </is>
      </c>
      <c r="C451" s="25" t="inlineStr">
        <is>
          <t>299479 - 358535 - 403475-418947</t>
        </is>
      </c>
      <c r="D451" s="25" t="inlineStr">
        <is>
          <t>LOTE-PREDIO</t>
        </is>
      </c>
      <c r="E451" s="25" t="inlineStr">
        <is>
          <t>RESIDUO ESPECIAL</t>
        </is>
      </c>
      <c r="H451" s="25" t="inlineStr">
        <is>
          <t xml:space="preserve">red de aguas negras en mal estado agrietado que esta ocacionando; derrumbe en una barranca, malos olores, moscos y zancudos.  </t>
        </is>
      </c>
      <c r="I451" s="25" t="inlineStr">
        <is>
          <t>Luis Anibal Gomez</t>
        </is>
      </c>
      <c r="J451" s="25" t="inlineStr">
        <is>
          <t>KR</t>
        </is>
      </c>
      <c r="K451" s="25" t="n">
        <v>25</v>
      </c>
      <c r="N451" s="25" t="n">
        <v>40</v>
      </c>
      <c r="O451" s="25" t="inlineStr">
        <is>
          <t>A</t>
        </is>
      </c>
      <c r="P451" s="25" t="n">
        <v>56</v>
      </c>
      <c r="Q451" s="25" t="inlineStr">
        <is>
          <t>SUR</t>
        </is>
      </c>
      <c r="S451" s="25" t="inlineStr">
        <is>
          <t>Int. 111</t>
        </is>
      </c>
      <c r="T451" s="25">
        <f>CONCATENATE(J451," ",K451," ",L451," ",M451," ",N451," ",O451," ",P451," ",Q451,AF451," ",S451)</f>
        <v/>
      </c>
      <c r="U451" s="25" t="n">
        <v>3626254</v>
      </c>
      <c r="V451" s="25" t="inlineStr">
        <is>
          <t>3322313 - 300454400</t>
        </is>
      </c>
      <c r="W451" s="25" t="inlineStr">
        <is>
          <t>Juan David Rivera</t>
        </is>
      </c>
      <c r="X451" s="25" t="inlineStr">
        <is>
          <t>KR</t>
        </is>
      </c>
      <c r="Y451" s="25" t="n">
        <v>25</v>
      </c>
      <c r="AB451" s="25" t="n">
        <v>40</v>
      </c>
      <c r="AC451" s="25" t="inlineStr">
        <is>
          <t>A</t>
        </is>
      </c>
      <c r="AD451" s="25" t="n">
        <v>56</v>
      </c>
      <c r="AE451" s="25" t="inlineStr">
        <is>
          <t>SUR</t>
        </is>
      </c>
      <c r="AG451" s="25" t="inlineStr">
        <is>
          <t>La cuadrita</t>
        </is>
      </c>
      <c r="AH451" s="25">
        <f>CONCATENATE(X451," ",Y451," ",Z451," ",AA451," ",AB451," ",AC451," ",AD451," ",AE451," ",AF451," ",AG451)</f>
        <v/>
      </c>
      <c r="AI451" s="25" t="inlineStr">
        <is>
          <t>no reporta</t>
        </is>
      </c>
      <c r="AJ451" s="25" t="n">
        <v>3325609</v>
      </c>
      <c r="AK451" s="25" t="inlineStr">
        <is>
          <t xml:space="preserve">La Mina </t>
        </is>
      </c>
      <c r="AP451" s="25" t="n">
        <v>6</v>
      </c>
      <c r="AQ451" s="34" t="n">
        <v>42167</v>
      </c>
      <c r="AS451" s="46">
        <f>+AR451-AQ451</f>
        <v/>
      </c>
      <c r="AU451" s="25" t="inlineStr">
        <is>
          <t>Verificación</t>
        </is>
      </c>
      <c r="AV451" s="25" t="inlineStr">
        <is>
          <t>Ya envio carta a OOPP para poder realizar las reparaciones.</t>
        </is>
      </c>
      <c r="AW451" s="38" t="n">
        <v>42188</v>
      </c>
      <c r="AX451" s="37" t="inlineStr">
        <is>
          <t>C. Calle</t>
        </is>
      </c>
      <c r="AY451" s="38" t="n">
        <v>42191</v>
      </c>
    </row>
    <row r="452">
      <c r="B452" s="25" t="inlineStr">
        <is>
          <t>449-2015</t>
        </is>
      </c>
      <c r="C452" s="25" t="n">
        <v>309791</v>
      </c>
      <c r="D452" s="25" t="inlineStr">
        <is>
          <t>FAUNA DOMÉSTICA</t>
        </is>
      </c>
      <c r="H452" s="25" t="inlineStr">
        <is>
          <t>Perro de raza Pitbull sin bozal y sin collar.</t>
        </is>
      </c>
      <c r="I452" s="25" t="inlineStr">
        <is>
          <t>de oficio</t>
        </is>
      </c>
      <c r="T452" s="25">
        <f>CONCATENATE(J452," ",K452," ",L452," ",M452," ",N452," ",O452," ",P452," ",Q452,AF452," ",S452)</f>
        <v/>
      </c>
      <c r="W452" s="25" t="inlineStr">
        <is>
          <t>Andres Felipe Garces Gutierrez</t>
        </is>
      </c>
      <c r="AG452" s="25" t="inlineStr">
        <is>
          <t>Vereda el Vallano Frente al perque Ecologico</t>
        </is>
      </c>
      <c r="AH452" s="25">
        <f>CONCATENATE(X452," ",Y452," ",Z452," ",AA452," ",AB452," ",AC452," ",AD452," ",AE452," ",AF452," ",AG452)</f>
        <v/>
      </c>
      <c r="AI452" s="25" t="n">
        <v>1037606609</v>
      </c>
      <c r="AJ452" s="25" t="n">
        <v>2724278</v>
      </c>
      <c r="AK452" s="25" t="inlineStr">
        <is>
          <t>El Vallano</t>
        </is>
      </c>
      <c r="AL452" s="25" t="inlineStr">
        <is>
          <t>El Vallano</t>
        </is>
      </c>
      <c r="AP452" s="25" t="n">
        <v>11</v>
      </c>
      <c r="AQ452" s="34" t="n">
        <v>42193</v>
      </c>
      <c r="AS452" s="46">
        <f>+AR452-AQ452</f>
        <v/>
      </c>
      <c r="AU452" s="25" t="inlineStr">
        <is>
          <t xml:space="preserve">Auto de inicio </t>
        </is>
      </c>
    </row>
    <row r="453">
      <c r="B453" s="25" t="inlineStr">
        <is>
          <t>450-2015</t>
        </is>
      </c>
      <c r="C453" s="25" t="n">
        <v>312130</v>
      </c>
      <c r="E453" s="25" t="inlineStr">
        <is>
          <t>MATERIALES DE CONSTRUCCIÓN</t>
        </is>
      </c>
      <c r="H453" s="25" t="inlineStr">
        <is>
          <t>Acopio de materiales de construccion en via publica.</t>
        </is>
      </c>
      <c r="I453" s="25" t="inlineStr">
        <is>
          <t>de oficio</t>
        </is>
      </c>
      <c r="T453" s="25">
        <f>CONCATENATE(J453," ",K453," ",L453," ",M453," ",N453," ",O453," ",P453," ",Q453,AF453," ",S453)</f>
        <v/>
      </c>
      <c r="W453" s="25" t="inlineStr">
        <is>
          <t>Constructora Urco s.a - Proyecto Kobalto.</t>
        </is>
      </c>
      <c r="X453" s="25" t="inlineStr">
        <is>
          <t>CL</t>
        </is>
      </c>
      <c r="Y453" s="25" t="n">
        <v>43</v>
      </c>
      <c r="Z453" s="25" t="inlineStr">
        <is>
          <t>A</t>
        </is>
      </c>
      <c r="AB453" s="25" t="n">
        <v>19</v>
      </c>
      <c r="AC453" s="25" t="inlineStr">
        <is>
          <t>A</t>
        </is>
      </c>
      <c r="AD453" s="25" t="n">
        <v>87</v>
      </c>
      <c r="AH453" s="25">
        <f>CONCATENATE(X453," ",Y453," ",Z453," ",AA453," ",AB453," ",AC453," ",AD453," ",AE453," ",AF453," ",AG453)</f>
        <v/>
      </c>
      <c r="AJ453" s="25" t="n">
        <v>2625745</v>
      </c>
      <c r="AK453" s="25" t="inlineStr">
        <is>
          <t>Las Antillas</t>
        </is>
      </c>
      <c r="AP453" s="25" t="n">
        <v>7</v>
      </c>
      <c r="AQ453" s="34" t="n">
        <v>42201</v>
      </c>
      <c r="AS453" s="46">
        <f>+AR453-AQ453</f>
        <v/>
      </c>
      <c r="AU453" s="25" t="inlineStr">
        <is>
          <t>Auto de archivo</t>
        </is>
      </c>
    </row>
    <row r="454">
      <c r="B454" s="25" t="inlineStr">
        <is>
          <t>451-2015</t>
        </is>
      </c>
      <c r="C454" s="25" t="n">
        <v>312702</v>
      </c>
      <c r="D454" s="25" t="inlineStr">
        <is>
          <t>HÍDRICO</t>
        </is>
      </c>
      <c r="E454" s="25" t="inlineStr">
        <is>
          <t>ESCOMBROS</t>
        </is>
      </c>
      <c r="H454" s="25" t="inlineStr">
        <is>
          <t>Proyecto San Silvestre tira pesazos de adobe, alambre y basura a la quedrada.</t>
        </is>
      </c>
      <c r="I454" s="25" t="inlineStr">
        <is>
          <t>Alba Mery Mazo</t>
        </is>
      </c>
      <c r="J454" s="25" t="inlineStr">
        <is>
          <t>CL</t>
        </is>
      </c>
      <c r="K454" s="25" t="n">
        <v>45</v>
      </c>
      <c r="L454" s="25" t="inlineStr">
        <is>
          <t>F</t>
        </is>
      </c>
      <c r="M454" s="25" t="inlineStr">
        <is>
          <t>SUR</t>
        </is>
      </c>
      <c r="N454" s="25" t="n">
        <v>39</v>
      </c>
      <c r="O454" s="25" t="inlineStr">
        <is>
          <t>B</t>
        </is>
      </c>
      <c r="P454" s="25" t="n">
        <v>101</v>
      </c>
      <c r="T454" s="25">
        <f>CONCATENATE(J454," ",K454," ",L454," ",M454," ",N454," ",O454," ",P454," ",Q454,AF454," ",S454)</f>
        <v/>
      </c>
      <c r="W454" s="25" t="inlineStr">
        <is>
          <t>Constructora Global</t>
        </is>
      </c>
      <c r="X454" s="25" t="inlineStr">
        <is>
          <t>CL</t>
        </is>
      </c>
      <c r="Y454" s="25" t="n">
        <v>48</v>
      </c>
      <c r="Z454" s="25" t="inlineStr">
        <is>
          <t>F</t>
        </is>
      </c>
      <c r="AA454" s="25" t="inlineStr">
        <is>
          <t>SUR</t>
        </is>
      </c>
      <c r="AB454" s="25" t="n">
        <v>39</v>
      </c>
      <c r="AC454" s="25" t="inlineStr">
        <is>
          <t>B</t>
        </is>
      </c>
      <c r="AD454" s="25" t="n">
        <v>220</v>
      </c>
      <c r="AH454" s="25">
        <f>CONCATENATE(X454," ",Y454," ",Z454," ",AA454," ",AB454," ",AC454," ",AD454," ",AE454," ",AF454," ",AG454)</f>
        <v/>
      </c>
      <c r="AI454" s="25" t="inlineStr">
        <is>
          <t>no reporta</t>
        </is>
      </c>
      <c r="AJ454" s="25" t="inlineStr">
        <is>
          <t>no reporta</t>
        </is>
      </c>
      <c r="AK454" s="25" t="inlineStr">
        <is>
          <t>Loma del Barro</t>
        </is>
      </c>
      <c r="AP454" s="25" t="n">
        <v>7</v>
      </c>
      <c r="AQ454" s="34" t="n">
        <v>41478</v>
      </c>
      <c r="AS454" s="46">
        <f>+AR454-AQ454</f>
        <v/>
      </c>
      <c r="AU454" s="25" t="inlineStr">
        <is>
          <t>Auto de archivo</t>
        </is>
      </c>
    </row>
    <row r="455">
      <c r="B455" s="25" t="inlineStr">
        <is>
          <t>452-2015</t>
        </is>
      </c>
      <c r="C455" s="25" t="n">
        <v>312334</v>
      </c>
      <c r="D455" s="25" t="inlineStr">
        <is>
          <t>FAUNA DOMÉSTICA</t>
        </is>
      </c>
      <c r="H455" s="25" t="inlineStr">
        <is>
          <t>Ataque de perros a mascota.</t>
        </is>
      </c>
      <c r="I455" s="25" t="inlineStr">
        <is>
          <t>Luz Elena Snachez</t>
        </is>
      </c>
      <c r="J455" s="25" t="inlineStr">
        <is>
          <t>CL</t>
        </is>
      </c>
      <c r="K455" s="25" t="n">
        <v>45</v>
      </c>
      <c r="L455" s="25" t="inlineStr">
        <is>
          <t>A</t>
        </is>
      </c>
      <c r="M455" s="25" t="inlineStr">
        <is>
          <t>SUR</t>
        </is>
      </c>
      <c r="N455" s="25" t="n">
        <v>39</v>
      </c>
      <c r="O455" s="25" t="inlineStr">
        <is>
          <t>B</t>
        </is>
      </c>
      <c r="P455" s="25" t="n">
        <v>22</v>
      </c>
      <c r="T455" s="25">
        <f>CONCATENATE(J455," ",K455," ",L455," ",M455," ",N455," ",O455," ",P455," ",Q455,AF455," ",S455)</f>
        <v/>
      </c>
      <c r="W455" s="25" t="inlineStr">
        <is>
          <t>Willian Ochoa</t>
        </is>
      </c>
      <c r="X455" s="25" t="inlineStr">
        <is>
          <t>KR</t>
        </is>
      </c>
      <c r="Y455" s="25" t="n">
        <v>37</v>
      </c>
      <c r="AB455" s="25" t="n">
        <v>45</v>
      </c>
      <c r="AC455" s="25" t="inlineStr">
        <is>
          <t>A</t>
        </is>
      </c>
      <c r="AD455" s="25" t="n">
        <v>80</v>
      </c>
      <c r="AE455" s="25" t="inlineStr">
        <is>
          <t>SUR</t>
        </is>
      </c>
      <c r="AG455" s="25" t="inlineStr">
        <is>
          <t>Int. 101-102</t>
        </is>
      </c>
      <c r="AH455" s="25">
        <f>CONCATENATE(X455," ",Y455," ",Z455," ",AA455," ",AB455," ",AC455," ",AD455," ",AE455," ",AF455," ",AG455)</f>
        <v/>
      </c>
      <c r="AI455" s="25" t="inlineStr">
        <is>
          <t>no reporta</t>
        </is>
      </c>
      <c r="AJ455" s="25" t="inlineStr">
        <is>
          <t>no reporta</t>
        </is>
      </c>
      <c r="AK455" s="25" t="inlineStr">
        <is>
          <t>Las Antillas</t>
        </is>
      </c>
      <c r="AP455" s="25" t="n">
        <v>7</v>
      </c>
      <c r="AQ455" s="34" t="n">
        <v>42195</v>
      </c>
      <c r="AS455" s="46">
        <f>+AR455-AQ455</f>
        <v/>
      </c>
      <c r="AU455" s="25" t="inlineStr">
        <is>
          <t xml:space="preserve">Auto de inicio </t>
        </is>
      </c>
    </row>
    <row r="456">
      <c r="B456" s="25" t="inlineStr">
        <is>
          <t>453-2015</t>
        </is>
      </c>
      <c r="C456" s="25" t="n">
        <v>312333</v>
      </c>
      <c r="D456" s="25" t="inlineStr">
        <is>
          <t>FAUNA DOMÉSTICA</t>
        </is>
      </c>
      <c r="H456" s="25" t="inlineStr">
        <is>
          <t>Saca perro sin tradilla y bozal</t>
        </is>
      </c>
      <c r="I456" s="25" t="inlineStr">
        <is>
          <t>Administracion de sendero verde.</t>
        </is>
      </c>
      <c r="J456" s="25" t="inlineStr">
        <is>
          <t>KR</t>
        </is>
      </c>
      <c r="K456" s="25" t="n">
        <v>27</v>
      </c>
      <c r="N456" s="25" t="n">
        <v>38</v>
      </c>
      <c r="P456" s="25" t="n">
        <v>50</v>
      </c>
      <c r="Q456" s="25" t="inlineStr">
        <is>
          <t>SUR</t>
        </is>
      </c>
      <c r="T456" s="25">
        <f>CONCATENATE(J456," ",K456," ",L456," ",M456," ",N456," ",O456," ",P456," ",Q456,AF456," ",S456)</f>
        <v/>
      </c>
      <c r="U456" s="25" t="inlineStr">
        <is>
          <t>no reporta</t>
        </is>
      </c>
      <c r="V456" s="25" t="n">
        <v>2763631</v>
      </c>
      <c r="W456" s="25" t="inlineStr">
        <is>
          <t>Julian Garces Piedrahita</t>
        </is>
      </c>
      <c r="X456" s="25" t="inlineStr">
        <is>
          <t>KR</t>
        </is>
      </c>
      <c r="Y456" s="25" t="n">
        <v>27</v>
      </c>
      <c r="AB456" s="25" t="n">
        <v>38</v>
      </c>
      <c r="AD456" s="25" t="n">
        <v>806</v>
      </c>
      <c r="AE456" s="25" t="inlineStr">
        <is>
          <t>SUR</t>
        </is>
      </c>
      <c r="AF456" s="25" t="inlineStr">
        <is>
          <t>Torre 2</t>
        </is>
      </c>
      <c r="AH456" s="25">
        <f>CONCATENATE(X456," ",Y456," ",Z456," ",AA456," ",AB456," ",AC456," ",AD456," ",AE456," ",AF456," ",AG456)</f>
        <v/>
      </c>
      <c r="AI456" s="25" t="inlineStr">
        <is>
          <t>no reporta</t>
        </is>
      </c>
      <c r="AJ456" s="25" t="inlineStr">
        <is>
          <t>no reporta</t>
        </is>
      </c>
      <c r="AK456" s="25" t="inlineStr">
        <is>
          <t>San José</t>
        </is>
      </c>
      <c r="AP456" s="25" t="n">
        <v>6</v>
      </c>
      <c r="AQ456" s="34" t="n">
        <v>42195</v>
      </c>
      <c r="AS456" s="46">
        <f>+AR456-AQ456</f>
        <v/>
      </c>
      <c r="AU456" s="25" t="inlineStr">
        <is>
          <t>Auto de archivo</t>
        </is>
      </c>
    </row>
    <row r="457">
      <c r="B457" s="25" t="inlineStr">
        <is>
          <t>454-2015</t>
        </is>
      </c>
      <c r="C457" s="25" t="n">
        <v>312138</v>
      </c>
      <c r="D457" s="25" t="inlineStr">
        <is>
          <t>HÍDRICO</t>
        </is>
      </c>
      <c r="H457" s="25" t="inlineStr">
        <is>
          <t>Acompañamiento de labores de topografia en fuente hidrica.</t>
        </is>
      </c>
      <c r="I457" s="25" t="inlineStr">
        <is>
          <t>de oficio</t>
        </is>
      </c>
      <c r="T457" s="25">
        <f>CONCATENATE(J457," ",K457," ",L457," ",M457," ",N457," ",O457," ",P457," ",Q457,AF457," ",S457)</f>
        <v/>
      </c>
      <c r="W457" s="25" t="inlineStr">
        <is>
          <t>por determinar</t>
        </is>
      </c>
      <c r="AH457" s="25">
        <f>CONCATENATE(X457," ",Y457," ",Z457," ",AA457," ",AB457," ",AC457," ",AD457," ",AE457," ",AF457," ",AG457)</f>
        <v/>
      </c>
      <c r="AI457" s="25" t="inlineStr">
        <is>
          <t>no reporta</t>
        </is>
      </c>
      <c r="AJ457" s="25" t="inlineStr">
        <is>
          <t>no reporta</t>
        </is>
      </c>
      <c r="AK457" s="25" t="inlineStr">
        <is>
          <t>El Chocho</t>
        </is>
      </c>
      <c r="AP457" s="25" t="n">
        <v>5</v>
      </c>
      <c r="AQ457" s="34" t="n">
        <v>42195</v>
      </c>
      <c r="AS457" s="46">
        <f>+AR457-AQ457</f>
        <v/>
      </c>
      <c r="AU457" s="25" t="inlineStr">
        <is>
          <t>Auto de archivo</t>
        </is>
      </c>
      <c r="AW457" s="38" t="n">
        <v>42194</v>
      </c>
      <c r="AX457" s="37" t="inlineStr">
        <is>
          <t>j. guzman</t>
        </is>
      </c>
      <c r="AY457" s="38" t="n">
        <v>42194</v>
      </c>
    </row>
    <row r="458">
      <c r="B458" s="25" t="inlineStr">
        <is>
          <t>455-2015</t>
        </is>
      </c>
      <c r="C458" s="25" t="n">
        <v>312135</v>
      </c>
      <c r="D458" s="25" t="inlineStr">
        <is>
          <t>HÍDRICO</t>
        </is>
      </c>
      <c r="H458" s="25" t="inlineStr">
        <is>
          <t>Verificar concesion de aguas para este predio</t>
        </is>
      </c>
      <c r="I458" s="25" t="inlineStr">
        <is>
          <t>de oficio (Sec. De Salud)</t>
        </is>
      </c>
      <c r="T458" s="25">
        <f>CONCATENATE(J458," ",K458," ",L458," ",M458," ",N458," ",O458," ",P458," ",Q458,AF458," ",S458)</f>
        <v/>
      </c>
      <c r="W458" s="25" t="inlineStr">
        <is>
          <t>Carlos Lopez</t>
        </is>
      </c>
      <c r="X458" s="25" t="inlineStr">
        <is>
          <t>CL</t>
        </is>
      </c>
      <c r="Y458" s="25" t="n">
        <v>40</v>
      </c>
      <c r="AA458" s="25" t="inlineStr">
        <is>
          <t>SUR</t>
        </is>
      </c>
      <c r="AB458" s="25" t="n">
        <v>23</v>
      </c>
      <c r="AD458" s="25" t="n">
        <v>405</v>
      </c>
      <c r="AG458" s="25" t="inlineStr">
        <is>
          <t>Finca la Irlanda</t>
        </is>
      </c>
      <c r="AH458" s="25">
        <f>CONCATENATE(X458," ",Y458," ",Z458," ",AA458," ",AB458," ",AC458," ",AD458," ",AE458," ",AF458," ",AG458)</f>
        <v/>
      </c>
      <c r="AI458" s="25" t="n">
        <v>3770113</v>
      </c>
      <c r="AK458" s="25" t="inlineStr">
        <is>
          <t>El Vallano</t>
        </is>
      </c>
      <c r="AL458" s="25" t="inlineStr">
        <is>
          <t>El Vallano</t>
        </is>
      </c>
      <c r="AP458" s="25" t="n">
        <v>11</v>
      </c>
      <c r="AQ458" s="34" t="n">
        <v>42195</v>
      </c>
      <c r="AS458" s="46">
        <f>+AR458-AQ458</f>
        <v/>
      </c>
      <c r="AU458" s="25" t="inlineStr">
        <is>
          <t>Auto de archivo</t>
        </is>
      </c>
    </row>
    <row r="459">
      <c r="B459" s="25" t="inlineStr">
        <is>
          <t>456-2015</t>
        </is>
      </c>
      <c r="C459" s="25" t="inlineStr">
        <is>
          <t>312133 - 310598</t>
        </is>
      </c>
      <c r="D459" s="25" t="inlineStr">
        <is>
          <t>FAUNA DOMÉSTICA</t>
        </is>
      </c>
      <c r="H459" s="25" t="inlineStr">
        <is>
          <t>Ataque de perro bulterrre a otra mascota.</t>
        </is>
      </c>
      <c r="I459" s="25" t="inlineStr">
        <is>
          <t>Diaker Trujillo Contreras.</t>
        </is>
      </c>
      <c r="J459" s="25" t="inlineStr">
        <is>
          <t>CL</t>
        </is>
      </c>
      <c r="K459" s="25" t="n">
        <v>41</v>
      </c>
      <c r="L459" s="25" t="inlineStr">
        <is>
          <t>B</t>
        </is>
      </c>
      <c r="M459" s="25" t="inlineStr">
        <is>
          <t>SUR</t>
        </is>
      </c>
      <c r="N459" s="25" t="n">
        <v>32</v>
      </c>
      <c r="O459" s="25" t="inlineStr">
        <is>
          <t>B</t>
        </is>
      </c>
      <c r="P459" s="25" t="n">
        <v>13</v>
      </c>
      <c r="R459" s="25" t="inlineStr">
        <is>
          <t>B. 4.1</t>
        </is>
      </c>
      <c r="S459" s="25" t="inlineStr">
        <is>
          <t>Apto 301</t>
        </is>
      </c>
      <c r="T459" s="25">
        <f>CONCATENATE(J459," ",K459," ",L459," ",M459," ",N459," ",O459," ",P459," ",Q459,AF459," ",S459)</f>
        <v/>
      </c>
      <c r="U459" s="25" t="n">
        <v>43746712</v>
      </c>
      <c r="W459" s="25" t="inlineStr">
        <is>
          <t>Por determinar - Juan Hernandez</t>
        </is>
      </c>
      <c r="X459" s="25" t="inlineStr">
        <is>
          <t>CL</t>
        </is>
      </c>
      <c r="Y459" s="25" t="n">
        <v>41</v>
      </c>
      <c r="Z459" s="25" t="inlineStr">
        <is>
          <t>B</t>
        </is>
      </c>
      <c r="AA459" s="25" t="inlineStr">
        <is>
          <t>SUR</t>
        </is>
      </c>
      <c r="AB459" s="25" t="n">
        <v>32</v>
      </c>
      <c r="AC459" s="25" t="inlineStr">
        <is>
          <t>B</t>
        </is>
      </c>
      <c r="AD459" s="25" t="n">
        <v>13</v>
      </c>
      <c r="AF459" s="25" t="inlineStr">
        <is>
          <t>B. 4.1</t>
        </is>
      </c>
      <c r="AG459" s="25" t="inlineStr">
        <is>
          <t>Apto 504</t>
        </is>
      </c>
      <c r="AH459" s="25">
        <f>CONCATENATE(X459," ",Y459," ",Z459," ",AA459," ",AB459," ",AC459," ",AD459," ",AE459," ",AF459," ",AG459)</f>
        <v/>
      </c>
      <c r="AI459" s="25" t="inlineStr">
        <is>
          <t>No reporta</t>
        </is>
      </c>
      <c r="AJ459" s="25" t="inlineStr">
        <is>
          <t>No reporta</t>
        </is>
      </c>
      <c r="AK459" s="25" t="inlineStr">
        <is>
          <t>San Rafael</t>
        </is>
      </c>
      <c r="AP459" s="25" t="n">
        <v>6</v>
      </c>
      <c r="AQ459" s="34" t="n">
        <v>42195</v>
      </c>
      <c r="AS459" s="46">
        <f>+AR459-AQ459</f>
        <v/>
      </c>
      <c r="AU459" s="25" t="inlineStr">
        <is>
          <t>Auto de archivo</t>
        </is>
      </c>
    </row>
    <row r="460">
      <c r="B460" s="25" t="inlineStr">
        <is>
          <t>457-2015</t>
        </is>
      </c>
      <c r="C460" s="25" t="n">
        <v>117289</v>
      </c>
      <c r="D460" s="25" t="inlineStr">
        <is>
          <t>FLORA</t>
        </is>
      </c>
      <c r="H460" s="25" t="inlineStr">
        <is>
          <t>Tala de guaduas para construir cabaña, ademas entrenan perros para pelea en este lote.</t>
        </is>
      </c>
      <c r="I460" s="25" t="inlineStr">
        <is>
          <t>Fabiola Callejas</t>
        </is>
      </c>
      <c r="J460" s="25" t="inlineStr">
        <is>
          <t>KR</t>
        </is>
      </c>
      <c r="K460" s="25" t="n">
        <v>42</v>
      </c>
      <c r="N460" s="25" t="n">
        <v>48</v>
      </c>
      <c r="O460" s="25" t="inlineStr">
        <is>
          <t>C</t>
        </is>
      </c>
      <c r="P460" s="25" t="n">
        <v>97</v>
      </c>
      <c r="Q460" s="25" t="inlineStr">
        <is>
          <t>SUR</t>
        </is>
      </c>
      <c r="T460" s="25">
        <f>CONCATENATE(J460," ",K460," ",L460," ",M460," ",N460," ",O460," ",P460," ",Q460,AF460," ",S460)</f>
        <v/>
      </c>
      <c r="W460" s="25" t="inlineStr">
        <is>
          <t>por determinar</t>
        </is>
      </c>
      <c r="X460" s="25" t="inlineStr">
        <is>
          <t>KR</t>
        </is>
      </c>
      <c r="Y460" s="25" t="n">
        <v>42</v>
      </c>
      <c r="AG460" s="25" t="inlineStr">
        <is>
          <t>Lote del proyecto fonte nova constructora ciudadela san simon.</t>
        </is>
      </c>
      <c r="AH460" s="25">
        <f>CONCATENATE(X460," ",Y460," ",Z460," ",AA460," ",AB460," ",AC460," ",AD460," ",AE460," ",AF460," ",AG460)</f>
        <v/>
      </c>
      <c r="AI460" s="25" t="inlineStr">
        <is>
          <t>No reporta</t>
        </is>
      </c>
      <c r="AJ460" s="25" t="inlineStr">
        <is>
          <t>No reporta</t>
        </is>
      </c>
      <c r="AK460" s="25" t="inlineStr">
        <is>
          <t>Loma del Barro</t>
        </is>
      </c>
      <c r="AP460" s="25" t="n">
        <v>7</v>
      </c>
      <c r="AQ460" s="34" t="n">
        <v>42202</v>
      </c>
      <c r="AS460" s="46">
        <f>+AR460-AQ460</f>
        <v/>
      </c>
      <c r="AU460" s="25" t="inlineStr">
        <is>
          <t>Auto de archivo</t>
        </is>
      </c>
    </row>
    <row r="461">
      <c r="B461" s="25" t="inlineStr">
        <is>
          <t>458-2015</t>
        </is>
      </c>
      <c r="C461" s="25" t="n">
        <v>312131</v>
      </c>
      <c r="D461" s="25" t="inlineStr">
        <is>
          <t>FAUNA DOMÉSTICA</t>
        </is>
      </c>
      <c r="H461" s="25" t="inlineStr">
        <is>
          <t>El perro del segundo piso me mordio.</t>
        </is>
      </c>
      <c r="I461" s="25" t="inlineStr">
        <is>
          <t>Sandra Restrepo</t>
        </is>
      </c>
      <c r="T461" s="25">
        <f>CONCATENATE(J461," ",K461," ",L461," ",M461," ",N461," ",O461," ",P461," ",Q461,AF461," ",S461)</f>
        <v/>
      </c>
      <c r="W461" s="25" t="inlineStr">
        <is>
          <t>Saveida</t>
        </is>
      </c>
      <c r="X461" s="25" t="inlineStr">
        <is>
          <t>KR</t>
        </is>
      </c>
      <c r="Y461" s="25" t="n">
        <v>29</v>
      </c>
      <c r="AB461" s="25" t="n">
        <v>40</v>
      </c>
      <c r="AD461" s="25" t="n">
        <v>73</v>
      </c>
      <c r="AE461" s="25" t="inlineStr">
        <is>
          <t>SUR</t>
        </is>
      </c>
      <c r="AH461" s="25">
        <f>CONCATENATE(X461," ",Y461," ",Z461," ",AA461," ",AB461," ",AC461," ",AD461," ",AE461," ",AF461," ",AG461)</f>
        <v/>
      </c>
      <c r="AJ461" s="25" t="inlineStr">
        <is>
          <t>2758748 - 3067403</t>
        </is>
      </c>
      <c r="AK461" s="25" t="inlineStr">
        <is>
          <t>San José</t>
        </is>
      </c>
      <c r="AP461" s="25" t="n">
        <v>6</v>
      </c>
      <c r="AQ461" s="34" t="n">
        <v>42195</v>
      </c>
      <c r="AS461" s="46">
        <f>+AR461-AQ461</f>
        <v/>
      </c>
      <c r="AU461" s="25" t="inlineStr">
        <is>
          <t>Auto de archivo</t>
        </is>
      </c>
      <c r="AV461" s="25" t="inlineStr">
        <is>
          <t>Se realiza auto de archivo por falta de pruevas.</t>
        </is>
      </c>
    </row>
    <row r="462">
      <c r="B462" s="25" t="inlineStr">
        <is>
          <t>459-2015</t>
        </is>
      </c>
      <c r="C462" s="25" t="n">
        <v>311354</v>
      </c>
      <c r="E462" s="25" t="inlineStr">
        <is>
          <t>RESIDUOS SOLIDOS</t>
        </is>
      </c>
      <c r="H462" s="25" t="inlineStr">
        <is>
          <t>Mala dispocision de residuos solidos.</t>
        </is>
      </c>
      <c r="I462" s="25" t="inlineStr">
        <is>
          <t>de oficio</t>
        </is>
      </c>
      <c r="T462" s="25">
        <f>CONCATENATE(J462," ",K462," ",L462," ",M462," ",N462," ",O462," ",P462," ",Q462,AF462," ",S462)</f>
        <v/>
      </c>
      <c r="W462" s="25" t="inlineStr">
        <is>
          <t>Batidos la frontera</t>
        </is>
      </c>
      <c r="X462" s="25" t="inlineStr">
        <is>
          <t>KR</t>
        </is>
      </c>
      <c r="Y462" s="25" t="n">
        <v>43</v>
      </c>
      <c r="AB462" s="25" t="n">
        <v>21</v>
      </c>
      <c r="AD462" s="25" t="n">
        <v>6</v>
      </c>
      <c r="AH462" s="25">
        <f>CONCATENATE(X462," ",Y462," ",Z462," ",AA462," ",AB462," ",AC462," ",AD462," ",AE462," ",AF462," ",AG462)</f>
        <v/>
      </c>
      <c r="AI462" s="25" t="inlineStr">
        <is>
          <t>no reporta</t>
        </is>
      </c>
      <c r="AJ462" s="25" t="n">
        <v>3217031</v>
      </c>
      <c r="AK462" s="25" t="inlineStr">
        <is>
          <t>Zuñiga</t>
        </is>
      </c>
      <c r="AP462" s="25" t="n">
        <v>4</v>
      </c>
      <c r="AQ462" s="34" t="n">
        <v>42195</v>
      </c>
      <c r="AS462" s="46">
        <f>+AR462-AQ462</f>
        <v/>
      </c>
      <c r="AU462" s="25" t="inlineStr">
        <is>
          <t>Auto de archivo</t>
        </is>
      </c>
    </row>
    <row r="463">
      <c r="B463" s="25" t="inlineStr">
        <is>
          <t>460-2015</t>
        </is>
      </c>
      <c r="C463" s="25" t="n">
        <v>310856</v>
      </c>
      <c r="E463" s="25" t="inlineStr">
        <is>
          <t>ESCOMBROS</t>
        </is>
      </c>
      <c r="H463" s="25" t="inlineStr">
        <is>
          <t>Los vecinos del tercer piso de mi vivienda arrojan basura y escombros frente a mi casa.</t>
        </is>
      </c>
      <c r="I463" s="25" t="inlineStr">
        <is>
          <t>Sindy Tatiana Jaramillo Velez</t>
        </is>
      </c>
      <c r="J463" s="25" t="inlineStr">
        <is>
          <t>KR</t>
        </is>
      </c>
      <c r="K463" s="25" t="n">
        <v>45</v>
      </c>
      <c r="L463" s="25" t="inlineStr">
        <is>
          <t>A</t>
        </is>
      </c>
      <c r="N463" s="25" t="n">
        <v>30</v>
      </c>
      <c r="O463" s="25" t="inlineStr">
        <is>
          <t>A</t>
        </is>
      </c>
      <c r="P463" s="25" t="n">
        <v>42</v>
      </c>
      <c r="Q463" s="25" t="inlineStr">
        <is>
          <t>SUR</t>
        </is>
      </c>
      <c r="S463" s="25" t="inlineStr">
        <is>
          <t>Piso 1</t>
        </is>
      </c>
      <c r="T463" s="25">
        <f>CONCATENATE(J463," ",K463," ",L463," ",M463," ",N463," ",O463," ",P463," ",Q463,AF463," ",S463)</f>
        <v/>
      </c>
      <c r="U463" s="25" t="n">
        <v>1017202852</v>
      </c>
      <c r="V463" s="25" t="n">
        <v>3023115</v>
      </c>
      <c r="W463" s="25" t="inlineStr">
        <is>
          <t>Por determinar</t>
        </is>
      </c>
      <c r="X463" s="25" t="inlineStr">
        <is>
          <t>KR</t>
        </is>
      </c>
      <c r="Y463" s="25" t="n">
        <v>45</v>
      </c>
      <c r="Z463" s="25" t="inlineStr">
        <is>
          <t>A</t>
        </is>
      </c>
      <c r="AB463" s="25" t="n">
        <v>30</v>
      </c>
      <c r="AC463" s="25" t="inlineStr">
        <is>
          <t>A</t>
        </is>
      </c>
      <c r="AD463" s="25" t="n">
        <v>42</v>
      </c>
      <c r="AE463" s="25" t="inlineStr">
        <is>
          <t>SUR</t>
        </is>
      </c>
      <c r="AG463" s="25" t="inlineStr">
        <is>
          <t>Piso 3</t>
        </is>
      </c>
      <c r="AH463" s="25">
        <f>CONCATENATE(X463," ",Y463," ",Z463," ",AA463," ",AB463," ",AC463," ",AD463," ",AE463," ",AF463," ",AG463)</f>
        <v/>
      </c>
      <c r="AI463" s="25" t="inlineStr">
        <is>
          <t>no reporta</t>
        </is>
      </c>
      <c r="AJ463" s="25" t="inlineStr">
        <is>
          <t>no reporta</t>
        </is>
      </c>
      <c r="AK463" s="25" t="inlineStr">
        <is>
          <t>Jardines</t>
        </is>
      </c>
      <c r="AP463" s="25" t="n">
        <v>2</v>
      </c>
      <c r="AQ463" s="34" t="n">
        <v>42194</v>
      </c>
      <c r="AS463" s="46">
        <f>+AR463-AQ463</f>
        <v/>
      </c>
      <c r="AU463" s="25" t="inlineStr">
        <is>
          <t>Auto de archivo</t>
        </is>
      </c>
    </row>
    <row r="464">
      <c r="B464" s="25" t="inlineStr">
        <is>
          <t>461-2015</t>
        </is>
      </c>
      <c r="C464" s="25" t="n">
        <v>310878</v>
      </c>
      <c r="D464" s="25" t="inlineStr">
        <is>
          <t>LOTE-PREDIO</t>
        </is>
      </c>
      <c r="H464" s="25" t="inlineStr">
        <is>
          <t>Muchas ratas al parecer por almacenamiento de cuido y perros en una vivienda.</t>
        </is>
      </c>
      <c r="I464" s="25" t="inlineStr">
        <is>
          <t>Anonimo</t>
        </is>
      </c>
      <c r="T464" s="25">
        <f>CONCATENATE(J464," ",K464," ",L464," ",M464," ",N464," ",O464," ",P464," ",Q464,AF464," ",S464)</f>
        <v/>
      </c>
      <c r="W464" s="25" t="inlineStr">
        <is>
          <t>por determinar</t>
        </is>
      </c>
      <c r="X464" s="25" t="inlineStr">
        <is>
          <t>CL</t>
        </is>
      </c>
      <c r="Y464" s="25" t="n">
        <v>32</v>
      </c>
      <c r="Z464" s="25" t="inlineStr">
        <is>
          <t>A</t>
        </is>
      </c>
      <c r="AA464" s="25" t="inlineStr">
        <is>
          <t>SUR</t>
        </is>
      </c>
      <c r="AB464" s="25" t="n">
        <v>28</v>
      </c>
      <c r="AD464" s="25" t="n">
        <v>30</v>
      </c>
      <c r="AF464" s="25" t="inlineStr">
        <is>
          <t>Por casa Diana</t>
        </is>
      </c>
      <c r="AG464" s="25" t="inlineStr">
        <is>
          <t>Int. 112</t>
        </is>
      </c>
      <c r="AH464" s="25">
        <f>CONCATENATE(X464," ",Y464," ",Z464," ",AA464," ",AB464," ",AC464," ",AD464," ",AE464," ",AF464," ",AG464)</f>
        <v/>
      </c>
      <c r="AI464" s="25" t="inlineStr">
        <is>
          <t>no reporta</t>
        </is>
      </c>
      <c r="AJ464" s="25" t="inlineStr">
        <is>
          <t>no reporta</t>
        </is>
      </c>
      <c r="AK464" s="25" t="inlineStr">
        <is>
          <t>Alto de Misael</t>
        </is>
      </c>
      <c r="AP464" s="25" t="n">
        <v>3</v>
      </c>
      <c r="AQ464" s="34" t="n">
        <v>42194</v>
      </c>
      <c r="AS464" s="46">
        <f>+AR464-AQ464</f>
        <v/>
      </c>
      <c r="AU464" s="25" t="inlineStr">
        <is>
          <t>Auto de archivo</t>
        </is>
      </c>
    </row>
    <row r="465">
      <c r="B465" s="25" t="inlineStr">
        <is>
          <t>462-2015</t>
        </is>
      </c>
      <c r="C465" s="25" t="n">
        <v>310597</v>
      </c>
      <c r="D465" s="25" t="inlineStr">
        <is>
          <t>LOTE-PREDIO</t>
        </is>
      </c>
      <c r="H465" s="25" t="inlineStr">
        <is>
          <t>Incendio en lote.</t>
        </is>
      </c>
      <c r="I465" s="25" t="inlineStr">
        <is>
          <t>Comunidad</t>
        </is>
      </c>
      <c r="T465" s="25">
        <f>CONCATENATE(J465," ",K465," ",L465," ",M465," ",N465," ",O465," ",P465," ",Q465,AF465," ",S465)</f>
        <v/>
      </c>
      <c r="W465" s="25" t="inlineStr">
        <is>
          <t>Por determinar</t>
        </is>
      </c>
      <c r="X465" s="25" t="inlineStr">
        <is>
          <t>CL</t>
        </is>
      </c>
      <c r="Y465" s="25" t="n">
        <v>41</v>
      </c>
      <c r="Z465" s="25" t="inlineStr">
        <is>
          <t>BB</t>
        </is>
      </c>
      <c r="AA465" s="25" t="inlineStr">
        <is>
          <t>SUR</t>
        </is>
      </c>
      <c r="AB465" s="25" t="n">
        <v>29</v>
      </c>
      <c r="AC465" s="25" t="inlineStr">
        <is>
          <t>AA</t>
        </is>
      </c>
      <c r="AD465" s="25" t="n">
        <v>100</v>
      </c>
      <c r="AH465" s="25">
        <f>CONCATENATE(X465," ",Y465," ",Z465," ",AA465," ",AB465," ",AC465," ",AD465," ",AE465," ",AF465," ",AG465)</f>
        <v/>
      </c>
      <c r="AI465" s="25" t="inlineStr">
        <is>
          <t>no reporta</t>
        </is>
      </c>
      <c r="AJ465" s="25" t="inlineStr">
        <is>
          <t>no reporta</t>
        </is>
      </c>
      <c r="AK465" s="25" t="inlineStr">
        <is>
          <t>San Rafael</t>
        </is>
      </c>
      <c r="AP465" s="25" t="n">
        <v>6</v>
      </c>
      <c r="AQ465" s="34" t="n">
        <v>42193</v>
      </c>
      <c r="AS465" s="46">
        <f>+AR465-AQ465</f>
        <v/>
      </c>
      <c r="AU465" s="25" t="inlineStr">
        <is>
          <t>Auto de archivo</t>
        </is>
      </c>
    </row>
    <row r="466">
      <c r="B466" s="25" t="inlineStr">
        <is>
          <t>463-2015</t>
        </is>
      </c>
      <c r="C466" s="25" t="n">
        <v>292385</v>
      </c>
      <c r="D466" s="25" t="inlineStr">
        <is>
          <t>FAUNA DOMÉSTICA</t>
        </is>
      </c>
      <c r="H466" s="25" t="inlineStr">
        <is>
          <t xml:space="preserve">Perra herida abandonada en muy mal estado </t>
        </is>
      </c>
      <c r="I466" s="25" t="inlineStr">
        <is>
          <t>de oficio</t>
        </is>
      </c>
      <c r="T466" s="25">
        <f>CONCATENATE(J466," ",K466," ",L466," ",M466," ",N466," ",O466," ",P466," ",Q466,AF466," ",S466)</f>
        <v/>
      </c>
      <c r="W466" s="25" t="inlineStr">
        <is>
          <t>David Tamayo</t>
        </is>
      </c>
      <c r="AF466" s="25" t="inlineStr">
        <is>
          <t>Sector cuevas del ligueron</t>
        </is>
      </c>
      <c r="AH466" s="25">
        <f>CONCATENATE(X466," ",Y466," ",Z466," ",AA466," ",AB466," ",AC466," ",AD466," ",AE466," ",AF466," ",AG466)</f>
        <v/>
      </c>
      <c r="AI466" s="25" t="inlineStr">
        <is>
          <t>no reporta</t>
        </is>
      </c>
      <c r="AJ466" s="25" t="n">
        <v>3013720588</v>
      </c>
      <c r="AK466" s="25" t="inlineStr">
        <is>
          <t>El Vallano</t>
        </is>
      </c>
      <c r="AL466" s="25" t="inlineStr">
        <is>
          <t>El Vallano</t>
        </is>
      </c>
      <c r="AP466" s="25" t="n">
        <v>11</v>
      </c>
      <c r="AQ466" s="34" t="n">
        <v>42193</v>
      </c>
      <c r="AS466" s="46">
        <f>+AR466-AQ466</f>
        <v/>
      </c>
      <c r="AU466" s="25" t="inlineStr">
        <is>
          <t>Auto de archivo</t>
        </is>
      </c>
    </row>
    <row r="467">
      <c r="B467" s="25" t="inlineStr">
        <is>
          <t>464-2015</t>
        </is>
      </c>
      <c r="C467" s="25" t="n">
        <v>306849</v>
      </c>
      <c r="D467" s="25" t="inlineStr">
        <is>
          <t>FAUNA DOMÉSTICA</t>
        </is>
      </c>
      <c r="H467" s="25" t="inlineStr">
        <is>
          <t>Gatos sin control y hacen sus necesidades en las casas vecinas</t>
        </is>
      </c>
      <c r="I467" s="25" t="inlineStr">
        <is>
          <t>Anonimo</t>
        </is>
      </c>
      <c r="T467" s="25">
        <f>CONCATENATE(J467," ",K467," ",L467," ",M467," ",N467," ",O467," ",P467," ",Q467,AF467," ",S467)</f>
        <v/>
      </c>
      <c r="W467" s="25" t="inlineStr">
        <is>
          <t>Carlos Rios</t>
        </is>
      </c>
      <c r="X467" s="25" t="inlineStr">
        <is>
          <t>KR</t>
        </is>
      </c>
      <c r="Y467" s="25" t="n">
        <v>26</v>
      </c>
      <c r="AB467" s="25" t="n">
        <v>40</v>
      </c>
      <c r="AC467" s="25" t="inlineStr">
        <is>
          <t>B</t>
        </is>
      </c>
      <c r="AD467" s="25" t="n">
        <v>2</v>
      </c>
      <c r="AE467" s="25" t="inlineStr">
        <is>
          <t>SUR</t>
        </is>
      </c>
      <c r="AG467" s="25" t="inlineStr">
        <is>
          <t>Int. 111</t>
        </is>
      </c>
      <c r="AH467" s="25">
        <f>CONCATENATE(X467," ",Y467," ",Z467," ",AA467," ",AB467," ",AC467," ",AD467," ",AE467," ",AF467," ",AG467)</f>
        <v/>
      </c>
      <c r="AI467" s="25" t="inlineStr">
        <is>
          <t>no reporta</t>
        </is>
      </c>
      <c r="AJ467" s="25" t="inlineStr">
        <is>
          <t>no reporta</t>
        </is>
      </c>
      <c r="AK467" s="25" t="inlineStr">
        <is>
          <t xml:space="preserve">La Mina </t>
        </is>
      </c>
      <c r="AP467" s="25" t="n">
        <v>6</v>
      </c>
      <c r="AQ467" s="34" t="n">
        <v>42195</v>
      </c>
      <c r="AS467" s="46">
        <f>+AR467-AQ467</f>
        <v/>
      </c>
      <c r="AU467" s="25" t="inlineStr">
        <is>
          <t>Auto de archivo</t>
        </is>
      </c>
    </row>
    <row r="468">
      <c r="B468" s="25" t="inlineStr">
        <is>
          <t>465-2015</t>
        </is>
      </c>
      <c r="C468" s="25" t="n">
        <v>309219</v>
      </c>
      <c r="D468" s="25" t="inlineStr">
        <is>
          <t>FAUNA DOMÉSTICA</t>
        </is>
      </c>
      <c r="H468" s="25" t="inlineStr">
        <is>
          <t>Tiene 3 perros los dejan solos en la casa y estan haciendo mucha bulla</t>
        </is>
      </c>
      <c r="I468" s="25" t="inlineStr">
        <is>
          <t>mahniel restrepo</t>
        </is>
      </c>
      <c r="T468" s="25">
        <f>CONCATENATE(J468," ",K468," ",L468," ",M468," ",N468," ",O468," ",P468," ",Q468,AF468," ",S468)</f>
        <v/>
      </c>
      <c r="W468" s="25" t="inlineStr">
        <is>
          <t xml:space="preserve">Liliana   </t>
        </is>
      </c>
      <c r="X468" s="25" t="inlineStr">
        <is>
          <t>KR</t>
        </is>
      </c>
      <c r="Y468" s="25" t="n">
        <v>45</v>
      </c>
      <c r="Z468" s="25" t="inlineStr">
        <is>
          <t>C</t>
        </is>
      </c>
      <c r="AB468" s="25" t="n">
        <v>38</v>
      </c>
      <c r="AC468" s="25" t="inlineStr">
        <is>
          <t>B</t>
        </is>
      </c>
      <c r="AD468" s="25" t="inlineStr">
        <is>
          <t>22 y 24</t>
        </is>
      </c>
      <c r="AE468" s="25" t="inlineStr">
        <is>
          <t>SUR</t>
        </is>
      </c>
      <c r="AH468" s="25">
        <f>CONCATENATE(X468," ",Y468," ",Z468," ",AA468," ",AB468," ",AC468," ",AD468," ",AE468," ",AF468," ",AG468)</f>
        <v/>
      </c>
      <c r="AI468" s="25" t="inlineStr">
        <is>
          <t>no reporta</t>
        </is>
      </c>
      <c r="AJ468" s="25" t="inlineStr">
        <is>
          <t>no reporta</t>
        </is>
      </c>
      <c r="AK468" s="25" t="inlineStr">
        <is>
          <t>Alcalá</t>
        </is>
      </c>
      <c r="AP468" s="25" t="n">
        <v>8</v>
      </c>
      <c r="AQ468" s="34" t="n">
        <v>42191</v>
      </c>
      <c r="AS468" s="46">
        <f>+AR468-AQ468</f>
        <v/>
      </c>
      <c r="AU468" s="25" t="inlineStr">
        <is>
          <t>Citaciones</t>
        </is>
      </c>
    </row>
    <row r="469">
      <c r="B469" s="25" t="inlineStr">
        <is>
          <t>466-2015</t>
        </is>
      </c>
      <c r="C469" s="25" t="n">
        <v>310233</v>
      </c>
      <c r="D469" s="25" t="inlineStr">
        <is>
          <t>ESPACIO PUBLICOS VERDES</t>
        </is>
      </c>
      <c r="H469" s="25" t="inlineStr">
        <is>
          <t>Cambio de piso Blando a piso duro.</t>
        </is>
      </c>
      <c r="I469" s="25" t="inlineStr">
        <is>
          <t>de oficio</t>
        </is>
      </c>
      <c r="T469" s="25">
        <f>CONCATENATE(J469," ",K469," ",L469," ",M469," ",N469," ",O469," ",P469," ",Q469,AF469," ",S469)</f>
        <v/>
      </c>
      <c r="W469" s="25" t="inlineStr">
        <is>
          <t>Distribuidora la 42</t>
        </is>
      </c>
      <c r="X469" s="25" t="inlineStr">
        <is>
          <t>KR</t>
        </is>
      </c>
      <c r="Y469" s="25" t="n">
        <v>41</v>
      </c>
      <c r="AB469" s="25" t="n">
        <v>40</v>
      </c>
      <c r="AC469" s="25" t="inlineStr">
        <is>
          <t>DD</t>
        </is>
      </c>
      <c r="AD469" s="25" t="n">
        <v>5</v>
      </c>
      <c r="AE469" s="25" t="inlineStr">
        <is>
          <t>SUR</t>
        </is>
      </c>
      <c r="AH469" s="25">
        <f>CONCATENATE(X469," ",Y469," ",Z469," ",AA469," ",AB469," ",AC469," ",AD469," ",AE469," ",AF469," ",AG469)</f>
        <v/>
      </c>
      <c r="AI469" s="25" t="inlineStr">
        <is>
          <t>no reporta</t>
        </is>
      </c>
      <c r="AJ469" s="25" t="n">
        <v>3323654</v>
      </c>
      <c r="AK469" s="25" t="inlineStr">
        <is>
          <t>El Dorado</t>
        </is>
      </c>
      <c r="AP469" s="25" t="n">
        <v>7</v>
      </c>
      <c r="AQ469" s="34" t="n">
        <v>42193</v>
      </c>
      <c r="AS469" s="46">
        <f>+AR469-AQ469</f>
        <v/>
      </c>
      <c r="AU469" s="25" t="inlineStr">
        <is>
          <t>Auto de archivo</t>
        </is>
      </c>
    </row>
    <row r="470">
      <c r="B470" s="25" t="inlineStr">
        <is>
          <t>467-2015</t>
        </is>
      </c>
      <c r="C470" s="25" t="n">
        <v>310234</v>
      </c>
      <c r="D470" s="25" t="inlineStr">
        <is>
          <t>ESPACIO PUBLICOS VERDES</t>
        </is>
      </c>
      <c r="H470" s="25" t="inlineStr">
        <is>
          <t>Cambuches de indigentes</t>
        </is>
      </c>
      <c r="I470" s="25" t="inlineStr">
        <is>
          <t>Daniel Toro</t>
        </is>
      </c>
      <c r="T470" s="25">
        <f>CONCATENATE(J470," ",K470," ",L470," ",M470," ",N470," ",O470," ",P470," ",Q470,AF470," ",S470)</f>
        <v/>
      </c>
      <c r="W470" s="25" t="inlineStr">
        <is>
          <t>por determinar</t>
        </is>
      </c>
      <c r="X470" s="25" t="inlineStr">
        <is>
          <t>DG</t>
        </is>
      </c>
      <c r="Y470" s="25" t="n">
        <v>30</v>
      </c>
      <c r="AB470" s="25" t="n">
        <v>34</v>
      </c>
      <c r="AC470" s="25" t="inlineStr">
        <is>
          <t>DD</t>
        </is>
      </c>
      <c r="AD470" s="25" t="n">
        <v>24</v>
      </c>
      <c r="AE470" s="25" t="inlineStr">
        <is>
          <t>SUR</t>
        </is>
      </c>
      <c r="AH470" s="25">
        <f>CONCATENATE(X470," ",Y470," ",Z470," ",AA470," ",AB470," ",AC470," ",AD470," ",AE470," ",AF470," ",AG470)</f>
        <v/>
      </c>
      <c r="AI470" s="25" t="n">
        <v>1128270152</v>
      </c>
      <c r="AJ470" s="25" t="n">
        <v>2069238</v>
      </c>
      <c r="AK470" s="25" t="inlineStr">
        <is>
          <t>Uribe Angel</t>
        </is>
      </c>
      <c r="AP470" s="25" t="n">
        <v>3</v>
      </c>
      <c r="AQ470" s="34" t="n">
        <v>42193</v>
      </c>
      <c r="AS470" s="46">
        <f>+AR470-AQ470</f>
        <v/>
      </c>
      <c r="AU470" s="25" t="inlineStr">
        <is>
          <t>Remisión u otros</t>
        </is>
      </c>
      <c r="AV470" s="25" t="inlineStr">
        <is>
          <t>Se remite a espacio publico</t>
        </is>
      </c>
    </row>
    <row r="471">
      <c r="B471" s="25" t="inlineStr">
        <is>
          <t>468-2015</t>
        </is>
      </c>
      <c r="C471" s="25" t="inlineStr">
        <is>
          <t>310319 - 362789</t>
        </is>
      </c>
      <c r="D471" s="25" t="inlineStr">
        <is>
          <t>HÍDRICO</t>
        </is>
      </c>
      <c r="E471" s="25" t="inlineStr">
        <is>
          <t>RESIDUO ESPECIAL</t>
        </is>
      </c>
      <c r="H471" s="25" t="inlineStr">
        <is>
          <t>Lavado de contenedores en via publica.</t>
        </is>
      </c>
      <c r="I471" s="25" t="inlineStr">
        <is>
          <t>de oficio</t>
        </is>
      </c>
      <c r="T471" s="25">
        <f>CONCATENATE(J471," ",K471," ",L471," ",M471," ",N471," ",O471," ",P471," ",Q471,AF471," ",S471)</f>
        <v/>
      </c>
      <c r="W471" s="25" t="inlineStr">
        <is>
          <t>Urbanizacion casas de Bariloche</t>
        </is>
      </c>
      <c r="X471" s="25" t="inlineStr">
        <is>
          <t>CL</t>
        </is>
      </c>
      <c r="Y471" s="25" t="n">
        <v>27</v>
      </c>
      <c r="AA471" s="25" t="inlineStr">
        <is>
          <t>SUR</t>
        </is>
      </c>
      <c r="AB471" s="25" t="n">
        <v>25</v>
      </c>
      <c r="AC471" s="25" t="inlineStr">
        <is>
          <t>B</t>
        </is>
      </c>
      <c r="AD471" s="25" t="n">
        <v>51</v>
      </c>
      <c r="AH471" s="25">
        <f>CONCATENATE(X471," ",Y471," ",Z471," ",AA471," ",AB471," ",AC471," ",AD471," ",AE471," ",AF471," ",AG471)</f>
        <v/>
      </c>
      <c r="AI471" s="25" t="inlineStr">
        <is>
          <t>no reporta</t>
        </is>
      </c>
      <c r="AJ471" s="25" t="inlineStr">
        <is>
          <t>no reporta</t>
        </is>
      </c>
      <c r="AK471" s="25" t="inlineStr">
        <is>
          <t>El Esmeraldal</t>
        </is>
      </c>
      <c r="AP471" s="25" t="n">
        <v>4</v>
      </c>
      <c r="AQ471" s="34" t="n">
        <v>42193</v>
      </c>
      <c r="AS471" s="46">
        <f>+AR471-AQ471</f>
        <v/>
      </c>
      <c r="AU471" s="25" t="inlineStr">
        <is>
          <t>Auto de archivo</t>
        </is>
      </c>
      <c r="AV471" s="25" t="inlineStr">
        <is>
          <t>Se recibe carta de aceptacion de cargos.</t>
        </is>
      </c>
    </row>
    <row r="472">
      <c r="B472" s="25" t="inlineStr">
        <is>
          <t>469-2015</t>
        </is>
      </c>
      <c r="C472" s="25" t="n">
        <v>310320</v>
      </c>
      <c r="D472" s="25" t="inlineStr">
        <is>
          <t>HÍDRICO</t>
        </is>
      </c>
      <c r="E472" s="25" t="inlineStr">
        <is>
          <t>RESIDUO ESPECIAL</t>
        </is>
      </c>
      <c r="H472" s="25" t="inlineStr">
        <is>
          <t>Lavado de contenedores en via publica.</t>
        </is>
      </c>
      <c r="I472" s="25" t="inlineStr">
        <is>
          <t>de oficio</t>
        </is>
      </c>
      <c r="T472" s="25">
        <f>CONCATENATE(J472," ",K472," ",L472," ",M472," ",N472," ",O472," ",P472," ",Q472,AF472," ",S472)</f>
        <v/>
      </c>
      <c r="W472" s="25" t="inlineStr">
        <is>
          <t>Urbanizacion colinas campestre</t>
        </is>
      </c>
      <c r="X472" s="25" t="inlineStr">
        <is>
          <t>KR</t>
        </is>
      </c>
      <c r="Y472" s="25" t="n">
        <v>27</v>
      </c>
      <c r="Z472" s="25" t="inlineStr">
        <is>
          <t>A</t>
        </is>
      </c>
      <c r="AB472" s="25" t="n">
        <v>37</v>
      </c>
      <c r="AD472" s="25" t="n">
        <v>37</v>
      </c>
      <c r="AE472" s="25" t="inlineStr">
        <is>
          <t>SUR</t>
        </is>
      </c>
      <c r="AH472" s="25">
        <f>CONCATENATE(X472," ",Y472," ",Z472," ",AA472," ",AB472," ",AC472," ",AD472," ",AE472," ",AF472," ",AG472)</f>
        <v/>
      </c>
      <c r="AI472" s="25" t="inlineStr">
        <is>
          <t>no reporta</t>
        </is>
      </c>
      <c r="AJ472" s="25" t="inlineStr">
        <is>
          <t>no reporta</t>
        </is>
      </c>
      <c r="AK472" s="25" t="inlineStr">
        <is>
          <t>El Escobero</t>
        </is>
      </c>
      <c r="AP472" s="25" t="n">
        <v>10</v>
      </c>
      <c r="AQ472" s="34" t="n">
        <v>42193</v>
      </c>
      <c r="AS472" s="46">
        <f>+AR472-AQ472</f>
        <v/>
      </c>
      <c r="AU472" s="25" t="inlineStr">
        <is>
          <t xml:space="preserve">Auto de inicio </t>
        </is>
      </c>
    </row>
    <row r="473">
      <c r="B473" s="25" t="inlineStr">
        <is>
          <t>470-2015</t>
        </is>
      </c>
      <c r="C473" s="25" t="inlineStr">
        <is>
          <t>310321 - 361698</t>
        </is>
      </c>
      <c r="E473" s="25" t="inlineStr">
        <is>
          <t>ESCOMBROS</t>
        </is>
      </c>
      <c r="H473" s="25" t="inlineStr">
        <is>
          <t>Escombros en via publica</t>
        </is>
      </c>
      <c r="I473" s="25" t="inlineStr">
        <is>
          <t>de oficio</t>
        </is>
      </c>
      <c r="T473" s="25">
        <f>CONCATENATE(J473," ",K473," ",L473," ",M473," ",N473," ",O473," ",P473," ",Q473,AF473," ",S473)</f>
        <v/>
      </c>
      <c r="W473" s="25" t="inlineStr">
        <is>
          <t>Sara Arroyabe</t>
        </is>
      </c>
      <c r="X473" s="25" t="inlineStr">
        <is>
          <t>KR</t>
        </is>
      </c>
      <c r="Y473" s="25" t="n">
        <v>42</v>
      </c>
      <c r="Z473" s="25" t="inlineStr">
        <is>
          <t>BB</t>
        </is>
      </c>
      <c r="AB473" s="25" t="n">
        <v>48</v>
      </c>
      <c r="AD473" s="25" t="n">
        <v>77</v>
      </c>
      <c r="AE473" s="25" t="inlineStr">
        <is>
          <t>SUR</t>
        </is>
      </c>
      <c r="AH473" s="25">
        <f>CONCATENATE(X473," ",Y473," ",Z473," ",AA473," ",AB473," ",AC473," ",AD473," ",AE473," ",AF473," ",AG473)</f>
        <v/>
      </c>
      <c r="AI473" s="25" t="inlineStr">
        <is>
          <t>no reporta</t>
        </is>
      </c>
      <c r="AJ473" s="25" t="inlineStr">
        <is>
          <t>3007926836 - 559</t>
        </is>
      </c>
      <c r="AK473" s="25" t="inlineStr">
        <is>
          <t>Loma del Barro</t>
        </is>
      </c>
      <c r="AP473" s="25" t="n">
        <v>7</v>
      </c>
      <c r="AQ473" s="34" t="n">
        <v>42193</v>
      </c>
      <c r="AS473" s="46">
        <f>+AR473-AQ473</f>
        <v/>
      </c>
      <c r="AU473" s="25" t="inlineStr">
        <is>
          <t>Auto de archivo</t>
        </is>
      </c>
    </row>
    <row r="474">
      <c r="B474" s="25" t="inlineStr">
        <is>
          <t>471-2015</t>
        </is>
      </c>
      <c r="C474" s="25" t="n">
        <v>313683</v>
      </c>
      <c r="D474" s="25" t="inlineStr">
        <is>
          <t>FLORA</t>
        </is>
      </c>
      <c r="H474" s="25" t="inlineStr">
        <is>
          <t xml:space="preserve">Intervencion de arbol en predio privado que afecto red de energia electrica. </t>
        </is>
      </c>
      <c r="I474" s="25" t="inlineStr">
        <is>
          <t>Luisa Fernanda Rua, Restaurante la Mayoria</t>
        </is>
      </c>
      <c r="S474" s="25" t="inlineStr">
        <is>
          <t>loma el escobero - curva del guayabo</t>
        </is>
      </c>
      <c r="T474" s="55">
        <f>CONCATENATE(J474," ",K474," ",L474," ",M474," ",N474," ",O474," ",P474," ",Q474,AF474," ",S474)</f>
        <v/>
      </c>
      <c r="U474" s="25" t="inlineStr">
        <is>
          <t>no reporta</t>
        </is>
      </c>
      <c r="V474" s="25" t="inlineStr">
        <is>
          <t>no reporta</t>
        </is>
      </c>
      <c r="W474" s="25" t="inlineStr">
        <is>
          <t>Por determinar</t>
        </is>
      </c>
      <c r="AF474" s="25" t="inlineStr">
        <is>
          <t>vecino del solicitante</t>
        </is>
      </c>
      <c r="AH474" s="25">
        <f>CONCATENATE(X474," ",Y474," ",Z474," ",AA474," ",AB474," ",AC474," ",AD474," ",AE474," ",AF474," ",AG474)</f>
        <v/>
      </c>
      <c r="AI474" s="25" t="inlineStr">
        <is>
          <t>no reporta</t>
        </is>
      </c>
      <c r="AJ474" s="25" t="inlineStr">
        <is>
          <t>no reporta</t>
        </is>
      </c>
      <c r="AK474" s="25" t="inlineStr">
        <is>
          <t>El Escobero</t>
        </is>
      </c>
      <c r="AP474" s="25" t="n">
        <v>10</v>
      </c>
      <c r="AQ474" s="34" t="n">
        <v>42200</v>
      </c>
      <c r="AS474" s="46">
        <f>+AR474-AQ474</f>
        <v/>
      </c>
      <c r="AU474" s="25" t="inlineStr">
        <is>
          <t>Auto de archivo</t>
        </is>
      </c>
      <c r="AV474" s="25" t="inlineStr">
        <is>
          <t>Pendiente de Informe</t>
        </is>
      </c>
    </row>
    <row r="475">
      <c r="B475" s="25" t="inlineStr">
        <is>
          <t>472-2015</t>
        </is>
      </c>
      <c r="C475" s="25" t="n">
        <v>313523</v>
      </c>
      <c r="D475" s="25" t="inlineStr">
        <is>
          <t>FLORA</t>
        </is>
      </c>
      <c r="H475" s="25" t="inlineStr">
        <is>
          <t>Tala de arbol guayacan y movimiento de tierra</t>
        </is>
      </c>
      <c r="I475" s="25" t="inlineStr">
        <is>
          <t>Martha Luz Puerta Mejia</t>
        </is>
      </c>
      <c r="J475" s="25" t="inlineStr">
        <is>
          <t>CL</t>
        </is>
      </c>
      <c r="K475" s="25" t="n">
        <v>37</v>
      </c>
      <c r="L475" s="25" t="inlineStr">
        <is>
          <t>B</t>
        </is>
      </c>
      <c r="M475" s="25" t="inlineStr">
        <is>
          <t>SUR</t>
        </is>
      </c>
      <c r="N475" s="25" t="n">
        <v>27</v>
      </c>
      <c r="P475" s="25" t="n">
        <v>71</v>
      </c>
      <c r="T475" s="55">
        <f>CONCATENATE(J475," ",K475," ",L475," ",M475," ",N475," ",O475," ",P475," ",Q475,AF475," ",S475)</f>
        <v/>
      </c>
      <c r="U475" s="25" t="n">
        <v>32526192</v>
      </c>
      <c r="V475" s="25" t="inlineStr">
        <is>
          <t>3326619-3012049115</t>
        </is>
      </c>
      <c r="W475" s="25" t="inlineStr">
        <is>
          <t>por determinar</t>
        </is>
      </c>
      <c r="X475" s="25" t="inlineStr">
        <is>
          <t>CL</t>
        </is>
      </c>
      <c r="Y475" s="25" t="n">
        <v>37</v>
      </c>
      <c r="AB475" s="25" t="n">
        <v>27</v>
      </c>
      <c r="AF475" s="25" t="inlineStr">
        <is>
          <t>La Gallera</t>
        </is>
      </c>
      <c r="AH475" s="25">
        <f>CONCATENATE(X475," ",Y475," ",Z475," ",AA475," ",AB475," ",AC475," ",AD475," ",AE475," ",AF475," ",AG475)</f>
        <v/>
      </c>
      <c r="AI475" s="25" t="inlineStr">
        <is>
          <t>no reporta</t>
        </is>
      </c>
      <c r="AJ475" s="25" t="inlineStr">
        <is>
          <t>no reporta</t>
        </is>
      </c>
      <c r="AK475" s="25" t="inlineStr">
        <is>
          <t>Loma de las Brujas</t>
        </is>
      </c>
      <c r="AP475" s="25" t="n">
        <v>5</v>
      </c>
      <c r="AQ475" s="34" t="n">
        <v>42200</v>
      </c>
      <c r="AS475" s="46">
        <f>+AR475-AQ475</f>
        <v/>
      </c>
      <c r="AU475" s="25" t="inlineStr">
        <is>
          <t>Auto de archivo</t>
        </is>
      </c>
    </row>
    <row r="476">
      <c r="B476" s="25" t="inlineStr">
        <is>
          <t>473-2015</t>
        </is>
      </c>
      <c r="C476" s="25" t="n">
        <v>313431</v>
      </c>
      <c r="E476" s="25" t="inlineStr">
        <is>
          <t>RESIDUOS SOLIDOS</t>
        </is>
      </c>
      <c r="H476" s="25" t="inlineStr">
        <is>
          <t>Persona sancado basura a horas y dias no autorizados</t>
        </is>
      </c>
      <c r="I476" s="25" t="inlineStr">
        <is>
          <t>de oficio</t>
        </is>
      </c>
      <c r="T476" s="55">
        <f>CONCATENATE(J476," ",K476," ",L476," ",M476," ",N476," ",O476," ",P476," ",Q476,AF476," ",S476)</f>
        <v/>
      </c>
      <c r="W476" s="25" t="inlineStr">
        <is>
          <t>Marqueteria Hermarcamos</t>
        </is>
      </c>
      <c r="X476" s="25" t="inlineStr">
        <is>
          <t>CL</t>
        </is>
      </c>
      <c r="Y476" s="25" t="n">
        <v>38</v>
      </c>
      <c r="Z476" s="25" t="inlineStr">
        <is>
          <t>A</t>
        </is>
      </c>
      <c r="AA476" s="25" t="inlineStr">
        <is>
          <t>SUR</t>
        </is>
      </c>
      <c r="AB476" s="25" t="n">
        <v>40</v>
      </c>
      <c r="AD476" s="25" t="n">
        <v>63</v>
      </c>
      <c r="AH476" s="25">
        <f>CONCATENATE(X476," ",Y476," ",Z476," ",AA476," ",AB476," ",AC476," ",AD476," ",AE476," ",AF476," ",AG476)</f>
        <v/>
      </c>
      <c r="AI476" s="25" t="inlineStr">
        <is>
          <t>no reporta</t>
        </is>
      </c>
      <c r="AJ476" s="25" t="inlineStr">
        <is>
          <t>no reporta</t>
        </is>
      </c>
      <c r="AK476" s="25" t="inlineStr">
        <is>
          <t>Zona Centro</t>
        </is>
      </c>
      <c r="AP476" s="25" t="n">
        <v>9</v>
      </c>
      <c r="AQ476" s="34" t="n">
        <v>42200</v>
      </c>
      <c r="AS476" s="46">
        <f>+AR476-AQ476</f>
        <v/>
      </c>
      <c r="AU476" s="25" t="inlineStr">
        <is>
          <t>Auto de archivo</t>
        </is>
      </c>
    </row>
    <row r="477">
      <c r="B477" s="25" t="inlineStr">
        <is>
          <t>478-2015</t>
        </is>
      </c>
      <c r="C477" s="25" t="n">
        <v>313430</v>
      </c>
      <c r="E477" s="25" t="inlineStr">
        <is>
          <t>RESIDUOS SOLIDOS</t>
        </is>
      </c>
      <c r="H477" s="25" t="inlineStr">
        <is>
          <t>Persona sancado basura a horas y dias no autorizados</t>
        </is>
      </c>
      <c r="I477" s="25" t="inlineStr">
        <is>
          <t>de oficio</t>
        </is>
      </c>
      <c r="T477" s="55">
        <f>CONCATENATE(J477," ",K477," ",L477," ",M477," ",N477," ",O477," ",P477," ",Q477,AF477," ",S477)</f>
        <v/>
      </c>
      <c r="W477" s="25" t="inlineStr">
        <is>
          <t>Servicio Farmaceutico</t>
        </is>
      </c>
      <c r="X477" s="25" t="inlineStr">
        <is>
          <t>KR</t>
        </is>
      </c>
      <c r="Y477" s="25" t="n">
        <v>41</v>
      </c>
      <c r="AH477" s="25">
        <f>CONCATENATE(X477," ",Y477," ",Z477," ",AA477," ",AB477," ",AC477," ",AD477," ",AE477," ",AF477," ",AG477)</f>
        <v/>
      </c>
      <c r="AI477" s="25" t="inlineStr">
        <is>
          <t>no reporta</t>
        </is>
      </c>
      <c r="AJ477" s="25" t="inlineStr">
        <is>
          <t>no reporta</t>
        </is>
      </c>
      <c r="AK477" s="25" t="inlineStr">
        <is>
          <t>Zona Centro</t>
        </is>
      </c>
      <c r="AP477" s="25" t="n">
        <v>9</v>
      </c>
      <c r="AQ477" s="34" t="n">
        <v>42200</v>
      </c>
      <c r="AS477" s="46">
        <f>+AR477-AQ477</f>
        <v/>
      </c>
      <c r="AU477" s="25" t="inlineStr">
        <is>
          <t>Auto de archivo</t>
        </is>
      </c>
    </row>
    <row r="478">
      <c r="B478" s="25" t="inlineStr">
        <is>
          <t>479-2015</t>
        </is>
      </c>
      <c r="C478" s="25" t="n">
        <v>313429</v>
      </c>
      <c r="E478" s="25" t="inlineStr">
        <is>
          <t>RESIDUOS SOLIDOS</t>
        </is>
      </c>
      <c r="H478" s="25" t="inlineStr">
        <is>
          <t>Persona sancado basura a horas y dias no autorizados</t>
        </is>
      </c>
      <c r="I478" s="25" t="inlineStr">
        <is>
          <t>de oficio</t>
        </is>
      </c>
      <c r="T478" s="55">
        <f>CONCATENATE(J478," ",K478," ",L478," ",M478," ",N478," ",O478," ",P478," ",Q478,AF478," ",S478)</f>
        <v/>
      </c>
      <c r="W478" s="25" t="inlineStr">
        <is>
          <t>La zona del perrero</t>
        </is>
      </c>
      <c r="X478" s="25" t="inlineStr">
        <is>
          <t>CL</t>
        </is>
      </c>
      <c r="Y478" s="25" t="n">
        <v>38</v>
      </c>
      <c r="Z478" s="25" t="inlineStr">
        <is>
          <t>A</t>
        </is>
      </c>
      <c r="AA478" s="25" t="inlineStr">
        <is>
          <t>SUR</t>
        </is>
      </c>
      <c r="AB478" s="25" t="n">
        <v>40</v>
      </c>
      <c r="AD478" s="25" t="n">
        <v>75</v>
      </c>
      <c r="AH478" s="25">
        <f>CONCATENATE(X478," ",Y478," ",Z478," ",AA478," ",AB478," ",AC478," ",AD478," ",AE478," ",AF478," ",AG478)</f>
        <v/>
      </c>
      <c r="AI478" s="25" t="inlineStr">
        <is>
          <t>no reporta</t>
        </is>
      </c>
      <c r="AJ478" s="25" t="inlineStr">
        <is>
          <t>no reporta</t>
        </is>
      </c>
      <c r="AK478" s="25" t="inlineStr">
        <is>
          <t>Zona Centro</t>
        </is>
      </c>
      <c r="AP478" s="25" t="n">
        <v>9</v>
      </c>
      <c r="AQ478" s="34" t="n">
        <v>42200</v>
      </c>
      <c r="AS478" s="46">
        <f>+AR478-AQ478</f>
        <v/>
      </c>
      <c r="AU478" s="25" t="inlineStr">
        <is>
          <t>Auto de archivo</t>
        </is>
      </c>
    </row>
    <row r="479">
      <c r="B479" s="25" t="inlineStr">
        <is>
          <t>480-2015</t>
        </is>
      </c>
      <c r="C479" s="25" t="n">
        <v>313428</v>
      </c>
      <c r="E479" s="25" t="inlineStr">
        <is>
          <t>RESIDUOS SOLIDOS</t>
        </is>
      </c>
      <c r="H479" s="25" t="inlineStr">
        <is>
          <t>Persona sancado basura a horas y dias no autorizados</t>
        </is>
      </c>
      <c r="I479" s="25" t="inlineStr">
        <is>
          <t>de oficio</t>
        </is>
      </c>
      <c r="T479" s="55">
        <f>CONCATENATE(J479," ",K479," ",L479," ",M479," ",N479," ",O479," ",P479," ",Q479,AF479," ",S479)</f>
        <v/>
      </c>
      <c r="W479" s="25" t="inlineStr">
        <is>
          <t>Almacen</t>
        </is>
      </c>
      <c r="X479" s="25" t="inlineStr">
        <is>
          <t>KR</t>
        </is>
      </c>
      <c r="Y479" s="25" t="n">
        <v>41</v>
      </c>
      <c r="AB479" s="25" t="n">
        <v>38</v>
      </c>
      <c r="AD479" s="25" t="n">
        <v>73</v>
      </c>
      <c r="AE479" s="25" t="inlineStr">
        <is>
          <t>SUR</t>
        </is>
      </c>
      <c r="AH479" s="25">
        <f>CONCATENATE(X479," ",Y479," ",Z479," ",AA479," ",AB479," ",AC479," ",AD479," ",AE479," ",AF479," ",AG479)</f>
        <v/>
      </c>
      <c r="AI479" s="25" t="inlineStr">
        <is>
          <t>no reporta</t>
        </is>
      </c>
      <c r="AJ479" s="25" t="inlineStr">
        <is>
          <t>no reporta</t>
        </is>
      </c>
      <c r="AK479" s="25" t="inlineStr">
        <is>
          <t>Zona Centro</t>
        </is>
      </c>
      <c r="AP479" s="25" t="n">
        <v>9</v>
      </c>
      <c r="AQ479" s="34" t="n">
        <v>42200</v>
      </c>
      <c r="AS479" s="46">
        <f>+AR479-AQ479</f>
        <v/>
      </c>
      <c r="AU479" s="25" t="inlineStr">
        <is>
          <t>Auto de archivo</t>
        </is>
      </c>
    </row>
    <row r="480">
      <c r="B480" s="25" t="inlineStr">
        <is>
          <t>481-2015</t>
        </is>
      </c>
      <c r="C480" s="25" t="inlineStr">
        <is>
          <t>313427 - 315963</t>
        </is>
      </c>
      <c r="E480" s="25" t="inlineStr">
        <is>
          <t>RESIDUOS SOLIDOS</t>
        </is>
      </c>
      <c r="H480" s="25" t="inlineStr">
        <is>
          <t>Persona sancado basura a horas y dias no autorizados</t>
        </is>
      </c>
      <c r="I480" s="25" t="inlineStr">
        <is>
          <t>de oficio</t>
        </is>
      </c>
      <c r="T480" s="55">
        <f>CONCATENATE(J480," ",K480," ",L480," ",M480," ",N480," ",O480," ",P480," ",Q480,AF480," ",S480)</f>
        <v/>
      </c>
      <c r="W480" s="25" t="inlineStr">
        <is>
          <t>Pollos Bucanero</t>
        </is>
      </c>
      <c r="X480" s="25" t="inlineStr">
        <is>
          <t>KR</t>
        </is>
      </c>
      <c r="Y480" s="25" t="n">
        <v>41</v>
      </c>
      <c r="AB480" s="25" t="n">
        <v>38</v>
      </c>
      <c r="AD480" s="25" t="n">
        <v>72</v>
      </c>
      <c r="AE480" s="25" t="inlineStr">
        <is>
          <t>SUR</t>
        </is>
      </c>
      <c r="AH480" s="25">
        <f>CONCATENATE(X480," ",Y480," ",Z480," ",AA480," ",AB480," ",AC480," ",AD480," ",AE480," ",AF480," ",AG480)</f>
        <v/>
      </c>
      <c r="AI480" s="25" t="inlineStr">
        <is>
          <t>no reporta</t>
        </is>
      </c>
      <c r="AJ480" s="25" t="inlineStr">
        <is>
          <t>no reporta</t>
        </is>
      </c>
      <c r="AK480" s="25" t="inlineStr">
        <is>
          <t>Zona Centro</t>
        </is>
      </c>
      <c r="AP480" s="25" t="n">
        <v>9</v>
      </c>
      <c r="AQ480" s="34" t="n">
        <v>42200</v>
      </c>
      <c r="AS480" s="46">
        <f>+AR480-AQ480</f>
        <v/>
      </c>
      <c r="AU480" s="25" t="inlineStr">
        <is>
          <t>Auto de archivo</t>
        </is>
      </c>
    </row>
    <row r="481">
      <c r="B481" s="25" t="inlineStr">
        <is>
          <t>482-2015</t>
        </is>
      </c>
      <c r="C481" s="25" t="n">
        <v>313426</v>
      </c>
      <c r="E481" s="25" t="inlineStr">
        <is>
          <t>RESIDUOS SOLIDOS</t>
        </is>
      </c>
      <c r="H481" s="25" t="inlineStr">
        <is>
          <t>Persona sancado basura a horas y dias no autorizados</t>
        </is>
      </c>
      <c r="I481" s="25" t="inlineStr">
        <is>
          <t>de oficio</t>
        </is>
      </c>
      <c r="T481" s="55">
        <f>CONCATENATE(J481," ",K481," ",L481," ",M481," ",N481," ",O481," ",P481," ",Q481,AF481," ",S481)</f>
        <v/>
      </c>
      <c r="W481" s="25" t="inlineStr">
        <is>
          <t>Por determinar</t>
        </is>
      </c>
      <c r="X481" s="25" t="inlineStr">
        <is>
          <t>CL</t>
        </is>
      </c>
      <c r="Y481" s="25" t="n">
        <v>37</v>
      </c>
      <c r="AB481" s="25" t="n">
        <v>36</v>
      </c>
      <c r="AD481" s="25" t="n">
        <v>38</v>
      </c>
      <c r="AE481" s="25" t="inlineStr">
        <is>
          <t>SUR</t>
        </is>
      </c>
      <c r="AH481" s="25">
        <f>CONCATENATE(X481," ",Y481," ",Z481," ",AA481," ",AB481," ",AC481," ",AD481," ",AE481," ",AF481," ",AG481)</f>
        <v/>
      </c>
      <c r="AI481" s="25" t="inlineStr">
        <is>
          <t>no reporta</t>
        </is>
      </c>
      <c r="AJ481" s="25" t="inlineStr">
        <is>
          <t>no reporta</t>
        </is>
      </c>
      <c r="AK481" s="25" t="inlineStr">
        <is>
          <t>Mesa</t>
        </is>
      </c>
      <c r="AP481" s="25" t="n">
        <v>9</v>
      </c>
      <c r="AQ481" s="34" t="n">
        <v>42200</v>
      </c>
      <c r="AS481" s="46">
        <f>+AR481-AQ481</f>
        <v/>
      </c>
      <c r="AU481" s="25" t="inlineStr">
        <is>
          <t>Auto de archivo</t>
        </is>
      </c>
    </row>
    <row r="482">
      <c r="B482" s="25" t="inlineStr">
        <is>
          <t>483-2015</t>
        </is>
      </c>
      <c r="C482" s="25" t="n">
        <v>313425</v>
      </c>
      <c r="E482" s="25" t="inlineStr">
        <is>
          <t>RESIDUOS SOLIDOS</t>
        </is>
      </c>
      <c r="H482" s="25" t="inlineStr">
        <is>
          <t>Persona sancado basura a horas y dias no autorizados</t>
        </is>
      </c>
      <c r="I482" s="25" t="inlineStr">
        <is>
          <t>de oficio</t>
        </is>
      </c>
      <c r="T482" s="55">
        <f>CONCATENATE(J482," ",K482," ",L482," ",M482," ",N482," ",O482," ",P482," ",Q482,AF482," ",S482)</f>
        <v/>
      </c>
      <c r="W482" s="25" t="inlineStr">
        <is>
          <t>por determinar</t>
        </is>
      </c>
      <c r="X482" s="25" t="inlineStr">
        <is>
          <t>CL</t>
        </is>
      </c>
      <c r="Y482" s="25" t="n">
        <v>39</v>
      </c>
      <c r="AA482" s="25" t="inlineStr">
        <is>
          <t>SUR</t>
        </is>
      </c>
      <c r="AB482" s="25" t="n">
        <v>34</v>
      </c>
      <c r="AD482" s="25" t="n">
        <v>68</v>
      </c>
      <c r="AE482" s="25" t="inlineStr">
        <is>
          <t>SUR</t>
        </is>
      </c>
      <c r="AG482" s="25" t="inlineStr">
        <is>
          <t>Piso 2</t>
        </is>
      </c>
      <c r="AH482" s="25">
        <f>CONCATENATE(X482," ",Y482," ",Z482," ",AA482," ",AB482," ",AC482," ",AD482," ",AE482," ",AF482," ",AG482)</f>
        <v/>
      </c>
      <c r="AI482" s="25" t="inlineStr">
        <is>
          <t>no reporta</t>
        </is>
      </c>
      <c r="AJ482" s="25" t="inlineStr">
        <is>
          <t>no reporta</t>
        </is>
      </c>
      <c r="AK482" s="25" t="inlineStr">
        <is>
          <t>Mesa</t>
        </is>
      </c>
      <c r="AP482" s="25" t="n">
        <v>9</v>
      </c>
      <c r="AQ482" s="34" t="n">
        <v>42200</v>
      </c>
      <c r="AS482" s="46">
        <f>+AR482-AQ482</f>
        <v/>
      </c>
      <c r="AU482" s="25" t="inlineStr">
        <is>
          <t>Auto de archivo</t>
        </is>
      </c>
    </row>
    <row r="483">
      <c r="B483" s="25" t="inlineStr">
        <is>
          <t>484-2015</t>
        </is>
      </c>
      <c r="C483" s="25" t="n">
        <v>313424</v>
      </c>
      <c r="E483" s="25" t="inlineStr">
        <is>
          <t>RESIDUOS SOLIDOS</t>
        </is>
      </c>
      <c r="H483" s="25" t="inlineStr">
        <is>
          <t>Persona sancado basura a horas y dias no autorizados</t>
        </is>
      </c>
      <c r="I483" s="25" t="inlineStr">
        <is>
          <t>de oficio</t>
        </is>
      </c>
      <c r="T483" s="55">
        <f>CONCATENATE(J483," ",K483," ",L483," ",M483," ",N483," ",O483," ",P483," ",Q483,AF483," ",S483)</f>
        <v/>
      </c>
      <c r="W483" s="25" t="inlineStr">
        <is>
          <t>por determinar</t>
        </is>
      </c>
      <c r="AF483" s="25" t="inlineStr">
        <is>
          <t>vehiculo</t>
        </is>
      </c>
      <c r="AG483" s="25" t="inlineStr">
        <is>
          <t>placa EWU 165</t>
        </is>
      </c>
      <c r="AH483" s="25">
        <f>CONCATENATE(X483," ",Y483," ",Z483," ",AA483," ",AB483," ",AC483," ",AD483," ",AE483," ",AF483," ",AG483)</f>
        <v/>
      </c>
      <c r="AI483" s="25" t="inlineStr">
        <is>
          <t>no reporta</t>
        </is>
      </c>
      <c r="AJ483" s="25" t="inlineStr">
        <is>
          <t>no reporta</t>
        </is>
      </c>
      <c r="AK483" s="25" t="inlineStr">
        <is>
          <t>Las Flores</t>
        </is>
      </c>
      <c r="AP483" s="25" t="n">
        <v>3</v>
      </c>
      <c r="AQ483" s="34" t="n">
        <v>42200</v>
      </c>
      <c r="AS483" s="46">
        <f>+AR483-AQ483</f>
        <v/>
      </c>
      <c r="AU483" s="25" t="inlineStr">
        <is>
          <t xml:space="preserve">Auto de inicio </t>
        </is>
      </c>
    </row>
    <row r="484">
      <c r="B484" s="25" t="inlineStr">
        <is>
          <t>485-2015</t>
        </is>
      </c>
      <c r="C484" s="25" t="n">
        <v>313423</v>
      </c>
      <c r="E484" s="25" t="inlineStr">
        <is>
          <t>RESIDUOS SOLIDOS</t>
        </is>
      </c>
      <c r="H484" s="25" t="inlineStr">
        <is>
          <t>Persona sancado basura a horas y dias no autorizados</t>
        </is>
      </c>
      <c r="I484" s="25" t="inlineStr">
        <is>
          <t>de oficio</t>
        </is>
      </c>
      <c r="T484" s="55">
        <f>CONCATENATE(J484," ",K484," ",L484," ",M484," ",N484," ",O484," ",P484," ",Q484,AF484," ",S484)</f>
        <v/>
      </c>
      <c r="W484" s="25" t="inlineStr">
        <is>
          <t>Autoservicio Kendall</t>
        </is>
      </c>
      <c r="X484" s="25" t="inlineStr">
        <is>
          <t>CL</t>
        </is>
      </c>
      <c r="Y484" s="25" t="n">
        <v>39</v>
      </c>
      <c r="AA484" s="25" t="inlineStr">
        <is>
          <t>SUR</t>
        </is>
      </c>
      <c r="AB484" s="25" t="n">
        <v>34</v>
      </c>
      <c r="AE484" s="25" t="inlineStr">
        <is>
          <t>SUR</t>
        </is>
      </c>
      <c r="AF484" s="25" t="inlineStr">
        <is>
          <t>esquina no tiene numero la puerta</t>
        </is>
      </c>
      <c r="AH484" s="25">
        <f>CONCATENATE(X484," ",Y484," ",Z484," ",AA484," ",AB484," ",AC484," ",AD484," ",AE484," ",AF484," ",AG484)</f>
        <v/>
      </c>
      <c r="AI484" s="25" t="inlineStr">
        <is>
          <t>no reporta</t>
        </is>
      </c>
      <c r="AJ484" s="25" t="inlineStr">
        <is>
          <t>no reporta</t>
        </is>
      </c>
      <c r="AK484" s="25" t="inlineStr">
        <is>
          <t>Mesa</t>
        </is>
      </c>
      <c r="AP484" s="25" t="n">
        <v>9</v>
      </c>
      <c r="AQ484" s="34" t="n">
        <v>42200</v>
      </c>
      <c r="AS484" s="46">
        <f>+AR484-AQ484</f>
        <v/>
      </c>
      <c r="AU484" s="25" t="inlineStr">
        <is>
          <t>Auto de archivo</t>
        </is>
      </c>
    </row>
    <row r="485">
      <c r="B485" s="25" t="inlineStr">
        <is>
          <t>486-2015</t>
        </is>
      </c>
      <c r="C485" s="25" t="n">
        <v>313422</v>
      </c>
      <c r="E485" s="25" t="inlineStr">
        <is>
          <t>RESIDUOS SOLIDOS</t>
        </is>
      </c>
      <c r="H485" s="25" t="inlineStr">
        <is>
          <t>Persona sancado basura a horas y dias no autorizados</t>
        </is>
      </c>
      <c r="I485" s="25" t="inlineStr">
        <is>
          <t>de oficio</t>
        </is>
      </c>
      <c r="T485" s="55">
        <f>CONCATENATE(J485," ",K485," ",L485," ",M485," ",N485," ",O485," ",P485," ",Q485,AF485," ",S485)</f>
        <v/>
      </c>
      <c r="W485" s="25" t="inlineStr">
        <is>
          <t>Pablo Andres Duque</t>
        </is>
      </c>
      <c r="X485" s="25" t="inlineStr">
        <is>
          <t>KR</t>
        </is>
      </c>
      <c r="Y485" s="25" t="n">
        <v>40</v>
      </c>
      <c r="AB485" s="25" t="n">
        <v>38</v>
      </c>
      <c r="AD485" s="25" t="n">
        <v>66</v>
      </c>
      <c r="AE485" s="25" t="inlineStr">
        <is>
          <t>SUR</t>
        </is>
      </c>
      <c r="AH485" s="25">
        <f>CONCATENATE(X485," ",Y485," ",Z485," ",AA485," ",AB485," ",AC485," ",AD485," ",AE485," ",AF485," ",AG485)</f>
        <v/>
      </c>
      <c r="AI485" s="25" t="inlineStr">
        <is>
          <t>no reporta</t>
        </is>
      </c>
      <c r="AJ485" s="25" t="n">
        <v>3319836</v>
      </c>
      <c r="AK485" s="25" t="inlineStr">
        <is>
          <t>Zona Centro</t>
        </is>
      </c>
      <c r="AP485" s="25" t="n">
        <v>9</v>
      </c>
      <c r="AQ485" s="34" t="n">
        <v>42200</v>
      </c>
      <c r="AS485" s="46">
        <f>+AR485-AQ485</f>
        <v/>
      </c>
      <c r="AU485" s="25" t="inlineStr">
        <is>
          <t xml:space="preserve">Auto de inicio </t>
        </is>
      </c>
    </row>
    <row r="486">
      <c r="B486" s="25" t="inlineStr">
        <is>
          <t>487-2015</t>
        </is>
      </c>
      <c r="C486" s="25" t="n">
        <v>314353</v>
      </c>
      <c r="E486" s="25" t="inlineStr">
        <is>
          <t>RESIDUOS SOLIDOS</t>
        </is>
      </c>
      <c r="H486" s="25" t="inlineStr">
        <is>
          <t>Vecina arroja basuras en horas no establesidas</t>
        </is>
      </c>
      <c r="I486" s="25" t="inlineStr">
        <is>
          <t>Anonimo</t>
        </is>
      </c>
      <c r="T486" s="55">
        <f>CONCATENATE(J486," ",K486," ",L486," ",M486," ",N486," ",O486," ",P486," ",Q486,AF486," ",S486)</f>
        <v/>
      </c>
      <c r="W486" s="25" t="inlineStr">
        <is>
          <t>por determinar</t>
        </is>
      </c>
      <c r="X486" s="25" t="inlineStr">
        <is>
          <t>KR</t>
        </is>
      </c>
      <c r="Y486" s="25" t="n">
        <v>29</v>
      </c>
      <c r="Z486" s="25" t="inlineStr">
        <is>
          <t>AA</t>
        </is>
      </c>
      <c r="AA486" s="25" t="inlineStr">
        <is>
          <t>SUR</t>
        </is>
      </c>
      <c r="AB486" s="25" t="n">
        <v>41</v>
      </c>
      <c r="AC486" s="25" t="inlineStr">
        <is>
          <t>BB</t>
        </is>
      </c>
      <c r="AD486" s="25" t="n">
        <v>34</v>
      </c>
      <c r="AE486" s="25" t="inlineStr">
        <is>
          <t>SUR</t>
        </is>
      </c>
      <c r="AH486" s="25">
        <f>CONCATENATE(X486," ",Y486," ",Z486," ",AA486," ",AB486," ",AC486," ",AD486," ",AE486," ",AF486," ",AG486)</f>
        <v/>
      </c>
      <c r="AI486" s="25" t="inlineStr">
        <is>
          <t>no reporta</t>
        </is>
      </c>
      <c r="AJ486" s="25" t="inlineStr">
        <is>
          <t>no reporta</t>
        </is>
      </c>
      <c r="AK486" s="25" t="inlineStr">
        <is>
          <t>San Rafael</t>
        </is>
      </c>
      <c r="AP486" s="25" t="n">
        <v>6</v>
      </c>
      <c r="AQ486" s="34" t="n">
        <v>42202</v>
      </c>
      <c r="AS486" s="46">
        <f>+AR486-AQ486</f>
        <v/>
      </c>
      <c r="AU486" s="25" t="inlineStr">
        <is>
          <t>Auto de archivo</t>
        </is>
      </c>
    </row>
    <row r="487">
      <c r="B487" s="25" t="inlineStr">
        <is>
          <t>488-2015</t>
        </is>
      </c>
      <c r="C487" s="25" t="n">
        <v>315487</v>
      </c>
      <c r="E487" s="25" t="inlineStr">
        <is>
          <t>RESIDUOS SOLIDOS</t>
        </is>
      </c>
      <c r="H487" s="25" t="inlineStr">
        <is>
          <t xml:space="preserve">Mala dispocision de residuos solidos. </t>
        </is>
      </c>
      <c r="I487" s="25" t="inlineStr">
        <is>
          <t>de oficio</t>
        </is>
      </c>
      <c r="T487" s="55">
        <f>CONCATENATE(J487," ",K487," ",L487," ",M487," ",N487," ",O487," ",P487," ",Q487,AF487," ",S487)</f>
        <v/>
      </c>
      <c r="W487" s="25" t="inlineStr">
        <is>
          <t>Preambiental</t>
        </is>
      </c>
      <c r="X487" s="25" t="inlineStr">
        <is>
          <t>CL</t>
        </is>
      </c>
      <c r="Y487" s="25" t="n">
        <v>39</v>
      </c>
      <c r="AA487" s="25" t="inlineStr">
        <is>
          <t>SUR</t>
        </is>
      </c>
      <c r="AB487" s="25" t="n">
        <v>38</v>
      </c>
      <c r="AH487" s="25">
        <f>CONCATENATE(X487," ",Y487," ",Z487," ",AA487," ",AB487," ",AC487," ",AD487," ",AE487," ",AF487," ",AG487)</f>
        <v/>
      </c>
      <c r="AI487" s="25" t="inlineStr">
        <is>
          <t>no reporta</t>
        </is>
      </c>
      <c r="AJ487" s="25" t="inlineStr">
        <is>
          <t>no reporta</t>
        </is>
      </c>
      <c r="AK487" s="25" t="inlineStr">
        <is>
          <t>Mesa</t>
        </is>
      </c>
      <c r="AP487" s="25" t="n">
        <v>9</v>
      </c>
      <c r="AQ487" s="34" t="n">
        <v>42208</v>
      </c>
      <c r="AS487" s="46">
        <f>+AR487-AQ487</f>
        <v/>
      </c>
      <c r="AU487" s="25" t="inlineStr">
        <is>
          <t>Auto de archivo</t>
        </is>
      </c>
    </row>
    <row r="488">
      <c r="B488" s="25" t="inlineStr">
        <is>
          <t>489-2015</t>
        </is>
      </c>
      <c r="C488" s="25" t="inlineStr">
        <is>
          <t xml:space="preserve">315171 - 316852 </t>
        </is>
      </c>
      <c r="D488" s="25" t="inlineStr">
        <is>
          <t>FAUNA DOMÉSTICA</t>
        </is>
      </c>
      <c r="H488" s="25" t="inlineStr">
        <is>
          <t>Ataque de dos mascotas a tres personas en el interior de la unidad Bonivento</t>
        </is>
      </c>
      <c r="I488" s="25" t="inlineStr">
        <is>
          <t>Berta Nubia Romero Calle</t>
        </is>
      </c>
      <c r="J488" s="25" t="inlineStr">
        <is>
          <t>KR</t>
        </is>
      </c>
      <c r="K488" s="25" t="n">
        <v>38</v>
      </c>
      <c r="N488" s="25" t="n">
        <v>40</v>
      </c>
      <c r="O488" s="25" t="inlineStr">
        <is>
          <t>B</t>
        </is>
      </c>
      <c r="P488" s="25" t="n">
        <v>98</v>
      </c>
      <c r="Q488" s="25" t="inlineStr">
        <is>
          <t>SUR</t>
        </is>
      </c>
      <c r="S488" s="25" t="inlineStr">
        <is>
          <t>Casa 55</t>
        </is>
      </c>
      <c r="T488" s="55">
        <f>CONCATENATE(J488," ",K488," ",L488," ",M488," ",N488," ",O488," ",P488," ",Q488,AF488," ",S488)</f>
        <v/>
      </c>
      <c r="U488" s="25" t="n">
        <v>43734282</v>
      </c>
      <c r="V488" s="25" t="inlineStr">
        <is>
          <t>5992031 - 3148637122</t>
        </is>
      </c>
      <c r="W488" s="25" t="inlineStr">
        <is>
          <t>Diana Cristina Garcia</t>
        </is>
      </c>
      <c r="X488" s="25" t="inlineStr">
        <is>
          <t>KR</t>
        </is>
      </c>
      <c r="Y488" s="25" t="n">
        <v>38</v>
      </c>
      <c r="AB488" s="25" t="n">
        <v>40</v>
      </c>
      <c r="AC488" s="25" t="inlineStr">
        <is>
          <t>B</t>
        </is>
      </c>
      <c r="AD488" s="25" t="n">
        <v>98</v>
      </c>
      <c r="AE488" s="25" t="inlineStr">
        <is>
          <t>SUR</t>
        </is>
      </c>
      <c r="AG488" s="25" t="inlineStr">
        <is>
          <t>Casa 62</t>
        </is>
      </c>
      <c r="AH488" s="25">
        <f>CONCATENATE(X488," ",Y488," ",Z488," ",AA488," ",AB488," ",AC488," ",AD488," ",AE488," ",AF488," ",AG488)</f>
        <v/>
      </c>
      <c r="AI488" s="25" t="inlineStr">
        <is>
          <t>no reporta</t>
        </is>
      </c>
      <c r="AJ488" s="25" t="inlineStr">
        <is>
          <t>no reporta</t>
        </is>
      </c>
      <c r="AK488" s="25" t="inlineStr">
        <is>
          <t>El Dorado</t>
        </is>
      </c>
      <c r="AP488" s="25" t="n">
        <v>7</v>
      </c>
      <c r="AQ488" s="34" t="n">
        <v>42207</v>
      </c>
      <c r="AS488" s="46">
        <f>+AR488-AQ488</f>
        <v/>
      </c>
      <c r="AU488" s="25" t="inlineStr">
        <is>
          <t>Auto de archivo</t>
        </is>
      </c>
    </row>
    <row r="489">
      <c r="B489" s="25" t="inlineStr">
        <is>
          <t>490-2015</t>
        </is>
      </c>
      <c r="C489" s="25" t="n">
        <v>314963</v>
      </c>
      <c r="E489" s="25" t="inlineStr">
        <is>
          <t>RESIDUOS SOLIDOS</t>
        </is>
      </c>
      <c r="H489" s="25" t="inlineStr">
        <is>
          <t>Sacan y acumulan escombros en el espacio publico.</t>
        </is>
      </c>
      <c r="I489" s="25" t="inlineStr">
        <is>
          <t>Anonimo</t>
        </is>
      </c>
      <c r="T489" s="55">
        <f>CONCATENATE(J489," ",K489," ",L489," ",M489," ",N489," ",O489," ",P489," ",Q489,AF489," ",S489)</f>
        <v/>
      </c>
      <c r="W489" s="25" t="inlineStr">
        <is>
          <t>Omaira</t>
        </is>
      </c>
      <c r="X489" s="25" t="inlineStr">
        <is>
          <t>KR</t>
        </is>
      </c>
      <c r="Y489" s="25" t="n">
        <v>42</v>
      </c>
      <c r="Z489" s="25" t="inlineStr">
        <is>
          <t>A</t>
        </is>
      </c>
      <c r="AB489" s="25" t="n">
        <v>26</v>
      </c>
      <c r="AC489" s="25" t="inlineStr">
        <is>
          <t>A</t>
        </is>
      </c>
      <c r="AD489" s="25" t="n">
        <v>163</v>
      </c>
      <c r="AE489" s="25" t="inlineStr">
        <is>
          <t>SUR</t>
        </is>
      </c>
      <c r="AH489" s="25">
        <f>CONCATENATE(X489," ",Y489," ",Z489," ",AA489," ",AB489," ",AC489," ",AD489," ",AE489," ",AF489," ",AG489)</f>
        <v/>
      </c>
      <c r="AI489" s="25" t="inlineStr">
        <is>
          <t>no reporta</t>
        </is>
      </c>
      <c r="AJ489" s="25" t="inlineStr">
        <is>
          <t>no reporta</t>
        </is>
      </c>
      <c r="AK489" s="25" t="inlineStr">
        <is>
          <t>Las Orquideas</t>
        </is>
      </c>
      <c r="AP489" s="25" t="n">
        <v>3</v>
      </c>
      <c r="AQ489" s="34" t="n">
        <v>42206</v>
      </c>
      <c r="AS489" s="46">
        <f>+AR489-AQ489</f>
        <v/>
      </c>
      <c r="AU489" s="25" t="inlineStr">
        <is>
          <t>Auto de archivo</t>
        </is>
      </c>
    </row>
    <row r="490">
      <c r="B490" s="25" t="inlineStr">
        <is>
          <t>491-2015</t>
        </is>
      </c>
      <c r="C490" s="25" t="n">
        <v>315965</v>
      </c>
      <c r="E490" s="25" t="inlineStr">
        <is>
          <t>RESIDUOS SOLIDOS</t>
        </is>
      </c>
      <c r="H490" s="25" t="inlineStr">
        <is>
          <t>Persona sancado basura a horas y dias no autorizados</t>
        </is>
      </c>
      <c r="I490" s="25" t="inlineStr">
        <is>
          <t>de oficio</t>
        </is>
      </c>
      <c r="T490" s="55">
        <f>CONCATENATE(J490," ",K490," ",L490," ",M490," ",N490," ",O490," ",P490," ",Q490,AF490," ",S490)</f>
        <v/>
      </c>
      <c r="W490" s="25" t="inlineStr">
        <is>
          <t>Negocio el Pescador</t>
        </is>
      </c>
      <c r="X490" s="25" t="inlineStr">
        <is>
          <t>KR</t>
        </is>
      </c>
      <c r="Y490" s="25" t="n">
        <v>39</v>
      </c>
      <c r="AB490" s="25" t="n">
        <v>36</v>
      </c>
      <c r="AE490" s="25" t="inlineStr">
        <is>
          <t>SUR</t>
        </is>
      </c>
      <c r="AG490" s="25" t="inlineStr">
        <is>
          <t>esquina depositos</t>
        </is>
      </c>
      <c r="AH490" s="25">
        <f>CONCATENATE(X490," ",Y490," ",Z490," ",AA490," ",AB490," ",AC490," ",AD490," ",AE490," ",AF490," ",AG490)</f>
        <v/>
      </c>
      <c r="AI490" s="25" t="inlineStr">
        <is>
          <t>no reporta</t>
        </is>
      </c>
      <c r="AJ490" s="25" t="inlineStr">
        <is>
          <t>no reporta</t>
        </is>
      </c>
      <c r="AK490" s="25" t="inlineStr">
        <is>
          <t>Mesa</t>
        </is>
      </c>
      <c r="AP490" s="25" t="n">
        <v>9</v>
      </c>
      <c r="AQ490" s="34" t="n">
        <v>42209</v>
      </c>
      <c r="AS490" s="46">
        <f>+AR490-AQ490</f>
        <v/>
      </c>
      <c r="AU490" s="25" t="inlineStr">
        <is>
          <t>Auto de archivo</t>
        </is>
      </c>
    </row>
    <row r="491">
      <c r="B491" s="25" t="inlineStr">
        <is>
          <t>492-2015</t>
        </is>
      </c>
      <c r="C491" s="25" t="n">
        <v>315964</v>
      </c>
      <c r="D491" s="25" t="inlineStr">
        <is>
          <t>FAUNA DOMÉSTICA</t>
        </is>
      </c>
      <c r="E491" s="25" t="inlineStr">
        <is>
          <t>RESIDUO ESPECIAL</t>
        </is>
      </c>
      <c r="H491" s="25" t="inlineStr">
        <is>
          <t>Mala disposicion de excremento canino.</t>
        </is>
      </c>
      <c r="I491" s="25" t="inlineStr">
        <is>
          <t>de oficio</t>
        </is>
      </c>
      <c r="T491" s="55">
        <f>CONCATENATE(J491," ",K491," ",L491," ",M491," ",N491," ",O491," ",P491," ",Q491,AF491," ",S491)</f>
        <v/>
      </c>
      <c r="W491" s="25" t="inlineStr">
        <is>
          <t>por determinar</t>
        </is>
      </c>
      <c r="X491" s="25" t="inlineStr">
        <is>
          <t>KR</t>
        </is>
      </c>
      <c r="Y491" s="25" t="n">
        <v>34</v>
      </c>
      <c r="AB491" s="25" t="n">
        <v>39</v>
      </c>
      <c r="AD491" s="25" t="n">
        <v>45</v>
      </c>
      <c r="AE491" s="25" t="inlineStr">
        <is>
          <t>SUR</t>
        </is>
      </c>
      <c r="AH491" s="25">
        <f>CONCATENATE(X491," ",Y491," ",Z491," ",AA491," ",AB491," ",AC491," ",AD491," ",AE491," ",AF491," ",AG491)</f>
        <v/>
      </c>
      <c r="AI491" s="25" t="inlineStr">
        <is>
          <t>no reporta</t>
        </is>
      </c>
      <c r="AJ491" s="25" t="inlineStr">
        <is>
          <t>no reporta</t>
        </is>
      </c>
      <c r="AK491" s="25" t="inlineStr">
        <is>
          <t>Mesa</t>
        </is>
      </c>
      <c r="AP491" s="25" t="n">
        <v>9</v>
      </c>
      <c r="AQ491" s="34" t="n">
        <v>42209</v>
      </c>
      <c r="AS491" s="46">
        <f>+AR491-AQ491</f>
        <v/>
      </c>
      <c r="AU491" s="25" t="inlineStr">
        <is>
          <t>Auto de archivo</t>
        </is>
      </c>
    </row>
    <row r="492">
      <c r="B492" s="25" t="inlineStr">
        <is>
          <t>493-2015</t>
        </is>
      </c>
      <c r="C492" s="25" t="n">
        <v>316465</v>
      </c>
      <c r="E492" s="25" t="inlineStr">
        <is>
          <t>RESIDUOS SOLIDOS</t>
        </is>
      </c>
      <c r="H492" s="25" t="inlineStr">
        <is>
          <t>mala dispocision de residuos solidos.</t>
        </is>
      </c>
      <c r="I492" s="25" t="inlineStr">
        <is>
          <t>de oficio</t>
        </is>
      </c>
      <c r="T492" s="55">
        <f>CONCATENATE(J492," ",K492," ",L492," ",M492," ",N492," ",O492," ",P492," ",Q492,AF492," ",S492)</f>
        <v/>
      </c>
      <c r="W492" s="25" t="inlineStr">
        <is>
          <t>por determinar</t>
        </is>
      </c>
      <c r="X492" s="25" t="inlineStr">
        <is>
          <t>CL</t>
        </is>
      </c>
      <c r="Y492" s="25" t="n">
        <v>38</v>
      </c>
      <c r="AB492" s="25" t="n">
        <v>38</v>
      </c>
      <c r="AC492" s="25" t="inlineStr">
        <is>
          <t>A</t>
        </is>
      </c>
      <c r="AD492" s="25" t="n">
        <v>51</v>
      </c>
      <c r="AE492" s="25" t="inlineStr">
        <is>
          <t>SUR</t>
        </is>
      </c>
      <c r="AH492" s="25">
        <f>CONCATENATE(X492," ",Y492," ",Z492," ",AA492," ",AB492," ",AC492," ",AD492," ",AE492," ",AF492," ",AG492)</f>
        <v/>
      </c>
      <c r="AI492" s="25" t="inlineStr">
        <is>
          <t>no reporta</t>
        </is>
      </c>
      <c r="AJ492" s="25" t="n">
        <v>2760674</v>
      </c>
      <c r="AK492" s="25" t="inlineStr">
        <is>
          <t>El Portal</t>
        </is>
      </c>
      <c r="AP492" s="25" t="n">
        <v>2</v>
      </c>
      <c r="AQ492" s="34" t="n">
        <v>42212</v>
      </c>
      <c r="AS492" s="46">
        <f>+AR492-AQ492</f>
        <v/>
      </c>
      <c r="AU492" s="25" t="inlineStr">
        <is>
          <t>Auto de archivo</t>
        </is>
      </c>
    </row>
    <row r="493">
      <c r="B493" s="25" t="inlineStr">
        <is>
          <t>494-2015</t>
        </is>
      </c>
      <c r="C493" s="25" t="n">
        <v>313714</v>
      </c>
      <c r="D493" s="25" t="inlineStr">
        <is>
          <t>FAUNA DOMÉSTICA</t>
        </is>
      </c>
      <c r="H493" s="25" t="inlineStr">
        <is>
          <t>Contravencion ordenanza 018 del 2002</t>
        </is>
      </c>
      <c r="I493" s="25" t="inlineStr">
        <is>
          <t>de oficio</t>
        </is>
      </c>
      <c r="T493" s="55">
        <f>CONCATENATE(J493," ",K493," ",L493," ",M493," ",N493," ",O493," ",P493," ",Q493,AF493," ",S493)</f>
        <v/>
      </c>
      <c r="W493" s="25" t="inlineStr">
        <is>
          <t>Julio Andres Franco Moreles</t>
        </is>
      </c>
      <c r="X493" s="25" t="inlineStr">
        <is>
          <t>KR</t>
        </is>
      </c>
      <c r="Y493" s="25" t="n">
        <v>30</v>
      </c>
      <c r="AB493" s="25" t="n">
        <v>40</v>
      </c>
      <c r="AC493" s="25" t="inlineStr">
        <is>
          <t>F</t>
        </is>
      </c>
      <c r="AD493" s="25" t="n">
        <v>28</v>
      </c>
      <c r="AE493" s="25" t="inlineStr">
        <is>
          <t>SUR</t>
        </is>
      </c>
      <c r="AG493" s="25" t="inlineStr">
        <is>
          <t>Int. 301</t>
        </is>
      </c>
      <c r="AH493" s="25">
        <f>CONCATENATE(X493," ",Y493," ",Z493," ",AA493," ",AB493," ",AC493," ",AD493," ",AE493," ",AF493," ",AG493)</f>
        <v/>
      </c>
      <c r="AI493" s="25" t="inlineStr">
        <is>
          <t>no reporta</t>
        </is>
      </c>
      <c r="AJ493" s="25" t="n">
        <v>3014420735</v>
      </c>
      <c r="AK493" s="25" t="inlineStr">
        <is>
          <t>El Dorado</t>
        </is>
      </c>
      <c r="AP493" s="25" t="n">
        <v>7</v>
      </c>
      <c r="AQ493" s="34" t="n">
        <v>42200</v>
      </c>
      <c r="AS493" s="46">
        <f>+AR493-AQ493</f>
        <v/>
      </c>
      <c r="AU493" s="25" t="inlineStr">
        <is>
          <t>Auto de archivo</t>
        </is>
      </c>
    </row>
    <row r="494">
      <c r="B494" s="25" t="inlineStr">
        <is>
          <t>495-2015</t>
        </is>
      </c>
      <c r="C494" s="25" t="n">
        <v>316774</v>
      </c>
      <c r="E494" s="25" t="inlineStr">
        <is>
          <t>RESIDUOS SOLIDOS</t>
        </is>
      </c>
      <c r="H494" s="25" t="inlineStr">
        <is>
          <t>Dispocision inadecuada de residuos solidos en horas y dias no autorizados</t>
        </is>
      </c>
      <c r="I494" s="25" t="inlineStr">
        <is>
          <t>de oficio (Enviaseo)</t>
        </is>
      </c>
      <c r="T494" s="55">
        <f>CONCATENATE(J494," ",K494," ",L494," ",M494," ",N494," ",O494," ",P494," ",Q494,AF494," ",S494)</f>
        <v/>
      </c>
      <c r="W494" s="25" t="inlineStr">
        <is>
          <t>Varios usuarios</t>
        </is>
      </c>
      <c r="X494" s="25" t="inlineStr">
        <is>
          <t>KR</t>
        </is>
      </c>
      <c r="Y494" s="25" t="n">
        <v>45</v>
      </c>
      <c r="AB494" s="25" t="n">
        <v>39</v>
      </c>
      <c r="AC494" s="25" t="inlineStr">
        <is>
          <t>A</t>
        </is>
      </c>
      <c r="AE494" s="25" t="inlineStr">
        <is>
          <t>SUR</t>
        </is>
      </c>
      <c r="AH494" s="25">
        <f>CONCATENATE(X494," ",Y494," ",Z494," ",AA494," ",AB494," ",AC494," ",AD494," ",AE494," ",AF494," ",AG494)</f>
        <v/>
      </c>
      <c r="AI494" s="25" t="inlineStr">
        <is>
          <t>no reporta</t>
        </is>
      </c>
      <c r="AJ494" s="25" t="inlineStr">
        <is>
          <t>no reporta</t>
        </is>
      </c>
      <c r="AK494" s="25" t="inlineStr">
        <is>
          <t>Alcalá</t>
        </is>
      </c>
      <c r="AP494" s="25" t="n">
        <v>8</v>
      </c>
      <c r="AQ494" s="34" t="n">
        <v>42213</v>
      </c>
      <c r="AS494" s="46">
        <f>+AR494-AQ494</f>
        <v/>
      </c>
      <c r="AU494" s="25" t="inlineStr">
        <is>
          <t>Auto de archivo</t>
        </is>
      </c>
    </row>
    <row r="495">
      <c r="B495" s="25" t="inlineStr">
        <is>
          <t>496-2015</t>
        </is>
      </c>
      <c r="C495" s="25" t="n">
        <v>3685</v>
      </c>
      <c r="D495" s="25" t="inlineStr">
        <is>
          <t>HÍDRICO</t>
        </is>
      </c>
      <c r="H495" s="25" t="inlineStr">
        <is>
          <t>Afectacion de zona de retiro</t>
        </is>
      </c>
      <c r="I495" s="25" t="inlineStr">
        <is>
          <t>de oficio</t>
        </is>
      </c>
      <c r="T495" s="55">
        <f>CONCATENATE(J495," ",K495," ",L495," ",M495," ",N495," ",O495," ",P495," ",Q495,AF495," ",S495)</f>
        <v/>
      </c>
      <c r="W495" s="25" t="inlineStr">
        <is>
          <t>Erika Mejia Mejia</t>
        </is>
      </c>
      <c r="X495" s="25" t="inlineStr">
        <is>
          <t>KR</t>
        </is>
      </c>
      <c r="Y495" s="25" t="n">
        <v>27</v>
      </c>
      <c r="AB495" s="25" t="n">
        <v>7</v>
      </c>
      <c r="AC495" s="25" t="inlineStr">
        <is>
          <t>B</t>
        </is>
      </c>
      <c r="AD495" s="25" t="n">
        <v>180</v>
      </c>
      <c r="AG495" s="25" t="inlineStr">
        <is>
          <t>Apto 404</t>
        </is>
      </c>
      <c r="AH495" s="25">
        <f>CONCATENATE(X495," ",Y495," ",Z495," ",AA495," ",AB495," ",AC495," ",AD495," ",AE495," ",AF495," ",AG495)</f>
        <v/>
      </c>
      <c r="AI495" s="25" t="inlineStr">
        <is>
          <t>no reporta</t>
        </is>
      </c>
      <c r="AJ495" s="25" t="n">
        <v>3216966</v>
      </c>
      <c r="AK495" s="25" t="inlineStr">
        <is>
          <t>Las Palmas</t>
        </is>
      </c>
      <c r="AP495" s="25" t="n">
        <v>12</v>
      </c>
      <c r="AQ495" s="34" t="n">
        <v>42202</v>
      </c>
      <c r="AS495" s="46">
        <f>+AR495-AQ495</f>
        <v/>
      </c>
      <c r="AU495" s="25" t="inlineStr">
        <is>
          <t>Auto de archivo</t>
        </is>
      </c>
    </row>
    <row r="496">
      <c r="B496" s="25" t="inlineStr">
        <is>
          <t>497-2015</t>
        </is>
      </c>
      <c r="C496" s="25" t="n">
        <v>317283</v>
      </c>
      <c r="D496" s="25" t="inlineStr">
        <is>
          <t>LOTE-PREDIO</t>
        </is>
      </c>
      <c r="E496" s="25" t="inlineStr">
        <is>
          <t>RESIDUO ESPECIAL</t>
        </is>
      </c>
      <c r="H496" s="25" t="inlineStr">
        <is>
          <t>Pozo séptico construido por el municipio de Envigado, que está rebosando y está generando contaminación al lote vecino, generando malos olores e incomodidades a la comunidad.</t>
        </is>
      </c>
      <c r="I496" s="25" t="inlineStr">
        <is>
          <t>Enrique Londoño</t>
        </is>
      </c>
      <c r="S496" s="25" t="inlineStr">
        <is>
          <t>Vereda Arenales Finca el Morro</t>
        </is>
      </c>
      <c r="T496" s="55">
        <f>CONCATENATE(J496," ",K496," ",L496," ",M496," ",N496," ",O496," ",P496," ",Q496,AF496," ",S496)</f>
        <v/>
      </c>
      <c r="U496" s="25" t="inlineStr">
        <is>
          <t>no reporta</t>
        </is>
      </c>
      <c r="V496" s="25" t="n">
        <v>3347896</v>
      </c>
      <c r="W496" s="25" t="inlineStr">
        <is>
          <t>Municipio de Envigado</t>
        </is>
      </c>
      <c r="AH496" s="25">
        <f>CONCATENATE(X496," ",Y496," ",Z496," ",AA496," ",AB496," ",AC496," ",AD496," ",AE496," ",AF496," ",AG496)</f>
        <v/>
      </c>
      <c r="AI496" s="25" t="inlineStr">
        <is>
          <t>no reporta</t>
        </is>
      </c>
      <c r="AJ496" s="25" t="inlineStr">
        <is>
          <t>no reporta</t>
        </is>
      </c>
      <c r="AK496" s="25" t="inlineStr">
        <is>
          <t>El Salado</t>
        </is>
      </c>
      <c r="AP496" s="25" t="n">
        <v>6</v>
      </c>
      <c r="AQ496" s="34" t="n">
        <v>42213</v>
      </c>
      <c r="AS496" s="46">
        <f>+AR496-AQ496</f>
        <v/>
      </c>
      <c r="AU496" s="25" t="inlineStr">
        <is>
          <t>Visitas técnicos</t>
        </is>
      </c>
    </row>
    <row r="497">
      <c r="B497" s="25" t="inlineStr">
        <is>
          <t>498-2015</t>
        </is>
      </c>
      <c r="C497" s="25" t="n">
        <v>3694</v>
      </c>
      <c r="D497" s="25" t="inlineStr">
        <is>
          <t>HÍDRICO</t>
        </is>
      </c>
      <c r="H497" s="25" t="inlineStr">
        <is>
          <t>Contruccion en zona de retiro de kiosco en guadua.</t>
        </is>
      </c>
      <c r="I497" s="25" t="inlineStr">
        <is>
          <t>de oficio</t>
        </is>
      </c>
      <c r="T497" s="55">
        <f>CONCATENATE(J497," ",K497," ",L497," ",M497," ",N497," ",O497," ",P497," ",Q497,AF497," ",S497)</f>
        <v/>
      </c>
      <c r="W497" s="25" t="inlineStr">
        <is>
          <t>Jose Diez - Cronchy BBQ</t>
        </is>
      </c>
      <c r="X497" s="25" t="inlineStr">
        <is>
          <t>KR</t>
        </is>
      </c>
      <c r="Y497" s="25" t="n">
        <v>28</v>
      </c>
      <c r="AB497" s="25" t="n">
        <v>27</v>
      </c>
      <c r="AD497" s="25" t="n">
        <v>68</v>
      </c>
      <c r="AE497" s="25" t="inlineStr">
        <is>
          <t>SUR</t>
        </is>
      </c>
      <c r="AG497" s="25" t="inlineStr">
        <is>
          <t>Predio 103</t>
        </is>
      </c>
      <c r="AH497" s="25">
        <f>CONCATENATE(X497," ",Y497," ",Z497," ",AA497," ",AB497," ",AC497," ",AD497," ",AE497," ",AF497," ",AG497)</f>
        <v/>
      </c>
      <c r="AI497" s="25" t="inlineStr">
        <is>
          <t>no reporta</t>
        </is>
      </c>
      <c r="AJ497" s="25" t="n">
        <v>3861763</v>
      </c>
      <c r="AK497" s="25" t="inlineStr">
        <is>
          <t>Inmaculada</t>
        </is>
      </c>
      <c r="AP497" s="25" t="n">
        <v>5</v>
      </c>
      <c r="AQ497" s="34" t="n">
        <v>42215</v>
      </c>
      <c r="AS497" s="46">
        <f>+AR497-AQ497</f>
        <v/>
      </c>
      <c r="AU497" s="25" t="inlineStr">
        <is>
          <t>Auto de archivo</t>
        </is>
      </c>
    </row>
    <row r="498">
      <c r="B498" s="25" t="inlineStr">
        <is>
          <t>499-2015</t>
        </is>
      </c>
      <c r="C498" s="25" t="n">
        <v>3724</v>
      </c>
      <c r="D498" s="25" t="inlineStr">
        <is>
          <t>HÍDRICO</t>
        </is>
      </c>
      <c r="H498" s="25" t="inlineStr">
        <is>
          <t>Cuidado de la zona de retiro</t>
        </is>
      </c>
      <c r="I498" s="25" t="inlineStr">
        <is>
          <t>de oficio</t>
        </is>
      </c>
      <c r="T498" s="55">
        <f>CONCATENATE(J498," ",K498," ",L498," ",M498," ",N498," ",O498," ",P498," ",Q498,AF498," ",S498)</f>
        <v/>
      </c>
      <c r="W498" s="25" t="inlineStr">
        <is>
          <t>Proyecto la Querencia - Ubica Constructora sas.</t>
        </is>
      </c>
      <c r="AG498" s="25" t="inlineStr">
        <is>
          <t xml:space="preserve">Predios 139-140-119-120 y 963 </t>
        </is>
      </c>
      <c r="AH498" s="25">
        <f>CONCATENATE(X498," ",Y498," ",Z498," ",AA498," ",AB498," ",AC498," ",AD498," ",AE498," ",AF498," ",AG498)</f>
        <v/>
      </c>
      <c r="AI498" s="25" t="inlineStr">
        <is>
          <t>no reporta</t>
        </is>
      </c>
      <c r="AJ498" s="25" t="inlineStr">
        <is>
          <t>no reporta</t>
        </is>
      </c>
      <c r="AK498" s="25" t="inlineStr">
        <is>
          <t>Las Palmas</t>
        </is>
      </c>
      <c r="AL498" s="25" t="inlineStr">
        <is>
          <t>Las Palmas</t>
        </is>
      </c>
      <c r="AP498" s="25" t="n">
        <v>12</v>
      </c>
      <c r="AQ498" s="34" t="n">
        <v>42215</v>
      </c>
      <c r="AS498" s="46">
        <f>+AR498-AQ498</f>
        <v/>
      </c>
      <c r="AU498" s="25" t="inlineStr">
        <is>
          <t>Pendiente de trámite</t>
        </is>
      </c>
    </row>
    <row r="499">
      <c r="B499" s="25" t="inlineStr">
        <is>
          <t>500-2015</t>
        </is>
      </c>
      <c r="C499" s="25" t="n">
        <v>3733</v>
      </c>
      <c r="D499" s="25" t="inlineStr">
        <is>
          <t>LOTE-PREDIO</t>
        </is>
      </c>
      <c r="H499" s="25" t="inlineStr">
        <is>
          <t>Deslizamiento de talud por rebose de aguas de redes a cargo de EPM.</t>
        </is>
      </c>
      <c r="I499" s="25" t="inlineStr">
        <is>
          <t>de oficio</t>
        </is>
      </c>
      <c r="T499" s="55">
        <f>CONCATENATE(J499," ",K499," ",L499," ",M499," ",N499," ",O499," ",P499," ",Q499,AF499," ",S499)</f>
        <v/>
      </c>
      <c r="W499" s="25" t="inlineStr">
        <is>
          <t>EPM Empresas Publicas de Medellin</t>
        </is>
      </c>
      <c r="AG499" s="25" t="inlineStr">
        <is>
          <t>Parque lineal el Esmeraldal</t>
        </is>
      </c>
      <c r="AH499" s="25">
        <f>CONCATENATE(X499," ",Y499," ",Z499," ",AA499," ",AB499," ",AC499," ",AD499," ",AE499," ",AF499," ",AG499)</f>
        <v/>
      </c>
      <c r="AI499" s="25" t="inlineStr">
        <is>
          <t>no reporta</t>
        </is>
      </c>
      <c r="AJ499" s="25" t="n">
        <v>3808080</v>
      </c>
      <c r="AK499" s="25" t="inlineStr">
        <is>
          <t>El Esmeraldal</t>
        </is>
      </c>
      <c r="AP499" s="25" t="n">
        <v>4</v>
      </c>
      <c r="AQ499" s="34" t="n">
        <v>42215</v>
      </c>
      <c r="AS499" s="46">
        <f>+AR499-AQ499</f>
        <v/>
      </c>
      <c r="AU499" s="25" t="inlineStr">
        <is>
          <t>Auto de archivo</t>
        </is>
      </c>
    </row>
    <row r="500">
      <c r="B500" s="25" t="inlineStr">
        <is>
          <t>501-2015</t>
        </is>
      </c>
      <c r="C500" s="25" t="inlineStr">
        <is>
          <t>3730 - 160as1608972</t>
        </is>
      </c>
      <c r="D500" s="25" t="inlineStr">
        <is>
          <t>LOTE-PREDIO</t>
        </is>
      </c>
      <c r="H500" s="25" t="inlineStr">
        <is>
          <t>Quema de lote y zona de retiro.</t>
        </is>
      </c>
      <c r="I500" s="25" t="inlineStr">
        <is>
          <t>de oficio</t>
        </is>
      </c>
      <c r="T500" s="55">
        <f>CONCATENATE(J500," ",K500," ",L500," ",M500," ",N500," ",O500," ",P500," ",Q500,AF500," ",S500)</f>
        <v/>
      </c>
      <c r="W500" s="25" t="inlineStr">
        <is>
          <t>Impresiones Rojo sas, Copaques sas y Flaminia sas, Camilo Penagos Velez (Apoderado)</t>
        </is>
      </c>
      <c r="AG500" s="25" t="inlineStr">
        <is>
          <t>Predios 477 y 478 Sector Encenillos.</t>
        </is>
      </c>
      <c r="AH500" s="25">
        <f>CONCATENATE(X500," ",Y500," ",Z500," ",AA500," ",AB500," ",AC500," ",AD500," ",AE500," ",AF500," ",AG500)</f>
        <v/>
      </c>
      <c r="AI500" s="25" t="inlineStr">
        <is>
          <t>no reporta</t>
        </is>
      </c>
      <c r="AJ500" s="25" t="inlineStr">
        <is>
          <t>no reporta</t>
        </is>
      </c>
      <c r="AK500" s="25" t="inlineStr">
        <is>
          <t>Las Palmas</t>
        </is>
      </c>
      <c r="AL500" s="25" t="inlineStr">
        <is>
          <t>Las Palmas</t>
        </is>
      </c>
      <c r="AP500" s="25" t="n">
        <v>12</v>
      </c>
      <c r="AQ500" s="34" t="n">
        <v>42215</v>
      </c>
      <c r="AR500" s="34" t="n">
        <v>42206</v>
      </c>
      <c r="AS500" s="46">
        <f>+AR500-AQ500</f>
        <v/>
      </c>
      <c r="AU500" s="25" t="inlineStr">
        <is>
          <t>Auto de archivo</t>
        </is>
      </c>
    </row>
    <row r="501">
      <c r="B501" s="25" t="inlineStr">
        <is>
          <t>502-2015</t>
        </is>
      </c>
      <c r="C501" s="25" t="n">
        <v>318560</v>
      </c>
      <c r="D501" s="25" t="inlineStr">
        <is>
          <t>LOTE-PREDIO</t>
        </is>
      </c>
      <c r="E501" s="25" t="inlineStr">
        <is>
          <t>RESIDUOS SOLIDOS</t>
        </is>
      </c>
      <c r="H501" s="25" t="inlineStr">
        <is>
          <t>Tiran Basuras , escombros y colillas de cigarrillo.</t>
        </is>
      </c>
      <c r="I501" s="25" t="inlineStr">
        <is>
          <t>Antonio Jose Rueda</t>
        </is>
      </c>
      <c r="T501" s="55">
        <f>CONCATENATE(J501," ",K501," ",L501," ",M501," ",N501," ",O501," ",P501," ",Q501,AF501," ",S501)</f>
        <v/>
      </c>
      <c r="V501" s="25" t="n">
        <v>2767238</v>
      </c>
      <c r="W501" s="25" t="inlineStr">
        <is>
          <t>por determinar</t>
        </is>
      </c>
      <c r="X501" s="25" t="inlineStr">
        <is>
          <t>CL</t>
        </is>
      </c>
      <c r="Y501" s="25" t="n">
        <v>41</v>
      </c>
      <c r="Z501" s="25" t="inlineStr">
        <is>
          <t>AA</t>
        </is>
      </c>
      <c r="AA501" s="25" t="inlineStr">
        <is>
          <t>SUR</t>
        </is>
      </c>
      <c r="AB501" s="25" t="n">
        <v>29</v>
      </c>
      <c r="AD501" s="25" t="n">
        <v>16</v>
      </c>
      <c r="AH501" s="25">
        <f>CONCATENATE(X501," ",Y501," ",Z501," ",AA501," ",AB501," ",AC501," ",AD501," ",AE501," ",AF501," ",AG501)</f>
        <v/>
      </c>
      <c r="AI501" s="25" t="inlineStr">
        <is>
          <t>no reporta</t>
        </is>
      </c>
      <c r="AJ501" s="25" t="inlineStr">
        <is>
          <t>no reporta</t>
        </is>
      </c>
      <c r="AK501" s="25" t="inlineStr">
        <is>
          <t>San Rafael</t>
        </is>
      </c>
      <c r="AP501" s="25" t="n">
        <v>6</v>
      </c>
      <c r="AQ501" s="34" t="n">
        <v>42216</v>
      </c>
      <c r="AS501" s="46">
        <f>+AR501-AQ501</f>
        <v/>
      </c>
      <c r="AU501" s="25" t="inlineStr">
        <is>
          <t>Auto de archivo</t>
        </is>
      </c>
      <c r="AV501" s="25" t="inlineStr">
        <is>
          <t>Auto de Archivo, informacion incompleta.</t>
        </is>
      </c>
    </row>
    <row r="502">
      <c r="B502" s="25" t="inlineStr">
        <is>
          <t>503-2015</t>
        </is>
      </c>
      <c r="C502" s="25" t="n">
        <v>314964</v>
      </c>
      <c r="E502" s="25" t="inlineStr">
        <is>
          <t>RESIDUOS SOLIDOS</t>
        </is>
      </c>
      <c r="H502" s="25" t="inlineStr">
        <is>
          <t>Sacan y acumulan escombros en el espacio publico.</t>
        </is>
      </c>
      <c r="I502" s="25" t="inlineStr">
        <is>
          <t>Anonimo</t>
        </is>
      </c>
      <c r="T502" s="55">
        <f>CONCATENATE(J502," ",K502," ",L502," ",M502," ",N502," ",O502," ",P502," ",Q502,AF502," ",S502)</f>
        <v/>
      </c>
      <c r="W502" s="25" t="inlineStr">
        <is>
          <t>Lucy</t>
        </is>
      </c>
      <c r="X502" s="25" t="inlineStr">
        <is>
          <t>KR</t>
        </is>
      </c>
      <c r="Y502" s="25" t="n">
        <v>42</v>
      </c>
      <c r="Z502" s="25" t="inlineStr">
        <is>
          <t>A</t>
        </is>
      </c>
      <c r="AB502" s="25" t="n">
        <v>26</v>
      </c>
      <c r="AC502" s="25" t="inlineStr">
        <is>
          <t>A</t>
        </is>
      </c>
      <c r="AD502" s="25" t="n">
        <v>160</v>
      </c>
      <c r="AE502" s="25" t="inlineStr">
        <is>
          <t>SUR</t>
        </is>
      </c>
      <c r="AH502" s="25">
        <f>CONCATENATE(X502," ",Y502," ",Z502," ",AA502," ",AB502," ",AC502," ",AD502," ",AE502," ",AF502," ",AG502)</f>
        <v/>
      </c>
      <c r="AI502" s="25" t="inlineStr">
        <is>
          <t>no reporta</t>
        </is>
      </c>
      <c r="AJ502" s="25" t="inlineStr">
        <is>
          <t>no reporta</t>
        </is>
      </c>
      <c r="AK502" s="25" t="inlineStr">
        <is>
          <t>Las Orquideas</t>
        </is>
      </c>
      <c r="AP502" s="25" t="n">
        <v>3</v>
      </c>
      <c r="AQ502" s="34" t="n">
        <v>42206</v>
      </c>
      <c r="AS502" s="46">
        <f>+AR502-AQ502</f>
        <v/>
      </c>
      <c r="AU502" s="25" t="inlineStr">
        <is>
          <t>Auto de archivo</t>
        </is>
      </c>
    </row>
    <row r="503">
      <c r="B503" s="25" t="inlineStr">
        <is>
          <t>504-2015</t>
        </is>
      </c>
      <c r="C503" s="25" t="n">
        <v>1311548</v>
      </c>
      <c r="D503" s="25" t="inlineStr">
        <is>
          <t>HÍDRICO</t>
        </is>
      </c>
      <c r="H503" s="25" t="inlineStr">
        <is>
          <t>Verificacion de abasto de agua de los predios 279 y 1026.</t>
        </is>
      </c>
      <c r="I503" s="25" t="inlineStr">
        <is>
          <t>de oficio</t>
        </is>
      </c>
      <c r="T503" s="55">
        <f>CONCATENATE(J503," ",K503," ",L503," ",M503," ",N503," ",O503," ",P503," ",Q503,AF503," ",S503)</f>
        <v/>
      </c>
      <c r="W503" s="25" t="inlineStr">
        <is>
          <t>Por determinar</t>
        </is>
      </c>
      <c r="AG503" s="25" t="inlineStr">
        <is>
          <t>Alto de las palmas</t>
        </is>
      </c>
      <c r="AH503" s="25">
        <f>CONCATENATE(X503," ",Y503," ",Z503," ",AA503," ",AB503," ",AC503," ",AD503," ",AE503," ",AF503," ",AG503)</f>
        <v/>
      </c>
      <c r="AI503" s="25" t="inlineStr">
        <is>
          <t>no reporta</t>
        </is>
      </c>
      <c r="AJ503" s="25" t="inlineStr">
        <is>
          <t>no reporta</t>
        </is>
      </c>
      <c r="AK503" s="25" t="inlineStr">
        <is>
          <t>Las Palmas</t>
        </is>
      </c>
      <c r="AL503" s="25" t="inlineStr">
        <is>
          <t>Las Palmas</t>
        </is>
      </c>
      <c r="AP503" s="25" t="n">
        <v>12</v>
      </c>
      <c r="AQ503" s="34" t="n">
        <v>42216</v>
      </c>
      <c r="AS503" s="46">
        <f>+AR503-AQ503</f>
        <v/>
      </c>
      <c r="AU503" s="25" t="inlineStr">
        <is>
          <t>Auto de archivo</t>
        </is>
      </c>
    </row>
    <row r="504">
      <c r="B504" s="25" t="inlineStr">
        <is>
          <t>505-2015</t>
        </is>
      </c>
      <c r="C504" s="25" t="inlineStr">
        <is>
          <t>S-2015-110965SEPRO-GUPAE-29.25</t>
        </is>
      </c>
      <c r="D504" s="25" t="inlineStr">
        <is>
          <t>FAUNA DOMÉSTICA</t>
        </is>
      </c>
      <c r="H504" s="25" t="inlineStr">
        <is>
          <t>Perro que agrede a un niño, el perro fue retenido por el CAI de las cometas.</t>
        </is>
      </c>
      <c r="I504" s="25" t="inlineStr">
        <is>
          <t>de oficio (Ponal)</t>
        </is>
      </c>
      <c r="T504" s="55">
        <f>CONCATENATE(J504," ",K504," ",L504," ",M504," ",N504," ",O504," ",P504," ",Q504,AF504," ",S504)</f>
        <v/>
      </c>
      <c r="W504" s="25" t="inlineStr">
        <is>
          <t>Por determinar</t>
        </is>
      </c>
      <c r="AH504" s="25">
        <f>CONCATENATE(X504," ",Y504," ",Z504," ",AA504," ",AB504," ",AC504," ",AD504," ",AE504," ",AF504," ",AG504)</f>
        <v/>
      </c>
      <c r="AI504" s="25" t="inlineStr">
        <is>
          <t>no reporta</t>
        </is>
      </c>
      <c r="AJ504" s="25" t="inlineStr">
        <is>
          <t>no reporta</t>
        </is>
      </c>
      <c r="AK504" s="25" t="inlineStr">
        <is>
          <t>Uribe Angel</t>
        </is>
      </c>
      <c r="AP504" s="25" t="n">
        <v>3</v>
      </c>
      <c r="AQ504" s="34" t="n">
        <v>42222</v>
      </c>
      <c r="AS504" s="46">
        <f>+AR504-AQ504</f>
        <v/>
      </c>
      <c r="AU504" s="25" t="inlineStr">
        <is>
          <t>Auto de archivo</t>
        </is>
      </c>
      <c r="AV504" s="25" t="inlineStr">
        <is>
          <t>El perro fue recuperado y se entregara en adopcion, nuevamente.</t>
        </is>
      </c>
    </row>
    <row r="505">
      <c r="B505" s="25" t="inlineStr">
        <is>
          <t>506-2015</t>
        </is>
      </c>
      <c r="C505" s="25" t="inlineStr">
        <is>
          <t>321490 - 321438</t>
        </is>
      </c>
      <c r="D505" s="25" t="inlineStr">
        <is>
          <t>LOTE-PREDIO</t>
        </is>
      </c>
      <c r="E505" s="25" t="inlineStr">
        <is>
          <t>RESIDUO ESPECIAL</t>
        </is>
      </c>
      <c r="H505" s="25" t="inlineStr">
        <is>
          <t>Estan tirando excremento de cerdos a una manga</t>
        </is>
      </c>
      <c r="I505" s="25" t="inlineStr">
        <is>
          <t xml:space="preserve">Jhoan Sebastian Perez (Finca la Mariela - frente al charco de Herney) </t>
        </is>
      </c>
      <c r="T505" s="55">
        <f>CONCATENATE(J505," ",K505," ",L505," ",M505," ",N505," ",O505," ",P505," ",Q505,AF505," ",S505)</f>
        <v/>
      </c>
      <c r="W505" s="25" t="inlineStr">
        <is>
          <t>Porcicarnes</t>
        </is>
      </c>
      <c r="AG505" s="25" t="inlineStr">
        <is>
          <t>Vereda el Vallano</t>
        </is>
      </c>
      <c r="AH505" s="25">
        <f>CONCATENATE(X505," ",Y505," ",Z505," ",AA505," ",AB505," ",AC505," ",AD505," ",AE505," ",AF505," ",AG505)</f>
        <v/>
      </c>
      <c r="AI505" s="25" t="inlineStr">
        <is>
          <t>no reporta</t>
        </is>
      </c>
      <c r="AJ505" s="25" t="inlineStr">
        <is>
          <t>no reporta</t>
        </is>
      </c>
      <c r="AK505" s="25" t="inlineStr">
        <is>
          <t>El Vallano</t>
        </is>
      </c>
      <c r="AL505" s="25" t="inlineStr">
        <is>
          <t>El Vallano</t>
        </is>
      </c>
      <c r="AP505" s="25" t="n">
        <v>11</v>
      </c>
      <c r="AQ505" s="34" t="n">
        <v>42222</v>
      </c>
      <c r="AS505" s="46">
        <f>+AR505-AQ505</f>
        <v/>
      </c>
      <c r="AU505" s="25" t="inlineStr">
        <is>
          <t>Auto de archivo</t>
        </is>
      </c>
    </row>
    <row r="506">
      <c r="B506" s="25" t="inlineStr">
        <is>
          <t>507-2015</t>
        </is>
      </c>
      <c r="C506" s="25" t="n">
        <v>321482</v>
      </c>
      <c r="D506" s="25" t="inlineStr">
        <is>
          <t>FLORA</t>
        </is>
      </c>
      <c r="H506" s="25" t="inlineStr">
        <is>
          <t>Informe del ICA para solicitar a los viveros para inicien los tramites del registro.</t>
        </is>
      </c>
      <c r="I506" s="25" t="inlineStr">
        <is>
          <t>ICA</t>
        </is>
      </c>
      <c r="T506" s="55">
        <f>CONCATENATE(J506," ",K506," ",L506," ",M506," ",N506," ",O506," ",P506," ",Q506,AF506," ",S506)</f>
        <v/>
      </c>
      <c r="W506" s="25" t="inlineStr">
        <is>
          <t>Varios usuarios</t>
        </is>
      </c>
      <c r="AF506" s="25" t="inlineStr">
        <is>
          <t xml:space="preserve">Vivieros del municipio de Envigado </t>
        </is>
      </c>
      <c r="AH506" s="25">
        <f>CONCATENATE(X506," ",Y506," ",Z506," ",AA506," ",AB506," ",AC506," ",AD506," ",AE506," ",AF506," ",AG506)</f>
        <v/>
      </c>
      <c r="AI506" s="25" t="inlineStr">
        <is>
          <t>no reporta</t>
        </is>
      </c>
      <c r="AJ506" s="25" t="inlineStr">
        <is>
          <t>no reporta</t>
        </is>
      </c>
      <c r="AK506" s="25" t="inlineStr">
        <is>
          <t>Zona Centro</t>
        </is>
      </c>
      <c r="AP506" s="25" t="n">
        <v>9</v>
      </c>
      <c r="AQ506" s="34" t="n">
        <v>42222</v>
      </c>
      <c r="AS506" s="46">
        <f>+AR506-AQ506</f>
        <v/>
      </c>
      <c r="AU506" s="25" t="inlineStr">
        <is>
          <t>Citaciones</t>
        </is>
      </c>
    </row>
    <row r="507">
      <c r="B507" s="25" t="inlineStr">
        <is>
          <t>508-2015</t>
        </is>
      </c>
      <c r="C507" s="25" t="n">
        <v>320301</v>
      </c>
      <c r="E507" s="25" t="inlineStr">
        <is>
          <t>RESIDUOS SOLIDOS</t>
        </is>
      </c>
      <c r="H507" s="25" t="inlineStr">
        <is>
          <t xml:space="preserve">Mala disposicion de residuos solidos </t>
        </is>
      </c>
      <c r="I507" s="25" t="inlineStr">
        <is>
          <t>de oficio</t>
        </is>
      </c>
      <c r="T507" s="55">
        <f>CONCATENATE(J507," ",K507," ",L507," ",M507," ",N507," ",O507," ",P507," ",Q507,AF507," ",S507)</f>
        <v/>
      </c>
      <c r="W507" s="25" t="inlineStr">
        <is>
          <t>Bisicleteria Superciclas</t>
        </is>
      </c>
      <c r="X507" s="25" t="inlineStr">
        <is>
          <t>CL</t>
        </is>
      </c>
      <c r="Y507" s="25" t="n">
        <v>39</v>
      </c>
      <c r="AB507" s="25" t="n">
        <v>40</v>
      </c>
      <c r="AD507" s="25" t="n">
        <v>9</v>
      </c>
      <c r="AH507" s="25">
        <f>CONCATENATE(X507," ",Y507," ",Z507," ",AA507," ",AB507," ",AC507," ",AD507," ",AE507," ",AF507," ",AG507)</f>
        <v/>
      </c>
      <c r="AI507" s="25" t="inlineStr">
        <is>
          <t>no reporta</t>
        </is>
      </c>
      <c r="AJ507" s="25" t="n">
        <v>2706173</v>
      </c>
      <c r="AK507" s="25" t="inlineStr">
        <is>
          <t>Zona Centro</t>
        </is>
      </c>
      <c r="AP507" s="25" t="n">
        <v>9</v>
      </c>
      <c r="AQ507" s="34" t="n">
        <v>42214</v>
      </c>
      <c r="AS507" s="46">
        <f>+AR507-AQ507</f>
        <v/>
      </c>
      <c r="AU507" s="25" t="inlineStr">
        <is>
          <t xml:space="preserve">Auto de inicio </t>
        </is>
      </c>
    </row>
    <row r="508">
      <c r="B508" s="25" t="inlineStr">
        <is>
          <t>509-2015</t>
        </is>
      </c>
      <c r="C508" s="25" t="n">
        <v>320300</v>
      </c>
      <c r="E508" s="25" t="inlineStr">
        <is>
          <t>RESIDUOS SOLIDOS</t>
        </is>
      </c>
      <c r="H508" s="25" t="inlineStr">
        <is>
          <t xml:space="preserve">Mala disposicion de residuos solidos </t>
        </is>
      </c>
      <c r="I508" s="25" t="inlineStr">
        <is>
          <t>de oficio</t>
        </is>
      </c>
      <c r="T508" s="55">
        <f>CONCATENATE(J508," ",K508," ",L508," ",M508," ",N508," ",O508," ",P508," ",Q508,AF508," ",S508)</f>
        <v/>
      </c>
      <c r="W508" s="25" t="inlineStr">
        <is>
          <t>Fabrica de muebles Zapan</t>
        </is>
      </c>
      <c r="X508" s="25" t="inlineStr">
        <is>
          <t>CL</t>
        </is>
      </c>
      <c r="Y508" s="25" t="n">
        <v>39</v>
      </c>
      <c r="AB508" s="25" t="n">
        <v>40</v>
      </c>
      <c r="AD508" s="25" t="n">
        <v>13</v>
      </c>
      <c r="AH508" s="25">
        <f>CONCATENATE(X508," ",Y508," ",Z508," ",AA508," ",AB508," ",AC508," ",AD508," ",AE508," ",AF508," ",AG508)</f>
        <v/>
      </c>
      <c r="AI508" s="25" t="inlineStr">
        <is>
          <t>no reporta</t>
        </is>
      </c>
      <c r="AJ508" s="25" t="n">
        <v>3323320</v>
      </c>
      <c r="AK508" s="25" t="inlineStr">
        <is>
          <t>Zona Centro</t>
        </is>
      </c>
      <c r="AP508" s="25" t="n">
        <v>9</v>
      </c>
      <c r="AQ508" s="34" t="n">
        <v>42214</v>
      </c>
      <c r="AS508" s="46">
        <f>+AR508-AQ508</f>
        <v/>
      </c>
      <c r="AU508" s="25" t="inlineStr">
        <is>
          <t xml:space="preserve">Auto de inicio </t>
        </is>
      </c>
    </row>
    <row r="509">
      <c r="B509" s="25" t="inlineStr">
        <is>
          <t>510-2015</t>
        </is>
      </c>
      <c r="C509" s="25" t="n">
        <v>320299</v>
      </c>
      <c r="E509" s="25" t="inlineStr">
        <is>
          <t>RESIDUOS SOLIDOS</t>
        </is>
      </c>
      <c r="H509" s="25" t="inlineStr">
        <is>
          <t xml:space="preserve">Mala disposicion de residuos solidos </t>
        </is>
      </c>
      <c r="I509" s="25" t="inlineStr">
        <is>
          <t>de oficio</t>
        </is>
      </c>
      <c r="T509" s="55">
        <f>CONCATENATE(J509," ",K509," ",L509," ",M509," ",N509," ",O509," ",P509," ",Q509,AF509," ",S509)</f>
        <v/>
      </c>
      <c r="W509" s="25" t="inlineStr">
        <is>
          <t>Gilberto Martinez</t>
        </is>
      </c>
      <c r="X509" s="25" t="inlineStr">
        <is>
          <t>KR</t>
        </is>
      </c>
      <c r="Y509" s="25" t="n">
        <v>40</v>
      </c>
      <c r="AB509" s="25" t="n">
        <v>38</v>
      </c>
      <c r="AD509" s="25" t="n">
        <v>76</v>
      </c>
      <c r="AE509" s="25" t="inlineStr">
        <is>
          <t>SUR</t>
        </is>
      </c>
      <c r="AH509" s="25">
        <f>CONCATENATE(X509," ",Y509," ",Z509," ",AA509," ",AB509," ",AC509," ",AD509," ",AE509," ",AF509," ",AG509)</f>
        <v/>
      </c>
      <c r="AI509" s="25" t="inlineStr">
        <is>
          <t>no reporta</t>
        </is>
      </c>
      <c r="AJ509" s="25" t="inlineStr">
        <is>
          <t>no reporta</t>
        </is>
      </c>
      <c r="AK509" s="25" t="inlineStr">
        <is>
          <t>Zona Centro</t>
        </is>
      </c>
      <c r="AP509" s="25" t="n">
        <v>9</v>
      </c>
      <c r="AQ509" s="34" t="n">
        <v>42219</v>
      </c>
      <c r="AS509" s="46">
        <f>+AR509-AQ509</f>
        <v/>
      </c>
      <c r="AU509" s="25" t="inlineStr">
        <is>
          <t>Auto de archivo</t>
        </is>
      </c>
    </row>
    <row r="510">
      <c r="B510" s="25" t="inlineStr">
        <is>
          <t>511-2015</t>
        </is>
      </c>
      <c r="C510" s="25" t="n">
        <v>320298</v>
      </c>
      <c r="E510" s="25" t="inlineStr">
        <is>
          <t>RESIDUOS SOLIDOS</t>
        </is>
      </c>
      <c r="H510" s="25" t="inlineStr">
        <is>
          <t xml:space="preserve">Mala disposicion de residuos solidos </t>
        </is>
      </c>
      <c r="I510" s="25" t="inlineStr">
        <is>
          <t>de oficio</t>
        </is>
      </c>
      <c r="T510" s="55">
        <f>CONCATENATE(J510," ",K510," ",L510," ",M510," ",N510," ",O510," ",P510," ",Q510,AF510," ",S510)</f>
        <v/>
      </c>
      <c r="W510" s="25" t="inlineStr">
        <is>
          <t>Beatriz Elisa Vargas</t>
        </is>
      </c>
      <c r="X510" s="25" t="inlineStr">
        <is>
          <t>CL</t>
        </is>
      </c>
      <c r="Y510" s="25" t="n">
        <v>39</v>
      </c>
      <c r="AA510" s="25" t="inlineStr">
        <is>
          <t>SUR</t>
        </is>
      </c>
      <c r="AB510" s="25" t="n">
        <v>38</v>
      </c>
      <c r="AD510" s="25" t="n">
        <v>25</v>
      </c>
      <c r="AH510" s="25">
        <f>CONCATENATE(X510," ",Y510," ",Z510," ",AA510," ",AB510," ",AC510," ",AD510," ",AE510," ",AF510," ",AG510)</f>
        <v/>
      </c>
      <c r="AI510" s="25" t="inlineStr">
        <is>
          <t>no reporta</t>
        </is>
      </c>
      <c r="AJ510" s="25" t="inlineStr">
        <is>
          <t>no reporta</t>
        </is>
      </c>
      <c r="AK510" s="25" t="inlineStr">
        <is>
          <t>Zona Centro</t>
        </is>
      </c>
      <c r="AP510" s="25" t="n">
        <v>9</v>
      </c>
      <c r="AQ510" s="34" t="n">
        <v>42219</v>
      </c>
      <c r="AS510" s="46">
        <f>+AR510-AQ510</f>
        <v/>
      </c>
      <c r="AU510" s="25" t="inlineStr">
        <is>
          <t>Auto de archivo</t>
        </is>
      </c>
    </row>
    <row r="511">
      <c r="B511" s="25" t="inlineStr">
        <is>
          <t>512-2015</t>
        </is>
      </c>
      <c r="C511" s="25" t="n">
        <v>320297</v>
      </c>
      <c r="E511" s="25" t="inlineStr">
        <is>
          <t>RESIDUOS SOLIDOS</t>
        </is>
      </c>
      <c r="H511" s="25" t="inlineStr">
        <is>
          <t xml:space="preserve">Mala disposicion de residuos solidos </t>
        </is>
      </c>
      <c r="I511" s="25" t="inlineStr">
        <is>
          <t>de oficio</t>
        </is>
      </c>
      <c r="T511" s="55">
        <f>CONCATENATE(J511," ",K511," ",L511," ",M511," ",N511," ",O511," ",P511," ",Q511,AF511," ",S511)</f>
        <v/>
      </c>
      <c r="W511" s="25" t="inlineStr">
        <is>
          <t>Alonso Ochoa</t>
        </is>
      </c>
      <c r="X511" s="25" t="inlineStr">
        <is>
          <t>KR</t>
        </is>
      </c>
      <c r="Y511" s="25" t="n">
        <v>39</v>
      </c>
      <c r="Z511" s="25" t="inlineStr">
        <is>
          <t>F</t>
        </is>
      </c>
      <c r="AB511" s="25" t="n">
        <v>39</v>
      </c>
      <c r="AD511" s="25" t="n">
        <v>70</v>
      </c>
      <c r="AE511" s="25" t="inlineStr">
        <is>
          <t>SUR</t>
        </is>
      </c>
      <c r="AH511" s="25">
        <f>CONCATENATE(X511," ",Y511," ",Z511," ",AA511," ",AB511," ",AC511," ",AD511," ",AE511," ",AF511," ",AG511)</f>
        <v/>
      </c>
      <c r="AI511" s="25" t="inlineStr">
        <is>
          <t>no reporta</t>
        </is>
      </c>
      <c r="AJ511" s="25" t="inlineStr">
        <is>
          <t>no reporta</t>
        </is>
      </c>
      <c r="AK511" s="25" t="inlineStr">
        <is>
          <t>Zona Centro</t>
        </is>
      </c>
      <c r="AP511" s="25" t="n">
        <v>9</v>
      </c>
      <c r="AQ511" s="34" t="n">
        <v>42219</v>
      </c>
      <c r="AS511" s="46">
        <f>+AR511-AQ511</f>
        <v/>
      </c>
      <c r="AU511" s="25" t="inlineStr">
        <is>
          <t>Auto de archivo</t>
        </is>
      </c>
    </row>
    <row r="512">
      <c r="B512" s="25" t="inlineStr">
        <is>
          <t>513-2015</t>
        </is>
      </c>
      <c r="C512" s="25" t="n">
        <v>320612</v>
      </c>
      <c r="D512" s="25" t="inlineStr">
        <is>
          <t>FAUNA DOMÉSTICA</t>
        </is>
      </c>
      <c r="E512" s="25" t="inlineStr">
        <is>
          <t>RESIDUO ESPECIAL</t>
        </is>
      </c>
      <c r="H512" s="25" t="inlineStr">
        <is>
          <t xml:space="preserve">La señora Libia y sus hijos sacan los perros al callejon y no recoge los excrementos, esto genera problemas con los vecinos. </t>
        </is>
      </c>
      <c r="I512" s="25" t="inlineStr">
        <is>
          <t>Anonimo</t>
        </is>
      </c>
      <c r="T512" s="55">
        <f>CONCATENATE(J512," ",K512," ",L512," ",M512," ",N512," ",O512," ",P512," ",Q512,AF512," ",S512)</f>
        <v/>
      </c>
      <c r="W512" s="25" t="inlineStr">
        <is>
          <t>Libia</t>
        </is>
      </c>
      <c r="X512" s="25" t="inlineStr">
        <is>
          <t>CL</t>
        </is>
      </c>
      <c r="Y512" s="25" t="n">
        <v>39</v>
      </c>
      <c r="AA512" s="25" t="inlineStr">
        <is>
          <t>SUR</t>
        </is>
      </c>
      <c r="AB512" s="25" t="n">
        <v>35</v>
      </c>
      <c r="AD512" s="25" t="n">
        <v>15</v>
      </c>
      <c r="AG512" s="25" t="inlineStr">
        <is>
          <t>Int. 108</t>
        </is>
      </c>
      <c r="AH512" s="25">
        <f>CONCATENATE(X512," ",Y512," ",Z512," ",AA512," ",AB512," ",AC512," ",AD512," ",AE512," ",AF512," ",AG512)</f>
        <v/>
      </c>
      <c r="AI512" s="25" t="inlineStr">
        <is>
          <t>no reporta</t>
        </is>
      </c>
      <c r="AJ512" s="25" t="inlineStr">
        <is>
          <t>no reporta</t>
        </is>
      </c>
      <c r="AK512" s="25" t="inlineStr">
        <is>
          <t>Mesa</t>
        </is>
      </c>
      <c r="AP512" s="25" t="n">
        <v>9</v>
      </c>
      <c r="AQ512" s="34" t="n">
        <v>42220</v>
      </c>
      <c r="AS512" s="46">
        <f>+AR512-AQ512</f>
        <v/>
      </c>
      <c r="AU512" s="25" t="inlineStr">
        <is>
          <t>Auto de archivo</t>
        </is>
      </c>
    </row>
    <row r="513">
      <c r="B513" s="25" t="inlineStr">
        <is>
          <t>514-2015</t>
        </is>
      </c>
      <c r="C513" s="25" t="n">
        <v>319935</v>
      </c>
      <c r="D513" s="25" t="inlineStr">
        <is>
          <t>FAUNA DOMÉSTICA</t>
        </is>
      </c>
      <c r="H513" s="25" t="inlineStr">
        <is>
          <t>Ataque de perro a Niño en ascensor</t>
        </is>
      </c>
      <c r="I513" s="25" t="inlineStr">
        <is>
          <t>Yesica Alejandra</t>
        </is>
      </c>
      <c r="J513" s="25" t="inlineStr">
        <is>
          <t>KR</t>
        </is>
      </c>
      <c r="K513" s="25" t="n">
        <v>39</v>
      </c>
      <c r="L513" s="25" t="inlineStr">
        <is>
          <t>E</t>
        </is>
      </c>
      <c r="N513" s="25" t="n">
        <v>48</v>
      </c>
      <c r="O513" s="25" t="inlineStr">
        <is>
          <t>F</t>
        </is>
      </c>
      <c r="P513" s="25" t="n">
        <v>50</v>
      </c>
      <c r="Q513" s="25" t="inlineStr">
        <is>
          <t>SUR</t>
        </is>
      </c>
      <c r="T513" s="55">
        <f>CONCATENATE(J513," ",K513," ",L513," ",M513," ",N513," ",O513," ",P513," ",Q513,AF513," ",S513)</f>
        <v/>
      </c>
      <c r="V513" s="25" t="inlineStr">
        <is>
          <t>4233361 - 3147984244</t>
        </is>
      </c>
      <c r="W513" s="25" t="inlineStr">
        <is>
          <t>Tomas Ochoa</t>
        </is>
      </c>
      <c r="X513" s="25" t="inlineStr">
        <is>
          <t>KR</t>
        </is>
      </c>
      <c r="Y513" s="25" t="n">
        <v>39</v>
      </c>
      <c r="Z513" s="25" t="inlineStr">
        <is>
          <t>E</t>
        </is>
      </c>
      <c r="AB513" s="25" t="n">
        <v>48</v>
      </c>
      <c r="AC513" s="25" t="inlineStr">
        <is>
          <t>F</t>
        </is>
      </c>
      <c r="AD513" s="25" t="n">
        <v>50</v>
      </c>
      <c r="AE513" s="25" t="inlineStr">
        <is>
          <t>SUR</t>
        </is>
      </c>
      <c r="AG513" s="25" t="inlineStr">
        <is>
          <t>Apto 412 Volga de la Cuenca</t>
        </is>
      </c>
      <c r="AH513" s="25">
        <f>CONCATENATE(X513," ",Y513," ",Z513," ",AA513," ",AB513," ",AC513," ",AD513," ",AE513," ",AF513," ",AG513)</f>
        <v/>
      </c>
      <c r="AI513" s="25" t="inlineStr">
        <is>
          <t>no reporta</t>
        </is>
      </c>
      <c r="AJ513" s="25" t="inlineStr">
        <is>
          <t>no reporta</t>
        </is>
      </c>
      <c r="AK513" s="25" t="inlineStr">
        <is>
          <t>Loma del Barro</t>
        </is>
      </c>
      <c r="AP513" s="25" t="n">
        <v>7</v>
      </c>
      <c r="AQ513" s="34" t="n">
        <v>42219</v>
      </c>
      <c r="AS513" s="46">
        <f>+AR513-AQ513</f>
        <v/>
      </c>
      <c r="AU513" s="25" t="inlineStr">
        <is>
          <t>Auto de archivo</t>
        </is>
      </c>
    </row>
    <row r="514">
      <c r="B514" s="25" t="inlineStr">
        <is>
          <t>515-2015</t>
        </is>
      </c>
      <c r="C514" s="25" t="n">
        <v>320547</v>
      </c>
      <c r="E514" s="25" t="inlineStr">
        <is>
          <t>RESIDUOS SOLIDOS</t>
        </is>
      </c>
      <c r="H514" s="25" t="inlineStr">
        <is>
          <t xml:space="preserve">Mala disposicion de residuos solidos </t>
        </is>
      </c>
      <c r="I514" s="25" t="inlineStr">
        <is>
          <t>de oficio</t>
        </is>
      </c>
      <c r="T514" s="55">
        <f>CONCATENATE(J514," ",K514," ",L514," ",M514," ",N514," ",O514," ",P514," ",Q514,AF514," ",S514)</f>
        <v/>
      </c>
      <c r="W514" s="25" t="inlineStr">
        <is>
          <t>Mega industrias alimenticias s.a</t>
        </is>
      </c>
      <c r="AH514" s="25">
        <f>CONCATENATE(X514," ",Y514," ",Z514," ",AA514," ",AB514," ",AC514," ",AD514," ",AE514," ",AF514," ",AG514)</f>
        <v/>
      </c>
      <c r="AK514" s="25" t="inlineStr">
        <is>
          <t>Zona Centro</t>
        </is>
      </c>
      <c r="AP514" s="25" t="n">
        <v>9</v>
      </c>
      <c r="AQ514" s="34" t="n">
        <v>42220</v>
      </c>
      <c r="AS514" s="46">
        <f>+AR514-AQ514</f>
        <v/>
      </c>
      <c r="AU514" s="25" t="inlineStr">
        <is>
          <t>Auto de archivo</t>
        </is>
      </c>
    </row>
    <row r="515">
      <c r="B515" s="25" t="inlineStr">
        <is>
          <t>516-2015</t>
        </is>
      </c>
      <c r="C515" s="25" t="n">
        <v>320296</v>
      </c>
      <c r="E515" s="25" t="inlineStr">
        <is>
          <t>RESIDUOS SOLIDOS</t>
        </is>
      </c>
      <c r="H515" s="25" t="inlineStr">
        <is>
          <t xml:space="preserve">Mala disposicion de residuos solidos </t>
        </is>
      </c>
      <c r="I515" s="25" t="inlineStr">
        <is>
          <t>de oficio</t>
        </is>
      </c>
      <c r="T515" s="55">
        <f>CONCATENATE(J515," ",K515," ",L515," ",M515," ",N515," ",O515," ",P515," ",Q515,AF515," ",S515)</f>
        <v/>
      </c>
      <c r="W515" s="25" t="inlineStr">
        <is>
          <t>por determinar</t>
        </is>
      </c>
      <c r="X515" s="25" t="inlineStr">
        <is>
          <t>CL</t>
        </is>
      </c>
      <c r="Y515" s="25" t="n">
        <v>39</v>
      </c>
      <c r="AB515" s="25" t="n">
        <v>40</v>
      </c>
      <c r="AD515" s="25" t="n">
        <v>15</v>
      </c>
      <c r="AH515" s="25">
        <f>CONCATENATE(X515," ",Y515," ",Z515," ",AA515," ",AB515," ",AC515," ",AD515," ",AE515," ",AF515," ",AG515)</f>
        <v/>
      </c>
      <c r="AI515" s="25" t="inlineStr">
        <is>
          <t>no reporta</t>
        </is>
      </c>
      <c r="AJ515" s="25" t="inlineStr">
        <is>
          <t>no reporta</t>
        </is>
      </c>
      <c r="AK515" s="25" t="inlineStr">
        <is>
          <t>Zona Centro</t>
        </is>
      </c>
      <c r="AP515" s="25" t="n">
        <v>9</v>
      </c>
      <c r="AQ515" s="34" t="n">
        <v>42219</v>
      </c>
      <c r="AS515" s="46">
        <f>+AR515-AQ515</f>
        <v/>
      </c>
      <c r="AU515" s="25" t="inlineStr">
        <is>
          <t>Auto de archivo</t>
        </is>
      </c>
    </row>
    <row r="516">
      <c r="B516" s="25" t="inlineStr">
        <is>
          <t>517-2015</t>
        </is>
      </c>
      <c r="C516" s="25" t="n">
        <v>320553</v>
      </c>
      <c r="D516" s="25" t="inlineStr">
        <is>
          <t>FLORA</t>
        </is>
      </c>
      <c r="H516" s="25" t="inlineStr">
        <is>
          <t>Arbol con riesgo de caida en la casa vecina.</t>
        </is>
      </c>
      <c r="I516" s="25" t="inlineStr">
        <is>
          <t>Anonimo</t>
        </is>
      </c>
      <c r="T516" s="55">
        <f>CONCATENATE(J516," ",K516," ",L516," ",M516," ",N516," ",O516," ",P516," ",Q516,AF516," ",S516)</f>
        <v/>
      </c>
      <c r="W516" s="25" t="inlineStr">
        <is>
          <t>por determinar</t>
        </is>
      </c>
      <c r="X516" s="25" t="inlineStr">
        <is>
          <t>CL</t>
        </is>
      </c>
      <c r="Y516" s="25" t="n">
        <v>23</v>
      </c>
      <c r="AA516" s="25" t="inlineStr">
        <is>
          <t>SUR</t>
        </is>
      </c>
      <c r="AB516" s="25" t="n">
        <v>25</v>
      </c>
      <c r="AC516" s="25" t="inlineStr">
        <is>
          <t>B</t>
        </is>
      </c>
      <c r="AD516" s="25" t="n">
        <v>24</v>
      </c>
      <c r="AH516" s="25">
        <f>CONCATENATE(X516," ",Y516," ",Z516," ",AA516," ",AB516," ",AC516," ",AD516," ",AE516," ",AF516," ",AG516)</f>
        <v/>
      </c>
      <c r="AI516" s="25" t="inlineStr">
        <is>
          <t>no reporta</t>
        </is>
      </c>
      <c r="AJ516" s="25" t="inlineStr">
        <is>
          <t>no reporta</t>
        </is>
      </c>
      <c r="AK516" s="25" t="inlineStr">
        <is>
          <t>Zuñiga</t>
        </is>
      </c>
      <c r="AP516" s="25" t="n">
        <v>4</v>
      </c>
      <c r="AQ516" s="34" t="n">
        <v>42220</v>
      </c>
      <c r="AS516" s="46">
        <f>+AR516-AQ516</f>
        <v/>
      </c>
      <c r="AU516" s="25" t="inlineStr">
        <is>
          <t>Auto de archivo</t>
        </is>
      </c>
    </row>
    <row r="517">
      <c r="B517" s="25" t="inlineStr">
        <is>
          <t>518-2015</t>
        </is>
      </c>
      <c r="C517" s="25" t="n">
        <v>322129</v>
      </c>
      <c r="E517" s="25" t="inlineStr">
        <is>
          <t>ESCOMBROS</t>
        </is>
      </c>
      <c r="H517" s="25" t="inlineStr">
        <is>
          <t>Construccion nueva que esta dejando los escombros en las escalas, obstruyendo el paso y puede generar accidentes.</t>
        </is>
      </c>
      <c r="I517" s="25" t="inlineStr">
        <is>
          <t>Jaime Garcia</t>
        </is>
      </c>
      <c r="J517" s="25" t="inlineStr">
        <is>
          <t>KR</t>
        </is>
      </c>
      <c r="K517" s="25" t="n">
        <v>42</v>
      </c>
      <c r="L517" s="25" t="inlineStr">
        <is>
          <t>A</t>
        </is>
      </c>
      <c r="N517" s="25" t="n">
        <v>26</v>
      </c>
      <c r="O517" s="25" t="inlineStr">
        <is>
          <t>A</t>
        </is>
      </c>
      <c r="P517" s="25" t="n">
        <v>136</v>
      </c>
      <c r="Q517" s="25" t="inlineStr">
        <is>
          <t>SUR</t>
        </is>
      </c>
      <c r="T517" s="55">
        <f>CONCATENATE(J517," ",K517," ",L517," ",M517," ",N517," ",O517," ",P517," ",Q517,AF517," ",S517)</f>
        <v/>
      </c>
      <c r="U517" s="25" t="n">
        <v>98547368</v>
      </c>
      <c r="V517" s="25" t="n">
        <v>5989136</v>
      </c>
      <c r="W517" s="25" t="inlineStr">
        <is>
          <t>Maria Teresa Maestre</t>
        </is>
      </c>
      <c r="X517" s="25" t="inlineStr">
        <is>
          <t>KR</t>
        </is>
      </c>
      <c r="Y517" s="25" t="n">
        <v>42</v>
      </c>
      <c r="Z517" s="25" t="inlineStr">
        <is>
          <t>A</t>
        </is>
      </c>
      <c r="AB517" s="25" t="n">
        <v>26</v>
      </c>
      <c r="AC517" s="25" t="inlineStr">
        <is>
          <t>A</t>
        </is>
      </c>
      <c r="AD517" s="25" t="n">
        <v>136</v>
      </c>
      <c r="AE517" s="25" t="inlineStr">
        <is>
          <t>SUR</t>
        </is>
      </c>
      <c r="AG517" s="25" t="inlineStr">
        <is>
          <t>Int. 401</t>
        </is>
      </c>
      <c r="AH517" s="25">
        <f>CONCATENATE(X517," ",Y517," ",Z517," ",AA517," ",AB517," ",AC517," ",AD517," ",AE517," ",AF517," ",AG517)</f>
        <v/>
      </c>
      <c r="AI517" s="25" t="inlineStr">
        <is>
          <t>no reporta</t>
        </is>
      </c>
      <c r="AJ517" s="25" t="inlineStr">
        <is>
          <t>no reporta</t>
        </is>
      </c>
      <c r="AK517" s="25" t="inlineStr">
        <is>
          <t>Las Orquideas</t>
        </is>
      </c>
      <c r="AP517" s="25" t="n">
        <v>3</v>
      </c>
      <c r="AQ517" s="34" t="n">
        <v>42227</v>
      </c>
      <c r="AS517" s="46">
        <f>+AR517-AQ517</f>
        <v/>
      </c>
      <c r="AU517" s="25" t="inlineStr">
        <is>
          <t>Auto de archivo</t>
        </is>
      </c>
    </row>
    <row r="518">
      <c r="B518" s="25" t="inlineStr">
        <is>
          <t>519-2015</t>
        </is>
      </c>
      <c r="C518" s="25" t="n">
        <v>323430</v>
      </c>
      <c r="E518" s="25" t="inlineStr">
        <is>
          <t>RESIDUOS SOLIDOS</t>
        </is>
      </c>
      <c r="H518" s="25" t="inlineStr">
        <is>
          <t>mala dispocision de residuos solidos</t>
        </is>
      </c>
      <c r="I518" s="25" t="inlineStr">
        <is>
          <t>de oficio</t>
        </is>
      </c>
      <c r="T518" s="55">
        <f>CONCATENATE(J518," ",K518," ",L518," ",M518," ",N518," ",O518," ",P518," ",Q518,AF518," ",S518)</f>
        <v/>
      </c>
      <c r="W518" s="25" t="inlineStr">
        <is>
          <t>Gatti Ramon</t>
        </is>
      </c>
      <c r="X518" s="25" t="inlineStr">
        <is>
          <t>CL</t>
        </is>
      </c>
      <c r="Y518" s="25" t="n">
        <v>38</v>
      </c>
      <c r="AA518" s="25" t="inlineStr">
        <is>
          <t>SUR</t>
        </is>
      </c>
      <c r="AB518" s="25" t="n">
        <v>34</v>
      </c>
      <c r="AD518" s="25" t="n">
        <v>54</v>
      </c>
      <c r="AH518" s="25">
        <f>CONCATENATE(X518," ",Y518," ",Z518," ",AA518," ",AB518," ",AC518," ",AD518," ",AE518," ",AF518," ",AG518)</f>
        <v/>
      </c>
      <c r="AI518" s="25" t="inlineStr">
        <is>
          <t>no reporta</t>
        </is>
      </c>
      <c r="AJ518" s="25" t="inlineStr">
        <is>
          <t>no reporta</t>
        </is>
      </c>
      <c r="AK518" s="25" t="inlineStr">
        <is>
          <t>San José</t>
        </is>
      </c>
      <c r="AP518" s="25" t="n">
        <v>6</v>
      </c>
      <c r="AQ518" s="34" t="n">
        <v>42235</v>
      </c>
      <c r="AS518" s="46">
        <f>+AR518-AQ518</f>
        <v/>
      </c>
      <c r="AU518" s="25" t="inlineStr">
        <is>
          <t>Auto de archivo</t>
        </is>
      </c>
    </row>
    <row r="519">
      <c r="B519" s="25" t="inlineStr">
        <is>
          <t>520-2015</t>
        </is>
      </c>
      <c r="C519" s="25" t="n">
        <v>326404</v>
      </c>
      <c r="D519" s="25" t="inlineStr">
        <is>
          <t>HÍDRICO</t>
        </is>
      </c>
      <c r="E519" s="25" t="inlineStr">
        <is>
          <t>RESIDUO ESPECIAL</t>
        </is>
      </c>
      <c r="H519" s="25" t="inlineStr">
        <is>
          <t>derrame de aguas con respel a la quebrada.</t>
        </is>
      </c>
      <c r="I519" s="25" t="inlineStr">
        <is>
          <t>de oficio</t>
        </is>
      </c>
      <c r="T519" s="55">
        <f>CONCATENATE(J519," ",K519," ",L519," ",M519," ",N519," ",O519," ",P519," ",Q519,AF519," ",S519)</f>
        <v/>
      </c>
      <c r="W519" s="25" t="inlineStr">
        <is>
          <t>Bomba de servicio texaco Estrella de Oriente. / Braulio Sepulveda.</t>
        </is>
      </c>
      <c r="AF519" s="25" t="inlineStr">
        <is>
          <t>Via las Palmas</t>
        </is>
      </c>
      <c r="AH519" s="25">
        <f>CONCATENATE(X519," ",Y519," ",Z519," ",AA519," ",AB519," ",AC519," ",AD519," ",AE519," ",AF519," ",AG519)</f>
        <v/>
      </c>
      <c r="AI519" s="25" t="inlineStr">
        <is>
          <t>811014733-3</t>
        </is>
      </c>
      <c r="AJ519" s="25" t="inlineStr">
        <is>
          <t>no reporta</t>
        </is>
      </c>
      <c r="AK519" s="25" t="inlineStr">
        <is>
          <t>Las Palmas</t>
        </is>
      </c>
      <c r="AL519" s="25" t="inlineStr">
        <is>
          <t>Las Palmas</t>
        </is>
      </c>
      <c r="AP519" s="25" t="n">
        <v>12</v>
      </c>
      <c r="AQ519" s="34" t="n">
        <v>42242</v>
      </c>
      <c r="AS519" s="46">
        <f>+AR519-AQ519</f>
        <v/>
      </c>
      <c r="AU519" s="25" t="inlineStr">
        <is>
          <t>Auto de archivo</t>
        </is>
      </c>
    </row>
    <row r="520">
      <c r="B520" s="25" t="inlineStr">
        <is>
          <t>521-2015</t>
        </is>
      </c>
      <c r="C520" s="25" t="n">
        <v>324797</v>
      </c>
      <c r="D520" s="25" t="inlineStr">
        <is>
          <t>FAUNA DOMÉSTICA</t>
        </is>
      </c>
      <c r="H520" s="25" t="inlineStr">
        <is>
          <t>La señora abandona perro pitbull</t>
        </is>
      </c>
      <c r="I520" s="25" t="inlineStr">
        <is>
          <t>Liliana Munera Gomez</t>
        </is>
      </c>
      <c r="J520" s="25" t="inlineStr">
        <is>
          <t>DG</t>
        </is>
      </c>
      <c r="K520" s="25" t="n">
        <v>30</v>
      </c>
      <c r="L520" s="25" t="inlineStr">
        <is>
          <t>B</t>
        </is>
      </c>
      <c r="N520" s="25" t="n">
        <v>32</v>
      </c>
      <c r="P520" s="25" t="n">
        <v>4</v>
      </c>
      <c r="Q520" s="25" t="inlineStr">
        <is>
          <t>SUR</t>
        </is>
      </c>
      <c r="T520" s="55">
        <f>CONCATENATE(J520," ",K520," ",L520," ",M520," ",N520," ",O520," ",P520," ",Q520,AF520," ",S520)</f>
        <v/>
      </c>
      <c r="U520" s="25" t="n">
        <v>42885776</v>
      </c>
      <c r="V520" s="25" t="n">
        <v>3347930</v>
      </c>
      <c r="W520" s="25" t="inlineStr">
        <is>
          <t xml:space="preserve">Tatiana </t>
        </is>
      </c>
      <c r="X520" s="25" t="inlineStr">
        <is>
          <t>DG</t>
        </is>
      </c>
      <c r="Y520" s="25" t="n">
        <v>30</v>
      </c>
      <c r="Z520" s="25" t="inlineStr">
        <is>
          <t>B</t>
        </is>
      </c>
      <c r="AB520" s="25" t="n">
        <v>32</v>
      </c>
      <c r="AC520" s="25" t="inlineStr">
        <is>
          <t>C</t>
        </is>
      </c>
      <c r="AD520" s="25" t="n">
        <v>22</v>
      </c>
      <c r="AE520" s="25" t="inlineStr">
        <is>
          <t>SUR</t>
        </is>
      </c>
      <c r="AH520" s="25">
        <f>CONCATENATE(X520," ",Y520," ",Z520," ",AA520," ",AB520," ",AC520," ",AD520," ",AE520," ",AF520," ",AG520)</f>
        <v/>
      </c>
      <c r="AI520" s="25" t="inlineStr">
        <is>
          <t>no reporta</t>
        </is>
      </c>
      <c r="AJ520" s="25" t="inlineStr">
        <is>
          <t>no reporta</t>
        </is>
      </c>
      <c r="AK520" s="25" t="inlineStr">
        <is>
          <t>Las Flores</t>
        </is>
      </c>
      <c r="AP520" s="25" t="n">
        <v>3</v>
      </c>
      <c r="AQ520" s="34" t="n">
        <v>42236</v>
      </c>
      <c r="AS520" s="46">
        <f>+AR520-AQ520</f>
        <v/>
      </c>
      <c r="AU520" s="25" t="inlineStr">
        <is>
          <t>Auto de archivo</t>
        </is>
      </c>
    </row>
    <row r="521">
      <c r="B521" s="25" t="inlineStr">
        <is>
          <t>522-2015</t>
        </is>
      </c>
      <c r="C521" s="25" t="n">
        <v>322862</v>
      </c>
      <c r="D521" s="25" t="inlineStr">
        <is>
          <t>FLORA</t>
        </is>
      </c>
      <c r="H521" s="25" t="inlineStr">
        <is>
          <t>La señora Lucy quiere colocar un lindero y para esto esta cortando los arboles nativos.</t>
        </is>
      </c>
      <c r="I521" s="25" t="inlineStr">
        <is>
          <t>Margarita Botero.</t>
        </is>
      </c>
      <c r="T521" s="55">
        <f>CONCATENATE(J521," ",K521," ",L521," ",M521," ",N521," ",O521," ",P521," ",Q521,AF521," ",S521)</f>
        <v/>
      </c>
      <c r="W521" s="25" t="inlineStr">
        <is>
          <t>Lucy Estella Osorio Pulgarin</t>
        </is>
      </c>
      <c r="X521" s="25" t="inlineStr">
        <is>
          <t>CL</t>
        </is>
      </c>
      <c r="Y521" s="25" t="n">
        <v>36</v>
      </c>
      <c r="AA521" s="25" t="inlineStr">
        <is>
          <t>SUR</t>
        </is>
      </c>
      <c r="AB521" s="25" t="n">
        <v>22</v>
      </c>
      <c r="AD521" s="25" t="n">
        <v>183</v>
      </c>
      <c r="AH521" s="25">
        <f>CONCATENATE(X521," ",Y521," ",Z521," ",AA521," ",AB521," ",AC521," ",AD521," ",AE521," ",AF521," ",AG521)</f>
        <v/>
      </c>
      <c r="AI521" s="25" t="inlineStr">
        <is>
          <t>no reporta</t>
        </is>
      </c>
      <c r="AJ521" s="25" t="inlineStr">
        <is>
          <t>no reporta</t>
        </is>
      </c>
      <c r="AK521" s="25" t="inlineStr">
        <is>
          <t>El Chocho</t>
        </is>
      </c>
      <c r="AP521" s="25" t="n">
        <v>5</v>
      </c>
      <c r="AQ521" s="34" t="n">
        <v>42228</v>
      </c>
      <c r="AS521" s="46">
        <f>+AR521-AQ521</f>
        <v/>
      </c>
      <c r="AU521" s="25" t="inlineStr">
        <is>
          <t>Auto de archivo</t>
        </is>
      </c>
    </row>
    <row r="522">
      <c r="B522" s="25" t="inlineStr">
        <is>
          <t>523-2015</t>
        </is>
      </c>
      <c r="C522" s="25" t="inlineStr">
        <is>
          <t>324394 - 324979</t>
        </is>
      </c>
      <c r="D522" s="25" t="inlineStr">
        <is>
          <t>HÍDRICO</t>
        </is>
      </c>
      <c r="E522" s="25" t="inlineStr">
        <is>
          <t>RESIDUO ESPECIAL</t>
        </is>
      </c>
      <c r="H522" s="25" t="inlineStr">
        <is>
          <t>La finca propiedad del señor Fernando Velez Esta generado contaminacion ambiental por que esta arojando material sobrante de excavaciones.</t>
        </is>
      </c>
      <c r="I522" s="25" t="inlineStr">
        <is>
          <t>Comunidad</t>
        </is>
      </c>
      <c r="T522" s="55">
        <f>CONCATENATE(J522," ",K522," ",L522," ",M522," ",N522," ",O522," ",P522," ",Q522,AF522," ",S522)</f>
        <v/>
      </c>
      <c r="W522" s="25" t="inlineStr">
        <is>
          <t>Fernando Velez</t>
        </is>
      </c>
      <c r="AG522" s="25" t="inlineStr">
        <is>
          <t>Urbanizacion las palmas</t>
        </is>
      </c>
      <c r="AH522" s="25">
        <f>CONCATENATE(X522," ",Y522," ",Z522," ",AA522," ",AB522," ",AC522," ",AD522," ",AE522," ",AF522," ",AG522)</f>
        <v/>
      </c>
      <c r="AI522" s="25" t="inlineStr">
        <is>
          <t>no reporta</t>
        </is>
      </c>
      <c r="AJ522" s="25" t="inlineStr">
        <is>
          <t>no reporta</t>
        </is>
      </c>
      <c r="AK522" s="25" t="inlineStr">
        <is>
          <t>Las Palmas</t>
        </is>
      </c>
      <c r="AL522" s="25" t="inlineStr">
        <is>
          <t>Las Palmas</t>
        </is>
      </c>
      <c r="AP522" s="25" t="n">
        <v>12</v>
      </c>
      <c r="AQ522" s="34" t="n">
        <v>42243</v>
      </c>
      <c r="AS522" s="46">
        <f>+AR522-AQ522</f>
        <v/>
      </c>
      <c r="AU522" s="25" t="inlineStr">
        <is>
          <t>Auto de archivo</t>
        </is>
      </c>
    </row>
    <row r="523">
      <c r="B523" s="25" t="inlineStr">
        <is>
          <t>524-2015</t>
        </is>
      </c>
      <c r="C523" s="25" t="n">
        <v>322999</v>
      </c>
      <c r="D523" s="25" t="inlineStr">
        <is>
          <t>LOTE-PREDIO</t>
        </is>
      </c>
      <c r="E523" s="25" t="inlineStr">
        <is>
          <t>RESIDUO ESPECIAL</t>
        </is>
      </c>
      <c r="H523" s="25" t="inlineStr">
        <is>
          <t>Tuberia que pasa sobre el talud y conduce aguas residuales domesticas y en repetidas ocasiones ha presetnado fugas.</t>
        </is>
      </c>
      <c r="I523" s="25" t="inlineStr">
        <is>
          <t>Deyanira Gallego</t>
        </is>
      </c>
      <c r="J523" s="25" t="inlineStr">
        <is>
          <t>KR</t>
        </is>
      </c>
      <c r="K523" s="25" t="n">
        <v>42</v>
      </c>
      <c r="L523" s="25" t="inlineStr">
        <is>
          <t>A</t>
        </is>
      </c>
      <c r="N523" s="25" t="n">
        <v>26</v>
      </c>
      <c r="O523" s="25" t="inlineStr">
        <is>
          <t>A</t>
        </is>
      </c>
      <c r="P523" s="25" t="n">
        <v>168</v>
      </c>
      <c r="Q523" s="25" t="inlineStr">
        <is>
          <t>SUR</t>
        </is>
      </c>
      <c r="S523" s="25" t="inlineStr">
        <is>
          <t>int. 301</t>
        </is>
      </c>
      <c r="T523" s="55">
        <f>CONCATENATE(J523," ",K523," ",L523," ",M523," ",N523," ",O523," ",P523," ",Q523,AF523," ",S523)</f>
        <v/>
      </c>
      <c r="U523" s="25" t="inlineStr">
        <is>
          <t>no reporta</t>
        </is>
      </c>
      <c r="V523" s="25" t="inlineStr">
        <is>
          <t>no reporta</t>
        </is>
      </c>
      <c r="W523" s="25" t="inlineStr">
        <is>
          <t>por determinar</t>
        </is>
      </c>
      <c r="AH523" s="25">
        <f>CONCATENATE(X523," ",Y523," ",Z523," ",AA523," ",AB523," ",AC523," ",AD523," ",AE523," ",AF523," ",AG523)</f>
        <v/>
      </c>
      <c r="AI523" s="25" t="inlineStr">
        <is>
          <t>no reporta</t>
        </is>
      </c>
      <c r="AJ523" s="25" t="inlineStr">
        <is>
          <t>no reporta</t>
        </is>
      </c>
      <c r="AK523" s="25" t="inlineStr">
        <is>
          <t>Alto de Misael</t>
        </is>
      </c>
      <c r="AP523" s="25" t="n">
        <v>3</v>
      </c>
      <c r="AQ523" s="34" t="n">
        <v>42229</v>
      </c>
      <c r="AS523" s="46">
        <f>+AR523-AQ523</f>
        <v/>
      </c>
      <c r="AU523" s="25" t="inlineStr">
        <is>
          <t>Auto de archivo</t>
        </is>
      </c>
      <c r="AV523" s="25" t="inlineStr">
        <is>
          <t>Se realiza una vistia conjunta con gestion ambiental (Carolina Calle) se hace informe de visita.</t>
        </is>
      </c>
    </row>
    <row r="524">
      <c r="B524" s="25" t="inlineStr">
        <is>
          <t>525-2015</t>
        </is>
      </c>
      <c r="C524" s="25" t="n">
        <v>322861</v>
      </c>
      <c r="D524" s="25" t="inlineStr">
        <is>
          <t>HÍDRICO</t>
        </is>
      </c>
      <c r="E524" s="25" t="inlineStr">
        <is>
          <t>RESIDUO ESPECIAL</t>
        </is>
      </c>
      <c r="H524" s="25" t="inlineStr">
        <is>
          <t>hay aguas negras que al parecer estan conectadas a las aguas lluvias.</t>
        </is>
      </c>
      <c r="I524" s="25" t="inlineStr">
        <is>
          <t>de oficio</t>
        </is>
      </c>
      <c r="T524" s="55">
        <f>CONCATENATE(J524," ",K524," ",L524," ",M524," ",N524," ",O524," ",P524," ",Q524,AF524," ",S524)</f>
        <v/>
      </c>
      <c r="W524" s="25" t="inlineStr">
        <is>
          <t>El farolito Montecarlo.</t>
        </is>
      </c>
      <c r="X524" s="25" t="inlineStr">
        <is>
          <t>CL</t>
        </is>
      </c>
      <c r="Y524" s="25" t="n">
        <v>36</v>
      </c>
      <c r="Z524" s="25" t="inlineStr">
        <is>
          <t>D</t>
        </is>
      </c>
      <c r="AA524" s="25" t="inlineStr">
        <is>
          <t>SUR</t>
        </is>
      </c>
      <c r="AB524" s="25" t="n">
        <v>23</v>
      </c>
      <c r="AD524" s="25" t="n">
        <v>10</v>
      </c>
      <c r="AH524" s="25">
        <f>CONCATENATE(X524," ",Y524," ",Z524," ",AA524," ",AB524," ",AC524," ",AD524," ",AE524," ",AF524," ",AG524)</f>
        <v/>
      </c>
      <c r="AI524" s="25" t="inlineStr">
        <is>
          <t>no reporta</t>
        </is>
      </c>
      <c r="AJ524" s="25" t="inlineStr">
        <is>
          <t>no reporta</t>
        </is>
      </c>
      <c r="AK524" s="25" t="inlineStr">
        <is>
          <t>El Escobero</t>
        </is>
      </c>
      <c r="AP524" s="25" t="n">
        <v>10</v>
      </c>
      <c r="AQ524" s="34" t="n">
        <v>42228</v>
      </c>
      <c r="AS524" s="46">
        <f>+AR524-AQ524</f>
        <v/>
      </c>
      <c r="AU524" s="25" t="inlineStr">
        <is>
          <t>Auto de archivo</t>
        </is>
      </c>
    </row>
    <row r="525">
      <c r="B525" s="25" t="inlineStr">
        <is>
          <t>526-2015</t>
        </is>
      </c>
      <c r="C525" s="25" t="n">
        <v>118520</v>
      </c>
      <c r="D525" s="25" t="inlineStr">
        <is>
          <t>AIRE</t>
        </is>
      </c>
      <c r="E525" s="25" t="inlineStr">
        <is>
          <t>RESIDUO ESPECIAL</t>
        </is>
      </c>
      <c r="H525" s="25" t="inlineStr">
        <is>
          <t>Manejo inadecuado de aguas residuales.</t>
        </is>
      </c>
      <c r="I525" s="25" t="inlineStr">
        <is>
          <t>de oficio (Luz Mariela Bolivar)</t>
        </is>
      </c>
      <c r="J525" s="25" t="inlineStr">
        <is>
          <t>KR</t>
        </is>
      </c>
      <c r="K525" s="25" t="n">
        <v>20</v>
      </c>
      <c r="N525" s="25" t="n">
        <v>25</v>
      </c>
      <c r="P525" s="25" t="n">
        <v>84</v>
      </c>
      <c r="Q525" s="25" t="inlineStr">
        <is>
          <t>SUR</t>
        </is>
      </c>
      <c r="S525" s="25" t="inlineStr">
        <is>
          <t>Int. 150</t>
        </is>
      </c>
      <c r="T525" s="55">
        <f>CONCATENATE(J525," ",K525," ",L525," ",M525," ",N525," ",O525," ",P525," ",Q525,AF525," ",S525)</f>
        <v/>
      </c>
      <c r="U525" s="25" t="inlineStr">
        <is>
          <t>no reporta</t>
        </is>
      </c>
      <c r="V525" s="25" t="n">
        <v>3360781</v>
      </c>
      <c r="W525" s="25" t="inlineStr">
        <is>
          <t>Gloria Elena Arango.</t>
        </is>
      </c>
      <c r="X525" s="25" t="inlineStr">
        <is>
          <t>KR</t>
        </is>
      </c>
      <c r="Y525" s="25" t="n">
        <v>20</v>
      </c>
      <c r="AB525" s="25" t="n">
        <v>25</v>
      </c>
      <c r="AD525" s="25" t="n">
        <v>84</v>
      </c>
      <c r="AE525" s="25" t="inlineStr">
        <is>
          <t>SUR</t>
        </is>
      </c>
      <c r="AG525" s="25" t="inlineStr">
        <is>
          <t>Int. 152</t>
        </is>
      </c>
      <c r="AH525" s="25">
        <f>CONCATENATE(X525," ",Y525," ",Z525," ",AA525," ",AB525," ",AC525," ",AD525," ",AE525," ",AF525," ",AG525)</f>
        <v/>
      </c>
      <c r="AI525" s="25" t="inlineStr">
        <is>
          <t>no reporta</t>
        </is>
      </c>
      <c r="AJ525" s="25" t="inlineStr">
        <is>
          <t>no reporta</t>
        </is>
      </c>
      <c r="AK525" s="25" t="inlineStr">
        <is>
          <t>Loma El Atravezado</t>
        </is>
      </c>
      <c r="AP525" s="25" t="n">
        <v>4</v>
      </c>
      <c r="AQ525" s="34" t="n">
        <v>42243</v>
      </c>
      <c r="AS525" s="46">
        <f>+AR525-AQ525</f>
        <v/>
      </c>
      <c r="AU525" s="25" t="inlineStr">
        <is>
          <t>Auto de archivo</t>
        </is>
      </c>
    </row>
    <row r="526">
      <c r="B526" s="25" t="inlineStr">
        <is>
          <t>527-2015</t>
        </is>
      </c>
      <c r="C526" s="25" t="n">
        <v>321492</v>
      </c>
      <c r="D526" s="25" t="inlineStr">
        <is>
          <t>FAUNA DOMÉSTICA</t>
        </is>
      </c>
      <c r="H526" s="25" t="inlineStr">
        <is>
          <t>Perro que mordio a la señora Claudia Gomez</t>
        </is>
      </c>
      <c r="I526" s="25" t="inlineStr">
        <is>
          <t>Claudia Gomez</t>
        </is>
      </c>
      <c r="T526" s="55">
        <f>CONCATENATE(J526," ",K526," ",L526," ",M526," ",N526," ",O526," ",P526," ",Q526,AF526," ",S526)</f>
        <v/>
      </c>
      <c r="V526" s="25" t="n">
        <v>3158665931</v>
      </c>
      <c r="W526" s="25" t="inlineStr">
        <is>
          <t>Rosa Luna - Abelardo</t>
        </is>
      </c>
      <c r="X526" s="25" t="inlineStr">
        <is>
          <t>KR</t>
        </is>
      </c>
      <c r="Y526" s="25" t="n">
        <v>25</v>
      </c>
      <c r="Z526" s="25" t="inlineStr">
        <is>
          <t>B</t>
        </is>
      </c>
      <c r="AB526" s="25" t="n">
        <v>27</v>
      </c>
      <c r="AD526" s="25" t="n">
        <v>15</v>
      </c>
      <c r="AH526" s="25">
        <f>CONCATENATE(X526," ",Y526," ",Z526," ",AA526," ",AB526," ",AC526," ",AD526," ",AE526," ",AF526," ",AG526)</f>
        <v/>
      </c>
      <c r="AI526" s="25" t="inlineStr">
        <is>
          <t>no reporta</t>
        </is>
      </c>
      <c r="AJ526" s="25" t="inlineStr">
        <is>
          <t>no reporta</t>
        </is>
      </c>
      <c r="AK526" s="25" t="inlineStr">
        <is>
          <t>Loma El Atravezado</t>
        </is>
      </c>
      <c r="AP526" s="25" t="n">
        <v>4</v>
      </c>
      <c r="AQ526" s="34" t="n">
        <v>42222</v>
      </c>
      <c r="AS526" s="46">
        <f>+AR526-AQ526</f>
        <v/>
      </c>
      <c r="AU526" s="25" t="inlineStr">
        <is>
          <t>Auto de archivo</t>
        </is>
      </c>
    </row>
    <row r="527">
      <c r="B527" s="25" t="inlineStr">
        <is>
          <t>528-2015</t>
        </is>
      </c>
      <c r="C527" s="25" t="n">
        <v>321913</v>
      </c>
      <c r="D527" s="25" t="inlineStr">
        <is>
          <t>FAUNA DOMÉSTICA</t>
        </is>
      </c>
      <c r="H527" s="25" t="inlineStr">
        <is>
          <t>Perro que la mordio bajando de la buseta.</t>
        </is>
      </c>
      <c r="I527" s="25" t="inlineStr">
        <is>
          <t>Alba Lucia Perez Chaverra</t>
        </is>
      </c>
      <c r="J527" s="25" t="inlineStr">
        <is>
          <t>KR</t>
        </is>
      </c>
      <c r="K527" s="25" t="n">
        <v>26</v>
      </c>
      <c r="N527" s="25" t="n">
        <v>40</v>
      </c>
      <c r="O527" s="25" t="inlineStr">
        <is>
          <t>E</t>
        </is>
      </c>
      <c r="P527" s="25" t="n">
        <v>29</v>
      </c>
      <c r="Q527" s="25" t="inlineStr">
        <is>
          <t>SUR</t>
        </is>
      </c>
      <c r="T527" s="55">
        <f>CONCATENATE(J527," ",K527," ",L527," ",M527," ",N527," ",O527," ",P527," ",Q527,AF527," ",S527)</f>
        <v/>
      </c>
      <c r="U527" s="25" t="inlineStr">
        <is>
          <t>no reporta</t>
        </is>
      </c>
      <c r="V527" s="25" t="n">
        <v>3329376</v>
      </c>
      <c r="W527" s="25" t="inlineStr">
        <is>
          <t>Habitante en papeleria Lineal</t>
        </is>
      </c>
      <c r="X527" s="25" t="inlineStr">
        <is>
          <t>CL</t>
        </is>
      </c>
      <c r="Y527" s="25" t="n">
        <v>38</v>
      </c>
      <c r="Z527" s="25" t="inlineStr">
        <is>
          <t>A</t>
        </is>
      </c>
      <c r="AA527" s="25" t="inlineStr">
        <is>
          <t>SUR</t>
        </is>
      </c>
      <c r="AB527" s="25" t="n">
        <v>41</v>
      </c>
      <c r="AD527" s="25" t="n">
        <v>10</v>
      </c>
      <c r="AH527" s="25">
        <f>CONCATENATE(X527," ",Y527," ",Z527," ",AA527," ",AB527," ",AC527," ",AD527," ",AE527," ",AF527," ",AG527)</f>
        <v/>
      </c>
      <c r="AI527" s="25" t="inlineStr">
        <is>
          <t>no reporta</t>
        </is>
      </c>
      <c r="AJ527" s="25" t="inlineStr">
        <is>
          <t>no reporta</t>
        </is>
      </c>
      <c r="AK527" s="25" t="inlineStr">
        <is>
          <t>Zona Centro</t>
        </is>
      </c>
      <c r="AP527" s="25" t="n">
        <v>9</v>
      </c>
      <c r="AQ527" s="34" t="n">
        <v>42226</v>
      </c>
      <c r="AS527" s="46">
        <f>+AR527-AQ527</f>
        <v/>
      </c>
      <c r="AU527" s="25" t="inlineStr">
        <is>
          <t xml:space="preserve">Auto de inicio </t>
        </is>
      </c>
    </row>
    <row r="528">
      <c r="B528" s="25" t="inlineStr">
        <is>
          <t>529-2015</t>
        </is>
      </c>
      <c r="C528" s="25" t="n">
        <v>321918</v>
      </c>
      <c r="E528" s="25" t="inlineStr">
        <is>
          <t>ESCOMBROS</t>
        </is>
      </c>
      <c r="H528" s="25" t="inlineStr">
        <is>
          <t>Escombros en zona verde</t>
        </is>
      </c>
      <c r="I528" s="25" t="inlineStr">
        <is>
          <t>de oficio</t>
        </is>
      </c>
      <c r="T528" s="55" t="n"/>
      <c r="W528" s="25" t="inlineStr">
        <is>
          <t>por determinar</t>
        </is>
      </c>
      <c r="X528" s="25" t="inlineStr">
        <is>
          <t>CL</t>
        </is>
      </c>
      <c r="Y528" s="25" t="n">
        <v>48</v>
      </c>
      <c r="Z528" s="25" t="inlineStr">
        <is>
          <t>C</t>
        </is>
      </c>
      <c r="AA528" s="25" t="inlineStr">
        <is>
          <t>SUR</t>
        </is>
      </c>
      <c r="AB528" s="25" t="n">
        <v>42</v>
      </c>
      <c r="AD528" s="25" t="n">
        <v>23</v>
      </c>
      <c r="AF528" s="25" t="inlineStr">
        <is>
          <t>Bloque 3,2</t>
        </is>
      </c>
      <c r="AG528" s="25" t="inlineStr">
        <is>
          <t>Apto 102</t>
        </is>
      </c>
      <c r="AH528" s="25">
        <f>CONCATENATE(X528," ",Y528," ",Z528," ",AA528," ",AB528," ",AC528," ",AD528," ",AE528," ",AF528," ",AG528)</f>
        <v/>
      </c>
      <c r="AI528" s="25" t="inlineStr">
        <is>
          <t>no reporta</t>
        </is>
      </c>
      <c r="AJ528" s="25" t="inlineStr">
        <is>
          <t>no reporta</t>
        </is>
      </c>
      <c r="AK528" s="25" t="inlineStr">
        <is>
          <t>Loma del Barro</t>
        </is>
      </c>
      <c r="AP528" s="25" t="n">
        <v>7</v>
      </c>
      <c r="AQ528" s="34" t="n">
        <v>42243</v>
      </c>
      <c r="AS528" s="46">
        <f>+AR528-AQ528</f>
        <v/>
      </c>
      <c r="AU528" s="25" t="inlineStr">
        <is>
          <t>Auto de archivo</t>
        </is>
      </c>
    </row>
    <row r="529">
      <c r="B529" s="25" t="inlineStr">
        <is>
          <t>530-2015</t>
        </is>
      </c>
      <c r="C529" s="25" t="n">
        <v>324985</v>
      </c>
      <c r="D529" s="25" t="inlineStr">
        <is>
          <t>ESPACIO PUBLICOS VERDES</t>
        </is>
      </c>
      <c r="H529" s="25" t="inlineStr">
        <is>
          <t>Dañando zona verde, cambio de piso blando a piso duro.</t>
        </is>
      </c>
      <c r="I529" s="25" t="inlineStr">
        <is>
          <t>comunidad</t>
        </is>
      </c>
      <c r="T529" s="55">
        <f>CONCATENATE(J529," ",K529," ",L529," ",M529," ",N529," ",O529," ",P529," ",Q529,AF529," ",S529)</f>
        <v/>
      </c>
      <c r="U529" s="25" t="inlineStr">
        <is>
          <t>no reporta</t>
        </is>
      </c>
      <c r="V529" s="25" t="inlineStr">
        <is>
          <t>no reporta</t>
        </is>
      </c>
      <c r="W529" s="25" t="inlineStr">
        <is>
          <t>por determinar</t>
        </is>
      </c>
      <c r="X529" s="25" t="inlineStr">
        <is>
          <t>KR</t>
        </is>
      </c>
      <c r="Y529" s="25" t="n">
        <v>29</v>
      </c>
      <c r="Z529" s="25" t="inlineStr">
        <is>
          <t>A</t>
        </is>
      </c>
      <c r="AB529" s="25" t="n">
        <v>39</v>
      </c>
      <c r="AH529" s="25">
        <f>CONCATENATE(X529," ",Y529," ",Z529," ",AA529," ",AB529," ",AC529," ",AD529," ",AE529," ",AF529," ",AG529)</f>
        <v/>
      </c>
      <c r="AI529" s="25" t="inlineStr">
        <is>
          <t>no reporta</t>
        </is>
      </c>
      <c r="AJ529" s="25" t="inlineStr">
        <is>
          <t>no reporta</t>
        </is>
      </c>
      <c r="AK529" s="25" t="inlineStr">
        <is>
          <t>Loma de las Brujas</t>
        </is>
      </c>
      <c r="AP529" s="25" t="n">
        <v>5</v>
      </c>
      <c r="AQ529" s="34" t="n">
        <v>42236</v>
      </c>
      <c r="AS529" s="46">
        <f>+AR529-AQ529</f>
        <v/>
      </c>
      <c r="AU529" s="25" t="inlineStr">
        <is>
          <t xml:space="preserve">Auto de inicio </t>
        </is>
      </c>
    </row>
    <row r="530">
      <c r="B530" s="25" t="inlineStr">
        <is>
          <t>531-2015</t>
        </is>
      </c>
      <c r="C530" s="25" t="n">
        <v>323850</v>
      </c>
      <c r="E530" s="25" t="inlineStr">
        <is>
          <t>ESCOMBROS</t>
        </is>
      </c>
      <c r="H530" s="25" t="inlineStr">
        <is>
          <t>Acumulacion de escombros en espacio publico.</t>
        </is>
      </c>
      <c r="I530" s="25" t="inlineStr">
        <is>
          <t>de oficio</t>
        </is>
      </c>
      <c r="T530" s="55" t="n"/>
      <c r="U530" s="25" t="inlineStr">
        <is>
          <t>no reporta</t>
        </is>
      </c>
      <c r="V530" s="25" t="inlineStr">
        <is>
          <t>no reporta</t>
        </is>
      </c>
      <c r="W530" s="25" t="inlineStr">
        <is>
          <t>por determinar</t>
        </is>
      </c>
      <c r="X530" s="25" t="inlineStr">
        <is>
          <t>KR</t>
        </is>
      </c>
      <c r="Y530" s="25" t="n">
        <v>24</v>
      </c>
      <c r="Z530" s="25" t="inlineStr">
        <is>
          <t>E</t>
        </is>
      </c>
      <c r="AB530" s="25" t="n">
        <v>40</v>
      </c>
      <c r="AD530" s="25" t="n">
        <v>42</v>
      </c>
      <c r="AE530" s="25" t="inlineStr">
        <is>
          <t>SUR</t>
        </is>
      </c>
      <c r="AF530" s="25" t="inlineStr">
        <is>
          <t>piso 2</t>
        </is>
      </c>
      <c r="AH530" s="25">
        <f>CONCATENATE(X530," ",Y530," ",Z530," ",AA530," ",AB530," ",AC530," ",AD530," ",AE530," ",AF530," ",AG530)</f>
        <v/>
      </c>
      <c r="AI530" s="25" t="inlineStr">
        <is>
          <t>no reporta</t>
        </is>
      </c>
      <c r="AJ530" s="25" t="inlineStr">
        <is>
          <t>no reporta</t>
        </is>
      </c>
      <c r="AK530" s="25" t="inlineStr">
        <is>
          <t>El Salado</t>
        </is>
      </c>
      <c r="AP530" s="25" t="n">
        <v>6</v>
      </c>
      <c r="AQ530" s="34" t="n">
        <v>42243</v>
      </c>
      <c r="AS530" s="46">
        <f>+AR530-AQ530</f>
        <v/>
      </c>
      <c r="AU530" s="25" t="inlineStr">
        <is>
          <t xml:space="preserve">Auto de inicio </t>
        </is>
      </c>
    </row>
    <row r="531">
      <c r="B531" s="25" t="inlineStr">
        <is>
          <t>532-2015</t>
        </is>
      </c>
      <c r="C531" s="25" t="n">
        <v>326856</v>
      </c>
      <c r="D531" s="25" t="inlineStr">
        <is>
          <t>FAUNA DOMÉSTICA</t>
        </is>
      </c>
      <c r="H531" s="25" t="inlineStr">
        <is>
          <t>no recoge excreta de su mascota en el espacio publico</t>
        </is>
      </c>
      <c r="I531" s="25" t="inlineStr">
        <is>
          <t>de oficio</t>
        </is>
      </c>
      <c r="T531" s="55">
        <f>CONCATENATE(J531," ",K531," ",L531," ",M531," ",N531," ",O531," ",P531," ",Q531,AF531," ",S531)</f>
        <v/>
      </c>
      <c r="U531" s="25" t="inlineStr">
        <is>
          <t>no reporta</t>
        </is>
      </c>
      <c r="V531" s="25" t="inlineStr">
        <is>
          <t>no reporta</t>
        </is>
      </c>
      <c r="W531" s="25" t="inlineStr">
        <is>
          <t>Beatriz Vanegas</t>
        </is>
      </c>
      <c r="X531" s="25" t="inlineStr">
        <is>
          <t>KR</t>
        </is>
      </c>
      <c r="Y531" s="25" t="n">
        <v>38</v>
      </c>
      <c r="AB531" s="25" t="n">
        <v>40</v>
      </c>
      <c r="AC531" s="25" t="inlineStr">
        <is>
          <t>B</t>
        </is>
      </c>
      <c r="AD531" s="25" t="n">
        <v>98</v>
      </c>
      <c r="AE531" s="25" t="inlineStr">
        <is>
          <t>SUR</t>
        </is>
      </c>
      <c r="AH531" s="25">
        <f>CONCATENATE(X531," ",Y531," ",Z531," ",AA531," ",AB531," ",AC531," ",AD531," ",AE531," ",AF531," ",AG531)</f>
        <v/>
      </c>
      <c r="AI531" s="25" t="inlineStr">
        <is>
          <t>no reporta</t>
        </is>
      </c>
      <c r="AJ531" s="25" t="inlineStr">
        <is>
          <t>no reporta</t>
        </is>
      </c>
      <c r="AK531" s="25" t="inlineStr">
        <is>
          <t>El Dorado</t>
        </is>
      </c>
      <c r="AP531" s="25" t="n">
        <v>7</v>
      </c>
      <c r="AQ531" s="34" t="n">
        <v>42243</v>
      </c>
      <c r="AS531" s="46">
        <f>+AR531-AQ531</f>
        <v/>
      </c>
      <c r="AU531" s="25" t="inlineStr">
        <is>
          <t>Auto de archivo</t>
        </is>
      </c>
    </row>
    <row r="532">
      <c r="B532" s="25" t="inlineStr">
        <is>
          <t>533-2015</t>
        </is>
      </c>
      <c r="C532" s="25" t="n">
        <v>326461</v>
      </c>
      <c r="D532" s="25" t="inlineStr">
        <is>
          <t>HÍDRICO</t>
        </is>
      </c>
      <c r="H532" s="25" t="inlineStr">
        <is>
          <t>Mala dispocision de aguas lluvias a sumidero de aguas lluvias.</t>
        </is>
      </c>
      <c r="I532" s="25" t="inlineStr">
        <is>
          <t>de oficio</t>
        </is>
      </c>
      <c r="T532" s="55">
        <f>CONCATENATE(J532," ",K532," ",L532," ",M532," ",N532," ",O532," ",P532," ",Q532,AF532," ",S532)</f>
        <v/>
      </c>
      <c r="U532" s="25" t="inlineStr">
        <is>
          <t>no reporta</t>
        </is>
      </c>
      <c r="V532" s="25" t="inlineStr">
        <is>
          <t>no reporta</t>
        </is>
      </c>
      <c r="W532" s="25" t="inlineStr">
        <is>
          <t>por determinar</t>
        </is>
      </c>
      <c r="X532" s="25" t="inlineStr">
        <is>
          <t>KR</t>
        </is>
      </c>
      <c r="Y532" s="25" t="n">
        <v>36</v>
      </c>
      <c r="AB532" s="25" t="n">
        <v>39</v>
      </c>
      <c r="AD532" s="25" t="n">
        <v>28</v>
      </c>
      <c r="AH532" s="25">
        <f>CONCATENATE(X532," ",Y532," ",Z532," ",AA532," ",AB532," ",AC532," ",AD532," ",AE532," ",AF532," ",AG532)</f>
        <v/>
      </c>
      <c r="AI532" s="25" t="inlineStr">
        <is>
          <t>no reporta</t>
        </is>
      </c>
      <c r="AJ532" s="25" t="inlineStr">
        <is>
          <t>no reporta</t>
        </is>
      </c>
      <c r="AK532" s="25" t="inlineStr">
        <is>
          <t>Mesa</t>
        </is>
      </c>
      <c r="AP532" s="25" t="n">
        <v>9</v>
      </c>
      <c r="AQ532" s="34" t="n">
        <v>42243</v>
      </c>
      <c r="AS532" s="46">
        <f>+AR532-AQ532</f>
        <v/>
      </c>
      <c r="AU532" s="25" t="inlineStr">
        <is>
          <t>Auto de archivo</t>
        </is>
      </c>
    </row>
    <row r="533">
      <c r="B533" s="25" t="inlineStr">
        <is>
          <t>534-2015</t>
        </is>
      </c>
      <c r="C533" s="25" t="n">
        <v>326873</v>
      </c>
      <c r="D533" s="25" t="inlineStr">
        <is>
          <t>FAUNA DOMÉSTICA</t>
        </is>
      </c>
      <c r="H533" s="25" t="inlineStr">
        <is>
          <t>El perro de propiedad de la señora Fabiola Maria ataco a la señora Marcela Mejia y a un funcionario del municipio.</t>
        </is>
      </c>
      <c r="I533" s="25" t="inlineStr">
        <is>
          <t>comunidad</t>
        </is>
      </c>
      <c r="T533" s="55">
        <f>CONCATENATE(J533," ",K533," ",L533," ",M533," ",N533," ",O533," ",P533," ",Q533,AF533," ",S533)</f>
        <v/>
      </c>
      <c r="U533" s="25" t="inlineStr">
        <is>
          <t>no reporta</t>
        </is>
      </c>
      <c r="V533" s="25" t="inlineStr">
        <is>
          <t>no reporta</t>
        </is>
      </c>
      <c r="W533" s="25" t="inlineStr">
        <is>
          <t>Fabiola Maria Quintero</t>
        </is>
      </c>
      <c r="X533" s="25" t="inlineStr">
        <is>
          <t>KR</t>
        </is>
      </c>
      <c r="Y533" s="25" t="n">
        <v>24</v>
      </c>
      <c r="Z533" s="25" t="inlineStr">
        <is>
          <t>B</t>
        </is>
      </c>
      <c r="AB533" s="25" t="n">
        <v>41</v>
      </c>
      <c r="AC533" s="25" t="inlineStr">
        <is>
          <t>B</t>
        </is>
      </c>
      <c r="AE533" s="25" t="inlineStr">
        <is>
          <t>SUR</t>
        </is>
      </c>
      <c r="AG533" s="25" t="inlineStr">
        <is>
          <t>int. 103</t>
        </is>
      </c>
      <c r="AH533" s="25">
        <f>CONCATENATE(X533," ",Y533," ",Z533," ",AA533," ",AB533," ",AC533," ",AD533," ",AE533," ",AF533," ",AG533)</f>
        <v/>
      </c>
      <c r="AI533" s="25" t="inlineStr">
        <is>
          <t>no reporta</t>
        </is>
      </c>
      <c r="AJ533" s="25" t="inlineStr">
        <is>
          <t>no reporta</t>
        </is>
      </c>
      <c r="AK533" s="25" t="inlineStr">
        <is>
          <t>San Rafael</t>
        </is>
      </c>
      <c r="AP533" s="25" t="n">
        <v>6</v>
      </c>
      <c r="AQ533" s="34" t="n">
        <v>42243</v>
      </c>
      <c r="AS533" s="46">
        <f>+AR533-AQ533</f>
        <v/>
      </c>
      <c r="AU533" s="25" t="inlineStr">
        <is>
          <t>Auto de archivo</t>
        </is>
      </c>
    </row>
    <row r="534">
      <c r="B534" s="25" t="inlineStr">
        <is>
          <t>535-2015</t>
        </is>
      </c>
      <c r="C534" s="25" t="n">
        <v>326871</v>
      </c>
      <c r="D534" s="25" t="inlineStr">
        <is>
          <t>HÍDRICO</t>
        </is>
      </c>
      <c r="H534" s="25" t="inlineStr">
        <is>
          <t>Lavado de contenedores en el espacio publico</t>
        </is>
      </c>
      <c r="I534" s="25" t="inlineStr">
        <is>
          <t>de oficio</t>
        </is>
      </c>
      <c r="T534" s="55">
        <f>CONCATENATE(J534," ",K534," ",L534," ",M534," ",N534," ",O534," ",P534," ",Q534,AF534," ",S534)</f>
        <v/>
      </c>
      <c r="U534" s="25" t="inlineStr">
        <is>
          <t>no reporta</t>
        </is>
      </c>
      <c r="V534" s="25" t="inlineStr">
        <is>
          <t>no reporta</t>
        </is>
      </c>
      <c r="W534" s="25" t="inlineStr">
        <is>
          <t>I.E. conercial sede San Rafael.</t>
        </is>
      </c>
      <c r="X534" s="25" t="inlineStr">
        <is>
          <t>CL</t>
        </is>
      </c>
      <c r="Y534" s="25" t="n">
        <v>41</v>
      </c>
      <c r="Z534" s="25" t="inlineStr">
        <is>
          <t>A</t>
        </is>
      </c>
      <c r="AA534" s="25" t="inlineStr">
        <is>
          <t>SUR</t>
        </is>
      </c>
      <c r="AB534" s="25" t="n">
        <v>26</v>
      </c>
      <c r="AD534" s="25" t="n">
        <v>158</v>
      </c>
      <c r="AH534" s="25">
        <f>CONCATENATE(X534," ",Y534," ",Z534," ",AA534," ",AB534," ",AC534," ",AD534," ",AE534," ",AF534," ",AG534)</f>
        <v/>
      </c>
      <c r="AI534" s="25" t="inlineStr">
        <is>
          <t>no reporta</t>
        </is>
      </c>
      <c r="AJ534" s="25" t="n">
        <v>2766012</v>
      </c>
      <c r="AK534" s="25" t="inlineStr">
        <is>
          <t>San Rafael</t>
        </is>
      </c>
      <c r="AP534" s="25" t="n">
        <v>6</v>
      </c>
      <c r="AQ534" s="34" t="n">
        <v>42243</v>
      </c>
      <c r="AS534" s="46">
        <f>+AR534-AQ534</f>
        <v/>
      </c>
      <c r="AU534" s="25" t="inlineStr">
        <is>
          <t>Auto de archivo</t>
        </is>
      </c>
      <c r="AV534" s="25" t="inlineStr">
        <is>
          <t>Comparendo PEDAGOGICO</t>
        </is>
      </c>
    </row>
    <row r="535">
      <c r="B535" s="25" t="inlineStr">
        <is>
          <t>536-2015</t>
        </is>
      </c>
      <c r="C535" s="25" t="n">
        <v>322523</v>
      </c>
      <c r="E535" s="25" t="inlineStr">
        <is>
          <t>RESIDUOS SOLIDOS</t>
        </is>
      </c>
      <c r="H535" s="25" t="inlineStr">
        <is>
          <t>Mala disposición de residuos solidos</t>
        </is>
      </c>
      <c r="I535" s="25" t="inlineStr">
        <is>
          <t>de oficio</t>
        </is>
      </c>
      <c r="T535" s="55">
        <f>CONCATENATE(J535," ",K535," ",L535," ",M535," ",N535," ",O535," ",P535," ",Q535,AF535," ",S535)</f>
        <v/>
      </c>
      <c r="U535" s="25" t="inlineStr">
        <is>
          <t>no reporta</t>
        </is>
      </c>
      <c r="V535" s="25" t="inlineStr">
        <is>
          <t>no reporta</t>
        </is>
      </c>
      <c r="W535" s="25" t="inlineStr">
        <is>
          <t>Por determinar</t>
        </is>
      </c>
      <c r="X535" s="25" t="inlineStr">
        <is>
          <t>CL</t>
        </is>
      </c>
      <c r="Y535" s="25" t="n">
        <v>36</v>
      </c>
      <c r="AA535" s="25" t="inlineStr">
        <is>
          <t>SUR</t>
        </is>
      </c>
      <c r="AB535" s="25" t="n">
        <v>39</v>
      </c>
      <c r="AH535" s="25">
        <f>CONCATENATE(X535," ",Y535," ",Z535," ",AA535," ",AB535," ",AC535," ",AD535," ",AE535," ",AF535," ",AG535)</f>
        <v/>
      </c>
      <c r="AI535" s="25" t="inlineStr">
        <is>
          <t>no reporta</t>
        </is>
      </c>
      <c r="AJ535" s="25" t="inlineStr">
        <is>
          <t>no reporta</t>
        </is>
      </c>
      <c r="AK535" s="25" t="inlineStr">
        <is>
          <t>Los Naranjos</t>
        </is>
      </c>
      <c r="AP535" s="25" t="n">
        <v>9</v>
      </c>
      <c r="AQ535" s="34" t="n">
        <v>42228</v>
      </c>
      <c r="AS535" s="46">
        <f>+AR535-AQ535</f>
        <v/>
      </c>
      <c r="AU535" s="25" t="inlineStr">
        <is>
          <t>Auto de archivo</t>
        </is>
      </c>
    </row>
    <row r="536">
      <c r="B536" s="25" t="inlineStr">
        <is>
          <t>537-2015</t>
        </is>
      </c>
      <c r="C536" s="25" t="n">
        <v>322522</v>
      </c>
      <c r="E536" s="25" t="inlineStr">
        <is>
          <t>RESIDUOS SOLIDOS</t>
        </is>
      </c>
      <c r="H536" s="25" t="inlineStr">
        <is>
          <t>Mala disposición de residuos solidos</t>
        </is>
      </c>
      <c r="I536" s="25" t="inlineStr">
        <is>
          <t>de oficio</t>
        </is>
      </c>
      <c r="T536" s="55" t="n"/>
      <c r="U536" s="25" t="inlineStr">
        <is>
          <t>no reporta</t>
        </is>
      </c>
      <c r="V536" s="25" t="inlineStr">
        <is>
          <t>no reporta</t>
        </is>
      </c>
      <c r="W536" s="25" t="inlineStr">
        <is>
          <t>por determinar</t>
        </is>
      </c>
      <c r="X536" s="25" t="inlineStr">
        <is>
          <t>KR</t>
        </is>
      </c>
      <c r="Y536" s="25" t="n">
        <v>40</v>
      </c>
      <c r="AB536" s="25" t="n">
        <v>36</v>
      </c>
      <c r="AD536" s="25" t="n">
        <v>9</v>
      </c>
      <c r="AF536" s="25" t="inlineStr">
        <is>
          <t>frente ap3</t>
        </is>
      </c>
      <c r="AH536" s="25">
        <f>CONCATENATE(X536," ",Y536," ",Z536," ",AA536," ",AB536," ",AC536," ",AD536," ",AE536," ",AF536," ",AG536)</f>
        <v/>
      </c>
      <c r="AI536" s="25" t="inlineStr">
        <is>
          <t>no reporta</t>
        </is>
      </c>
      <c r="AJ536" s="25" t="inlineStr">
        <is>
          <t>no reporta</t>
        </is>
      </c>
      <c r="AK536" s="25" t="inlineStr">
        <is>
          <t>Zona Centro</t>
        </is>
      </c>
      <c r="AP536" s="25" t="n">
        <v>9</v>
      </c>
      <c r="AQ536" s="34" t="n">
        <v>42228</v>
      </c>
      <c r="AS536" s="46">
        <f>+AR536-AQ536</f>
        <v/>
      </c>
      <c r="AU536" s="25" t="inlineStr">
        <is>
          <t>Auto de archivo</t>
        </is>
      </c>
    </row>
    <row r="537">
      <c r="B537" s="25" t="inlineStr">
        <is>
          <t>538-2015</t>
        </is>
      </c>
      <c r="C537" s="25" t="n">
        <v>322521</v>
      </c>
      <c r="E537" s="25" t="inlineStr">
        <is>
          <t>RESIDUOS SOLIDOS</t>
        </is>
      </c>
      <c r="H537" s="25" t="inlineStr">
        <is>
          <t>Mala disposición de residuos solidos</t>
        </is>
      </c>
      <c r="I537" s="25" t="inlineStr">
        <is>
          <t>de oficio</t>
        </is>
      </c>
      <c r="T537" s="55" t="n"/>
      <c r="U537" s="25" t="inlineStr">
        <is>
          <t>no reporta</t>
        </is>
      </c>
      <c r="V537" s="25" t="inlineStr">
        <is>
          <t>no reporta</t>
        </is>
      </c>
      <c r="W537" s="25" t="inlineStr">
        <is>
          <t>por determinar</t>
        </is>
      </c>
      <c r="X537" s="25" t="inlineStr">
        <is>
          <t>CL</t>
        </is>
      </c>
      <c r="Y537" s="25" t="n">
        <v>36</v>
      </c>
      <c r="AA537" s="25" t="inlineStr">
        <is>
          <t>SUR</t>
        </is>
      </c>
      <c r="AB537" s="25" t="n">
        <v>38</v>
      </c>
      <c r="AD537" s="25" t="n">
        <v>45</v>
      </c>
      <c r="AF537" s="25" t="inlineStr">
        <is>
          <t>pisos 2,3,4</t>
        </is>
      </c>
      <c r="AH537" s="25">
        <f>CONCATENATE(X537," ",Y537," ",Z537," ",AA537," ",AB537," ",AC537," ",AD537," ",AE537," ",AF537," ",AG537)</f>
        <v/>
      </c>
      <c r="AI537" s="25" t="inlineStr">
        <is>
          <t>no reporta</t>
        </is>
      </c>
      <c r="AJ537" s="25" t="inlineStr">
        <is>
          <t>no reporta</t>
        </is>
      </c>
      <c r="AK537" s="25" t="inlineStr">
        <is>
          <t>Los Naranjos</t>
        </is>
      </c>
      <c r="AP537" s="25" t="n">
        <v>9</v>
      </c>
      <c r="AQ537" s="34" t="n">
        <v>42228</v>
      </c>
      <c r="AS537" s="46">
        <f>+AR537-AQ537</f>
        <v/>
      </c>
      <c r="AU537" s="25" t="inlineStr">
        <is>
          <t>Auto de archivo</t>
        </is>
      </c>
    </row>
    <row r="538">
      <c r="B538" s="25" t="inlineStr">
        <is>
          <t>539-2015</t>
        </is>
      </c>
      <c r="C538" s="25" t="n">
        <v>322520</v>
      </c>
      <c r="E538" s="25" t="inlineStr">
        <is>
          <t>RESIDUOS SOLIDOS</t>
        </is>
      </c>
      <c r="H538" s="25" t="inlineStr">
        <is>
          <t>Mala disposición de residuos solidos</t>
        </is>
      </c>
      <c r="I538" s="25" t="inlineStr">
        <is>
          <t>de oficio</t>
        </is>
      </c>
      <c r="T538" s="55">
        <f>CONCATENATE(J538," ",K538," ",L538," ",M538," ",N538," ",O538," ",P538," ",Q538,AF538," ",S538)</f>
        <v/>
      </c>
      <c r="U538" s="25" t="inlineStr">
        <is>
          <t>no reporta</t>
        </is>
      </c>
      <c r="V538" s="25" t="inlineStr">
        <is>
          <t>no reporta</t>
        </is>
      </c>
      <c r="W538" s="25" t="inlineStr">
        <is>
          <t>por determinar</t>
        </is>
      </c>
      <c r="X538" s="25" t="inlineStr">
        <is>
          <t>CL</t>
        </is>
      </c>
      <c r="Y538" s="25" t="n">
        <v>39</v>
      </c>
      <c r="AA538" s="25" t="inlineStr">
        <is>
          <t>SUR</t>
        </is>
      </c>
      <c r="AB538" s="25" t="n">
        <v>33</v>
      </c>
      <c r="AD538" s="25" t="n">
        <v>42</v>
      </c>
      <c r="AH538" s="25">
        <f>CONCATENATE(X538," ",Y538," ",Z538," ",AA538," ",AB538," ",AC538," ",AD538," ",AE538," ",AF538," ",AG538)</f>
        <v/>
      </c>
      <c r="AI538" s="25" t="inlineStr">
        <is>
          <t>no reporta</t>
        </is>
      </c>
      <c r="AJ538" s="25" t="inlineStr">
        <is>
          <t>no reporta</t>
        </is>
      </c>
      <c r="AK538" s="25" t="inlineStr">
        <is>
          <t>Mesa</t>
        </is>
      </c>
      <c r="AP538" s="25" t="n">
        <v>9</v>
      </c>
      <c r="AQ538" s="34" t="n">
        <v>42228</v>
      </c>
      <c r="AS538" s="46">
        <f>+AR538-AQ538</f>
        <v/>
      </c>
      <c r="AU538" s="25" t="inlineStr">
        <is>
          <t>Auto de archivo</t>
        </is>
      </c>
    </row>
    <row r="539">
      <c r="B539" s="25" t="inlineStr">
        <is>
          <t>540-2015</t>
        </is>
      </c>
      <c r="C539" s="25" t="n">
        <v>322511</v>
      </c>
      <c r="E539" s="25" t="inlineStr">
        <is>
          <t>RESIDUOS SOLIDOS</t>
        </is>
      </c>
      <c r="H539" s="25" t="inlineStr">
        <is>
          <t>Mala disposición de residuos solidos</t>
        </is>
      </c>
      <c r="I539" s="25" t="inlineStr">
        <is>
          <t>de oficio</t>
        </is>
      </c>
      <c r="T539" s="55">
        <f>CONCATENATE(J539," ",K539," ",L539," ",M539," ",N539," ",O539," ",P539," ",Q539,AF539," ",S539)</f>
        <v/>
      </c>
      <c r="U539" s="25" t="inlineStr">
        <is>
          <t>no reporta</t>
        </is>
      </c>
      <c r="V539" s="25" t="inlineStr">
        <is>
          <t>no reporta</t>
        </is>
      </c>
      <c r="W539" s="25" t="inlineStr">
        <is>
          <t>por determinar</t>
        </is>
      </c>
      <c r="X539" s="25" t="inlineStr">
        <is>
          <t>CL</t>
        </is>
      </c>
      <c r="Y539" s="25" t="n">
        <v>33</v>
      </c>
      <c r="Z539" s="25" t="inlineStr">
        <is>
          <t>B</t>
        </is>
      </c>
      <c r="AA539" s="25" t="inlineStr">
        <is>
          <t>SUR</t>
        </is>
      </c>
      <c r="AB539" s="25" t="n">
        <v>43</v>
      </c>
      <c r="AC539" s="25" t="inlineStr">
        <is>
          <t>A</t>
        </is>
      </c>
      <c r="AD539" s="25" t="n">
        <v>15</v>
      </c>
      <c r="AH539" s="25">
        <f>CONCATENATE(X539," ",Y539," ",Z539," ",AA539," ",AB539," ",AC539," ",AD539," ",AE539," ",AF539," ",AG539)</f>
        <v/>
      </c>
      <c r="AI539" s="25" t="inlineStr">
        <is>
          <t>no reporta</t>
        </is>
      </c>
      <c r="AJ539" s="25" t="inlineStr">
        <is>
          <t>no reporta</t>
        </is>
      </c>
      <c r="AK539" s="25" t="inlineStr">
        <is>
          <t>San Marcos</t>
        </is>
      </c>
      <c r="AP539" s="25" t="n">
        <v>2</v>
      </c>
      <c r="AQ539" s="34" t="n">
        <v>42244</v>
      </c>
      <c r="AS539" s="46">
        <f>+AR539-AQ539</f>
        <v/>
      </c>
      <c r="AU539" s="25" t="inlineStr">
        <is>
          <t>Auto de archivo</t>
        </is>
      </c>
    </row>
    <row r="540">
      <c r="B540" s="25" t="inlineStr">
        <is>
          <t>541-2015</t>
        </is>
      </c>
      <c r="C540" s="25" t="n">
        <v>322509</v>
      </c>
      <c r="E540" s="25" t="inlineStr">
        <is>
          <t>RESIDUOS SOLIDOS</t>
        </is>
      </c>
      <c r="H540" s="25" t="inlineStr">
        <is>
          <t>Mala disposición de residuos solidos</t>
        </is>
      </c>
      <c r="I540" s="25" t="inlineStr">
        <is>
          <t>de oficio</t>
        </is>
      </c>
      <c r="T540" s="55">
        <f>CONCATENATE(J540," ",K540," ",L540," ",M540," ",N540," ",O540," ",P540," ",Q540,AF540," ",S540)</f>
        <v/>
      </c>
      <c r="U540" s="25" t="inlineStr">
        <is>
          <t>no reporta</t>
        </is>
      </c>
      <c r="V540" s="25" t="inlineStr">
        <is>
          <t>no reporta</t>
        </is>
      </c>
      <c r="W540" s="25" t="inlineStr">
        <is>
          <t>por determinar</t>
        </is>
      </c>
      <c r="X540" s="25" t="inlineStr">
        <is>
          <t>CL</t>
        </is>
      </c>
      <c r="Y540" s="25" t="n">
        <v>36</v>
      </c>
      <c r="AA540" s="25" t="inlineStr">
        <is>
          <t>SUR</t>
        </is>
      </c>
      <c r="AB540" s="25" t="n">
        <v>38</v>
      </c>
      <c r="AD540" s="25" t="n">
        <v>47</v>
      </c>
      <c r="AH540" s="25">
        <f>CONCATENATE(X540," ",Y540," ",Z540," ",AA540," ",AB540," ",AC540," ",AD540," ",AE540," ",AF540," ",AG540)</f>
        <v/>
      </c>
      <c r="AI540" s="25" t="inlineStr">
        <is>
          <t>no reporta</t>
        </is>
      </c>
      <c r="AJ540" s="25" t="inlineStr">
        <is>
          <t>no reporta</t>
        </is>
      </c>
      <c r="AK540" s="25" t="inlineStr">
        <is>
          <t>Los Naranjos</t>
        </is>
      </c>
      <c r="AP540" s="25" t="n">
        <v>9</v>
      </c>
      <c r="AQ540" s="34" t="n">
        <v>42228</v>
      </c>
      <c r="AS540" s="46">
        <f>+AR540-AQ540</f>
        <v/>
      </c>
      <c r="AU540" s="25" t="inlineStr">
        <is>
          <t>Auto de archivo</t>
        </is>
      </c>
    </row>
    <row r="541">
      <c r="B541" s="25" t="inlineStr">
        <is>
          <t>542-2015</t>
        </is>
      </c>
      <c r="C541" s="25" t="n">
        <v>327511</v>
      </c>
      <c r="D541" s="25" t="inlineStr">
        <is>
          <t>FLORA</t>
        </is>
      </c>
      <c r="H541" s="25" t="inlineStr">
        <is>
          <t>contruccion de edificio le hicieron poda severa a un arbol de mango y pusieron el material vegetal sobre la manga.</t>
        </is>
      </c>
      <c r="I541" s="25" t="inlineStr">
        <is>
          <t>anonimo</t>
        </is>
      </c>
      <c r="T541" s="55">
        <f>CONCATENATE(J541," ",K541," ",L541," ",M541," ",N541," ",O541," ",P541," ",Q541,AF541," ",S541)</f>
        <v/>
      </c>
      <c r="U541" s="25" t="inlineStr">
        <is>
          <t>no reporta</t>
        </is>
      </c>
      <c r="V541" s="25" t="inlineStr">
        <is>
          <t>no reporta</t>
        </is>
      </c>
      <c r="W541" s="25" t="inlineStr">
        <is>
          <t>por determinar</t>
        </is>
      </c>
      <c r="X541" s="25" t="inlineStr">
        <is>
          <t>TR</t>
        </is>
      </c>
      <c r="Y541" s="25" t="n">
        <v>34</v>
      </c>
      <c r="Z541" s="25" t="inlineStr">
        <is>
          <t>B</t>
        </is>
      </c>
      <c r="AA541" s="25" t="inlineStr">
        <is>
          <t>SUR</t>
        </is>
      </c>
      <c r="AB541" s="25" t="n">
        <v>32</v>
      </c>
      <c r="AC541" s="25" t="inlineStr">
        <is>
          <t>B</t>
        </is>
      </c>
      <c r="AD541" s="25" t="n">
        <v>36</v>
      </c>
      <c r="AH541" s="25">
        <f>CONCATENATE(X541," ",Y541," ",Z541," ",AA541," ",AB541," ",AC541," ",AD541," ",AE541," ",AF541," ",AG541)</f>
        <v/>
      </c>
      <c r="AI541" s="25" t="inlineStr">
        <is>
          <t>no reporta</t>
        </is>
      </c>
      <c r="AJ541" s="25" t="inlineStr">
        <is>
          <t>no reporta</t>
        </is>
      </c>
      <c r="AK541" s="25" t="inlineStr">
        <is>
          <t>Los Naranjos</t>
        </is>
      </c>
      <c r="AP541" s="25" t="n">
        <v>9</v>
      </c>
      <c r="AQ541" s="34" t="n">
        <v>42244</v>
      </c>
      <c r="AS541" s="46">
        <f>+AR541-AQ541</f>
        <v/>
      </c>
      <c r="AU541" s="25" t="inlineStr">
        <is>
          <t>Auto de archivo</t>
        </is>
      </c>
    </row>
    <row r="542">
      <c r="B542" s="25" t="inlineStr">
        <is>
          <t>543-2015</t>
        </is>
      </c>
      <c r="C542" s="25" t="n">
        <v>327823</v>
      </c>
      <c r="D542" s="25" t="inlineStr">
        <is>
          <t>HÍDRICO</t>
        </is>
      </c>
      <c r="E542" s="25" t="inlineStr">
        <is>
          <t>RESIDUO ESPECIAL</t>
        </is>
      </c>
      <c r="H542" s="25" t="inlineStr">
        <is>
          <t>Lavado de contenedores de basura en el espacio publico</t>
        </is>
      </c>
      <c r="I542" s="25" t="inlineStr">
        <is>
          <t>de oficio</t>
        </is>
      </c>
      <c r="T542" s="55">
        <f>CONCATENATE(J542," ",K542," ",L542," ",M542," ",N542," ",O542," ",P542," ",Q542,AF542," ",S542)</f>
        <v/>
      </c>
      <c r="U542" s="25" t="inlineStr">
        <is>
          <t>no reporta</t>
        </is>
      </c>
      <c r="V542" s="25" t="inlineStr">
        <is>
          <t>no reporta</t>
        </is>
      </c>
      <c r="W542" s="25" t="inlineStr">
        <is>
          <t>Urbanizacion Claraval</t>
        </is>
      </c>
      <c r="X542" s="25" t="inlineStr">
        <is>
          <t>KR</t>
        </is>
      </c>
      <c r="Y542" s="25" t="n">
        <v>27</v>
      </c>
      <c r="AB542" s="25" t="n">
        <v>36</v>
      </c>
      <c r="AD542" s="25" t="n">
        <v>151</v>
      </c>
      <c r="AE542" s="25" t="inlineStr">
        <is>
          <t>SUR</t>
        </is>
      </c>
      <c r="AH542" s="25">
        <f>CONCATENATE(X542," ",Y542," ",Z542," ",AA542," ",AB542," ",AC542," ",AD542," ",AE542," ",AF542," ",AG542)</f>
        <v/>
      </c>
      <c r="AI542" s="25" t="inlineStr">
        <is>
          <t>no reporta</t>
        </is>
      </c>
      <c r="AJ542" s="25" t="inlineStr">
        <is>
          <t>no reporta</t>
        </is>
      </c>
      <c r="AK542" s="25" t="inlineStr">
        <is>
          <t>Inmaculada</t>
        </is>
      </c>
      <c r="AP542" s="25" t="n">
        <v>3</v>
      </c>
      <c r="AQ542" s="34" t="n">
        <v>42244</v>
      </c>
      <c r="AS542" s="46">
        <f>+AR542-AQ542</f>
        <v/>
      </c>
      <c r="AU542" s="25" t="inlineStr">
        <is>
          <t>Auto de archivo</t>
        </is>
      </c>
      <c r="AV542" s="25" t="inlineStr">
        <is>
          <t>Archivo 18-12-2015</t>
        </is>
      </c>
    </row>
    <row r="543">
      <c r="B543" s="25" t="inlineStr">
        <is>
          <t>544-2015</t>
        </is>
      </c>
      <c r="C543" s="25" t="n">
        <v>327822</v>
      </c>
      <c r="D543" s="25" t="inlineStr">
        <is>
          <t>HÍDRICO</t>
        </is>
      </c>
      <c r="E543" s="25" t="inlineStr">
        <is>
          <t>RESIDUO ESPECIAL</t>
        </is>
      </c>
      <c r="H543" s="25" t="inlineStr">
        <is>
          <t>Lavado de contenedores de basura en el espacio publico</t>
        </is>
      </c>
      <c r="I543" s="25" t="inlineStr">
        <is>
          <t>de oficio</t>
        </is>
      </c>
      <c r="T543" s="55">
        <f>CONCATENATE(J543," ",K543," ",L543," ",M543," ",N543," ",O543," ",P543," ",Q543,AF543," ",S543)</f>
        <v/>
      </c>
      <c r="U543" s="25" t="inlineStr">
        <is>
          <t>no reporta</t>
        </is>
      </c>
      <c r="V543" s="25" t="inlineStr">
        <is>
          <t>no reporta</t>
        </is>
      </c>
      <c r="W543" s="25" t="inlineStr">
        <is>
          <t>Mercados y legumbres (flor del banano)</t>
        </is>
      </c>
      <c r="X543" s="25" t="inlineStr">
        <is>
          <t>CL</t>
        </is>
      </c>
      <c r="Y543" s="25" t="n">
        <v>39</v>
      </c>
      <c r="AA543" s="25" t="inlineStr">
        <is>
          <t>SUR</t>
        </is>
      </c>
      <c r="AB543" s="25" t="n">
        <v>38</v>
      </c>
      <c r="AC543" s="25" t="inlineStr">
        <is>
          <t>A</t>
        </is>
      </c>
      <c r="AD543" s="25" t="n">
        <v>23</v>
      </c>
      <c r="AH543" s="25">
        <f>CONCATENATE(X543," ",Y543," ",Z543," ",AA543," ",AB543," ",AC543," ",AD543," ",AE543," ",AF543," ",AG543)</f>
        <v/>
      </c>
      <c r="AI543" s="25" t="inlineStr">
        <is>
          <t>no reporta</t>
        </is>
      </c>
      <c r="AJ543" s="25" t="inlineStr">
        <is>
          <t>no reporta</t>
        </is>
      </c>
      <c r="AK543" s="25" t="inlineStr">
        <is>
          <t>Zona Centro</t>
        </is>
      </c>
      <c r="AP543" s="25" t="n">
        <v>9</v>
      </c>
      <c r="AQ543" s="34" t="n">
        <v>42244</v>
      </c>
      <c r="AS543" s="46">
        <f>+AR543-AQ543</f>
        <v/>
      </c>
      <c r="AU543" s="25" t="inlineStr">
        <is>
          <t>Auto de archivo</t>
        </is>
      </c>
    </row>
    <row r="544">
      <c r="B544" s="25" t="inlineStr">
        <is>
          <t>545-2015</t>
        </is>
      </c>
      <c r="C544" s="25" t="n">
        <v>328669</v>
      </c>
      <c r="E544" s="25" t="inlineStr">
        <is>
          <t>RESIDUOS SOLIDOS</t>
        </is>
      </c>
      <c r="H544" s="25" t="inlineStr">
        <is>
          <t>Mala disposición de residuos solidos</t>
        </is>
      </c>
      <c r="I544" s="25" t="inlineStr">
        <is>
          <t>De oficio</t>
        </is>
      </c>
      <c r="T544" s="55" t="n"/>
      <c r="U544" s="25" t="inlineStr">
        <is>
          <t>no reporta</t>
        </is>
      </c>
      <c r="V544" s="25" t="inlineStr">
        <is>
          <t>no reporta</t>
        </is>
      </c>
      <c r="W544" s="25" t="inlineStr">
        <is>
          <t>Por determinar</t>
        </is>
      </c>
      <c r="X544" s="25" t="inlineStr">
        <is>
          <t>KR</t>
        </is>
      </c>
      <c r="Y544" s="25" t="n">
        <v>34</v>
      </c>
      <c r="AB544" s="25" t="n">
        <v>38</v>
      </c>
      <c r="AC544" s="25" t="inlineStr">
        <is>
          <t>A</t>
        </is>
      </c>
      <c r="AD544" s="25" t="n">
        <v>55</v>
      </c>
      <c r="AE544" s="25" t="inlineStr">
        <is>
          <t>SUR</t>
        </is>
      </c>
      <c r="AF544" s="25" t="inlineStr">
        <is>
          <t>contiguo a esta direccion</t>
        </is>
      </c>
      <c r="AH544" s="25">
        <f>CONCATENATE(X544," ",Y544," ",Z544," ",AA544," ",AB544," ",AC544," ",AD544," ",AE544," ",AF544," ",AG544)</f>
        <v/>
      </c>
      <c r="AI544" s="25" t="inlineStr">
        <is>
          <t>no reporta</t>
        </is>
      </c>
      <c r="AJ544" s="25" t="inlineStr">
        <is>
          <t>no reporta</t>
        </is>
      </c>
      <c r="AK544" s="25" t="inlineStr">
        <is>
          <t>Mesa</t>
        </is>
      </c>
      <c r="AP544" s="25" t="n">
        <v>9</v>
      </c>
      <c r="AQ544" s="34" t="n">
        <v>42248</v>
      </c>
      <c r="AS544" s="46">
        <f>+AR544-AQ544</f>
        <v/>
      </c>
      <c r="AU544" s="25" t="inlineStr">
        <is>
          <t>Auto de archivo</t>
        </is>
      </c>
    </row>
    <row r="545">
      <c r="B545" s="25" t="inlineStr">
        <is>
          <t>546-2015</t>
        </is>
      </c>
      <c r="C545" s="25" t="n">
        <v>328668</v>
      </c>
      <c r="E545" s="25" t="inlineStr">
        <is>
          <t>RESIDUOS SOLIDOS</t>
        </is>
      </c>
      <c r="H545" s="25" t="inlineStr">
        <is>
          <t>Mala disposición de residuos solidos</t>
        </is>
      </c>
      <c r="I545" s="25" t="inlineStr">
        <is>
          <t>De oficio</t>
        </is>
      </c>
      <c r="T545" s="55">
        <f>CONCATENATE(J545," ",K545," ",L545," ",M545," ",N545," ",O545," ",P545," ",Q545,AF545," ",S545)</f>
        <v/>
      </c>
      <c r="U545" s="25" t="inlineStr">
        <is>
          <t>no reporta</t>
        </is>
      </c>
      <c r="V545" s="25" t="inlineStr">
        <is>
          <t>no reporta</t>
        </is>
      </c>
      <c r="W545" s="25" t="inlineStr">
        <is>
          <t>Impacto Publicidad</t>
        </is>
      </c>
      <c r="X545" s="25" t="inlineStr">
        <is>
          <t>CL</t>
        </is>
      </c>
      <c r="Y545" s="25" t="n">
        <v>36</v>
      </c>
      <c r="AA545" s="25" t="inlineStr">
        <is>
          <t>SUR</t>
        </is>
      </c>
      <c r="AB545" s="25" t="n">
        <v>37</v>
      </c>
      <c r="AD545" s="25" t="n">
        <v>32</v>
      </c>
      <c r="AH545" s="25">
        <f>CONCATENATE(X545," ",Y545," ",Z545," ",AA545," ",AB545," ",AC545," ",AD545," ",AE545," ",AF545," ",AG545)</f>
        <v/>
      </c>
      <c r="AI545" s="25" t="inlineStr">
        <is>
          <t>no reporta</t>
        </is>
      </c>
      <c r="AJ545" s="25" t="inlineStr">
        <is>
          <t>no reporta</t>
        </is>
      </c>
      <c r="AK545" s="25" t="inlineStr">
        <is>
          <t>Los Naranjos</t>
        </is>
      </c>
      <c r="AP545" s="25" t="n">
        <v>9</v>
      </c>
      <c r="AQ545" s="34" t="n">
        <v>42248</v>
      </c>
      <c r="AS545" s="46">
        <f>+AR545-AQ545</f>
        <v/>
      </c>
      <c r="AU545" s="25" t="inlineStr">
        <is>
          <t xml:space="preserve">Auto de inicio </t>
        </is>
      </c>
    </row>
    <row r="546">
      <c r="B546" s="25" t="inlineStr">
        <is>
          <t>547-2015</t>
        </is>
      </c>
      <c r="C546" s="25" t="n">
        <v>328665</v>
      </c>
      <c r="E546" s="25" t="inlineStr">
        <is>
          <t>RESIDUOS SOLIDOS</t>
        </is>
      </c>
      <c r="H546" s="25" t="inlineStr">
        <is>
          <t>Mala disposición de residuos solidos</t>
        </is>
      </c>
      <c r="I546" s="25" t="inlineStr">
        <is>
          <t>De oficio</t>
        </is>
      </c>
      <c r="T546" s="55">
        <f>CONCATENATE(J546," ",K546," ",L546," ",M546," ",N546," ",O546," ",P546," ",Q546,AF546," ",S546)</f>
        <v/>
      </c>
      <c r="U546" s="25" t="inlineStr">
        <is>
          <t>no reporta</t>
        </is>
      </c>
      <c r="V546" s="25" t="inlineStr">
        <is>
          <t>no reporta</t>
        </is>
      </c>
      <c r="W546" s="25" t="inlineStr">
        <is>
          <t>Arepas Las Chachas</t>
        </is>
      </c>
      <c r="X546" s="25" t="inlineStr">
        <is>
          <t>KR</t>
        </is>
      </c>
      <c r="Y546" s="25" t="n">
        <v>43</v>
      </c>
      <c r="AB546" s="25" t="n">
        <v>36</v>
      </c>
      <c r="AD546" s="25" t="n">
        <v>11</v>
      </c>
      <c r="AE546" s="25" t="inlineStr">
        <is>
          <t>SUR</t>
        </is>
      </c>
      <c r="AH546" s="25">
        <f>CONCATENATE(X546," ",Y546," ",Z546," ",AA546," ",AB546," ",AC546," ",AD546," ",AE546," ",AF546," ",AG546)</f>
        <v/>
      </c>
      <c r="AI546" s="25" t="inlineStr">
        <is>
          <t>no reporta</t>
        </is>
      </c>
      <c r="AJ546" s="25" t="inlineStr">
        <is>
          <t>no reporta</t>
        </is>
      </c>
      <c r="AK546" s="25" t="inlineStr">
        <is>
          <t>Zona Centro</t>
        </is>
      </c>
      <c r="AP546" s="25" t="n">
        <v>9</v>
      </c>
      <c r="AQ546" s="34" t="n">
        <v>42248</v>
      </c>
      <c r="AS546" s="46">
        <f>+AR546-AQ546</f>
        <v/>
      </c>
      <c r="AU546" s="25" t="inlineStr">
        <is>
          <t xml:space="preserve">Auto de inicio </t>
        </is>
      </c>
    </row>
    <row r="547">
      <c r="B547" s="25" t="inlineStr">
        <is>
          <t>548-2015</t>
        </is>
      </c>
      <c r="C547" s="25" t="n">
        <v>328663</v>
      </c>
      <c r="E547" s="25" t="inlineStr">
        <is>
          <t>RESIDUOS SOLIDOS</t>
        </is>
      </c>
      <c r="H547" s="25" t="inlineStr">
        <is>
          <t>Mala disposición de residuos solidos</t>
        </is>
      </c>
      <c r="I547" s="25" t="inlineStr">
        <is>
          <t>De oficio</t>
        </is>
      </c>
      <c r="T547" s="55">
        <f>CONCATENATE(J547," ",K547," ",L547," ",M547," ",N547," ",O547," ",P547," ",Q547,AF547," ",S547)</f>
        <v/>
      </c>
      <c r="U547" s="25" t="inlineStr">
        <is>
          <t>no reporta</t>
        </is>
      </c>
      <c r="V547" s="25" t="inlineStr">
        <is>
          <t>no reporta</t>
        </is>
      </c>
      <c r="W547" s="25" t="inlineStr">
        <is>
          <t>por determinar</t>
        </is>
      </c>
      <c r="X547" s="25" t="inlineStr">
        <is>
          <t>CL</t>
        </is>
      </c>
      <c r="Y547" s="25" t="n">
        <v>36</v>
      </c>
      <c r="AA547" s="25" t="inlineStr">
        <is>
          <t>SUR</t>
        </is>
      </c>
      <c r="AB547" s="25" t="n">
        <v>43</v>
      </c>
      <c r="AC547" s="25" t="inlineStr">
        <is>
          <t>A</t>
        </is>
      </c>
      <c r="AD547" s="25" t="n">
        <v>25</v>
      </c>
      <c r="AH547" s="25">
        <f>CONCATENATE(X547," ",Y547," ",Z547," ",AA547," ",AB547," ",AC547," ",AD547," ",AE547," ",AF547," ",AG547)</f>
        <v/>
      </c>
      <c r="AI547" s="25" t="inlineStr">
        <is>
          <t>no reporta</t>
        </is>
      </c>
      <c r="AJ547" s="25" t="inlineStr">
        <is>
          <t>no reporta</t>
        </is>
      </c>
      <c r="AK547" s="25" t="inlineStr">
        <is>
          <t>Zona Centro</t>
        </is>
      </c>
      <c r="AP547" s="25" t="n">
        <v>9</v>
      </c>
      <c r="AQ547" s="34" t="n">
        <v>42248</v>
      </c>
      <c r="AS547" s="46">
        <f>+AR547-AQ547</f>
        <v/>
      </c>
      <c r="AU547" s="25" t="inlineStr">
        <is>
          <t>Auto de archivo</t>
        </is>
      </c>
    </row>
    <row r="548">
      <c r="B548" s="25" t="inlineStr">
        <is>
          <t>549-2015</t>
        </is>
      </c>
      <c r="C548" s="25" t="n">
        <v>328661</v>
      </c>
      <c r="E548" s="25" t="inlineStr">
        <is>
          <t>RESIDUOS SOLIDOS</t>
        </is>
      </c>
      <c r="H548" s="25" t="inlineStr">
        <is>
          <t>Mala disposición de residuos solidos</t>
        </is>
      </c>
      <c r="I548" s="25" t="inlineStr">
        <is>
          <t>De oficio</t>
        </is>
      </c>
      <c r="T548" s="55">
        <f>CONCATENATE(J548," ",K548," ",L548," ",M548," ",N548," ",O548," ",P548," ",Q548,AF548," ",S548)</f>
        <v/>
      </c>
      <c r="U548" s="25" t="inlineStr">
        <is>
          <t>no reporta</t>
        </is>
      </c>
      <c r="V548" s="25" t="inlineStr">
        <is>
          <t>no reporta</t>
        </is>
      </c>
      <c r="W548" s="25" t="inlineStr">
        <is>
          <t>Bar el pescador</t>
        </is>
      </c>
      <c r="X548" s="25" t="inlineStr">
        <is>
          <t>KR</t>
        </is>
      </c>
      <c r="Y548" s="25" t="n">
        <v>39</v>
      </c>
      <c r="AB548" s="25" t="n">
        <v>36</v>
      </c>
      <c r="AD548" s="25" t="n">
        <v>5</v>
      </c>
      <c r="AH548" s="25">
        <f>CONCATENATE(X548," ",Y548," ",Z548," ",AA548," ",AB548," ",AC548," ",AD548," ",AE548," ",AF548," ",AG548)</f>
        <v/>
      </c>
      <c r="AI548" s="25" t="inlineStr">
        <is>
          <t>no reporta</t>
        </is>
      </c>
      <c r="AJ548" s="25" t="inlineStr">
        <is>
          <t>no reporta</t>
        </is>
      </c>
      <c r="AK548" s="25" t="inlineStr">
        <is>
          <t>Zona Centro</t>
        </is>
      </c>
      <c r="AP548" s="25" t="n">
        <v>9</v>
      </c>
      <c r="AQ548" s="34" t="n">
        <v>42248</v>
      </c>
      <c r="AS548" s="46">
        <f>+AR548-AQ548</f>
        <v/>
      </c>
      <c r="AU548" s="25" t="inlineStr">
        <is>
          <t>Auto de archivo</t>
        </is>
      </c>
    </row>
    <row r="549">
      <c r="B549" s="25" t="inlineStr">
        <is>
          <t>550-2015</t>
        </is>
      </c>
      <c r="C549" s="25" t="n">
        <v>328660</v>
      </c>
      <c r="E549" s="25" t="inlineStr">
        <is>
          <t>RESIDUOS SOLIDOS</t>
        </is>
      </c>
      <c r="H549" s="25" t="inlineStr">
        <is>
          <t>Mala disposición de residuos solidos</t>
        </is>
      </c>
      <c r="I549" s="25" t="inlineStr">
        <is>
          <t>De oficio</t>
        </is>
      </c>
      <c r="T549" s="55" t="n"/>
      <c r="U549" s="25" t="inlineStr">
        <is>
          <t>no reporta</t>
        </is>
      </c>
      <c r="V549" s="25" t="inlineStr">
        <is>
          <t>no reporta</t>
        </is>
      </c>
      <c r="W549" s="25" t="inlineStr">
        <is>
          <t>por determinar</t>
        </is>
      </c>
      <c r="X549" s="25" t="inlineStr">
        <is>
          <t>KR</t>
        </is>
      </c>
      <c r="Y549" s="25" t="n">
        <v>34</v>
      </c>
      <c r="AB549" s="25" t="n">
        <v>38</v>
      </c>
      <c r="AC549" s="25" t="inlineStr">
        <is>
          <t>A</t>
        </is>
      </c>
      <c r="AD549" s="25" t="n">
        <v>48</v>
      </c>
      <c r="AE549" s="25" t="inlineStr">
        <is>
          <t>SUR</t>
        </is>
      </c>
      <c r="AF549" s="25" t="inlineStr">
        <is>
          <t>Contiguo a esta direccion, edificio de 4 pisos</t>
        </is>
      </c>
      <c r="AH549" s="25">
        <f>CONCATENATE(X549," ",Y549," ",Z549," ",AA549," ",AB549," ",AC549," ",AD549," ",AE549," ",AF549," ",AG549)</f>
        <v/>
      </c>
      <c r="AI549" s="25" t="inlineStr">
        <is>
          <t>no reporta</t>
        </is>
      </c>
      <c r="AJ549" s="25" t="inlineStr">
        <is>
          <t>no reporta</t>
        </is>
      </c>
      <c r="AK549" s="25" t="inlineStr">
        <is>
          <t>Mesa</t>
        </is>
      </c>
      <c r="AP549" s="25" t="n">
        <v>9</v>
      </c>
      <c r="AQ549" s="34" t="n">
        <v>42248</v>
      </c>
      <c r="AS549" s="46">
        <f>+AR549-AQ549</f>
        <v/>
      </c>
      <c r="AU549" s="25" t="inlineStr">
        <is>
          <t>Auto de archivo</t>
        </is>
      </c>
    </row>
    <row r="550">
      <c r="B550" s="25" t="inlineStr">
        <is>
          <t>551-2015</t>
        </is>
      </c>
      <c r="C550" s="25" t="n">
        <v>328237</v>
      </c>
      <c r="E550" s="25" t="inlineStr">
        <is>
          <t>RESIDUOS SOLIDOS</t>
        </is>
      </c>
      <c r="H550" s="25" t="inlineStr">
        <is>
          <t>Mala disposición de residuos solidos</t>
        </is>
      </c>
      <c r="I550" s="25" t="inlineStr">
        <is>
          <t>Comunidad</t>
        </is>
      </c>
      <c r="J550" s="25" t="inlineStr">
        <is>
          <t>CL</t>
        </is>
      </c>
      <c r="K550" s="25" t="n">
        <v>39</v>
      </c>
      <c r="M550" s="25" t="inlineStr">
        <is>
          <t>SUR</t>
        </is>
      </c>
      <c r="N550" s="25" t="n">
        <v>38</v>
      </c>
      <c r="T550" s="55">
        <f>CONCATENATE(J550," ",K550," ",L550," ",M550," ",N550," ",O550," ",P550," ",Q550,AF550," ",S550)</f>
        <v/>
      </c>
      <c r="U550" s="25" t="inlineStr">
        <is>
          <t>no reporta</t>
        </is>
      </c>
      <c r="V550" s="25" t="inlineStr">
        <is>
          <t>no reporta</t>
        </is>
      </c>
      <c r="W550" s="25" t="inlineStr">
        <is>
          <t>Modisteria</t>
        </is>
      </c>
      <c r="X550" s="25" t="inlineStr">
        <is>
          <t>CL</t>
        </is>
      </c>
      <c r="Y550" s="25" t="n">
        <v>39</v>
      </c>
      <c r="AA550" s="25" t="inlineStr">
        <is>
          <t>SUR</t>
        </is>
      </c>
      <c r="AB550" s="25" t="n">
        <v>38</v>
      </c>
      <c r="AD550" s="25" t="n">
        <v>23</v>
      </c>
      <c r="AH550" s="25">
        <f>CONCATENATE(X550," ",Y550," ",Z550," ",AA550," ",AB550," ",AC550," ",AD550," ",AE550," ",AF550," ",AG550)</f>
        <v/>
      </c>
      <c r="AI550" s="25" t="inlineStr">
        <is>
          <t>no reporta</t>
        </is>
      </c>
      <c r="AJ550" s="25" t="inlineStr">
        <is>
          <t>no reporta</t>
        </is>
      </c>
      <c r="AK550" s="25" t="inlineStr">
        <is>
          <t>Mesa</t>
        </is>
      </c>
      <c r="AP550" s="25" t="n">
        <v>9</v>
      </c>
      <c r="AQ550" s="34" t="n">
        <v>42247</v>
      </c>
      <c r="AS550" s="46">
        <f>+AR550-AQ550</f>
        <v/>
      </c>
      <c r="AU550" s="25" t="inlineStr">
        <is>
          <t>Auto de archivo</t>
        </is>
      </c>
    </row>
    <row r="551">
      <c r="B551" s="25" t="inlineStr">
        <is>
          <t>552-2015</t>
        </is>
      </c>
      <c r="C551" s="25" t="n">
        <v>331253</v>
      </c>
      <c r="E551" s="25" t="inlineStr">
        <is>
          <t>MATERIALES DE CONSTRUCCIÓN</t>
        </is>
      </c>
      <c r="H551" s="25" t="inlineStr">
        <is>
          <t>Materiales de construccion en espacio publico</t>
        </is>
      </c>
      <c r="I551" s="25" t="inlineStr">
        <is>
          <t>de oficio</t>
        </is>
      </c>
      <c r="T551" s="55">
        <f>CONCATENATE(J551," ",K551," ",L551," ",M551," ",N551," ",O551," ",P551," ",Q551,AF551," ",S551)</f>
        <v/>
      </c>
      <c r="U551" s="25" t="inlineStr">
        <is>
          <t>no reporta</t>
        </is>
      </c>
      <c r="V551" s="25" t="inlineStr">
        <is>
          <t>no reporta</t>
        </is>
      </c>
      <c r="W551" s="25" t="inlineStr">
        <is>
          <t>Blanca Lida Vasquez Agudelo</t>
        </is>
      </c>
      <c r="X551" s="25" t="inlineStr">
        <is>
          <t>CL</t>
        </is>
      </c>
      <c r="Y551" s="25" t="n">
        <v>36</v>
      </c>
      <c r="Z551" s="25" t="inlineStr">
        <is>
          <t>D</t>
        </is>
      </c>
      <c r="AA551" s="25" t="inlineStr">
        <is>
          <t>SUR</t>
        </is>
      </c>
      <c r="AB551" s="25" t="n">
        <v>27</v>
      </c>
      <c r="AC551" s="25" t="inlineStr">
        <is>
          <t>D</t>
        </is>
      </c>
      <c r="AD551" s="25" t="n">
        <v>166</v>
      </c>
      <c r="AH551" s="25">
        <f>CONCATENATE(X551," ",Y551," ",Z551," ",AA551," ",AB551," ",AC551," ",AD551," ",AE551," ",AF551," ",AG551)</f>
        <v/>
      </c>
      <c r="AI551" s="25" t="n">
        <v>42873049</v>
      </c>
      <c r="AJ551" s="25" t="n">
        <v>3327939</v>
      </c>
      <c r="AK551" s="25" t="inlineStr">
        <is>
          <t>Obrero</t>
        </is>
      </c>
      <c r="AP551" s="25" t="n">
        <v>9</v>
      </c>
      <c r="AQ551" s="34" t="n">
        <v>42255</v>
      </c>
      <c r="AS551" s="46">
        <f>+AR551-AQ551</f>
        <v/>
      </c>
      <c r="AU551" s="25" t="inlineStr">
        <is>
          <t>Auto de archivo</t>
        </is>
      </c>
    </row>
    <row r="552">
      <c r="B552" s="25" t="inlineStr">
        <is>
          <t>553-2015</t>
        </is>
      </c>
      <c r="C552" s="25" t="n">
        <v>333744</v>
      </c>
      <c r="E552" s="25" t="inlineStr">
        <is>
          <t>RESIDUOS SOLIDOS</t>
        </is>
      </c>
      <c r="H552" s="25" t="inlineStr">
        <is>
          <t>Acumulacion de muebles y residuos solidos en el espacio publico.</t>
        </is>
      </c>
      <c r="I552" s="25" t="inlineStr">
        <is>
          <t>de oficio</t>
        </is>
      </c>
      <c r="T552" s="55">
        <f>CONCATENATE(J552," ",K552," ",L552," ",M552," ",N552," ",O552," ",P552," ",Q552,AF552," ",S552)</f>
        <v/>
      </c>
      <c r="W552" s="25" t="inlineStr">
        <is>
          <t>Gloria Amparo Vasquez</t>
        </is>
      </c>
      <c r="X552" s="25" t="inlineStr">
        <is>
          <t>TR</t>
        </is>
      </c>
      <c r="Y552" s="25" t="n">
        <v>34</v>
      </c>
      <c r="Z552" s="25" t="inlineStr">
        <is>
          <t>A</t>
        </is>
      </c>
      <c r="AA552" s="25" t="inlineStr">
        <is>
          <t>SUR</t>
        </is>
      </c>
      <c r="AB552" s="25" t="n">
        <v>31</v>
      </c>
      <c r="AC552" s="25" t="inlineStr">
        <is>
          <t>B</t>
        </is>
      </c>
      <c r="AD552" s="25" t="n">
        <v>32</v>
      </c>
      <c r="AH552" s="25">
        <f>CONCATENATE(X552," ",Y552," ",Z552," ",AA552," ",AB552," ",AC552," ",AD552," ",AE552," ",AF552," ",AG552)</f>
        <v/>
      </c>
      <c r="AI552" s="25" t="n">
        <v>32870460</v>
      </c>
      <c r="AJ552" s="25" t="inlineStr">
        <is>
          <t>no reporta</t>
        </is>
      </c>
      <c r="AK552" s="25" t="inlineStr">
        <is>
          <t>Las Flores</t>
        </is>
      </c>
      <c r="AP552" s="25" t="n">
        <v>3</v>
      </c>
      <c r="AQ552" s="34" t="n">
        <v>42263</v>
      </c>
      <c r="AS552" s="46">
        <f>+AR552-AQ552</f>
        <v/>
      </c>
      <c r="AU552" s="25" t="inlineStr">
        <is>
          <t>Auto de archivo</t>
        </is>
      </c>
    </row>
    <row r="553">
      <c r="B553" s="25" t="inlineStr">
        <is>
          <t>554-2015</t>
        </is>
      </c>
      <c r="C553" s="25" t="n">
        <v>334196</v>
      </c>
      <c r="E553" s="25" t="inlineStr">
        <is>
          <t>RESIDUOS SOLIDOS</t>
        </is>
      </c>
      <c r="H553" s="25" t="inlineStr">
        <is>
          <t>Residuos de todo tipo acumulados por le vecinos en la vivienda del solicitante</t>
        </is>
      </c>
      <c r="I553" s="25" t="inlineStr">
        <is>
          <t>Julian Esteban Delgado Gonzalez</t>
        </is>
      </c>
      <c r="J553" s="25" t="inlineStr">
        <is>
          <t>TR</t>
        </is>
      </c>
      <c r="K553" s="25" t="n">
        <v>35</v>
      </c>
      <c r="L553" s="25" t="inlineStr">
        <is>
          <t>B</t>
        </is>
      </c>
      <c r="M553" s="25" t="inlineStr">
        <is>
          <t>SUR</t>
        </is>
      </c>
      <c r="N553" s="25" t="n">
        <v>30</v>
      </c>
      <c r="O553" s="25" t="inlineStr">
        <is>
          <t>A</t>
        </is>
      </c>
      <c r="P553" s="25" t="n">
        <v>1</v>
      </c>
      <c r="T553" s="55">
        <f>CONCATENATE(J553," ",K553," ",L553," ",M553," ",N553," ",O553," ",P553," ",Q553,AF553," ",S553)</f>
        <v/>
      </c>
      <c r="U553" s="25" t="n">
        <v>1037595440</v>
      </c>
      <c r="V553" s="25" t="n">
        <v>3206687122</v>
      </c>
      <c r="W553" s="25" t="inlineStr">
        <is>
          <t>Varios usuarios</t>
        </is>
      </c>
      <c r="X553" s="25" t="inlineStr">
        <is>
          <t>TR</t>
        </is>
      </c>
      <c r="Y553" s="25" t="n">
        <v>35</v>
      </c>
      <c r="Z553" s="25" t="inlineStr">
        <is>
          <t>B</t>
        </is>
      </c>
      <c r="AA553" s="25" t="inlineStr">
        <is>
          <t>SUR</t>
        </is>
      </c>
      <c r="AB553" s="25" t="n">
        <v>30</v>
      </c>
      <c r="AC553" s="25" t="inlineStr">
        <is>
          <t>A</t>
        </is>
      </c>
      <c r="AH553" s="25">
        <f>CONCATENATE(X553," ",Y553," ",Z553," ",AA553," ",AB553," ",AC553," ",AD553," ",AE553," ",AF553," ",AG553)</f>
        <v/>
      </c>
      <c r="AI553" s="25" t="inlineStr">
        <is>
          <t>no reporta</t>
        </is>
      </c>
      <c r="AJ553" s="25" t="inlineStr">
        <is>
          <t>no reporta</t>
        </is>
      </c>
      <c r="AK553" s="25" t="inlineStr">
        <is>
          <t>La Sebastiana</t>
        </is>
      </c>
      <c r="AP553" s="25" t="n">
        <v>3</v>
      </c>
      <c r="AQ553" s="34" t="n">
        <v>42264</v>
      </c>
      <c r="AS553" s="46">
        <f>+AR553-AQ553</f>
        <v/>
      </c>
      <c r="AU553" s="25" t="inlineStr">
        <is>
          <t>Auto de archivo</t>
        </is>
      </c>
    </row>
    <row r="554">
      <c r="B554" s="25" t="inlineStr">
        <is>
          <t>555-2015</t>
        </is>
      </c>
      <c r="C554" s="25" t="inlineStr">
        <is>
          <t>331073 - 330352</t>
        </is>
      </c>
      <c r="E554" s="25" t="inlineStr">
        <is>
          <t>RESIDUOS SOLIDOS</t>
        </is>
      </c>
      <c r="H554" s="25" t="inlineStr">
        <is>
          <t>Residuos solidos en horarios y dias no autorizados</t>
        </is>
      </c>
      <c r="I554" s="25" t="inlineStr">
        <is>
          <t>de oficio</t>
        </is>
      </c>
      <c r="T554" s="55">
        <f>CONCATENATE(J554," ",K554," ",L554," ",M554," ",N554," ",O554," ",P554," ",Q554,AF554," ",S554)</f>
        <v/>
      </c>
      <c r="W554" s="25" t="inlineStr">
        <is>
          <t>Manuel Augusto Moreno</t>
        </is>
      </c>
      <c r="X554" s="25" t="inlineStr">
        <is>
          <t>CL</t>
        </is>
      </c>
      <c r="Y554" s="25" t="n">
        <v>38</v>
      </c>
      <c r="Z554" s="25" t="inlineStr">
        <is>
          <t>A</t>
        </is>
      </c>
      <c r="AA554" s="25" t="inlineStr">
        <is>
          <t>SUR</t>
        </is>
      </c>
      <c r="AB554" s="25" t="n">
        <v>37</v>
      </c>
      <c r="AD554" s="25" t="n">
        <v>24</v>
      </c>
      <c r="AF554" s="25" t="inlineStr">
        <is>
          <t>Apto 503</t>
        </is>
      </c>
      <c r="AH554" s="25">
        <f>CONCATENATE(X554," ",Y554," ",Z554," ",AA554," ",AB554," ",AC554," ",AD554," ",AE554," ",AF554," ",AG554)</f>
        <v/>
      </c>
      <c r="AI554" s="25" t="inlineStr">
        <is>
          <t>no reporta</t>
        </is>
      </c>
      <c r="AJ554" s="25" t="inlineStr">
        <is>
          <t>no reporta</t>
        </is>
      </c>
      <c r="AK554" s="25" t="inlineStr">
        <is>
          <t>Mesa</t>
        </is>
      </c>
      <c r="AP554" s="25" t="n">
        <v>9</v>
      </c>
      <c r="AQ554" s="34" t="n">
        <v>42255</v>
      </c>
      <c r="AS554" s="46">
        <f>+AR554-AQ554</f>
        <v/>
      </c>
      <c r="AU554" s="25" t="inlineStr">
        <is>
          <t>Auto de archivo</t>
        </is>
      </c>
    </row>
    <row r="555">
      <c r="B555" s="25" t="inlineStr">
        <is>
          <t>556-2015</t>
        </is>
      </c>
      <c r="C555" s="25" t="n">
        <v>331978</v>
      </c>
      <c r="D555" s="25" t="inlineStr">
        <is>
          <t>FAUNA DOMÉSTICA</t>
        </is>
      </c>
      <c r="H555" s="25" t="inlineStr">
        <is>
          <t>Ataque de perro a otro</t>
        </is>
      </c>
      <c r="I555" s="25" t="inlineStr">
        <is>
          <t>Maria Ofir Hernandez</t>
        </is>
      </c>
      <c r="T555" s="55">
        <f>CONCATENATE(J555," ",K555," ",L555," ",M555," ",N555," ",O555," ",P555," ",Q555,AF555," ",S555)</f>
        <v/>
      </c>
      <c r="U555" s="25" t="inlineStr">
        <is>
          <t>no reporta</t>
        </is>
      </c>
      <c r="V555" s="25" t="n">
        <v>3333715</v>
      </c>
      <c r="W555" s="25" t="inlineStr">
        <is>
          <t>Sonia Olarte</t>
        </is>
      </c>
      <c r="X555" s="25" t="inlineStr">
        <is>
          <t>CL</t>
        </is>
      </c>
      <c r="Y555" s="25" t="n">
        <v>40</v>
      </c>
      <c r="AB555" s="25" t="n">
        <v>40</v>
      </c>
      <c r="AC555" s="25" t="inlineStr">
        <is>
          <t>F</t>
        </is>
      </c>
      <c r="AD555" s="25" t="n">
        <v>130</v>
      </c>
      <c r="AH555" s="25">
        <f>CONCATENATE(X555," ",Y555," ",Z555," ",AA555," ",AB555," ",AC555," ",AD555," ",AE555," ",AF555," ",AG555)</f>
        <v/>
      </c>
      <c r="AI555" s="25" t="inlineStr">
        <is>
          <t>no reporta</t>
        </is>
      </c>
      <c r="AJ555" s="25" t="inlineStr">
        <is>
          <t>3125551970 - 2060149</t>
        </is>
      </c>
      <c r="AK555" s="25" t="inlineStr">
        <is>
          <t>El Dorado</t>
        </is>
      </c>
      <c r="AP555" s="25" t="n">
        <v>7</v>
      </c>
      <c r="AQ555" s="34" t="n">
        <v>42257</v>
      </c>
      <c r="AS555" s="46">
        <f>+AR555-AQ555</f>
        <v/>
      </c>
      <c r="AU555" s="25" t="inlineStr">
        <is>
          <t>Auto de archivo</t>
        </is>
      </c>
    </row>
    <row r="556">
      <c r="B556" s="25" t="inlineStr">
        <is>
          <t>557-2015</t>
        </is>
      </c>
      <c r="C556" s="25" t="n">
        <v>333386</v>
      </c>
      <c r="D556" s="25" t="inlineStr">
        <is>
          <t>ESPACIO PUBLICOS VERDES</t>
        </is>
      </c>
      <c r="H556" s="25" t="inlineStr">
        <is>
          <t>Cambio de piso Blando a piso duro.</t>
        </is>
      </c>
      <c r="I556" s="25" t="inlineStr">
        <is>
          <t>de oficio</t>
        </is>
      </c>
      <c r="T556" s="55">
        <f>CONCATENATE(J556," ",K556," ",L556," ",M556," ",N556," ",O556," ",P556," ",Q556,AF556," ",S556)</f>
        <v/>
      </c>
      <c r="W556" s="25" t="inlineStr">
        <is>
          <t>Por determinar</t>
        </is>
      </c>
      <c r="X556" s="25" t="inlineStr">
        <is>
          <t>KR</t>
        </is>
      </c>
      <c r="Y556" s="25" t="n">
        <v>42</v>
      </c>
      <c r="Z556" s="25" t="inlineStr">
        <is>
          <t>A</t>
        </is>
      </c>
      <c r="AB556" s="25" t="n">
        <v>50</v>
      </c>
      <c r="AD556" s="25" t="n">
        <v>40</v>
      </c>
      <c r="AE556" s="25" t="inlineStr">
        <is>
          <t>SUR</t>
        </is>
      </c>
      <c r="AF556" s="25" t="inlineStr">
        <is>
          <t>lote 18</t>
        </is>
      </c>
      <c r="AH556" s="25">
        <f>CONCATENATE(X556," ",Y556," ",Z556," ",AA556," ",AB556," ",AC556," ",AD556," ",AE556," ",AF556," ",AG556)</f>
        <v/>
      </c>
      <c r="AI556" s="25" t="inlineStr">
        <is>
          <t>no reporta</t>
        </is>
      </c>
      <c r="AJ556" s="25" t="inlineStr">
        <is>
          <t>no reporta</t>
        </is>
      </c>
      <c r="AK556" s="25" t="inlineStr">
        <is>
          <t>Las Casitas</t>
        </is>
      </c>
      <c r="AP556" s="25" t="n">
        <v>8</v>
      </c>
      <c r="AQ556" s="34" t="n">
        <v>42272</v>
      </c>
      <c r="AS556" s="46">
        <f>+AR556-AQ556</f>
        <v/>
      </c>
      <c r="AU556" s="25" t="inlineStr">
        <is>
          <t>Auto de archivo</t>
        </is>
      </c>
    </row>
    <row r="557">
      <c r="B557" s="25" t="inlineStr">
        <is>
          <t>558-2015</t>
        </is>
      </c>
      <c r="C557" s="25" t="n">
        <v>334197</v>
      </c>
      <c r="E557" s="25" t="inlineStr">
        <is>
          <t>RESIDUOS SOLIDOS</t>
        </is>
      </c>
      <c r="H557" s="25" t="inlineStr">
        <is>
          <t>Basuras en lugares y horas no autorizadas</t>
        </is>
      </c>
      <c r="I557" s="25" t="inlineStr">
        <is>
          <t>de oficio</t>
        </is>
      </c>
      <c r="W557" s="25" t="inlineStr">
        <is>
          <t>Santamaria Posada Orlando</t>
        </is>
      </c>
      <c r="X557" s="25" t="inlineStr">
        <is>
          <t>KR</t>
        </is>
      </c>
      <c r="Y557" s="25" t="n">
        <v>37</v>
      </c>
      <c r="AB557" s="25" t="n">
        <v>39</v>
      </c>
      <c r="AC557" s="25" t="inlineStr">
        <is>
          <t>B</t>
        </is>
      </c>
      <c r="AD557" s="25" t="n">
        <v>50</v>
      </c>
      <c r="AE557" s="25" t="inlineStr">
        <is>
          <t>SUR</t>
        </is>
      </c>
      <c r="AH557" s="25">
        <f>CONCATENATE(X557," ",Y557," ",Z557," ",AA557," ",AB557," ",AC557," ",AD557," ",AE557," ",AF557," ",AG557)</f>
        <v/>
      </c>
      <c r="AI557" s="25" t="inlineStr">
        <is>
          <t>no reporta</t>
        </is>
      </c>
      <c r="AJ557" s="25" t="n">
        <v>2760502</v>
      </c>
      <c r="AK557" s="25" t="inlineStr">
        <is>
          <t>Mesa</t>
        </is>
      </c>
      <c r="AP557" s="25" t="n">
        <v>9</v>
      </c>
      <c r="AQ557" s="34" t="n">
        <v>42264</v>
      </c>
      <c r="AS557" s="46">
        <f>+AR557-AQ557</f>
        <v/>
      </c>
      <c r="AU557" s="25" t="inlineStr">
        <is>
          <t xml:space="preserve">Auto de inicio </t>
        </is>
      </c>
    </row>
    <row r="558">
      <c r="B558" s="25" t="inlineStr">
        <is>
          <t>559-2015</t>
        </is>
      </c>
      <c r="C558" s="25" t="n">
        <v>328990</v>
      </c>
      <c r="D558" s="25" t="inlineStr">
        <is>
          <t>FLORA</t>
        </is>
      </c>
      <c r="H558" s="25" t="inlineStr">
        <is>
          <t>Tala de bosque entrando a la vereda perico</t>
        </is>
      </c>
      <c r="I558" s="25" t="inlineStr">
        <is>
          <t>de oficio</t>
        </is>
      </c>
      <c r="W558" s="25" t="inlineStr">
        <is>
          <t>por determinar</t>
        </is>
      </c>
      <c r="AF558" s="25" t="inlineStr">
        <is>
          <t>lote ubicado frente al ojo de sal frente a la vereda pantanillo.</t>
        </is>
      </c>
      <c r="AH558" s="25">
        <f>CONCATENATE(X558," ",Y558," ",Z558," ",AA558," ",AB558," ",AC558," ",AD558," ",AE558," ",AF558," ",AG558)</f>
        <v/>
      </c>
      <c r="AI558" s="25" t="inlineStr">
        <is>
          <t>no reporta</t>
        </is>
      </c>
      <c r="AJ558" s="25" t="n">
        <v>3164495050</v>
      </c>
      <c r="AK558" s="25" t="inlineStr">
        <is>
          <t>Pantanillo</t>
        </is>
      </c>
      <c r="AP558" s="25" t="n">
        <v>13</v>
      </c>
      <c r="AQ558" s="34" t="n">
        <v>42249</v>
      </c>
      <c r="AS558" s="46">
        <f>+AR558-AQ558</f>
        <v/>
      </c>
      <c r="AU558" s="25" t="inlineStr">
        <is>
          <t>Auto de archivo</t>
        </is>
      </c>
    </row>
    <row r="559">
      <c r="B559" s="25" t="inlineStr">
        <is>
          <t>560-2015</t>
        </is>
      </c>
      <c r="C559" s="25" t="n">
        <v>323434</v>
      </c>
      <c r="D559" s="25" t="inlineStr">
        <is>
          <t>FAUNA DOMÉSTICA</t>
        </is>
      </c>
      <c r="H559" s="25" t="inlineStr">
        <is>
          <t>perros con mala tenecia y mucho ruido.</t>
        </is>
      </c>
      <c r="I559" s="25" t="inlineStr">
        <is>
          <t>Willian Betancur</t>
        </is>
      </c>
      <c r="U559" s="25" t="n">
        <v>70547456</v>
      </c>
      <c r="V559" s="25" t="n">
        <v>3332121</v>
      </c>
      <c r="W559" s="25" t="inlineStr">
        <is>
          <t>Jorge Velez - Dilia Velez</t>
        </is>
      </c>
      <c r="X559" s="25" t="inlineStr">
        <is>
          <t>CL</t>
        </is>
      </c>
      <c r="Y559" s="25" t="n">
        <v>46</v>
      </c>
      <c r="Z559" s="25" t="inlineStr">
        <is>
          <t>E</t>
        </is>
      </c>
      <c r="AA559" s="25" t="inlineStr">
        <is>
          <t>SUR</t>
        </is>
      </c>
      <c r="AB559" s="25" t="n">
        <v>42</v>
      </c>
      <c r="AC559" s="25" t="inlineStr">
        <is>
          <t>B</t>
        </is>
      </c>
      <c r="AD559" s="25" t="n">
        <v>40</v>
      </c>
      <c r="AF559" s="25" t="inlineStr">
        <is>
          <t>1er piso</t>
        </is>
      </c>
      <c r="AH559" s="25">
        <f>CONCATENATE(X559," ",Y559," ",Z559," ",AA559," ",AB559," ",AC559," ",AD559," ",AE559," ",AF559," ",AG559)</f>
        <v/>
      </c>
      <c r="AI559" s="25" t="inlineStr">
        <is>
          <t>No reporta</t>
        </is>
      </c>
      <c r="AJ559" s="25" t="inlineStr">
        <is>
          <t>No reporta</t>
        </is>
      </c>
      <c r="AK559" s="25" t="inlineStr">
        <is>
          <t>La Paz</t>
        </is>
      </c>
      <c r="AP559" s="25" t="n">
        <v>7</v>
      </c>
      <c r="AQ559" s="34" t="n">
        <v>42230</v>
      </c>
      <c r="AS559" s="46">
        <f>+AR559-AQ559</f>
        <v/>
      </c>
      <c r="AU559" s="25" t="inlineStr">
        <is>
          <t>Auto de archivo</t>
        </is>
      </c>
    </row>
    <row r="560">
      <c r="B560" s="25" t="inlineStr">
        <is>
          <t>561-2015</t>
        </is>
      </c>
      <c r="C560" s="25" t="inlineStr">
        <is>
          <t>332956 - 335028</t>
        </is>
      </c>
      <c r="E560" s="25" t="inlineStr">
        <is>
          <t>RESIDUOS SOLIDOS</t>
        </is>
      </c>
      <c r="H560" s="25" t="inlineStr">
        <is>
          <t>Arrojan basuras en horas no estipuladas</t>
        </is>
      </c>
      <c r="I560" s="25" t="inlineStr">
        <is>
          <t>de oficio</t>
        </is>
      </c>
      <c r="W560" s="25" t="inlineStr">
        <is>
          <t>Jorge w Posada</t>
        </is>
      </c>
      <c r="X560" s="25" t="inlineStr">
        <is>
          <t>CL</t>
        </is>
      </c>
      <c r="Y560" s="25" t="n">
        <v>39</v>
      </c>
      <c r="Z560" s="25" t="inlineStr">
        <is>
          <t>B</t>
        </is>
      </c>
      <c r="AA560" s="25" t="inlineStr">
        <is>
          <t>SUR</t>
        </is>
      </c>
      <c r="AB560" s="25" t="n">
        <v>36</v>
      </c>
      <c r="AD560" s="25" t="n">
        <v>44</v>
      </c>
      <c r="AF560" s="25" t="inlineStr">
        <is>
          <t>INT. 401</t>
        </is>
      </c>
      <c r="AH560" s="25">
        <f>CONCATENATE(X560," ",Y560," ",Z560," ",AA560," ",AB560," ",AC560," ",AD560," ",AE560," ",AF560," ",AG560)</f>
        <v/>
      </c>
      <c r="AI560" s="25" t="inlineStr">
        <is>
          <t>No reporta</t>
        </is>
      </c>
      <c r="AJ560" s="25" t="inlineStr">
        <is>
          <t>No reporta</t>
        </is>
      </c>
      <c r="AK560" s="25" t="inlineStr">
        <is>
          <t>Mesa</t>
        </is>
      </c>
      <c r="AP560" s="25" t="n">
        <v>9</v>
      </c>
      <c r="AQ560" s="34" t="n">
        <v>42272</v>
      </c>
      <c r="AS560" s="46">
        <f>+AR560-AQ560</f>
        <v/>
      </c>
      <c r="AU560" s="25" t="inlineStr">
        <is>
          <t>Auto de archivo</t>
        </is>
      </c>
    </row>
    <row r="561">
      <c r="B561" s="25" t="inlineStr">
        <is>
          <t>562-2015</t>
        </is>
      </c>
      <c r="C561" s="25" t="n">
        <v>331196</v>
      </c>
      <c r="E561" s="25" t="inlineStr">
        <is>
          <t>RESIDUOS SOLIDOS</t>
        </is>
      </c>
      <c r="H561" s="25" t="inlineStr">
        <is>
          <t>Arrojan basuras en horas no estipuladas</t>
        </is>
      </c>
      <c r="I561" s="25" t="inlineStr">
        <is>
          <t>de oficio</t>
        </is>
      </c>
      <c r="W561" s="25" t="inlineStr">
        <is>
          <t>Ramirez Villada Omaira</t>
        </is>
      </c>
      <c r="X561" s="25" t="inlineStr">
        <is>
          <t>CL</t>
        </is>
      </c>
      <c r="Y561" s="25" t="n">
        <v>38</v>
      </c>
      <c r="Z561" s="25" t="inlineStr">
        <is>
          <t>A</t>
        </is>
      </c>
      <c r="AB561" s="25" t="n">
        <v>39</v>
      </c>
      <c r="AD561" s="25" t="n">
        <v>48</v>
      </c>
      <c r="AE561" s="25" t="inlineStr">
        <is>
          <t>SUR</t>
        </is>
      </c>
      <c r="AF561" s="25" t="inlineStr">
        <is>
          <t>int. 201</t>
        </is>
      </c>
      <c r="AH561" s="25">
        <f>CONCATENATE(X561," ",Y561," ",Z561," ",AA561," ",AB561," ",AC561," ",AD561," ",AE561," ",AF561," ",AG561)</f>
        <v/>
      </c>
      <c r="AI561" s="25" t="inlineStr">
        <is>
          <t>No reporta</t>
        </is>
      </c>
      <c r="AJ561" s="25" t="n">
        <v>3325622</v>
      </c>
      <c r="AK561" s="25" t="inlineStr">
        <is>
          <t>Mesa</t>
        </is>
      </c>
      <c r="AP561" s="25" t="n">
        <v>9</v>
      </c>
      <c r="AQ561" s="34" t="n">
        <v>42255</v>
      </c>
      <c r="AS561" s="46">
        <f>+AR561-AQ561</f>
        <v/>
      </c>
      <c r="AU561" s="25" t="inlineStr">
        <is>
          <t xml:space="preserve">Auto de inicio </t>
        </is>
      </c>
    </row>
    <row r="562">
      <c r="B562" s="25" t="inlineStr">
        <is>
          <t>563-2015</t>
        </is>
      </c>
      <c r="C562" s="25" t="n">
        <v>329862</v>
      </c>
      <c r="E562" s="25" t="inlineStr">
        <is>
          <t>RESIDUOS SOLIDOS</t>
        </is>
      </c>
      <c r="H562" s="25" t="inlineStr">
        <is>
          <t>Arrojan basuras en horas no estipuladas</t>
        </is>
      </c>
      <c r="I562" s="25" t="inlineStr">
        <is>
          <t>de oficio</t>
        </is>
      </c>
      <c r="W562" s="25" t="inlineStr">
        <is>
          <t>Vidriera</t>
        </is>
      </c>
      <c r="X562" s="25" t="inlineStr">
        <is>
          <t>CL</t>
        </is>
      </c>
      <c r="Y562" s="25" t="n">
        <v>38</v>
      </c>
      <c r="AB562" s="25" t="n">
        <v>37</v>
      </c>
      <c r="AD562" s="25" t="n">
        <v>35</v>
      </c>
      <c r="AE562" s="25" t="inlineStr">
        <is>
          <t>SUR</t>
        </is>
      </c>
      <c r="AH562" s="25">
        <f>CONCATENATE(X562," ",Y562," ",Z562," ",AA562," ",AB562," ",AC562," ",AD562," ",AE562," ",AF562," ",AG562)</f>
        <v/>
      </c>
      <c r="AI562" s="25" t="inlineStr">
        <is>
          <t>no reporta</t>
        </is>
      </c>
      <c r="AJ562" s="25" t="inlineStr">
        <is>
          <t>no reporta</t>
        </is>
      </c>
      <c r="AK562" s="25" t="inlineStr">
        <is>
          <t>Mesa</t>
        </is>
      </c>
      <c r="AP562" s="25" t="n">
        <v>9</v>
      </c>
      <c r="AQ562" s="34" t="n">
        <v>42251</v>
      </c>
      <c r="AS562" s="46">
        <f>+AR562-AQ562</f>
        <v/>
      </c>
      <c r="AU562" s="25" t="inlineStr">
        <is>
          <t xml:space="preserve">Auto de inicio </t>
        </is>
      </c>
    </row>
    <row r="563">
      <c r="B563" s="25" t="inlineStr">
        <is>
          <t>564-2015</t>
        </is>
      </c>
      <c r="C563" s="25" t="n">
        <v>334458</v>
      </c>
      <c r="E563" s="25" t="inlineStr">
        <is>
          <t>RESIDUOS SOLIDOS</t>
        </is>
      </c>
      <c r="H563" s="25" t="inlineStr">
        <is>
          <t>Arrojan basuras en horas no estipuladas</t>
        </is>
      </c>
      <c r="I563" s="25" t="inlineStr">
        <is>
          <t>de oficio</t>
        </is>
      </c>
      <c r="W563" s="25" t="inlineStr">
        <is>
          <t>por determinar</t>
        </is>
      </c>
      <c r="X563" s="25" t="inlineStr">
        <is>
          <t>KR</t>
        </is>
      </c>
      <c r="Y563" s="25" t="n">
        <v>39</v>
      </c>
      <c r="AB563" s="25" t="n">
        <v>36</v>
      </c>
      <c r="AD563" s="25" t="n">
        <v>8</v>
      </c>
      <c r="AE563" s="25" t="inlineStr">
        <is>
          <t>SUR</t>
        </is>
      </c>
      <c r="AH563" s="25">
        <f>CONCATENATE(X563," ",Y563," ",Z563," ",AA563," ",AB563," ",AC563," ",AD563," ",AE563," ",AF563," ",AG563)</f>
        <v/>
      </c>
      <c r="AI563" s="25" t="inlineStr">
        <is>
          <t>no reporta</t>
        </is>
      </c>
      <c r="AJ563" s="25" t="inlineStr">
        <is>
          <t>no reporta</t>
        </is>
      </c>
      <c r="AK563" s="25" t="inlineStr">
        <is>
          <t>Zona Centro</t>
        </is>
      </c>
      <c r="AP563" s="25" t="n">
        <v>9</v>
      </c>
      <c r="AQ563" s="34" t="n">
        <v>42265</v>
      </c>
      <c r="AS563" s="46">
        <f>+AR563-AQ563</f>
        <v/>
      </c>
      <c r="AU563" s="25" t="inlineStr">
        <is>
          <t xml:space="preserve">Auto de inicio </t>
        </is>
      </c>
    </row>
    <row r="564">
      <c r="B564" s="25" t="inlineStr">
        <is>
          <t>565-2015</t>
        </is>
      </c>
      <c r="C564" s="25" t="n">
        <v>334461</v>
      </c>
      <c r="E564" s="25" t="inlineStr">
        <is>
          <t>RESIDUOS SOLIDOS</t>
        </is>
      </c>
      <c r="H564" s="25" t="inlineStr">
        <is>
          <t>Arrojan basuras en horas no estipuladas</t>
        </is>
      </c>
      <c r="I564" s="25" t="inlineStr">
        <is>
          <t>de oficio</t>
        </is>
      </c>
      <c r="W564" s="25" t="inlineStr">
        <is>
          <t>por determinar</t>
        </is>
      </c>
      <c r="X564" s="25" t="inlineStr">
        <is>
          <t>KR</t>
        </is>
      </c>
      <c r="Y564" s="25" t="n">
        <v>34</v>
      </c>
      <c r="AA564" s="25" t="inlineStr">
        <is>
          <t>SUR</t>
        </is>
      </c>
      <c r="AB564" s="25" t="n">
        <v>38</v>
      </c>
      <c r="AC564" s="25" t="inlineStr">
        <is>
          <t>A</t>
        </is>
      </c>
      <c r="AD564" s="25" t="n">
        <v>41</v>
      </c>
      <c r="AE564" s="25" t="inlineStr">
        <is>
          <t>SUR</t>
        </is>
      </c>
      <c r="AH564" s="25">
        <f>CONCATENATE(X564," ",Y564," ",Z564," ",AA564," ",AB564," ",AC564," ",AD564," ",AE564," ",AF564," ",AG564)</f>
        <v/>
      </c>
      <c r="AI564" s="25" t="inlineStr">
        <is>
          <t>no reporta</t>
        </is>
      </c>
      <c r="AJ564" s="25" t="inlineStr">
        <is>
          <t>no reporta</t>
        </is>
      </c>
      <c r="AK564" s="25" t="inlineStr">
        <is>
          <t>Mesa</t>
        </is>
      </c>
      <c r="AP564" s="25" t="n">
        <v>9</v>
      </c>
      <c r="AQ564" s="34" t="n">
        <v>42265</v>
      </c>
      <c r="AS564" s="46">
        <f>+AR564-AQ564</f>
        <v/>
      </c>
      <c r="AU564" s="25" t="inlineStr">
        <is>
          <t>Auto de archivo</t>
        </is>
      </c>
    </row>
    <row r="565">
      <c r="B565" s="25" t="inlineStr">
        <is>
          <t>566-2015</t>
        </is>
      </c>
      <c r="C565" s="25" t="n">
        <v>334462</v>
      </c>
      <c r="E565" s="25" t="inlineStr">
        <is>
          <t>RESIDUOS SOLIDOS</t>
        </is>
      </c>
      <c r="H565" s="25" t="inlineStr">
        <is>
          <t>Arrojan basuras en horas no estipuladas</t>
        </is>
      </c>
      <c r="I565" s="25" t="inlineStr">
        <is>
          <t>de oficio</t>
        </is>
      </c>
      <c r="W565" s="25" t="inlineStr">
        <is>
          <t>por determinar</t>
        </is>
      </c>
      <c r="X565" s="25" t="inlineStr">
        <is>
          <t>KR</t>
        </is>
      </c>
      <c r="Y565" s="25" t="n">
        <v>39</v>
      </c>
      <c r="AB565" s="25" t="n">
        <v>36</v>
      </c>
      <c r="AD565" s="25" t="n">
        <v>34</v>
      </c>
      <c r="AE565" s="25" t="inlineStr">
        <is>
          <t>SUR</t>
        </is>
      </c>
      <c r="AH565" s="25">
        <f>CONCATENATE(X565," ",Y565," ",Z565," ",AA565," ",AB565," ",AC565," ",AD565," ",AE565," ",AF565," ",AG565)</f>
        <v/>
      </c>
      <c r="AI565" s="25" t="inlineStr">
        <is>
          <t>no reporta</t>
        </is>
      </c>
      <c r="AJ565" s="25" t="inlineStr">
        <is>
          <t>no reporta</t>
        </is>
      </c>
      <c r="AK565" s="25" t="inlineStr">
        <is>
          <t>Zona Centro</t>
        </is>
      </c>
      <c r="AP565" s="25" t="n">
        <v>9</v>
      </c>
      <c r="AQ565" s="34" t="n">
        <v>42265</v>
      </c>
      <c r="AS565" s="46">
        <f>+AR565-AQ565</f>
        <v/>
      </c>
      <c r="AU565" s="25" t="inlineStr">
        <is>
          <t>Auto de archivo</t>
        </is>
      </c>
    </row>
    <row r="566">
      <c r="B566" s="25" t="inlineStr">
        <is>
          <t>567-2015</t>
        </is>
      </c>
      <c r="C566" s="25" t="n">
        <v>334463</v>
      </c>
      <c r="E566" s="25" t="inlineStr">
        <is>
          <t>RESIDUOS SOLIDOS</t>
        </is>
      </c>
      <c r="H566" s="25" t="inlineStr">
        <is>
          <t>Arrojan basuras en horas no estipuladas</t>
        </is>
      </c>
      <c r="I566" s="25" t="inlineStr">
        <is>
          <t>de oficio</t>
        </is>
      </c>
      <c r="W566" s="25" t="inlineStr">
        <is>
          <t>por determinar</t>
        </is>
      </c>
      <c r="X566" s="25" t="inlineStr">
        <is>
          <t>CL</t>
        </is>
      </c>
      <c r="Y566" s="25" t="n">
        <v>39</v>
      </c>
      <c r="AA566" s="25" t="inlineStr">
        <is>
          <t>SUR</t>
        </is>
      </c>
      <c r="AB566" s="25" t="n">
        <v>33</v>
      </c>
      <c r="AD566" s="25" t="n">
        <v>50</v>
      </c>
      <c r="AH566" s="25">
        <f>CONCATENATE(X566," ",Y566," ",Z566," ",AA566," ",AB566," ",AC566," ",AD566," ",AE566," ",AF566," ",AG566)</f>
        <v/>
      </c>
      <c r="AI566" s="25" t="inlineStr">
        <is>
          <t>no reporta</t>
        </is>
      </c>
      <c r="AJ566" s="25" t="inlineStr">
        <is>
          <t>no reporta</t>
        </is>
      </c>
      <c r="AK566" s="25" t="inlineStr">
        <is>
          <t>Mesa</t>
        </is>
      </c>
      <c r="AP566" s="25" t="n">
        <v>9</v>
      </c>
      <c r="AQ566" s="34" t="n">
        <v>42142</v>
      </c>
      <c r="AS566" s="46">
        <f>+AR566-AQ566</f>
        <v/>
      </c>
      <c r="AU566" s="25" t="inlineStr">
        <is>
          <t>Auto de archivo</t>
        </is>
      </c>
    </row>
    <row r="567">
      <c r="B567" s="25" t="inlineStr">
        <is>
          <t>568-2015</t>
        </is>
      </c>
      <c r="C567" s="25" t="n">
        <v>334465</v>
      </c>
      <c r="E567" s="25" t="inlineStr">
        <is>
          <t>RESIDUOS SOLIDOS</t>
        </is>
      </c>
      <c r="H567" s="25" t="inlineStr">
        <is>
          <t>Arrojan basuras en horas no estipuladas</t>
        </is>
      </c>
      <c r="I567" s="25" t="inlineStr">
        <is>
          <t>de oficio</t>
        </is>
      </c>
      <c r="W567" s="25" t="inlineStr">
        <is>
          <t>por determinar</t>
        </is>
      </c>
      <c r="X567" s="25" t="inlineStr">
        <is>
          <t>CL</t>
        </is>
      </c>
      <c r="Y567" s="25" t="n">
        <v>36</v>
      </c>
      <c r="AA567" s="25" t="inlineStr">
        <is>
          <t>SUR</t>
        </is>
      </c>
      <c r="AB567" s="25" t="n">
        <v>38</v>
      </c>
      <c r="AD567" s="25" t="n">
        <v>49</v>
      </c>
      <c r="AH567" s="25">
        <f>CONCATENATE(X567," ",Y567," ",Z567," ",AA567," ",AB567," ",AC567," ",AD567," ",AE567," ",AF567," ",AG567)</f>
        <v/>
      </c>
      <c r="AI567" s="25" t="inlineStr">
        <is>
          <t>no reporta</t>
        </is>
      </c>
      <c r="AJ567" s="25" t="inlineStr">
        <is>
          <t>no reporta</t>
        </is>
      </c>
      <c r="AK567" s="25" t="inlineStr">
        <is>
          <t>Zona Centro</t>
        </is>
      </c>
      <c r="AP567" s="25" t="n">
        <v>9</v>
      </c>
      <c r="AQ567" s="34" t="n">
        <v>42265</v>
      </c>
      <c r="AS567" s="46">
        <f>+AR567-AQ567</f>
        <v/>
      </c>
      <c r="AU567" s="25" t="inlineStr">
        <is>
          <t>Auto de archivo</t>
        </is>
      </c>
    </row>
    <row r="568">
      <c r="B568" s="25" t="inlineStr">
        <is>
          <t>569-2015</t>
        </is>
      </c>
      <c r="C568" s="25" t="n">
        <v>334574</v>
      </c>
      <c r="D568" s="25" t="inlineStr">
        <is>
          <t>FAUNA DOMÉSTICA</t>
        </is>
      </c>
      <c r="H568" s="25" t="inlineStr">
        <is>
          <t xml:space="preserve">Ataque de perro a señora elena garcia. </t>
        </is>
      </c>
      <c r="I568" s="25" t="inlineStr">
        <is>
          <t>Sol de plata epalata</t>
        </is>
      </c>
      <c r="W568" s="25" t="inlineStr">
        <is>
          <t>Cristian Gallon y Alberto Franco</t>
        </is>
      </c>
      <c r="X568" s="25" t="inlineStr">
        <is>
          <t>CL</t>
        </is>
      </c>
      <c r="Y568" s="25" t="n">
        <v>46</v>
      </c>
      <c r="AA568" s="25" t="inlineStr">
        <is>
          <t>SUR</t>
        </is>
      </c>
      <c r="AB568" s="25" t="n">
        <v>46</v>
      </c>
      <c r="AC568" s="25" t="inlineStr">
        <is>
          <t>C</t>
        </is>
      </c>
      <c r="AD568" s="25" t="n">
        <v>100</v>
      </c>
      <c r="AH568" s="25">
        <f>CONCATENATE(X568," ",Y568," ",Z568," ",AA568," ",AB568," ",AC568," ",AD568," ",AE568," ",AF568," ",AG568)</f>
        <v/>
      </c>
      <c r="AI568" s="25" t="inlineStr">
        <is>
          <t>no reporta</t>
        </is>
      </c>
      <c r="AJ568" s="25" t="inlineStr">
        <is>
          <t>no reporta</t>
        </is>
      </c>
      <c r="AK568" s="25" t="inlineStr">
        <is>
          <t>Primavera</t>
        </is>
      </c>
      <c r="AP568" s="25" t="n">
        <v>8</v>
      </c>
      <c r="AQ568" s="34" t="n">
        <v>42265</v>
      </c>
      <c r="AS568" s="46">
        <f>+AR568-AQ568</f>
        <v/>
      </c>
      <c r="AU568" s="25" t="inlineStr">
        <is>
          <t>Auto de archivo</t>
        </is>
      </c>
    </row>
    <row r="569">
      <c r="B569" s="25" t="inlineStr">
        <is>
          <t>570-2015</t>
        </is>
      </c>
      <c r="C569" s="25" t="n">
        <v>336181</v>
      </c>
      <c r="D569" s="25" t="inlineStr">
        <is>
          <t>HÍDRICO</t>
        </is>
      </c>
      <c r="H569" s="25" t="inlineStr">
        <is>
          <t>Roseria en zona de proteccion (humedal)</t>
        </is>
      </c>
      <c r="I569" s="25" t="inlineStr">
        <is>
          <t>de oficio</t>
        </is>
      </c>
      <c r="W569" s="25" t="inlineStr">
        <is>
          <t>propietario predio 613</t>
        </is>
      </c>
      <c r="AF569" s="25" t="inlineStr">
        <is>
          <t>predio 613 plamas cerca al peaje de la EIA</t>
        </is>
      </c>
      <c r="AH569" s="25">
        <f>CONCATENATE(X569," ",Y569," ",Z569," ",AA569," ",AB569," ",AC569," ",AD569," ",AE569," ",AF569," ",AG569)</f>
        <v/>
      </c>
      <c r="AI569" s="25" t="inlineStr">
        <is>
          <t>no reporta</t>
        </is>
      </c>
      <c r="AJ569" s="25" t="inlineStr">
        <is>
          <t>no reporta</t>
        </is>
      </c>
      <c r="AK569" s="25" t="inlineStr">
        <is>
          <t>Las Palmas</t>
        </is>
      </c>
      <c r="AP569" s="25" t="n">
        <v>12</v>
      </c>
      <c r="AQ569" s="34" t="n">
        <v>42271</v>
      </c>
      <c r="AS569" s="46">
        <f>+AR569-AQ569</f>
        <v/>
      </c>
      <c r="AU569" s="25" t="inlineStr">
        <is>
          <t>Auto de archivo</t>
        </is>
      </c>
    </row>
    <row r="570">
      <c r="B570" s="25" t="inlineStr">
        <is>
          <t>571-2015</t>
        </is>
      </c>
      <c r="C570" s="25" t="n">
        <v>328068</v>
      </c>
      <c r="D570" s="25" t="inlineStr">
        <is>
          <t>FAUNA DOMÉSTICA</t>
        </is>
      </c>
      <c r="H570" s="25" t="inlineStr">
        <is>
          <t>Perro en malas condiciones higienicas, generando incomodidad con los vecinos.</t>
        </is>
      </c>
      <c r="I570" s="25" t="inlineStr">
        <is>
          <t>Remitido Fauna</t>
        </is>
      </c>
      <c r="W570" s="25" t="inlineStr">
        <is>
          <t>Sergio Luis Gomez Rincon</t>
        </is>
      </c>
      <c r="X570" s="25" t="inlineStr">
        <is>
          <t>CL</t>
        </is>
      </c>
      <c r="Y570" s="25" t="n">
        <v>47</v>
      </c>
      <c r="Z570" s="25" t="inlineStr">
        <is>
          <t>A</t>
        </is>
      </c>
      <c r="AA570" s="25" t="inlineStr">
        <is>
          <t>SUR</t>
        </is>
      </c>
      <c r="AB570" s="25" t="n">
        <v>39</v>
      </c>
      <c r="AD570" s="25" t="n">
        <v>35</v>
      </c>
      <c r="AH570" s="25">
        <f>CONCATENATE(X570," ",Y570," ",Z570," ",AA570," ",AB570," ",AC570," ",AD570," ",AE570," ",AF570," ",AG570)</f>
        <v/>
      </c>
      <c r="AI570" s="25" t="n">
        <v>70562790</v>
      </c>
      <c r="AJ570" s="25" t="inlineStr">
        <is>
          <t>5969878 - 3192334845</t>
        </is>
      </c>
      <c r="AK570" s="25" t="inlineStr">
        <is>
          <t>El Trianón</t>
        </is>
      </c>
      <c r="AP570" s="25" t="n">
        <v>7</v>
      </c>
      <c r="AQ570" s="34" t="n">
        <v>42275</v>
      </c>
      <c r="AS570" s="46">
        <f>+AR570-AQ570</f>
        <v/>
      </c>
      <c r="AU570" s="25" t="inlineStr">
        <is>
          <t>Auto de archivo</t>
        </is>
      </c>
      <c r="AV570" s="25" t="inlineStr">
        <is>
          <t>Incumplimiento de acta de compromiso.</t>
        </is>
      </c>
    </row>
    <row r="571">
      <c r="B571" s="25" t="inlineStr">
        <is>
          <t>572-2015</t>
        </is>
      </c>
      <c r="C571" s="25" t="n">
        <v>333682</v>
      </c>
      <c r="E571" s="25" t="inlineStr">
        <is>
          <t>RESIDUOS SOLIDOS</t>
        </is>
      </c>
      <c r="H571" s="25" t="inlineStr">
        <is>
          <t xml:space="preserve">Acumulacion de residuos solidos.  </t>
        </is>
      </c>
      <c r="I571" s="25" t="inlineStr">
        <is>
          <t>Personeria</t>
        </is>
      </c>
      <c r="W571" s="25" t="inlineStr">
        <is>
          <t>Parqueadero sin nomenclatura</t>
        </is>
      </c>
      <c r="X571" s="25" t="inlineStr">
        <is>
          <t>KR</t>
        </is>
      </c>
      <c r="Y571" s="25" t="n">
        <v>29</v>
      </c>
      <c r="AB571" s="25" t="n">
        <v>40</v>
      </c>
      <c r="AC571" s="25" t="inlineStr">
        <is>
          <t>C</t>
        </is>
      </c>
      <c r="AD571" s="25" t="n">
        <v>29</v>
      </c>
      <c r="AE571" s="25" t="inlineStr">
        <is>
          <t>SUR</t>
        </is>
      </c>
      <c r="AH571" s="25">
        <f>CONCATENATE(X571," ",Y571," ",Z571," ",AA571," ",AB571," ",AC571," ",AD571," ",AE571," ",AF571," ",AG571)</f>
        <v/>
      </c>
      <c r="AI571" s="25" t="inlineStr">
        <is>
          <t>no reporta</t>
        </is>
      </c>
      <c r="AJ571" s="25" t="inlineStr">
        <is>
          <t>no reporta</t>
        </is>
      </c>
      <c r="AK571" s="25" t="inlineStr">
        <is>
          <t xml:space="preserve">La Mina </t>
        </is>
      </c>
      <c r="AP571" s="25" t="n">
        <v>6</v>
      </c>
      <c r="AQ571" s="34" t="n">
        <v>42262</v>
      </c>
      <c r="AS571" s="46">
        <f>+AR571-AQ571</f>
        <v/>
      </c>
      <c r="AU571" s="25" t="inlineStr">
        <is>
          <t>Auto de archivo</t>
        </is>
      </c>
    </row>
    <row r="572">
      <c r="B572" s="25" t="inlineStr">
        <is>
          <t>573-2015</t>
        </is>
      </c>
      <c r="C572" s="25" t="n">
        <v>120615</v>
      </c>
      <c r="D572" s="25" t="inlineStr">
        <is>
          <t>HÍDRICO</t>
        </is>
      </c>
      <c r="H572" s="25" t="inlineStr">
        <is>
          <t>Descarga de directa de aguas residuales domesticas</t>
        </is>
      </c>
      <c r="I572" s="25" t="inlineStr">
        <is>
          <t>de oficio</t>
        </is>
      </c>
      <c r="W572" s="25" t="inlineStr">
        <is>
          <t>Viviendas localizadas en la calle 40 sur entre Carreras 24 e 24da</t>
        </is>
      </c>
      <c r="X572" s="25" t="inlineStr">
        <is>
          <t>CL</t>
        </is>
      </c>
      <c r="Y572" s="25" t="n">
        <v>40</v>
      </c>
      <c r="AA572" s="25" t="inlineStr">
        <is>
          <t>SUR</t>
        </is>
      </c>
      <c r="AF572" s="25" t="inlineStr">
        <is>
          <t>Entre Cra 24e y 24da</t>
        </is>
      </c>
      <c r="AH572" s="25">
        <f>CONCATENATE(X572," ",Y572," ",Z572," ",AA572," ",AB572," ",AC572," ",AD572," ",AE572," ",AF572," ",AG572)</f>
        <v/>
      </c>
      <c r="AI572" s="25" t="inlineStr">
        <is>
          <t>no reporta</t>
        </is>
      </c>
      <c r="AJ572" s="25" t="inlineStr">
        <is>
          <t>no reporta</t>
        </is>
      </c>
      <c r="AK572" s="25" t="inlineStr">
        <is>
          <t>El Chingui</t>
        </is>
      </c>
      <c r="AP572" s="25" t="n">
        <v>6</v>
      </c>
      <c r="AQ572" s="34" t="n">
        <v>42165</v>
      </c>
      <c r="AS572" s="46">
        <f>+AR572-AQ572</f>
        <v/>
      </c>
      <c r="AU572" s="25" t="inlineStr">
        <is>
          <t>Visitas patrulleros</t>
        </is>
      </c>
    </row>
    <row r="573">
      <c r="B573" s="25" t="inlineStr">
        <is>
          <t>574-2015</t>
        </is>
      </c>
      <c r="C573" s="25" t="n">
        <v>338220</v>
      </c>
      <c r="AS573" s="46">
        <f>+AR573-AQ573</f>
        <v/>
      </c>
    </row>
    <row r="574">
      <c r="B574" s="25" t="inlineStr">
        <is>
          <t>575-2015</t>
        </is>
      </c>
      <c r="C574" s="25" t="inlineStr">
        <is>
          <t>INFORME TECNICO 0004348 - 0436674 - 436674-1182</t>
        </is>
      </c>
      <c r="D574" s="25" t="inlineStr">
        <is>
          <t>HÍDRICO</t>
        </is>
      </c>
      <c r="E574" s="25" t="inlineStr">
        <is>
          <t>RESIDUO ESPECIAL</t>
        </is>
      </c>
      <c r="H574" t="inlineStr">
        <is>
          <t>Se observa aporte de sedimentacion a la quebrada la seca, deben corregir zonas de retiro y realizar controles ambientales</t>
        </is>
      </c>
      <c r="I574" s="25" t="inlineStr">
        <is>
          <t>De Oficio</t>
        </is>
      </c>
      <c r="J574" s="25" t="inlineStr">
        <is>
          <t>CL</t>
        </is>
      </c>
      <c r="K574" s="25" t="n">
        <v>45</v>
      </c>
      <c r="L574" s="25" t="inlineStr">
        <is>
          <t>B</t>
        </is>
      </c>
      <c r="M574" s="25" t="inlineStr">
        <is>
          <t>SUR</t>
        </is>
      </c>
      <c r="N574" s="25" t="n">
        <v>35</v>
      </c>
      <c r="P574" s="25" t="n">
        <v>91</v>
      </c>
      <c r="R574" s="25" t="inlineStr">
        <is>
          <t>Urbanizacion Catanzaro</t>
        </is>
      </c>
      <c r="T574" s="25">
        <f>CONCATENATE(J574," ",K574," ",L574," ",M574," ",N574," ",O574," ",P574," ",Q574," ",AF574," ",S574)</f>
        <v/>
      </c>
      <c r="W574" s="25" t="inlineStr">
        <is>
          <t>Jose Ignacio Aristizabal</t>
        </is>
      </c>
      <c r="X574" s="25" t="inlineStr">
        <is>
          <t>CL</t>
        </is>
      </c>
      <c r="Y574" s="25" t="n">
        <v>45</v>
      </c>
      <c r="Z574" s="25" t="inlineStr">
        <is>
          <t>B</t>
        </is>
      </c>
      <c r="AA574" s="25" t="inlineStr">
        <is>
          <t>SUR</t>
        </is>
      </c>
      <c r="AB574" s="25" t="n">
        <v>35</v>
      </c>
      <c r="AD574" s="25" t="n">
        <v>91</v>
      </c>
      <c r="AF574" s="25" t="inlineStr">
        <is>
          <t>Urbanizacion Catanzaro</t>
        </is>
      </c>
      <c r="AH574" s="25">
        <f>CONCATENATE(X574," ",Y574," ",Z574," ",AA574," ",AB574," ",AC574," ",AD574," ",AE574," ",AF574," ",AG574)</f>
        <v/>
      </c>
      <c r="AI574" s="25" t="inlineStr">
        <is>
          <t>no reporta</t>
        </is>
      </c>
      <c r="AJ574" s="25" t="inlineStr">
        <is>
          <t>no reporta</t>
        </is>
      </c>
      <c r="AK574" s="25" t="inlineStr">
        <is>
          <t>Las Antillas</t>
        </is>
      </c>
      <c r="AP574" s="25" t="n">
        <v>7</v>
      </c>
      <c r="AQ574" s="34" t="n">
        <v>42277</v>
      </c>
      <c r="AS574" s="46">
        <f>+AR574-AQ574</f>
        <v/>
      </c>
      <c r="AU574" s="25" t="inlineStr">
        <is>
          <t>Verificación</t>
        </is>
      </c>
      <c r="AV574" s="25" t="inlineStr">
        <is>
          <t xml:space="preserve">Se realiza comparendo ambiental luego de visita de tecnicos. </t>
        </is>
      </c>
      <c r="AZ574" s="38" t="n">
        <v>42296</v>
      </c>
      <c r="BA574" s="37" t="inlineStr">
        <is>
          <t>Julian-Arbey</t>
        </is>
      </c>
      <c r="BB574" s="38" t="n">
        <v>42296</v>
      </c>
    </row>
    <row r="575">
      <c r="B575" s="25" t="inlineStr">
        <is>
          <t>576-2015</t>
        </is>
      </c>
      <c r="C575" s="25" t="n">
        <v>337807</v>
      </c>
      <c r="D575" s="25" t="inlineStr">
        <is>
          <t>FAUNA DOMÉSTICA</t>
        </is>
      </c>
      <c r="H575" t="inlineStr">
        <is>
          <t xml:space="preserve">Ataque de dos perros Boston Terrier a mi hija, a mordido 4 personas mas. </t>
        </is>
      </c>
      <c r="I575" s="25" t="inlineStr">
        <is>
          <t>Maria Eugenia Hernandez Gonzalez</t>
        </is>
      </c>
      <c r="J575" s="25" t="inlineStr">
        <is>
          <t>KR</t>
        </is>
      </c>
      <c r="K575" s="25" t="n">
        <v>46</v>
      </c>
      <c r="N575" s="25" t="n">
        <v>25</v>
      </c>
      <c r="P575" s="25" t="n">
        <v>32</v>
      </c>
      <c r="Q575" s="25" t="inlineStr">
        <is>
          <t>SUR</t>
        </is>
      </c>
      <c r="S575" s="25" t="inlineStr">
        <is>
          <t>Casa 38</t>
        </is>
      </c>
      <c r="T575" s="25">
        <f>CONCATENATE(J575," ",K575," ",L575," ",M575," ",N575," ",O575," ",P575," ",Q575," ",AF575," ",S575)</f>
        <v/>
      </c>
      <c r="W575" s="25" t="inlineStr">
        <is>
          <t>Hector Calderon - Angela Correa</t>
        </is>
      </c>
      <c r="X575" s="25" t="inlineStr">
        <is>
          <t>KR</t>
        </is>
      </c>
      <c r="Y575" s="25" t="n">
        <v>46</v>
      </c>
      <c r="AB575" s="25" t="n">
        <v>25</v>
      </c>
      <c r="AD575" s="25" t="n">
        <v>32</v>
      </c>
      <c r="AE575" s="25" t="inlineStr">
        <is>
          <t>SUR</t>
        </is>
      </c>
      <c r="AG575" s="25" t="inlineStr">
        <is>
          <t>Casa 50</t>
        </is>
      </c>
      <c r="AH575" s="25">
        <f>CONCATENATE(X575," ",Y575," ",Z575," ",AA575," ",AB575," ",AC575," ",AD575," ",AE575," ",AF575," ",AG575)</f>
        <v/>
      </c>
      <c r="AI575" s="25" t="inlineStr">
        <is>
          <t>no reporta</t>
        </is>
      </c>
      <c r="AJ575" s="25" t="n">
        <v>3335324</v>
      </c>
      <c r="AK575" s="25" t="inlineStr">
        <is>
          <t>Villagrande</t>
        </is>
      </c>
      <c r="AP575" s="25" t="n">
        <v>2</v>
      </c>
      <c r="AQ575" s="34" t="n">
        <v>42276</v>
      </c>
      <c r="AS575" s="46">
        <f>+AR575-AQ575</f>
        <v/>
      </c>
      <c r="AU575" s="25" t="inlineStr">
        <is>
          <t>Auto de archivo</t>
        </is>
      </c>
    </row>
    <row r="576">
      <c r="B576" s="25" t="inlineStr">
        <is>
          <t>577-2015</t>
        </is>
      </c>
      <c r="C576" s="25" t="n">
        <v>322571</v>
      </c>
      <c r="D576" s="25" t="inlineStr">
        <is>
          <t>AIRE</t>
        </is>
      </c>
      <c r="H576" t="inlineStr">
        <is>
          <t>Olores ofensivos que se genera de un sistema septico.</t>
        </is>
      </c>
      <c r="I576" s="25" t="inlineStr">
        <is>
          <t>Odilia Maria Ruiz Molina</t>
        </is>
      </c>
      <c r="J576" s="25" t="inlineStr">
        <is>
          <t>CL</t>
        </is>
      </c>
      <c r="K576" s="25" t="n">
        <v>36</v>
      </c>
      <c r="M576" s="25" t="inlineStr">
        <is>
          <t>SUR</t>
        </is>
      </c>
      <c r="N576" s="25" t="n">
        <v>23</v>
      </c>
      <c r="P576" s="25" t="n">
        <v>4</v>
      </c>
      <c r="S576" s="25" t="n">
        <v>125</v>
      </c>
      <c r="T576" s="25">
        <f>CONCATENATE(J576," ",K576," ",L576," ",M576," ",N576," ",O576," ",P576," ",Q576," ",AF576," ",S576)</f>
        <v/>
      </c>
      <c r="W576" s="25" t="inlineStr">
        <is>
          <t>Luis Orfidio Ruiz Molina</t>
        </is>
      </c>
      <c r="X576" s="25" t="inlineStr">
        <is>
          <t>CL</t>
        </is>
      </c>
      <c r="Y576" s="25" t="n">
        <v>36</v>
      </c>
      <c r="AA576" s="25" t="inlineStr">
        <is>
          <t>SUR</t>
        </is>
      </c>
      <c r="AB576" s="25" t="n">
        <v>23</v>
      </c>
      <c r="AD576" s="25" t="n">
        <v>4</v>
      </c>
      <c r="AG576" s="25" t="n">
        <v>120</v>
      </c>
      <c r="AH576" s="25">
        <f>CONCATENATE(X576," ",Y576," ",Z576," ",AA576," ",AB576," ",AC576," ",AD576," ",AE576," ",AF576," ",AG576)</f>
        <v/>
      </c>
      <c r="AI576" s="25" t="inlineStr">
        <is>
          <t>no reporta</t>
        </is>
      </c>
      <c r="AJ576" s="25" t="inlineStr">
        <is>
          <t>no reporta</t>
        </is>
      </c>
      <c r="AK576" s="25" t="inlineStr">
        <is>
          <t>El Chocho</t>
        </is>
      </c>
      <c r="AP576" s="25" t="n">
        <v>5</v>
      </c>
      <c r="AQ576" s="34" t="n">
        <v>42228</v>
      </c>
      <c r="AR576" s="34" t="n">
        <v>42242</v>
      </c>
      <c r="AS576" s="46">
        <f>+AR576-AQ576</f>
        <v/>
      </c>
      <c r="AU576" s="25" t="inlineStr">
        <is>
          <t>Auto de archivo</t>
        </is>
      </c>
    </row>
    <row r="577">
      <c r="B577" s="25" t="inlineStr">
        <is>
          <t>578-2015</t>
        </is>
      </c>
      <c r="C577" s="25" t="n">
        <v>119084</v>
      </c>
      <c r="D577" s="25" t="inlineStr">
        <is>
          <t>LOTE-PREDIO</t>
        </is>
      </c>
      <c r="H577" t="inlineStr">
        <is>
          <t>Afectacion por humedad en vivienda, la cual dicen que es a raiz de un jardin en la parte exterior de la misma.</t>
        </is>
      </c>
      <c r="I577" s="25" t="inlineStr">
        <is>
          <t>De Oficio</t>
        </is>
      </c>
      <c r="T577" s="25">
        <f>CONCATENATE(J577," ",K577," ",L577," ",M577," ",N577," ",O577," ",P577," ",Q577," ",AF577," ",S577)</f>
        <v/>
      </c>
      <c r="W577" s="25" t="inlineStr">
        <is>
          <t>Jhon Jairo Alberto Peña</t>
        </is>
      </c>
      <c r="X577" s="25" t="inlineStr">
        <is>
          <t>DG</t>
        </is>
      </c>
      <c r="Y577" s="25" t="n">
        <v>32</v>
      </c>
      <c r="AB577" s="25" t="n">
        <v>38</v>
      </c>
      <c r="AD577" s="25" t="n">
        <v>46</v>
      </c>
      <c r="AE577" s="25" t="inlineStr">
        <is>
          <t>SUR</t>
        </is>
      </c>
      <c r="AH577" s="25">
        <f>CONCATENATE(X577," ",Y577," ",Z577," ",AA577," ",AB577," ",AC577," ",AD577," ",AE577," ",AF577," ",AG577)</f>
        <v/>
      </c>
      <c r="AI577" s="25" t="inlineStr">
        <is>
          <t>no reporta</t>
        </is>
      </c>
      <c r="AJ577" s="25" t="inlineStr">
        <is>
          <t>no reporta</t>
        </is>
      </c>
      <c r="AK577" s="25" t="inlineStr">
        <is>
          <t>La Magnolia</t>
        </is>
      </c>
      <c r="AP577" s="25" t="n">
        <v>9</v>
      </c>
      <c r="AQ577" s="34" t="n">
        <v>42261</v>
      </c>
      <c r="AS577" s="46">
        <f>+AR577-AQ577</f>
        <v/>
      </c>
      <c r="AU577" s="25" t="inlineStr">
        <is>
          <t>Auto de archivo</t>
        </is>
      </c>
    </row>
    <row r="578">
      <c r="B578" s="25" t="inlineStr">
        <is>
          <t>579-2015</t>
        </is>
      </c>
      <c r="C578" s="25" t="n">
        <v>317760</v>
      </c>
      <c r="D578" s="25" t="inlineStr">
        <is>
          <t>FAUNA DOMÉSTICA</t>
        </is>
      </c>
      <c r="H578" t="inlineStr">
        <is>
          <t>Mala tenecia de mascotas.</t>
        </is>
      </c>
      <c r="I578" s="25" t="inlineStr">
        <is>
          <t>de oficio</t>
        </is>
      </c>
      <c r="T578" s="25">
        <f>CONCATENATE(J578," ",K578," ",L578," ",M578," ",N578," ",O578," ",P578," ",Q578," ",AF578," ",S578)</f>
        <v/>
      </c>
      <c r="W578" s="25" t="inlineStr">
        <is>
          <t>Jorge Ivan Tabarez</t>
        </is>
      </c>
      <c r="X578" s="25" t="inlineStr">
        <is>
          <t>DG</t>
        </is>
      </c>
      <c r="Y578" s="25" t="n">
        <v>30</v>
      </c>
      <c r="Z578" s="25" t="inlineStr">
        <is>
          <t>A</t>
        </is>
      </c>
      <c r="AB578" s="25" t="n">
        <v>34</v>
      </c>
      <c r="AC578" s="25" t="inlineStr">
        <is>
          <t>E</t>
        </is>
      </c>
      <c r="AD578" s="25" t="n">
        <v>36</v>
      </c>
      <c r="AE578" s="25" t="inlineStr">
        <is>
          <t>SUR</t>
        </is>
      </c>
      <c r="AF578" s="25" t="inlineStr">
        <is>
          <t>Portal del cerro</t>
        </is>
      </c>
      <c r="AH578" s="25">
        <f>CONCATENATE(X578," ",Y578," ",Z578," ",AA578," ",AB578," ",AC578," ",AD578," ",AE578," ",AF578," ",AG578)</f>
        <v/>
      </c>
      <c r="AI578" s="25" t="inlineStr">
        <is>
          <t>no reporta</t>
        </is>
      </c>
      <c r="AJ578" s="25" t="inlineStr">
        <is>
          <t>no reporta</t>
        </is>
      </c>
      <c r="AK578" s="25" t="inlineStr">
        <is>
          <t>La Magnolia</t>
        </is>
      </c>
      <c r="AP578" s="25" t="n">
        <v>9</v>
      </c>
      <c r="AQ578" s="34" t="n">
        <v>42261</v>
      </c>
      <c r="AS578" s="46">
        <f>+AR578-AQ578</f>
        <v/>
      </c>
      <c r="AU578" s="25" t="inlineStr">
        <is>
          <t>Citaciones</t>
        </is>
      </c>
    </row>
    <row r="579">
      <c r="B579" s="25" t="inlineStr">
        <is>
          <t>580-2015</t>
        </is>
      </c>
      <c r="C579" s="25" t="n">
        <v>336800</v>
      </c>
      <c r="D579" s="25" t="inlineStr">
        <is>
          <t>FLORA</t>
        </is>
      </c>
      <c r="H579" t="inlineStr">
        <is>
          <t>El señor me corto un arbol que yo habia sembrado y sembro otro.</t>
        </is>
      </c>
      <c r="I579" s="25" t="inlineStr">
        <is>
          <t>Javier Dario Tejada Velazquez</t>
        </is>
      </c>
      <c r="J579" s="25" t="inlineStr">
        <is>
          <t>CL</t>
        </is>
      </c>
      <c r="K579" s="25" t="n">
        <v>39</v>
      </c>
      <c r="L579" s="25" t="inlineStr">
        <is>
          <t>B</t>
        </is>
      </c>
      <c r="M579" s="25" t="inlineStr">
        <is>
          <t>SUR</t>
        </is>
      </c>
      <c r="N579" s="25" t="n">
        <v>36</v>
      </c>
      <c r="P579" s="25" t="n">
        <v>26</v>
      </c>
      <c r="T579" s="25">
        <f>CONCATENATE(J579," ",K579," ",L579," ",M579," ",N579," ",O579," ",P579," ",Q579," ",AF579," ",S579)</f>
        <v/>
      </c>
      <c r="U579" s="25" t="inlineStr">
        <is>
          <t>no reporta</t>
        </is>
      </c>
      <c r="V579" s="25" t="inlineStr">
        <is>
          <t>no reporta</t>
        </is>
      </c>
      <c r="W579" s="25" t="inlineStr">
        <is>
          <t>Cristin - Javier (determinar)</t>
        </is>
      </c>
      <c r="X579" s="25" t="inlineStr">
        <is>
          <t>CL</t>
        </is>
      </c>
      <c r="Y579" s="25" t="n">
        <v>39</v>
      </c>
      <c r="Z579" s="25" t="inlineStr">
        <is>
          <t>B</t>
        </is>
      </c>
      <c r="AA579" s="25" t="inlineStr">
        <is>
          <t>SUR</t>
        </is>
      </c>
      <c r="AB579" s="25" t="n">
        <v>36</v>
      </c>
      <c r="AD579" s="25" t="n">
        <v>34</v>
      </c>
      <c r="AH579" s="25">
        <f>CONCATENATE(X579," ",Y579," ",Z579," ",AA579," ",AB579," ",AC579," ",AD579," ",AE579," ",AF579," ",AG579)</f>
        <v/>
      </c>
      <c r="AI579" s="25" t="inlineStr">
        <is>
          <t>no reporta</t>
        </is>
      </c>
      <c r="AJ579" s="25" t="inlineStr">
        <is>
          <t>no reporta</t>
        </is>
      </c>
      <c r="AK579" s="25" t="inlineStr">
        <is>
          <t>Mesa</t>
        </is>
      </c>
      <c r="AP579" s="25" t="n">
        <v>9</v>
      </c>
      <c r="AQ579" s="34" t="n">
        <v>42275</v>
      </c>
      <c r="AS579" s="46">
        <f>+AR579-AQ579</f>
        <v/>
      </c>
      <c r="AU579" s="25" t="inlineStr">
        <is>
          <t>Auto de archivo</t>
        </is>
      </c>
    </row>
    <row r="580">
      <c r="B580" s="25" t="inlineStr">
        <is>
          <t>581-2015</t>
        </is>
      </c>
      <c r="C580" s="25" t="inlineStr">
        <is>
          <t>338534 (160SAE - 1509 2497)</t>
        </is>
      </c>
      <c r="D580" s="25" t="inlineStr">
        <is>
          <t>HÍDRICO</t>
        </is>
      </c>
      <c r="H580" t="inlineStr">
        <is>
          <t>contaminacion de red de aguas lluvias por predios ubicados en la parte superior de la Cuenca.</t>
        </is>
      </c>
      <c r="I580" s="25" t="inlineStr">
        <is>
          <t>de oficio</t>
        </is>
      </c>
      <c r="T580" s="25">
        <f>CONCATENATE(J580," ",K580," ",L580," ",M580," ",N580," ",O580," ",P580," ",Q580," ",AF580," ",S580)</f>
        <v/>
      </c>
      <c r="W580" s="25" t="inlineStr">
        <is>
          <t>Varios usiarios</t>
        </is>
      </c>
      <c r="AF580" s="25" t="inlineStr">
        <is>
          <t>Parte alta de la cuenca</t>
        </is>
      </c>
      <c r="AH580" s="25">
        <f>CONCATENATE(X580," ",Y580," ",Z580," ",AA580," ",AB580," ",AC580," ",AD580," ",AE580," ",AF580," ",AG580)</f>
        <v/>
      </c>
      <c r="AI580" s="25" t="inlineStr">
        <is>
          <t>no reporta</t>
        </is>
      </c>
      <c r="AJ580" s="25" t="inlineStr">
        <is>
          <t>no reporta</t>
        </is>
      </c>
      <c r="AK580" s="25" t="inlineStr">
        <is>
          <t>Loma del Barro</t>
        </is>
      </c>
      <c r="AP580" s="25" t="n">
        <v>7</v>
      </c>
      <c r="AQ580" s="34" t="n">
        <v>42249</v>
      </c>
      <c r="AS580" s="46">
        <f>+AR580-AQ580</f>
        <v/>
      </c>
      <c r="AU580" s="25" t="inlineStr">
        <is>
          <t>Auto de archivo</t>
        </is>
      </c>
      <c r="AW580" s="38" t="n">
        <v>42278</v>
      </c>
      <c r="AX580" s="37" t="inlineStr">
        <is>
          <t>Yeison - Santiago</t>
        </is>
      </c>
      <c r="AY580" s="38" t="n">
        <v>42279</v>
      </c>
    </row>
    <row r="581">
      <c r="B581" s="25" t="inlineStr">
        <is>
          <t>582-2015</t>
        </is>
      </c>
      <c r="C581" s="25" t="inlineStr">
        <is>
          <t>160SAE - 1509 2479 - 405842</t>
        </is>
      </c>
      <c r="D581" s="25" t="inlineStr">
        <is>
          <t>HÍDRICO</t>
        </is>
      </c>
      <c r="H581" t="inlineStr">
        <is>
          <t>Contaminacion de quebrada por sedimentacion.</t>
        </is>
      </c>
      <c r="I581" s="25" t="inlineStr">
        <is>
          <t>de oficio</t>
        </is>
      </c>
      <c r="T581" s="25">
        <f>CONCATENATE(J581," ",K581," ",L581," ",M581," ",N581," ",O581," ",P581," ",Q581," ",AF581," ",S581)</f>
        <v/>
      </c>
      <c r="W581" s="25" t="inlineStr">
        <is>
          <t>Parque Manantiales</t>
        </is>
      </c>
      <c r="AF581" s="25" t="inlineStr">
        <is>
          <t>Contiguo a la estacion de policia las palmas</t>
        </is>
      </c>
      <c r="AH581" s="25">
        <f>CONCATENATE(X581," ",Y581," ",Z581," ",AA581," ",AB581," ",AC581," ",AD581," ",AE581," ",AF581," ",AG581)</f>
        <v/>
      </c>
      <c r="AI581" s="25" t="inlineStr">
        <is>
          <t>no reporta</t>
        </is>
      </c>
      <c r="AJ581" s="25" t="inlineStr">
        <is>
          <t>no reporta</t>
        </is>
      </c>
      <c r="AK581" s="25" t="inlineStr">
        <is>
          <t>Las Palmas</t>
        </is>
      </c>
      <c r="AP581" s="25" t="n">
        <v>12</v>
      </c>
      <c r="AQ581" s="34" t="n">
        <v>42279</v>
      </c>
      <c r="AS581" s="46">
        <f>+AR581-AQ581</f>
        <v/>
      </c>
      <c r="AU581" s="25" t="inlineStr">
        <is>
          <t>Auto de archivo</t>
        </is>
      </c>
      <c r="AW581" s="38" t="n">
        <v>42276</v>
      </c>
      <c r="AX581" s="37" t="inlineStr">
        <is>
          <t xml:space="preserve">Julian - Arbey </t>
        </is>
      </c>
      <c r="AY581" s="38" t="n">
        <v>42276</v>
      </c>
    </row>
    <row r="582">
      <c r="B582" s="25" t="inlineStr">
        <is>
          <t>583-2015</t>
        </is>
      </c>
      <c r="C582" s="25" t="n">
        <v>338915</v>
      </c>
      <c r="D582" s="25" t="inlineStr">
        <is>
          <t>FAUNA DOMÉSTICA</t>
        </is>
      </c>
      <c r="H582" t="inlineStr">
        <is>
          <t>Ataque a perro Lobo Siberiano de nombre "Matias", el perro fue llevado a la veterinaria Zoomania.</t>
        </is>
      </c>
      <c r="I582" s="25" t="inlineStr">
        <is>
          <t>Wilmar Alexander Lopez Piedrahita</t>
        </is>
      </c>
      <c r="S582" s="25" t="inlineStr">
        <is>
          <t>Predio 036 Vereda el Vallano</t>
        </is>
      </c>
      <c r="T582" s="25">
        <f>CONCATENATE(J582," ",K582," ",L582," ",M582," ",N582," ",O582," ",P582," ",Q582," ",AF582," ",S582)</f>
        <v/>
      </c>
      <c r="U582" s="46" t="n">
        <v>98662612</v>
      </c>
      <c r="V582" s="25" t="n">
        <v>3192366544</v>
      </c>
      <c r="W582" s="25" t="inlineStr">
        <is>
          <t>Faber Arango</t>
        </is>
      </c>
      <c r="AG582" s="25" t="inlineStr">
        <is>
          <t>Predio 384 las crispas</t>
        </is>
      </c>
      <c r="AH582" s="25">
        <f>CONCATENATE(X582," ",Y582," ",Z582," ",AA582," ",AB582," ",AC582," ",AD582," ",AE582," ",AF582," ",AG582)</f>
        <v/>
      </c>
      <c r="AI582" s="25" t="inlineStr">
        <is>
          <t>no reporta</t>
        </is>
      </c>
      <c r="AJ582" s="25" t="inlineStr">
        <is>
          <t>no reporta</t>
        </is>
      </c>
      <c r="AK582" s="25" t="inlineStr">
        <is>
          <t>El Vallano</t>
        </is>
      </c>
      <c r="AL582" s="25" t="inlineStr">
        <is>
          <t>El Vallano</t>
        </is>
      </c>
      <c r="AP582" s="25" t="n">
        <v>11</v>
      </c>
      <c r="AQ582" s="34" t="n">
        <v>42279</v>
      </c>
      <c r="AS582" s="46">
        <f>+AR582-AQ582</f>
        <v/>
      </c>
      <c r="AU582" s="25" t="inlineStr">
        <is>
          <t>Citaciones</t>
        </is>
      </c>
    </row>
    <row r="583">
      <c r="B583" s="25" t="inlineStr">
        <is>
          <t>584-2015</t>
        </is>
      </c>
      <c r="C583" s="25" t="n">
        <v>340129</v>
      </c>
      <c r="D583" s="25" t="inlineStr">
        <is>
          <t>FLORA</t>
        </is>
      </c>
      <c r="H583" t="inlineStr">
        <is>
          <t>Posible afectaciones por talas y quemas en predios privados.</t>
        </is>
      </c>
      <c r="I583" s="25" t="inlineStr">
        <is>
          <t>Juan Carlos Muñoz Palacio.</t>
        </is>
      </c>
      <c r="J583" s="25" t="inlineStr">
        <is>
          <t>CL</t>
        </is>
      </c>
      <c r="K583" s="25" t="n">
        <v>48</v>
      </c>
      <c r="N583" s="25" t="n">
        <v>77</v>
      </c>
      <c r="P583" s="25" t="n">
        <v>78</v>
      </c>
      <c r="T583" s="25">
        <f>CONCATENATE(J583," ",K583," ",L583," ",M583," ",N583," ",O583," ",P583," ",Q583," ",AF583," ",S583)</f>
        <v/>
      </c>
      <c r="V583" s="25" t="n">
        <v>4401390</v>
      </c>
      <c r="W583" s="25" t="inlineStr">
        <is>
          <t>Predios 685-889-572-570 (el Vallano)</t>
        </is>
      </c>
      <c r="AF583" s="25" t="inlineStr">
        <is>
          <t>Predios 685-889-572-570 (el Vallano)</t>
        </is>
      </c>
      <c r="AG583" s="25" t="inlineStr">
        <is>
          <t>Parcerlacion Valle la Miel</t>
        </is>
      </c>
      <c r="AH583" s="25">
        <f>CONCATENATE(X583," ",Y583," ",Z583," ",AA583," ",AB583," ",AC583," ",AD583," ",AE583," ",AF583," ",AG583)</f>
        <v/>
      </c>
      <c r="AI583" s="25" t="inlineStr">
        <is>
          <t>no reporta</t>
        </is>
      </c>
      <c r="AJ583" s="25" t="inlineStr">
        <is>
          <t>no reporta</t>
        </is>
      </c>
      <c r="AK583" s="25" t="inlineStr">
        <is>
          <t>El Vallano</t>
        </is>
      </c>
      <c r="AL583" s="25" t="inlineStr">
        <is>
          <t>El Vallano</t>
        </is>
      </c>
      <c r="AP583" s="25" t="n">
        <v>11</v>
      </c>
      <c r="AQ583" s="34" t="n">
        <v>42285</v>
      </c>
      <c r="AS583" s="46">
        <f>+AR583-AQ583</f>
        <v/>
      </c>
      <c r="AU583" s="25" t="inlineStr">
        <is>
          <t>Auto de archivo</t>
        </is>
      </c>
    </row>
    <row r="584">
      <c r="B584" s="25" t="inlineStr">
        <is>
          <t>585-2015</t>
        </is>
      </c>
      <c r="C584" s="25" t="n">
        <v>340181</v>
      </c>
      <c r="D584" s="25" t="inlineStr">
        <is>
          <t>HÍDRICO</t>
        </is>
      </c>
      <c r="H584" t="inlineStr">
        <is>
          <t xml:space="preserve">Lleno efectuado en zona de retiro de la quebrada espiritu santo en inmediaciones de estos predios </t>
        </is>
      </c>
      <c r="I584" s="25" t="inlineStr">
        <is>
          <t>de oficio</t>
        </is>
      </c>
      <c r="T584" s="25">
        <f>CONCATENATE(J584," ",K584," ",L584," ",M584," ",N584," ",O584," ",P584," ",Q584," ",AF584," ",S584)</f>
        <v/>
      </c>
      <c r="W584" s="25" t="inlineStr">
        <is>
          <t>Camilo Velez</t>
        </is>
      </c>
      <c r="AF584" s="25" t="inlineStr">
        <is>
          <t>predios 132-133-134-142 (Pantanillo)</t>
        </is>
      </c>
      <c r="AH584" s="25">
        <f>CONCATENATE(X584," ",Y584," ",Z584," ",AA584," ",AB584," ",AC584," ",AD584," ",AE584," ",AF584," ",AG584)</f>
        <v/>
      </c>
      <c r="AI584" s="25" t="inlineStr">
        <is>
          <t>no reporta</t>
        </is>
      </c>
      <c r="AJ584" s="25" t="inlineStr">
        <is>
          <t>no reporta</t>
        </is>
      </c>
      <c r="AK584" s="25" t="inlineStr">
        <is>
          <t>Pantanillo</t>
        </is>
      </c>
      <c r="AL584" s="25" t="inlineStr">
        <is>
          <t>Pantanillo</t>
        </is>
      </c>
      <c r="AP584" s="25" t="n">
        <v>13</v>
      </c>
      <c r="AQ584" s="34" t="n">
        <v>42286</v>
      </c>
      <c r="AS584" s="46">
        <f>+AR584-AQ584</f>
        <v/>
      </c>
      <c r="AU584" s="25" t="inlineStr">
        <is>
          <t>Auto de archivo</t>
        </is>
      </c>
    </row>
    <row r="585">
      <c r="B585" s="25" t="inlineStr">
        <is>
          <t>586-2015</t>
        </is>
      </c>
      <c r="C585" s="25" t="n">
        <v>339917</v>
      </c>
      <c r="D585" s="25" t="inlineStr">
        <is>
          <t>FAUNA DOMÉSTICA</t>
        </is>
      </c>
      <c r="H585" t="inlineStr">
        <is>
          <t>Un perro Criollo me mordio en el muslo, esto es repetitivo.</t>
        </is>
      </c>
      <c r="I585" s="25" t="inlineStr">
        <is>
          <t>Ana Cecilia Lotero Carvajal</t>
        </is>
      </c>
      <c r="J585" s="25" t="inlineStr">
        <is>
          <t>KR</t>
        </is>
      </c>
      <c r="K585" s="25" t="n">
        <v>42</v>
      </c>
      <c r="N585" s="25" t="n">
        <v>36</v>
      </c>
      <c r="P585" s="25" t="n">
        <v>16</v>
      </c>
      <c r="Q585" s="25" t="inlineStr">
        <is>
          <t>SUR</t>
        </is>
      </c>
      <c r="S585" s="25" t="inlineStr">
        <is>
          <t>Ap. 302</t>
        </is>
      </c>
      <c r="T585" s="25">
        <f>CONCATENATE(J585," ",K585," ",L585," ",M585," ",N585," ",O585," ",P585," ",Q585," ",AF585," ",S585)</f>
        <v/>
      </c>
      <c r="U585" s="25" t="inlineStr">
        <is>
          <t>no reporta</t>
        </is>
      </c>
      <c r="V585" s="25" t="inlineStr">
        <is>
          <t>no reporta</t>
        </is>
      </c>
      <c r="W585" s="25" t="inlineStr">
        <is>
          <t>Gladis Amparo Suarez Osorio</t>
        </is>
      </c>
      <c r="X585" s="25" t="inlineStr">
        <is>
          <t>KR</t>
        </is>
      </c>
      <c r="Y585" s="25" t="n">
        <v>42</v>
      </c>
      <c r="AB585" s="25" t="n">
        <v>36</v>
      </c>
      <c r="AD585" s="25" t="n">
        <v>16</v>
      </c>
      <c r="AE585" s="25" t="inlineStr">
        <is>
          <t>SUR</t>
        </is>
      </c>
      <c r="AG585" s="25" t="inlineStr">
        <is>
          <t>Apt. 401</t>
        </is>
      </c>
      <c r="AH585" s="25">
        <f>CONCATENATE(X585," ",Y585," ",Z585," ",AA585," ",AB585," ",AC585," ",AD585," ",AE585," ",AF585," ",AG585)</f>
        <v/>
      </c>
      <c r="AI585" s="25" t="n">
        <v>2704237</v>
      </c>
      <c r="AJ585" s="25" t="inlineStr">
        <is>
          <t>no reporta</t>
        </is>
      </c>
      <c r="AK585" s="25" t="inlineStr">
        <is>
          <t>Zona Centro</t>
        </is>
      </c>
      <c r="AP585" s="25" t="n">
        <v>9</v>
      </c>
      <c r="AQ585" s="34" t="n">
        <v>42286</v>
      </c>
      <c r="AS585" s="46">
        <f>+AR585-AQ585</f>
        <v/>
      </c>
      <c r="AU585" s="25" t="inlineStr">
        <is>
          <t>Citaciones</t>
        </is>
      </c>
    </row>
    <row r="586">
      <c r="B586" s="25" t="inlineStr">
        <is>
          <t>587-2015</t>
        </is>
      </c>
      <c r="C586" s="25" t="n">
        <v>339594</v>
      </c>
      <c r="D586" s="25" t="inlineStr">
        <is>
          <t>FAUNA DOMÉSTICA</t>
        </is>
      </c>
      <c r="H586" t="inlineStr">
        <is>
          <t xml:space="preserve">Perro fue llevado a la peluqueria y lo devolvieron con un dolor, traen valoracion veterinaria. </t>
        </is>
      </c>
      <c r="I586" s="25" t="inlineStr">
        <is>
          <t>Fabian Dario Garcia Pareja</t>
        </is>
      </c>
      <c r="J586" s="25" t="inlineStr">
        <is>
          <t>KR</t>
        </is>
      </c>
      <c r="K586" s="25" t="n">
        <v>29</v>
      </c>
      <c r="N586" s="25" t="n">
        <v>40</v>
      </c>
      <c r="P586" s="25" t="n">
        <v>36</v>
      </c>
      <c r="Q586" s="25" t="inlineStr">
        <is>
          <t>SUR</t>
        </is>
      </c>
      <c r="S586" s="25" t="inlineStr">
        <is>
          <t>piso 2</t>
        </is>
      </c>
      <c r="T586" s="25">
        <f>CONCATENATE(J586," ",K586," ",L586," ",M586," ",N586," ",O586," ",P586," ",Q586," ",AF586," ",S586)</f>
        <v/>
      </c>
      <c r="U586" s="25" t="n">
        <v>70549764</v>
      </c>
      <c r="V586" s="25" t="inlineStr">
        <is>
          <t>no reporta</t>
        </is>
      </c>
      <c r="W586" s="25" t="inlineStr">
        <is>
          <t>Veteriniaria caninos y felinos - Dr. Juan Carlos Ortega</t>
        </is>
      </c>
      <c r="X586" s="25" t="inlineStr">
        <is>
          <t>CL</t>
        </is>
      </c>
      <c r="Y586" s="25" t="n">
        <v>40</v>
      </c>
      <c r="Z586" s="25" t="inlineStr">
        <is>
          <t>B</t>
        </is>
      </c>
      <c r="AA586" s="25" t="inlineStr">
        <is>
          <t>SUR</t>
        </is>
      </c>
      <c r="AB586" s="25" t="n">
        <v>27</v>
      </c>
      <c r="AC586" s="25" t="inlineStr">
        <is>
          <t>B</t>
        </is>
      </c>
      <c r="AD586" s="25" t="n">
        <v>94</v>
      </c>
      <c r="AH586" s="25">
        <f>CONCATENATE(X586," ",Y586," ",Z586," ",AA586," ",AB586," ",AC586," ",AD586," ",AE586," ",AF586," ",AG586)</f>
        <v/>
      </c>
      <c r="AI586" s="25" t="inlineStr">
        <is>
          <t>no reporta</t>
        </is>
      </c>
      <c r="AJ586" s="25" t="n">
        <v>3332135</v>
      </c>
      <c r="AK586" s="25" t="inlineStr">
        <is>
          <t>San José</t>
        </is>
      </c>
      <c r="AP586" s="25" t="n">
        <v>6</v>
      </c>
      <c r="AQ586" s="34" t="n">
        <v>42286</v>
      </c>
      <c r="AS586" s="46">
        <f>+AR586-AQ586</f>
        <v/>
      </c>
      <c r="AU586" s="25" t="inlineStr">
        <is>
          <t>Auto de archivo</t>
        </is>
      </c>
    </row>
    <row r="587">
      <c r="B587" s="25" t="inlineStr">
        <is>
          <t>588-2015</t>
        </is>
      </c>
      <c r="C587" s="25" t="n">
        <v>339708</v>
      </c>
      <c r="E587" s="25" t="inlineStr">
        <is>
          <t>RESIDUOS SOLIDOS</t>
        </is>
      </c>
      <c r="H587" t="inlineStr">
        <is>
          <t>Residuos solidos mal dispuestos.</t>
        </is>
      </c>
      <c r="I587" s="25" t="inlineStr">
        <is>
          <t>de oficio</t>
        </is>
      </c>
      <c r="T587" s="25">
        <f>CONCATENATE(J587," ",K587," ",L587," ",M587," ",N587," ",O587," ",P587," ",Q587," ",AF587," ",S587)</f>
        <v/>
      </c>
      <c r="W587" s="25" t="inlineStr">
        <is>
          <t>Antica Italiana</t>
        </is>
      </c>
      <c r="X587" s="25" t="inlineStr">
        <is>
          <t>CL</t>
        </is>
      </c>
      <c r="Y587" s="25" t="n">
        <v>38</v>
      </c>
      <c r="AA587" s="25" t="inlineStr">
        <is>
          <t>SUR</t>
        </is>
      </c>
      <c r="AB587" s="25" t="n">
        <v>34</v>
      </c>
      <c r="AD587" s="25" t="n">
        <v>54</v>
      </c>
      <c r="AH587" s="25">
        <f>CONCATENATE(X587," ",Y587," ",Z587," ",AA587," ",AB587," ",AC587," ",AD587," ",AE587," ",AF587," ",AG587)</f>
        <v/>
      </c>
      <c r="AI587" s="25" t="inlineStr">
        <is>
          <t>no reporta</t>
        </is>
      </c>
      <c r="AJ587" s="25" t="inlineStr">
        <is>
          <t>no reporta</t>
        </is>
      </c>
      <c r="AK587" s="25" t="inlineStr">
        <is>
          <t>Mesa</t>
        </is>
      </c>
      <c r="AP587" s="25" t="n">
        <v>9</v>
      </c>
      <c r="AQ587" s="34" t="n">
        <v>42284</v>
      </c>
      <c r="AS587" s="46">
        <f>+AR587-AQ587</f>
        <v/>
      </c>
      <c r="AU587" s="25" t="inlineStr">
        <is>
          <t xml:space="preserve">Auto de inicio </t>
        </is>
      </c>
    </row>
    <row r="588">
      <c r="B588" s="25" t="inlineStr">
        <is>
          <t>589-2015</t>
        </is>
      </c>
      <c r="C588" s="25" t="n">
        <v>339709</v>
      </c>
      <c r="E588" s="25" t="inlineStr">
        <is>
          <t>RESIDUOS SOLIDOS</t>
        </is>
      </c>
      <c r="H588" t="inlineStr">
        <is>
          <t>Residuos solidos mal dispuestos.</t>
        </is>
      </c>
      <c r="I588" s="25" t="inlineStr">
        <is>
          <t>De Oficio</t>
        </is>
      </c>
      <c r="T588" s="25">
        <f>CONCATENATE(J588," ",K588," ",L588," ",M588," ",N588," ",O588," ",P588," ",Q588," ",AF588," ",S588)</f>
        <v/>
      </c>
      <c r="W588" s="25" t="inlineStr">
        <is>
          <t>La cocina de Tata</t>
        </is>
      </c>
      <c r="X588" s="25" t="inlineStr">
        <is>
          <t>KR</t>
        </is>
      </c>
      <c r="Y588" s="25" t="n">
        <v>35</v>
      </c>
      <c r="AB588" s="25" t="n">
        <v>38</v>
      </c>
      <c r="AD588" s="25" t="n">
        <v>4</v>
      </c>
      <c r="AH588" s="25">
        <f>CONCATENATE(X588," ",Y588," ",Z588," ",AA588," ",AB588," ",AC588," ",AD588," ",AE588," ",AF588," ",AG588)</f>
        <v/>
      </c>
      <c r="AJ588" s="25" t="inlineStr">
        <is>
          <t>no reporta</t>
        </is>
      </c>
      <c r="AK588" s="25" t="inlineStr">
        <is>
          <t>Mesa</t>
        </is>
      </c>
      <c r="AP588" s="25" t="n">
        <v>9</v>
      </c>
      <c r="AQ588" s="34" t="n">
        <v>42284</v>
      </c>
      <c r="AS588" s="46">
        <f>+AR588-AQ588</f>
        <v/>
      </c>
      <c r="AU588" s="25" t="inlineStr">
        <is>
          <t>Auto de archivo</t>
        </is>
      </c>
    </row>
    <row r="589">
      <c r="B589" s="25" t="inlineStr">
        <is>
          <t>590-2015</t>
        </is>
      </c>
      <c r="C589" s="25" t="n">
        <v>339706</v>
      </c>
      <c r="E589" s="25" t="inlineStr">
        <is>
          <t>RESIDUOS SOLIDOS</t>
        </is>
      </c>
      <c r="H589" t="inlineStr">
        <is>
          <t>Residuos solidos mal dispuestos.</t>
        </is>
      </c>
      <c r="I589" s="25" t="inlineStr">
        <is>
          <t>De Oficio</t>
        </is>
      </c>
      <c r="T589" s="25">
        <f>CONCATENATE(J589," ",K589," ",L589," ",M589," ",N589," ",O589," ",P589," ",Q589," ",AF589," ",S589)</f>
        <v/>
      </c>
      <c r="W589" s="25" t="inlineStr">
        <is>
          <t>Del perrero</t>
        </is>
      </c>
      <c r="AG589" s="25" t="inlineStr">
        <is>
          <t>Barrio Mesa</t>
        </is>
      </c>
      <c r="AH589" s="25">
        <f>CONCATENATE(X589," ",Y589," ",Z589," ",AA589," ",AB589," ",AC589," ",AD589," ",AE589," ",AF589," ",AG589)</f>
        <v/>
      </c>
      <c r="AI589" s="25" t="inlineStr">
        <is>
          <t>no reporta</t>
        </is>
      </c>
      <c r="AJ589" s="25" t="inlineStr">
        <is>
          <t>no reporta</t>
        </is>
      </c>
      <c r="AK589" s="25" t="inlineStr">
        <is>
          <t>Mesa</t>
        </is>
      </c>
      <c r="AP589" s="25" t="n">
        <v>9</v>
      </c>
      <c r="AQ589" s="34" t="n">
        <v>42284</v>
      </c>
      <c r="AS589" s="46">
        <f>+AR589-AQ589</f>
        <v/>
      </c>
      <c r="AU589" s="25" t="inlineStr">
        <is>
          <t>Auto de archivo</t>
        </is>
      </c>
    </row>
    <row r="590">
      <c r="B590" s="25" t="inlineStr">
        <is>
          <t>591-2015</t>
        </is>
      </c>
      <c r="C590" s="25" t="inlineStr">
        <is>
          <t>336835 - 4447 - 4649</t>
        </is>
      </c>
      <c r="D590" s="25" t="inlineStr">
        <is>
          <t>LOTE-PREDIO</t>
        </is>
      </c>
      <c r="H590" t="inlineStr">
        <is>
          <t>Posible invacion de predios en lote privado, vereda Santa Catalina.</t>
        </is>
      </c>
      <c r="I590" s="25" t="inlineStr">
        <is>
          <t>Acueducto comunal Manuel Uribe Angel</t>
        </is>
      </c>
      <c r="T590" s="25">
        <f>CONCATENATE(J590," ",K590," ",L590," ",M590," ",N590," ",O590," ",P590," ",Q590," ",AF590," ",S590)</f>
        <v/>
      </c>
      <c r="W590" s="25" t="inlineStr">
        <is>
          <t>Aicardo Vasquez, David Vasquez, Dario Upegui</t>
        </is>
      </c>
      <c r="AG590" s="25" t="inlineStr">
        <is>
          <t>Vereda Santa Catalina Predio 103</t>
        </is>
      </c>
      <c r="AH590" s="25">
        <f>CONCATENATE(X590," ",Y590," ",Z590," ",AA590," ",AB590," ",AC590," ",AD590," ",AE590," ",AF590," ",AG590)</f>
        <v/>
      </c>
      <c r="AI590" s="25" t="inlineStr">
        <is>
          <t>no reporta</t>
        </is>
      </c>
      <c r="AJ590" s="25" t="inlineStr">
        <is>
          <t>no reporta</t>
        </is>
      </c>
      <c r="AK590" s="25" t="inlineStr">
        <is>
          <t>Santa Catalina</t>
        </is>
      </c>
      <c r="AL590" s="25" t="inlineStr">
        <is>
          <t>Santa Catalina</t>
        </is>
      </c>
      <c r="AP590" s="25" t="n">
        <v>10</v>
      </c>
      <c r="AQ590" s="34" t="n">
        <v>42275</v>
      </c>
      <c r="AS590" s="46">
        <f>+AR590-AQ590</f>
        <v/>
      </c>
      <c r="AU590" s="25" t="inlineStr">
        <is>
          <t>Auto de archivo</t>
        </is>
      </c>
    </row>
    <row r="591">
      <c r="B591" s="25" t="inlineStr">
        <is>
          <t>592-2015</t>
        </is>
      </c>
      <c r="C591" s="25" t="n">
        <v>338839</v>
      </c>
      <c r="E591" s="25" t="inlineStr">
        <is>
          <t>RESIDUOS SOLIDOS</t>
        </is>
      </c>
      <c r="H591" t="inlineStr">
        <is>
          <t>Inadecuada dispocision de residuos solidos por parte de vehiculo de placas HAC 636</t>
        </is>
      </c>
      <c r="I591" s="25" t="inlineStr">
        <is>
          <t>De oficio (Monitorio caso 28)</t>
        </is>
      </c>
      <c r="T591" s="25">
        <f>CONCATENATE(J591," ",K591," ",L591," ",M591," ",N591," ",O591," ",P591," ",Q591," ",AF591," ",S591)</f>
        <v/>
      </c>
      <c r="W591" s="25" t="inlineStr">
        <is>
          <t>Por determinar</t>
        </is>
      </c>
      <c r="X591" s="25" t="inlineStr">
        <is>
          <t>CL</t>
        </is>
      </c>
      <c r="Y591" s="25" t="n">
        <v>36</v>
      </c>
      <c r="AA591" s="25" t="inlineStr">
        <is>
          <t>SUR</t>
        </is>
      </c>
      <c r="AB591" s="25" t="n">
        <v>36</v>
      </c>
      <c r="AH591" s="25">
        <f>CONCATENATE(X591," ",Y591," ",Z591," ",AA591," ",AB591," ",AC591," ",AD591," ",AE591," ",AF591," ",AG591)</f>
        <v/>
      </c>
      <c r="AI591" s="25" t="inlineStr">
        <is>
          <t>no reporta</t>
        </is>
      </c>
      <c r="AJ591" s="25" t="inlineStr">
        <is>
          <t>no reporta</t>
        </is>
      </c>
      <c r="AK591" s="25" t="inlineStr">
        <is>
          <t>Zona Centro</t>
        </is>
      </c>
      <c r="AP591" s="25" t="n">
        <v>9</v>
      </c>
      <c r="AQ591" s="34" t="n">
        <v>42279</v>
      </c>
      <c r="AS591" s="46">
        <f>+AR591-AQ591</f>
        <v/>
      </c>
      <c r="AU591" s="25" t="inlineStr">
        <is>
          <t>Auto de archivo</t>
        </is>
      </c>
    </row>
    <row r="592">
      <c r="B592" s="25" t="inlineStr">
        <is>
          <t>593-2015</t>
        </is>
      </c>
      <c r="C592" s="25" t="n">
        <v>338838</v>
      </c>
      <c r="E592" s="25" t="inlineStr">
        <is>
          <t>RESIDUOS SOLIDOS</t>
        </is>
      </c>
      <c r="H592" t="inlineStr">
        <is>
          <t xml:space="preserve">Inadecuada disposición de residuos solidos. </t>
        </is>
      </c>
      <c r="I592" s="25" t="inlineStr">
        <is>
          <t>De oficio (Monitorio caso 27)</t>
        </is>
      </c>
      <c r="T592" s="25">
        <f>CONCATENATE(J592," ",K592," ",L592," ",M592," ",N592," ",O592," ",P592," ",Q592," ",AF592," ",S592)</f>
        <v/>
      </c>
      <c r="W592" s="25" t="inlineStr">
        <is>
          <t>Por determinar</t>
        </is>
      </c>
      <c r="X592" s="25" t="inlineStr">
        <is>
          <t>CL</t>
        </is>
      </c>
      <c r="Y592" s="25" t="n">
        <v>37</v>
      </c>
      <c r="AA592" s="25" t="inlineStr">
        <is>
          <t>SUR</t>
        </is>
      </c>
      <c r="AB592" s="25" t="n">
        <v>39</v>
      </c>
      <c r="AD592" s="25" t="n">
        <v>18</v>
      </c>
      <c r="AH592" s="25">
        <f>CONCATENATE(X592," ",Y592," ",Z592," ",AA592," ",AB592," ",AC592," ",AD592," ",AE592," ",AF592," ",AG592)</f>
        <v/>
      </c>
      <c r="AI592" s="25" t="inlineStr">
        <is>
          <t>no reporta</t>
        </is>
      </c>
      <c r="AJ592" s="25" t="inlineStr">
        <is>
          <t>no reporta</t>
        </is>
      </c>
      <c r="AK592" s="25" t="inlineStr">
        <is>
          <t>Zona Centro</t>
        </is>
      </c>
      <c r="AP592" s="25" t="n">
        <v>9</v>
      </c>
      <c r="AQ592" s="34" t="n">
        <v>42279</v>
      </c>
      <c r="AS592" s="46">
        <f>+AR592-AQ592</f>
        <v/>
      </c>
      <c r="AU592" s="25" t="inlineStr">
        <is>
          <t>Auto de archivo</t>
        </is>
      </c>
    </row>
    <row r="593">
      <c r="B593" s="25" t="inlineStr">
        <is>
          <t>594-2015</t>
        </is>
      </c>
      <c r="C593" s="25" t="n">
        <v>338837</v>
      </c>
      <c r="E593" s="25" t="inlineStr">
        <is>
          <t>RESIDUOS SOLIDOS</t>
        </is>
      </c>
      <c r="H593" t="inlineStr">
        <is>
          <t xml:space="preserve">Inadecuada disposición de residuos solidos. </t>
        </is>
      </c>
      <c r="I593" s="25" t="inlineStr">
        <is>
          <t>De oficio (Monitorio)</t>
        </is>
      </c>
      <c r="T593" s="25">
        <f>CONCATENATE(J593," ",K593," ",L593," ",M593," ",N593," ",O593," ",P593," ",Q593," ",AF593," ",S593)</f>
        <v/>
      </c>
      <c r="W593" s="25" t="inlineStr">
        <is>
          <t>Por determinar</t>
        </is>
      </c>
      <c r="X593" s="25" t="inlineStr">
        <is>
          <t>CL</t>
        </is>
      </c>
      <c r="Y593" s="25" t="n">
        <v>36</v>
      </c>
      <c r="AA593" s="25" t="inlineStr">
        <is>
          <t>SUR</t>
        </is>
      </c>
      <c r="AB593" s="25" t="n">
        <v>38</v>
      </c>
      <c r="AD593" s="25" t="n">
        <v>36</v>
      </c>
      <c r="AH593" s="25">
        <f>CONCATENATE(X593," ",Y593," ",Z593," ",AA593," ",AB593," ",AC593," ",AD593," ",AE593," ",AF593," ",AG593)</f>
        <v/>
      </c>
      <c r="AI593" s="25" t="inlineStr">
        <is>
          <t>no reporta</t>
        </is>
      </c>
      <c r="AJ593" s="25" t="inlineStr">
        <is>
          <t>no reporta</t>
        </is>
      </c>
      <c r="AK593" s="25" t="inlineStr">
        <is>
          <t>Zona Centro</t>
        </is>
      </c>
      <c r="AP593" s="25" t="n">
        <v>9</v>
      </c>
      <c r="AQ593" s="34" t="n">
        <v>42279</v>
      </c>
      <c r="AS593" s="46">
        <f>+AR593-AQ593</f>
        <v/>
      </c>
      <c r="AU593" s="25" t="inlineStr">
        <is>
          <t>Auto de archivo</t>
        </is>
      </c>
    </row>
    <row r="594">
      <c r="B594" s="25" t="inlineStr">
        <is>
          <t>595-2015</t>
        </is>
      </c>
      <c r="C594" s="25" t="n">
        <v>338835</v>
      </c>
      <c r="E594" s="25" t="inlineStr">
        <is>
          <t>RESIDUOS SOLIDOS</t>
        </is>
      </c>
      <c r="H594" t="inlineStr">
        <is>
          <t xml:space="preserve">Inadecuada disposición de residuos solidos. </t>
        </is>
      </c>
      <c r="I594" s="25" t="inlineStr">
        <is>
          <t>De oficio (Monitorio)</t>
        </is>
      </c>
      <c r="T594" s="25">
        <f>CONCATENATE(J594," ",K594," ",L594," ",M594," ",N594," ",O594," ",P594," ",Q594," ",AF594," ",S594)</f>
        <v/>
      </c>
      <c r="W594" s="25" t="inlineStr">
        <is>
          <t>Por determinar</t>
        </is>
      </c>
      <c r="X594" s="25" t="inlineStr">
        <is>
          <t>KR</t>
        </is>
      </c>
      <c r="Y594" s="25" t="n">
        <v>34</v>
      </c>
      <c r="AB594" s="25" t="n">
        <v>39</v>
      </c>
      <c r="AD594" s="25" t="n">
        <v>20</v>
      </c>
      <c r="AE594" s="25" t="inlineStr">
        <is>
          <t>SUR</t>
        </is>
      </c>
      <c r="AH594" s="25">
        <f>CONCATENATE(X594," ",Y594," ",Z594," ",AA594," ",AB594," ",AC594," ",AD594," ",AE594," ",AF594," ",AG594)</f>
        <v/>
      </c>
      <c r="AI594" s="25" t="inlineStr">
        <is>
          <t>no reporta</t>
        </is>
      </c>
      <c r="AJ594" s="25" t="inlineStr">
        <is>
          <t>no reporta</t>
        </is>
      </c>
      <c r="AK594" s="25" t="inlineStr">
        <is>
          <t>Mesa</t>
        </is>
      </c>
      <c r="AP594" s="25" t="n">
        <v>9</v>
      </c>
      <c r="AQ594" s="34" t="n">
        <v>42279</v>
      </c>
      <c r="AS594" s="46">
        <f>+AR594-AQ594</f>
        <v/>
      </c>
      <c r="AU594" s="25" t="inlineStr">
        <is>
          <t>Auto de archivo</t>
        </is>
      </c>
    </row>
    <row r="595">
      <c r="B595" s="25" t="inlineStr">
        <is>
          <t>596-2015</t>
        </is>
      </c>
      <c r="C595" s="25" t="n">
        <v>338840</v>
      </c>
      <c r="E595" s="25" t="inlineStr">
        <is>
          <t>RESIDUOS SOLIDOS</t>
        </is>
      </c>
      <c r="H595" t="inlineStr">
        <is>
          <t>Inadecuada disposicion de residuos solidos.</t>
        </is>
      </c>
      <c r="I595" s="25" t="inlineStr">
        <is>
          <t>De oficio (Monitorio)</t>
        </is>
      </c>
      <c r="T595" s="25">
        <f>CONCATENATE(J595," ",K595," ",L595," ",M595," ",N595," ",O595," ",P595," ",Q595," ",AF595," ",S595)</f>
        <v/>
      </c>
      <c r="W595" s="25" t="inlineStr">
        <is>
          <t>Por determinar</t>
        </is>
      </c>
      <c r="X595" s="25" t="inlineStr">
        <is>
          <t>CL</t>
        </is>
      </c>
      <c r="Y595" s="25" t="n">
        <v>40</v>
      </c>
      <c r="AA595" s="25" t="inlineStr">
        <is>
          <t>SUR</t>
        </is>
      </c>
      <c r="AB595" s="25" t="n">
        <v>27</v>
      </c>
      <c r="AD595" s="25" t="n">
        <v>33</v>
      </c>
      <c r="AH595" s="25">
        <f>CONCATENATE(X595," ",Y595," ",Z595," ",AA595," ",AB595," ",AC595," ",AD595," ",AE595," ",AF595," ",AG595)</f>
        <v/>
      </c>
      <c r="AI595" s="25" t="inlineStr">
        <is>
          <t>no reporta</t>
        </is>
      </c>
      <c r="AJ595" s="25" t="inlineStr">
        <is>
          <t>no reporta</t>
        </is>
      </c>
      <c r="AK595" s="25" t="inlineStr">
        <is>
          <t>San José</t>
        </is>
      </c>
      <c r="AP595" s="25" t="n">
        <v>6</v>
      </c>
      <c r="AQ595" s="34" t="n">
        <v>42279</v>
      </c>
      <c r="AS595" s="46">
        <f>+AR595-AQ595</f>
        <v/>
      </c>
      <c r="AU595" s="25" t="inlineStr">
        <is>
          <t>Auto de archivo</t>
        </is>
      </c>
    </row>
    <row r="596">
      <c r="B596" s="25" t="inlineStr">
        <is>
          <t>597-2015</t>
        </is>
      </c>
      <c r="C596" s="25" t="n">
        <v>122164</v>
      </c>
      <c r="D596" s="25" t="inlineStr">
        <is>
          <t>HÍDRICO</t>
        </is>
      </c>
      <c r="H596" t="inlineStr">
        <is>
          <t>Aporte de sedimentacion a la red de aguas lluvias</t>
        </is>
      </c>
      <c r="I596" s="25" t="inlineStr">
        <is>
          <t>de oficio</t>
        </is>
      </c>
      <c r="T596" s="25">
        <f>CONCATENATE(J596," ",K596," ",L596," ",M596," ",N596," ",O596," ",P596," ",Q596," ",AF596," ",S596)</f>
        <v/>
      </c>
      <c r="W596" s="25" t="inlineStr">
        <is>
          <t>Nativo Flora - Inversiones Campoamalia S.A.</t>
        </is>
      </c>
      <c r="X596" s="25" t="inlineStr">
        <is>
          <t>KR</t>
        </is>
      </c>
      <c r="Y596" s="25" t="n">
        <v>27</v>
      </c>
      <c r="Z596" s="25" t="inlineStr">
        <is>
          <t>D</t>
        </is>
      </c>
      <c r="AB596" s="25" t="n">
        <v>36</v>
      </c>
      <c r="AD596" s="25" t="n">
        <v>82</v>
      </c>
      <c r="AH596" s="25">
        <f>CONCATENATE(X596," ",Y596," ",Z596," ",AA596," ",AB596," ",AC596," ",AD596," ",AE596," ",AF596," ",AG596)</f>
        <v/>
      </c>
      <c r="AI596" s="25" t="inlineStr">
        <is>
          <t>no reporta</t>
        </is>
      </c>
      <c r="AJ596" s="25" t="inlineStr">
        <is>
          <t>no reporta</t>
        </is>
      </c>
      <c r="AK596" s="25" t="inlineStr">
        <is>
          <t>Inmaculada</t>
        </is>
      </c>
      <c r="AP596" s="25" t="n">
        <v>5</v>
      </c>
      <c r="AQ596" s="34" t="n">
        <v>42279</v>
      </c>
      <c r="AS596" s="46">
        <f>+AR596-AQ596</f>
        <v/>
      </c>
      <c r="AU596" s="25" t="inlineStr">
        <is>
          <t>Auto de archivo</t>
        </is>
      </c>
    </row>
    <row r="597">
      <c r="B597" s="25" t="inlineStr">
        <is>
          <t>598-2015</t>
        </is>
      </c>
      <c r="C597" s="25" t="inlineStr">
        <is>
          <t>120623 - 340586</t>
        </is>
      </c>
      <c r="D597" s="25" t="inlineStr">
        <is>
          <t>LOTE-PREDIO</t>
        </is>
      </c>
      <c r="H597" t="inlineStr">
        <is>
          <t>Posible matadero de cerdos clandestino en una vivienda.</t>
        </is>
      </c>
      <c r="I597" s="25" t="inlineStr">
        <is>
          <t>De Oficio (Salud)</t>
        </is>
      </c>
      <c r="T597" s="25">
        <f>CONCATENATE(J597," ",K597," ",L597," ",M597," ",N597," ",O597," ",P597," ",Q597," ",AF597," ",S597)</f>
        <v/>
      </c>
      <c r="W597" s="25" t="inlineStr">
        <is>
          <t>Por determinar</t>
        </is>
      </c>
      <c r="X597" s="25" t="inlineStr">
        <is>
          <t>CL</t>
        </is>
      </c>
      <c r="Y597" s="25" t="n">
        <v>49</v>
      </c>
      <c r="Z597" s="25" t="inlineStr">
        <is>
          <t>E</t>
        </is>
      </c>
      <c r="AA597" s="25" t="inlineStr">
        <is>
          <t>SUR</t>
        </is>
      </c>
      <c r="AB597" s="25" t="n">
        <v>46</v>
      </c>
      <c r="AD597" s="25" t="n">
        <v>76</v>
      </c>
      <c r="AH597" s="25">
        <f>CONCATENATE(X597," ",Y597," ",Z597," ",AA597," ",AB597," ",AC597," ",AD597," ",AE597," ",AF597," ",AG597)</f>
        <v/>
      </c>
      <c r="AI597" s="25" t="inlineStr">
        <is>
          <t>no reporta</t>
        </is>
      </c>
      <c r="AJ597" s="25" t="inlineStr">
        <is>
          <t>no reporta</t>
        </is>
      </c>
      <c r="AK597" s="25" t="inlineStr">
        <is>
          <t>Las Casitas</t>
        </is>
      </c>
      <c r="AP597" s="25" t="n">
        <v>8</v>
      </c>
      <c r="AQ597" s="34" t="n">
        <v>42291</v>
      </c>
      <c r="AS597" s="46">
        <f>+AR597-AQ597</f>
        <v/>
      </c>
      <c r="AU597" s="25" t="inlineStr">
        <is>
          <t>Auto de archivo</t>
        </is>
      </c>
    </row>
    <row r="598">
      <c r="B598" s="25" t="inlineStr">
        <is>
          <t>599-2015</t>
        </is>
      </c>
      <c r="C598" s="25" t="inlineStr">
        <is>
          <t>(Mismo 036 de 2016, se anexa) 341280 - 376497</t>
        </is>
      </c>
      <c r="D598" s="25" t="inlineStr">
        <is>
          <t>FAUNA DOMÉSTICA</t>
        </is>
      </c>
      <c r="H598" t="inlineStr">
        <is>
          <t>Perros que se pasan para el lote del peticionario y se come las gallnas y dejan desechos solidos hay.</t>
        </is>
      </c>
      <c r="I598" s="25" t="inlineStr">
        <is>
          <t>Jainer Arango Rios</t>
        </is>
      </c>
      <c r="J598" s="25" t="inlineStr">
        <is>
          <t>CL</t>
        </is>
      </c>
      <c r="K598" s="25" t="n">
        <v>40</v>
      </c>
      <c r="M598" s="25" t="inlineStr">
        <is>
          <t>SUR</t>
        </is>
      </c>
      <c r="S598" s="25" t="inlineStr">
        <is>
          <t>Cerca al parque ecoturistico el salado</t>
        </is>
      </c>
      <c r="T598" s="25">
        <f>CONCATENATE(J598," ",K598," ",L598," ",M598," ",N598," ",O598," ",P598," ",Q598," ",AF598," ",S598)</f>
        <v/>
      </c>
      <c r="U598" s="25" t="inlineStr">
        <is>
          <t>no reporta</t>
        </is>
      </c>
      <c r="V598" s="25" t="n">
        <v>3226576987</v>
      </c>
      <c r="W598" s="25" t="inlineStr">
        <is>
          <t>Wilmar Alexander Piedrahita</t>
        </is>
      </c>
      <c r="X598" s="25" t="inlineStr">
        <is>
          <t>CL</t>
        </is>
      </c>
      <c r="Y598" s="25" t="n">
        <v>40</v>
      </c>
      <c r="AA598" s="25" t="inlineStr">
        <is>
          <t>SUR</t>
        </is>
      </c>
      <c r="AG598" s="25" t="inlineStr">
        <is>
          <t>Cerca al parque ecoturistico el salado</t>
        </is>
      </c>
      <c r="AH598" s="25">
        <f>CONCATENATE(X598," ",Y598," ",Z598," ",AA598," ",AB598," ",AC598," ",AD598," ",AE598," ",AF598," ",AG598)</f>
        <v/>
      </c>
      <c r="AI598" s="25" t="inlineStr">
        <is>
          <t>no reporta</t>
        </is>
      </c>
      <c r="AJ598" s="25" t="inlineStr">
        <is>
          <t>no reporta</t>
        </is>
      </c>
      <c r="AK598" s="25" t="inlineStr">
        <is>
          <t>El Vallano</t>
        </is>
      </c>
      <c r="AP598" s="25" t="n">
        <v>11</v>
      </c>
      <c r="AQ598" s="34" t="n">
        <v>42292</v>
      </c>
      <c r="AS598" s="46">
        <f>+AR598-AQ598</f>
        <v/>
      </c>
      <c r="AU598" s="25" t="inlineStr">
        <is>
          <t>Auto de archivo</t>
        </is>
      </c>
      <c r="AV598" s="25" t="inlineStr">
        <is>
          <t>Se anexa expediente al 036-2016 para continuar hay con el proceso.</t>
        </is>
      </c>
    </row>
    <row r="599">
      <c r="B599" s="25" t="inlineStr">
        <is>
          <t>600-2015</t>
        </is>
      </c>
      <c r="C599" s="25" t="inlineStr">
        <is>
          <t>340841 - 349542</t>
        </is>
      </c>
      <c r="D599" s="25" t="inlineStr">
        <is>
          <t>FLORA</t>
        </is>
      </c>
      <c r="H599" t="inlineStr">
        <is>
          <t>Sembrando Bosque nativo por pino y aplicando matamaleza en el lote.</t>
        </is>
      </c>
      <c r="I599" s="25" t="inlineStr">
        <is>
          <t>Jan Trujillo</t>
        </is>
      </c>
      <c r="S599" s="25" t="inlineStr">
        <is>
          <t>Vereda el Vallano Sector el Roble</t>
        </is>
      </c>
      <c r="T599" s="25">
        <f>CONCATENATE(J599," ",K599," ",L599," ",M599," ",N599," ",O599," ",P599," ",Q599," ",AF599," ",S599)</f>
        <v/>
      </c>
      <c r="U599" s="25" t="inlineStr">
        <is>
          <t>no reporta</t>
        </is>
      </c>
      <c r="V599" s="25" t="inlineStr">
        <is>
          <t>no reporta</t>
        </is>
      </c>
      <c r="W599" s="25" t="inlineStr">
        <is>
          <t>Jainer Arango</t>
        </is>
      </c>
      <c r="AG599" s="25" t="inlineStr">
        <is>
          <t>Predio 384 las crispas</t>
        </is>
      </c>
      <c r="AH599" s="25">
        <f>CONCATENATE(X599," ",Y599," ",Z599," ",AA599," ",AB599," ",AC599," ",AD599," ",AE599," ",AF599," ",AG599)</f>
        <v/>
      </c>
      <c r="AI599" s="25" t="inlineStr">
        <is>
          <t>no reporta</t>
        </is>
      </c>
      <c r="AJ599" s="25" t="inlineStr">
        <is>
          <t>no reporta</t>
        </is>
      </c>
      <c r="AK599" s="25" t="inlineStr">
        <is>
          <t>El Vallano</t>
        </is>
      </c>
      <c r="AP599" s="25" t="n">
        <v>11</v>
      </c>
      <c r="AQ599" s="34" t="n">
        <v>42290</v>
      </c>
      <c r="AS599" s="46">
        <f>+AR599-AQ599</f>
        <v/>
      </c>
      <c r="AU599" s="25" t="inlineStr">
        <is>
          <t>Auto de archivo</t>
        </is>
      </c>
    </row>
    <row r="600">
      <c r="B600" s="25" t="inlineStr">
        <is>
          <t>601-2015</t>
        </is>
      </c>
      <c r="C600" s="25" t="n">
        <v>340633</v>
      </c>
      <c r="E600" s="25" t="inlineStr">
        <is>
          <t>RESIDUOS SOLIDOS</t>
        </is>
      </c>
      <c r="H600" t="inlineStr">
        <is>
          <t>Acumulacion de Basuras en la Cra. 24 C con la Calle 41 Sur.</t>
        </is>
      </c>
      <c r="I600" s="25" t="inlineStr">
        <is>
          <t>Anonimo</t>
        </is>
      </c>
      <c r="T600" s="25">
        <f>CONCATENATE(J600," ",K600," ",L600," ",M600," ",N600," ",O600," ",P600," ",Q600," ",AF600," ",S600)</f>
        <v/>
      </c>
      <c r="W600" s="25" t="inlineStr">
        <is>
          <t>Varios Vecinos</t>
        </is>
      </c>
      <c r="X600" s="25" t="inlineStr">
        <is>
          <t>KR</t>
        </is>
      </c>
      <c r="Y600" s="25" t="n">
        <v>24</v>
      </c>
      <c r="Z600" s="25" t="inlineStr">
        <is>
          <t>C</t>
        </is>
      </c>
      <c r="AB600" s="25" t="n">
        <v>41</v>
      </c>
      <c r="AD600" s="25" t="n">
        <v>0</v>
      </c>
      <c r="AE600" s="25" t="inlineStr">
        <is>
          <t>SUR</t>
        </is>
      </c>
      <c r="AF600" s="25" t="inlineStr">
        <is>
          <t>Int. 150 y siguientes Sector el Vallano el Capiro</t>
        </is>
      </c>
      <c r="AH600" s="25">
        <f>CONCATENATE(X600," ",Y600," ",Z600," ",AA600," ",AB600," ",AC600," ",AD600," ",AE600," ",AF600," ",AG600)</f>
        <v/>
      </c>
      <c r="AI600" s="25" t="inlineStr">
        <is>
          <t>no reporta</t>
        </is>
      </c>
      <c r="AJ600" s="25" t="inlineStr">
        <is>
          <t>no reporta</t>
        </is>
      </c>
      <c r="AK600" s="25" t="inlineStr">
        <is>
          <t>El Vallano</t>
        </is>
      </c>
      <c r="AP600" s="25" t="n">
        <v>11</v>
      </c>
      <c r="AQ600" s="34" t="n">
        <v>42286</v>
      </c>
      <c r="AS600" s="46">
        <f>+AR600-AQ600</f>
        <v/>
      </c>
      <c r="AU600" s="25" t="inlineStr">
        <is>
          <t>Auto de archivo</t>
        </is>
      </c>
    </row>
    <row r="601">
      <c r="B601" s="25" t="inlineStr">
        <is>
          <t>602-2015</t>
        </is>
      </c>
      <c r="C601" s="25" t="n">
        <v>341611</v>
      </c>
      <c r="D601" s="25" t="inlineStr">
        <is>
          <t>AIRE</t>
        </is>
      </c>
      <c r="H601" t="inlineStr">
        <is>
          <t>Malos olores a causa de unas de las vacas lecheras de la finca, los olores se producen cuando llueve o cuando lavan.</t>
        </is>
      </c>
      <c r="I601" s="25" t="inlineStr">
        <is>
          <t>Anonimo</t>
        </is>
      </c>
      <c r="T601" s="25">
        <f>CONCATENATE(J601," ",K601," ",L601," ",M601," ",N601," ",O601," ",P601," ",Q601," ",AF601," ",S601)</f>
        <v/>
      </c>
      <c r="W601" s="25" t="inlineStr">
        <is>
          <t>Ricardo Mejia</t>
        </is>
      </c>
      <c r="AG601" s="25" t="inlineStr">
        <is>
          <t>Finca de Don Ricardo Mejia, detrás de la escuela de Ingenieria</t>
        </is>
      </c>
      <c r="AH601" s="25">
        <f>CONCATENATE(X601," ",Y601," ",Z601," ",AA601," ",AB601," ",AC601," ",AD601," ",AE601," ",AF601," ",AG601)</f>
        <v/>
      </c>
      <c r="AI601" s="25" t="inlineStr">
        <is>
          <t>no reporta</t>
        </is>
      </c>
      <c r="AJ601" s="25" t="inlineStr">
        <is>
          <t>no reporta</t>
        </is>
      </c>
      <c r="AK601" s="25" t="inlineStr">
        <is>
          <t>Las Palmas</t>
        </is>
      </c>
      <c r="AP601" s="25" t="n">
        <v>12</v>
      </c>
      <c r="AQ601" s="34" t="n">
        <v>42292</v>
      </c>
      <c r="AS601" s="46">
        <f>+AR601-AQ601</f>
        <v/>
      </c>
      <c r="AU601" s="25" t="inlineStr">
        <is>
          <t>Auto de archivo</t>
        </is>
      </c>
    </row>
    <row r="602">
      <c r="B602" s="25" t="inlineStr">
        <is>
          <t>603-2015</t>
        </is>
      </c>
      <c r="C602" s="25" t="n">
        <v>340948</v>
      </c>
      <c r="D602" s="25" t="inlineStr">
        <is>
          <t>FLORA</t>
        </is>
      </c>
      <c r="H602" t="inlineStr">
        <is>
          <t>Estan dañando el jardin y la fuente que adopto una persona del sector.</t>
        </is>
      </c>
      <c r="I602" s="25" t="inlineStr">
        <is>
          <t>de oficio - Sra Silvia Villa</t>
        </is>
      </c>
      <c r="J602" s="25" t="inlineStr">
        <is>
          <t>CL</t>
        </is>
      </c>
      <c r="K602" s="25" t="n">
        <v>40</v>
      </c>
      <c r="L602" s="25" t="inlineStr">
        <is>
          <t>C</t>
        </is>
      </c>
      <c r="M602" s="25" t="inlineStr">
        <is>
          <t>SUR</t>
        </is>
      </c>
      <c r="N602" s="25" t="n">
        <v>43</v>
      </c>
      <c r="P602" s="25" t="n">
        <v>8</v>
      </c>
      <c r="S602" s="25" t="inlineStr">
        <is>
          <t>Apto 201</t>
        </is>
      </c>
      <c r="T602" s="25">
        <f>CONCATENATE(J602," ",K602," ",L602," ",M602," ",N602," ",O602," ",P602," ",Q602," ",AF602," ",S602)</f>
        <v/>
      </c>
      <c r="W602" s="25" t="inlineStr">
        <is>
          <t>Por determinar</t>
        </is>
      </c>
      <c r="X602" s="25" t="inlineStr">
        <is>
          <t>CL</t>
        </is>
      </c>
      <c r="Y602" s="25" t="n">
        <v>40</v>
      </c>
      <c r="Z602" s="25" t="inlineStr">
        <is>
          <t>C</t>
        </is>
      </c>
      <c r="AA602" s="25" t="inlineStr">
        <is>
          <t>SUR</t>
        </is>
      </c>
      <c r="AB602" s="25" t="n">
        <v>43</v>
      </c>
      <c r="AD602" s="25" t="n">
        <v>8</v>
      </c>
      <c r="AG602" s="25" t="inlineStr">
        <is>
          <t>Apto 201</t>
        </is>
      </c>
      <c r="AH602" s="25">
        <f>CONCATENATE(X602," ",Y602," ",Z602," ",AA602," ",AB602," ",AC602," ",AD602," ",AE602," ",AT602," ",AG602)</f>
        <v/>
      </c>
      <c r="AI602" s="25" t="inlineStr">
        <is>
          <t>no reporta</t>
        </is>
      </c>
      <c r="AJ602" s="25" t="inlineStr">
        <is>
          <t>no reporta</t>
        </is>
      </c>
      <c r="AK602" s="25" t="inlineStr">
        <is>
          <t>El Dorado</t>
        </is>
      </c>
      <c r="AP602" s="25" t="n">
        <v>8</v>
      </c>
      <c r="AQ602" s="34" t="n">
        <v>42290</v>
      </c>
      <c r="AS602" s="46">
        <f>+AR602-AQ602</f>
        <v/>
      </c>
      <c r="AU602" s="25" t="inlineStr">
        <is>
          <t>Auto de archivo</t>
        </is>
      </c>
    </row>
    <row r="603">
      <c r="B603" s="25" t="inlineStr">
        <is>
          <t>604-2015</t>
        </is>
      </c>
      <c r="C603" s="25" t="inlineStr">
        <is>
          <t>342606 - 343591</t>
        </is>
      </c>
      <c r="E603" s="25" t="inlineStr">
        <is>
          <t>RESIDUOS SOLIDOS</t>
        </is>
      </c>
      <c r="H603" t="inlineStr">
        <is>
          <t>Residuos solidos y escombros en espacio publico</t>
        </is>
      </c>
      <c r="I603" s="25" t="inlineStr">
        <is>
          <t>de oficio</t>
        </is>
      </c>
      <c r="T603" s="25">
        <f>CONCATENATE(J603," ",K603," ",L603," ",M603," ",N603," ",O603," ",P603," ",Q603," ",AF603," ",S603)</f>
        <v/>
      </c>
      <c r="W603" s="25" t="inlineStr">
        <is>
          <t>INDECO S.A.</t>
        </is>
      </c>
      <c r="X603" s="25" t="inlineStr">
        <is>
          <t>KR</t>
        </is>
      </c>
      <c r="Y603" s="25" t="n">
        <v>49</v>
      </c>
      <c r="AB603" s="25" t="n">
        <v>36</v>
      </c>
      <c r="AE603" s="25" t="inlineStr">
        <is>
          <t>SUR</t>
        </is>
      </c>
      <c r="AH603" s="25">
        <f>CONCATENATE(X603," ",Y603," ",Z603," ",AA603," ",AB603," ",AC603," ",AD603," ",AE603," ",AT603," ",AG603)</f>
        <v/>
      </c>
      <c r="AI603" s="25" t="inlineStr">
        <is>
          <t>no reporta</t>
        </is>
      </c>
      <c r="AJ603" s="25" t="inlineStr">
        <is>
          <t>no reporta</t>
        </is>
      </c>
      <c r="AK603" s="25" t="inlineStr">
        <is>
          <t>Zona Centro</t>
        </is>
      </c>
      <c r="AP603" s="25" t="n">
        <v>9</v>
      </c>
      <c r="AQ603" s="34" t="n">
        <v>42296</v>
      </c>
      <c r="AS603" s="46">
        <f>+AR603-AQ603</f>
        <v/>
      </c>
      <c r="AU603" s="25" t="inlineStr">
        <is>
          <t>Auto de archivo</t>
        </is>
      </c>
    </row>
    <row r="604">
      <c r="B604" s="25" t="inlineStr">
        <is>
          <t>605-2015</t>
        </is>
      </c>
      <c r="C604" s="25" t="inlineStr">
        <is>
          <t>343548-4626-345484352225-370946-1305863-370955-5182-368392-133085-1305868-5842-5903-386153</t>
        </is>
      </c>
      <c r="D604" s="25" t="inlineStr">
        <is>
          <t>AIRE</t>
        </is>
      </c>
      <c r="E604" s="25" t="inlineStr">
        <is>
          <t>ESCOMBROS</t>
        </is>
      </c>
      <c r="G604" s="25" t="inlineStr">
        <is>
          <t>Luxor</t>
        </is>
      </c>
      <c r="H604" t="inlineStr">
        <is>
          <t>Escombros en zona de retiro material de construccion en espacio publico y material sedimentado en via publica proyecto luxor</t>
        </is>
      </c>
      <c r="I604" t="inlineStr">
        <is>
          <t>de oficio</t>
        </is>
      </c>
      <c r="T604" s="25">
        <f>CONCATENATE(J604," ",K604," ",L604," ",M604," ",N604," ",O604," ",P604," ",Q604," ",AF604," ",S604)</f>
        <v/>
      </c>
      <c r="W604" s="25" t="inlineStr">
        <is>
          <t>Convivienda - Proyecto Luxor</t>
        </is>
      </c>
      <c r="X604" s="25" t="inlineStr">
        <is>
          <t>CL</t>
        </is>
      </c>
      <c r="Y604" s="25" t="n">
        <v>46</v>
      </c>
      <c r="Z604" s="25" t="inlineStr">
        <is>
          <t>E</t>
        </is>
      </c>
      <c r="AA604" s="25" t="inlineStr">
        <is>
          <t>SUR</t>
        </is>
      </c>
      <c r="AB604" s="25" t="n">
        <v>42</v>
      </c>
      <c r="AC604" s="25" t="inlineStr">
        <is>
          <t>B</t>
        </is>
      </c>
      <c r="AD604" s="25" t="n">
        <v>5</v>
      </c>
      <c r="AH604" s="25">
        <f>CONCATENATE(X604," ",Y604," ",Z604," ",AA604," ",AB604," ",AC604," ",AD604," ",AE604," ",AT604," ",AG604)</f>
        <v/>
      </c>
      <c r="AI604" s="25" t="inlineStr">
        <is>
          <t>no reporta</t>
        </is>
      </c>
      <c r="AJ604" s="25" t="inlineStr">
        <is>
          <t>no reporta</t>
        </is>
      </c>
      <c r="AK604" s="25" t="inlineStr">
        <is>
          <t>La Paz</t>
        </is>
      </c>
      <c r="AP604" s="25" t="n">
        <v>7</v>
      </c>
      <c r="AQ604" s="34" t="n">
        <v>42303</v>
      </c>
      <c r="AS604" s="46">
        <f>+AR604-AQ604</f>
        <v/>
      </c>
      <c r="AU604" s="25" t="inlineStr">
        <is>
          <t>Auto de archivo</t>
        </is>
      </c>
      <c r="AV604" s="34" t="n">
        <v>42338</v>
      </c>
    </row>
    <row r="605">
      <c r="B605" s="25" t="inlineStr">
        <is>
          <t>606-2015</t>
        </is>
      </c>
      <c r="C605" s="25" t="n">
        <v>344073</v>
      </c>
      <c r="D605" s="25" t="inlineStr">
        <is>
          <t>FLORA</t>
        </is>
      </c>
      <c r="H605" t="inlineStr">
        <is>
          <t>Guaduas que se encuentran en un lote privado y estan saliendo hacia la via publica, algunas estan reventadas.</t>
        </is>
      </c>
      <c r="I605" t="inlineStr">
        <is>
          <t>de oficio</t>
        </is>
      </c>
      <c r="T605" s="25">
        <f>CONCATENATE(J605," ",K605," ",L605," ",M605," ",N605," ",O605," ",P605," ",Q605," ",AF605," ",S605)</f>
        <v/>
      </c>
      <c r="W605" s="25" t="inlineStr">
        <is>
          <t>Por determinar</t>
        </is>
      </c>
      <c r="X605" s="25" t="inlineStr">
        <is>
          <t>KR</t>
        </is>
      </c>
      <c r="Y605" s="25" t="n">
        <v>43</v>
      </c>
      <c r="Z605" s="25" t="inlineStr">
        <is>
          <t>A</t>
        </is>
      </c>
      <c r="AB605" s="25" t="n">
        <v>25</v>
      </c>
      <c r="AC605" s="25" t="inlineStr">
        <is>
          <t>B</t>
        </is>
      </c>
      <c r="AD605" s="25" t="n">
        <v>136</v>
      </c>
      <c r="AE605" s="25" t="inlineStr">
        <is>
          <t>SUR</t>
        </is>
      </c>
      <c r="AH605" s="25">
        <f>CONCATENATE(X605," ",Y605," ",Z605," ",AA605," ",AB605," ",AC605," ",AD605," ",AE605," ",AT605," ",AG605)</f>
        <v/>
      </c>
      <c r="AI605" s="25" t="inlineStr">
        <is>
          <t>no reporta</t>
        </is>
      </c>
      <c r="AJ605" s="25" t="inlineStr">
        <is>
          <t>no reporta</t>
        </is>
      </c>
      <c r="AK605" s="25" t="inlineStr">
        <is>
          <t>La Magnolia</t>
        </is>
      </c>
      <c r="AP605" s="25" t="n">
        <v>9</v>
      </c>
      <c r="AQ605" s="34" t="n">
        <v>42303</v>
      </c>
      <c r="AS605" s="46">
        <f>+AR605-AQ605</f>
        <v/>
      </c>
      <c r="AU605" s="25" t="inlineStr">
        <is>
          <t>Auto de archivo</t>
        </is>
      </c>
    </row>
    <row r="606">
      <c r="B606" s="25" t="inlineStr">
        <is>
          <t>607-2015</t>
        </is>
      </c>
      <c r="C606" s="25" t="inlineStr">
        <is>
          <t>343547 - 426509-1182</t>
        </is>
      </c>
      <c r="D606" s="25" t="inlineStr">
        <is>
          <t>HÍDRICO</t>
        </is>
      </c>
      <c r="E606" s="25" t="inlineStr">
        <is>
          <t>MATERIALES DE CONSTRUCCIÓN</t>
        </is>
      </c>
      <c r="H606" t="inlineStr">
        <is>
          <t>Sedimentacion en el cauce y escombros en la zona de retiro</t>
        </is>
      </c>
      <c r="I606" t="inlineStr">
        <is>
          <t>de oficio</t>
        </is>
      </c>
      <c r="T606" s="25">
        <f>CONCATENATE(J606," ",K606," ",L606," ",M606," ",N606," ",O606," ",P606," ",Q606," ",AF606," ",S606)</f>
        <v/>
      </c>
      <c r="W606" s="25" t="inlineStr">
        <is>
          <t>Covin S.A. - Proyecto Catanzaro</t>
        </is>
      </c>
      <c r="X606" s="25" t="inlineStr">
        <is>
          <t>KR</t>
        </is>
      </c>
      <c r="Y606" s="25" t="n">
        <v>46</v>
      </c>
      <c r="AB606" s="25" t="n">
        <v>7</v>
      </c>
      <c r="AD606" s="25" t="n">
        <v>103</v>
      </c>
      <c r="AH606" s="25">
        <f>CONCATENATE(X606," ",Y606," ",Z606," ",AA606," ",AB606," ",AC606," ",AD606," ",AE606," ",AT606," ",AG606)</f>
        <v/>
      </c>
      <c r="AI606" s="25" t="inlineStr">
        <is>
          <t>no reporta</t>
        </is>
      </c>
      <c r="AJ606" s="25" t="n">
        <v>3115676</v>
      </c>
      <c r="AK606" s="25" t="inlineStr">
        <is>
          <t>Zona Centro</t>
        </is>
      </c>
      <c r="AP606" s="25" t="n">
        <v>9</v>
      </c>
      <c r="AQ606" s="34" t="n">
        <v>42299</v>
      </c>
      <c r="AS606" s="46">
        <f>+AR606-AQ606</f>
        <v/>
      </c>
      <c r="AU606" s="25" t="inlineStr">
        <is>
          <t>Auto de archivo</t>
        </is>
      </c>
      <c r="AV606" s="34" t="n">
        <v>42338</v>
      </c>
    </row>
    <row r="607">
      <c r="B607" s="25" t="inlineStr">
        <is>
          <t>608-2015</t>
        </is>
      </c>
      <c r="C607" s="25" t="n">
        <v>343592</v>
      </c>
      <c r="D607" s="25" t="inlineStr">
        <is>
          <t>HÍDRICO</t>
        </is>
      </c>
      <c r="E607" s="25" t="inlineStr">
        <is>
          <t>MATERIALES DE CONSTRUCCIÓN</t>
        </is>
      </c>
      <c r="H607" s="25" t="inlineStr">
        <is>
          <t>Aporte de sedimentacion al afluente</t>
        </is>
      </c>
      <c r="I607" s="25" t="inlineStr">
        <is>
          <t>de oficio</t>
        </is>
      </c>
      <c r="T607" s="25">
        <f>CONCATENATE(J607," ",K607," ",L607," ",M607," ",N607," ",O607," ",P607," ",Q607," ",AF607," ",S607)</f>
        <v/>
      </c>
      <c r="W607" s="25" t="inlineStr">
        <is>
          <t>U3 Grupo Inmobiliario - Bosques de Bavaria</t>
        </is>
      </c>
      <c r="X607" s="25" t="inlineStr">
        <is>
          <t>DG</t>
        </is>
      </c>
      <c r="Y607" s="25" t="n">
        <v>31</v>
      </c>
      <c r="Z607" s="25" t="inlineStr">
        <is>
          <t>B</t>
        </is>
      </c>
      <c r="AB607" s="25" t="n">
        <v>32</v>
      </c>
      <c r="AC607" s="25" t="inlineStr">
        <is>
          <t>C</t>
        </is>
      </c>
      <c r="AD607" s="25" t="n">
        <v>71</v>
      </c>
      <c r="AE607" s="25" t="inlineStr">
        <is>
          <t>SUR</t>
        </is>
      </c>
      <c r="AH607" s="25">
        <f>CONCATENATE(X607," ",Y607," ",Z607," ",AA607," ",AB607," ",AC607," ",AD607," ",AE607," ",AT607," ",AG607)</f>
        <v/>
      </c>
      <c r="AI607" s="25" t="inlineStr">
        <is>
          <t>no reporta</t>
        </is>
      </c>
      <c r="AJ607" s="25" t="n">
        <v>3861012</v>
      </c>
      <c r="AK607" s="25" t="inlineStr">
        <is>
          <t>Las Palmas</t>
        </is>
      </c>
      <c r="AL607" s="25" t="inlineStr">
        <is>
          <t>Las Palmas</t>
        </is>
      </c>
      <c r="AP607" s="25" t="n">
        <v>12</v>
      </c>
      <c r="AQ607" s="34" t="n">
        <v>42299</v>
      </c>
      <c r="AS607" s="46">
        <f>+AR607-AQ607</f>
        <v/>
      </c>
      <c r="AU607" s="25" t="inlineStr">
        <is>
          <t>Auto de archivo</t>
        </is>
      </c>
    </row>
    <row r="608">
      <c r="B608" s="25" t="inlineStr">
        <is>
          <t>609-2015</t>
        </is>
      </c>
      <c r="C608" s="25" t="n">
        <v>343590</v>
      </c>
      <c r="D608" s="25" t="inlineStr">
        <is>
          <t>HÍDRICO</t>
        </is>
      </c>
      <c r="H608" s="25" t="inlineStr">
        <is>
          <t>Matarial de arrastre y sedimentacion en la via publica proyecto la cuenca</t>
        </is>
      </c>
      <c r="I608" s="25" t="inlineStr">
        <is>
          <t>de oficio</t>
        </is>
      </c>
      <c r="T608" s="25">
        <f>CONCATENATE(J608," ",K608," ",L608," ",M608," ",N608," ",O608," ",P608," ",Q608," ",AF608," ",S608)</f>
        <v/>
      </c>
      <c r="W608" s="25" t="inlineStr">
        <is>
          <t>Acierto inmoviliario - Proyecto la Cuenca</t>
        </is>
      </c>
      <c r="X608" s="25" t="inlineStr">
        <is>
          <t>CL</t>
        </is>
      </c>
      <c r="Y608" s="25" t="n">
        <v>13</v>
      </c>
      <c r="AB608" s="25" t="n">
        <v>36</v>
      </c>
      <c r="AC608" s="25" t="inlineStr">
        <is>
          <t>A</t>
        </is>
      </c>
      <c r="AD608" s="25" t="n">
        <v>139</v>
      </c>
      <c r="AH608" s="25">
        <f>CONCATENATE(X608," ",Y608," ",Z608," ",AA608," ",AB608," ",AC608," ",AD608," ",AE608," ",AT608," ",AG608)</f>
        <v/>
      </c>
      <c r="AI608" s="25" t="inlineStr">
        <is>
          <t>no reporta</t>
        </is>
      </c>
      <c r="AJ608" s="25" t="n">
        <v>3136343</v>
      </c>
      <c r="AK608" s="25" t="inlineStr">
        <is>
          <t>Loma del Barro</t>
        </is>
      </c>
      <c r="AP608" s="25" t="n">
        <v>7</v>
      </c>
      <c r="AQ608" s="34" t="n">
        <v>42299</v>
      </c>
      <c r="AS608" s="46">
        <f>+AR608-AQ608</f>
        <v/>
      </c>
      <c r="AU608" s="25" t="inlineStr">
        <is>
          <t>Auto de archivo</t>
        </is>
      </c>
    </row>
    <row r="609">
      <c r="B609" s="25" t="inlineStr">
        <is>
          <t>610-2015</t>
        </is>
      </c>
      <c r="C609" s="25" t="n">
        <v>343255</v>
      </c>
      <c r="E609" s="25" t="inlineStr">
        <is>
          <t>RESIDUOS SOLIDOS</t>
        </is>
      </c>
      <c r="H609" s="25" t="inlineStr">
        <is>
          <t>Acumulacion de basuras en los linderos de las propiedades vecinas</t>
        </is>
      </c>
      <c r="I609" s="25" t="inlineStr">
        <is>
          <t>Fabiola Vasco</t>
        </is>
      </c>
      <c r="J609" s="25" t="inlineStr">
        <is>
          <t>CL</t>
        </is>
      </c>
      <c r="K609" s="25" t="n">
        <v>27</v>
      </c>
      <c r="M609" s="25" t="inlineStr">
        <is>
          <t>SUR</t>
        </is>
      </c>
      <c r="N609" s="25" t="n">
        <v>25</v>
      </c>
      <c r="O609" s="25" t="inlineStr">
        <is>
          <t>B</t>
        </is>
      </c>
      <c r="P609" s="25" t="n">
        <v>170</v>
      </c>
      <c r="T609" s="25">
        <f>CONCATENATE(J609," ",K609," ",L609," ",M609," ",N609," ",O609," ",P609," ",Q609," ",AF609," ",S609)</f>
        <v/>
      </c>
      <c r="U609" s="25" t="n">
        <v>32326778</v>
      </c>
      <c r="V609" s="25" t="n">
        <v>3361893</v>
      </c>
      <c r="W609" s="25" t="inlineStr">
        <is>
          <t>Ovidio de Jesus Tirado Santamaria</t>
        </is>
      </c>
      <c r="X609" s="25" t="inlineStr">
        <is>
          <t>CL</t>
        </is>
      </c>
      <c r="Y609" s="25" t="n">
        <v>27</v>
      </c>
      <c r="AA609" s="25" t="inlineStr">
        <is>
          <t>SUR</t>
        </is>
      </c>
      <c r="AB609" s="25" t="n">
        <v>25</v>
      </c>
      <c r="AC609" s="25" t="inlineStr">
        <is>
          <t>B</t>
        </is>
      </c>
      <c r="AD609" s="25" t="n">
        <v>32</v>
      </c>
      <c r="AH609" s="25">
        <f>CONCATENATE(X609," ",Y609," ",Z609," ",AA609," ",AB609," ",AC609," ",AD609," ",AE609," ",AT609," ",AG609)</f>
        <v/>
      </c>
      <c r="AI609" s="25" t="inlineStr">
        <is>
          <t>no reporta</t>
        </is>
      </c>
      <c r="AJ609" s="25" t="inlineStr">
        <is>
          <t>no reporta</t>
        </is>
      </c>
      <c r="AK609" s="25" t="inlineStr">
        <is>
          <t>El Esmeraldal</t>
        </is>
      </c>
      <c r="AP609" s="25" t="n">
        <v>4</v>
      </c>
      <c r="AQ609" s="34" t="n">
        <v>42304</v>
      </c>
      <c r="AS609" s="46">
        <f>+AR609-AQ609</f>
        <v/>
      </c>
      <c r="AU609" s="25" t="inlineStr">
        <is>
          <t>Auto de archivo</t>
        </is>
      </c>
    </row>
    <row r="610">
      <c r="B610" s="25" t="inlineStr">
        <is>
          <t>611-2015</t>
        </is>
      </c>
      <c r="C610" s="25" t="n">
        <v>342196</v>
      </c>
      <c r="D610" s="25" t="inlineStr">
        <is>
          <t>FLORA</t>
        </is>
      </c>
      <c r="H610" s="25" t="inlineStr">
        <is>
          <t>Rosaron y podaron arboles y por encima del cerco tiraron la basura al solar del lote vecino.</t>
        </is>
      </c>
      <c r="I610" s="25" t="inlineStr">
        <is>
          <t>Maria susana Alzate</t>
        </is>
      </c>
      <c r="T610" s="25">
        <f>CONCATENATE(J610," ",K610," ",L610," ",M610," ",N610," ",O610," ",P610," ",Q610," ",AF610," ",S610)</f>
        <v/>
      </c>
      <c r="U610" s="25" t="inlineStr">
        <is>
          <t>no reporta</t>
        </is>
      </c>
      <c r="V610" s="25" t="n">
        <v>3315450</v>
      </c>
      <c r="W610" s="25" t="inlineStr">
        <is>
          <t>Francisco ossa, Guillermo Restrepo, Wilfer Perez y Jhon Jairo Gil.</t>
        </is>
      </c>
      <c r="AG610" s="25" t="inlineStr">
        <is>
          <t>Lindando con el parque ecologico viven al frente de la finca el cafetal</t>
        </is>
      </c>
      <c r="AH610" s="25">
        <f>CONCATENATE(X610," ",Y610," ",Z610," ",AA610," ",AB610," ",AC610," ",AD610," ",AE610," ",AT610," ",AG610)</f>
        <v/>
      </c>
      <c r="AI610" s="25" t="inlineStr">
        <is>
          <t>no reporta</t>
        </is>
      </c>
      <c r="AJ610" s="25" t="n">
        <v>3022837</v>
      </c>
      <c r="AK610" s="25" t="inlineStr">
        <is>
          <t>El Vallano</t>
        </is>
      </c>
      <c r="AL610" s="25" t="inlineStr">
        <is>
          <t>El Vallano</t>
        </is>
      </c>
      <c r="AP610" s="25" t="n">
        <v>11</v>
      </c>
      <c r="AQ610" s="34" t="n">
        <v>42304</v>
      </c>
      <c r="AS610" s="46">
        <f>+AR610-AQ610</f>
        <v/>
      </c>
      <c r="AU610" s="25" t="inlineStr">
        <is>
          <t>Auto de archivo</t>
        </is>
      </c>
    </row>
    <row r="611">
      <c r="B611" s="25" t="inlineStr">
        <is>
          <t>612-2015</t>
        </is>
      </c>
      <c r="C611" s="25" t="n">
        <v>339483</v>
      </c>
      <c r="D611" s="25" t="inlineStr">
        <is>
          <t>HÍDRICO</t>
        </is>
      </c>
      <c r="H611" s="25" t="inlineStr">
        <is>
          <t>Aporte de sedimentaicon a la quebrada espiritu santo</t>
        </is>
      </c>
      <c r="I611" s="25" t="inlineStr">
        <is>
          <t>de oficio</t>
        </is>
      </c>
      <c r="T611" s="25">
        <f>CONCATENATE(J611," ",K611," ",L611," ",M611," ",N611," ",O611," ",P611," ",Q611," ",AF611," ",S611)</f>
        <v/>
      </c>
      <c r="U611" s="25" t="inlineStr">
        <is>
          <t>no reporta</t>
        </is>
      </c>
      <c r="V611" s="25" t="inlineStr">
        <is>
          <t>no reporta</t>
        </is>
      </c>
      <c r="W611" s="25" t="inlineStr">
        <is>
          <t>Franco Olber Ti</t>
        </is>
      </c>
      <c r="AG611" s="25" t="inlineStr">
        <is>
          <t>Frente a la entrada de la finca espiritu santo</t>
        </is>
      </c>
      <c r="AH611" s="25">
        <f>CONCATENATE(X611," ",Y611," ",Z611," ",AA611," ",AB611," ",AC611," ",AD611," ",AE611," ",AT611," ",AG611)</f>
        <v/>
      </c>
      <c r="AI611" s="25" t="inlineStr">
        <is>
          <t>no reporta</t>
        </is>
      </c>
      <c r="AJ611" s="25" t="inlineStr">
        <is>
          <t>no reporta</t>
        </is>
      </c>
      <c r="AK611" s="25" t="inlineStr">
        <is>
          <t>Pantanillo</t>
        </is>
      </c>
      <c r="AL611" s="25" t="inlineStr">
        <is>
          <t>Pantanillo</t>
        </is>
      </c>
      <c r="AP611" s="25" t="n">
        <v>13</v>
      </c>
      <c r="AQ611" s="34" t="n">
        <v>42283</v>
      </c>
      <c r="AS611" s="46">
        <f>+AR611-AQ611</f>
        <v/>
      </c>
      <c r="AU611" s="25" t="inlineStr">
        <is>
          <t>Auto de archivo</t>
        </is>
      </c>
      <c r="AW611" s="38" t="n">
        <v>42290</v>
      </c>
      <c r="AX611" s="37" t="inlineStr">
        <is>
          <t>J Guzman - A. Arbelaez</t>
        </is>
      </c>
      <c r="AY611" s="38" t="n">
        <v>42290</v>
      </c>
    </row>
    <row r="612">
      <c r="B612" s="25" t="inlineStr">
        <is>
          <t>613-2015</t>
        </is>
      </c>
      <c r="C612" s="25" t="inlineStr">
        <is>
          <t>339586 - 123706</t>
        </is>
      </c>
      <c r="D612" s="25" t="inlineStr">
        <is>
          <t>AIRE</t>
        </is>
      </c>
      <c r="H612" s="25" t="inlineStr">
        <is>
          <t>Contaminacion ambiental por ruido.</t>
        </is>
      </c>
      <c r="I612" s="25" t="inlineStr">
        <is>
          <t>De Oficio</t>
        </is>
      </c>
      <c r="T612" s="25">
        <f>CONCATENATE(J612," ",K612," ",L612," ",M612," ",N612," ",O612," ",P612," ",Q612," ",AF612," ",S612)</f>
        <v/>
      </c>
      <c r="W612" s="25" t="inlineStr">
        <is>
          <t>Entrepinos</t>
        </is>
      </c>
      <c r="AG612" s="25" t="inlineStr">
        <is>
          <t>Loma el escobero, por la brujas</t>
        </is>
      </c>
      <c r="AH612" s="25">
        <f>CONCATENATE(X612," ",Y612," ",Z612," ",AA612," ",AB612," ",AC612," ",AD612," ",AE612," ",AT612," ",AG612)</f>
        <v/>
      </c>
      <c r="AI612" s="25" t="inlineStr">
        <is>
          <t>no reporta</t>
        </is>
      </c>
      <c r="AJ612" s="25" t="inlineStr">
        <is>
          <t>no reporta</t>
        </is>
      </c>
      <c r="AK612" s="25" t="inlineStr">
        <is>
          <t>El Escobero</t>
        </is>
      </c>
      <c r="AP612" s="25" t="n">
        <v>10</v>
      </c>
      <c r="AQ612" s="34" t="n">
        <v>42283</v>
      </c>
      <c r="AS612" s="46">
        <f>+AR612-AQ612</f>
        <v/>
      </c>
      <c r="AU612" s="25" t="inlineStr">
        <is>
          <t>Auto de archivo</t>
        </is>
      </c>
    </row>
    <row r="613">
      <c r="B613" s="25" t="inlineStr">
        <is>
          <t>614-2015</t>
        </is>
      </c>
      <c r="C613" s="25" t="n">
        <v>342198</v>
      </c>
      <c r="D613" s="25" t="inlineStr">
        <is>
          <t>HÍDRICO</t>
        </is>
      </c>
      <c r="H613" s="25" t="inlineStr">
        <is>
          <t>Vertimiento de aguas residuales domesticas en el alto de las palmas especificamente un pozo septico al parecer estas aguas son provenientes de 78 viviendas</t>
        </is>
      </c>
      <c r="I613" s="25" t="inlineStr">
        <is>
          <t>Juna Guillermo Ospina Gallego</t>
        </is>
      </c>
      <c r="T613" s="25">
        <f>CONCATENATE(J613," ",K613," ",L613," ",M613," ",N613," ",O613," ",P613," ",Q613," ",AF613," ",S613)</f>
        <v/>
      </c>
      <c r="W613" s="25" t="inlineStr">
        <is>
          <t>Por determinar</t>
        </is>
      </c>
      <c r="AG613" s="25" t="inlineStr">
        <is>
          <t>Alto de las Palmas</t>
        </is>
      </c>
      <c r="AH613" s="25">
        <f>CONCATENATE(X613," ",Y613," ",Z613," ",AA613," ",AB613," ",AC613," ",AD613," ",AE613," ",AT613," ",AG613)</f>
        <v/>
      </c>
      <c r="AI613" s="25" t="inlineStr">
        <is>
          <t>no reporta</t>
        </is>
      </c>
      <c r="AJ613" s="25" t="inlineStr">
        <is>
          <t>no reporta</t>
        </is>
      </c>
      <c r="AK613" s="25" t="inlineStr">
        <is>
          <t>Las Palmas</t>
        </is>
      </c>
      <c r="AL613" s="25" t="inlineStr">
        <is>
          <t>Las Palmas</t>
        </is>
      </c>
      <c r="AP613" s="25" t="n">
        <v>12</v>
      </c>
      <c r="AQ613" s="34" t="n">
        <v>42293</v>
      </c>
      <c r="AS613" s="46">
        <f>+AR613-AQ613</f>
        <v/>
      </c>
      <c r="AU613" s="25" t="inlineStr">
        <is>
          <t>Auto de archivo</t>
        </is>
      </c>
    </row>
    <row r="614">
      <c r="B614" s="25" t="inlineStr">
        <is>
          <t>615-2015</t>
        </is>
      </c>
      <c r="C614" s="25" t="n">
        <v>342197</v>
      </c>
      <c r="D614" s="25" t="inlineStr">
        <is>
          <t>FLORA</t>
        </is>
      </c>
      <c r="H614" s="25" t="inlineStr">
        <is>
          <t>Causando deforestacion que puede perjudicar un nacimiento de agua que surge en la parte baja.</t>
        </is>
      </c>
      <c r="I614" s="25" t="inlineStr">
        <is>
          <t>Beatriz Hoyos</t>
        </is>
      </c>
      <c r="T614" s="25">
        <f>CONCATENATE(J614," ",K614," ",L614," ",M614," ",N614," ",O614," ",P614," ",Q614," ",AF614," ",S614)</f>
        <v/>
      </c>
      <c r="W614" s="25" t="inlineStr">
        <is>
          <t>simon Orostegui</t>
        </is>
      </c>
      <c r="X614" s="25" t="inlineStr">
        <is>
          <t>KR</t>
        </is>
      </c>
      <c r="Y614" s="25" t="n">
        <v>43</v>
      </c>
      <c r="Z614" s="25" t="inlineStr">
        <is>
          <t>a</t>
        </is>
      </c>
      <c r="AB614" s="25" t="n">
        <v>34</v>
      </c>
      <c r="AD614" s="25" t="n">
        <v>95</v>
      </c>
      <c r="AF614" s="25" t="inlineStr">
        <is>
          <t>torre sur 803</t>
        </is>
      </c>
      <c r="AG614" s="25" t="inlineStr">
        <is>
          <t>Sector los Gallegos</t>
        </is>
      </c>
      <c r="AH614" s="25">
        <f>CONCATENATE(X614," ",Y614," ",Z614," ",AA614," ",AB614," ",AC614," ",AD614," ",AE614," ",AT614," ",AG614)</f>
        <v/>
      </c>
      <c r="AI614" s="25" t="n">
        <v>63319798</v>
      </c>
      <c r="AJ614" s="25" t="n">
        <v>3148892656</v>
      </c>
      <c r="AK614" s="25" t="inlineStr">
        <is>
          <t>Pantanillo</t>
        </is>
      </c>
      <c r="AL614" s="25" t="inlineStr">
        <is>
          <t>Pantanillo</t>
        </is>
      </c>
      <c r="AP614" s="25" t="n">
        <v>13</v>
      </c>
      <c r="AQ614" s="34" t="n">
        <v>42293</v>
      </c>
      <c r="AS614" s="46">
        <f>+AR614-AQ614</f>
        <v/>
      </c>
      <c r="AU614" s="25" t="inlineStr">
        <is>
          <t>Auto de archivo</t>
        </is>
      </c>
    </row>
    <row r="615">
      <c r="B615" s="25" t="inlineStr">
        <is>
          <t>616-2015</t>
        </is>
      </c>
      <c r="C615" s="25" t="inlineStr">
        <is>
          <t>343369 - 4656 - 354957</t>
        </is>
      </c>
      <c r="D615" s="25" t="inlineStr">
        <is>
          <t>HÍDRICO</t>
        </is>
      </c>
      <c r="H615" s="56" t="inlineStr">
        <is>
          <t xml:space="preserve">Actividades de construcción cerca de concesión de Agua. </t>
        </is>
      </c>
      <c r="I615" s="57" t="inlineStr">
        <is>
          <t xml:space="preserve">Inversiones El Científico S.A.S </t>
        </is>
      </c>
      <c r="T615" s="25">
        <f>CONCATENATE(J615," ",K615," ",L615," ",M615," ",N615," ",O615," ",P615," ",Q615," ",AF615," ",S615)</f>
        <v/>
      </c>
      <c r="W615" s="57" t="inlineStr">
        <is>
          <t>Trabajos de la Gobernación - por determinar</t>
        </is>
      </c>
      <c r="AG615" s="25" t="inlineStr">
        <is>
          <t>KM 12+500 LAS PALMAS</t>
        </is>
      </c>
      <c r="AH615" s="25">
        <f>CONCATENATE(X615," ",Y615," ",Z615," ",AA615," ",AB615," ",AC615," ",AD615," ",AE615," ",AT615," ",AG615)</f>
        <v/>
      </c>
      <c r="AI615" s="25" t="inlineStr">
        <is>
          <t>no reporta</t>
        </is>
      </c>
      <c r="AJ615" s="25" t="inlineStr">
        <is>
          <t>no reporta</t>
        </is>
      </c>
      <c r="AK615" s="25" t="inlineStr">
        <is>
          <t>Las Palmas</t>
        </is>
      </c>
      <c r="AL615" s="25" t="inlineStr">
        <is>
          <t>Las Palmas</t>
        </is>
      </c>
      <c r="AP615" s="25" t="n">
        <v>12</v>
      </c>
      <c r="AQ615" s="34" t="n">
        <v>42299</v>
      </c>
      <c r="AS615" s="46">
        <f>+AR615-AQ615</f>
        <v/>
      </c>
      <c r="AU615" s="25" t="inlineStr">
        <is>
          <t>Auto de archivo</t>
        </is>
      </c>
    </row>
    <row r="616">
      <c r="B616" s="25" t="inlineStr">
        <is>
          <t>617-2015</t>
        </is>
      </c>
      <c r="C616" s="25" t="n">
        <v>344341</v>
      </c>
      <c r="D616" s="25" t="inlineStr">
        <is>
          <t>FLORA</t>
        </is>
      </c>
      <c r="H616" s="25" t="inlineStr">
        <is>
          <t>El señor Heranan corto con un machete el jardin de la zona comun que yo llevo 17 años cuidandolo esto fue a las 7:40am</t>
        </is>
      </c>
      <c r="I616" s="25" t="inlineStr">
        <is>
          <t>Guillermo Cano</t>
        </is>
      </c>
      <c r="T616" s="25">
        <f>CONCATENATE(J616," ",K616," ",L616," ",M616," ",N616," ",O616," ",P616," ",Q616," ",AF616," ",S616)</f>
        <v/>
      </c>
      <c r="W616" s="25" t="inlineStr">
        <is>
          <t xml:space="preserve">Hernan </t>
        </is>
      </c>
      <c r="X616" s="25" t="inlineStr">
        <is>
          <t>DG</t>
        </is>
      </c>
      <c r="Y616" s="25" t="n">
        <v>29</v>
      </c>
      <c r="AB616" s="25" t="n">
        <v>26</v>
      </c>
      <c r="AD616" s="25" t="n">
        <v>102</v>
      </c>
      <c r="AE616" s="25" t="inlineStr">
        <is>
          <t>SUR</t>
        </is>
      </c>
      <c r="AG616" s="25" t="inlineStr">
        <is>
          <t>Segundo piso</t>
        </is>
      </c>
      <c r="AH616" s="25">
        <f>CONCATENATE(X616," ",Y616," ",Z616," ",AA616," ",AB616," ",AC616," ",AD616," ",AE616," ",AT616," ",AG616)</f>
        <v/>
      </c>
      <c r="AI616" s="25" t="inlineStr">
        <is>
          <t>no reporta</t>
        </is>
      </c>
      <c r="AJ616" s="25" t="n">
        <v>2701718</v>
      </c>
      <c r="AK616" s="25" t="inlineStr">
        <is>
          <t>Alto de Misael</t>
        </is>
      </c>
      <c r="AP616" s="25" t="n">
        <v>3</v>
      </c>
      <c r="AQ616" s="34" t="n">
        <v>42305</v>
      </c>
      <c r="AS616" s="46">
        <f>+AR616-AQ616</f>
        <v/>
      </c>
      <c r="AU616" s="25" t="inlineStr">
        <is>
          <t>Auto de archivo</t>
        </is>
      </c>
    </row>
    <row r="617">
      <c r="B617" s="25" t="inlineStr">
        <is>
          <t>618-2015</t>
        </is>
      </c>
      <c r="C617" s="25" t="inlineStr">
        <is>
          <t>344474 - (Anexan facturas 0983-0985)</t>
        </is>
      </c>
      <c r="D617" s="25" t="inlineStr">
        <is>
          <t>FAUNA DOMÉSTICA</t>
        </is>
      </c>
      <c r="H617" s="25" t="inlineStr">
        <is>
          <t>Ataque de perro Pitbull a otro.</t>
        </is>
      </c>
      <c r="I617" s="25" t="inlineStr">
        <is>
          <t>Diana Cristina Rendon Rojas</t>
        </is>
      </c>
      <c r="J617" s="25" t="inlineStr">
        <is>
          <t>TR</t>
        </is>
      </c>
      <c r="K617" s="25" t="n">
        <v>36</v>
      </c>
      <c r="L617" s="25" t="inlineStr">
        <is>
          <t>A</t>
        </is>
      </c>
      <c r="M617" s="25" t="inlineStr">
        <is>
          <t>SUR</t>
        </is>
      </c>
      <c r="N617" s="25" t="n">
        <v>29</v>
      </c>
      <c r="P617" s="25" t="n">
        <v>142</v>
      </c>
      <c r="T617" s="25">
        <f>CONCATENATE(J617," ",K617," ",L617," ",M617," ",N617," ",O617," ",P617," ",Q617," ",AF617," ",S617)</f>
        <v/>
      </c>
      <c r="U617" s="25" t="n">
        <v>32296477</v>
      </c>
      <c r="V617" s="25" t="n">
        <v>2702777</v>
      </c>
      <c r="W617" s="25" t="inlineStr">
        <is>
          <t>Fernando Betancur</t>
        </is>
      </c>
      <c r="X617" s="25" t="inlineStr">
        <is>
          <t>TR</t>
        </is>
      </c>
      <c r="Y617" s="25" t="n">
        <v>36</v>
      </c>
      <c r="Z617" s="25" t="inlineStr">
        <is>
          <t>A</t>
        </is>
      </c>
      <c r="AA617" s="25" t="inlineStr">
        <is>
          <t>SUR</t>
        </is>
      </c>
      <c r="AB617" s="25" t="n">
        <v>29</v>
      </c>
      <c r="AD617" s="25" t="n">
        <v>90</v>
      </c>
      <c r="AG617" s="25" t="inlineStr">
        <is>
          <t>Primer piso</t>
        </is>
      </c>
      <c r="AH617" s="25">
        <f>CONCATENATE(X617," ",Y617," ",Z617," ",AA617," ",AB617," ",AC617," ",AD617," ",AE617," ",AT617," ",AG617)</f>
        <v/>
      </c>
      <c r="AI617" s="25" t="inlineStr">
        <is>
          <t>no reporta</t>
        </is>
      </c>
      <c r="AJ617" s="25" t="inlineStr">
        <is>
          <t>no reporta</t>
        </is>
      </c>
      <c r="AK617" s="25" t="inlineStr">
        <is>
          <t>La Sebastiana</t>
        </is>
      </c>
      <c r="AP617" s="25" t="n">
        <v>3</v>
      </c>
      <c r="AQ617" s="34" t="n">
        <v>42305</v>
      </c>
      <c r="AS617" s="46">
        <f>+AR617-AQ617</f>
        <v/>
      </c>
      <c r="AU617" s="25" t="inlineStr">
        <is>
          <t xml:space="preserve">Auto de inicio </t>
        </is>
      </c>
    </row>
    <row r="618">
      <c r="B618" s="25" t="inlineStr">
        <is>
          <t>619-2015</t>
        </is>
      </c>
      <c r="C618" s="25" t="n">
        <v>344642</v>
      </c>
      <c r="D618" s="25" t="inlineStr">
        <is>
          <t>FAUNA DOMÉSTICA</t>
        </is>
      </c>
      <c r="H618" s="25" t="inlineStr">
        <is>
          <t>Marranera con Malos Olores llevan desechos a un nacimiento de agua limpia.</t>
        </is>
      </c>
      <c r="I618" s="25" t="inlineStr">
        <is>
          <t>de oficio</t>
        </is>
      </c>
      <c r="T618" s="25">
        <f>CONCATENATE(J618," ",K618," ",L618," ",M618," ",N618," ",O618," ",P618," ",Q618," ",AF618," ",S618)</f>
        <v/>
      </c>
      <c r="W618" s="25" t="inlineStr">
        <is>
          <t>Por determinar</t>
        </is>
      </c>
      <c r="X618" s="25" t="inlineStr">
        <is>
          <t>CL</t>
        </is>
      </c>
      <c r="Y618" s="25" t="n">
        <v>48</v>
      </c>
      <c r="Z618" s="25" t="inlineStr">
        <is>
          <t>C</t>
        </is>
      </c>
      <c r="AA618" s="25" t="inlineStr">
        <is>
          <t>SUR</t>
        </is>
      </c>
      <c r="AB618" s="25" t="n">
        <v>40</v>
      </c>
      <c r="AD618" s="25" t="n">
        <v>11</v>
      </c>
      <c r="AG618" s="25" t="inlineStr">
        <is>
          <t>Señorial</t>
        </is>
      </c>
      <c r="AH618" s="25">
        <f>CONCATENATE(X618," ",Y618," ",Z618," ",AA618," ",AB618," ",AC618," ",AD618," ",AE618," ",AT618," ",AG618)</f>
        <v/>
      </c>
      <c r="AI618" s="25" t="inlineStr">
        <is>
          <t>no reporta</t>
        </is>
      </c>
      <c r="AJ618" s="25" t="inlineStr">
        <is>
          <t>no reporta</t>
        </is>
      </c>
      <c r="AK618" s="25" t="inlineStr">
        <is>
          <t>Loma del Barro</t>
        </is>
      </c>
      <c r="AP618" s="25" t="n">
        <v>7</v>
      </c>
      <c r="AQ618" s="34" t="n">
        <v>42305</v>
      </c>
      <c r="AS618" s="46">
        <f>+AR618-AQ618</f>
        <v/>
      </c>
      <c r="AU618" s="25" t="inlineStr">
        <is>
          <t>Auto de archivo</t>
        </is>
      </c>
    </row>
    <row r="619">
      <c r="B619" s="25" t="inlineStr">
        <is>
          <t>620-2015</t>
        </is>
      </c>
      <c r="C619" s="25" t="n">
        <v>345088</v>
      </c>
      <c r="E619" s="25" t="inlineStr">
        <is>
          <t>ESCOMBROS</t>
        </is>
      </c>
      <c r="H619" s="25" t="inlineStr">
        <is>
          <t>Escombros que sacaron al espacio publico.</t>
        </is>
      </c>
      <c r="I619" s="25" t="inlineStr">
        <is>
          <t>Anonimo</t>
        </is>
      </c>
      <c r="T619" s="25">
        <f>CONCATENATE(J619," ",K619," ",L619," ",M619," ",N619," ",O619," ",P619," ",Q619," ",AF619," ",S619)</f>
        <v/>
      </c>
      <c r="W619" s="25" t="inlineStr">
        <is>
          <t>Por determinar</t>
        </is>
      </c>
      <c r="X619" s="25" t="inlineStr">
        <is>
          <t>TR</t>
        </is>
      </c>
      <c r="Y619" s="25" t="n">
        <v>32</v>
      </c>
      <c r="Z619" s="25" t="inlineStr">
        <is>
          <t>A</t>
        </is>
      </c>
      <c r="AA619" s="25" t="inlineStr">
        <is>
          <t>SUR</t>
        </is>
      </c>
      <c r="AB619" s="25" t="n">
        <v>32</v>
      </c>
      <c r="AD619" s="25" t="n">
        <v>28</v>
      </c>
      <c r="AG619" s="25" t="inlineStr">
        <is>
          <t>3er piso</t>
        </is>
      </c>
      <c r="AH619" s="25">
        <f>CONCATENATE(X619," ",Y619," ",Z619," ",AA619," ",AB619," ",AC619," ",AD619," ",AE619," ",AT619," ",AG619)</f>
        <v/>
      </c>
      <c r="AI619" s="25" t="inlineStr">
        <is>
          <t>no reporta</t>
        </is>
      </c>
      <c r="AJ619" s="25" t="inlineStr">
        <is>
          <t>no reporta</t>
        </is>
      </c>
      <c r="AK619" s="25" t="inlineStr">
        <is>
          <t>La Magnolia</t>
        </is>
      </c>
      <c r="AP619" s="25" t="n">
        <v>9</v>
      </c>
      <c r="AQ619" s="34" t="n">
        <v>42306</v>
      </c>
      <c r="AS619" s="46">
        <f>+AR619-AQ619</f>
        <v/>
      </c>
      <c r="AU619" s="25" t="inlineStr">
        <is>
          <t>Auto de archivo</t>
        </is>
      </c>
    </row>
    <row r="620">
      <c r="B620" s="25" t="inlineStr">
        <is>
          <t>621-2015</t>
        </is>
      </c>
      <c r="C620" s="25" t="inlineStr">
        <is>
          <t>344644 - 0345852</t>
        </is>
      </c>
      <c r="D620" s="25" t="inlineStr">
        <is>
          <t>AIRE</t>
        </is>
      </c>
      <c r="H620" s="25" t="inlineStr">
        <is>
          <t>Qumas dentro del proyecto urbanistico.</t>
        </is>
      </c>
      <c r="I620" s="25" t="inlineStr">
        <is>
          <t>Monica Vargas Toro</t>
        </is>
      </c>
      <c r="S620" s="25" t="inlineStr">
        <is>
          <t>Via las Plamas Prado Largo Lote 6.</t>
        </is>
      </c>
      <c r="T620" s="25">
        <f>CONCATENATE(J620," ",K620," ",L620," ",M620," ",N620," ",O620," ",P620," ",Q620," ",AF620," ",S620)</f>
        <v/>
      </c>
      <c r="U620" s="25" t="n">
        <v>43221291</v>
      </c>
      <c r="V620" s="25" t="inlineStr">
        <is>
          <t>no reporta</t>
        </is>
      </c>
      <c r="W620" s="25" t="inlineStr">
        <is>
          <t>Proyecto Swiss Living</t>
        </is>
      </c>
      <c r="AG620" s="25" t="inlineStr">
        <is>
          <t>Via las Palmas</t>
        </is>
      </c>
      <c r="AH620" s="25">
        <f>CONCATENATE(X620," ",Y620," ",Z620," ",AA620," ",AB620," ",AC620," ",AD620," ",AE620," ",AT620," ",AG620)</f>
        <v/>
      </c>
      <c r="AI620" s="25" t="inlineStr">
        <is>
          <t>no reporta</t>
        </is>
      </c>
      <c r="AJ620" s="25" t="inlineStr">
        <is>
          <t>no reporta</t>
        </is>
      </c>
      <c r="AK620" s="25" t="inlineStr">
        <is>
          <t>Las Palmas</t>
        </is>
      </c>
      <c r="AL620" s="25" t="inlineStr">
        <is>
          <t>Las Palmas</t>
        </is>
      </c>
      <c r="AP620" s="25" t="n">
        <v>12</v>
      </c>
      <c r="AQ620" s="34" t="n">
        <v>42306</v>
      </c>
      <c r="AS620" s="46">
        <f>+AR620-AQ620</f>
        <v/>
      </c>
      <c r="AU620" s="25" t="inlineStr">
        <is>
          <t>Auto de archivo</t>
        </is>
      </c>
    </row>
    <row r="621">
      <c r="B621" s="25" t="inlineStr">
        <is>
          <t>622-2015</t>
        </is>
      </c>
      <c r="C621" s="25" t="n">
        <v>344645</v>
      </c>
      <c r="D621" s="25" t="inlineStr">
        <is>
          <t>LOTE-PREDIO</t>
        </is>
      </c>
      <c r="H621" s="25" t="inlineStr">
        <is>
          <t>Control y vigilancia por afectaciones al vecino que tiene un negocio de comidas rapidas.</t>
        </is>
      </c>
      <c r="I621" s="25" t="inlineStr">
        <is>
          <t>Alejandro rivas - rancho villa</t>
        </is>
      </c>
      <c r="J621" s="25" t="inlineStr">
        <is>
          <t>TR</t>
        </is>
      </c>
      <c r="K621" s="25" t="n">
        <v>34</v>
      </c>
      <c r="L621" s="25" t="inlineStr">
        <is>
          <t>C</t>
        </is>
      </c>
      <c r="N621" s="25" t="n">
        <v>39</v>
      </c>
      <c r="P621" s="25" t="n">
        <v>36</v>
      </c>
      <c r="T621" s="25">
        <f>CONCATENATE(J621," ",K621," ",L621," ",M621," ",N621," ",O621," ",P621," ",Q621," ",AF621," ",S621)</f>
        <v/>
      </c>
      <c r="U621" s="25" t="inlineStr">
        <is>
          <t>no reporta</t>
        </is>
      </c>
      <c r="V621" s="25" t="inlineStr">
        <is>
          <t>no reporta</t>
        </is>
      </c>
      <c r="W621" s="25" t="inlineStr">
        <is>
          <t>Construccion Contigua.</t>
        </is>
      </c>
      <c r="X621" s="25" t="inlineStr">
        <is>
          <t>TR</t>
        </is>
      </c>
      <c r="Y621" s="25" t="n">
        <v>34</v>
      </c>
      <c r="Z621" s="25" t="inlineStr">
        <is>
          <t>C</t>
        </is>
      </c>
      <c r="AA621" s="25" t="inlineStr">
        <is>
          <t>SUR</t>
        </is>
      </c>
      <c r="AB621" s="25" t="n">
        <v>39</v>
      </c>
      <c r="AD621" s="25" t="n">
        <v>34</v>
      </c>
      <c r="AH621" s="25">
        <f>CONCATENATE(X621," ",Y621," ",Z621," ",AA621," ",AB621," ",AC621," ",AD621," ",AE621," ",AT621," ",AG621)</f>
        <v/>
      </c>
      <c r="AI621" s="25" t="inlineStr">
        <is>
          <t>no reporta</t>
        </is>
      </c>
      <c r="AJ621" s="25" t="n">
        <v>3113080500</v>
      </c>
      <c r="AK621" s="25" t="inlineStr">
        <is>
          <t>Obrero</t>
        </is>
      </c>
      <c r="AP621" s="25" t="n">
        <v>9</v>
      </c>
      <c r="AQ621" s="34" t="n">
        <v>42305</v>
      </c>
      <c r="AS621" s="46">
        <f>+AR621-AQ621</f>
        <v/>
      </c>
      <c r="AU621" s="25" t="inlineStr">
        <is>
          <t>Auto de archivo</t>
        </is>
      </c>
    </row>
    <row r="622">
      <c r="B622" s="25" t="inlineStr">
        <is>
          <t>623-2015</t>
        </is>
      </c>
      <c r="C622" s="25" t="n">
        <v>345224</v>
      </c>
      <c r="D622" s="25" t="inlineStr">
        <is>
          <t>AIRE</t>
        </is>
      </c>
      <c r="E622" s="25" t="inlineStr">
        <is>
          <t>ESCOMBROS</t>
        </is>
      </c>
      <c r="H622" s="25" t="inlineStr">
        <is>
          <t>Manejo inadecuado de residuos en obra urbanistica</t>
        </is>
      </c>
      <c r="I622" s="25" t="inlineStr">
        <is>
          <t>de oficio</t>
        </is>
      </c>
      <c r="T622" s="25">
        <f>CONCATENATE(J622," ",K622," ",L622," ",M622," ",N622," ",O622," ",P622," ",Q622," ",AF622," ",S622)</f>
        <v/>
      </c>
      <c r="U622" s="25" t="inlineStr">
        <is>
          <t>no reporta</t>
        </is>
      </c>
      <c r="V622" s="25" t="inlineStr">
        <is>
          <t>no reporta</t>
        </is>
      </c>
      <c r="W622" s="25" t="inlineStr">
        <is>
          <t>Grupo Urbano Promotora S.A.</t>
        </is>
      </c>
      <c r="X622" s="25" t="inlineStr">
        <is>
          <t>CL</t>
        </is>
      </c>
      <c r="Y622" s="25" t="n">
        <v>23</v>
      </c>
      <c r="AA622" s="25" t="inlineStr">
        <is>
          <t>SUR</t>
        </is>
      </c>
      <c r="AB622" s="25" t="n">
        <v>15</v>
      </c>
      <c r="AD622" s="25" t="n">
        <v>50</v>
      </c>
      <c r="AH622" s="25">
        <f>CONCATENATE(X622," ",Y622," ",Z622," ",AA622," ",AB622," ",AC622," ",AD622," ",AE622," ",AT622," ",AG622)</f>
        <v/>
      </c>
      <c r="AI622" s="25" t="inlineStr">
        <is>
          <t>900081753-9</t>
        </is>
      </c>
      <c r="AJ622" s="25" t="n">
        <v>3141966</v>
      </c>
      <c r="AK622" s="25" t="inlineStr">
        <is>
          <t>Santa Catalina</t>
        </is>
      </c>
      <c r="AP622" s="25" t="n">
        <v>10</v>
      </c>
      <c r="AQ622" s="34" t="n">
        <v>42307</v>
      </c>
      <c r="AS622" s="46">
        <f>+AR622-AQ622</f>
        <v/>
      </c>
      <c r="AU622" s="25" t="inlineStr">
        <is>
          <t xml:space="preserve">Auto de inicio </t>
        </is>
      </c>
    </row>
    <row r="623">
      <c r="B623" s="25" t="inlineStr">
        <is>
          <t>624-2015</t>
        </is>
      </c>
      <c r="C623" s="25" t="n">
        <v>345222</v>
      </c>
      <c r="D623" s="25" t="inlineStr">
        <is>
          <t>FAUNA DOMÉSTICA</t>
        </is>
      </c>
      <c r="H623" s="25" t="inlineStr">
        <is>
          <t>Dos mascotas que hacen deposiciones en la propiedad del peticionario.</t>
        </is>
      </c>
      <c r="I623" s="25" t="inlineStr">
        <is>
          <t>Faber Agudelo Taborda</t>
        </is>
      </c>
      <c r="J623" s="25" t="inlineStr">
        <is>
          <t>DG</t>
        </is>
      </c>
      <c r="K623" s="25" t="n">
        <v>30</v>
      </c>
      <c r="L623" s="25" t="inlineStr">
        <is>
          <t>A</t>
        </is>
      </c>
      <c r="N623" s="25" t="n">
        <v>33</v>
      </c>
      <c r="O623" s="25" t="inlineStr">
        <is>
          <t>A</t>
        </is>
      </c>
      <c r="P623" s="25" t="n">
        <v>52</v>
      </c>
      <c r="Q623" s="25" t="inlineStr">
        <is>
          <t>SUR</t>
        </is>
      </c>
      <c r="S623" s="25" t="inlineStr">
        <is>
          <t>Casa 101</t>
        </is>
      </c>
      <c r="T623" s="25">
        <f>CONCATENATE(J623," ",K623," ",L623," ",M623," ",N623," ",O623," ",P623," ",Q623," ",AF623," ",S623)</f>
        <v/>
      </c>
      <c r="U623" s="25" t="n">
        <v>98659031</v>
      </c>
      <c r="V623" s="25" t="inlineStr">
        <is>
          <t>5962716 - 3147149077</t>
        </is>
      </c>
      <c r="W623" s="25" t="inlineStr">
        <is>
          <t>Por determinar</t>
        </is>
      </c>
      <c r="X623" s="25" t="inlineStr">
        <is>
          <t>DG</t>
        </is>
      </c>
      <c r="Y623" s="25" t="n">
        <v>30</v>
      </c>
      <c r="Z623" s="25" t="inlineStr">
        <is>
          <t>A</t>
        </is>
      </c>
      <c r="AB623" s="25" t="n">
        <v>33</v>
      </c>
      <c r="AC623" s="25" t="inlineStr">
        <is>
          <t>A</t>
        </is>
      </c>
      <c r="AD623" s="25" t="n">
        <v>52</v>
      </c>
      <c r="AE623" s="25" t="inlineStr">
        <is>
          <t>SUR</t>
        </is>
      </c>
      <c r="AG623" s="25" t="inlineStr">
        <is>
          <t>Casa 190</t>
        </is>
      </c>
      <c r="AH623" s="25">
        <f>CONCATENATE(X623," ",Y623," ",Z623," ",AA623," ",AB623," ",AC623," ",AD623," ",AE623," ",AT623," ",AG623)</f>
        <v/>
      </c>
      <c r="AI623" s="25" t="inlineStr">
        <is>
          <t>no reporta</t>
        </is>
      </c>
      <c r="AJ623" s="25" t="inlineStr">
        <is>
          <t>no reporta</t>
        </is>
      </c>
      <c r="AK623" s="25" t="inlineStr">
        <is>
          <t>Uribe Angel</t>
        </is>
      </c>
      <c r="AP623" s="25" t="n">
        <v>3</v>
      </c>
      <c r="AQ623" s="34" t="n">
        <v>42307</v>
      </c>
      <c r="AS623" s="46">
        <f>+AR623-AQ623</f>
        <v/>
      </c>
      <c r="AU623" s="25" t="inlineStr">
        <is>
          <t>Auto de archivo</t>
        </is>
      </c>
    </row>
    <row r="624">
      <c r="B624" s="25" t="inlineStr">
        <is>
          <t>625-2015</t>
        </is>
      </c>
      <c r="C624" s="25" t="inlineStr">
        <is>
          <t>Oficio # 215 (Inf. 0004926) - 349297</t>
        </is>
      </c>
      <c r="D624" s="25" t="inlineStr">
        <is>
          <t>LOTE-PREDIO</t>
        </is>
      </c>
      <c r="H624" s="25" t="inlineStr">
        <is>
          <t>Afectación a fuente hídrica por excavaciones en predio</t>
        </is>
      </c>
      <c r="I624" s="25" t="inlineStr">
        <is>
          <t>De oficio - Inspección Palmas</t>
        </is>
      </c>
      <c r="T624" s="25">
        <f>CONCATENATE(J624," ",K624," ",L624," ",M624," ",N624," ",O624," ",P624," ",Q624," ",AF624," ",S624)</f>
        <v/>
      </c>
      <c r="U624" s="25" t="inlineStr">
        <is>
          <t>no reporta</t>
        </is>
      </c>
      <c r="V624" s="25" t="n">
        <v>3860909</v>
      </c>
      <c r="W624" s="25" t="inlineStr">
        <is>
          <t>Julian Esteban Uribe Macias</t>
        </is>
      </c>
      <c r="AG624" s="25" t="n">
        <v>287</v>
      </c>
      <c r="AH624" s="25">
        <f>CONCATENATE(X624," ",Y624," ",Z624," ",AA624," ",AB624," ",AC624," ",AD624," ",AE624," ",AT624," ",AG624)</f>
        <v/>
      </c>
      <c r="AI624" s="25" t="n">
        <v>71374421</v>
      </c>
      <c r="AJ624" s="25" t="n">
        <v>3014301898</v>
      </c>
      <c r="AL624" s="25" t="inlineStr">
        <is>
          <t>Pantanillo</t>
        </is>
      </c>
      <c r="AP624" s="25" t="n">
        <v>13</v>
      </c>
      <c r="AQ624" s="34" t="n">
        <v>42306</v>
      </c>
      <c r="AR624" s="34" t="n">
        <v>42311</v>
      </c>
      <c r="AS624" s="46">
        <f>+AR624-AQ624</f>
        <v/>
      </c>
      <c r="AU624" s="25" t="inlineStr">
        <is>
          <t>Auto de archivo</t>
        </is>
      </c>
      <c r="AW624" s="38" t="n">
        <v>42311</v>
      </c>
      <c r="AX624" s="37" t="inlineStr">
        <is>
          <t>J. guzman</t>
        </is>
      </c>
    </row>
    <row r="625">
      <c r="B625" s="25" t="inlineStr">
        <is>
          <t>626-2015</t>
        </is>
      </c>
      <c r="C625" s="25" t="inlineStr">
        <is>
          <t>345495 - 366000</t>
        </is>
      </c>
      <c r="D625" s="25" t="inlineStr">
        <is>
          <t>AIRE</t>
        </is>
      </c>
      <c r="H625" s="25" t="inlineStr">
        <is>
          <t>En la unidad contigua (Acuamonte), tienen un compostaje que esta perjudicando la casa # 110 de la unidad jardines de claraval - olores fuertes, mal aspecto, bultos acumulados, desechos.</t>
        </is>
      </c>
      <c r="I625" s="25" t="inlineStr">
        <is>
          <t>Admon. Jardines de Claraval - Eloina Mesa.</t>
        </is>
      </c>
      <c r="J625" s="25" t="inlineStr">
        <is>
          <t>KR</t>
        </is>
      </c>
      <c r="K625" s="25" t="n">
        <v>26</v>
      </c>
      <c r="L625" s="25" t="inlineStr">
        <is>
          <t>D</t>
        </is>
      </c>
      <c r="N625" s="25" t="n">
        <v>36</v>
      </c>
      <c r="O625" s="25" t="inlineStr">
        <is>
          <t>A</t>
        </is>
      </c>
      <c r="P625" s="25" t="n">
        <v>80</v>
      </c>
      <c r="Q625" s="25" t="inlineStr">
        <is>
          <t>SUR</t>
        </is>
      </c>
      <c r="S625" s="25" t="inlineStr">
        <is>
          <t>Int. 110</t>
        </is>
      </c>
      <c r="T625" s="25">
        <f>CONCATENATE(J625," ",K625," ",L625," ",M625," ",N625," ",O625," ",P625," ",Q625," ",AF625," ",S625)</f>
        <v/>
      </c>
      <c r="U625" s="25" t="inlineStr">
        <is>
          <t>no reporta</t>
        </is>
      </c>
      <c r="V625" s="25" t="n">
        <v>3183378670</v>
      </c>
      <c r="W625" s="25" t="inlineStr">
        <is>
          <t>Unidad Acuamonte</t>
        </is>
      </c>
      <c r="X625" s="25" t="inlineStr">
        <is>
          <t>KR</t>
        </is>
      </c>
      <c r="Y625" s="25" t="n">
        <v>26</v>
      </c>
      <c r="Z625" s="25" t="inlineStr">
        <is>
          <t>D</t>
        </is>
      </c>
      <c r="AB625" s="25" t="n">
        <v>36</v>
      </c>
      <c r="AC625" s="25" t="inlineStr">
        <is>
          <t>A</t>
        </is>
      </c>
      <c r="AD625" s="25" t="n">
        <v>80</v>
      </c>
      <c r="AE625" s="25" t="inlineStr">
        <is>
          <t>SUR</t>
        </is>
      </c>
      <c r="AF625" s="25" t="inlineStr">
        <is>
          <t xml:space="preserve"> </t>
        </is>
      </c>
      <c r="AG625" s="25" t="inlineStr">
        <is>
          <t>Int. 110 Contiguo</t>
        </is>
      </c>
      <c r="AH625" s="25">
        <f>CONCATENATE(X625," ",Y625," ",Z625," ",AA625," ",AB625," ",AC625," ",AD625," ",AE625," ",AT625," ",AG625)</f>
        <v/>
      </c>
      <c r="AI625" s="25" t="inlineStr">
        <is>
          <t>no reporta</t>
        </is>
      </c>
      <c r="AJ625" s="25" t="inlineStr">
        <is>
          <t>no reporta</t>
        </is>
      </c>
      <c r="AK625" s="25" t="inlineStr">
        <is>
          <t>La Sebastiana</t>
        </is>
      </c>
      <c r="AP625" s="25" t="n">
        <v>3</v>
      </c>
      <c r="AQ625" s="34" t="n">
        <v>42307</v>
      </c>
      <c r="AS625" s="46">
        <f>+AR625-AQ625</f>
        <v/>
      </c>
      <c r="AU625" s="25" t="inlineStr">
        <is>
          <t>Auto de archivo</t>
        </is>
      </c>
      <c r="AV625" s="25" t="inlineStr">
        <is>
          <t xml:space="preserve">Acta de compromiso con el asistente administrativo de esta unidad. </t>
        </is>
      </c>
    </row>
    <row r="626">
      <c r="B626" s="25" t="inlineStr">
        <is>
          <t>627-2015</t>
        </is>
      </c>
      <c r="C626" s="25" t="inlineStr">
        <is>
          <t>OFICIO # 222 (Mismo 441-2015)</t>
        </is>
      </c>
      <c r="D626" s="25" t="inlineStr">
        <is>
          <t>LOTE-PREDIO</t>
        </is>
      </c>
      <c r="H626" s="25" t="inlineStr">
        <is>
          <t>Cambio de piso verde por piso duro - uso de zona verde como parqueadero.</t>
        </is>
      </c>
      <c r="I626" s="25" t="inlineStr">
        <is>
          <t>de oficio (Inpeccion de Palmas)</t>
        </is>
      </c>
      <c r="T626" s="25">
        <f>CONCATENATE(J626," ",K626," ",L626," ",M626," ",N626," ",O626," ",P626," ",Q626," ",AF626," ",S626)</f>
        <v/>
      </c>
      <c r="W626" s="25" t="inlineStr">
        <is>
          <t>Abel Cardenas</t>
        </is>
      </c>
      <c r="AG626" s="25" t="inlineStr">
        <is>
          <t>Predio 287</t>
        </is>
      </c>
      <c r="AH626" s="25">
        <f>CONCATENATE(X626," ",Y626," ",Z626," ",AA626," ",AB626," ",AC626," ",AD626," ",AE626," ",AT626," ",AG626)</f>
        <v/>
      </c>
      <c r="AI626" s="25" t="inlineStr">
        <is>
          <t>no reporta</t>
        </is>
      </c>
      <c r="AJ626" s="25" t="n">
        <v>3113535509</v>
      </c>
      <c r="AK626" s="25" t="inlineStr">
        <is>
          <t>Las Palmas</t>
        </is>
      </c>
      <c r="AL626" s="25" t="inlineStr">
        <is>
          <t>Las Palmas</t>
        </is>
      </c>
      <c r="AP626" s="25" t="n">
        <v>12</v>
      </c>
      <c r="AQ626" s="34" t="n">
        <v>42313</v>
      </c>
      <c r="AS626" s="46">
        <f>+AR626-AQ626</f>
        <v/>
      </c>
      <c r="AU626" s="25" t="inlineStr">
        <is>
          <t>Auto de archivo</t>
        </is>
      </c>
      <c r="AV626" s="25" t="inlineStr">
        <is>
          <t>Mismo 441-2015</t>
        </is>
      </c>
    </row>
    <row r="627">
      <c r="B627" s="25" t="inlineStr">
        <is>
          <t>628-2015</t>
        </is>
      </c>
      <c r="C627" s="25" t="inlineStr">
        <is>
          <t>OFICIO # 221</t>
        </is>
      </c>
      <c r="D627" s="25" t="inlineStr">
        <is>
          <t>HÍDRICO</t>
        </is>
      </c>
      <c r="H627" s="25" t="inlineStr">
        <is>
          <t>Conflictos por aprovechamiento hidrico.</t>
        </is>
      </c>
      <c r="I627" s="25" t="inlineStr">
        <is>
          <t>de oficio (Inpeccion de Palmas)</t>
        </is>
      </c>
      <c r="T627" s="25">
        <f>CONCATENATE(J627," ",K627," ",L627," ",M627," ",N627," ",O627," ",P627," ",Q627," ",AF627," ",S627)</f>
        <v/>
      </c>
      <c r="W627" s="25" t="inlineStr">
        <is>
          <t>Francisco Gomez - Luis Carlos Soto.</t>
        </is>
      </c>
      <c r="AG627" s="25" t="inlineStr">
        <is>
          <t>Sector Mesetas</t>
        </is>
      </c>
      <c r="AH627" s="25">
        <f>CONCATENATE(X627," ",Y627," ",Z627," ",AA627," ",AB627," ",AC627," ",AD627," ",AE627," ",AT627," ",AG627)</f>
        <v/>
      </c>
      <c r="AI627" s="25" t="inlineStr">
        <is>
          <t>no reporta</t>
        </is>
      </c>
      <c r="AJ627" s="25" t="n">
        <v>5382227</v>
      </c>
      <c r="AK627" s="25" t="inlineStr">
        <is>
          <t>Perico</t>
        </is>
      </c>
      <c r="AL627" s="25" t="inlineStr">
        <is>
          <t>Perico</t>
        </is>
      </c>
      <c r="AP627" s="25" t="n">
        <v>13</v>
      </c>
      <c r="AQ627" s="34" t="n">
        <v>42313</v>
      </c>
      <c r="AS627" s="46">
        <f>+AR627-AQ627</f>
        <v/>
      </c>
      <c r="AU627" s="25" t="inlineStr">
        <is>
          <t>Auto de archivo</t>
        </is>
      </c>
    </row>
    <row r="628">
      <c r="B628" s="25" t="inlineStr">
        <is>
          <t>629-2015</t>
        </is>
      </c>
      <c r="C628" s="25" t="n">
        <v>346375</v>
      </c>
      <c r="D628" s="25" t="inlineStr">
        <is>
          <t>HÍDRICO</t>
        </is>
      </c>
      <c r="E628" s="25" t="inlineStr">
        <is>
          <t>RESIDUOS SOLIDOS</t>
        </is>
      </c>
      <c r="H628" s="25" t="inlineStr">
        <is>
          <t>Basuras en horas y dias no autorizados , lavado de contenedores en via publica.</t>
        </is>
      </c>
      <c r="I628" s="25" t="inlineStr">
        <is>
          <t>Anonimo y de Oficio</t>
        </is>
      </c>
      <c r="T628" s="25">
        <f>CONCATENATE(J628," ",K628," ",L628," ",M628," ",N628," ",O628," ",P628," ",Q628," ",AF628," ",S628)</f>
        <v/>
      </c>
      <c r="W628" s="25" t="inlineStr">
        <is>
          <t>Negocio, Flor del Banano</t>
        </is>
      </c>
      <c r="AG628" s="25" t="inlineStr">
        <is>
          <t>Barrio Mesa</t>
        </is>
      </c>
      <c r="AH628" s="25">
        <f>CONCATENATE(X628," ",Y628," ",Z628," ",AA628," ",AB628," ",AC628," ",AD628," ",AE628," ",AT628," ",AG628)</f>
        <v/>
      </c>
      <c r="AI628" s="25" t="inlineStr">
        <is>
          <t>no reporta</t>
        </is>
      </c>
      <c r="AJ628" s="25" t="inlineStr">
        <is>
          <t>no reporta</t>
        </is>
      </c>
      <c r="AK628" s="25" t="inlineStr">
        <is>
          <t>Mesa</t>
        </is>
      </c>
      <c r="AP628" s="25" t="n">
        <v>9</v>
      </c>
      <c r="AQ628" s="34" t="n">
        <v>42314</v>
      </c>
      <c r="AS628" s="46">
        <f>+AR628-AQ628</f>
        <v/>
      </c>
      <c r="AU628" s="25" t="inlineStr">
        <is>
          <t>Auto de archivo</t>
        </is>
      </c>
    </row>
    <row r="629" ht="15.75" customHeight="1">
      <c r="B629" s="25" t="inlineStr">
        <is>
          <t>630-2015</t>
        </is>
      </c>
      <c r="C629" s="25" t="n">
        <v>124378</v>
      </c>
      <c r="H629" s="19" t="inlineStr">
        <is>
          <t xml:space="preserve">tenencia inadecuada de mascotas y mal manejo de basuras, llamar a la peticionaria para aclarar ubicación de la queja. </t>
        </is>
      </c>
      <c r="I629" s="25" t="inlineStr">
        <is>
          <t>de oficio - Veronica Rojo Moreno.</t>
        </is>
      </c>
      <c r="J629" s="25" t="inlineStr">
        <is>
          <t>KR</t>
        </is>
      </c>
      <c r="K629" s="25" t="n">
        <v>26</v>
      </c>
      <c r="N629" s="25" t="n">
        <v>41</v>
      </c>
      <c r="O629" s="25" t="inlineStr">
        <is>
          <t>B</t>
        </is>
      </c>
      <c r="P629" s="25" t="n">
        <v>25</v>
      </c>
      <c r="Q629" s="25" t="inlineStr">
        <is>
          <t>SUR</t>
        </is>
      </c>
      <c r="S629" s="25" t="inlineStr">
        <is>
          <t>Int. 167</t>
        </is>
      </c>
      <c r="T629" s="25">
        <f>CONCATENATE(J629," ",K629," ",L629," ",M629," ",N629," ",O629," ",P629," ",Q629," ",AF629," ",S629)</f>
        <v/>
      </c>
      <c r="U629" s="25" t="inlineStr">
        <is>
          <t>no reporta</t>
        </is>
      </c>
      <c r="V629" s="25" t="n">
        <v>3328246</v>
      </c>
      <c r="W629" s="25" t="inlineStr">
        <is>
          <t>Por determinar</t>
        </is>
      </c>
      <c r="AG629" s="25" t="inlineStr">
        <is>
          <t>san rafael</t>
        </is>
      </c>
      <c r="AH629" s="25">
        <f>CONCATENATE(X629," ",Y629," ",Z629," ",AA629," ",AB629," ",AC629," ",AD629," ",AE629," ",AT629," ",AG629)</f>
        <v/>
      </c>
      <c r="AI629" s="25" t="inlineStr">
        <is>
          <t>no reporta</t>
        </is>
      </c>
      <c r="AJ629" s="25" t="inlineStr">
        <is>
          <t>no reporta</t>
        </is>
      </c>
      <c r="AK629" s="25" t="inlineStr">
        <is>
          <t>San Rafael</t>
        </is>
      </c>
      <c r="AP629" s="25" t="n">
        <v>6</v>
      </c>
      <c r="AQ629" s="34" t="n">
        <v>42314</v>
      </c>
      <c r="AS629" s="46">
        <f>+AR629-AQ629</f>
        <v/>
      </c>
      <c r="AU629" s="25" t="inlineStr">
        <is>
          <t>Auto de archivo</t>
        </is>
      </c>
    </row>
    <row r="630">
      <c r="B630" s="25" t="inlineStr">
        <is>
          <t>631-2015</t>
        </is>
      </c>
      <c r="C630" s="25" t="inlineStr">
        <is>
          <t>336807 - 0389308 - 160SAE 1605 2993 -</t>
        </is>
      </c>
      <c r="D630" s="25" t="inlineStr">
        <is>
          <t>HÍDRICO</t>
        </is>
      </c>
      <c r="H630" s="25" t="inlineStr">
        <is>
          <t>Conexiones inadecuadas - informe anexo</t>
        </is>
      </c>
      <c r="I630" s="25" t="inlineStr">
        <is>
          <t>Manuel Antonio Restrepo</t>
        </is>
      </c>
      <c r="J630" s="25" t="inlineStr">
        <is>
          <t>KR</t>
        </is>
      </c>
      <c r="K630" s="25" t="n">
        <v>29</v>
      </c>
      <c r="L630" s="25" t="inlineStr">
        <is>
          <t>A</t>
        </is>
      </c>
      <c r="N630" s="25" t="n">
        <v>36</v>
      </c>
      <c r="O630" s="25" t="inlineStr">
        <is>
          <t>D</t>
        </is>
      </c>
      <c r="P630" s="25" t="n">
        <v>72</v>
      </c>
      <c r="Q630" s="25" t="inlineStr">
        <is>
          <t>SUR</t>
        </is>
      </c>
      <c r="S630" s="25" t="inlineStr">
        <is>
          <t>Urbanizacion Arcontes</t>
        </is>
      </c>
      <c r="T630" s="25">
        <f>CONCATENATE(J630," ",K630," ",L630," ",M630," ",N630," ",O630," ",P630," ",Q630," ",AF630," ",S630)</f>
        <v/>
      </c>
      <c r="U630" s="25" t="inlineStr">
        <is>
          <t>no reporta</t>
        </is>
      </c>
      <c r="V630" s="25" t="inlineStr">
        <is>
          <t>no reporta</t>
        </is>
      </c>
      <c r="W630" s="25" t="inlineStr">
        <is>
          <t>Dora Palacio</t>
        </is>
      </c>
      <c r="X630" s="25" t="inlineStr">
        <is>
          <t>CL</t>
        </is>
      </c>
      <c r="Y630" s="25" t="n">
        <v>37</v>
      </c>
      <c r="AA630" s="25" t="inlineStr">
        <is>
          <t>SUR</t>
        </is>
      </c>
      <c r="AB630" s="25" t="n">
        <v>28</v>
      </c>
      <c r="AC630" s="25" t="inlineStr">
        <is>
          <t>C</t>
        </is>
      </c>
      <c r="AD630" s="25" t="n">
        <v>2</v>
      </c>
      <c r="AH630" s="25">
        <f>CONCATENATE(X630," ",Y630," ",Z630," ",AA630," ",AB630," ",AC630," ",AD630," ",AE630," ",AT630," ",AG630)</f>
        <v/>
      </c>
      <c r="AI630" s="25" t="inlineStr">
        <is>
          <t>no reporta</t>
        </is>
      </c>
      <c r="AJ630" s="25" t="inlineStr">
        <is>
          <t>no reporta</t>
        </is>
      </c>
      <c r="AK630" s="25" t="inlineStr">
        <is>
          <t>La Pradera</t>
        </is>
      </c>
      <c r="AP630" s="25" t="n">
        <v>5</v>
      </c>
      <c r="AQ630" s="34" t="n">
        <v>42306</v>
      </c>
      <c r="AS630" s="46">
        <f>+AR630-AQ630</f>
        <v/>
      </c>
      <c r="AU630" s="25" t="inlineStr">
        <is>
          <t>Auto de archivo</t>
        </is>
      </c>
    </row>
    <row r="631">
      <c r="B631" s="25" t="inlineStr">
        <is>
          <t>632-2015</t>
        </is>
      </c>
      <c r="C631" s="25" t="inlineStr">
        <is>
          <t>Res. 160AS-1507 9282 (Conexo 959-2014)</t>
        </is>
      </c>
      <c r="D631" s="25" t="inlineStr">
        <is>
          <t>HÍDRICO</t>
        </is>
      </c>
      <c r="H631" s="25" t="inlineStr">
        <is>
          <t>Resolucion de medida preventiva.</t>
        </is>
      </c>
      <c r="I631" s="25" t="inlineStr">
        <is>
          <t xml:space="preserve">de oficio - corantioquia </t>
        </is>
      </c>
      <c r="T631" s="25">
        <f>CONCATENATE(J631," ",K631," ",L631," ",M631," ",N631," ",O631," ",P631," ",Q631," ",AF631," ",S631)</f>
        <v/>
      </c>
      <c r="W631" s="25" t="inlineStr">
        <is>
          <t>EPM</t>
        </is>
      </c>
      <c r="AH631" s="25">
        <f>CONCATENATE(X631," ",Y631," ",Z631," ",AA631," ",AB631," ",AC631," ",AD631," ",AE631," ",AT631," ",AG631)</f>
        <v/>
      </c>
      <c r="AI631" s="25" t="inlineStr">
        <is>
          <t>no reporta</t>
        </is>
      </c>
      <c r="AJ631" s="25" t="inlineStr">
        <is>
          <t>no reporta</t>
        </is>
      </c>
      <c r="AK631" s="25" t="inlineStr">
        <is>
          <t>Zona Centro</t>
        </is>
      </c>
      <c r="AP631" s="25" t="n">
        <v>9</v>
      </c>
      <c r="AQ631" s="34" t="n">
        <v>42188</v>
      </c>
      <c r="AS631" s="46">
        <f>+AR631-AQ631</f>
        <v/>
      </c>
      <c r="AU631" s="25" t="inlineStr">
        <is>
          <t>Pendiente de trámite</t>
        </is>
      </c>
    </row>
    <row r="632">
      <c r="B632" s="25" t="inlineStr">
        <is>
          <t>633-2015</t>
        </is>
      </c>
      <c r="C632" s="25" t="n">
        <v>345321</v>
      </c>
      <c r="D632" s="25" t="inlineStr">
        <is>
          <t>LOTE-PREDIO</t>
        </is>
      </c>
      <c r="H632" s="25" t="inlineStr">
        <is>
          <t>Contrucccion de tunel para acuaducto de EPM.</t>
        </is>
      </c>
      <c r="I632" s="25" t="inlineStr">
        <is>
          <t>Olga Mejia</t>
        </is>
      </c>
      <c r="S632" s="25" t="inlineStr">
        <is>
          <t>detrás de la escuela de Ingenieria</t>
        </is>
      </c>
      <c r="T632" s="25">
        <f>CONCATENATE(J632," ",K632," ",L632," ",M632," ",N632," ",O632," ",P632," ",Q632," ",AF632," ",S632)</f>
        <v/>
      </c>
      <c r="W632" s="25" t="inlineStr">
        <is>
          <t>EPM</t>
        </is>
      </c>
      <c r="AH632" s="25">
        <f>CONCATENATE(X632," ",Y632," ",Z632," ",AA632," ",AB632," ",AC632," ",AD632," ",AE632," ",AT632," ",AG632)</f>
        <v/>
      </c>
      <c r="AI632" s="25" t="inlineStr">
        <is>
          <t>no reporta</t>
        </is>
      </c>
      <c r="AJ632" s="25" t="inlineStr">
        <is>
          <t>no reporta</t>
        </is>
      </c>
      <c r="AK632" s="25" t="inlineStr">
        <is>
          <t>Las Palmas</t>
        </is>
      </c>
      <c r="AL632" s="25" t="inlineStr">
        <is>
          <t>Las Palmas</t>
        </is>
      </c>
      <c r="AP632" s="25" t="n">
        <v>12</v>
      </c>
      <c r="AQ632" s="34" t="n">
        <v>42314</v>
      </c>
      <c r="AS632" s="46">
        <f>+AR632-AQ632</f>
        <v/>
      </c>
      <c r="AU632" s="25" t="inlineStr">
        <is>
          <t>Auto de archivo</t>
        </is>
      </c>
    </row>
    <row r="633">
      <c r="B633" s="25" t="inlineStr">
        <is>
          <t>634-2015</t>
        </is>
      </c>
      <c r="C633" s="25" t="n">
        <v>344643</v>
      </c>
      <c r="D633" s="25" t="inlineStr">
        <is>
          <t>HÍDRICO</t>
        </is>
      </c>
      <c r="H633" s="25" t="inlineStr">
        <is>
          <t>Posible afectacion de fuentes hidricas, por trabajos realizados en predios de jurisdiccion de CORNARE y el municipio del Retiro.</t>
        </is>
      </c>
      <c r="I633" s="25" t="inlineStr">
        <is>
          <t>Comunidad - San Sebastian</t>
        </is>
      </c>
      <c r="S633" s="25" t="inlineStr">
        <is>
          <t>KM 8 VIA EL ESCOBERO</t>
        </is>
      </c>
      <c r="T633" s="25">
        <f>CONCATENATE(J633," ",K633," ",L633," ",M633," ",N633," ",O633," ",P633," ",Q633," ",AF633," ",S633)</f>
        <v/>
      </c>
      <c r="U633" s="25" t="inlineStr">
        <is>
          <t>no reporta</t>
        </is>
      </c>
      <c r="V633" s="25" t="inlineStr">
        <is>
          <t>no reporta</t>
        </is>
      </c>
      <c r="W633" s="25" t="inlineStr">
        <is>
          <t>Parcelacion San Luis etapa 3.</t>
        </is>
      </c>
      <c r="AG633" s="25" t="inlineStr">
        <is>
          <t>KM 6 VIA EL ESCOBERO</t>
        </is>
      </c>
      <c r="AH633" s="25">
        <f>CONCATENATE(X633," ",Y633," ",Z633," ",AA633," ",AB633," ",AC633," ",AD633," ",AE633," ",AT633," ",AG633)</f>
        <v/>
      </c>
      <c r="AI633" s="25" t="inlineStr">
        <is>
          <t>no reporta</t>
        </is>
      </c>
      <c r="AJ633" s="25" t="inlineStr">
        <is>
          <t>no reporta</t>
        </is>
      </c>
      <c r="AK633" s="25" t="inlineStr">
        <is>
          <t>El Escobero</t>
        </is>
      </c>
      <c r="AP633" s="25" t="n">
        <v>10</v>
      </c>
      <c r="AQ633" s="34" t="n">
        <v>42305</v>
      </c>
      <c r="AS633" s="46">
        <f>+AR633-AQ633</f>
        <v/>
      </c>
      <c r="AU633" s="25" t="inlineStr">
        <is>
          <t>Auto de archivo</t>
        </is>
      </c>
    </row>
    <row r="634">
      <c r="B634" s="25" t="inlineStr">
        <is>
          <t>635-2015</t>
        </is>
      </c>
      <c r="C634" s="25" t="n">
        <v>341942</v>
      </c>
      <c r="E634" s="25" t="inlineStr">
        <is>
          <t>RESIDUOS SOLIDOS</t>
        </is>
      </c>
      <c r="H634" s="25" t="inlineStr">
        <is>
          <t xml:space="preserve">Inadecuada disposición de residuos solidos. </t>
        </is>
      </c>
      <c r="I634" s="25" t="inlineStr">
        <is>
          <t>De oficio</t>
        </is>
      </c>
      <c r="T634" s="25">
        <f>CONCATENATE(J634," ",K634," ",L634," ",M634," ",N634," ",O634," ",P634," ",Q634," ",AF634," ",S634)</f>
        <v/>
      </c>
      <c r="W634" s="25" t="inlineStr">
        <is>
          <t>Ciclolinea</t>
        </is>
      </c>
      <c r="AH634" s="25">
        <f>CONCATENATE(X634," ",Y634," ",Z634," ",AA634," ",AB634," ",AC634," ",AD634," ",AE634," ",AT634," ",AG634)</f>
        <v/>
      </c>
      <c r="AI634" s="25" t="inlineStr">
        <is>
          <t>no reporta</t>
        </is>
      </c>
      <c r="AJ634" s="25" t="inlineStr">
        <is>
          <t>no reporta</t>
        </is>
      </c>
      <c r="AK634" s="25" t="inlineStr">
        <is>
          <t>Zona Centro</t>
        </is>
      </c>
      <c r="AP634" s="25" t="n">
        <v>9</v>
      </c>
      <c r="AQ634" s="34" t="n">
        <v>42293</v>
      </c>
      <c r="AS634" s="46">
        <f>+AR634-AQ634</f>
        <v/>
      </c>
      <c r="AU634" s="25" t="inlineStr">
        <is>
          <t>Auto de archivo</t>
        </is>
      </c>
    </row>
    <row r="635">
      <c r="B635" s="25" t="inlineStr">
        <is>
          <t>636-2015</t>
        </is>
      </c>
      <c r="C635" s="25" t="n">
        <v>341941</v>
      </c>
      <c r="E635" s="25" t="inlineStr">
        <is>
          <t>RESIDUOS SOLIDOS</t>
        </is>
      </c>
      <c r="H635" s="25" t="inlineStr">
        <is>
          <t>Inadecuada disposicion de residuos solidos.</t>
        </is>
      </c>
      <c r="I635" s="25" t="inlineStr">
        <is>
          <t>De oficio</t>
        </is>
      </c>
      <c r="T635" s="25">
        <f>CONCATENATE(J635," ",K635," ",L635," ",M635," ",N635," ",O635," ",P635," ",Q635," ",AF635," ",S635)</f>
        <v/>
      </c>
      <c r="W635" s="25" t="inlineStr">
        <is>
          <t>Gorda Gloria (Restaurante)</t>
        </is>
      </c>
      <c r="AH635" s="25">
        <f>CONCATENATE(X635," ",Y635," ",Z635," ",AA635," ",AB635," ",AC635," ",AD635," ",AE635," ",AT635," ",AG635)</f>
        <v/>
      </c>
      <c r="AI635" s="25" t="inlineStr">
        <is>
          <t>no reporta</t>
        </is>
      </c>
      <c r="AJ635" s="25" t="inlineStr">
        <is>
          <t>no reporta</t>
        </is>
      </c>
      <c r="AK635" s="25" t="inlineStr">
        <is>
          <t>Los Naranjos</t>
        </is>
      </c>
      <c r="AP635" s="25" t="n">
        <v>9</v>
      </c>
      <c r="AQ635" s="34" t="n">
        <v>42293</v>
      </c>
      <c r="AS635" s="46">
        <f>+AR635-AQ635</f>
        <v/>
      </c>
      <c r="AU635" s="25" t="inlineStr">
        <is>
          <t xml:space="preserve">Auto de inicio </t>
        </is>
      </c>
    </row>
    <row r="636">
      <c r="B636" s="25" t="inlineStr">
        <is>
          <t>637-2015</t>
        </is>
      </c>
      <c r="C636" s="25" t="n">
        <v>341943</v>
      </c>
      <c r="E636" s="25" t="inlineStr">
        <is>
          <t>RESIDUOS SOLIDOS</t>
        </is>
      </c>
      <c r="G636" s="25" t="inlineStr">
        <is>
          <t>Drogueria Smart</t>
        </is>
      </c>
      <c r="H636" s="25" t="inlineStr">
        <is>
          <t xml:space="preserve">Inadecuada disposición de residuos solidos. </t>
        </is>
      </c>
      <c r="I636" s="25" t="inlineStr">
        <is>
          <t>De oficio</t>
        </is>
      </c>
      <c r="S636" s="25" t="inlineStr">
        <is>
          <t>no reporta</t>
        </is>
      </c>
      <c r="T636" s="25">
        <f>CONCATENATE(J636," ",K636," ",L636," ",M636," ",N636," ",O636," ",P636," ",Q636," ",AF636," ",S636)</f>
        <v/>
      </c>
      <c r="U636" s="25" t="inlineStr">
        <is>
          <t>no reporta</t>
        </is>
      </c>
      <c r="V636" s="25" t="n">
        <v>3394072</v>
      </c>
      <c r="W636" s="25" t="inlineStr">
        <is>
          <t>Drogueria Smart</t>
        </is>
      </c>
      <c r="X636" s="25" t="inlineStr">
        <is>
          <t>CL</t>
        </is>
      </c>
      <c r="Y636" s="25" t="n">
        <v>39</v>
      </c>
      <c r="AA636" s="25" t="inlineStr">
        <is>
          <t>SUR</t>
        </is>
      </c>
      <c r="AB636" s="25" t="n">
        <v>38</v>
      </c>
      <c r="AH636" s="25">
        <f>CONCATENATE(X636," ",Y636," ",Z636," ",AA636," ",AB636," ",AC636," ",AD636," ",AE636," ",AT636," ",AG636)</f>
        <v/>
      </c>
      <c r="AI636" s="25" t="inlineStr">
        <is>
          <t>no reporta</t>
        </is>
      </c>
      <c r="AJ636" s="25" t="inlineStr">
        <is>
          <t>no reporta</t>
        </is>
      </c>
      <c r="AK636" s="25" t="inlineStr">
        <is>
          <t>Mesa</t>
        </is>
      </c>
      <c r="AP636" s="25" t="n">
        <v>9</v>
      </c>
      <c r="AQ636" s="34" t="n">
        <v>42293</v>
      </c>
      <c r="AR636" s="34" t="n">
        <v>42293</v>
      </c>
      <c r="AS636" s="46">
        <f>+AR636-AQ636</f>
        <v/>
      </c>
      <c r="AU636" s="25" t="inlineStr">
        <is>
          <t xml:space="preserve">Auto de inicio </t>
        </is>
      </c>
    </row>
    <row r="637">
      <c r="B637" s="25" t="inlineStr">
        <is>
          <t>638-2015</t>
        </is>
      </c>
      <c r="C637" s="25" t="inlineStr">
        <is>
          <t>0346639 - 0124790 - 0347054 - 353966</t>
        </is>
      </c>
      <c r="D637" s="25" t="inlineStr">
        <is>
          <t>LOTE-PREDIO</t>
        </is>
      </c>
      <c r="H637" s="25" t="inlineStr">
        <is>
          <t>Control urbanistico de obra</t>
        </is>
      </c>
      <c r="I637" s="25" t="inlineStr">
        <is>
          <t>De oficio - OGR</t>
        </is>
      </c>
      <c r="S637" s="25" t="inlineStr">
        <is>
          <t>no reporta</t>
        </is>
      </c>
      <c r="T637" s="25">
        <f>CONCATENATE(J637," ",K637," ",L637," ",M637," ",N637," ",O637," ",P637," ",Q637," ",AF637," ",S637)</f>
        <v/>
      </c>
      <c r="U637" s="25" t="inlineStr">
        <is>
          <t>no reporta</t>
        </is>
      </c>
      <c r="V637" s="25" t="n">
        <v>3394072</v>
      </c>
      <c r="W637" s="25" t="inlineStr">
        <is>
          <t>Sociedad Muros y Techos - Gabriel Jaime Gomez - Santiago Posada</t>
        </is>
      </c>
      <c r="AG637" s="25" t="inlineStr">
        <is>
          <t>1057-1058</t>
        </is>
      </c>
      <c r="AH637" s="25">
        <f>CONCATENATE(X637," ",Y637," ",Z637," ",AA637," ",AB637," ",AC637," ",AD637," ",AE637," ",AT637," ",AG637)</f>
        <v/>
      </c>
      <c r="AI637" s="25" t="inlineStr">
        <is>
          <t>no reporta</t>
        </is>
      </c>
      <c r="AJ637" s="25" t="n">
        <v>3116306503</v>
      </c>
      <c r="AL637" s="25" t="inlineStr">
        <is>
          <t>Las Palmas</t>
        </is>
      </c>
      <c r="AP637" s="25" t="n">
        <v>12</v>
      </c>
      <c r="AQ637" s="34" t="n">
        <v>42314</v>
      </c>
      <c r="AR637" s="34" t="n">
        <v>42320</v>
      </c>
      <c r="AS637" s="46">
        <f>+AR637-AQ637</f>
        <v/>
      </c>
      <c r="AU637" s="25" t="inlineStr">
        <is>
          <t>Auto de archivo</t>
        </is>
      </c>
      <c r="AW637" s="38" t="n">
        <v>42262</v>
      </c>
      <c r="AX637" s="37" t="inlineStr">
        <is>
          <t>J. guzman</t>
        </is>
      </c>
      <c r="AY637" s="38" t="n">
        <v>42320</v>
      </c>
    </row>
    <row r="638">
      <c r="B638" s="25" t="inlineStr">
        <is>
          <t>639-2015</t>
        </is>
      </c>
      <c r="C638" s="25" t="n">
        <v>353521</v>
      </c>
      <c r="E638" s="25" t="inlineStr">
        <is>
          <t>RESIDUOS SOLIDOS</t>
        </is>
      </c>
      <c r="H638" s="25" t="inlineStr">
        <is>
          <t xml:space="preserve">Disposición inadecuada de residuos sólidos </t>
        </is>
      </c>
      <c r="I638" s="25" t="inlineStr">
        <is>
          <t>De oficio</t>
        </is>
      </c>
      <c r="S638" s="25" t="inlineStr">
        <is>
          <t>no reporta</t>
        </is>
      </c>
      <c r="T638" s="25">
        <f>CONCATENATE(J638," ",K638," ",L638," ",M638," ",N638," ",O638," ",P638," ",Q638," ",AF638," ",S638)</f>
        <v/>
      </c>
      <c r="U638" s="25" t="inlineStr">
        <is>
          <t>no reporta</t>
        </is>
      </c>
      <c r="V638" s="25" t="n">
        <v>3394072</v>
      </c>
      <c r="W638" s="25" t="inlineStr">
        <is>
          <t>Jorge Estrada Osorio</t>
        </is>
      </c>
      <c r="X638" s="25" t="inlineStr">
        <is>
          <t>CL</t>
        </is>
      </c>
      <c r="Y638" s="25" t="n">
        <v>36</v>
      </c>
      <c r="AA638" s="25" t="inlineStr">
        <is>
          <t>SUR</t>
        </is>
      </c>
      <c r="AB638" s="25" t="n">
        <v>37</v>
      </c>
      <c r="AD638" s="25" t="n">
        <v>32</v>
      </c>
      <c r="AH638" s="25">
        <f>CONCATENATE(X638," ",Y638," ",Z638," ",AA638," ",AB638," ",AC638," ",AD638," ",AE638," ",AT638," ",AG638)</f>
        <v/>
      </c>
      <c r="AI638" s="25" t="n">
        <v>8162350</v>
      </c>
      <c r="AJ638" s="25" t="n">
        <v>4443889</v>
      </c>
      <c r="AK638" s="25" t="inlineStr">
        <is>
          <t>Los Naranjos</t>
        </is>
      </c>
      <c r="AP638" s="25" t="n">
        <v>9</v>
      </c>
      <c r="AQ638" s="34" t="n">
        <v>42340</v>
      </c>
      <c r="AU638" s="25" t="inlineStr">
        <is>
          <t>Auto de archivo</t>
        </is>
      </c>
    </row>
    <row r="639">
      <c r="B639" s="25" t="inlineStr">
        <is>
          <t>640-2015</t>
        </is>
      </c>
      <c r="C639" s="25" t="n">
        <v>353967</v>
      </c>
      <c r="D639" s="25" t="inlineStr">
        <is>
          <t>FAUNA DOMÉSTICA</t>
        </is>
      </c>
      <c r="H639" s="25" t="inlineStr">
        <is>
          <t>El perjudicante fue atacado por varios perros</t>
        </is>
      </c>
      <c r="I639" s="25" t="inlineStr">
        <is>
          <t>Luis Carlos Quintero Ortiz</t>
        </is>
      </c>
      <c r="J639" s="25" t="inlineStr">
        <is>
          <t>CL</t>
        </is>
      </c>
      <c r="K639" s="25" t="n">
        <v>19</v>
      </c>
      <c r="M639" s="25" t="inlineStr">
        <is>
          <t>SUR</t>
        </is>
      </c>
      <c r="N639" s="25" t="n">
        <v>41</v>
      </c>
      <c r="O639" s="25" t="inlineStr">
        <is>
          <t>A</t>
        </is>
      </c>
      <c r="P639" s="25" t="n">
        <v>21</v>
      </c>
      <c r="S639" s="25" t="inlineStr">
        <is>
          <t>no reporta</t>
        </is>
      </c>
      <c r="T639" s="25">
        <f>CONCATENATE(J639," ",K639," ",L639," ",M639," ",N639," ",O639," ",P639," ",Q639," ",AF639," ",S639)</f>
        <v/>
      </c>
      <c r="U639" s="25" t="inlineStr">
        <is>
          <t>no reporta</t>
        </is>
      </c>
      <c r="W639" s="25" t="inlineStr">
        <is>
          <t>Jorge Estrada Osorio</t>
        </is>
      </c>
      <c r="X639" s="25" t="inlineStr">
        <is>
          <t>CL</t>
        </is>
      </c>
      <c r="Y639" s="25" t="n">
        <v>23</v>
      </c>
      <c r="AA639" s="25" t="inlineStr">
        <is>
          <t>SUR</t>
        </is>
      </c>
      <c r="AB639" s="25" t="n">
        <v>15</v>
      </c>
      <c r="AD639" s="25" t="n">
        <v>5</v>
      </c>
      <c r="AH639" s="25">
        <f>CONCATENATE(X639," ",Y639," ",Z639," ",AA639," ",AB639," ",AC639," ",AD639," ",AE639," ",AT639," ",AG639)</f>
        <v/>
      </c>
      <c r="AI639" s="25" t="inlineStr">
        <is>
          <t>no reporta</t>
        </is>
      </c>
      <c r="AJ639" s="25" t="inlineStr">
        <is>
          <t>3170196 - 3006520896</t>
        </is>
      </c>
      <c r="AK639" s="25" t="inlineStr">
        <is>
          <t>Santa Catalina</t>
        </is>
      </c>
      <c r="AL639" s="25" t="inlineStr">
        <is>
          <t>Santa Catalina</t>
        </is>
      </c>
      <c r="AP639" s="25" t="n">
        <v>10</v>
      </c>
      <c r="AQ639" s="34" t="n">
        <v>42340</v>
      </c>
      <c r="AU639" s="25" t="inlineStr">
        <is>
          <t>Auto de archivo</t>
        </is>
      </c>
    </row>
    <row r="640">
      <c r="B640" s="25" t="inlineStr">
        <is>
          <t>641-2015</t>
        </is>
      </c>
      <c r="C640" s="25" t="inlineStr">
        <is>
          <t>351555 - 5082 (ver 883-2013)</t>
        </is>
      </c>
      <c r="D640" s="25" t="inlineStr">
        <is>
          <t>LOTE-PREDIO</t>
        </is>
      </c>
      <c r="H640" s="25" t="inlineStr">
        <is>
          <t>Deslizamiento de talud, dejando tuberia expuesta y en su trayecto no tiene mantenimiento.</t>
        </is>
      </c>
      <c r="I640" s="25" t="inlineStr">
        <is>
          <t>Hector Gomez</t>
        </is>
      </c>
      <c r="J640" s="25" t="inlineStr">
        <is>
          <t>CL</t>
        </is>
      </c>
      <c r="K640" s="25" t="n">
        <v>48</v>
      </c>
      <c r="M640" s="25" t="inlineStr">
        <is>
          <t>SUR</t>
        </is>
      </c>
      <c r="N640" s="25" t="n">
        <v>39</v>
      </c>
      <c r="P640" s="25" t="n">
        <v>57</v>
      </c>
      <c r="S640" s="25" t="inlineStr">
        <is>
          <t>casa 141</t>
        </is>
      </c>
      <c r="T640" s="25">
        <f>CONCATENATE(J640," ",K640," ",L640," ",M640," ",N640," ",O640," ",P640," ",Q640," ",AG640," ",S640)</f>
        <v/>
      </c>
      <c r="U640" s="25" t="n">
        <v>70555103</v>
      </c>
      <c r="V640" s="25" t="inlineStr">
        <is>
          <t>6014307 - 3184937865</t>
        </is>
      </c>
      <c r="W640" s="25" t="inlineStr">
        <is>
          <t xml:space="preserve">Javier, Eliecer o OOPP. </t>
        </is>
      </c>
      <c r="AG640" s="25" t="inlineStr">
        <is>
          <t>fincas contiguas a Guayacan de la Plaza</t>
        </is>
      </c>
      <c r="AH640" s="25">
        <f>CONCATENATE(X640," ",Y640," ",Z640," ",AA640," ",AB640," ",AC640," ",AD640," ",AE640," ",AT640," ",AG640)</f>
        <v/>
      </c>
      <c r="AI640" s="25" t="inlineStr">
        <is>
          <t>no reporta</t>
        </is>
      </c>
      <c r="AJ640" s="25" t="inlineStr">
        <is>
          <t>no reporta</t>
        </is>
      </c>
      <c r="AK640" s="25" t="inlineStr">
        <is>
          <t>Loma del Barro</t>
        </is>
      </c>
      <c r="AP640" s="25" t="n">
        <v>7</v>
      </c>
      <c r="AQ640" s="34" t="n">
        <v>42340</v>
      </c>
      <c r="AU640" s="25" t="inlineStr">
        <is>
          <t>Auto de archivo</t>
        </is>
      </c>
    </row>
    <row r="641">
      <c r="B641" s="25" t="inlineStr">
        <is>
          <t>642-2015</t>
        </is>
      </c>
      <c r="C641" s="25" t="inlineStr">
        <is>
          <t>OFICIO # 235</t>
        </is>
      </c>
      <c r="D641" s="25" t="inlineStr">
        <is>
          <t>HÍDRICO</t>
        </is>
      </c>
      <c r="H641" s="25" t="inlineStr">
        <is>
          <t>Existe un lugar de reciclaje muy cerca de este pasa una quebrada.</t>
        </is>
      </c>
      <c r="I641" s="25" t="inlineStr">
        <is>
          <t>Nancy Vera</t>
        </is>
      </c>
      <c r="S641" s="25" t="inlineStr">
        <is>
          <t>alto de las palmas</t>
        </is>
      </c>
      <c r="T641" s="25">
        <f>CONCATENATE(J641," ",K641," ",L641," ",M641," ",N641," ",O641," ",P641," ",Q641," ",AG641," ",S641)</f>
        <v/>
      </c>
      <c r="U641" s="25" t="inlineStr">
        <is>
          <t>no reporta</t>
        </is>
      </c>
      <c r="V641" s="25" t="n">
        <v>3310131</v>
      </c>
      <c r="W641" s="25" t="inlineStr">
        <is>
          <t>Ruben Grajales</t>
        </is>
      </c>
      <c r="AG641" s="25" t="inlineStr">
        <is>
          <t>sector estanquillo</t>
        </is>
      </c>
      <c r="AH641" s="25">
        <f>CONCATENATE(X641," ",Y641," ",Z641," ",AA641," ",AB641," ",AC641," ",AD641," ",AE641," ",AT641," ",AG641)</f>
        <v/>
      </c>
      <c r="AI641" s="25" t="inlineStr">
        <is>
          <t>no reporta</t>
        </is>
      </c>
      <c r="AJ641" s="25" t="inlineStr">
        <is>
          <t>no reporta</t>
        </is>
      </c>
      <c r="AK641" s="25" t="inlineStr">
        <is>
          <t>Las Palmas</t>
        </is>
      </c>
      <c r="AL641" s="25" t="inlineStr">
        <is>
          <t>Las Palmas</t>
        </is>
      </c>
      <c r="AP641" s="25" t="n">
        <v>12</v>
      </c>
      <c r="AQ641" s="34" t="n">
        <v>42341</v>
      </c>
      <c r="AU641" s="25" t="inlineStr">
        <is>
          <t>Auto de archivo</t>
        </is>
      </c>
    </row>
    <row r="642">
      <c r="B642" s="25" t="inlineStr">
        <is>
          <t>643-2015</t>
        </is>
      </c>
      <c r="C642" s="25" t="n">
        <v>351644</v>
      </c>
      <c r="D642" s="25" t="inlineStr">
        <is>
          <t>FLORA</t>
        </is>
      </c>
      <c r="H642" s="25" t="inlineStr">
        <is>
          <t>Rosa un talud y no recoje y cayo material de basura a un caño, solicita control.</t>
        </is>
      </c>
      <c r="I642" s="25" t="inlineStr">
        <is>
          <t>Omar Manrrique toro.</t>
        </is>
      </c>
      <c r="J642" s="25" t="inlineStr">
        <is>
          <t>CL</t>
        </is>
      </c>
      <c r="K642" s="25" t="n">
        <v>40</v>
      </c>
      <c r="L642" s="25" t="inlineStr">
        <is>
          <t>B</t>
        </is>
      </c>
      <c r="M642" s="25" t="inlineStr">
        <is>
          <t>SUR</t>
        </is>
      </c>
      <c r="N642" s="25" t="n">
        <v>26</v>
      </c>
      <c r="P642" s="25" t="n">
        <v>22</v>
      </c>
      <c r="S642" s="25" t="inlineStr">
        <is>
          <t>piso 2</t>
        </is>
      </c>
      <c r="T642" s="25">
        <f>CONCATENATE(J642," ",K642," ",L642," ",M642," ",N642," ",O642," ",P642," ",Q642," ",AG642," ",S642)</f>
        <v/>
      </c>
      <c r="U642" s="25" t="n">
        <v>71581469</v>
      </c>
      <c r="V642" s="25" t="inlineStr">
        <is>
          <t>no reporta</t>
        </is>
      </c>
      <c r="W642" s="25" t="inlineStr">
        <is>
          <t>Jorge Humberto Cruz</t>
        </is>
      </c>
      <c r="X642" s="25" t="inlineStr">
        <is>
          <t>KR</t>
        </is>
      </c>
      <c r="Y642" s="25" t="n">
        <v>26</v>
      </c>
      <c r="Z642" s="25" t="inlineStr">
        <is>
          <t>A</t>
        </is>
      </c>
      <c r="AB642" s="25" t="n">
        <v>40</v>
      </c>
      <c r="AD642" s="25" t="n">
        <v>52</v>
      </c>
      <c r="AE642" s="25" t="inlineStr">
        <is>
          <t>SUR</t>
        </is>
      </c>
      <c r="AH642" s="25">
        <f>CONCATENATE(X642," ",Y642," ",Z642," ",AA642," ",AB642," ",AC642," ",AD642," ",AE642," ",AT642," ",AG642)</f>
        <v/>
      </c>
      <c r="AI642" s="25" t="inlineStr">
        <is>
          <t>no reporta</t>
        </is>
      </c>
      <c r="AJ642" s="25" t="n">
        <v>3342585</v>
      </c>
      <c r="AK642" s="25" t="inlineStr">
        <is>
          <t xml:space="preserve">La Mina </t>
        </is>
      </c>
      <c r="AP642" s="25" t="n">
        <v>6</v>
      </c>
      <c r="AQ642" s="34" t="n">
        <v>42341</v>
      </c>
      <c r="AU642" s="25" t="inlineStr">
        <is>
          <t>Auto de archivo</t>
        </is>
      </c>
    </row>
    <row r="643">
      <c r="B643" s="25" t="inlineStr">
        <is>
          <t>644-2015</t>
        </is>
      </c>
      <c r="C643" s="25" t="inlineStr">
        <is>
          <t>350742 - 4909 - 365540</t>
        </is>
      </c>
      <c r="D643" s="25" t="inlineStr">
        <is>
          <t>FLORA</t>
        </is>
      </c>
      <c r="H643" s="25" t="inlineStr">
        <is>
          <t>Tala de arboles y robando madera de la cual yo soy la apoderante.</t>
        </is>
      </c>
      <c r="I643" s="25" t="inlineStr">
        <is>
          <t>Claudia Marcela Agudelo Garces</t>
        </is>
      </c>
      <c r="J643" s="25" t="inlineStr">
        <is>
          <t>TR</t>
        </is>
      </c>
      <c r="K643" s="25" t="n">
        <v>32</v>
      </c>
      <c r="M643" s="25" t="inlineStr">
        <is>
          <t>SUR</t>
        </is>
      </c>
      <c r="N643" s="25" t="n">
        <v>31</v>
      </c>
      <c r="O643" s="25" t="inlineStr">
        <is>
          <t>E</t>
        </is>
      </c>
      <c r="P643" s="25" t="n">
        <v>58</v>
      </c>
      <c r="S643" s="25" t="inlineStr">
        <is>
          <t>Apto 201</t>
        </is>
      </c>
      <c r="T643" s="25">
        <f>CONCATENATE(J643," ",K643," ",L643," ",M643," ",N643," ",O643," ",P643," ",Q643," ",AG643," ",S643)</f>
        <v/>
      </c>
      <c r="U643" s="25" t="inlineStr">
        <is>
          <t>no reporta</t>
        </is>
      </c>
      <c r="V643" s="25" t="n">
        <v>3005333481</v>
      </c>
      <c r="W643" s="25" t="inlineStr">
        <is>
          <t>Hainer, Uber y Ferney</t>
        </is>
      </c>
      <c r="AH643" s="25">
        <f>CONCATENATE(X643," ",Y643," ",Z643," ",AA643," ",AB643," ",AC643," ",AD643," ",AE643," ",AT643," ",AG643)</f>
        <v/>
      </c>
      <c r="AI643" s="25" t="inlineStr">
        <is>
          <t>no reporta</t>
        </is>
      </c>
      <c r="AJ643" s="25" t="inlineStr">
        <is>
          <t>no reporta</t>
        </is>
      </c>
      <c r="AK643" s="25" t="inlineStr">
        <is>
          <t>El Vallano</t>
        </is>
      </c>
      <c r="AL643" s="25" t="inlineStr">
        <is>
          <t>El Vallano</t>
        </is>
      </c>
      <c r="AP643" s="25" t="n">
        <v>11</v>
      </c>
      <c r="AQ643" s="34" t="n">
        <v>42341</v>
      </c>
      <c r="AU643" s="25" t="inlineStr">
        <is>
          <t>Auto de archivo</t>
        </is>
      </c>
      <c r="AV643" s="25" t="inlineStr">
        <is>
          <t>Remitido a Corantioquia</t>
        </is>
      </c>
    </row>
    <row r="644">
      <c r="B644" s="25" t="inlineStr">
        <is>
          <t>645-2015</t>
        </is>
      </c>
      <c r="C644" s="25" t="n">
        <v>348667</v>
      </c>
      <c r="D644" s="25" t="inlineStr">
        <is>
          <t>HÍDRICO</t>
        </is>
      </c>
      <c r="H644" s="25" t="inlineStr">
        <is>
          <t>Desvio de aguas de escorrentia que esta perjudicando predio de cerrovento.</t>
        </is>
      </c>
      <c r="I644" s="25" t="inlineStr">
        <is>
          <t>Luis Alberto Betarcur Villada</t>
        </is>
      </c>
      <c r="S644" s="25" t="inlineStr">
        <is>
          <t>Proyecto Cerrovento</t>
        </is>
      </c>
      <c r="T644" s="25">
        <f>CONCATENATE(J644," ",K644," ",L644," ",M644," ",N644," ",O644," ",P644," ",Q644," ",AG644," ",S644)</f>
        <v/>
      </c>
      <c r="U644" s="25" t="inlineStr">
        <is>
          <t>no reporta</t>
        </is>
      </c>
      <c r="V644" s="25" t="n">
        <v>3335144</v>
      </c>
      <c r="W644" s="25" t="inlineStr">
        <is>
          <t>Nicolas Takahashi</t>
        </is>
      </c>
      <c r="AG644" s="25" t="inlineStr">
        <is>
          <t>finca parte alta colindante al proyecto</t>
        </is>
      </c>
      <c r="AH644" s="25">
        <f>CONCATENATE(X644," ",Y644," ",Z644," ",AA644," ",AB644," ",AC644," ",AD644," ",AE644," ",AT644," ",AG644)</f>
        <v/>
      </c>
      <c r="AI644" s="25" t="inlineStr">
        <is>
          <t>no reporta</t>
        </is>
      </c>
      <c r="AJ644" s="25" t="n">
        <v>3183517869</v>
      </c>
      <c r="AK644" s="25" t="inlineStr">
        <is>
          <t>El Escobero</t>
        </is>
      </c>
      <c r="AP644" s="25" t="n">
        <v>10</v>
      </c>
      <c r="AQ644" s="34" t="n">
        <v>42341</v>
      </c>
      <c r="AU644" s="25" t="inlineStr">
        <is>
          <t>Auto de archivo</t>
        </is>
      </c>
    </row>
    <row r="645">
      <c r="B645" s="25" t="inlineStr">
        <is>
          <t>646-2015</t>
        </is>
      </c>
      <c r="C645" s="25" t="inlineStr">
        <is>
          <t>349288 - (DP/15083 - 354480)- 0004992</t>
        </is>
      </c>
      <c r="D645" s="25" t="inlineStr">
        <is>
          <t>FAUNA DOMÉSTICA</t>
        </is>
      </c>
      <c r="H645" s="25" t="inlineStr">
        <is>
          <t>Un perro ataco a otro mas pequeño y lo mato.</t>
        </is>
      </c>
      <c r="I645" s="25" t="inlineStr">
        <is>
          <t>Marta Cecilia Morales de Piedrahita</t>
        </is>
      </c>
      <c r="J645" s="25" t="inlineStr">
        <is>
          <t>CL</t>
        </is>
      </c>
      <c r="K645" s="25" t="n">
        <v>39</v>
      </c>
      <c r="L645" s="25" t="inlineStr">
        <is>
          <t>A</t>
        </is>
      </c>
      <c r="M645" s="25" t="inlineStr">
        <is>
          <t>SUR</t>
        </is>
      </c>
      <c r="N645" s="25" t="n">
        <v>27</v>
      </c>
      <c r="O645" s="25" t="inlineStr">
        <is>
          <t>B</t>
        </is>
      </c>
      <c r="P645" s="25" t="n">
        <v>40</v>
      </c>
      <c r="T645" s="25">
        <f>CONCATENATE(J645," ",K645," ",L645," ",M645," ",N645," ",O645," ",P645," ",Q645," ",AG645," ",S645)</f>
        <v/>
      </c>
      <c r="U645" s="25" t="n">
        <v>32499685</v>
      </c>
      <c r="V645" s="25" t="n">
        <v>3006733068</v>
      </c>
      <c r="W645" s="25" t="inlineStr">
        <is>
          <t>Edwin Cadavid</t>
        </is>
      </c>
      <c r="X645" s="25" t="inlineStr">
        <is>
          <t>CL</t>
        </is>
      </c>
      <c r="Y645" s="25" t="n">
        <v>39</v>
      </c>
      <c r="Z645" s="25" t="inlineStr">
        <is>
          <t>A</t>
        </is>
      </c>
      <c r="AA645" s="25" t="inlineStr">
        <is>
          <t>SUR</t>
        </is>
      </c>
      <c r="AB645" s="25" t="n">
        <v>27</v>
      </c>
      <c r="AC645" s="25" t="inlineStr">
        <is>
          <t>B</t>
        </is>
      </c>
      <c r="AD645" s="25" t="n">
        <v>40</v>
      </c>
      <c r="AG645" s="25" t="inlineStr">
        <is>
          <t>casa 76</t>
        </is>
      </c>
      <c r="AH645" s="25">
        <f>CONCATENATE(X645," ",Y645," ",Z645," ",AA645," ",AB645," ",AC645," ",AD645," ",AE645," ",AT645," ",AG645)</f>
        <v/>
      </c>
      <c r="AI645" s="25" t="inlineStr">
        <is>
          <t>no reporta</t>
        </is>
      </c>
      <c r="AJ645" s="25" t="n">
        <v>3791715</v>
      </c>
      <c r="AK645" s="25" t="inlineStr">
        <is>
          <t>San José</t>
        </is>
      </c>
      <c r="AP645" s="25" t="n">
        <v>6</v>
      </c>
      <c r="AQ645" s="34" t="n">
        <v>42341</v>
      </c>
      <c r="AU645" s="25" t="inlineStr">
        <is>
          <t xml:space="preserve">Auto de inicio </t>
        </is>
      </c>
    </row>
    <row r="646">
      <c r="B646" s="25" t="inlineStr">
        <is>
          <t>647-2015</t>
        </is>
      </c>
      <c r="C646" s="25" t="n">
        <v>347391</v>
      </c>
      <c r="D646" s="25" t="inlineStr">
        <is>
          <t>AIRE</t>
        </is>
      </c>
      <c r="H646" s="25" t="inlineStr">
        <is>
          <t>Olores muy fuertes en el sector generando molestia en los vecinos.</t>
        </is>
      </c>
      <c r="I646" s="25" t="inlineStr">
        <is>
          <t>de oficio</t>
        </is>
      </c>
      <c r="T646" s="25">
        <f>CONCATENATE(J646," ",K646," ",L646," ",M646," ",N646," ",O646," ",P646," ",Q646," ",AG646," ",S646)</f>
        <v/>
      </c>
      <c r="W646" s="25" t="inlineStr">
        <is>
          <t>Jhon Fredy Londoño</t>
        </is>
      </c>
      <c r="X646" s="25" t="inlineStr">
        <is>
          <t>CL</t>
        </is>
      </c>
      <c r="Y646" s="25" t="n">
        <v>40</v>
      </c>
      <c r="Z646" s="25" t="inlineStr">
        <is>
          <t>AA</t>
        </is>
      </c>
      <c r="AA646" s="25" t="inlineStr">
        <is>
          <t>SUR</t>
        </is>
      </c>
      <c r="AB646" s="25" t="n">
        <v>25</v>
      </c>
      <c r="AD646" s="25" t="n">
        <v>14</v>
      </c>
      <c r="AH646" s="25">
        <f>CONCATENATE(X646," ",Y646," ",Z646," ",AA646," ",AB646," ",AC646," ",AD646," ",AE646," ",AT646," ",AG646)</f>
        <v/>
      </c>
      <c r="AI646" s="25" t="inlineStr">
        <is>
          <t>no reporta</t>
        </is>
      </c>
      <c r="AJ646" s="25" t="inlineStr">
        <is>
          <t>no reporta</t>
        </is>
      </c>
      <c r="AK646" s="25" t="inlineStr">
        <is>
          <t xml:space="preserve">La Mina </t>
        </is>
      </c>
      <c r="AP646" s="25" t="n">
        <v>6</v>
      </c>
      <c r="AQ646" s="34" t="n">
        <v>42348</v>
      </c>
      <c r="AU646" s="25" t="inlineStr">
        <is>
          <t>Auto de archivo</t>
        </is>
      </c>
    </row>
    <row r="647">
      <c r="B647" s="25" t="inlineStr">
        <is>
          <t>648-2015</t>
        </is>
      </c>
      <c r="C647" s="25" t="inlineStr">
        <is>
          <t>355102 - 4947 - 362899-00121877</t>
        </is>
      </c>
      <c r="D647" s="25" t="inlineStr">
        <is>
          <t>FLORA</t>
        </is>
      </c>
      <c r="H647" s="25" t="inlineStr">
        <is>
          <t xml:space="preserve">Lleno antropico y sedimentacion en drenaje. </t>
        </is>
      </c>
      <c r="I647" s="25" t="inlineStr">
        <is>
          <t>de oficio</t>
        </is>
      </c>
      <c r="T647" s="25">
        <f>CONCATENATE(J647," ",K647," ",L647," ",M647," ",N647," ",O647," ",P647," ",Q647," ",AG647," ",S647)</f>
        <v/>
      </c>
      <c r="W647" s="25" t="inlineStr">
        <is>
          <t>Proyecto Parcelacion Meritage - Royal Propety Grup SAS - Mensula</t>
        </is>
      </c>
      <c r="AG647" s="25" t="inlineStr">
        <is>
          <t>Predio 190 vereda Perico</t>
        </is>
      </c>
      <c r="AH647" s="25">
        <f>CONCATENATE(X647," ",Y647," ",Z647," ",AA647," ",AB647," ",AC647," ",AD647," ",AE647," ",AT647," ",AG647)</f>
        <v/>
      </c>
      <c r="AI647" s="25" t="inlineStr">
        <is>
          <t>900600338.3 - 800027617.3</t>
        </is>
      </c>
      <c r="AJ647" s="25" t="n">
        <v>3613536</v>
      </c>
      <c r="AK647" s="25" t="inlineStr">
        <is>
          <t>Perico</t>
        </is>
      </c>
      <c r="AL647" s="25" t="inlineStr">
        <is>
          <t>Perico</t>
        </is>
      </c>
      <c r="AP647" s="25" t="n">
        <v>13</v>
      </c>
      <c r="AQ647" s="34" t="n">
        <v>42348</v>
      </c>
      <c r="AU647" s="25" t="inlineStr">
        <is>
          <t xml:space="preserve">Auto de inicio </t>
        </is>
      </c>
      <c r="AV647" s="25" t="inlineStr">
        <is>
          <t>Se recibe carta con acepatacion de cargos.</t>
        </is>
      </c>
    </row>
    <row r="648">
      <c r="B648" s="25" t="inlineStr">
        <is>
          <t>649-2015</t>
        </is>
      </c>
      <c r="C648" s="25" t="n">
        <v>355284</v>
      </c>
      <c r="D648" s="25" t="inlineStr">
        <is>
          <t>HÍDRICO</t>
        </is>
      </c>
      <c r="H648" s="25" t="inlineStr">
        <is>
          <t>Hay aguas negras saliendo a la tuberia de aguas lluvias sobre la acera y la avenida.</t>
        </is>
      </c>
      <c r="I648" s="25" t="inlineStr">
        <is>
          <t>Maria del Carmen</t>
        </is>
      </c>
      <c r="J648" s="25" t="inlineStr">
        <is>
          <t>CL</t>
        </is>
      </c>
      <c r="K648" s="25" t="n">
        <v>36</v>
      </c>
      <c r="L648" s="25" t="inlineStr">
        <is>
          <t>D</t>
        </is>
      </c>
      <c r="M648" s="25" t="inlineStr">
        <is>
          <t>SUR</t>
        </is>
      </c>
      <c r="N648" s="25" t="n">
        <v>23</v>
      </c>
      <c r="P648" s="25" t="n">
        <v>100</v>
      </c>
      <c r="T648" s="25">
        <f>CONCATENATE(J648," ",K648," ",L648," ",M648," ",N648," ",O648," ",P648," ",Q648," ",AG648," ",S648)</f>
        <v/>
      </c>
      <c r="U648" s="25" t="n">
        <v>32339760</v>
      </c>
      <c r="V648" s="25" t="n">
        <v>3360315</v>
      </c>
      <c r="W648" s="25" t="inlineStr">
        <is>
          <t>Estadero el Farolito</t>
        </is>
      </c>
      <c r="X648" s="25" t="inlineStr">
        <is>
          <t>CL</t>
        </is>
      </c>
      <c r="Y648" s="25" t="n">
        <v>36</v>
      </c>
      <c r="Z648" s="25" t="inlineStr">
        <is>
          <t>D</t>
        </is>
      </c>
      <c r="AA648" s="25" t="inlineStr">
        <is>
          <t>SUR</t>
        </is>
      </c>
      <c r="AB648" s="25" t="n">
        <v>23</v>
      </c>
      <c r="AH648" s="25">
        <f>CONCATENATE(X648," ",Y648," ",Z648," ",AA648," ",AB648," ",AC648," ",AD648," ",AE648," ",AT648," ",AG648)</f>
        <v/>
      </c>
      <c r="AI648" s="25" t="inlineStr">
        <is>
          <t>no reporta</t>
        </is>
      </c>
      <c r="AJ648" s="25" t="inlineStr">
        <is>
          <t>no reporta</t>
        </is>
      </c>
      <c r="AK648" s="25" t="inlineStr">
        <is>
          <t>El Escobero</t>
        </is>
      </c>
      <c r="AP648" s="25" t="n">
        <v>10</v>
      </c>
      <c r="AQ648" s="34" t="n">
        <v>42348</v>
      </c>
      <c r="AU648" s="25" t="inlineStr">
        <is>
          <t>Auto de archivo</t>
        </is>
      </c>
    </row>
    <row r="649">
      <c r="B649" s="25" t="inlineStr">
        <is>
          <t>650-2015</t>
        </is>
      </c>
      <c r="C649" s="25" t="n">
        <v>352726</v>
      </c>
      <c r="D649" s="25" t="inlineStr">
        <is>
          <t>FLORA</t>
        </is>
      </c>
      <c r="H649" s="25" t="inlineStr">
        <is>
          <t>Poda de tulipan africano por parte de la accion comunal del barrio jesus de la buena esperanza</t>
        </is>
      </c>
      <c r="I649" s="25" t="inlineStr">
        <is>
          <t>de oficio</t>
        </is>
      </c>
      <c r="T649" s="25">
        <f>CONCATENATE(J649," ",K649," ",L649," ",M649," ",N649," ",O649," ",P649," ",Q649," ",AG649," ",S649)</f>
        <v/>
      </c>
      <c r="W649" s="25" t="inlineStr">
        <is>
          <t>Accion comunal</t>
        </is>
      </c>
      <c r="AG649" s="25" t="inlineStr">
        <is>
          <t>Barrio jesus de la buena esperanza</t>
        </is>
      </c>
      <c r="AH649" s="25">
        <f>CONCATENATE(X649," ",Y649," ",Z649," ",AA649," ",AB649," ",AC649," ",AD649," ",AE649," ",AT649," ",AG649)</f>
        <v/>
      </c>
      <c r="AI649" s="25" t="inlineStr">
        <is>
          <t>no reporta</t>
        </is>
      </c>
      <c r="AJ649" s="25" t="inlineStr">
        <is>
          <t>no reporta</t>
        </is>
      </c>
      <c r="AK649" s="25" t="inlineStr">
        <is>
          <t>El Salado</t>
        </is>
      </c>
      <c r="AP649" s="25" t="n">
        <v>6</v>
      </c>
      <c r="AQ649" s="34" t="n">
        <v>42348</v>
      </c>
      <c r="AU649" s="25" t="inlineStr">
        <is>
          <t>Auto de archivo</t>
        </is>
      </c>
    </row>
    <row r="650">
      <c r="B650" s="25" t="inlineStr">
        <is>
          <t>651-2015</t>
        </is>
      </c>
      <c r="C650" s="25" t="n">
        <v>354476</v>
      </c>
      <c r="D650" s="25" t="inlineStr">
        <is>
          <t>HÍDRICO</t>
        </is>
      </c>
      <c r="H650" s="25" t="inlineStr">
        <is>
          <t xml:space="preserve">Vertimiento de aguas sedimentadas  </t>
        </is>
      </c>
      <c r="I650" s="25" t="inlineStr">
        <is>
          <t>de oficio</t>
        </is>
      </c>
      <c r="T650" s="25">
        <f>CONCATENATE(J650," ",K650," ",L650," ",M650," ",N650," ",O650," ",P650," ",Q650," ",AG650," ",S650)</f>
        <v/>
      </c>
      <c r="W650" s="25" t="inlineStr">
        <is>
          <t>Proyecto Palmeras</t>
        </is>
      </c>
      <c r="X650" s="25" t="inlineStr">
        <is>
          <t>CL</t>
        </is>
      </c>
      <c r="Z650" s="25" t="inlineStr">
        <is>
          <t>B</t>
        </is>
      </c>
      <c r="AB650" s="25" t="n">
        <v>36</v>
      </c>
      <c r="AC650" s="25" t="inlineStr">
        <is>
          <t>A</t>
        </is>
      </c>
      <c r="AD650" s="25" t="n">
        <v>139</v>
      </c>
      <c r="AH650" s="25">
        <f>CONCATENATE(X650," ",Y650," ",Z650," ",AA650," ",AB650," ",AC650," ",AD650," ",AE650," ",AT650," ",AG650)</f>
        <v/>
      </c>
      <c r="AI650" s="25" t="inlineStr">
        <is>
          <t>900378597-2</t>
        </is>
      </c>
      <c r="AJ650" s="25" t="n">
        <v>3136343</v>
      </c>
      <c r="AK650" s="25" t="inlineStr">
        <is>
          <t xml:space="preserve">La Mina </t>
        </is>
      </c>
      <c r="AP650" s="25" t="n">
        <v>6</v>
      </c>
      <c r="AQ650" s="34" t="n">
        <v>42348</v>
      </c>
      <c r="AU650" s="25" t="inlineStr">
        <is>
          <t xml:space="preserve">Auto de inicio </t>
        </is>
      </c>
    </row>
    <row r="651">
      <c r="B651" s="25" t="inlineStr">
        <is>
          <t>652-2015</t>
        </is>
      </c>
      <c r="C651" s="25" t="n">
        <v>354478</v>
      </c>
      <c r="D651" s="25" t="inlineStr">
        <is>
          <t>HÍDRICO</t>
        </is>
      </c>
      <c r="H651" s="25" t="inlineStr">
        <is>
          <t>Lavado de contenedores en via publica.</t>
        </is>
      </c>
      <c r="I651" s="25" t="inlineStr">
        <is>
          <t>de oficio</t>
        </is>
      </c>
      <c r="T651" s="25">
        <f>CONCATENATE(J651," ",K651," ",L651," ",M651," ",N651," ",O651," ",P651," ",Q651," ",AG651," ",S651)</f>
        <v/>
      </c>
      <c r="W651" s="25" t="inlineStr">
        <is>
          <t>Urbanizacion Aguamonte</t>
        </is>
      </c>
      <c r="AH651" s="25">
        <f>CONCATENATE(X651," ",Y651," ",Z651," ",AA651," ",AB651," ",AC651," ",AD651," ",AE651," ",AT651," ",AG651)</f>
        <v/>
      </c>
      <c r="AK651" s="25" t="inlineStr">
        <is>
          <t>El Escobero</t>
        </is>
      </c>
      <c r="AP651" s="25" t="n">
        <v>10</v>
      </c>
      <c r="AQ651" s="34" t="n">
        <v>42348</v>
      </c>
      <c r="AU651" s="25" t="inlineStr">
        <is>
          <t xml:space="preserve">Auto de inicio </t>
        </is>
      </c>
    </row>
    <row r="652">
      <c r="B652" s="25" t="inlineStr">
        <is>
          <t>653-2015</t>
        </is>
      </c>
      <c r="C652" s="25" t="n">
        <v>349715</v>
      </c>
      <c r="D652" s="25" t="inlineStr">
        <is>
          <t>LOTE-PREDIO</t>
        </is>
      </c>
      <c r="H652" s="25" t="inlineStr">
        <is>
          <t>Descolede pozo septico a sitio donde esta emplazado una produccion de pollos lo que perjudica</t>
        </is>
      </c>
      <c r="I652" s="25" t="inlineStr">
        <is>
          <t>sebastian jaramillo</t>
        </is>
      </c>
      <c r="J652" s="25" t="inlineStr">
        <is>
          <t>KR</t>
        </is>
      </c>
      <c r="K652" s="25" t="n">
        <v>42</v>
      </c>
      <c r="L652" s="25" t="inlineStr">
        <is>
          <t>C</t>
        </is>
      </c>
      <c r="N652" s="25" t="n">
        <v>45</v>
      </c>
      <c r="O652" s="25" t="inlineStr">
        <is>
          <t>C</t>
        </is>
      </c>
      <c r="P652" s="25" t="n">
        <v>59</v>
      </c>
      <c r="Q652" s="25" t="inlineStr">
        <is>
          <t>SUR</t>
        </is>
      </c>
      <c r="S652" s="25" t="inlineStr">
        <is>
          <t>casa 163</t>
        </is>
      </c>
      <c r="T652" s="25">
        <f>CONCATENATE(J652," ",K652," ",L652," ",M652," ",N652," ",O652," ",P652," ",Q652," ",AG652," ",S652)</f>
        <v/>
      </c>
      <c r="U652" s="25" t="n">
        <v>1036618398</v>
      </c>
      <c r="V652" s="25" t="inlineStr">
        <is>
          <t>3317117 - 3105167150</t>
        </is>
      </c>
      <c r="W652" s="25" t="inlineStr">
        <is>
          <t>Carlos</t>
        </is>
      </c>
      <c r="AG652" s="25" t="inlineStr">
        <is>
          <t>Finca sector el Roble</t>
        </is>
      </c>
      <c r="AH652" s="25">
        <f>CONCATENATE(X652," ",Y652," ",Z652," ",AA652," ",AB652," ",AC652," ",AD652," ",AE652," ",AT652," ",AG652)</f>
        <v/>
      </c>
      <c r="AJ652" s="25" t="n">
        <v>3183517869</v>
      </c>
      <c r="AK652" s="25" t="inlineStr">
        <is>
          <t>El Vallano</t>
        </is>
      </c>
      <c r="AP652" s="25" t="n">
        <v>11</v>
      </c>
      <c r="AQ652" s="34" t="n">
        <v>42348</v>
      </c>
      <c r="AU652" s="25" t="inlineStr">
        <is>
          <t>Auto de archivo</t>
        </is>
      </c>
    </row>
    <row r="653">
      <c r="B653" s="25" t="inlineStr">
        <is>
          <t>654-2015</t>
        </is>
      </c>
      <c r="C653" s="25" t="n">
        <v>351318</v>
      </c>
      <c r="D653" s="25" t="inlineStr">
        <is>
          <t>HÍDRICO</t>
        </is>
      </c>
      <c r="H653" s="25" t="inlineStr">
        <is>
          <t>Sedimentacion a la quebrada la ayura.</t>
        </is>
      </c>
      <c r="I653" s="25" t="inlineStr">
        <is>
          <t>de oficio</t>
        </is>
      </c>
      <c r="S653" s="25" t="inlineStr">
        <is>
          <t>Proyecto verdum</t>
        </is>
      </c>
      <c r="T653" s="25">
        <f>CONCATENATE(J653," ",K653," ",L653," ",M653," ",N653," ",O653," ",P653," ",Q653," ",AG653," ",S653)</f>
        <v/>
      </c>
      <c r="U653" s="25" t="inlineStr">
        <is>
          <t>no reporta</t>
        </is>
      </c>
      <c r="V653" s="25" t="inlineStr">
        <is>
          <t>no reporta</t>
        </is>
      </c>
      <c r="W653" s="25" t="inlineStr">
        <is>
          <t>proyecto Verdum</t>
        </is>
      </c>
      <c r="X653" s="25" t="inlineStr">
        <is>
          <t>CL</t>
        </is>
      </c>
      <c r="Y653" s="25" t="n">
        <v>39</v>
      </c>
      <c r="Z653" s="25" t="inlineStr">
        <is>
          <t>D</t>
        </is>
      </c>
      <c r="AA653" s="25" t="inlineStr">
        <is>
          <t>SUR</t>
        </is>
      </c>
      <c r="AB653" s="25" t="n">
        <v>24</v>
      </c>
      <c r="AC653" s="25" t="inlineStr">
        <is>
          <t>EE</t>
        </is>
      </c>
      <c r="AD653" s="25" t="n">
        <v>146</v>
      </c>
      <c r="AH653" s="25">
        <f>CONCATENATE(X653," ",Y653," ",Z653," ",AA653," ",AB653," ",AC653," ",AD653," ",AE653," ",AT653," ",AG653)</f>
        <v/>
      </c>
      <c r="AI653" s="25" t="inlineStr">
        <is>
          <t>no reporta</t>
        </is>
      </c>
      <c r="AJ653" s="25" t="inlineStr">
        <is>
          <t>no reporta</t>
        </is>
      </c>
      <c r="AK653" s="25" t="inlineStr">
        <is>
          <t>El Chingui</t>
        </is>
      </c>
      <c r="AP653" s="25" t="n">
        <v>6</v>
      </c>
      <c r="AQ653" s="34" t="n">
        <v>42348</v>
      </c>
      <c r="AU653" s="25" t="inlineStr">
        <is>
          <t>Auto de archivo</t>
        </is>
      </c>
    </row>
    <row r="654">
      <c r="B654" s="25" t="inlineStr">
        <is>
          <t>655-2015</t>
        </is>
      </c>
      <c r="C654" s="25" t="n">
        <v>350263</v>
      </c>
      <c r="D654" s="25" t="inlineStr">
        <is>
          <t>FAUNA DOMÉSTICA</t>
        </is>
      </c>
      <c r="H654" s="25" t="inlineStr">
        <is>
          <t xml:space="preserve">Iba trotando y de las dos casas contiguas salieron 6 perros y me mordieron los perros no tenian bosal ni tradilla. </t>
        </is>
      </c>
      <c r="I654" s="25" t="inlineStr">
        <is>
          <t>Carlos Mario Duque Lopez</t>
        </is>
      </c>
      <c r="J654" s="25" t="inlineStr">
        <is>
          <t>CL</t>
        </is>
      </c>
      <c r="K654" s="25" t="n">
        <v>39</v>
      </c>
      <c r="M654" s="25" t="inlineStr">
        <is>
          <t>SUR</t>
        </is>
      </c>
      <c r="N654" s="25" t="n">
        <v>27</v>
      </c>
      <c r="P654" s="25" t="n">
        <v>55</v>
      </c>
      <c r="T654" s="25">
        <f>CONCATENATE(J654," ",K654," ",L654," ",M654," ",N654," ",O654," ",P654," ",Q654," ",AG654," ",S654)</f>
        <v/>
      </c>
      <c r="U654" s="25" t="inlineStr">
        <is>
          <t>no reporta</t>
        </is>
      </c>
      <c r="V654" s="25" t="n">
        <v>3336385</v>
      </c>
      <c r="W654" s="25" t="inlineStr">
        <is>
          <t>Arcadio</t>
        </is>
      </c>
      <c r="AG654" s="25" t="inlineStr">
        <is>
          <t>Via transv. De la motaña unos metros a mano izquierda subiendo despues de los tubos del tunel</t>
        </is>
      </c>
      <c r="AH654" s="25">
        <f>CONCATENATE(X654," ",Y654," ",Z654," ",AA654," ",AB654," ",AC654," ",AD654," ",AE654," ",AT654," ",AG654)</f>
        <v/>
      </c>
      <c r="AI654" s="25" t="inlineStr">
        <is>
          <t>no reporta</t>
        </is>
      </c>
      <c r="AJ654" s="25" t="inlineStr">
        <is>
          <t>no reporta</t>
        </is>
      </c>
      <c r="AK654" s="25" t="inlineStr">
        <is>
          <t>El Escobero</t>
        </is>
      </c>
      <c r="AP654" s="25" t="n">
        <v>10</v>
      </c>
      <c r="AQ654" s="34" t="n">
        <v>42348</v>
      </c>
      <c r="AU654" s="25" t="inlineStr">
        <is>
          <t xml:space="preserve">Auto de inicio </t>
        </is>
      </c>
    </row>
    <row r="655">
      <c r="B655" s="25" t="inlineStr">
        <is>
          <t>656-2015</t>
        </is>
      </c>
      <c r="C655" s="25" t="inlineStr">
        <is>
          <t>347831 - 358303</t>
        </is>
      </c>
      <c r="D655" s="25" t="inlineStr">
        <is>
          <t>LOTE-PREDIO</t>
        </is>
      </c>
      <c r="H655" s="25" t="inlineStr">
        <is>
          <t>Intervencion de cobertura de pastos y apropiacion del predio</t>
        </is>
      </c>
      <c r="I655" s="25" t="inlineStr">
        <is>
          <t>Alberto Gomez</t>
        </is>
      </c>
      <c r="S655" s="25" t="inlineStr">
        <is>
          <t>Predio 061 el escobero</t>
        </is>
      </c>
      <c r="T655" s="25">
        <f>CONCATENATE(J655," ",K655," ",L655," ",M655," ",N655," ",O655," ",P655," ",Q655," ",AG655," ",S655)</f>
        <v/>
      </c>
      <c r="U655" s="25" t="inlineStr">
        <is>
          <t>no reporta</t>
        </is>
      </c>
      <c r="V655" s="25" t="n">
        <v>3114781</v>
      </c>
      <c r="W655" s="25" t="inlineStr">
        <is>
          <t>Carlos Arango</t>
        </is>
      </c>
      <c r="X655" s="25" t="inlineStr">
        <is>
          <t>CL</t>
        </is>
      </c>
      <c r="Y655" s="25" t="n">
        <v>40</v>
      </c>
      <c r="AA655" s="25" t="inlineStr">
        <is>
          <t>SUR</t>
        </is>
      </c>
      <c r="AB655" s="25" t="n">
        <v>23</v>
      </c>
      <c r="AC655" s="25" t="inlineStr">
        <is>
          <t>A</t>
        </is>
      </c>
      <c r="AG655" s="25" t="inlineStr">
        <is>
          <t>Las Palmas</t>
        </is>
      </c>
      <c r="AH655" s="25">
        <f>CONCATENATE(X655," ",Y655," ",Z655," ",AA655," ",AB655," ",AC655," ",AD655," ",AE655," ",AT655," ",AG655)</f>
        <v/>
      </c>
      <c r="AI655" s="25" t="inlineStr">
        <is>
          <t>no reporta</t>
        </is>
      </c>
      <c r="AJ655" s="25" t="inlineStr">
        <is>
          <t>no reporta</t>
        </is>
      </c>
      <c r="AK655" s="25" t="inlineStr">
        <is>
          <t>El Escobero</t>
        </is>
      </c>
      <c r="AP655" s="25" t="n">
        <v>10</v>
      </c>
      <c r="AQ655" s="34" t="n">
        <v>42348</v>
      </c>
      <c r="AU655" s="25" t="inlineStr">
        <is>
          <t>Auto de archivo</t>
        </is>
      </c>
    </row>
    <row r="656">
      <c r="B656" s="25" t="inlineStr">
        <is>
          <t>657-2015</t>
        </is>
      </c>
      <c r="C656" s="25" t="n">
        <v>351866</v>
      </c>
      <c r="D656" s="25" t="inlineStr">
        <is>
          <t>FAUNA DOMÉSTICA</t>
        </is>
      </c>
      <c r="H656" s="25" t="inlineStr">
        <is>
          <t>Ataque de perro a otro.</t>
        </is>
      </c>
      <c r="I656" s="25" t="inlineStr">
        <is>
          <t>Judith del pilar Araque Cano</t>
        </is>
      </c>
      <c r="S656" s="25" t="inlineStr">
        <is>
          <t>Bloque 101 Int. 821 Parque de la Gloria</t>
        </is>
      </c>
      <c r="T656" s="25">
        <f>CONCATENATE(J656," ",K656," ",L656," ",M656," ",N656," ",O656," ",P656," ",Q656," ",AG656," ",S656)</f>
        <v/>
      </c>
      <c r="U656" s="25" t="n">
        <v>42986473</v>
      </c>
      <c r="V656" s="25" t="inlineStr">
        <is>
          <t>2700424 - 3207984782</t>
        </is>
      </c>
      <c r="W656" s="25" t="inlineStr">
        <is>
          <t>Cesar Ruiz</t>
        </is>
      </c>
      <c r="AG656" s="25" t="inlineStr">
        <is>
          <t>Bloque 101 Int. 429 Parques de la Gloria</t>
        </is>
      </c>
      <c r="AH656" s="25">
        <f>CONCATENATE(X656," ",Y656," ",Z656," ",AA656," ",AB656," ",AC656," ",AD656," ",AE656," ",AT656," ",AG656)</f>
        <v/>
      </c>
      <c r="AI656" s="25" t="inlineStr">
        <is>
          <t>no reporta</t>
        </is>
      </c>
      <c r="AJ656" s="25" t="n">
        <v>2704557</v>
      </c>
      <c r="AK656" s="25" t="inlineStr">
        <is>
          <t>Las Antillas</t>
        </is>
      </c>
      <c r="AP656" s="25" t="n">
        <v>7</v>
      </c>
      <c r="AQ656" s="34" t="n">
        <v>42348</v>
      </c>
      <c r="AU656" s="25" t="inlineStr">
        <is>
          <t>Auto de archivo</t>
        </is>
      </c>
    </row>
    <row r="657">
      <c r="B657" s="25" t="inlineStr">
        <is>
          <t>658-2015</t>
        </is>
      </c>
      <c r="C657" s="25" t="n">
        <v>352225</v>
      </c>
      <c r="D657" s="25" t="inlineStr">
        <is>
          <t>ESPACIO PUBLICOS VERDES</t>
        </is>
      </c>
      <c r="H657" s="25" t="inlineStr">
        <is>
          <t xml:space="preserve">Material de construccion almacenado en espacio publico. </t>
        </is>
      </c>
      <c r="I657" s="25" t="inlineStr">
        <is>
          <t>de oficio</t>
        </is>
      </c>
      <c r="T657" s="25">
        <f>CONCATENATE(J657," ",K657," ",L657," ",M657," ",N657," ",O657," ",P657," ",Q657," ",AG657," ",S657)</f>
        <v/>
      </c>
      <c r="W657" s="25" t="inlineStr">
        <is>
          <t>Proyecto Luxor</t>
        </is>
      </c>
      <c r="X657" s="25" t="inlineStr">
        <is>
          <t>CL</t>
        </is>
      </c>
      <c r="Y657" s="25" t="n">
        <v>46</v>
      </c>
      <c r="Z657" s="25" t="inlineStr">
        <is>
          <t>E</t>
        </is>
      </c>
      <c r="AA657" s="25" t="inlineStr">
        <is>
          <t>SUR</t>
        </is>
      </c>
      <c r="AB657" s="25" t="n">
        <v>42</v>
      </c>
      <c r="AC657" s="25" t="inlineStr">
        <is>
          <t>B</t>
        </is>
      </c>
      <c r="AD657" s="25" t="n">
        <v>54</v>
      </c>
      <c r="AH657" s="25">
        <f>CONCATENATE(X657," ",Y657," ",Z657," ",AA657," ",AB657," ",AC657," ",AD657," ",AE657," ",AT657," ",AG657)</f>
        <v/>
      </c>
      <c r="AI657" s="25" t="inlineStr">
        <is>
          <t>no reporta</t>
        </is>
      </c>
      <c r="AJ657" s="25" t="inlineStr">
        <is>
          <t>no reporta</t>
        </is>
      </c>
      <c r="AK657" s="25" t="inlineStr">
        <is>
          <t>La Paz</t>
        </is>
      </c>
      <c r="AP657" s="25" t="n">
        <v>7</v>
      </c>
      <c r="AQ657" s="34" t="n">
        <v>42348</v>
      </c>
      <c r="AU657" s="25" t="inlineStr">
        <is>
          <t>Auto de archivo</t>
        </is>
      </c>
    </row>
    <row r="658">
      <c r="B658" s="25" t="inlineStr">
        <is>
          <t>659-2015</t>
        </is>
      </c>
      <c r="C658" s="25" t="n">
        <v>350942</v>
      </c>
      <c r="D658" s="25" t="inlineStr">
        <is>
          <t>FAUNA DOMÉSTICA</t>
        </is>
      </c>
      <c r="H658" s="25" t="inlineStr">
        <is>
          <t>Atropello al perro y no lo quiso auxiliar por que a la niña de ella le daba miedo.</t>
        </is>
      </c>
      <c r="I658" s="25" t="inlineStr">
        <is>
          <t>Daniel Jaramillo</t>
        </is>
      </c>
      <c r="J658" s="25" t="inlineStr">
        <is>
          <t>DG</t>
        </is>
      </c>
      <c r="K658" s="25" t="n">
        <v>30</v>
      </c>
      <c r="L658" s="25" t="inlineStr">
        <is>
          <t>A</t>
        </is>
      </c>
      <c r="N658" s="25" t="n">
        <v>35</v>
      </c>
      <c r="P658" s="25" t="n">
        <v>8</v>
      </c>
      <c r="R658" s="25" t="inlineStr">
        <is>
          <t>Apto 221</t>
        </is>
      </c>
      <c r="S658" s="25" t="inlineStr">
        <is>
          <t>Apto 221</t>
        </is>
      </c>
      <c r="T658" s="25">
        <f>CONCATENATE(J658," ",K658," ",L658," ",M658," ",N658," ",O658," ",P658," ",Q658," ",AG658," ",S658)</f>
        <v/>
      </c>
      <c r="U658" s="25" t="inlineStr">
        <is>
          <t>no reporta</t>
        </is>
      </c>
      <c r="V658" s="25" t="n">
        <v>5598043</v>
      </c>
      <c r="W658" s="25" t="inlineStr">
        <is>
          <t>Por determinar PLACA BXS259</t>
        </is>
      </c>
      <c r="AH658" s="25">
        <f>CONCATENATE(X658," ",Y658," ",Z658," ",AA658," ",AB658," ",AC658," ",AD658," ",AE658," ",AT658," ",AG658)</f>
        <v/>
      </c>
      <c r="AI658" s="25" t="inlineStr">
        <is>
          <t>no reporta</t>
        </is>
      </c>
      <c r="AJ658" s="25" t="inlineStr">
        <is>
          <t>no reporta</t>
        </is>
      </c>
      <c r="AK658" s="25" t="inlineStr">
        <is>
          <t>La Sebastiana</t>
        </is>
      </c>
      <c r="AP658" s="25" t="n">
        <v>3</v>
      </c>
      <c r="AQ658" s="34" t="n">
        <v>42348</v>
      </c>
      <c r="AU658" s="25" t="inlineStr">
        <is>
          <t xml:space="preserve">Auto de inicio </t>
        </is>
      </c>
    </row>
    <row r="659">
      <c r="B659" s="25" t="inlineStr">
        <is>
          <t>660-2015</t>
        </is>
      </c>
      <c r="C659" s="25" t="inlineStr">
        <is>
          <t>354014 - 0354014</t>
        </is>
      </c>
      <c r="D659" s="25" t="inlineStr">
        <is>
          <t>FLORA</t>
        </is>
      </c>
      <c r="H659" s="25" t="inlineStr">
        <is>
          <t>Riesgo de arbol de higueron que tiene ramas muy grandes y puede afectar la vivienda.</t>
        </is>
      </c>
      <c r="I659" s="25" t="inlineStr">
        <is>
          <t>Jaime Gomez</t>
        </is>
      </c>
      <c r="T659" s="25">
        <f>CONCATENATE(J659," ",K659," ",L659," ",M659," ",N659," ",O659," ",P659," ",Q659," ",AG659," ",S659)</f>
        <v/>
      </c>
      <c r="V659" s="25" t="n">
        <v>3363948</v>
      </c>
      <c r="W659" s="25" t="inlineStr">
        <is>
          <t>Lorenzo Jaramillo Gomez</t>
        </is>
      </c>
      <c r="AH659" s="25">
        <f>CONCATENATE(X659," ",Y659," ",Z659," ",AA659," ",AB659," ",AC659," ",AD659," ",AE659," ",AT659," ",AG659)</f>
        <v/>
      </c>
      <c r="AI659" s="25" t="inlineStr">
        <is>
          <t>no reporta</t>
        </is>
      </c>
      <c r="AJ659" s="25" t="inlineStr">
        <is>
          <t>no reporta</t>
        </is>
      </c>
      <c r="AK659" s="25" t="inlineStr">
        <is>
          <t>El Esmeraldal</t>
        </is>
      </c>
      <c r="AP659" s="25" t="n">
        <v>4</v>
      </c>
      <c r="AQ659" s="34" t="n">
        <v>42348</v>
      </c>
      <c r="AU659" s="25" t="inlineStr">
        <is>
          <t>Auto de archivo</t>
        </is>
      </c>
    </row>
    <row r="660">
      <c r="B660" s="25" t="inlineStr">
        <is>
          <t>661-2015</t>
        </is>
      </c>
      <c r="C660" s="25" t="n">
        <v>354012</v>
      </c>
      <c r="D660" s="25" t="inlineStr">
        <is>
          <t>FAUNA DOMÉSTICA</t>
        </is>
      </c>
      <c r="H660" s="25" t="inlineStr">
        <is>
          <t>El perro de propiedad del perjudicante me mordio, el perro lo mantiene suelto y al parecer no esta vacunado.</t>
        </is>
      </c>
      <c r="I660" s="25" t="inlineStr">
        <is>
          <t>Piedad Elena Berrio Rodriguez</t>
        </is>
      </c>
      <c r="J660" s="25" t="inlineStr">
        <is>
          <t>KR</t>
        </is>
      </c>
      <c r="K660" s="25" t="n">
        <v>24</v>
      </c>
      <c r="L660" s="25" t="inlineStr">
        <is>
          <t>C</t>
        </is>
      </c>
      <c r="N660" s="25" t="n">
        <v>41</v>
      </c>
      <c r="P660" s="25" t="n">
        <v>0</v>
      </c>
      <c r="R660" s="25" t="inlineStr">
        <is>
          <t>Int. 128</t>
        </is>
      </c>
      <c r="T660" s="25">
        <f>CONCATENATE(J660," ",K660," ",L660," ",M660," ",N660," ",O660," ",P660," ",Q660," ",AG660," ",S660)</f>
        <v/>
      </c>
      <c r="V660" s="25" t="inlineStr">
        <is>
          <t>3336778 - 3113096469</t>
        </is>
      </c>
      <c r="W660" s="25" t="inlineStr">
        <is>
          <t>Julian Quintero</t>
        </is>
      </c>
      <c r="X660" s="25" t="inlineStr">
        <is>
          <t>KR</t>
        </is>
      </c>
      <c r="Y660" s="25" t="n">
        <v>24</v>
      </c>
      <c r="Z660" s="25" t="inlineStr">
        <is>
          <t>C</t>
        </is>
      </c>
      <c r="AB660" s="25" t="n">
        <v>41</v>
      </c>
      <c r="AD660" s="25" t="n">
        <v>0</v>
      </c>
      <c r="AE660" s="25" t="inlineStr">
        <is>
          <t>SUR</t>
        </is>
      </c>
      <c r="AG660" s="25" t="inlineStr">
        <is>
          <t>Interior 112 EL CAPIRO</t>
        </is>
      </c>
      <c r="AH660" s="25">
        <f>CONCATENATE(X660," ",Y660," ",Z660," ",AA660," ",AB660," ",AC660," ",AD660," ",AE660," ",AT660," ",AG660)</f>
        <v/>
      </c>
      <c r="AI660" s="25" t="inlineStr">
        <is>
          <t>no reporta</t>
        </is>
      </c>
      <c r="AJ660" s="25" t="inlineStr">
        <is>
          <t>no reporta</t>
        </is>
      </c>
      <c r="AK660" s="25" t="inlineStr">
        <is>
          <t>El Vallano</t>
        </is>
      </c>
      <c r="AP660" s="25" t="n">
        <v>11</v>
      </c>
      <c r="AQ660" s="34" t="n">
        <v>42348</v>
      </c>
      <c r="AU660" s="25" t="inlineStr">
        <is>
          <t>Auto de archivo</t>
        </is>
      </c>
    </row>
    <row r="661">
      <c r="B661" s="25" t="inlineStr">
        <is>
          <t>662-2015</t>
        </is>
      </c>
      <c r="C661" s="25" t="n">
        <v>355925</v>
      </c>
      <c r="D661" s="25" t="inlineStr">
        <is>
          <t>FAUNA DOMÉSTICA</t>
        </is>
      </c>
      <c r="H661" s="25" t="inlineStr">
        <is>
          <t>Sube por mi casa a alta velocidad y mato a mi perrita</t>
        </is>
      </c>
      <c r="I661" s="25" t="inlineStr">
        <is>
          <t>Gladys Perez</t>
        </is>
      </c>
      <c r="T661" s="25">
        <f>CONCATENATE(J661," ",K661," ",L661," ",M661," ",N661," ",O661," ",P661," ",Q661," ",AG661," ",S661)</f>
        <v/>
      </c>
      <c r="U661" s="25" t="n">
        <v>32329693</v>
      </c>
      <c r="V661" s="25" t="n">
        <v>2700494</v>
      </c>
      <c r="W661" s="25" t="inlineStr">
        <is>
          <t>Olmer Restrepo</t>
        </is>
      </c>
      <c r="AG661" s="25" t="inlineStr">
        <is>
          <t>El vallano, del estadero caza dora para abajo.</t>
        </is>
      </c>
      <c r="AH661" s="25">
        <f>CONCATENATE(X661," ",Y661," ",Z661," ",AA661," ",AB661," ",AC661," ",AD661," ",AE661," ",AT661," ",AG661)</f>
        <v/>
      </c>
      <c r="AI661" s="25" t="inlineStr">
        <is>
          <t>no reporta</t>
        </is>
      </c>
      <c r="AJ661" s="25" t="inlineStr">
        <is>
          <t>no reporta</t>
        </is>
      </c>
      <c r="AK661" s="25" t="inlineStr">
        <is>
          <t>El Vallano</t>
        </is>
      </c>
      <c r="AP661" s="25" t="n">
        <v>11</v>
      </c>
      <c r="AQ661" s="34" t="n">
        <v>42348</v>
      </c>
      <c r="AU661" s="25" t="inlineStr">
        <is>
          <t xml:space="preserve">Auto de inicio </t>
        </is>
      </c>
    </row>
    <row r="662">
      <c r="B662" s="25" t="inlineStr">
        <is>
          <t>663-2015</t>
        </is>
      </c>
      <c r="C662" s="25" t="inlineStr">
        <is>
          <t>354783 - 356690</t>
        </is>
      </c>
      <c r="D662" s="25" t="inlineStr">
        <is>
          <t>FAUNA DOMÉSTICA</t>
        </is>
      </c>
      <c r="H662" s="25" t="inlineStr">
        <is>
          <t>tiene 3 perros los cuales dejan sueltos todo el dia por el sector ya han matado varios animales.</t>
        </is>
      </c>
      <c r="I662" s="25" t="inlineStr">
        <is>
          <t>Julieth andrea mesa</t>
        </is>
      </c>
      <c r="J662" s="25" t="inlineStr">
        <is>
          <t>KR</t>
        </is>
      </c>
      <c r="K662" s="25" t="n">
        <v>24</v>
      </c>
      <c r="L662" s="25" t="inlineStr">
        <is>
          <t>EE</t>
        </is>
      </c>
      <c r="N662" s="25" t="n">
        <v>38</v>
      </c>
      <c r="O662" s="25" t="inlineStr">
        <is>
          <t>D</t>
        </is>
      </c>
      <c r="P662" s="25" t="n">
        <v>16</v>
      </c>
      <c r="Q662" s="25" t="inlineStr">
        <is>
          <t>SUR</t>
        </is>
      </c>
      <c r="R662" s="25" t="inlineStr">
        <is>
          <t>Int. 08</t>
        </is>
      </c>
      <c r="S662" s="25" t="inlineStr">
        <is>
          <t>Int. 08</t>
        </is>
      </c>
      <c r="T662" s="25">
        <f>CONCATENATE(J662," ",K662," ",L662," ",M662," ",N662," ",O662," ",P662," ",Q662," ",AG662," ",S662)</f>
        <v/>
      </c>
      <c r="U662" s="25" t="n">
        <v>2760153</v>
      </c>
      <c r="V662" s="25" t="n">
        <v>3017164756</v>
      </c>
      <c r="W662" s="25" t="inlineStr">
        <is>
          <t>Jeison Lopez</t>
        </is>
      </c>
      <c r="X662" s="25" t="inlineStr">
        <is>
          <t>KR</t>
        </is>
      </c>
      <c r="Y662" s="25" t="n">
        <v>24</v>
      </c>
      <c r="Z662" s="25" t="inlineStr">
        <is>
          <t>EE</t>
        </is>
      </c>
      <c r="AB662" s="25" t="n">
        <v>38</v>
      </c>
      <c r="AC662" s="25" t="inlineStr">
        <is>
          <t>D</t>
        </is>
      </c>
      <c r="AD662" s="25" t="n">
        <v>16</v>
      </c>
      <c r="AE662" s="25" t="inlineStr">
        <is>
          <t>SUR</t>
        </is>
      </c>
      <c r="AF662" s="25" t="inlineStr">
        <is>
          <t>Int. 08</t>
        </is>
      </c>
      <c r="AG662" s="25" t="inlineStr">
        <is>
          <t>Int. 08</t>
        </is>
      </c>
      <c r="AH662" s="25">
        <f>CONCATENATE(X662," ",Y662," ",Z662," ",AA662," ",AB662," ",AC662," ",AD662," ",AE662," ",AT662," ",AG662)</f>
        <v/>
      </c>
      <c r="AI662" s="25" t="n">
        <v>1037658071</v>
      </c>
      <c r="AJ662" s="25" t="n">
        <v>2713181</v>
      </c>
      <c r="AK662" s="25" t="inlineStr">
        <is>
          <t>El Chingui</t>
        </is>
      </c>
      <c r="AP662" s="25" t="n">
        <v>6</v>
      </c>
      <c r="AQ662" s="34" t="n">
        <v>42354</v>
      </c>
      <c r="AU662" s="25" t="inlineStr">
        <is>
          <t>Citaciones</t>
        </is>
      </c>
    </row>
    <row r="663">
      <c r="B663" s="25" t="inlineStr">
        <is>
          <t>664-2015</t>
        </is>
      </c>
      <c r="C663" s="25" t="inlineStr">
        <is>
          <t>354784 - 362141</t>
        </is>
      </c>
      <c r="D663" s="25" t="inlineStr">
        <is>
          <t>FAUNA DOMÉSTICA</t>
        </is>
      </c>
      <c r="H663" s="25" t="inlineStr">
        <is>
          <t>Tiene un pitbull y a mi no me puede ni ver, solicito ayuda con este tema</t>
        </is>
      </c>
      <c r="I663" s="25" t="inlineStr">
        <is>
          <t>Francisco Mazo</t>
        </is>
      </c>
      <c r="T663" s="25">
        <f>CONCATENATE(J663," ",K663," ",L663," ",M663," ",N663," ",O663," ",P663," ",Q663," ",AG663," ",S663)</f>
        <v/>
      </c>
      <c r="U663" s="25" t="n">
        <v>3407658</v>
      </c>
      <c r="V663" s="25" t="n">
        <v>3133472</v>
      </c>
      <c r="W663" s="25" t="inlineStr">
        <is>
          <t>Julian Colorado</t>
        </is>
      </c>
      <c r="X663" s="25" t="inlineStr">
        <is>
          <t>KR</t>
        </is>
      </c>
      <c r="Y663" s="25" t="n">
        <v>27</v>
      </c>
      <c r="Z663" s="25" t="inlineStr">
        <is>
          <t>B</t>
        </is>
      </c>
      <c r="AB663" s="25" t="n">
        <v>23</v>
      </c>
      <c r="AD663" s="25" t="n">
        <v>100</v>
      </c>
      <c r="AE663" s="25" t="inlineStr">
        <is>
          <t>SUR</t>
        </is>
      </c>
      <c r="AG663" s="25" t="inlineStr">
        <is>
          <t>Por la cancha de zuñiga</t>
        </is>
      </c>
      <c r="AH663" s="25">
        <f>CONCATENATE(X663," ",Y663," ",Z663," ",AA663," ",AB663," ",AC663," ",AD663," ",AE663," ",AT663," ",AG663)</f>
        <v/>
      </c>
      <c r="AI663" s="25" t="inlineStr">
        <is>
          <t>no reporta</t>
        </is>
      </c>
      <c r="AJ663" s="25" t="n">
        <v>3170317</v>
      </c>
      <c r="AK663" s="25" t="inlineStr">
        <is>
          <t>Zuñiga</t>
        </is>
      </c>
      <c r="AP663" s="25" t="n">
        <v>4</v>
      </c>
      <c r="AQ663" s="34" t="n">
        <v>42354</v>
      </c>
      <c r="AU663" s="25" t="inlineStr">
        <is>
          <t>Citaciones</t>
        </is>
      </c>
    </row>
    <row r="664">
      <c r="B664" s="25" t="inlineStr">
        <is>
          <t>665-2015</t>
        </is>
      </c>
      <c r="C664" s="25" t="n">
        <v>352989</v>
      </c>
      <c r="E664" s="25" t="inlineStr">
        <is>
          <t>RESIDUOS SOLIDOS</t>
        </is>
      </c>
      <c r="H664" s="25" t="inlineStr">
        <is>
          <t xml:space="preserve">Inadecuada disposición de residuos solidos. </t>
        </is>
      </c>
      <c r="I664" s="25" t="inlineStr">
        <is>
          <t>de oficio</t>
        </is>
      </c>
      <c r="T664" s="25">
        <f>CONCATENATE(J664," ",K664," ",L664," ",M664," ",N664," ",O664," ",P664," ",Q664," ",AG664," ",S664)</f>
        <v/>
      </c>
      <c r="W664" s="25" t="inlineStr">
        <is>
          <t>Por determinar</t>
        </is>
      </c>
      <c r="X664" s="25" t="inlineStr">
        <is>
          <t>CL</t>
        </is>
      </c>
      <c r="Y664" s="25" t="n">
        <v>37</v>
      </c>
      <c r="AA664" s="25" t="inlineStr">
        <is>
          <t>SUR</t>
        </is>
      </c>
      <c r="AB664" s="25" t="n">
        <v>39</v>
      </c>
      <c r="AD664" s="25" t="n">
        <v>18</v>
      </c>
      <c r="AH664" s="25">
        <f>CONCATENATE(X664," ",Y664," ",Z664," ",AA664," ",AB664," ",AC664," ",AD664," ",AE664," ",AT664," ",AG664)</f>
        <v/>
      </c>
      <c r="AI664" s="25" t="inlineStr">
        <is>
          <t>no reporta</t>
        </is>
      </c>
      <c r="AJ664" s="25" t="inlineStr">
        <is>
          <t>no reporta</t>
        </is>
      </c>
      <c r="AK664" s="25" t="inlineStr">
        <is>
          <t>Zona Centro</t>
        </is>
      </c>
      <c r="AP664" s="25" t="n">
        <v>9</v>
      </c>
      <c r="AQ664" s="34" t="n">
        <v>42354</v>
      </c>
      <c r="AU664" s="25" t="inlineStr">
        <is>
          <t>Auto de archivo</t>
        </is>
      </c>
    </row>
    <row r="665">
      <c r="B665" s="25" t="inlineStr">
        <is>
          <t>666-2015</t>
        </is>
      </c>
      <c r="C665" s="25" t="n">
        <v>353010</v>
      </c>
      <c r="E665" s="25" t="inlineStr">
        <is>
          <t>RESIDUOS SOLIDOS</t>
        </is>
      </c>
      <c r="H665" s="25" t="inlineStr">
        <is>
          <t xml:space="preserve">Inadecuada disposición de residuos solidos. </t>
        </is>
      </c>
      <c r="I665" s="25" t="inlineStr">
        <is>
          <t>de oficio</t>
        </is>
      </c>
      <c r="T665" s="25">
        <f>CONCATENATE(J665," ",K665," ",L665," ",M665," ",N665," ",O665," ",P665," ",Q665," ",AG665," ",S665)</f>
        <v/>
      </c>
      <c r="W665" s="25" t="inlineStr">
        <is>
          <t>por determinar</t>
        </is>
      </c>
      <c r="X665" s="25" t="inlineStr">
        <is>
          <t>CL</t>
        </is>
      </c>
      <c r="Y665" s="25" t="n">
        <v>43</v>
      </c>
      <c r="AB665" s="25" t="n">
        <v>36</v>
      </c>
      <c r="AD665" s="25" t="n">
        <v>11</v>
      </c>
      <c r="AH665" s="25">
        <f>CONCATENATE(X665," ",Y665," ",Z665," ",AA665," ",AB665," ",AC665," ",AD665," ",AE665," ",AT665," ",AG665)</f>
        <v/>
      </c>
      <c r="AI665" s="25" t="inlineStr">
        <is>
          <t>no reporta</t>
        </is>
      </c>
      <c r="AJ665" s="25" t="inlineStr">
        <is>
          <t>no reporta</t>
        </is>
      </c>
      <c r="AK665" s="25" t="inlineStr">
        <is>
          <t>Zona Centro</t>
        </is>
      </c>
      <c r="AP665" s="25" t="n">
        <v>9</v>
      </c>
      <c r="AQ665" s="34" t="n">
        <v>42354</v>
      </c>
      <c r="AU665" s="25" t="inlineStr">
        <is>
          <t>Auto de archivo</t>
        </is>
      </c>
    </row>
    <row r="666">
      <c r="B666" s="25" t="inlineStr">
        <is>
          <t>667-2015</t>
        </is>
      </c>
      <c r="C666" s="25" t="n">
        <v>352988</v>
      </c>
      <c r="E666" s="25" t="inlineStr">
        <is>
          <t>RESIDUOS SOLIDOS</t>
        </is>
      </c>
      <c r="H666" s="25" t="inlineStr">
        <is>
          <t xml:space="preserve">Inadecuada disposición de residuos solidos. </t>
        </is>
      </c>
      <c r="I666" s="25" t="inlineStr">
        <is>
          <t>de oficio</t>
        </is>
      </c>
      <c r="T666" s="25">
        <f>CONCATENATE(J666," ",K666," ",L666," ",M666," ",N666," ",O666," ",P666," ",Q666," ",AG666," ",S666)</f>
        <v/>
      </c>
      <c r="W666" s="25" t="inlineStr">
        <is>
          <t>La feria del Calzado</t>
        </is>
      </c>
      <c r="X666" s="25" t="inlineStr">
        <is>
          <t>KR</t>
        </is>
      </c>
      <c r="Y666" s="25" t="n">
        <v>43</v>
      </c>
      <c r="AB666" s="25" t="n">
        <v>35</v>
      </c>
      <c r="AD666" s="25" t="n">
        <v>66</v>
      </c>
      <c r="AG666" s="25" t="inlineStr">
        <is>
          <t>contiguo</t>
        </is>
      </c>
      <c r="AH666" s="25">
        <f>CONCATENATE(X666," ",Y666," ",Z666," ",AA666," ",AB666," ",AC666," ",AD666," ",AE666," ",AT666," ",AG666)</f>
        <v/>
      </c>
      <c r="AI666" s="25" t="inlineStr">
        <is>
          <t>no reporta</t>
        </is>
      </c>
      <c r="AJ666" s="25" t="inlineStr">
        <is>
          <t>no reporta</t>
        </is>
      </c>
      <c r="AK666" s="25" t="inlineStr">
        <is>
          <t>Zona Centro</t>
        </is>
      </c>
      <c r="AP666" s="25" t="n">
        <v>9</v>
      </c>
      <c r="AQ666" s="34" t="n">
        <v>42354</v>
      </c>
      <c r="AU666" s="25" t="inlineStr">
        <is>
          <t xml:space="preserve">Auto de inicio </t>
        </is>
      </c>
    </row>
    <row r="667">
      <c r="B667" s="25" t="inlineStr">
        <is>
          <t>668-2015</t>
        </is>
      </c>
      <c r="C667" s="25" t="n">
        <v>353011</v>
      </c>
      <c r="E667" s="25" t="inlineStr">
        <is>
          <t>RESIDUOS SOLIDOS</t>
        </is>
      </c>
      <c r="H667" s="25" t="inlineStr">
        <is>
          <t>Inadecuada disposicion de residuos solidos.</t>
        </is>
      </c>
      <c r="I667" s="25" t="inlineStr">
        <is>
          <t>de oficio</t>
        </is>
      </c>
      <c r="T667" s="25">
        <f>CONCATENATE(J667," ",K667," ",L667," ",M667," ",N667," ",O667," ",P667," ",Q667," ",AG667," ",S667)</f>
        <v/>
      </c>
      <c r="W667" s="25" t="inlineStr">
        <is>
          <t>parqueadero</t>
        </is>
      </c>
      <c r="X667" s="25" t="inlineStr">
        <is>
          <t>CL</t>
        </is>
      </c>
      <c r="Y667" s="25" t="n">
        <v>36</v>
      </c>
      <c r="AA667" s="25" t="inlineStr">
        <is>
          <t>SUR</t>
        </is>
      </c>
      <c r="AB667" s="25" t="n">
        <v>43</v>
      </c>
      <c r="AC667" s="25" t="inlineStr">
        <is>
          <t>A</t>
        </is>
      </c>
      <c r="AD667" s="25" t="n">
        <v>25</v>
      </c>
      <c r="AH667" s="25">
        <f>CONCATENATE(X667," ",Y667," ",Z667," ",AA667," ",AB667," ",AC667," ",AD667," ",AE667," ",AT667," ",AG667)</f>
        <v/>
      </c>
      <c r="AI667" s="25" t="inlineStr">
        <is>
          <t>no reporta</t>
        </is>
      </c>
      <c r="AJ667" s="25" t="inlineStr">
        <is>
          <t>no reporta</t>
        </is>
      </c>
      <c r="AK667" s="25" t="inlineStr">
        <is>
          <t>Zona Centro</t>
        </is>
      </c>
      <c r="AP667" s="25" t="n">
        <v>9</v>
      </c>
      <c r="AQ667" s="34" t="n">
        <v>42354</v>
      </c>
      <c r="AU667" s="25" t="inlineStr">
        <is>
          <t>Auto de archivo</t>
        </is>
      </c>
    </row>
    <row r="668">
      <c r="B668" s="25" t="inlineStr">
        <is>
          <t>669-2015</t>
        </is>
      </c>
      <c r="C668" s="25" t="n">
        <v>346756</v>
      </c>
      <c r="E668" s="25" t="inlineStr">
        <is>
          <t>RESIDUOS SOLIDOS</t>
        </is>
      </c>
      <c r="H668" s="25" t="inlineStr">
        <is>
          <t>Inadecuada disposicion de residuos solidos.</t>
        </is>
      </c>
      <c r="I668" s="25" t="inlineStr">
        <is>
          <t>de oficio</t>
        </is>
      </c>
      <c r="T668" s="25">
        <f>CONCATENATE(J668," ",K668," ",L668," ",M668," ",N668," ",O668," ",P668," ",Q668," ",AG668," ",S668)</f>
        <v/>
      </c>
      <c r="W668" s="25" t="inlineStr">
        <is>
          <t>La feria del Calzado</t>
        </is>
      </c>
      <c r="X668" s="25" t="inlineStr">
        <is>
          <t>KR</t>
        </is>
      </c>
      <c r="Y668" s="25" t="n">
        <v>43</v>
      </c>
      <c r="AB668" s="25" t="n">
        <v>35</v>
      </c>
      <c r="AD668" s="25" t="n">
        <v>66</v>
      </c>
      <c r="AG668" s="25" t="inlineStr">
        <is>
          <t>Contiguo</t>
        </is>
      </c>
      <c r="AH668" s="25">
        <f>CONCATENATE(X668," ",Y668," ",Z668," ",AA668," ",AB668," ",AC668," ",AD668," ",AE668," ",AT668," ",AG668)</f>
        <v/>
      </c>
      <c r="AI668" s="25" t="inlineStr">
        <is>
          <t>no reporta</t>
        </is>
      </c>
      <c r="AJ668" s="25" t="inlineStr">
        <is>
          <t>no reporta</t>
        </is>
      </c>
      <c r="AK668" s="25" t="inlineStr">
        <is>
          <t>Zona Centro</t>
        </is>
      </c>
      <c r="AP668" s="25" t="n">
        <v>9</v>
      </c>
      <c r="AQ668" s="34" t="n">
        <v>42354</v>
      </c>
      <c r="AU668" s="25" t="inlineStr">
        <is>
          <t>Auto de archivo</t>
        </is>
      </c>
    </row>
    <row r="669">
      <c r="B669" s="25" t="inlineStr">
        <is>
          <t>670-2015</t>
        </is>
      </c>
      <c r="C669" s="25" t="n">
        <v>346755</v>
      </c>
      <c r="E669" s="25" t="inlineStr">
        <is>
          <t>RESIDUOS SOLIDOS</t>
        </is>
      </c>
      <c r="H669" s="25" t="inlineStr">
        <is>
          <t>Inadecuada disposicion de residuos solidos.</t>
        </is>
      </c>
      <c r="I669" s="25" t="inlineStr">
        <is>
          <t>de oficio</t>
        </is>
      </c>
      <c r="T669" s="25">
        <f>CONCATENATE(J669," ",K669," ",L669," ",M669," ",N669," ",O669," ",P669," ",Q669," ",AG669," ",S669)</f>
        <v/>
      </c>
      <c r="W669" s="25" t="inlineStr">
        <is>
          <t>CARRO Placas HME 715 caldas</t>
        </is>
      </c>
      <c r="AH669" s="25">
        <f>CONCATENATE(X669," ",Y669," ",Z669," ",AA669," ",AB669," ",AC669," ",AD669," ",AE669," ",AT669," ",AG669)</f>
        <v/>
      </c>
      <c r="AI669" s="25" t="inlineStr">
        <is>
          <t>no reporta</t>
        </is>
      </c>
      <c r="AJ669" s="25" t="inlineStr">
        <is>
          <t>no reporta</t>
        </is>
      </c>
      <c r="AK669" s="25" t="inlineStr">
        <is>
          <t>Santa Catalina</t>
        </is>
      </c>
      <c r="AP669" s="25" t="n">
        <v>10</v>
      </c>
      <c r="AQ669" s="34" t="n">
        <v>42354</v>
      </c>
      <c r="AU669" s="25" t="inlineStr">
        <is>
          <t>Auto de archivo</t>
        </is>
      </c>
    </row>
    <row r="670">
      <c r="B670" s="25" t="inlineStr">
        <is>
          <t>671-2015</t>
        </is>
      </c>
      <c r="C670" s="25" t="n">
        <v>352730</v>
      </c>
      <c r="E670" s="25" t="inlineStr">
        <is>
          <t>RESIDUOS SOLIDOS</t>
        </is>
      </c>
      <c r="H670" s="25" t="inlineStr">
        <is>
          <t>Inadecuada disposicion de residuos solidos.</t>
        </is>
      </c>
      <c r="I670" s="25" t="inlineStr">
        <is>
          <t>de oficio</t>
        </is>
      </c>
      <c r="T670" s="25">
        <f>CONCATENATE(J670," ",K670," ",L670," ",M670," ",N670," ",O670," ",P670," ",Q670," ",AG670," ",S670)</f>
        <v/>
      </c>
      <c r="W670" s="25" t="inlineStr">
        <is>
          <t>Carro Placa LLG 704</t>
        </is>
      </c>
      <c r="AH670" s="25">
        <f>CONCATENATE(X670," ",Y670," ",Z670," ",AA670," ",AB670," ",AC670," ",AD670," ",AE670," ",AT670," ",AG670)</f>
        <v/>
      </c>
      <c r="AI670" s="25" t="inlineStr">
        <is>
          <t>no reporta</t>
        </is>
      </c>
      <c r="AJ670" s="25" t="inlineStr">
        <is>
          <t>no reporta</t>
        </is>
      </c>
      <c r="AK670" s="25" t="inlineStr">
        <is>
          <t>Zona Centro</t>
        </is>
      </c>
      <c r="AP670" s="25" t="n">
        <v>9</v>
      </c>
      <c r="AQ670" s="34" t="n">
        <v>42354</v>
      </c>
      <c r="AU670" s="25" t="inlineStr">
        <is>
          <t xml:space="preserve">Auto de inicio </t>
        </is>
      </c>
    </row>
    <row r="671">
      <c r="B671" s="25" t="inlineStr">
        <is>
          <t>672-2015</t>
        </is>
      </c>
      <c r="C671" s="25" t="n">
        <v>352731</v>
      </c>
      <c r="E671" s="25" t="inlineStr">
        <is>
          <t>RESIDUOS SOLIDOS</t>
        </is>
      </c>
      <c r="H671" s="25" t="inlineStr">
        <is>
          <t>Inadecuada disposicion de residuos solidos.</t>
        </is>
      </c>
      <c r="I671" s="25" t="inlineStr">
        <is>
          <t>de oficio</t>
        </is>
      </c>
      <c r="T671" s="25">
        <f>CONCATENATE(J671," ",K671," ",L671," ",M671," ",N671," ",O671," ",P671," ",Q671," ",AG671," ",S671)</f>
        <v/>
      </c>
      <c r="W671" s="25" t="inlineStr">
        <is>
          <t>Carro placas FCU 412</t>
        </is>
      </c>
      <c r="X671" s="25" t="inlineStr">
        <is>
          <t>CL</t>
        </is>
      </c>
      <c r="Y671" s="25" t="n">
        <v>36</v>
      </c>
      <c r="AA671" s="25" t="inlineStr">
        <is>
          <t>SUR</t>
        </is>
      </c>
      <c r="AB671" s="25" t="n">
        <v>39</v>
      </c>
      <c r="AH671" s="25">
        <f>CONCATENATE(X671," ",Y671," ",Z671," ",AA671," ",AB671," ",AC671," ",AD671," ",AE671," ",AT671," ",AG671)</f>
        <v/>
      </c>
      <c r="AI671" s="25" t="inlineStr">
        <is>
          <t>no reporta</t>
        </is>
      </c>
      <c r="AJ671" s="25" t="inlineStr">
        <is>
          <t>no reporta</t>
        </is>
      </c>
      <c r="AK671" s="25" t="inlineStr">
        <is>
          <t>Zona Centro</t>
        </is>
      </c>
      <c r="AP671" s="25" t="n">
        <v>9</v>
      </c>
      <c r="AQ671" s="34" t="n">
        <v>42354</v>
      </c>
      <c r="AU671" s="25" t="inlineStr">
        <is>
          <t>Auto de archivo</t>
        </is>
      </c>
    </row>
    <row r="672">
      <c r="B672" s="25" t="inlineStr">
        <is>
          <t>673-2015</t>
        </is>
      </c>
      <c r="C672" s="25" t="n">
        <v>352729</v>
      </c>
      <c r="E672" s="25" t="inlineStr">
        <is>
          <t>RESIDUOS SOLIDOS</t>
        </is>
      </c>
      <c r="H672" s="25" t="inlineStr">
        <is>
          <t>Inadecuada disposicion de residuos solidos.</t>
        </is>
      </c>
      <c r="I672" s="25" t="inlineStr">
        <is>
          <t>de oficio</t>
        </is>
      </c>
      <c r="T672" s="25">
        <f>CONCATENATE(J672," ",K672," ",L672," ",M672," ",N672," ",O672," ",P672," ",Q672," ",AG672," ",S672)</f>
        <v/>
      </c>
      <c r="W672" s="25" t="inlineStr">
        <is>
          <t>Motocicleta placa AWF 02C</t>
        </is>
      </c>
      <c r="AH672" s="25">
        <f>CONCATENATE(X672," ",Y672," ",Z672," ",AA672," ",AB672," ",AC672," ",AD672," ",AE672," ",AT672," ",AG672)</f>
        <v/>
      </c>
      <c r="AI672" s="25" t="inlineStr">
        <is>
          <t>no reporta</t>
        </is>
      </c>
      <c r="AJ672" s="25" t="inlineStr">
        <is>
          <t>no reporta</t>
        </is>
      </c>
      <c r="AK672" s="25" t="inlineStr">
        <is>
          <t>Mesa</t>
        </is>
      </c>
      <c r="AP672" s="25" t="n">
        <v>9</v>
      </c>
      <c r="AQ672" s="34" t="n">
        <v>42354</v>
      </c>
      <c r="AU672" s="25" t="inlineStr">
        <is>
          <t>Auto de archivo</t>
        </is>
      </c>
    </row>
    <row r="673">
      <c r="B673" s="25" t="inlineStr">
        <is>
          <t>674-2015</t>
        </is>
      </c>
      <c r="C673" s="25" t="n">
        <v>346754</v>
      </c>
      <c r="E673" s="25" t="inlineStr">
        <is>
          <t>RESIDUOS SOLIDOS</t>
        </is>
      </c>
      <c r="H673" s="25" t="inlineStr">
        <is>
          <t>Inadecuada disposicion de residuos solidos.</t>
        </is>
      </c>
      <c r="I673" s="25" t="inlineStr">
        <is>
          <t>de oficio</t>
        </is>
      </c>
      <c r="T673" s="25">
        <f>CONCATENATE(J673," ",K673," ",L673," ",M673," ",N673," ",O673," ",P673," ",Q673," ",AG673," ",S673)</f>
        <v/>
      </c>
      <c r="W673" s="25" t="inlineStr">
        <is>
          <t>Campo Amor</t>
        </is>
      </c>
      <c r="X673" s="25" t="inlineStr">
        <is>
          <t>CL</t>
        </is>
      </c>
      <c r="Y673" s="25" t="n">
        <v>36</v>
      </c>
      <c r="AA673" s="25" t="inlineStr">
        <is>
          <t>SUR</t>
        </is>
      </c>
      <c r="AB673" s="25" t="n">
        <v>40</v>
      </c>
      <c r="AH673" s="25">
        <f>CONCATENATE(X673," ",Y673," ",Z673," ",AA673," ",AB673," ",AC673," ",AD673," ",AE673," ",AT673," ",AG673)</f>
        <v/>
      </c>
      <c r="AI673" s="25" t="n">
        <v>2762206</v>
      </c>
      <c r="AJ673" s="25" t="inlineStr">
        <is>
          <t>no reporta</t>
        </is>
      </c>
      <c r="AK673" s="25" t="inlineStr">
        <is>
          <t>Zona Centro</t>
        </is>
      </c>
      <c r="AP673" s="25" t="n">
        <v>9</v>
      </c>
      <c r="AQ673" s="34" t="n">
        <v>42354</v>
      </c>
      <c r="AU673" s="25" t="inlineStr">
        <is>
          <t xml:space="preserve">Auto de inicio </t>
        </is>
      </c>
    </row>
    <row r="674">
      <c r="B674" s="25" t="inlineStr">
        <is>
          <t>675-2015</t>
        </is>
      </c>
      <c r="C674" s="25" t="n">
        <v>346752</v>
      </c>
      <c r="E674" s="25" t="inlineStr">
        <is>
          <t>RESIDUOS SOLIDOS</t>
        </is>
      </c>
      <c r="H674" s="25" t="inlineStr">
        <is>
          <t>Inadecuada disposicion de residuos solidos.</t>
        </is>
      </c>
      <c r="I674" s="25" t="inlineStr">
        <is>
          <t>de oficio</t>
        </is>
      </c>
      <c r="T674" s="25">
        <f>CONCATENATE(J674," ",K674," ",L674," ",M674," ",N674," ",O674," ",P674," ",Q674," ",AG674," ",S674)</f>
        <v/>
      </c>
      <c r="W674" s="25" t="inlineStr">
        <is>
          <t>por determinar</t>
        </is>
      </c>
      <c r="AH674" s="25">
        <f>CONCATENATE(X674," ",Y674," ",Z674," ",AA674," ",AB674," ",AC674," ",AD674," ",AE674," ",AT674," ",AG674)</f>
        <v/>
      </c>
      <c r="AI674" s="25" t="inlineStr">
        <is>
          <t>no reporta</t>
        </is>
      </c>
      <c r="AJ674" s="25" t="inlineStr">
        <is>
          <t>no reporta</t>
        </is>
      </c>
      <c r="AK674" s="25" t="inlineStr">
        <is>
          <t>San José</t>
        </is>
      </c>
      <c r="AP674" s="25" t="n">
        <v>6</v>
      </c>
      <c r="AQ674" s="34" t="n">
        <v>42354</v>
      </c>
      <c r="AU674" s="25" t="inlineStr">
        <is>
          <t>Auto de archivo</t>
        </is>
      </c>
    </row>
    <row r="675">
      <c r="B675" s="25" t="inlineStr">
        <is>
          <t>676-2015</t>
        </is>
      </c>
      <c r="C675" s="25" t="n">
        <v>355934</v>
      </c>
      <c r="E675" s="25" t="inlineStr">
        <is>
          <t>RESIDUOS SOLIDOS</t>
        </is>
      </c>
      <c r="H675" s="25" t="inlineStr">
        <is>
          <t>Inadecuada disposicion de residuos solidos.</t>
        </is>
      </c>
      <c r="I675" s="25" t="inlineStr">
        <is>
          <t>de oficio</t>
        </is>
      </c>
      <c r="T675" s="25">
        <f>CONCATENATE(J675," ",K675," ",L675," ",M675," ",N675," ",O675," ",P675," ",Q675," ",AG675," ",S675)</f>
        <v/>
      </c>
      <c r="W675" s="25" t="inlineStr">
        <is>
          <t>Spring Step</t>
        </is>
      </c>
      <c r="X675" s="25" t="inlineStr">
        <is>
          <t>CL</t>
        </is>
      </c>
      <c r="Y675" s="25" t="n">
        <v>36</v>
      </c>
      <c r="AA675" s="25" t="inlineStr">
        <is>
          <t>SUR</t>
        </is>
      </c>
      <c r="AB675" s="25" t="n">
        <v>42</v>
      </c>
      <c r="AD675" s="25" t="n">
        <v>45</v>
      </c>
      <c r="AH675" s="25">
        <f>CONCATENATE(X675," ",Y675," ",Z675," ",AA675," ",AB675," ",AC675," ",AD675," ",AE675," ",AT675," ",AG675)</f>
        <v/>
      </c>
      <c r="AI675" s="25" t="inlineStr">
        <is>
          <t>no reporta</t>
        </is>
      </c>
      <c r="AJ675" s="25" t="inlineStr">
        <is>
          <t>no reporta</t>
        </is>
      </c>
      <c r="AK675" s="25" t="inlineStr">
        <is>
          <t>Zona Centro</t>
        </is>
      </c>
      <c r="AP675" s="25" t="n">
        <v>9</v>
      </c>
      <c r="AQ675" s="34" t="n">
        <v>42354</v>
      </c>
      <c r="AU675" s="25" t="inlineStr">
        <is>
          <t>Auto de archivo</t>
        </is>
      </c>
    </row>
    <row r="676">
      <c r="B676" s="25" t="inlineStr">
        <is>
          <t>677-2015</t>
        </is>
      </c>
      <c r="C676" s="25" t="n">
        <v>355931</v>
      </c>
      <c r="E676" s="25" t="inlineStr">
        <is>
          <t>RESIDUOS SOLIDOS</t>
        </is>
      </c>
      <c r="H676" s="25" t="inlineStr">
        <is>
          <t>Inadecuada disposicion de residuos solidos.</t>
        </is>
      </c>
      <c r="I676" s="25" t="inlineStr">
        <is>
          <t>de oficio</t>
        </is>
      </c>
      <c r="T676" s="25">
        <f>CONCATENATE(J676," ",K676," ",L676," ",M676," ",N676," ",O676," ",P676," ",Q676," ",AG676," ",S676)</f>
        <v/>
      </c>
      <c r="W676" s="25" t="inlineStr">
        <is>
          <t>por determinar</t>
        </is>
      </c>
      <c r="X676" s="25" t="inlineStr">
        <is>
          <t>CL</t>
        </is>
      </c>
      <c r="Y676" s="25" t="n">
        <v>40</v>
      </c>
      <c r="AA676" s="25" t="inlineStr">
        <is>
          <t>SUR</t>
        </is>
      </c>
      <c r="AB676" s="25" t="n">
        <v>27</v>
      </c>
      <c r="AD676" s="25" t="n">
        <v>19</v>
      </c>
      <c r="AH676" s="25">
        <f>CONCATENATE(X676," ",Y676," ",Z676," ",AA676," ",AB676," ",AC676," ",AD676," ",AE676," ",AT676," ",AG676)</f>
        <v/>
      </c>
      <c r="AI676" s="25" t="inlineStr">
        <is>
          <t>no reporta</t>
        </is>
      </c>
      <c r="AJ676" s="25" t="inlineStr">
        <is>
          <t>no reporta</t>
        </is>
      </c>
      <c r="AK676" s="25" t="inlineStr">
        <is>
          <t>San José</t>
        </is>
      </c>
      <c r="AP676" s="25" t="n">
        <v>6</v>
      </c>
      <c r="AQ676" s="34" t="n">
        <v>42354</v>
      </c>
      <c r="AU676" s="25" t="inlineStr">
        <is>
          <t>Auto de archivo</t>
        </is>
      </c>
      <c r="AV676" s="25" t="inlineStr">
        <is>
          <t>Falta anexar video</t>
        </is>
      </c>
    </row>
    <row r="677">
      <c r="B677" s="25" t="inlineStr">
        <is>
          <t>678-2015</t>
        </is>
      </c>
      <c r="C677" s="25" t="n">
        <v>355930</v>
      </c>
      <c r="E677" s="25" t="inlineStr">
        <is>
          <t>RESIDUOS SOLIDOS</t>
        </is>
      </c>
      <c r="H677" s="25" t="inlineStr">
        <is>
          <t>Inadecuada disposicion de residuos solidos.</t>
        </is>
      </c>
      <c r="I677" s="25" t="inlineStr">
        <is>
          <t>de oficio</t>
        </is>
      </c>
      <c r="T677" s="25">
        <f>CONCATENATE(J677," ",K677," ",L677," ",M677," ",N677," ",O677," ",P677," ",Q677," ",AG677," ",S677)</f>
        <v/>
      </c>
      <c r="W677" s="25" t="inlineStr">
        <is>
          <t>por determinar</t>
        </is>
      </c>
      <c r="X677" s="25" t="inlineStr">
        <is>
          <t>CL</t>
        </is>
      </c>
      <c r="Y677" s="25" t="n">
        <v>40</v>
      </c>
      <c r="AA677" s="25" t="inlineStr">
        <is>
          <t>SUR</t>
        </is>
      </c>
      <c r="AB677" s="25" t="n">
        <v>27</v>
      </c>
      <c r="AD677" s="25" t="n">
        <v>29</v>
      </c>
      <c r="AH677" s="25">
        <f>CONCATENATE(X677," ",Y677," ",Z677," ",AA677," ",AB677," ",AC677," ",AD677," ",AE677," ",AT677," ",AG677)</f>
        <v/>
      </c>
      <c r="AI677" s="25" t="inlineStr">
        <is>
          <t>no reporta</t>
        </is>
      </c>
      <c r="AJ677" s="25" t="inlineStr">
        <is>
          <t>no reporta</t>
        </is>
      </c>
      <c r="AK677" s="25" t="inlineStr">
        <is>
          <t>San José</t>
        </is>
      </c>
      <c r="AP677" s="25" t="n">
        <v>6</v>
      </c>
      <c r="AQ677" s="34" t="n">
        <v>42354</v>
      </c>
      <c r="AU677" s="25" t="inlineStr">
        <is>
          <t>Auto de archivo</t>
        </is>
      </c>
      <c r="AV677" s="25" t="inlineStr">
        <is>
          <t>Falta anexar video</t>
        </is>
      </c>
    </row>
    <row r="678">
      <c r="B678" s="25" t="inlineStr">
        <is>
          <t>679-2015</t>
        </is>
      </c>
      <c r="C678" s="25" t="n">
        <v>357887</v>
      </c>
      <c r="D678" s="25" t="inlineStr">
        <is>
          <t>HÍDRICO</t>
        </is>
      </c>
      <c r="H678" s="25" t="inlineStr">
        <is>
          <t>Afectacion de zona verde junto a la quebrada que pasa por la cancha de la mina</t>
        </is>
      </c>
      <c r="I678" s="25" t="inlineStr">
        <is>
          <t>Ernesto Alonso Ramirez Mesa</t>
        </is>
      </c>
      <c r="J678" s="25" t="inlineStr">
        <is>
          <t>KR</t>
        </is>
      </c>
      <c r="K678" s="25" t="n">
        <v>26</v>
      </c>
      <c r="N678" s="25" t="n">
        <v>40</v>
      </c>
      <c r="O678" s="25" t="inlineStr">
        <is>
          <t>E</t>
        </is>
      </c>
      <c r="P678" s="25" t="n">
        <v>1</v>
      </c>
      <c r="Q678" s="25" t="inlineStr">
        <is>
          <t>SUR</t>
        </is>
      </c>
      <c r="S678" s="25" t="inlineStr">
        <is>
          <t>int. 201</t>
        </is>
      </c>
      <c r="T678" s="25">
        <f>CONCATENATE(J678," ",K678," ",L678," ",M678," ",N678," ",O678," ",P678," ",Q678," ",AG678," ",S678)</f>
        <v/>
      </c>
      <c r="U678" s="25" t="n">
        <v>70553928</v>
      </c>
      <c r="V678" s="25" t="n">
        <v>3218001880</v>
      </c>
      <c r="W678" s="25" t="inlineStr">
        <is>
          <t>Rodrigo Paniagua</t>
        </is>
      </c>
      <c r="X678" s="25" t="inlineStr">
        <is>
          <t>CL</t>
        </is>
      </c>
      <c r="Y678" s="25" t="n">
        <v>40</v>
      </c>
      <c r="Z678" s="25" t="inlineStr">
        <is>
          <t>D</t>
        </is>
      </c>
      <c r="AA678" s="25" t="inlineStr">
        <is>
          <t>SUR</t>
        </is>
      </c>
      <c r="AB678" s="25" t="n">
        <v>25</v>
      </c>
      <c r="AC678" s="25" t="inlineStr">
        <is>
          <t>D</t>
        </is>
      </c>
      <c r="AD678" s="25" t="n">
        <v>33</v>
      </c>
      <c r="AH678" s="25">
        <f>CONCATENATE(X678," ",Y678," ",Z678," ",AA678," ",AB678," ",AC678," ",AD678," ",AE678," ",AT678," ",AG678)</f>
        <v/>
      </c>
      <c r="AI678" s="25" t="inlineStr">
        <is>
          <t>no reporta</t>
        </is>
      </c>
      <c r="AJ678" s="25" t="inlineStr">
        <is>
          <t>no reporta</t>
        </is>
      </c>
      <c r="AK678" s="25" t="inlineStr">
        <is>
          <t xml:space="preserve">La Mina </t>
        </is>
      </c>
      <c r="AP678" s="25" t="n">
        <v>6</v>
      </c>
      <c r="AQ678" s="34" t="n">
        <v>42354</v>
      </c>
      <c r="AU678" s="25" t="inlineStr">
        <is>
          <t>Auto de archivo</t>
        </is>
      </c>
    </row>
    <row r="679">
      <c r="B679" s="25" t="inlineStr">
        <is>
          <t>680-2015</t>
        </is>
      </c>
      <c r="C679" s="25" t="inlineStr">
        <is>
          <t>360215 - 5078</t>
        </is>
      </c>
      <c r="D679" s="25" t="inlineStr">
        <is>
          <t>FLORA</t>
        </is>
      </c>
      <c r="H679" s="25" t="inlineStr">
        <is>
          <t>Tala de 12 Plamas sin autorizacion</t>
        </is>
      </c>
      <c r="I679" s="25" t="inlineStr">
        <is>
          <t>de oficio</t>
        </is>
      </c>
      <c r="T679" s="25">
        <f>CONCATENATE(J679," ",K679," ",L679," ",M679," ",N679," ",O679," ",P679," ",Q679," ",AG679," ",S679)</f>
        <v/>
      </c>
      <c r="W679" s="25" t="inlineStr">
        <is>
          <t xml:space="preserve">Reserva de San Jorge </t>
        </is>
      </c>
      <c r="X679" s="25" t="inlineStr">
        <is>
          <t>KR</t>
        </is>
      </c>
      <c r="Y679" s="25" t="n">
        <v>27</v>
      </c>
      <c r="Z679" s="25" t="inlineStr">
        <is>
          <t>C</t>
        </is>
      </c>
      <c r="AB679" s="25" t="n">
        <v>23</v>
      </c>
      <c r="AD679" s="25" t="n">
        <v>51</v>
      </c>
      <c r="AE679" s="25" t="inlineStr">
        <is>
          <t>SUR</t>
        </is>
      </c>
      <c r="AH679" s="25">
        <f>CONCATENATE(X679," ",Y679," ",Z679," ",AA679," ",AB679," ",AC679," ",AD679," ",AE679," ",AT679," ",AG679)</f>
        <v/>
      </c>
      <c r="AI679" s="25" t="inlineStr">
        <is>
          <t>no reporta</t>
        </is>
      </c>
      <c r="AJ679" s="25" t="inlineStr">
        <is>
          <t>no reporta</t>
        </is>
      </c>
      <c r="AK679" s="25" t="inlineStr">
        <is>
          <t>Zuñiga</t>
        </is>
      </c>
      <c r="AP679" s="25" t="n">
        <v>4</v>
      </c>
      <c r="AQ679" s="34" t="n">
        <v>42367</v>
      </c>
      <c r="AU679" s="25" t="inlineStr">
        <is>
          <t>Auto de archivo</t>
        </is>
      </c>
      <c r="AV679" s="25" t="inlineStr">
        <is>
          <t xml:space="preserve">Se envio a Corantioquia, pendiente de respuesta de esta entidad. </t>
        </is>
      </c>
    </row>
    <row r="680">
      <c r="B680" s="25" t="inlineStr">
        <is>
          <t>681-2015</t>
        </is>
      </c>
      <c r="C680" s="25" t="n">
        <v>355614</v>
      </c>
      <c r="D680" s="25" t="inlineStr">
        <is>
          <t>FLORA</t>
        </is>
      </c>
      <c r="H680" t="inlineStr">
        <is>
          <t>Tala de árbol y daño de malla en predio del peticionario</t>
        </is>
      </c>
      <c r="I680" s="25" t="inlineStr">
        <is>
          <t>Sergio Ramirez</t>
        </is>
      </c>
      <c r="J680" s="25" t="inlineStr">
        <is>
          <t>KR</t>
        </is>
      </c>
      <c r="K680" s="25" t="n">
        <v>27</v>
      </c>
      <c r="L680" s="25" t="inlineStr">
        <is>
          <t>B</t>
        </is>
      </c>
      <c r="N680" s="25" t="n">
        <v>27</v>
      </c>
      <c r="P680" s="25" t="n">
        <v>41</v>
      </c>
      <c r="Q680" s="25" t="inlineStr">
        <is>
          <t>SUR</t>
        </is>
      </c>
      <c r="S680" s="25" t="inlineStr">
        <is>
          <t>Int. 102</t>
        </is>
      </c>
      <c r="T680" s="25">
        <f>CONCATENATE(J680," ",K680," ",L680," ",M680," ",N680," ",O680," ",P680," ",Q680," ",AG680," ",S680)</f>
        <v/>
      </c>
      <c r="U680" s="25" t="n">
        <v>71656936</v>
      </c>
      <c r="V680" s="25" t="n">
        <v>3363885</v>
      </c>
      <c r="W680" t="inlineStr">
        <is>
          <t>Sociedad Bassamento – Sr. Juan Luis Londoño Arias.</t>
        </is>
      </c>
      <c r="X680" s="25" t="inlineStr">
        <is>
          <t>KR</t>
        </is>
      </c>
      <c r="Y680" s="25" t="n">
        <v>27</v>
      </c>
      <c r="Z680" s="25" t="inlineStr">
        <is>
          <t>B</t>
        </is>
      </c>
      <c r="AB680" s="25" t="n">
        <v>27</v>
      </c>
      <c r="AD680" s="25" t="n">
        <v>41</v>
      </c>
      <c r="AE680" s="25" t="inlineStr">
        <is>
          <t>SUR</t>
        </is>
      </c>
      <c r="AG680" s="25" t="inlineStr">
        <is>
          <t>Int. 102</t>
        </is>
      </c>
      <c r="AH680" s="25">
        <f>CONCATENATE(X680," ",Y680," ",Z680," ",AA680," ",AB680," ",AC680," ",AD680," ",AE680," ",AT680," ",AG680)</f>
        <v/>
      </c>
      <c r="AI680" s="25" t="inlineStr">
        <is>
          <t>no reporta</t>
        </is>
      </c>
      <c r="AJ680" s="25" t="inlineStr">
        <is>
          <t>no reporta</t>
        </is>
      </c>
      <c r="AK680" s="25" t="inlineStr">
        <is>
          <t>Zuñiga</t>
        </is>
      </c>
      <c r="AP680" s="25" t="n">
        <v>4</v>
      </c>
      <c r="AQ680" s="34" t="n">
        <v>42367</v>
      </c>
      <c r="AU680" s="25" t="inlineStr">
        <is>
          <t>Citaciones</t>
        </is>
      </c>
    </row>
    <row r="681">
      <c r="B681" s="25" t="inlineStr">
        <is>
          <t>682-2015</t>
        </is>
      </c>
      <c r="C681" s="25" t="inlineStr">
        <is>
          <t>359111 - 0320643</t>
        </is>
      </c>
      <c r="D681" s="25" t="inlineStr">
        <is>
          <t>FAUNA DOMÉSTICA</t>
        </is>
      </c>
      <c r="H681" t="inlineStr">
        <is>
          <t xml:space="preserve">Mascotas que hacen la necesidades en las casas de los peticionarios. </t>
        </is>
      </c>
      <c r="I681" t="inlineStr">
        <is>
          <t>Propietarios casas 65-66-68-70-71 Urb. Rocío de la Mañana</t>
        </is>
      </c>
      <c r="J681" s="25" t="inlineStr">
        <is>
          <t>CL</t>
        </is>
      </c>
      <c r="K681" s="25" t="n">
        <v>27</v>
      </c>
      <c r="M681" s="25" t="inlineStr">
        <is>
          <t>SUR</t>
        </is>
      </c>
      <c r="N681" s="25" t="n">
        <v>28</v>
      </c>
      <c r="P681" s="25" t="n">
        <v>131</v>
      </c>
      <c r="T681" s="25">
        <f>CONCATENATE(J681," ",K681," ",L681," ",M681," ",N681," ",O681," ",P681," ",Q681," ",AG681," ",S681)</f>
        <v/>
      </c>
      <c r="V681" s="25" t="n">
        <v>3138674</v>
      </c>
      <c r="W681" t="inlineStr">
        <is>
          <t xml:space="preserve">Marcela Restrepo Propietaria de la casa 69 Urb. Rocío de la Mañana. </t>
        </is>
      </c>
      <c r="X681" s="25" t="inlineStr">
        <is>
          <t>CL</t>
        </is>
      </c>
      <c r="Y681" s="25" t="n">
        <v>27</v>
      </c>
      <c r="AA681" s="25" t="inlineStr">
        <is>
          <t>SUR</t>
        </is>
      </c>
      <c r="AB681" s="25" t="n">
        <v>28</v>
      </c>
      <c r="AD681" s="25" t="n">
        <v>131</v>
      </c>
      <c r="AH681" s="25">
        <f>CONCATENATE(X681," ",Y681," ",Z681," ",AA681," ",AB681," ",AC681," ",AD681," ",AE681," ",AT681," ",AG681)</f>
        <v/>
      </c>
      <c r="AI681" s="25" t="inlineStr">
        <is>
          <t>no reporta</t>
        </is>
      </c>
      <c r="AJ681" s="25" t="n">
        <v>3138674</v>
      </c>
      <c r="AK681" s="25" t="inlineStr">
        <is>
          <t>El Esmeraldal</t>
        </is>
      </c>
      <c r="AP681" s="25" t="n">
        <v>4</v>
      </c>
      <c r="AQ681" s="34" t="n">
        <v>42367</v>
      </c>
      <c r="AU681" s="25" t="inlineStr">
        <is>
          <t>Citaciones</t>
        </is>
      </c>
    </row>
    <row r="682">
      <c r="B682" s="25" t="inlineStr">
        <is>
          <t>683-2015</t>
        </is>
      </c>
      <c r="C682" s="25" t="n">
        <v>360338</v>
      </c>
      <c r="D682" s="25" t="inlineStr">
        <is>
          <t>FAUNA DOMÉSTICA</t>
        </is>
      </c>
      <c r="H682" t="inlineStr">
        <is>
          <t>Mascota que muerde a peticionario.</t>
        </is>
      </c>
      <c r="I682" t="inlineStr">
        <is>
          <t>Maria del Carmen Cardona Ospina</t>
        </is>
      </c>
      <c r="J682" s="25" t="inlineStr">
        <is>
          <t>KR</t>
        </is>
      </c>
      <c r="K682" s="25" t="n">
        <v>37</v>
      </c>
      <c r="N682" s="25" t="n">
        <v>39</v>
      </c>
      <c r="P682" s="25" t="n">
        <v>10</v>
      </c>
      <c r="Q682" s="25" t="inlineStr">
        <is>
          <t>SUR</t>
        </is>
      </c>
      <c r="S682" s="25" t="inlineStr">
        <is>
          <t>Apto 401</t>
        </is>
      </c>
      <c r="T682" s="25">
        <f>CONCATENATE(J682," ",K682," ",L682," ",M682," ",N682," ",O682," ",P682," ",Q682," ",AG682," ",S682)</f>
        <v/>
      </c>
      <c r="U682" s="25" t="n">
        <v>42866665</v>
      </c>
      <c r="V682" s="25" t="n">
        <v>2703909</v>
      </c>
      <c r="W682" t="inlineStr">
        <is>
          <t>Dora Lucia Ramirez</t>
        </is>
      </c>
      <c r="X682" s="25" t="inlineStr">
        <is>
          <t>DG</t>
        </is>
      </c>
      <c r="Y682" s="25" t="n">
        <v>32</v>
      </c>
      <c r="Z682" s="25" t="inlineStr">
        <is>
          <t>D</t>
        </is>
      </c>
      <c r="AB682" s="25" t="n">
        <v>34</v>
      </c>
      <c r="AC682" s="25" t="inlineStr">
        <is>
          <t>C</t>
        </is>
      </c>
      <c r="AD682" s="25" t="n">
        <v>12</v>
      </c>
      <c r="AE682" s="25" t="inlineStr">
        <is>
          <t>SUR</t>
        </is>
      </c>
      <c r="AG682" s="25" t="inlineStr">
        <is>
          <t>Piso 2 - Tranv. 34 c sur # 32-61</t>
        </is>
      </c>
      <c r="AH682" s="25">
        <f>CONCATENATE(X682," ",Y682," ",Z682," ",AA682," ",AB682," ",AC682," ",AD682," ",AE682," ",AT682," ",AG682)</f>
        <v/>
      </c>
      <c r="AI682" s="25" t="n">
        <v>43518752</v>
      </c>
      <c r="AJ682" s="25" t="inlineStr">
        <is>
          <t>no reporta</t>
        </is>
      </c>
      <c r="AK682" s="25" t="inlineStr">
        <is>
          <t xml:space="preserve">La Mina </t>
        </is>
      </c>
      <c r="AP682" s="25" t="n">
        <v>6</v>
      </c>
      <c r="AQ682" s="34" t="n">
        <v>42367</v>
      </c>
      <c r="AU682" s="25" t="inlineStr">
        <is>
          <t>Auto de archivo</t>
        </is>
      </c>
    </row>
    <row r="683">
      <c r="B683" s="25" t="inlineStr">
        <is>
          <t>684-2015</t>
        </is>
      </c>
      <c r="C683" s="25" t="n">
        <v>360102</v>
      </c>
      <c r="D683" s="25" t="inlineStr">
        <is>
          <t>FAUNA DOMÉSTICA</t>
        </is>
      </c>
      <c r="H683" t="inlineStr">
        <is>
          <t>Mascota que muerde a peticionario y a su mascota</t>
        </is>
      </c>
      <c r="I683" t="inlineStr">
        <is>
          <t>Adriana Patricia Cortes Velez</t>
        </is>
      </c>
      <c r="J683" s="25" t="inlineStr">
        <is>
          <t>KR</t>
        </is>
      </c>
      <c r="K683" s="25" t="n">
        <v>24</v>
      </c>
      <c r="L683" s="25" t="inlineStr">
        <is>
          <t>B</t>
        </is>
      </c>
      <c r="N683" s="25" t="n">
        <v>40</v>
      </c>
      <c r="O683" s="25" t="inlineStr">
        <is>
          <t>A</t>
        </is>
      </c>
      <c r="P683" s="25" t="n">
        <v>161</v>
      </c>
      <c r="Q683" s="25" t="inlineStr">
        <is>
          <t>SUR</t>
        </is>
      </c>
      <c r="S683" s="25" t="inlineStr">
        <is>
          <t>Torre 5 Apto 1604</t>
        </is>
      </c>
      <c r="T683" s="25">
        <f>CONCATENATE(J683," ",K683," ",L683," ",M683," ",N683," ",O683," ",P683," ",Q683," ",AG683," ",S683)</f>
        <v/>
      </c>
      <c r="U683" s="25" t="n">
        <v>43089031</v>
      </c>
      <c r="V683" s="25" t="inlineStr">
        <is>
          <t>4232693 - 3147360999</t>
        </is>
      </c>
      <c r="W683" t="inlineStr">
        <is>
          <t>Bryan Tabares</t>
        </is>
      </c>
      <c r="X683" s="25" t="inlineStr">
        <is>
          <t>KR</t>
        </is>
      </c>
      <c r="Y683" s="25" t="n">
        <v>24</v>
      </c>
      <c r="Z683" s="25" t="inlineStr">
        <is>
          <t>B</t>
        </is>
      </c>
      <c r="AB683" s="25" t="n">
        <v>40</v>
      </c>
      <c r="AC683" s="25" t="inlineStr">
        <is>
          <t>A</t>
        </is>
      </c>
      <c r="AD683" s="25" t="n">
        <v>161</v>
      </c>
      <c r="AE683" s="25" t="inlineStr">
        <is>
          <t>SUR</t>
        </is>
      </c>
      <c r="AG683" s="25" t="inlineStr">
        <is>
          <t>Torre 3 Apto 1411</t>
        </is>
      </c>
      <c r="AH683" s="25">
        <f>CONCATENATE(X683," ",Y683," ",Z683," ",AA683," ",AB683," ",AC683," ",AD683," ",AE683," ",AT683," ",AG683)</f>
        <v/>
      </c>
      <c r="AI683" s="25" t="inlineStr">
        <is>
          <t>no reporta</t>
        </is>
      </c>
      <c r="AJ683" s="25" t="n">
        <v>3005410907</v>
      </c>
      <c r="AK683" s="25" t="inlineStr">
        <is>
          <t xml:space="preserve">La Mina </t>
        </is>
      </c>
      <c r="AP683" s="25" t="n">
        <v>6</v>
      </c>
      <c r="AQ683" s="34" t="n">
        <v>42367</v>
      </c>
      <c r="AU683" s="25" t="inlineStr">
        <is>
          <t>Auto de archivo</t>
        </is>
      </c>
    </row>
    <row r="684">
      <c r="B684" s="25" t="inlineStr">
        <is>
          <t>685-2015</t>
        </is>
      </c>
      <c r="C684" s="25" t="inlineStr">
        <is>
          <t>360213 - 0390238</t>
        </is>
      </c>
      <c r="D684" s="25" t="inlineStr">
        <is>
          <t>FAUNA DOMÉSTICA</t>
        </is>
      </c>
      <c r="H684" t="inlineStr">
        <is>
          <t>Mascota que muerde a peticionario.</t>
        </is>
      </c>
      <c r="I684" t="inlineStr">
        <is>
          <t>Ivan Dario Montoya Arenas</t>
        </is>
      </c>
      <c r="J684" s="25" t="inlineStr">
        <is>
          <t>DG</t>
        </is>
      </c>
      <c r="K684" s="25" t="n">
        <v>30</v>
      </c>
      <c r="N684" s="25" t="n">
        <v>34</v>
      </c>
      <c r="O684" s="25" t="inlineStr">
        <is>
          <t>A</t>
        </is>
      </c>
      <c r="P684" s="25" t="n">
        <v>52</v>
      </c>
      <c r="Q684" s="25" t="inlineStr">
        <is>
          <t>SUR</t>
        </is>
      </c>
      <c r="S684" s="25" t="inlineStr">
        <is>
          <t>Apto 225</t>
        </is>
      </c>
      <c r="T684" s="25">
        <f>CONCATENATE(J684," ",K684," ",L684," ",M684," ",N684," ",O684," ",P684," ",Q684," ",AG684," ",S684)</f>
        <v/>
      </c>
      <c r="U684" s="25" t="n">
        <v>70556489</v>
      </c>
      <c r="V684" s="25" t="n">
        <v>3321934</v>
      </c>
      <c r="W684" t="inlineStr">
        <is>
          <t>Alejandro Sanchez</t>
        </is>
      </c>
      <c r="X684" s="25" t="inlineStr">
        <is>
          <t>DG</t>
        </is>
      </c>
      <c r="Y684" s="25" t="n">
        <v>30</v>
      </c>
      <c r="AB684" s="25" t="n">
        <v>34</v>
      </c>
      <c r="AC684" s="25" t="inlineStr">
        <is>
          <t>A</t>
        </is>
      </c>
      <c r="AD684" s="25" t="n">
        <v>52</v>
      </c>
      <c r="AE684" s="25" t="inlineStr">
        <is>
          <t>SUR</t>
        </is>
      </c>
      <c r="AG684" s="25" t="inlineStr">
        <is>
          <t>Apto 228-229</t>
        </is>
      </c>
      <c r="AH684" s="25">
        <f>CONCATENATE(X684," ",Y684," ",Z684," ",AA684," ",AB684," ",AC684," ",AD684," ",AE684," ",AT684," ",AG684)</f>
        <v/>
      </c>
      <c r="AI684" s="25" t="inlineStr">
        <is>
          <t>no reporta</t>
        </is>
      </c>
      <c r="AJ684" s="25" t="inlineStr">
        <is>
          <t>no reporta</t>
        </is>
      </c>
      <c r="AK684" s="25" t="inlineStr">
        <is>
          <t>Uribe Angel</t>
        </is>
      </c>
      <c r="AP684" s="25" t="n">
        <v>3</v>
      </c>
      <c r="AQ684" s="34" t="n">
        <v>42367</v>
      </c>
      <c r="AU684" s="25" t="inlineStr">
        <is>
          <t>Auto de archivo</t>
        </is>
      </c>
      <c r="AV684" s="25" t="inlineStr">
        <is>
          <t>SEGUNDO ATAQUE EL DIA 10 DE ENERO DE 2016 Anexa denuncia de la fiscalia e historia clinica.</t>
        </is>
      </c>
    </row>
    <row r="685">
      <c r="B685" s="25" t="inlineStr">
        <is>
          <t>686-2015</t>
        </is>
      </c>
      <c r="C685" s="25" t="n">
        <v>359472</v>
      </c>
      <c r="D685" s="25" t="inlineStr">
        <is>
          <t>FAUNA DOMÉSTICA</t>
        </is>
      </c>
      <c r="H685" t="inlineStr">
        <is>
          <t>Perro que permanece suelto sin tradilla ni bosal y en repetidas ocaciones a agradido a mi hijo.</t>
        </is>
      </c>
      <c r="I685" t="inlineStr">
        <is>
          <t>Jorge Humberto Correa Correa</t>
        </is>
      </c>
      <c r="J685" s="25" t="inlineStr">
        <is>
          <t>CL</t>
        </is>
      </c>
      <c r="K685" s="25" t="n">
        <v>37</v>
      </c>
      <c r="L685" s="25" t="inlineStr">
        <is>
          <t>B</t>
        </is>
      </c>
      <c r="M685" s="25" t="inlineStr">
        <is>
          <t>SUR</t>
        </is>
      </c>
      <c r="N685" s="25" t="n">
        <v>27</v>
      </c>
      <c r="O685" s="25" t="inlineStr">
        <is>
          <t>E</t>
        </is>
      </c>
      <c r="P685" s="25" t="n">
        <v>90</v>
      </c>
      <c r="S685" s="25" t="inlineStr">
        <is>
          <t>Int. 10</t>
        </is>
      </c>
      <c r="T685" s="25">
        <f>CONCATENATE(J685," ",K685," ",L685," ",M685," ",N685," ",O685," ",P685," ",Q685," ",AG685," ",S685)</f>
        <v/>
      </c>
      <c r="V685" s="25" t="inlineStr">
        <is>
          <t>3025770 - 3044305568</t>
        </is>
      </c>
      <c r="W685" t="inlineStr">
        <is>
          <t>Mariela Giuria</t>
        </is>
      </c>
      <c r="X685" s="25" t="inlineStr">
        <is>
          <t>CL</t>
        </is>
      </c>
      <c r="Y685" s="25" t="n">
        <v>37</v>
      </c>
      <c r="Z685" s="25" t="inlineStr">
        <is>
          <t>B</t>
        </is>
      </c>
      <c r="AA685" s="25" t="inlineStr">
        <is>
          <t>SUR</t>
        </is>
      </c>
      <c r="AB685" s="25" t="n">
        <v>27</v>
      </c>
      <c r="AC685" s="25" t="inlineStr">
        <is>
          <t>E</t>
        </is>
      </c>
      <c r="AD685" s="25" t="n">
        <v>90</v>
      </c>
      <c r="AG685" s="25" t="inlineStr">
        <is>
          <t>Int. 77 Alquerias de San Isidro</t>
        </is>
      </c>
      <c r="AH685" s="25">
        <f>CONCATENATE(X685," ",Y685," ",Z685," ",AA685," ",AB685," ",AC685," ",AD685," ",AE685," ",AT685," ",AG685)</f>
        <v/>
      </c>
      <c r="AI685" s="25" t="inlineStr">
        <is>
          <t>no reporta</t>
        </is>
      </c>
      <c r="AJ685" s="25" t="inlineStr">
        <is>
          <t>no reporta</t>
        </is>
      </c>
      <c r="AK685" s="25" t="inlineStr">
        <is>
          <t>Inmaculada</t>
        </is>
      </c>
      <c r="AP685" s="25" t="n">
        <v>5</v>
      </c>
      <c r="AQ685" s="34" t="n">
        <v>42367</v>
      </c>
      <c r="AU685" s="25" t="inlineStr">
        <is>
          <t>Auto de archivo</t>
        </is>
      </c>
    </row>
    <row r="686">
      <c r="B686" s="25" t="inlineStr">
        <is>
          <t>687-2015</t>
        </is>
      </c>
      <c r="C686" s="25" t="inlineStr">
        <is>
          <t>350207 - 344361- 344479 - 316411</t>
        </is>
      </c>
      <c r="D686" s="25" t="inlineStr">
        <is>
          <t>FAUNA DOMÉSTICA</t>
        </is>
      </c>
      <c r="H686" t="inlineStr">
        <is>
          <t xml:space="preserve">Guarderia de perros todos los vecinos han colocado varias quejas, se realiza acta de compromiso y a la fecha la ha incumplido. </t>
        </is>
      </c>
      <c r="I686" t="inlineStr">
        <is>
          <t>varios vecinos</t>
        </is>
      </c>
      <c r="T686" s="25">
        <f>CONCATENATE(J686," ",K686," ",L686," ",M686," ",N686," ",O686," ",P686," ",Q686," ",AG686," ",S686)</f>
        <v/>
      </c>
      <c r="W686" t="inlineStr">
        <is>
          <t>Raul Alejandro Leon Franco</t>
        </is>
      </c>
      <c r="X686" s="25" t="inlineStr">
        <is>
          <t>CL</t>
        </is>
      </c>
      <c r="Y686" s="25" t="n">
        <v>37</v>
      </c>
      <c r="AA686" s="25" t="inlineStr">
        <is>
          <t>SUR</t>
        </is>
      </c>
      <c r="AB686" s="25" t="n">
        <v>28</v>
      </c>
      <c r="AD686" s="25" t="n">
        <v>32</v>
      </c>
      <c r="AH686" s="25">
        <f>CONCATENATE(X686," ",Y686," ",Z686," ",AA686," ",AB686," ",AC686," ",AD686," ",AE686," ",AT686," ",AG686)</f>
        <v/>
      </c>
      <c r="AI686" s="25" t="inlineStr">
        <is>
          <t>no reporta</t>
        </is>
      </c>
      <c r="AJ686" s="25" t="inlineStr">
        <is>
          <t>3325866 - 3790872</t>
        </is>
      </c>
      <c r="AK686" s="25" t="inlineStr">
        <is>
          <t>Inmaculada</t>
        </is>
      </c>
      <c r="AP686" s="25" t="n">
        <v>5</v>
      </c>
      <c r="AQ686" s="34" t="n">
        <v>42367</v>
      </c>
      <c r="AU686" s="25" t="inlineStr">
        <is>
          <t>Auto de archivo</t>
        </is>
      </c>
    </row>
    <row r="687">
      <c r="B687" s="25" t="inlineStr">
        <is>
          <t>688-2015</t>
        </is>
      </c>
      <c r="C687" s="25" t="n">
        <v>127568</v>
      </c>
      <c r="D687" s="25" t="inlineStr">
        <is>
          <t>LOTE-PREDIO</t>
        </is>
      </c>
      <c r="H687" t="inlineStr">
        <is>
          <t>Construccion abandonada y presenta acumulacion de residuos soidos.</t>
        </is>
      </c>
      <c r="I687" t="inlineStr">
        <is>
          <t>de oficio</t>
        </is>
      </c>
      <c r="T687" s="25">
        <f>CONCATENATE(J687," ",K687," ",L687," ",M687," ",N687," ",O687," ",P687," ",Q687," ",AG687," ",S687)</f>
        <v/>
      </c>
      <c r="W687" t="inlineStr">
        <is>
          <t>Mario Arago</t>
        </is>
      </c>
      <c r="X687" s="25" t="inlineStr">
        <is>
          <t>KR</t>
        </is>
      </c>
      <c r="Y687" s="25" t="n">
        <v>42</v>
      </c>
      <c r="Z687" s="25" t="inlineStr">
        <is>
          <t>A</t>
        </is>
      </c>
      <c r="AB687" s="25" t="n">
        <v>48</v>
      </c>
      <c r="AD687" s="25" t="n">
        <v>60</v>
      </c>
      <c r="AE687" s="25" t="inlineStr">
        <is>
          <t>SUR</t>
        </is>
      </c>
      <c r="AH687" s="25">
        <f>CONCATENATE(X687," ",Y687," ",Z687," ",AA687," ",AB687," ",AC687," ",AD687," ",AE687," ",AT687," ",AG687)</f>
        <v/>
      </c>
      <c r="AI687" s="25" t="inlineStr">
        <is>
          <t>no reporta</t>
        </is>
      </c>
      <c r="AJ687" s="25" t="inlineStr">
        <is>
          <t>no reporta</t>
        </is>
      </c>
      <c r="AK687" s="25" t="inlineStr">
        <is>
          <t>La Sebastiana</t>
        </is>
      </c>
      <c r="AP687" s="25" t="n">
        <v>3</v>
      </c>
      <c r="AQ687" s="34" t="n">
        <v>42367</v>
      </c>
      <c r="AR687" s="34" t="n">
        <v>43025</v>
      </c>
      <c r="AU687" s="25" t="inlineStr">
        <is>
          <t>Auto de archivo</t>
        </is>
      </c>
    </row>
    <row r="688">
      <c r="B688" s="25" t="inlineStr">
        <is>
          <t>689-2015</t>
        </is>
      </c>
      <c r="C688" s="25" t="n">
        <v>358481</v>
      </c>
      <c r="D688" s="25" t="inlineStr">
        <is>
          <t>LOTE-PREDIO</t>
        </is>
      </c>
      <c r="H688" t="inlineStr">
        <is>
          <t>Talud inestable en la urbanizacion quedrada clara.</t>
        </is>
      </c>
      <c r="I688" t="inlineStr">
        <is>
          <t>Viviana Andrea Garcia Restrepo</t>
        </is>
      </c>
      <c r="S688" s="25" t="inlineStr">
        <is>
          <t>Urbanizacion quebrada clara</t>
        </is>
      </c>
      <c r="T688" s="25">
        <f>CONCATENATE(J688," ",K688," ",L688," ",M688," ",N688," ",O688," ",P688," ",Q688," ",AG688," ",S688)</f>
        <v/>
      </c>
      <c r="V688" s="25" t="n">
        <v>3139716</v>
      </c>
      <c r="W688" t="inlineStr">
        <is>
          <t>Mario Arango</t>
        </is>
      </c>
      <c r="AG688" s="25" t="inlineStr">
        <is>
          <t>Vecino contiguo a la entrada de la urbanizacion</t>
        </is>
      </c>
      <c r="AH688" s="25">
        <f>CONCATENATE(X688," ",Y688," ",Z688," ",AA688," ",AB688," ",AC688," ",AD688," ",AE688," ",AT688," ",AG688)</f>
        <v/>
      </c>
      <c r="AJ688" s="25" t="n">
        <v>3127599012</v>
      </c>
      <c r="AK688" s="25" t="inlineStr">
        <is>
          <t>Inmaculada</t>
        </is>
      </c>
      <c r="AP688" s="25" t="n">
        <v>5</v>
      </c>
      <c r="AQ688" s="34" t="n">
        <v>42367</v>
      </c>
      <c r="AU688" s="25" t="inlineStr">
        <is>
          <t>Verificación</t>
        </is>
      </c>
      <c r="AV688" s="25" t="inlineStr">
        <is>
          <t xml:space="preserve">Citar al Sr. Mario Arango, se realiza acta de compromiso con entre el acueducto, el Sr. Mario y los quejosos. </t>
        </is>
      </c>
    </row>
    <row r="689">
      <c r="B689" s="25" t="inlineStr">
        <is>
          <t>690-2015</t>
        </is>
      </c>
      <c r="C689" s="25" t="n">
        <v>360550</v>
      </c>
      <c r="D689" s="25" t="inlineStr">
        <is>
          <t>FAUNA DOMÉSTICA</t>
        </is>
      </c>
      <c r="H689" t="inlineStr">
        <is>
          <t>Sacrificio ilegal de cerdos en esta vivienda</t>
        </is>
      </c>
      <c r="I689" t="inlineStr">
        <is>
          <t>anonimo</t>
        </is>
      </c>
      <c r="T689" s="25">
        <f>CONCATENATE(J689," ",K689," ",L689," ",M689," ",N689," ",O689," ",P689," ",Q689," ",AG689," ",S689)</f>
        <v/>
      </c>
      <c r="W689" t="inlineStr">
        <is>
          <t>Julian Arias</t>
        </is>
      </c>
      <c r="X689" s="25" t="inlineStr">
        <is>
          <t>KR</t>
        </is>
      </c>
      <c r="Y689" s="25" t="n">
        <v>24</v>
      </c>
      <c r="Z689" s="25" t="inlineStr">
        <is>
          <t>C</t>
        </is>
      </c>
      <c r="AB689" s="25" t="n">
        <v>41</v>
      </c>
      <c r="AD689" s="25" t="n">
        <v>0</v>
      </c>
      <c r="AE689" s="25" t="inlineStr">
        <is>
          <t>SUR</t>
        </is>
      </c>
      <c r="AG689" s="25" t="inlineStr">
        <is>
          <t>Int. 112</t>
        </is>
      </c>
      <c r="AH689" s="25">
        <f>CONCATENATE(X689," ",Y689," ",Z689," ",AA689," ",AB689," ",AC689," ",AD689," ",AE689," ",AT689," ",AG689)</f>
        <v/>
      </c>
      <c r="AI689" s="25" t="inlineStr">
        <is>
          <t>no reporta</t>
        </is>
      </c>
      <c r="AJ689" s="25" t="inlineStr">
        <is>
          <t>no reporta</t>
        </is>
      </c>
      <c r="AK689" s="25" t="inlineStr">
        <is>
          <t xml:space="preserve">La Mina </t>
        </is>
      </c>
      <c r="AP689" s="25" t="n">
        <v>6</v>
      </c>
      <c r="AQ689" s="34" t="n">
        <v>42367</v>
      </c>
      <c r="AR689" s="34" t="n">
        <v>43013</v>
      </c>
      <c r="AU689" s="25" t="inlineStr">
        <is>
          <t>Auto de archivo</t>
        </is>
      </c>
    </row>
    <row r="690">
      <c r="B690" s="25" t="inlineStr">
        <is>
          <t>691-2015</t>
        </is>
      </c>
      <c r="C690" s="25" t="n">
        <v>360243</v>
      </c>
      <c r="D690" s="25" t="inlineStr">
        <is>
          <t>HÍDRICO</t>
        </is>
      </c>
      <c r="H690" t="inlineStr">
        <is>
          <t>Toma seca por cula de obras realizadas por epem, comunidad perjudicada y sin agua.</t>
        </is>
      </c>
      <c r="I690" t="inlineStr">
        <is>
          <t>Irene Correa Arango</t>
        </is>
      </c>
      <c r="J690" s="25" t="inlineStr">
        <is>
          <t>KR</t>
        </is>
      </c>
      <c r="K690" s="25" t="n">
        <v>26</v>
      </c>
      <c r="L690" s="25" t="inlineStr">
        <is>
          <t>A</t>
        </is>
      </c>
      <c r="N690" s="25" t="n">
        <v>40</v>
      </c>
      <c r="P690" s="25" t="n">
        <v>21</v>
      </c>
      <c r="Q690" s="25" t="inlineStr">
        <is>
          <t>SUR</t>
        </is>
      </c>
      <c r="S690" s="25" t="inlineStr">
        <is>
          <t>Rosellon</t>
        </is>
      </c>
      <c r="T690" s="25">
        <f>CONCATENATE(J690," ",K690," ",L690," ",M690," ",N690," ",O690," ",P690," ",Q690," ",AG690," ",S690)</f>
        <v/>
      </c>
      <c r="U690" s="25" t="n">
        <v>32338269</v>
      </c>
      <c r="V690" s="25" t="inlineStr">
        <is>
          <t>3361800 - 3108214693</t>
        </is>
      </c>
      <c r="W690" t="inlineStr">
        <is>
          <t>EPM - Ing. Carlos Mario Angel Montoya</t>
        </is>
      </c>
      <c r="AG690" s="25" t="inlineStr">
        <is>
          <t>Vereda Santa Catalina</t>
        </is>
      </c>
      <c r="AH690" s="25">
        <f>CONCATENATE(X690," ",Y690," ",Z690," ",AA690," ",AB690," ",AC690," ",AD690," ",AE690," ",AT690," ",AG690)</f>
        <v/>
      </c>
      <c r="AI690" s="25" t="inlineStr">
        <is>
          <t>no reporta</t>
        </is>
      </c>
      <c r="AJ690" s="25" t="inlineStr">
        <is>
          <t>no reporta</t>
        </is>
      </c>
      <c r="AK690" s="25" t="inlineStr">
        <is>
          <t>San José</t>
        </is>
      </c>
      <c r="AP690" s="25" t="n">
        <v>6</v>
      </c>
      <c r="AQ690" s="34" t="n">
        <v>42367</v>
      </c>
      <c r="AU690" s="25" t="inlineStr">
        <is>
          <t>Visitas técnicos</t>
        </is>
      </c>
    </row>
    <row r="691">
      <c r="B691" s="25" t="inlineStr">
        <is>
          <t>692-2015</t>
        </is>
      </c>
      <c r="C691" s="25" t="inlineStr">
        <is>
          <t>361288 - 361182</t>
        </is>
      </c>
      <c r="D691" s="25" t="inlineStr">
        <is>
          <t>FAUNA DOMÉSTICA</t>
        </is>
      </c>
      <c r="H691" t="inlineStr">
        <is>
          <t xml:space="preserve">Maltrato a perrita y la perra mantiene dia y noche encerrada la viola, no existen evidencias para aportar sol ose escucha la perrita llorar, llora mucho cuando esta en la casa. </t>
        </is>
      </c>
      <c r="I691" t="inlineStr">
        <is>
          <t>Lizeth Rmirez Montoya - Patricia Suarez</t>
        </is>
      </c>
      <c r="J691" s="25" t="inlineStr">
        <is>
          <t>CL</t>
        </is>
      </c>
      <c r="K691" s="25" t="n">
        <v>37</v>
      </c>
      <c r="M691" s="25" t="inlineStr">
        <is>
          <t>SUR</t>
        </is>
      </c>
      <c r="N691" s="25" t="n">
        <v>43</v>
      </c>
      <c r="P691" s="25" t="n">
        <v>32</v>
      </c>
      <c r="T691" s="25">
        <f>CONCATENATE(J691," ",K691," ",L691," ",M691," ",N691," ",O691," ",P691," ",Q691," ",AG691," ",S691)</f>
        <v/>
      </c>
      <c r="U691" s="25" t="inlineStr">
        <is>
          <t>1037634218 - 42898328</t>
        </is>
      </c>
      <c r="V691" s="25" t="inlineStr">
        <is>
          <t>2700868 - 3342967</t>
        </is>
      </c>
      <c r="W691" t="inlineStr">
        <is>
          <t>Sebastian Saldarriaga</t>
        </is>
      </c>
      <c r="X691" s="25" t="inlineStr">
        <is>
          <t>CL</t>
        </is>
      </c>
      <c r="Y691" s="25" t="n">
        <v>40</v>
      </c>
      <c r="Z691" s="25" t="inlineStr">
        <is>
          <t>B</t>
        </is>
      </c>
      <c r="AA691" s="25" t="inlineStr">
        <is>
          <t>SUR</t>
        </is>
      </c>
      <c r="AB691" s="25" t="n">
        <v>26</v>
      </c>
      <c r="AD691" s="25" t="n">
        <v>6</v>
      </c>
      <c r="AG691" s="25" t="inlineStr">
        <is>
          <t>Apto 201</t>
        </is>
      </c>
      <c r="AH691" s="25">
        <f>CONCATENATE(X691," ",Y691," ",Z691," ",AA691," ",AB691," ",AC691," ",AD691," ",AE691," ",AT691," ",AG691)</f>
        <v/>
      </c>
      <c r="AI691" s="25" t="inlineStr">
        <is>
          <t>no reporta</t>
        </is>
      </c>
      <c r="AJ691" s="25" t="inlineStr">
        <is>
          <t>no reporta</t>
        </is>
      </c>
      <c r="AK691" s="25" t="inlineStr">
        <is>
          <t xml:space="preserve">La Mina </t>
        </is>
      </c>
      <c r="AP691" s="25" t="n">
        <v>6</v>
      </c>
      <c r="AQ691" s="34" t="n">
        <v>42367</v>
      </c>
      <c r="AU691" s="25" t="inlineStr">
        <is>
          <t>Auto de archivo</t>
        </is>
      </c>
    </row>
    <row r="692">
      <c r="B692" s="25" t="inlineStr">
        <is>
          <t>693-2015</t>
        </is>
      </c>
      <c r="C692" s="25" t="n">
        <v>361289</v>
      </c>
      <c r="D692" s="25" t="inlineStr">
        <is>
          <t>FAUNA DOMÉSTICA</t>
        </is>
      </c>
      <c r="H692" t="inlineStr">
        <is>
          <t>La señora Olga Elena Restrepo nos amenaza con las mascotas diciendo que las va a matar.</t>
        </is>
      </c>
      <c r="I692" t="inlineStr">
        <is>
          <t>Federico Gallego</t>
        </is>
      </c>
      <c r="J692" s="25" t="inlineStr">
        <is>
          <t>CL</t>
        </is>
      </c>
      <c r="K692" s="25" t="n">
        <v>25</v>
      </c>
      <c r="L692" s="25" t="inlineStr">
        <is>
          <t>C</t>
        </is>
      </c>
      <c r="M692" s="25" t="inlineStr">
        <is>
          <t>SUR</t>
        </is>
      </c>
      <c r="N692" s="25" t="n">
        <v>25</v>
      </c>
      <c r="O692" s="25" t="inlineStr">
        <is>
          <t>B</t>
        </is>
      </c>
      <c r="P692" s="25" t="n">
        <v>80</v>
      </c>
      <c r="T692" s="25">
        <f>CONCATENATE(J692," ",K692," ",L692," ",M692," ",N692," ",O692," ",P692," ",Q692," ",AG692," ",S692)</f>
        <v/>
      </c>
      <c r="U692" s="25" t="n">
        <v>1037629470</v>
      </c>
      <c r="V692" s="25" t="n">
        <v>3361175</v>
      </c>
      <c r="W692" t="inlineStr">
        <is>
          <t>Olga Elena Restrepo</t>
        </is>
      </c>
      <c r="X692" s="25" t="inlineStr">
        <is>
          <t>CL</t>
        </is>
      </c>
      <c r="Y692" s="25" t="n">
        <v>25</v>
      </c>
      <c r="Z692" s="25" t="inlineStr">
        <is>
          <t>C</t>
        </is>
      </c>
      <c r="AA692" s="25" t="inlineStr">
        <is>
          <t>SUR</t>
        </is>
      </c>
      <c r="AB692" s="25" t="n">
        <v>25</v>
      </c>
      <c r="AC692" s="25" t="inlineStr">
        <is>
          <t>B</t>
        </is>
      </c>
      <c r="AD692" s="25" t="n">
        <v>80</v>
      </c>
      <c r="AF692" s="25" t="inlineStr">
        <is>
          <t>Contiguo a esta direccion</t>
        </is>
      </c>
      <c r="AH692" s="25">
        <f>CONCATENATE(X692," ",Y692," ",Z692," ",AA692," ",AB692," ",AC692," ",AD692," ",AE692,"",AF692,,AT692," ",AG692)</f>
        <v/>
      </c>
      <c r="AI692" s="25" t="inlineStr">
        <is>
          <t>no reporta</t>
        </is>
      </c>
      <c r="AJ692" s="25" t="n">
        <v>3360182</v>
      </c>
      <c r="AK692" s="25" t="inlineStr">
        <is>
          <t>La Sebastiana</t>
        </is>
      </c>
      <c r="AP692" s="25" t="n">
        <v>3</v>
      </c>
      <c r="AQ692" s="34" t="n">
        <v>42367</v>
      </c>
      <c r="AU692" s="25" t="inlineStr">
        <is>
          <t>Auto de archivo</t>
        </is>
      </c>
    </row>
    <row r="693">
      <c r="B693" s="25" t="inlineStr">
        <is>
          <t>694-2015</t>
        </is>
      </c>
      <c r="C693" s="25" t="inlineStr">
        <is>
          <t>361181 - 405989</t>
        </is>
      </c>
      <c r="D693" s="25" t="inlineStr">
        <is>
          <t>FLORA</t>
        </is>
      </c>
      <c r="H693" t="inlineStr">
        <is>
          <t xml:space="preserve">Árbol que está afectando la estructura de la vivienda de la peticionaria.  </t>
        </is>
      </c>
      <c r="I693" t="inlineStr">
        <is>
          <t>Gladys Estela Córdoba</t>
        </is>
      </c>
      <c r="J693" s="25" t="inlineStr">
        <is>
          <t>CL</t>
        </is>
      </c>
      <c r="K693" s="25" t="n">
        <v>36</v>
      </c>
      <c r="M693" s="25" t="inlineStr">
        <is>
          <t>SUR</t>
        </is>
      </c>
      <c r="N693" s="25" t="n">
        <v>24</v>
      </c>
      <c r="P693" s="25" t="n">
        <v>6</v>
      </c>
      <c r="S693" s="25" t="inlineStr">
        <is>
          <t>Casa 262</t>
        </is>
      </c>
      <c r="T693" s="25">
        <f>CONCATENATE(J693," ",K693," ",L693," ",M693," ",N693," ",O693," ",P693," ",Q693," ",AG693," ",S693)</f>
        <v/>
      </c>
      <c r="U693" s="25" t="n">
        <v>42875266</v>
      </c>
      <c r="V693" s="25" t="inlineStr">
        <is>
          <t>3348070 - 3015511077</t>
        </is>
      </c>
      <c r="W693" t="inlineStr">
        <is>
          <t>Proyecto la Calleja</t>
        </is>
      </c>
      <c r="AH693" s="25">
        <f>CONCATENATE(X693," ",Y693," ",Z693," ",AA693," ",AB693," ",AC693," ",AD693," ",AE693,"",AF693,,AT693," ",AG693)</f>
        <v/>
      </c>
      <c r="AI693" s="25" t="inlineStr">
        <is>
          <t>no reporta</t>
        </is>
      </c>
      <c r="AJ693" s="25" t="inlineStr">
        <is>
          <t>no reporta</t>
        </is>
      </c>
      <c r="AK693" s="25" t="inlineStr">
        <is>
          <t>El Chocho</t>
        </is>
      </c>
      <c r="AP693" s="25" t="n">
        <v>5</v>
      </c>
      <c r="AQ693" s="34" t="n">
        <v>42367</v>
      </c>
      <c r="AR693" s="34" t="n">
        <v>43013</v>
      </c>
      <c r="AU693" s="25" t="inlineStr">
        <is>
          <t>Auto de archivo</t>
        </is>
      </c>
    </row>
    <row r="694">
      <c r="B694" s="25" t="inlineStr">
        <is>
          <t>695-2015</t>
        </is>
      </c>
      <c r="C694" s="25" t="n">
        <v>361450</v>
      </c>
      <c r="D694" s="25" t="inlineStr">
        <is>
          <t>FAUNA DOMÉSTICA</t>
        </is>
      </c>
      <c r="H694" t="inlineStr">
        <is>
          <t>Perro pitbull que mordio a mi nieto de 3 años</t>
        </is>
      </c>
      <c r="I694" t="inlineStr">
        <is>
          <t>Luz Marina Gutierrez</t>
        </is>
      </c>
      <c r="J694" s="25" t="inlineStr">
        <is>
          <t>CL</t>
        </is>
      </c>
      <c r="K694" s="25" t="n">
        <v>40</v>
      </c>
      <c r="L694" s="25" t="inlineStr">
        <is>
          <t>FF</t>
        </is>
      </c>
      <c r="M694" s="25" t="inlineStr">
        <is>
          <t>SUR</t>
        </is>
      </c>
      <c r="N694" s="25" t="n">
        <v>25</v>
      </c>
      <c r="P694" s="25" t="n">
        <v>94</v>
      </c>
      <c r="S694" s="25" t="inlineStr">
        <is>
          <t>Int. 301</t>
        </is>
      </c>
      <c r="T694" s="25">
        <f>CONCATENATE(J694," ",K694," ",L694," ",M694," ",N694," ",O694," ",P694," ",Q694," ",AG694," ",S694)</f>
        <v/>
      </c>
      <c r="U694" s="25" t="n">
        <v>42883540</v>
      </c>
      <c r="V694" s="25" t="inlineStr">
        <is>
          <t>3060671 - 3206078021</t>
        </is>
      </c>
      <c r="W694" t="inlineStr">
        <is>
          <t>Diana Vera</t>
        </is>
      </c>
      <c r="X694" s="25" t="inlineStr">
        <is>
          <t>CL</t>
        </is>
      </c>
      <c r="Y694" s="25" t="n">
        <v>40</v>
      </c>
      <c r="Z694" s="25" t="inlineStr">
        <is>
          <t>FF</t>
        </is>
      </c>
      <c r="AA694" s="25" t="inlineStr">
        <is>
          <t>SUR</t>
        </is>
      </c>
      <c r="AB694" s="25" t="n">
        <v>25</v>
      </c>
      <c r="AD694" s="25" t="n">
        <v>94</v>
      </c>
      <c r="AG694" s="25" t="inlineStr">
        <is>
          <t>Int. 101</t>
        </is>
      </c>
      <c r="AH694" s="25">
        <f>CONCATENATE(X694," ",Y694," ",Z694," ",AA694," ",AB694," ",AC694," ",AD694," ",AE694,"",AF694,,AT694," ",AG694)</f>
        <v/>
      </c>
      <c r="AI694" s="25" t="inlineStr">
        <is>
          <t>no reporta</t>
        </is>
      </c>
      <c r="AJ694" s="25" t="inlineStr">
        <is>
          <t>no reporta</t>
        </is>
      </c>
      <c r="AK694" s="25" t="inlineStr">
        <is>
          <t xml:space="preserve">La Mina </t>
        </is>
      </c>
      <c r="AP694" s="25" t="n">
        <v>6</v>
      </c>
      <c r="AQ694" s="34" t="n">
        <v>42368</v>
      </c>
      <c r="AU694" s="25" t="inlineStr">
        <is>
          <t>Auto de archivo</t>
        </is>
      </c>
    </row>
    <row r="695">
      <c r="B695" s="25" t="inlineStr">
        <is>
          <t>696-2015</t>
        </is>
      </c>
      <c r="D695" s="25" t="inlineStr">
        <is>
          <t>FLORA</t>
        </is>
      </c>
      <c r="H695" s="25" t="inlineStr">
        <is>
          <t xml:space="preserve">Lleno antropico. </t>
        </is>
      </c>
      <c r="I695" s="25" t="inlineStr">
        <is>
          <t>de oficio</t>
        </is>
      </c>
      <c r="T695" s="25">
        <f>CONCATENATE(J695," ",K695," ",L695," ",M695," ",N695," ",O695," ",P695," ",Q695," ",AG695," ",S695)</f>
        <v/>
      </c>
      <c r="W695" s="25" t="inlineStr">
        <is>
          <t>Proyecto Parcelacion Meritage - Royal Propety Grup SAS - Mensula</t>
        </is>
      </c>
      <c r="AG695" s="25" t="inlineStr">
        <is>
          <t>Predio 190 vereda Perico</t>
        </is>
      </c>
      <c r="AH695" s="25">
        <f>CONCATENATE(X695," ",Y695," ",Z695," ",AA695," ",AB695," ",AC695," ",AD695," ",AE695," ",AT695," ",AG695)</f>
        <v/>
      </c>
      <c r="AI695" s="25" t="inlineStr">
        <is>
          <t>900600338.3 - 800027617.3</t>
        </is>
      </c>
      <c r="AJ695" s="25" t="n">
        <v>3613536</v>
      </c>
      <c r="AK695" s="25" t="inlineStr">
        <is>
          <t>Perico</t>
        </is>
      </c>
      <c r="AL695" s="25" t="inlineStr">
        <is>
          <t>Perico</t>
        </is>
      </c>
      <c r="AP695" s="25" t="n">
        <v>13</v>
      </c>
      <c r="AQ695" s="34" t="n">
        <v>42348</v>
      </c>
      <c r="AU695" s="25" t="inlineStr">
        <is>
          <t xml:space="preserve">Auto de inicio </t>
        </is>
      </c>
    </row>
    <row r="696">
      <c r="B696" s="25" t="inlineStr">
        <is>
          <t>697-2015</t>
        </is>
      </c>
      <c r="C696" s="25" t="n">
        <v>272403</v>
      </c>
      <c r="E696" s="25" t="inlineStr">
        <is>
          <t>RESIDUOS SOLIDOS</t>
        </is>
      </c>
      <c r="H696" s="25" t="inlineStr">
        <is>
          <t>inadecuado manejo de residuos solidos</t>
        </is>
      </c>
      <c r="I696" s="25" t="inlineStr">
        <is>
          <t>de oficio</t>
        </is>
      </c>
      <c r="T696" s="25" t="inlineStr">
        <is>
          <t>trv 36 s con 31</t>
        </is>
      </c>
      <c r="W696" s="25" t="inlineStr">
        <is>
          <t>por determinar</t>
        </is>
      </c>
      <c r="AH696" s="25">
        <f>CONCATENATE(X696," ",Y696," ",Z696," ",AA696," ",AB696," ",AC696," ",AD696," ",AE696,"",AF696,,AT696," ",AG696)</f>
        <v/>
      </c>
      <c r="AI696" s="25" t="inlineStr">
        <is>
          <t>no reporta</t>
        </is>
      </c>
      <c r="AJ696" s="25" t="inlineStr">
        <is>
          <t>no reporta</t>
        </is>
      </c>
      <c r="AP696" s="25" t="n">
        <v>3</v>
      </c>
      <c r="AQ696" s="34" t="n">
        <v>42109</v>
      </c>
      <c r="AU696" s="25" t="inlineStr">
        <is>
          <t>Auto de archivo</t>
        </is>
      </c>
    </row>
    <row r="697">
      <c r="B697" s="25" t="inlineStr">
        <is>
          <t>698-2015</t>
        </is>
      </c>
      <c r="C697" s="25" t="n">
        <v>272393</v>
      </c>
      <c r="E697" s="25" t="inlineStr">
        <is>
          <t>MATERIALES DE CONSTRUCCIÓN</t>
        </is>
      </c>
      <c r="H697" s="25" t="inlineStr">
        <is>
          <t>piso blando a piso duro</t>
        </is>
      </c>
      <c r="I697" s="25" t="inlineStr">
        <is>
          <t>de oficio</t>
        </is>
      </c>
      <c r="T697" s="25" t="inlineStr">
        <is>
          <t>dg 30 con 35</t>
        </is>
      </c>
      <c r="W697" s="25" t="inlineStr">
        <is>
          <t>por determinar</t>
        </is>
      </c>
      <c r="AH697" s="25">
        <f>CONCATENATE(X697," ",Y697," ",'2015'!AR69Z697," ",AA697," ",AB697," ",AC697," ",AD697," ",AE697,"",AF697,,AT697," ",AG697)</f>
        <v/>
      </c>
      <c r="AP697" s="25" t="n">
        <v>2</v>
      </c>
      <c r="AQ697" s="34" t="n">
        <v>42109</v>
      </c>
      <c r="AU697" s="25" t="inlineStr">
        <is>
          <t>Auto de archivo</t>
        </is>
      </c>
    </row>
    <row r="698">
      <c r="B698" s="25" t="inlineStr">
        <is>
          <t>699-2015</t>
        </is>
      </c>
      <c r="C698" s="25" t="n">
        <v>380630</v>
      </c>
      <c r="H698" s="25" t="inlineStr">
        <is>
          <t>queja por ruido</t>
        </is>
      </c>
      <c r="I698" s="25" t="inlineStr">
        <is>
          <t>de oficio</t>
        </is>
      </c>
      <c r="T698" s="25" t="inlineStr">
        <is>
          <t>no reporta direccion en formato</t>
        </is>
      </c>
      <c r="U698" s="25" t="inlineStr">
        <is>
          <t>no reporta</t>
        </is>
      </c>
      <c r="V698" s="25" t="n">
        <v>2761219</v>
      </c>
      <c r="W698" s="25" t="inlineStr">
        <is>
          <t>Almacen calzado spring step</t>
        </is>
      </c>
      <c r="X698" s="25" t="inlineStr">
        <is>
          <t>CL</t>
        </is>
      </c>
      <c r="Y698" s="25" t="n">
        <v>26</v>
      </c>
      <c r="AA698" s="25" t="inlineStr">
        <is>
          <t>SUR</t>
        </is>
      </c>
      <c r="AB698" s="25" t="n">
        <v>22</v>
      </c>
      <c r="AD698" s="25" t="n">
        <v>31</v>
      </c>
      <c r="AH698" s="25" t="inlineStr">
        <is>
          <t>cl26 sur 22 31</t>
        </is>
      </c>
      <c r="AI698" s="25" t="inlineStr">
        <is>
          <t>no reporta</t>
        </is>
      </c>
      <c r="AJ698" s="25" t="inlineStr">
        <is>
          <t>no reporta</t>
        </is>
      </c>
      <c r="AK698" s="25" t="inlineStr">
        <is>
          <t>Zona Centro</t>
        </is>
      </c>
      <c r="AP698" s="25" t="n">
        <v>9</v>
      </c>
      <c r="AQ698" s="34" t="n">
        <v>42109</v>
      </c>
      <c r="AU698" s="25" t="inlineStr">
        <is>
          <t>Auto de archivo</t>
        </is>
      </c>
    </row>
    <row r="699">
      <c r="AH699" s="25">
        <f>CONCATENATE(X699," ",Y699," ",Z699," ",AA699," ",AB699," ",AC699," ",AD699," ",AE699,"",AF699,,AT699," ",AG699)</f>
        <v/>
      </c>
    </row>
    <row r="700">
      <c r="AH700" s="25">
        <f>CONCATENATE(X700," ",Y700," ",Z700," ",AA700," ",AB700," ",AC700," ",AD700," ",AE700,"",AF700,,AT700," ",AG700)</f>
        <v/>
      </c>
    </row>
    <row r="701">
      <c r="AH701" s="25">
        <f>CONCATENATE(X701," ",Y701," ",Z701," ",AA701," ",AB701," ",AC701," ",AD701," ",AE701,"",AF701,,AT701," ",AG701)</f>
        <v/>
      </c>
    </row>
  </sheetData>
  <autoFilter ref="B3:AV701"/>
  <mergeCells count="18">
    <mergeCell ref="AZ2:BB2"/>
    <mergeCell ref="AW1:CI1"/>
    <mergeCell ref="BC2:BE2"/>
    <mergeCell ref="BI2:BK2"/>
    <mergeCell ref="BF2:BH2"/>
    <mergeCell ref="BT2:BU2"/>
    <mergeCell ref="BV2:BW2"/>
    <mergeCell ref="BZ2:CA2"/>
    <mergeCell ref="BX2:BY2"/>
    <mergeCell ref="CD2:CE2"/>
    <mergeCell ref="CB2:CC2"/>
    <mergeCell ref="BL2:BM2"/>
    <mergeCell ref="BN2:BO2"/>
    <mergeCell ref="BP2:BQ2"/>
    <mergeCell ref="BR2:BS2"/>
    <mergeCell ref="CF2:CG2"/>
    <mergeCell ref="CH2:CI2"/>
    <mergeCell ref="AW2:AY2"/>
  </mergeCells>
  <dataValidations count="6">
    <dataValidation sqref="AP1:AP974" showDropDown="0" showInputMessage="1" showErrorMessage="1" allowBlank="1" type="list">
      <formula1>$I$2:$I$14</formula1>
    </dataValidation>
    <dataValidation sqref="AL1:AL974" showDropDown="0" showInputMessage="1" showErrorMessage="1" allowBlank="1" type="list">
      <formula1>$G$2:$G$7</formula1>
    </dataValidation>
    <dataValidation sqref="AK1:AK974" showDropDown="0" showInputMessage="1" showErrorMessage="1" allowBlank="1" type="list">
      <formula1>$E$2:$E$46</formula1>
    </dataValidation>
    <dataValidation sqref="M1:M198 M200:M301 M303:M398 M400:M410 M412:M421 M423:M452 M454:M467 M469:M525 M527:M645 M647:M974 M977:M1048576 Q1:Q198 Q200:Q301 Q303:Q410 Q412:Q421 Q423:Q451 Q454:Q467 Q469:Q645 Q647:Q974 Q977:Q1048576 AA1:AA974 AA977:AA1048576 AE1:AE974" showDropDown="0" showInputMessage="1" showErrorMessage="1" allowBlank="1" type="list">
      <formula1>$F$2:$F$3</formula1>
    </dataValidation>
    <dataValidation sqref="L1:L198 L200:L301 L303:L398 L400:L410 L412:L421 L423:L452 L454:L467 L469:L525 L527:L645 L647:L974 O1:O198 O200:O301 O303:O398 O400:O410 O412:O421 O423:O451 O454:O467 O469:O525 O527:O645 O647:O974 O977:O1048576 Z1:Z243 Z245:Z346 Z348:Z974 Z977:Z1048576 AC1:AC974 AC977:AC1048576" showDropDown="0" showInputMessage="1" showErrorMessage="1" allowBlank="1" type="list">
      <formula1>$H$2:$H$16</formula1>
    </dataValidation>
    <dataValidation sqref="Z347" showDropDown="0" showInputMessage="1" showErrorMessage="1" allowBlank="1" type="list">
      <formula1>$H$2:$H$20</formula1>
    </dataValidation>
  </dataValidations>
  <pageMargins left="0.7" right="0.7" top="0.75" bottom="0.75" header="0.3" footer="0.3"/>
  <pageSetup orientation="portrait"/>
</worksheet>
</file>

<file path=xl/worksheets/sheet4.xml><?xml version="1.0" encoding="utf-8"?>
<worksheet xmlns="http://schemas.openxmlformats.org/spreadsheetml/2006/main">
  <sheetPr codeName="Hoja4">
    <outlinePr summaryBelow="1" summaryRight="1"/>
    <pageSetUpPr/>
  </sheetPr>
  <dimension ref="A1:CH1144"/>
  <sheetViews>
    <sheetView topLeftCell="D1" zoomScaleNormal="100" workbookViewId="0">
      <pane ySplit="3" topLeftCell="A862" activePane="bottomLeft" state="frozen"/>
      <selection pane="bottomLeft" activeCell="G880" sqref="G880"/>
      <selection activeCell="D1" sqref="D1"/>
    </sheetView>
  </sheetViews>
  <sheetFormatPr baseColWidth="8" defaultColWidth="11.42578125" defaultRowHeight="15"/>
  <cols>
    <col width="11.85546875" customWidth="1" style="25" min="1" max="1"/>
    <col width="25.7109375" customWidth="1" style="25" min="2" max="2"/>
    <col width="24.28515625" customWidth="1" style="25" min="3" max="3"/>
    <col width="29" customWidth="1" style="25" min="4" max="4"/>
    <col width="11.7109375" customWidth="1" style="25" min="5" max="5"/>
    <col width="26.28515625" customWidth="1" style="25" min="6" max="6"/>
    <col width="194.5703125" customWidth="1" style="25" min="7" max="7"/>
    <col width="65.5703125" customWidth="1" style="25" min="8" max="8"/>
    <col width="11.5703125" customWidth="1" style="25" min="9" max="10"/>
    <col width="8.140625" customWidth="1" style="25" min="11" max="11"/>
    <col width="13" customWidth="1" style="25" min="12" max="12"/>
    <col width="14.42578125" customWidth="1" style="25" min="13" max="13"/>
    <col width="8.5703125" customWidth="1" style="25" min="14" max="14"/>
    <col width="8.7109375" customWidth="1" style="25" min="15" max="15"/>
    <col width="13" customWidth="1" style="25" min="16" max="16"/>
    <col width="15.85546875" customWidth="1" style="25" min="17" max="17"/>
    <col width="33.140625" customWidth="1" style="25" min="18" max="18"/>
    <col width="75" customWidth="1" style="25" min="19" max="19"/>
    <col width="20.42578125" customWidth="1" style="25" min="20" max="20"/>
    <col width="26" customWidth="1" style="25" min="21" max="21"/>
    <col width="88.28515625" customWidth="1" style="25" min="22" max="22"/>
    <col width="13.7109375" customWidth="1" style="25" min="23" max="23"/>
    <col width="11.5703125" customWidth="1" style="25" min="24" max="24"/>
    <col width="8.140625" customWidth="1" style="25" min="25" max="25"/>
    <col width="13" customWidth="1" style="25" min="26" max="26"/>
    <col width="14.42578125" customWidth="1" style="25" min="27" max="27"/>
    <col width="8.5703125" customWidth="1" style="25" min="28" max="28"/>
    <col width="11.28515625" customWidth="1" style="25" min="29" max="29"/>
    <col width="13" customWidth="1" style="25" min="30" max="30"/>
    <col width="10.140625" customWidth="1" style="25" min="31" max="31"/>
    <col width="51.7109375" customWidth="1" style="25" min="32" max="32"/>
    <col width="71" customWidth="1" style="25" min="33" max="33"/>
    <col width="23.5703125" customWidth="1" style="25" min="34" max="34"/>
    <col width="29.85546875" customWidth="1" style="25" min="35" max="35"/>
    <col width="23.5703125" customWidth="1" style="25" min="36" max="36"/>
    <col width="15.5703125" customWidth="1" style="25" min="37" max="37"/>
    <col width="15.85546875" customWidth="1" style="25" min="38" max="38"/>
    <col width="13.42578125" customWidth="1" style="25" min="39" max="39"/>
    <col width="9.5703125" customWidth="1" style="25" min="40" max="40"/>
    <col width="8.42578125" customWidth="1" style="25" min="41" max="41"/>
    <col width="18.85546875" customWidth="1" style="25" min="42" max="42"/>
    <col width="21" customWidth="1" style="25" min="43" max="43"/>
    <col width="18.85546875" customWidth="1" style="25" min="44" max="44"/>
    <col width="29.28515625" customWidth="1" style="25" min="45" max="45"/>
    <col width="26.28515625" customWidth="1" style="25" min="46" max="46"/>
    <col width="19.7109375" customWidth="1" style="25" min="47" max="47"/>
    <col width="14.85546875" customWidth="1" style="37" min="48" max="48"/>
    <col width="15.140625" customWidth="1" style="37" min="49" max="49"/>
    <col width="11.42578125" customWidth="1" style="37" min="50" max="51"/>
    <col width="11.42578125" bestFit="1" customWidth="1" style="37" min="52" max="52"/>
    <col width="11.42578125" customWidth="1" style="37" min="53" max="78"/>
    <col width="12.85546875" customWidth="1" style="37" min="79" max="79"/>
    <col width="11.42578125" customWidth="1" style="37" min="80" max="86"/>
    <col width="11.42578125" customWidth="1" style="25" min="87" max="16384"/>
  </cols>
  <sheetData>
    <row r="1">
      <c r="AV1" s="342" t="inlineStr">
        <is>
          <t>ESTADO DEL PROCESO - FECHAS</t>
        </is>
      </c>
      <c r="AW1" s="349" t="n"/>
      <c r="AX1" s="349" t="n"/>
      <c r="AY1" s="349" t="n"/>
      <c r="AZ1" s="349" t="n"/>
      <c r="BA1" s="349" t="n"/>
      <c r="BB1" s="349" t="n"/>
      <c r="BC1" s="349" t="n"/>
      <c r="BD1" s="349" t="n"/>
      <c r="BE1" s="349" t="n"/>
      <c r="BF1" s="349" t="n"/>
      <c r="BG1" s="349" t="n"/>
      <c r="BH1" s="349" t="n"/>
      <c r="BI1" s="349" t="n"/>
      <c r="BJ1" s="349" t="n"/>
      <c r="BK1" s="349" t="n"/>
      <c r="BL1" s="349" t="n"/>
      <c r="BM1" s="349" t="n"/>
      <c r="BN1" s="349" t="n"/>
      <c r="BO1" s="349" t="n"/>
      <c r="BP1" s="349" t="n"/>
      <c r="BQ1" s="349" t="n"/>
      <c r="BR1" s="349" t="n"/>
      <c r="BS1" s="349" t="n"/>
      <c r="BT1" s="349" t="n"/>
      <c r="BU1" s="349" t="n"/>
      <c r="BV1" s="349" t="n"/>
      <c r="BW1" s="349" t="n"/>
      <c r="BX1" s="349" t="n"/>
      <c r="BY1" s="349" t="n"/>
      <c r="BZ1" s="349" t="n"/>
      <c r="CA1" s="349" t="n"/>
      <c r="CB1" s="349" t="n"/>
      <c r="CC1" s="349" t="n"/>
      <c r="CD1" s="349" t="n"/>
      <c r="CE1" s="349" t="n"/>
      <c r="CF1" s="349" t="n"/>
      <c r="CG1" s="349" t="n"/>
      <c r="CH1" s="116" t="n"/>
    </row>
    <row r="2" ht="45.75" customHeight="1" thickBot="1">
      <c r="AV2" s="343" t="inlineStr">
        <is>
          <t>Visita inicial</t>
        </is>
      </c>
      <c r="AW2" s="349" t="n"/>
      <c r="AX2" s="116" t="n"/>
      <c r="AY2" s="343" t="inlineStr">
        <is>
          <t>Visita de verificación 1</t>
        </is>
      </c>
      <c r="AZ2" s="349" t="n"/>
      <c r="BA2" s="116" t="n"/>
      <c r="BB2" s="343" t="inlineStr">
        <is>
          <t>Visita de verificación 2</t>
        </is>
      </c>
      <c r="BC2" s="349" t="n"/>
      <c r="BD2" s="116" t="n"/>
      <c r="BE2" s="343" t="inlineStr">
        <is>
          <t>Visita de verificación 3</t>
        </is>
      </c>
      <c r="BF2" s="349" t="n"/>
      <c r="BG2" s="116" t="n"/>
      <c r="BH2" s="343" t="inlineStr">
        <is>
          <t>Visita de verificación 4</t>
        </is>
      </c>
      <c r="BI2" s="349" t="n"/>
      <c r="BJ2" s="116" t="n"/>
      <c r="BK2" s="343" t="inlineStr">
        <is>
          <t>Acta de compromiso - comparecencia</t>
        </is>
      </c>
      <c r="BL2" s="116" t="n"/>
      <c r="BM2" s="343" t="inlineStr">
        <is>
          <t>Auto de inicio</t>
        </is>
      </c>
      <c r="BN2" s="116" t="n"/>
      <c r="BO2" s="343" t="inlineStr">
        <is>
          <t>Descargos</t>
        </is>
      </c>
      <c r="BP2" s="116" t="n"/>
      <c r="BQ2" s="343" t="inlineStr">
        <is>
          <t>Pruebas</t>
        </is>
      </c>
      <c r="BR2" s="116" t="n"/>
      <c r="BS2" s="343" t="inlineStr">
        <is>
          <t>Fallo - Decisión</t>
        </is>
      </c>
      <c r="BT2" s="116" t="n"/>
      <c r="BU2" s="342" t="inlineStr">
        <is>
          <t>Notificación - Remisión</t>
        </is>
      </c>
      <c r="BV2" s="116" t="n"/>
      <c r="BW2" s="343" t="inlineStr">
        <is>
          <t>Recurso de reposición</t>
        </is>
      </c>
      <c r="BX2" s="116" t="n"/>
      <c r="BY2" s="342" t="inlineStr">
        <is>
          <t>Notificación - Remisión</t>
        </is>
      </c>
      <c r="BZ2" s="116" t="n"/>
      <c r="CA2" s="342" t="inlineStr">
        <is>
          <t>Capacitación</t>
        </is>
      </c>
      <c r="CB2" s="116" t="n"/>
      <c r="CC2" s="342" t="inlineStr">
        <is>
          <t>Remisión Hacienda</t>
        </is>
      </c>
      <c r="CD2" s="116" t="n"/>
      <c r="CE2" s="342" t="inlineStr">
        <is>
          <t>Auto de archivo</t>
        </is>
      </c>
      <c r="CF2" s="116" t="n"/>
      <c r="CG2" s="342" t="inlineStr">
        <is>
          <t>Archivo</t>
        </is>
      </c>
      <c r="CH2" s="116" t="n"/>
    </row>
    <row r="3" ht="51.75" customHeight="1" thickBot="1">
      <c r="A3" s="27" t="inlineStr">
        <is>
          <t>Consecutivo</t>
        </is>
      </c>
      <c r="B3" s="28" t="inlineStr">
        <is>
          <t>Radicado</t>
        </is>
      </c>
      <c r="C3" s="28" t="inlineStr">
        <is>
          <t>Recurso afectado</t>
        </is>
      </c>
      <c r="D3" s="28" t="inlineStr">
        <is>
          <t>Comparendo</t>
        </is>
      </c>
      <c r="E3" s="28" t="inlineStr">
        <is>
          <t>Código Infracción</t>
        </is>
      </c>
      <c r="F3" s="28" t="inlineStr">
        <is>
          <t>Predios, Otros documentos, Proyecto</t>
        </is>
      </c>
      <c r="G3" s="28" t="inlineStr">
        <is>
          <t>Asunto</t>
        </is>
      </c>
      <c r="H3" s="28" t="inlineStr">
        <is>
          <t>Quejoso</t>
        </is>
      </c>
      <c r="I3" s="28" t="inlineStr">
        <is>
          <t>Tipo de vía principal</t>
        </is>
      </c>
      <c r="J3" s="28" t="inlineStr">
        <is>
          <t>N° vía principal</t>
        </is>
      </c>
      <c r="K3" s="28" t="inlineStr">
        <is>
          <t>letra</t>
        </is>
      </c>
      <c r="L3" s="28" t="inlineStr">
        <is>
          <t>Cuadrante</t>
        </is>
      </c>
      <c r="M3" s="28" t="inlineStr">
        <is>
          <t>Generadora</t>
        </is>
      </c>
      <c r="N3" s="28" t="inlineStr">
        <is>
          <t>Letra</t>
        </is>
      </c>
      <c r="O3" s="28" t="inlineStr">
        <is>
          <t>Placa</t>
        </is>
      </c>
      <c r="P3" s="28" t="inlineStr">
        <is>
          <t>Cuadrante</t>
        </is>
      </c>
      <c r="Q3" s="29" t="inlineStr">
        <is>
          <t>Bloque</t>
        </is>
      </c>
      <c r="R3" s="28" t="inlineStr">
        <is>
          <t>Interior</t>
        </is>
      </c>
      <c r="S3" s="28" t="inlineStr">
        <is>
          <t>Dirección</t>
        </is>
      </c>
      <c r="T3" s="28" t="inlineStr">
        <is>
          <t>Cedula quejoso</t>
        </is>
      </c>
      <c r="U3" s="28" t="inlineStr">
        <is>
          <t>Teléfono quejoso</t>
        </is>
      </c>
      <c r="V3" s="28" t="inlineStr">
        <is>
          <t>Infractor</t>
        </is>
      </c>
      <c r="W3" s="28" t="inlineStr">
        <is>
          <t>Tipo de vía principal</t>
        </is>
      </c>
      <c r="X3" s="28" t="inlineStr">
        <is>
          <t>N° vía principal</t>
        </is>
      </c>
      <c r="Y3" s="28" t="inlineStr">
        <is>
          <t>letra</t>
        </is>
      </c>
      <c r="Z3" s="28" t="inlineStr">
        <is>
          <t>Cuadrante</t>
        </is>
      </c>
      <c r="AA3" s="28" t="inlineStr">
        <is>
          <t>Generadora</t>
        </is>
      </c>
      <c r="AB3" s="28" t="inlineStr">
        <is>
          <t>Letra</t>
        </is>
      </c>
      <c r="AC3" s="28" t="inlineStr">
        <is>
          <t>Placa</t>
        </is>
      </c>
      <c r="AD3" s="28" t="inlineStr">
        <is>
          <t>Cuadrante</t>
        </is>
      </c>
      <c r="AE3" s="28" t="inlineStr">
        <is>
          <t>Bloque</t>
        </is>
      </c>
      <c r="AF3" s="28" t="inlineStr">
        <is>
          <t>Interior</t>
        </is>
      </c>
      <c r="AG3" s="28" t="inlineStr">
        <is>
          <t>Dirección</t>
        </is>
      </c>
      <c r="AH3" s="28" t="inlineStr">
        <is>
          <t>Cedula Infractor</t>
        </is>
      </c>
      <c r="AI3" s="28" t="inlineStr">
        <is>
          <t>Teléfono Infractor</t>
        </is>
      </c>
      <c r="AJ3" s="28" t="inlineStr">
        <is>
          <t>Lugar Infracción Barrio</t>
        </is>
      </c>
      <c r="AK3" s="28" t="inlineStr">
        <is>
          <t>Vereda</t>
        </is>
      </c>
      <c r="AL3" s="28" t="inlineStr">
        <is>
          <t>Código Barrio</t>
        </is>
      </c>
      <c r="AM3" s="28" t="inlineStr">
        <is>
          <t>Manzana - Vereda</t>
        </is>
      </c>
      <c r="AN3" s="28" t="inlineStr">
        <is>
          <t>Predio</t>
        </is>
      </c>
      <c r="AO3" s="28" t="inlineStr">
        <is>
          <t>Zona</t>
        </is>
      </c>
      <c r="AP3" s="28" t="inlineStr">
        <is>
          <t>Fecha de ingreso (dd/mm/aaaa)</t>
        </is>
      </c>
      <c r="AQ3" s="28" t="inlineStr">
        <is>
          <t>Fecha de actuación inicial (ddmm/aaaa)</t>
        </is>
      </c>
      <c r="AR3" s="28" t="inlineStr">
        <is>
          <t>Días de atención</t>
        </is>
      </c>
      <c r="AS3" s="28" t="inlineStr">
        <is>
          <t xml:space="preserve">Destinación procedimental inicial </t>
        </is>
      </c>
      <c r="AT3" s="30" t="inlineStr">
        <is>
          <t>Estado actual</t>
        </is>
      </c>
      <c r="AU3" s="30" t="inlineStr">
        <is>
          <t>Remitido a - Observa.</t>
        </is>
      </c>
      <c r="AV3" s="343" t="inlineStr">
        <is>
          <t>Recibido - Asignado</t>
        </is>
      </c>
      <c r="AW3" s="343" t="inlineStr">
        <is>
          <t>Funcionario</t>
        </is>
      </c>
      <c r="AX3" s="343" t="inlineStr">
        <is>
          <t>Entregado</t>
        </is>
      </c>
      <c r="AY3" s="343" t="inlineStr">
        <is>
          <t>Recibido - Asignado</t>
        </is>
      </c>
      <c r="AZ3" s="343" t="inlineStr">
        <is>
          <t>Funcionario</t>
        </is>
      </c>
      <c r="BA3" s="343" t="inlineStr">
        <is>
          <t>Entregado</t>
        </is>
      </c>
      <c r="BB3" s="343" t="inlineStr">
        <is>
          <t>Recibido - Asignado</t>
        </is>
      </c>
      <c r="BC3" s="343" t="inlineStr">
        <is>
          <t>Funcionario</t>
        </is>
      </c>
      <c r="BD3" s="343" t="inlineStr">
        <is>
          <t>Entregado</t>
        </is>
      </c>
      <c r="BE3" s="343" t="inlineStr">
        <is>
          <t>Recibido - Asignado</t>
        </is>
      </c>
      <c r="BF3" s="343" t="inlineStr">
        <is>
          <t>Funcionario</t>
        </is>
      </c>
      <c r="BG3" s="343" t="inlineStr">
        <is>
          <t>Entregado</t>
        </is>
      </c>
      <c r="BH3" s="343" t="inlineStr">
        <is>
          <t>Recibido - Asignado</t>
        </is>
      </c>
      <c r="BI3" s="343" t="inlineStr">
        <is>
          <t>Funcionario</t>
        </is>
      </c>
      <c r="BJ3" s="343" t="inlineStr">
        <is>
          <t>Entregado</t>
        </is>
      </c>
      <c r="BK3" s="343" t="inlineStr">
        <is>
          <t>Recibido - Asignado</t>
        </is>
      </c>
      <c r="BL3" s="343" t="inlineStr">
        <is>
          <t>Entregado</t>
        </is>
      </c>
      <c r="BM3" s="343" t="inlineStr">
        <is>
          <t>Recibido - Asignado</t>
        </is>
      </c>
      <c r="BN3" s="343" t="inlineStr">
        <is>
          <t>Entregado</t>
        </is>
      </c>
      <c r="BO3" s="343" t="inlineStr">
        <is>
          <t>Recibido - Asignado</t>
        </is>
      </c>
      <c r="BP3" s="343" t="inlineStr">
        <is>
          <t>Entregado</t>
        </is>
      </c>
      <c r="BQ3" s="343" t="inlineStr">
        <is>
          <t>Recibido - Asignado</t>
        </is>
      </c>
      <c r="BR3" s="343" t="inlineStr">
        <is>
          <t>Entregado</t>
        </is>
      </c>
      <c r="BS3" s="343" t="inlineStr">
        <is>
          <t>Recibido - Asignado</t>
        </is>
      </c>
      <c r="BT3" s="343" t="inlineStr">
        <is>
          <t>Entregado</t>
        </is>
      </c>
      <c r="BU3" s="343" t="inlineStr">
        <is>
          <t>Recibido - Asignado</t>
        </is>
      </c>
      <c r="BV3" s="343" t="inlineStr">
        <is>
          <t>Entregado</t>
        </is>
      </c>
      <c r="BW3" s="343" t="inlineStr">
        <is>
          <t>Recibido - Asignado</t>
        </is>
      </c>
      <c r="BX3" s="343" t="inlineStr">
        <is>
          <t>Entregado</t>
        </is>
      </c>
      <c r="BY3" s="343" t="inlineStr">
        <is>
          <t>Recibido - Asignado</t>
        </is>
      </c>
      <c r="BZ3" s="343" t="inlineStr">
        <is>
          <t>Entregado</t>
        </is>
      </c>
      <c r="CA3" s="343" t="inlineStr">
        <is>
          <t>Recibido - Asignado</t>
        </is>
      </c>
      <c r="CB3" s="343" t="inlineStr">
        <is>
          <t>Entregado</t>
        </is>
      </c>
      <c r="CC3" s="343" t="inlineStr">
        <is>
          <t>Recibido - Asignado</t>
        </is>
      </c>
      <c r="CD3" s="343" t="inlineStr">
        <is>
          <t>Entregado</t>
        </is>
      </c>
      <c r="CE3" s="343" t="inlineStr">
        <is>
          <t>Recibido - Asignado</t>
        </is>
      </c>
      <c r="CF3" s="343" t="inlineStr">
        <is>
          <t>Entregado</t>
        </is>
      </c>
      <c r="CG3" s="343" t="inlineStr">
        <is>
          <t>Recibido - Asignado</t>
        </is>
      </c>
      <c r="CH3" s="343" t="inlineStr">
        <is>
          <t>Entregado</t>
        </is>
      </c>
    </row>
    <row r="4">
      <c r="A4" s="25" t="inlineStr">
        <is>
          <t>001-2016</t>
        </is>
      </c>
      <c r="B4" s="25" t="n">
        <v>361588</v>
      </c>
      <c r="C4" s="25" t="inlineStr">
        <is>
          <t>AIRE</t>
        </is>
      </c>
      <c r="G4" s="25" t="inlineStr">
        <is>
          <t>De la finca del señor Ricardo Mejia salen olores fuertes y desagradables</t>
        </is>
      </c>
      <c r="H4" s="25" t="inlineStr">
        <is>
          <t>Anonimo</t>
        </is>
      </c>
      <c r="S4" s="25">
        <f>CONCATENATE(I4," ",J4," ",K4," ",L4," ",M4," ",N4," ",O4," ",P4," ",Q4," ",R4)</f>
        <v/>
      </c>
      <c r="T4" s="46" t="n"/>
      <c r="AF4" s="25" t="inlineStr">
        <is>
          <t>Via al aeropuerto, atrás de la escuela de ingenieria</t>
        </is>
      </c>
      <c r="AG4" s="25">
        <f>CONCATENATE(W4," ",X4," ",Y4," ",Z4," ",AA4," ",AB4," ",AC4," ",AD4," ",AE4,AF4)</f>
        <v/>
      </c>
      <c r="AH4" s="25" t="inlineStr">
        <is>
          <t>no reporta</t>
        </is>
      </c>
      <c r="AI4" s="25" t="inlineStr">
        <is>
          <t>no reporta</t>
        </is>
      </c>
      <c r="AJ4" s="25" t="inlineStr">
        <is>
          <t>Las Palmas</t>
        </is>
      </c>
      <c r="AK4" s="25" t="inlineStr">
        <is>
          <t>Las Palmas</t>
        </is>
      </c>
      <c r="AO4" s="25" t="n">
        <v>12</v>
      </c>
      <c r="AP4" s="34" t="n">
        <v>42373</v>
      </c>
      <c r="AQ4" s="34" t="n">
        <v>42578</v>
      </c>
      <c r="AR4" s="46" t="n">
        <v>42782</v>
      </c>
      <c r="AT4" s="25" t="inlineStr">
        <is>
          <t>Auto de archivo</t>
        </is>
      </c>
    </row>
    <row r="5">
      <c r="A5" s="25" t="inlineStr">
        <is>
          <t>002-2016</t>
        </is>
      </c>
      <c r="B5" s="25" t="n">
        <v>361662</v>
      </c>
      <c r="D5" s="25" t="inlineStr">
        <is>
          <t>RESIDUOS SOLIDOS</t>
        </is>
      </c>
      <c r="G5" s="25" t="inlineStr">
        <is>
          <t xml:space="preserve">Inadecuada disposicion de residuos solidos en dias y lugar no adecuado. </t>
        </is>
      </c>
      <c r="H5" s="25" t="inlineStr">
        <is>
          <t>Enviaseo</t>
        </is>
      </c>
      <c r="S5" s="25">
        <f>CONCATENATE(I5," ",J5," ",K5," ",L5," ",M5," ",N5," ",O5," ",P5," ",Q5," ",R5)</f>
        <v/>
      </c>
      <c r="T5" s="46" t="n"/>
      <c r="U5" s="25" t="n">
        <v>4032000</v>
      </c>
      <c r="V5" s="25" t="inlineStr">
        <is>
          <t xml:space="preserve">Almacen Credilujo </t>
        </is>
      </c>
      <c r="W5" s="25" t="inlineStr">
        <is>
          <t>KR</t>
        </is>
      </c>
      <c r="X5" s="25" t="n">
        <v>41</v>
      </c>
      <c r="AA5" s="25" t="n">
        <v>36</v>
      </c>
      <c r="AC5" s="25" t="n">
        <v>25</v>
      </c>
      <c r="AD5" s="25" t="inlineStr">
        <is>
          <t>SUR</t>
        </is>
      </c>
      <c r="AG5" s="25">
        <f>CONCATENATE(W5," ",X5," ",Y5," ",Z5," ",AA5," ",AB5," ",AC5," ",AD5," ",AE5,AF5)</f>
        <v/>
      </c>
      <c r="AH5" s="25" t="inlineStr">
        <is>
          <t>822.1612-5</t>
        </is>
      </c>
      <c r="AI5" s="25" t="n">
        <v>2761228</v>
      </c>
      <c r="AJ5" s="25" t="inlineStr">
        <is>
          <t>Zona Centro</t>
        </is>
      </c>
      <c r="AO5" s="25" t="n">
        <v>9</v>
      </c>
      <c r="AP5" s="34" t="n">
        <v>42373</v>
      </c>
      <c r="AQ5" s="34" t="n">
        <v>42416</v>
      </c>
      <c r="AR5" s="46" t="n"/>
      <c r="AT5" s="25" t="inlineStr">
        <is>
          <t>Auto de archivo</t>
        </is>
      </c>
      <c r="AV5" s="38" t="n">
        <v>42008</v>
      </c>
      <c r="AW5" s="37" t="inlineStr">
        <is>
          <t>J. Guzman</t>
        </is>
      </c>
      <c r="AX5" s="38" t="n">
        <v>42008</v>
      </c>
      <c r="CE5" s="38" t="n"/>
    </row>
    <row r="6">
      <c r="A6" s="25" t="inlineStr">
        <is>
          <t>003-2016</t>
        </is>
      </c>
      <c r="B6" s="25" t="n">
        <v>128831</v>
      </c>
      <c r="C6" s="25" t="inlineStr">
        <is>
          <t>LOTE-PREDIO</t>
        </is>
      </c>
      <c r="G6" s="25" t="inlineStr">
        <is>
          <t>Están aparentemente botando tierra en el sitio en la parte de encima de la propiedad del Sr. Fernando</t>
        </is>
      </c>
      <c r="H6" s="58" t="inlineStr">
        <is>
          <t xml:space="preserve">De Oficio (Planeacion)
(Quejoso: Sr. Fernando)
</t>
        </is>
      </c>
      <c r="I6" s="25" t="inlineStr">
        <is>
          <t>CL</t>
        </is>
      </c>
      <c r="J6" s="25" t="n">
        <v>41</v>
      </c>
      <c r="K6" s="25" t="inlineStr">
        <is>
          <t>B</t>
        </is>
      </c>
      <c r="L6" s="25" t="inlineStr">
        <is>
          <t>SUR</t>
        </is>
      </c>
      <c r="M6" s="25" t="n">
        <v>25</v>
      </c>
      <c r="N6" s="25" t="inlineStr">
        <is>
          <t>A</t>
        </is>
      </c>
      <c r="O6" s="25" t="n">
        <v>71</v>
      </c>
      <c r="R6" s="25" t="n">
        <v>-9963</v>
      </c>
      <c r="S6" s="25">
        <f>CONCATENATE(I6," ",J6," ",K6," ",L6," ",M6," ",N6," ",O6," ",P6," ",Q6," ",R6)</f>
        <v/>
      </c>
      <c r="T6" s="46" t="inlineStr">
        <is>
          <t>no reporta</t>
        </is>
      </c>
      <c r="U6" s="25" t="n">
        <v>3627782</v>
      </c>
      <c r="V6" s="25" t="inlineStr">
        <is>
          <t>Por determinar</t>
        </is>
      </c>
      <c r="W6" s="25" t="inlineStr">
        <is>
          <t>CL</t>
        </is>
      </c>
      <c r="X6" s="25" t="n">
        <v>41</v>
      </c>
      <c r="Y6" s="25" t="inlineStr">
        <is>
          <t>B</t>
        </is>
      </c>
      <c r="Z6" s="25" t="inlineStr">
        <is>
          <t>SUR</t>
        </is>
      </c>
      <c r="AA6" s="25" t="n">
        <v>25</v>
      </c>
      <c r="AB6" s="25" t="inlineStr">
        <is>
          <t>A</t>
        </is>
      </c>
      <c r="AC6" s="25" t="n">
        <v>71</v>
      </c>
      <c r="AE6" s="25" t="inlineStr">
        <is>
          <t>En la parte superior del predio</t>
        </is>
      </c>
      <c r="AF6" s="25" t="n">
        <v>-9963</v>
      </c>
      <c r="AG6" s="25">
        <f>CONCATENATE(W6," ",X6," ",Y6," ",Z6," ",AA6," ",AB6," ",AC6," ",AD6," ",AE6,AF6)</f>
        <v/>
      </c>
      <c r="AH6" s="25" t="inlineStr">
        <is>
          <t>no reporta</t>
        </is>
      </c>
      <c r="AI6" s="25" t="inlineStr">
        <is>
          <t>no reporta</t>
        </is>
      </c>
      <c r="AJ6" s="25" t="inlineStr">
        <is>
          <t xml:space="preserve">La Mina </t>
        </is>
      </c>
      <c r="AO6" s="25" t="n">
        <v>6</v>
      </c>
      <c r="AP6" s="34" t="n">
        <v>42376</v>
      </c>
      <c r="AQ6" s="34" t="n">
        <v>42379</v>
      </c>
      <c r="AR6" s="46" t="n"/>
      <c r="AT6" s="25" t="inlineStr">
        <is>
          <t>Auto de archivo</t>
        </is>
      </c>
      <c r="AV6" s="38" t="n"/>
      <c r="AX6" s="38" t="n"/>
    </row>
    <row r="7">
      <c r="A7" s="25" t="inlineStr">
        <is>
          <t>004-2016</t>
        </is>
      </c>
      <c r="B7" s="25" t="n">
        <v>362096</v>
      </c>
      <c r="C7" s="25" t="inlineStr">
        <is>
          <t>LOTE-PREDIO</t>
        </is>
      </c>
      <c r="G7" s="25" t="inlineStr">
        <is>
          <t xml:space="preserve">Mantenimiento insuficiente de enrredadera en lindero que genera riesgo electrico y dispocision inadecuada de los residuos de este mantenimiento. </t>
        </is>
      </c>
      <c r="H7" s="25" t="inlineStr">
        <is>
          <t>Sofia Galeano</t>
        </is>
      </c>
      <c r="I7" s="25" t="inlineStr">
        <is>
          <t>KR</t>
        </is>
      </c>
      <c r="J7" s="25" t="n">
        <v>25</v>
      </c>
      <c r="K7" s="25" t="inlineStr">
        <is>
          <t>B</t>
        </is>
      </c>
      <c r="M7" s="25" t="n">
        <v>27</v>
      </c>
      <c r="O7" s="25" t="n">
        <v>46</v>
      </c>
      <c r="P7" s="25" t="inlineStr">
        <is>
          <t>SUR</t>
        </is>
      </c>
      <c r="R7" s="25" t="inlineStr">
        <is>
          <t>Int. 107</t>
        </is>
      </c>
      <c r="S7" s="25">
        <f>CONCATENATE(I7," ",J7," ",K7," ",L7," ",M7," ",N7," ",O7," ",P7," ",Q7," ",R7)</f>
        <v/>
      </c>
      <c r="T7" s="46" t="n">
        <v>21798209</v>
      </c>
      <c r="U7" s="25" t="n">
        <v>3361837</v>
      </c>
      <c r="V7" s="25" t="inlineStr">
        <is>
          <t>Urbanizacion Palmeral de Avignon</t>
        </is>
      </c>
      <c r="W7" s="25" t="inlineStr">
        <is>
          <t>KR</t>
        </is>
      </c>
      <c r="X7" s="25" t="n">
        <v>25</v>
      </c>
      <c r="Y7" s="25" t="inlineStr">
        <is>
          <t>B</t>
        </is>
      </c>
      <c r="AA7" s="25" t="n">
        <v>27</v>
      </c>
      <c r="AD7" s="25" t="inlineStr">
        <is>
          <t>SUR</t>
        </is>
      </c>
      <c r="AG7" s="25">
        <f>CONCATENATE(W7," ",X7," ",Y7," ",Z7," ",AA7," ",AB7," ",AC7," ",AD7," ",AE7,AF7)</f>
        <v/>
      </c>
      <c r="AH7" s="25" t="inlineStr">
        <is>
          <t>no reporta</t>
        </is>
      </c>
      <c r="AI7" s="25" t="inlineStr">
        <is>
          <t>2845690 - 3527759</t>
        </is>
      </c>
      <c r="AJ7" s="25" t="inlineStr">
        <is>
          <t>Zuñiga</t>
        </is>
      </c>
      <c r="AO7" s="25" t="n">
        <v>4</v>
      </c>
      <c r="AP7" s="34" t="n">
        <v>42376</v>
      </c>
      <c r="AQ7" s="34" t="n">
        <v>42507</v>
      </c>
      <c r="AR7" s="46" t="n"/>
      <c r="AT7" s="25" t="inlineStr">
        <is>
          <t>Auto de archivo</t>
        </is>
      </c>
    </row>
    <row r="8">
      <c r="A8" s="25" t="inlineStr">
        <is>
          <t>005-2016</t>
        </is>
      </c>
      <c r="B8" s="25" t="n">
        <v>362902</v>
      </c>
      <c r="C8" s="25" t="inlineStr">
        <is>
          <t>FLORA</t>
        </is>
      </c>
      <c r="G8" s="25" t="inlineStr">
        <is>
          <t>Tala de arboles en bosque natural</t>
        </is>
      </c>
      <c r="H8" s="25" t="inlineStr">
        <is>
          <t>Anonimo</t>
        </is>
      </c>
      <c r="S8" s="25">
        <f>CONCATENATE(I8," ",J8," ",K8," ",L8," ",M8," ",N8," ",O8," ",P8," ",Q8," ",R8)</f>
        <v/>
      </c>
      <c r="T8" s="46" t="n"/>
      <c r="V8" s="25" t="inlineStr">
        <is>
          <t>Por determinar</t>
        </is>
      </c>
      <c r="AF8" s="25" t="inlineStr">
        <is>
          <t>Cerca a la truchera charco azul</t>
        </is>
      </c>
      <c r="AG8" s="25">
        <f>CONCATENATE(W8," ",X8," ",Y8," ",Z8," ",AA8," ",AB8," ",AC8," ",AD8," ",AE8,AF8)</f>
        <v/>
      </c>
      <c r="AH8" s="25" t="inlineStr">
        <is>
          <t>no reporta</t>
        </is>
      </c>
      <c r="AI8" s="25" t="inlineStr">
        <is>
          <t>no reporta</t>
        </is>
      </c>
      <c r="AJ8" s="25" t="inlineStr">
        <is>
          <t>Las Palmas</t>
        </is>
      </c>
      <c r="AK8" s="25" t="inlineStr">
        <is>
          <t>Las Palmas</t>
        </is>
      </c>
      <c r="AO8" s="25" t="n">
        <v>12</v>
      </c>
      <c r="AP8" s="34" t="n">
        <v>42383</v>
      </c>
      <c r="AQ8" s="34" t="n">
        <v>42387</v>
      </c>
      <c r="AR8" s="46" t="n"/>
      <c r="AT8" s="25" t="inlineStr">
        <is>
          <t>Auto de archivo</t>
        </is>
      </c>
      <c r="AV8" s="38" t="n"/>
      <c r="AX8" s="38" t="n"/>
    </row>
    <row r="9">
      <c r="A9" s="25" t="inlineStr">
        <is>
          <t>006-2016</t>
        </is>
      </c>
      <c r="B9" s="25" t="n">
        <v>362917</v>
      </c>
      <c r="C9" s="25" t="inlineStr">
        <is>
          <t>HÍDRICO</t>
        </is>
      </c>
      <c r="D9" s="25" t="inlineStr">
        <is>
          <t>RESIDUOS SOLIDOS</t>
        </is>
      </c>
      <c r="G9" s="25" t="inlineStr">
        <is>
          <t>Descarga de aguas sedimentadas a la quebrada la honda</t>
        </is>
      </c>
      <c r="H9" s="25" t="inlineStr">
        <is>
          <t>de oficio (Insp. Ambiental)</t>
        </is>
      </c>
      <c r="S9" s="25">
        <f>CONCATENATE(I9," ",J9," ",K9," ",L9," ",M9," ",N9," ",O9," ",P9," ",Q9," ",R9)</f>
        <v/>
      </c>
      <c r="T9" s="46" t="n"/>
      <c r="V9" s="25" t="n">
        <v>0</v>
      </c>
      <c r="W9" s="25" t="inlineStr">
        <is>
          <t>CL</t>
        </is>
      </c>
      <c r="X9" s="25" t="n">
        <v>27</v>
      </c>
      <c r="Z9" s="25" t="inlineStr">
        <is>
          <t>SUR</t>
        </is>
      </c>
      <c r="AA9" s="25" t="n">
        <v>27</v>
      </c>
      <c r="AC9" s="25" t="n">
        <v>92</v>
      </c>
      <c r="AF9" s="25" t="inlineStr">
        <is>
          <t>/ Calle 6 # 43C 8 Oficina 306</t>
        </is>
      </c>
      <c r="AG9" s="25">
        <f>CONCATENATE(W9," ",X9," ",Y9," ",Z9," ",AA9," ",AB9," ",AC9," ",AD9," ",AE9,AF9)</f>
        <v/>
      </c>
      <c r="AH9" s="25" t="inlineStr">
        <is>
          <t>no reporta</t>
        </is>
      </c>
      <c r="AI9" s="25" t="inlineStr">
        <is>
          <t>3224740 - 3164740</t>
        </is>
      </c>
      <c r="AJ9" s="25" t="inlineStr">
        <is>
          <t>El Esmeraldal</t>
        </is>
      </c>
      <c r="AO9" s="25" t="n">
        <v>4</v>
      </c>
      <c r="AP9" s="34" t="n">
        <v>42383</v>
      </c>
      <c r="AQ9" s="34" t="n">
        <v>42465</v>
      </c>
      <c r="AR9" s="46" t="n"/>
      <c r="AT9" s="25" t="inlineStr">
        <is>
          <t>Auto de archivo</t>
        </is>
      </c>
      <c r="AV9" s="38" t="n"/>
      <c r="AX9" s="38" t="n"/>
      <c r="CE9" s="38" t="n"/>
    </row>
    <row r="10">
      <c r="A10" s="25" t="inlineStr">
        <is>
          <t>007-2016</t>
        </is>
      </c>
      <c r="B10" s="25" t="n">
        <v>362918</v>
      </c>
      <c r="D10" s="25" t="inlineStr">
        <is>
          <t>ESCOMBROS</t>
        </is>
      </c>
      <c r="G10" s="25" t="inlineStr">
        <is>
          <t>Escombros y basuras dispuestas en el espacio publico en la esquina de la Calle 45 sur con Cra 41</t>
        </is>
      </c>
      <c r="H10" s="25" t="inlineStr">
        <is>
          <t>Anonimo</t>
        </is>
      </c>
      <c r="S10" s="25">
        <f>CONCATENATE(I10," ",J10," ",K10," ",L10," ",M10," ",N10," ",O10," ",P10," ",Q10," ",R10)</f>
        <v/>
      </c>
      <c r="T10" s="46" t="n"/>
      <c r="V10" s="52" t="inlineStr">
        <is>
          <t>Gustavo Velasquez(  NOTA: se archina ya que el señor Gustavo fallecio en octubre del 2015)</t>
        </is>
      </c>
      <c r="W10" s="25" t="inlineStr">
        <is>
          <t>CL</t>
        </is>
      </c>
      <c r="X10" s="25" t="n">
        <v>45</v>
      </c>
      <c r="Y10" s="25" t="inlineStr">
        <is>
          <t>B</t>
        </is>
      </c>
      <c r="Z10" s="25" t="inlineStr">
        <is>
          <t>SUR</t>
        </is>
      </c>
      <c r="AA10" s="25" t="n">
        <v>41</v>
      </c>
      <c r="AC10" s="25" t="n">
        <v>6</v>
      </c>
      <c r="AF10" s="25" t="inlineStr">
        <is>
          <t>El Oasis</t>
        </is>
      </c>
      <c r="AG10" s="25">
        <f>CONCATENATE(W10," ",X10," ",Y10," ",Z10," ",AA10," ",AB10," ",AC10," ",AD10," ",AE10,AF10)</f>
        <v/>
      </c>
      <c r="AH10" s="25" t="inlineStr">
        <is>
          <t>no reporta</t>
        </is>
      </c>
      <c r="AI10" s="25" t="inlineStr">
        <is>
          <t>no reporta</t>
        </is>
      </c>
      <c r="AJ10" s="25" t="inlineStr">
        <is>
          <t>El Trianón</t>
        </is>
      </c>
      <c r="AO10" s="25" t="n">
        <v>7</v>
      </c>
      <c r="AP10" s="34" t="n">
        <v>42383</v>
      </c>
      <c r="AQ10" s="34" t="n">
        <v>42568</v>
      </c>
      <c r="AR10" s="46" t="n"/>
      <c r="AT10" s="25" t="inlineStr">
        <is>
          <t>Auto de archivo</t>
        </is>
      </c>
      <c r="AV10" s="38" t="n"/>
      <c r="AX10" s="38" t="n"/>
      <c r="CE10" s="38" t="n"/>
    </row>
    <row r="11">
      <c r="A11" s="25" t="inlineStr">
        <is>
          <t>008-2016</t>
        </is>
      </c>
      <c r="B11" s="25" t="n">
        <v>362615</v>
      </c>
      <c r="C11" s="25" t="inlineStr">
        <is>
          <t>FLORA</t>
        </is>
      </c>
      <c r="G11" s="25" t="inlineStr">
        <is>
          <t>Podas inadecuadas de una arbol en un lindero por parte del usiario de la direccion del perjudicante</t>
        </is>
      </c>
      <c r="H11" s="25" t="inlineStr">
        <is>
          <t>Jaime Gomez</t>
        </is>
      </c>
      <c r="I11" s="25" t="inlineStr">
        <is>
          <t>KR</t>
        </is>
      </c>
      <c r="J11" s="25" t="n">
        <v>42</v>
      </c>
      <c r="M11" s="25" t="n">
        <v>26</v>
      </c>
      <c r="O11" s="25" t="n">
        <v>31</v>
      </c>
      <c r="S11" s="25">
        <f>CONCATENATE(I11," ",J11," ",K11," ",L11," ",M11," ",N11," ",O11," ",P11," ",Q11," ",R11)</f>
        <v/>
      </c>
      <c r="T11" s="46" t="n">
        <v>71680966</v>
      </c>
      <c r="U11" s="25" t="n">
        <v>3102221430</v>
      </c>
      <c r="V11" s="25" t="inlineStr">
        <is>
          <t>Por determinar</t>
        </is>
      </c>
      <c r="W11" s="25" t="inlineStr">
        <is>
          <t>CL</t>
        </is>
      </c>
      <c r="X11" s="25" t="n">
        <v>37</v>
      </c>
      <c r="Y11" s="25" t="inlineStr">
        <is>
          <t>B</t>
        </is>
      </c>
      <c r="Z11" s="25" t="inlineStr">
        <is>
          <t>SUR</t>
        </is>
      </c>
      <c r="AA11" s="25" t="n">
        <v>27</v>
      </c>
      <c r="AB11" s="25" t="inlineStr">
        <is>
          <t>A</t>
        </is>
      </c>
      <c r="AC11" s="25" t="n">
        <v>140</v>
      </c>
      <c r="AE11" s="25" t="inlineStr">
        <is>
          <t>Ramal 4A</t>
        </is>
      </c>
      <c r="AG11" s="25">
        <f>CONCATENATE(W11," ",X11," ",Y11," ",Z11," ",AA11," ",AB11," ",AC11," ",AD11," ",AE11,AF11)</f>
        <v/>
      </c>
      <c r="AH11" s="25" t="inlineStr">
        <is>
          <t>no reporta</t>
        </is>
      </c>
      <c r="AI11" s="25" t="inlineStr">
        <is>
          <t>no reporta</t>
        </is>
      </c>
      <c r="AJ11" s="25" t="inlineStr">
        <is>
          <t>Loma de las Brujas</t>
        </is>
      </c>
      <c r="AO11" s="25" t="n">
        <v>5</v>
      </c>
      <c r="AP11" s="34" t="n">
        <v>42383</v>
      </c>
      <c r="AQ11" s="34" t="n">
        <v>42507</v>
      </c>
      <c r="AR11" s="46" t="n"/>
      <c r="AT11" s="25" t="inlineStr">
        <is>
          <t>Auto de archivo</t>
        </is>
      </c>
    </row>
    <row r="12">
      <c r="A12" s="25" t="inlineStr">
        <is>
          <t>009-2016</t>
        </is>
      </c>
      <c r="B12" s="25" t="n">
        <v>362554</v>
      </c>
      <c r="C12" s="25" t="inlineStr">
        <is>
          <t>LOTE-PREDIO</t>
        </is>
      </c>
      <c r="G12" s="25" t="inlineStr">
        <is>
          <t>Movimientos de tierra en zona de retiro de quebrada y posible afectacion en toma de agua de la emrpesa tennis</t>
        </is>
      </c>
      <c r="H12" s="25" t="inlineStr">
        <is>
          <t>De oficio (OGR)</t>
        </is>
      </c>
      <c r="S12" s="25">
        <f>CONCATENATE(I12," ",J12," ",K12," ",L12," ",M12," ",N12," ",O12," ",P12," ",Q12," ",R12)</f>
        <v/>
      </c>
      <c r="T12" s="46" t="n"/>
      <c r="V12" s="25" t="inlineStr">
        <is>
          <t>Monica Ma Arcila Zuleta</t>
        </is>
      </c>
      <c r="W12" s="25" t="inlineStr">
        <is>
          <t>CL</t>
        </is>
      </c>
      <c r="X12" s="25" t="n">
        <v>40</v>
      </c>
      <c r="Z12" s="25" t="inlineStr">
        <is>
          <t>SUR</t>
        </is>
      </c>
      <c r="AA12" s="25" t="n">
        <v>24</v>
      </c>
      <c r="AB12" s="25" t="inlineStr">
        <is>
          <t>C</t>
        </is>
      </c>
      <c r="AC12" s="25" t="n">
        <v>96</v>
      </c>
      <c r="AG12" s="25">
        <f>CONCATENATE(W12," ",X12," ",Y12," ",Z12," ",AA12," ",AB12," ",AC12," ",AD12," ",AE12,AF12)</f>
        <v/>
      </c>
      <c r="AH12" s="25" t="inlineStr">
        <is>
          <t>no reporta</t>
        </is>
      </c>
      <c r="AI12" s="25" t="inlineStr">
        <is>
          <t>4121143 - 3148833925</t>
        </is>
      </c>
      <c r="AJ12" s="25" t="inlineStr">
        <is>
          <t>El Salado</t>
        </is>
      </c>
      <c r="AO12" s="25" t="n">
        <v>6</v>
      </c>
      <c r="AP12" s="34" t="n">
        <v>42383</v>
      </c>
      <c r="AQ12" s="34" t="n">
        <v>42389</v>
      </c>
      <c r="AR12" s="46" t="n"/>
      <c r="AT12" s="25" t="inlineStr">
        <is>
          <t>Auto de archivo</t>
        </is>
      </c>
      <c r="AU12" s="25" t="inlineStr">
        <is>
          <t>Se hace acta de compromiso el dia 20-01-2016</t>
        </is>
      </c>
    </row>
    <row r="13">
      <c r="A13" s="25" t="inlineStr">
        <is>
          <t>010-2016</t>
        </is>
      </c>
      <c r="B13" s="25" t="n">
        <v>362262</v>
      </c>
      <c r="C13" s="25" t="inlineStr">
        <is>
          <t>FAUNA DOMÉSTICA</t>
        </is>
      </c>
      <c r="G13" s="25" t="inlineStr">
        <is>
          <t>Perros que ladran toda la noche, se comen las gallinas, se pasan a los predios ajenos.</t>
        </is>
      </c>
      <c r="H13" s="25" t="inlineStr">
        <is>
          <t>Gladis Arango</t>
        </is>
      </c>
      <c r="R13" s="25" t="inlineStr">
        <is>
          <t>Finca Oscar Arango</t>
        </is>
      </c>
      <c r="S13" s="25">
        <f>CONCATENATE(I13," ",J13," ",K13," ",L13," ",M13," ",N13," ",O13," ",P13," ",Q13," ",R13)</f>
        <v/>
      </c>
      <c r="T13" s="46" t="n">
        <v>43749583</v>
      </c>
      <c r="U13" s="25" t="n">
        <v>3333569</v>
      </c>
      <c r="V13" s="25" t="inlineStr">
        <is>
          <t>Alexander Piedrahita</t>
        </is>
      </c>
      <c r="AF13" s="25" t="inlineStr">
        <is>
          <t>Cerca a Barquillo</t>
        </is>
      </c>
      <c r="AG13" s="25">
        <f>CONCATENATE(W13," ",X13," ",Y13," ",Z13," ",AA13," ",AB13," ",AC13," ",AD13," ",AE13,AF13)</f>
        <v/>
      </c>
      <c r="AH13" s="25" t="inlineStr">
        <is>
          <t>no reporta</t>
        </is>
      </c>
      <c r="AI13" s="25" t="inlineStr">
        <is>
          <t>no reporta</t>
        </is>
      </c>
      <c r="AJ13" s="25" t="inlineStr">
        <is>
          <t>El Vallano</t>
        </is>
      </c>
      <c r="AK13" s="25" t="inlineStr">
        <is>
          <t>El Vallano</t>
        </is>
      </c>
      <c r="AO13" s="25" t="n">
        <v>11</v>
      </c>
      <c r="AP13" s="34" t="n">
        <v>42018</v>
      </c>
      <c r="AQ13" s="34" t="n">
        <v>42852</v>
      </c>
      <c r="AR13" s="46" t="n"/>
      <c r="AT13" s="25" t="inlineStr">
        <is>
          <t>Auto de archivo</t>
        </is>
      </c>
    </row>
    <row r="14">
      <c r="A14" s="25" t="inlineStr">
        <is>
          <t>011-2016</t>
        </is>
      </c>
      <c r="B14" s="25" t="n">
        <v>362345</v>
      </c>
      <c r="C14" s="25" t="inlineStr">
        <is>
          <t>AIRE</t>
        </is>
      </c>
      <c r="D14" s="25" t="inlineStr">
        <is>
          <t>RESIDUO ESPECIAL</t>
        </is>
      </c>
      <c r="G14" s="25" t="inlineStr">
        <is>
          <t>Amontonan desechos organicos en bolsas negras en la Cll 36 sur # 22-170/172 del barrio loma del chocho, atrae gallinazos que rompen las bolsas y el olor es insoportable.</t>
        </is>
      </c>
      <c r="H14" s="25" t="inlineStr">
        <is>
          <t>Anonimo</t>
        </is>
      </c>
      <c r="S14" s="25">
        <f>CONCATENATE(I14," ",J14," ",K14," ",L14," ",M14," ",N14," ",O14," ",P14," ",Q14," ",R14)</f>
        <v/>
      </c>
      <c r="T14" s="46" t="n"/>
      <c r="V14" s="25" t="inlineStr">
        <is>
          <t>Clinica Veterinaria Quatro</t>
        </is>
      </c>
      <c r="W14" s="25" t="inlineStr">
        <is>
          <t>CL</t>
        </is>
      </c>
      <c r="X14" s="25" t="n">
        <v>36</v>
      </c>
      <c r="Z14" s="25" t="inlineStr">
        <is>
          <t>SUR</t>
        </is>
      </c>
      <c r="AA14" s="25" t="n">
        <v>22</v>
      </c>
      <c r="AC14" s="25" t="inlineStr">
        <is>
          <t>170/172</t>
        </is>
      </c>
      <c r="AG14" s="25">
        <f>CONCATENATE(W14," ",X14," ",Y14," ",Z14," ",AA14," ",AB14," ",AC14," ",AD14," ",AE14,AF14)</f>
        <v/>
      </c>
      <c r="AH14" s="25" t="inlineStr">
        <is>
          <t>no reporta</t>
        </is>
      </c>
      <c r="AI14" s="25" t="inlineStr">
        <is>
          <t>no reporta</t>
        </is>
      </c>
      <c r="AJ14" s="25" t="inlineStr">
        <is>
          <t>El Chocho</t>
        </is>
      </c>
      <c r="AO14" s="25" t="n">
        <v>5</v>
      </c>
      <c r="AP14" s="34" t="n">
        <v>42383</v>
      </c>
      <c r="AQ14" s="34" t="n">
        <v>42576</v>
      </c>
      <c r="AR14" s="46" t="n"/>
      <c r="AT14" s="25" t="inlineStr">
        <is>
          <t>Auto de archivo</t>
        </is>
      </c>
      <c r="AV14" s="38" t="n"/>
      <c r="AX14" s="38" t="n"/>
      <c r="CE14" s="38" t="n"/>
    </row>
    <row r="15">
      <c r="A15" t="inlineStr">
        <is>
          <t>012-2016</t>
        </is>
      </c>
      <c r="B15" t="n">
        <v>354334</v>
      </c>
      <c r="C15" t="inlineStr">
        <is>
          <t>FAUNA DOMÉSTICA</t>
        </is>
      </c>
      <c r="G15" t="inlineStr">
        <is>
          <t>Perros agresivos que ya han presentado algunas agresiones contra los menores de esta unidad residencial.</t>
        </is>
      </c>
      <c r="H15" t="inlineStr">
        <is>
          <t>Habitantes de la unidad Villa Grande.</t>
        </is>
      </c>
      <c r="S15">
        <f>CONCATENATE(I15," ",J15," ",K15," ",L15," ",M15," ",N15," ",O15," ",P15," ",Q15," ",R15)</f>
        <v/>
      </c>
      <c r="T15" s="59" t="n"/>
      <c r="V15" t="inlineStr">
        <is>
          <t>Héctor Calderón y Ángela Correa</t>
        </is>
      </c>
      <c r="AF15" t="inlineStr">
        <is>
          <t>Casa 50 de la unidad residencias Villa Grande.</t>
        </is>
      </c>
      <c r="AG15">
        <f>CONCATENATE(W15," ",X15," ",Y15," ",Z15," ",AA15," ",AB15," ",AC15," ",AD15," ",AE15,AF15)</f>
        <v/>
      </c>
      <c r="AH15" t="inlineStr">
        <is>
          <t>no reporta</t>
        </is>
      </c>
      <c r="AI15" t="inlineStr">
        <is>
          <t>no reporta</t>
        </is>
      </c>
      <c r="AJ15" t="inlineStr">
        <is>
          <t>San Marcos</t>
        </is>
      </c>
      <c r="AO15" t="n">
        <v>2</v>
      </c>
      <c r="AP15" s="17" t="n">
        <v>42383</v>
      </c>
      <c r="AQ15" s="17" t="n">
        <v>42507</v>
      </c>
      <c r="AR15" s="59" t="n"/>
      <c r="AT15" t="inlineStr">
        <is>
          <t>Auto de archivo</t>
        </is>
      </c>
      <c r="AV15" s="10" t="n"/>
      <c r="AW15" s="9" t="n"/>
      <c r="AX15" s="10" t="n"/>
      <c r="AY15" s="9" t="n"/>
      <c r="AZ15" s="9" t="n"/>
      <c r="BA15" s="9" t="n"/>
      <c r="BB15" s="9" t="n"/>
      <c r="BC15" s="9" t="n"/>
      <c r="BD15" s="9" t="n"/>
      <c r="BE15" s="9" t="n"/>
      <c r="BF15" s="9" t="n"/>
      <c r="BG15" s="9" t="n"/>
      <c r="BH15" s="9" t="n"/>
      <c r="BI15" s="9" t="n"/>
      <c r="BJ15" s="9" t="n"/>
      <c r="BK15" s="9" t="n"/>
      <c r="BL15" s="9" t="n"/>
      <c r="BM15" s="9" t="n"/>
      <c r="BN15" s="9" t="n"/>
      <c r="BO15" s="9" t="n"/>
      <c r="BP15" s="9" t="n"/>
      <c r="BQ15" s="9" t="n"/>
      <c r="BR15" s="9" t="n"/>
      <c r="BS15" s="9" t="n"/>
      <c r="BT15" s="9" t="n"/>
      <c r="BU15" s="9" t="n"/>
      <c r="BV15" s="9" t="n"/>
      <c r="BW15" s="9" t="n"/>
      <c r="BX15" s="9" t="n"/>
      <c r="BY15" s="9" t="n"/>
      <c r="BZ15" s="9" t="n"/>
      <c r="CA15" s="9" t="n"/>
      <c r="CB15" s="9" t="n"/>
      <c r="CC15" s="9" t="n"/>
      <c r="CD15" s="9" t="n"/>
      <c r="CE15" s="10" t="n"/>
      <c r="CF15" s="9" t="n"/>
      <c r="CG15" s="9" t="n"/>
      <c r="CH15" s="9" t="n"/>
    </row>
    <row r="16">
      <c r="A16" t="inlineStr">
        <is>
          <t>013-2016</t>
        </is>
      </c>
      <c r="B16" t="n">
        <v>362969</v>
      </c>
      <c r="C16" s="25" t="inlineStr">
        <is>
          <t>AIRE</t>
        </is>
      </c>
      <c r="G16" t="inlineStr">
        <is>
          <t>Contaminacion por humo, incluso en la noche que no tiene permiso para funcionar</t>
        </is>
      </c>
      <c r="H16" t="inlineStr">
        <is>
          <t>Anonimo</t>
        </is>
      </c>
      <c r="S16" s="25">
        <f>CONCATENATE(I16," ",J16," ",K16," ",L16," ",M16," ",N16," ",O16," ",P16," ",Q16," ",R16)</f>
        <v/>
      </c>
      <c r="T16" s="46" t="n"/>
      <c r="V16" t="inlineStr">
        <is>
          <t>Fabrica de icopor</t>
        </is>
      </c>
      <c r="AF16" s="25" t="inlineStr">
        <is>
          <t>Farbica de hicopor El Chingui</t>
        </is>
      </c>
      <c r="AG16" s="25">
        <f>CONCATENATE(W16," ",X16," ",Y16," ",Z16," ",AA16," ",AB16," ",AC16," ",AD16," ",AE16,AF16)</f>
        <v/>
      </c>
      <c r="AH16" t="inlineStr">
        <is>
          <t>no reporta</t>
        </is>
      </c>
      <c r="AI16" t="inlineStr">
        <is>
          <t>no reporta</t>
        </is>
      </c>
      <c r="AJ16" s="25" t="inlineStr">
        <is>
          <t>El Chingui</t>
        </is>
      </c>
      <c r="AO16" s="25" t="n">
        <v>6</v>
      </c>
      <c r="AP16" s="34" t="n">
        <v>42383</v>
      </c>
      <c r="AQ16" s="34" t="n">
        <v>42532</v>
      </c>
      <c r="AR16" s="46" t="n"/>
      <c r="AT16" s="25" t="inlineStr">
        <is>
          <t>Auto de archivo</t>
        </is>
      </c>
      <c r="AV16" s="38" t="n"/>
      <c r="AX16" s="38" t="n"/>
    </row>
    <row r="17">
      <c r="A17" t="inlineStr">
        <is>
          <t>014-2016</t>
        </is>
      </c>
      <c r="B17" t="n">
        <v>129354</v>
      </c>
      <c r="C17" s="25" t="inlineStr">
        <is>
          <t>HÍDRICO</t>
        </is>
      </c>
      <c r="G17" t="inlineStr">
        <is>
          <t>Al parecer estan bombeando agua desde una fuente hidrica.</t>
        </is>
      </c>
      <c r="H17" t="inlineStr">
        <is>
          <t>de oficio (Administracion de la Acuarela)</t>
        </is>
      </c>
      <c r="R17" s="25" t="inlineStr">
        <is>
          <t>Vereda las Palmas</t>
        </is>
      </c>
      <c r="S17" s="25">
        <f>CONCATENATE(I17," ",J17," ",K17," ",L17," ",M17," ",N17," ",O17," ",P17," ",Q17," ",R17)</f>
        <v/>
      </c>
      <c r="T17" s="46" t="inlineStr">
        <is>
          <t>no reporta</t>
        </is>
      </c>
      <c r="U17" s="25" t="n">
        <v>3117704961</v>
      </c>
      <c r="V17" t="inlineStr">
        <is>
          <t>Fernando Calle</t>
        </is>
      </c>
      <c r="AF17" s="25" t="inlineStr">
        <is>
          <t>Parcelacion la Acuarela Lote numero 18</t>
        </is>
      </c>
      <c r="AG17" s="25">
        <f>CONCATENATE(W17," ",X17," ",Y17," ",Z17," ",AA17," ",AB17," ",AC17," ",AD17," ",AE17,AF17)</f>
        <v/>
      </c>
      <c r="AH17" t="inlineStr">
        <is>
          <t>no reporta</t>
        </is>
      </c>
      <c r="AI17" t="inlineStr">
        <is>
          <t>no reporta</t>
        </is>
      </c>
      <c r="AJ17" s="25" t="inlineStr">
        <is>
          <t>Las Palmas</t>
        </is>
      </c>
      <c r="AK17" s="25" t="inlineStr">
        <is>
          <t>Las Palmas</t>
        </is>
      </c>
      <c r="AO17" s="25" t="n">
        <v>12</v>
      </c>
      <c r="AP17" s="34" t="n">
        <v>42387</v>
      </c>
      <c r="AQ17" s="34" t="n">
        <v>42565</v>
      </c>
      <c r="AR17" s="46" t="n"/>
      <c r="AT17" s="25" t="inlineStr">
        <is>
          <t>Auto de archivo</t>
        </is>
      </c>
    </row>
    <row r="18">
      <c r="A18" t="inlineStr">
        <is>
          <t>015-2016</t>
        </is>
      </c>
      <c r="B18" s="78" t="inlineStr">
        <is>
          <t>364144 - 366072</t>
        </is>
      </c>
      <c r="C18" s="25" t="inlineStr">
        <is>
          <t>FLORA</t>
        </is>
      </c>
      <c r="F18" s="25" t="inlineStr">
        <is>
          <t>Biocity Grand</t>
        </is>
      </c>
      <c r="G18" t="inlineStr">
        <is>
          <t>Proyeto realizando talas sin tener en cuenta la reubicacion de la fauna, swe ven nidos y huevos caidos.- revisión ambiental de obra</t>
        </is>
      </c>
      <c r="H18" t="inlineStr">
        <is>
          <t>Hernan Lopez</t>
        </is>
      </c>
      <c r="I18" s="25" t="inlineStr">
        <is>
          <t>KR</t>
        </is>
      </c>
      <c r="J18" s="25" t="n">
        <v>27</v>
      </c>
      <c r="K18" s="25" t="inlineStr">
        <is>
          <t>A</t>
        </is>
      </c>
      <c r="M18" s="25" t="n">
        <v>36</v>
      </c>
      <c r="N18" s="25" t="inlineStr">
        <is>
          <t>D</t>
        </is>
      </c>
      <c r="O18" s="25" t="n">
        <v>201</v>
      </c>
      <c r="P18" s="25" t="inlineStr">
        <is>
          <t>SUR</t>
        </is>
      </c>
      <c r="S18" s="25">
        <f>CONCATENATE(I18," ",J18," ",K18," ",L18," ",M18," ",N18," ",O18," ",P18," ",Q18," ",R18)</f>
        <v/>
      </c>
      <c r="T18" s="46" t="n">
        <v>8162639</v>
      </c>
      <c r="U18" s="25" t="n">
        <v>3016907059</v>
      </c>
      <c r="V18" t="inlineStr">
        <is>
          <t>Proyecto Biocity</t>
        </is>
      </c>
      <c r="AF18" s="25" t="inlineStr">
        <is>
          <t>Frente a Balcones de tierra Linda</t>
        </is>
      </c>
      <c r="AG18" s="25">
        <f>CONCATENATE(W18," ",X18," ",Y18," ",Z18," ",AA18," ",AB18," ",AC18," ",AD18," ",AE18,AF18)</f>
        <v/>
      </c>
      <c r="AH18" t="inlineStr">
        <is>
          <t>no reporta</t>
        </is>
      </c>
      <c r="AI18" t="inlineStr">
        <is>
          <t>no reporta</t>
        </is>
      </c>
      <c r="AJ18" s="25" t="inlineStr">
        <is>
          <t>El Escobero</t>
        </is>
      </c>
      <c r="AO18" s="25" t="n">
        <v>10</v>
      </c>
      <c r="AP18" s="34" t="n">
        <v>42391</v>
      </c>
      <c r="AQ18" s="34" t="n">
        <v>42591</v>
      </c>
      <c r="AR18" s="46" t="n"/>
      <c r="AT18" s="25" t="inlineStr">
        <is>
          <t>Auto de archivo</t>
        </is>
      </c>
      <c r="AU18" s="25" t="inlineStr">
        <is>
          <t>Se continuara con el seguimieto a lo largo del proyecto.</t>
        </is>
      </c>
      <c r="AV18" s="38" t="n">
        <v>42396</v>
      </c>
      <c r="AW18" s="37" t="inlineStr">
        <is>
          <t>J. Guzman - A. Arbelaez</t>
        </is>
      </c>
      <c r="AX18" s="38" t="n">
        <v>42396</v>
      </c>
    </row>
    <row r="19">
      <c r="A19" t="inlineStr">
        <is>
          <t>016-2016</t>
        </is>
      </c>
      <c r="B19" s="78" t="n">
        <v>364008</v>
      </c>
      <c r="C19" s="25" t="inlineStr">
        <is>
          <t>FAUNA DOMÉSTICA</t>
        </is>
      </c>
      <c r="G19" t="inlineStr">
        <is>
          <t>Perro que estaba suelto y cuando pase frente a la casa de este me ataco.</t>
        </is>
      </c>
      <c r="H19" t="inlineStr">
        <is>
          <t>Alfonso Parra Salas</t>
        </is>
      </c>
      <c r="I19" s="25" t="inlineStr">
        <is>
          <t>KR</t>
        </is>
      </c>
      <c r="J19" s="25" t="n">
        <v>47</v>
      </c>
      <c r="K19" s="25" t="inlineStr">
        <is>
          <t>B</t>
        </is>
      </c>
      <c r="M19" s="25" t="n">
        <v>25</v>
      </c>
      <c r="N19" s="25" t="inlineStr">
        <is>
          <t>A</t>
        </is>
      </c>
      <c r="O19" s="25" t="n">
        <v>37</v>
      </c>
      <c r="P19" s="25" t="inlineStr">
        <is>
          <t>SUR</t>
        </is>
      </c>
      <c r="R19" s="25" t="inlineStr">
        <is>
          <t>Torre 3 Apto 303</t>
        </is>
      </c>
      <c r="S19" s="25">
        <f>CONCATENATE(I19," ",J19," ",K19," ",L19," ",M19," ",N19," ",O19," ",P19," ",Q19," ",R19)</f>
        <v/>
      </c>
      <c r="T19" s="46" t="n">
        <v>8354582</v>
      </c>
      <c r="U19" s="25" t="inlineStr">
        <is>
          <t>3316862-3105639427</t>
        </is>
      </c>
      <c r="V19" t="inlineStr">
        <is>
          <t>Hector Calderon</t>
        </is>
      </c>
      <c r="W19" s="25" t="inlineStr">
        <is>
          <t>KR</t>
        </is>
      </c>
      <c r="X19" s="25" t="n">
        <v>46</v>
      </c>
      <c r="AA19" s="25" t="n">
        <v>25</v>
      </c>
      <c r="AC19" s="25" t="n">
        <v>32</v>
      </c>
      <c r="AD19" s="25" t="inlineStr">
        <is>
          <t>SUR</t>
        </is>
      </c>
      <c r="AE19" s="25" t="inlineStr">
        <is>
          <t>Casa 50</t>
        </is>
      </c>
      <c r="AG19" s="25">
        <f>CONCATENATE(W19," ",X19," ",Y19," ",Z19," ",AA19," ",AB19," ",AC19," ",AD19," ",AE19,AF19)</f>
        <v/>
      </c>
      <c r="AH19" t="inlineStr">
        <is>
          <t>no reporta</t>
        </is>
      </c>
      <c r="AI19" t="inlineStr">
        <is>
          <t>no reporta</t>
        </is>
      </c>
      <c r="AJ19" s="25" t="inlineStr">
        <is>
          <t>Zuñiga</t>
        </is>
      </c>
      <c r="AO19" s="25" t="n">
        <v>4</v>
      </c>
      <c r="AP19" s="34" t="n">
        <v>42391</v>
      </c>
      <c r="AQ19" s="34" t="n">
        <v>42480</v>
      </c>
      <c r="AR19" s="46" t="n"/>
      <c r="AT19" s="25" t="inlineStr">
        <is>
          <t>Auto de archivo</t>
        </is>
      </c>
      <c r="AV19" s="38" t="n"/>
      <c r="AX19" s="38" t="n"/>
    </row>
    <row r="20">
      <c r="A20" t="inlineStr">
        <is>
          <t>017-2016</t>
        </is>
      </c>
      <c r="B20" s="78" t="n">
        <v>363955</v>
      </c>
      <c r="C20" s="25" t="inlineStr">
        <is>
          <t>FAUNA DOMÉSTICA</t>
        </is>
      </c>
      <c r="G20" t="inlineStr">
        <is>
          <t>Caso de perros en mal estado</t>
        </is>
      </c>
      <c r="H20" t="inlineStr">
        <is>
          <t>Enrique Cortazar</t>
        </is>
      </c>
      <c r="R20" s="25" t="inlineStr">
        <is>
          <t>Vereda el Vallano</t>
        </is>
      </c>
      <c r="S20" s="25">
        <f>CONCATENATE(I20," ",J20," ",K20," ",L20," ",M20," ",N20," ",O20," ",P20," ",Q20," ",R20)</f>
        <v/>
      </c>
      <c r="T20" s="46" t="n">
        <v>8343424</v>
      </c>
      <c r="U20" s="25" t="n">
        <v>3192344114</v>
      </c>
      <c r="V20" t="inlineStr">
        <is>
          <t>Alex Lopez Piedrahita</t>
        </is>
      </c>
      <c r="AF20" s="25" t="inlineStr">
        <is>
          <t>Vereda el Vallano</t>
        </is>
      </c>
      <c r="AG20" s="25">
        <f>CONCATENATE(W20," ",X20," ",Y20," ",Z20," ",AA20," ",AB20," ",AC20," ",AD20," ",AE20,AF20)</f>
        <v/>
      </c>
      <c r="AH20" t="inlineStr">
        <is>
          <t>no reporta</t>
        </is>
      </c>
      <c r="AI20" t="inlineStr">
        <is>
          <t>no reporta</t>
        </is>
      </c>
      <c r="AJ20" s="25" t="inlineStr">
        <is>
          <t>El Vallano</t>
        </is>
      </c>
      <c r="AK20" s="25" t="inlineStr">
        <is>
          <t>El Vallano</t>
        </is>
      </c>
      <c r="AO20" s="25" t="n">
        <v>11</v>
      </c>
      <c r="AP20" s="34" t="n">
        <v>42391</v>
      </c>
      <c r="AQ20" s="34" t="n">
        <v>42389</v>
      </c>
      <c r="AR20" s="46" t="n"/>
      <c r="AT20" s="25" t="inlineStr">
        <is>
          <t>Auto de archivo</t>
        </is>
      </c>
      <c r="AU20" s="25" t="inlineStr">
        <is>
          <t>La veterinaria de SMADA realiza visita el dia 20-01-2016, los encuentra bien.</t>
        </is>
      </c>
      <c r="AV20" s="38" t="n"/>
      <c r="AX20" s="38" t="n"/>
    </row>
    <row r="21">
      <c r="A21" t="inlineStr">
        <is>
          <t>018-2016</t>
        </is>
      </c>
      <c r="B21" s="78" t="n">
        <v>363486</v>
      </c>
      <c r="C21" s="25" t="inlineStr">
        <is>
          <t>FAUNA DOMÉSTICA</t>
        </is>
      </c>
      <c r="G21" t="inlineStr">
        <is>
          <t>Perro que agredio a otro y ladra mucho, ya a presentado otras agreciones.</t>
        </is>
      </c>
      <c r="H21" t="inlineStr">
        <is>
          <t>Astrid Carolina Martinez</t>
        </is>
      </c>
      <c r="I21" s="25" t="inlineStr">
        <is>
          <t>DG</t>
        </is>
      </c>
      <c r="J21" s="25" t="n">
        <v>29</v>
      </c>
      <c r="M21" s="25" t="n">
        <v>34</v>
      </c>
      <c r="N21" s="25" t="inlineStr">
        <is>
          <t>F</t>
        </is>
      </c>
      <c r="O21" s="25" t="n">
        <v>81</v>
      </c>
      <c r="P21" s="25" t="inlineStr">
        <is>
          <t>SUR</t>
        </is>
      </c>
      <c r="R21" s="25" t="inlineStr">
        <is>
          <t>Apto 407</t>
        </is>
      </c>
      <c r="S21" s="25">
        <f>CONCATENATE(I21," ",J21," ",K21," ",L21," ",M21," ",N21," ",O21," ",P21," ",Q21," ",R21)</f>
        <v/>
      </c>
      <c r="T21" s="46" t="n">
        <v>1037659277</v>
      </c>
      <c r="U21" s="25" t="n">
        <v>5981171</v>
      </c>
      <c r="V21" t="inlineStr">
        <is>
          <t>Por determinar</t>
        </is>
      </c>
      <c r="W21" s="25" t="inlineStr">
        <is>
          <t>DG</t>
        </is>
      </c>
      <c r="X21" s="25" t="n">
        <v>29</v>
      </c>
      <c r="AA21" s="25" t="n">
        <v>34</v>
      </c>
      <c r="AB21" s="25" t="inlineStr">
        <is>
          <t>F</t>
        </is>
      </c>
      <c r="AC21" s="25" t="n">
        <v>81</v>
      </c>
      <c r="AD21" s="25" t="inlineStr">
        <is>
          <t>SUR</t>
        </is>
      </c>
      <c r="AF21" s="25" t="inlineStr">
        <is>
          <t>Apto 407</t>
        </is>
      </c>
      <c r="AG21" s="25">
        <f>CONCATENATE(W21," ",X21," ",Y21," ",Z21," ",AA21," ",AB21," ",AC21," ",AD21," ",AE21,AF21)</f>
        <v/>
      </c>
      <c r="AH21" s="46" t="inlineStr">
        <is>
          <t>no reporta</t>
        </is>
      </c>
      <c r="AI21" s="25" t="inlineStr">
        <is>
          <t>no reporta</t>
        </is>
      </c>
      <c r="AJ21" s="25" t="inlineStr">
        <is>
          <t>La Sebastiana</t>
        </is>
      </c>
      <c r="AO21" s="25" t="n">
        <v>3</v>
      </c>
      <c r="AP21" s="34" t="n">
        <v>42391</v>
      </c>
      <c r="AQ21" s="34" t="n">
        <v>42523</v>
      </c>
      <c r="AR21" s="46" t="n"/>
      <c r="AT21" s="25" t="inlineStr">
        <is>
          <t>Auto de archivo</t>
        </is>
      </c>
      <c r="AV21" s="38" t="n"/>
      <c r="AX21" s="38" t="n"/>
      <c r="AY21" s="38" t="n"/>
      <c r="BA21" s="38" t="n"/>
    </row>
    <row r="22">
      <c r="A22" t="inlineStr">
        <is>
          <t>019-2016</t>
        </is>
      </c>
      <c r="B22" s="78" t="n">
        <v>363798</v>
      </c>
      <c r="C22" s="25" t="inlineStr">
        <is>
          <t>FAUNA DOMÉSTICA</t>
        </is>
      </c>
      <c r="G22" t="inlineStr">
        <is>
          <t>Perro pitbull ataco a mi perro, ya tiene antecedentes con el perro del vigilante de la cuadra.</t>
        </is>
      </c>
      <c r="H22" t="inlineStr">
        <is>
          <t>Mauricio Duque</t>
        </is>
      </c>
      <c r="I22" s="25" t="inlineStr">
        <is>
          <t>KR</t>
        </is>
      </c>
      <c r="J22" s="25" t="n">
        <v>36</v>
      </c>
      <c r="K22" s="25" t="inlineStr">
        <is>
          <t>B</t>
        </is>
      </c>
      <c r="M22" s="25" t="n">
        <v>40</v>
      </c>
      <c r="N22" s="25" t="inlineStr">
        <is>
          <t>AA</t>
        </is>
      </c>
      <c r="O22" s="25" t="n">
        <v>8</v>
      </c>
      <c r="P22" s="25" t="inlineStr">
        <is>
          <t>SUR</t>
        </is>
      </c>
      <c r="S22" s="25">
        <f>CONCATENATE(I22," ",J22," ",K22," ",L22," ",M22," ",N22," ",O22," ",P22," ",Q22," ",R22)</f>
        <v/>
      </c>
      <c r="T22" s="46" t="n">
        <v>8032648</v>
      </c>
      <c r="U22" s="25" t="n">
        <v>3313768</v>
      </c>
      <c r="V22" t="inlineStr">
        <is>
          <t>Cristian</t>
        </is>
      </c>
      <c r="W22" s="25" t="inlineStr">
        <is>
          <t>KR</t>
        </is>
      </c>
      <c r="X22" s="25" t="n">
        <v>36</v>
      </c>
      <c r="Y22" s="25" t="inlineStr">
        <is>
          <t>B</t>
        </is>
      </c>
      <c r="AA22" s="25" t="n">
        <v>40</v>
      </c>
      <c r="AB22" s="25" t="inlineStr">
        <is>
          <t>AA</t>
        </is>
      </c>
      <c r="AC22" s="25" t="n">
        <v>45</v>
      </c>
      <c r="AD22" s="25" t="inlineStr">
        <is>
          <t>SUR</t>
        </is>
      </c>
      <c r="AG22" s="25">
        <f>CONCATENATE(W22," ",X22," ",Y22," ",Z22," ",AA22," ",AB22," ",AC22," ",AD22," ",AE22,AF22)</f>
        <v/>
      </c>
      <c r="AH22" t="inlineStr">
        <is>
          <t>no reporta</t>
        </is>
      </c>
      <c r="AI22" s="25" t="inlineStr">
        <is>
          <t>no reporta</t>
        </is>
      </c>
      <c r="AJ22" s="25" t="inlineStr">
        <is>
          <t>El Dorado</t>
        </is>
      </c>
      <c r="AO22" s="25" t="n">
        <v>7</v>
      </c>
      <c r="AP22" s="34" t="n">
        <v>42391</v>
      </c>
      <c r="AQ22" s="34" t="n">
        <v>42420</v>
      </c>
      <c r="AR22" s="46" t="n"/>
      <c r="AT22" s="25" t="inlineStr">
        <is>
          <t>Auto de archivo</t>
        </is>
      </c>
      <c r="AV22" s="38" t="n"/>
    </row>
    <row r="23">
      <c r="A23" t="inlineStr">
        <is>
          <t>020-2016</t>
        </is>
      </c>
      <c r="B23" s="78" t="n">
        <v>363799</v>
      </c>
      <c r="C23" s="25" t="inlineStr">
        <is>
          <t>AIRE</t>
        </is>
      </c>
      <c r="G23" t="inlineStr">
        <is>
          <t>Material particulado de fabrica de espumas que deja todos los enseres de los vecinos blancos</t>
        </is>
      </c>
      <c r="H23" t="inlineStr">
        <is>
          <t>Anonimo</t>
        </is>
      </c>
      <c r="R23" s="25" t="inlineStr">
        <is>
          <t>Palmanova</t>
        </is>
      </c>
      <c r="S23" s="25">
        <f>CONCATENATE(I23," ",J23," ",K23," ",L23," ",M23," ",N23," ",O23," ",P23," ",Q23," ",R23)</f>
        <v/>
      </c>
      <c r="T23" s="25" t="inlineStr">
        <is>
          <t>no reporta</t>
        </is>
      </c>
      <c r="U23" s="25" t="inlineStr">
        <is>
          <t>no reporta</t>
        </is>
      </c>
      <c r="V23" s="25" t="inlineStr">
        <is>
          <t>Fabrica de espuma</t>
        </is>
      </c>
      <c r="W23" s="25" t="inlineStr">
        <is>
          <t>KR</t>
        </is>
      </c>
      <c r="X23" s="25" t="n">
        <v>45</v>
      </c>
      <c r="Y23" s="25" t="inlineStr">
        <is>
          <t>B</t>
        </is>
      </c>
      <c r="AA23" s="25" t="n">
        <v>29</v>
      </c>
      <c r="AC23" s="25" t="n">
        <v>56</v>
      </c>
      <c r="AD23" s="25" t="inlineStr">
        <is>
          <t>SUR</t>
        </is>
      </c>
      <c r="AF23" s="25" t="inlineStr">
        <is>
          <t>parqueadero</t>
        </is>
      </c>
      <c r="AG23" s="25">
        <f>CONCATENATE(W23," ",X23," ",Y23," ",Z23," ",AA23," ",AB23," ",AC23," ",AD23," ",AE23,AF23)</f>
        <v/>
      </c>
      <c r="AH23" t="inlineStr">
        <is>
          <t>no reporta</t>
        </is>
      </c>
      <c r="AI23" t="inlineStr">
        <is>
          <t>no reporta</t>
        </is>
      </c>
      <c r="AJ23" s="25" t="inlineStr">
        <is>
          <t>Jardines</t>
        </is>
      </c>
      <c r="AO23" s="25" t="n">
        <v>2</v>
      </c>
      <c r="AP23" s="34" t="n">
        <v>42391</v>
      </c>
      <c r="AQ23" s="34" t="n">
        <v>42508</v>
      </c>
      <c r="AR23" s="46" t="n"/>
      <c r="AT23" s="25" t="inlineStr">
        <is>
          <t>Auto de archivo</t>
        </is>
      </c>
    </row>
    <row r="24">
      <c r="A24" t="inlineStr">
        <is>
          <t>021-2016</t>
        </is>
      </c>
      <c r="B24" s="78" t="inlineStr">
        <is>
          <t>(Mismo 395-2015) 357958</t>
        </is>
      </c>
      <c r="C24" s="25" t="inlineStr">
        <is>
          <t>AIRE</t>
        </is>
      </c>
      <c r="G24" t="inlineStr">
        <is>
          <t>Conjunto residencial Baressi se queja por el ruido que emiten las aves que el perjudicante tiene, ya existe un acta de compromiso echa con el inspector.</t>
        </is>
      </c>
      <c r="H24" t="inlineStr">
        <is>
          <t>Baressi - Wilson Arturo Castañeda</t>
        </is>
      </c>
      <c r="R24" s="25" t="inlineStr">
        <is>
          <t>Baressi</t>
        </is>
      </c>
      <c r="S24" s="25">
        <f>CONCATENATE(I24," ",J24," ",K24," ",L24," ",M24," ",N24," ",O24," ",P24," ",Q24," ",R24)</f>
        <v/>
      </c>
      <c r="U24" s="25" t="inlineStr">
        <is>
          <t xml:space="preserve"> 6026469 - 5704747 - 3043585207</t>
        </is>
      </c>
      <c r="V24" s="25" t="inlineStr">
        <is>
          <t>Jhon Jairo Moncada Duque</t>
        </is>
      </c>
      <c r="W24" s="25" t="inlineStr">
        <is>
          <t>CL</t>
        </is>
      </c>
      <c r="X24" s="25" t="n">
        <v>49</v>
      </c>
      <c r="Y24" s="25" t="inlineStr">
        <is>
          <t>D</t>
        </is>
      </c>
      <c r="Z24" s="25" t="inlineStr">
        <is>
          <t>SUR</t>
        </is>
      </c>
      <c r="AA24" s="25" t="n">
        <v>39</v>
      </c>
      <c r="AB24" s="25" t="inlineStr">
        <is>
          <t>B</t>
        </is>
      </c>
      <c r="AC24" s="25" t="n">
        <v>240</v>
      </c>
      <c r="AD24" s="25" t="inlineStr">
        <is>
          <t>SUR</t>
        </is>
      </c>
      <c r="AG24" s="25">
        <f>CONCATENATE(W24," ",X24," ",Y24," ",Z24," ",AA24," ",AB24," ",AC24," ",AD24," ",AE24,AF24)</f>
        <v/>
      </c>
      <c r="AH24" t="inlineStr">
        <is>
          <t>no reporta</t>
        </is>
      </c>
      <c r="AI24" t="inlineStr">
        <is>
          <t>3336644 - 3329512</t>
        </is>
      </c>
      <c r="AJ24" s="25" t="inlineStr">
        <is>
          <t>Loma del Barro</t>
        </is>
      </c>
      <c r="AO24" s="25" t="n">
        <v>7</v>
      </c>
      <c r="AP24" s="34" t="n">
        <v>42391</v>
      </c>
      <c r="AQ24" s="34" t="n">
        <v>42381</v>
      </c>
      <c r="AR24" s="46" t="n"/>
      <c r="AT24" s="25" t="inlineStr">
        <is>
          <t>Auto de archivo</t>
        </is>
      </c>
      <c r="AV24" s="38" t="n"/>
    </row>
    <row r="25">
      <c r="A25" t="inlineStr">
        <is>
          <t>022-2016</t>
        </is>
      </c>
      <c r="B25" s="78" t="n">
        <v>364226</v>
      </c>
      <c r="C25" s="25" t="inlineStr">
        <is>
          <t>ESPACIO PUBLICOS VERDES</t>
        </is>
      </c>
      <c r="D25" s="25" t="inlineStr">
        <is>
          <t>ESCOMBROS</t>
        </is>
      </c>
      <c r="G25" t="inlineStr">
        <is>
          <t>Perjudicante ocupando zona verde con materiales indeterminados causando afectacion.</t>
        </is>
      </c>
      <c r="H25" t="inlineStr">
        <is>
          <t>Habitantes bloque 1,3 señorial</t>
        </is>
      </c>
      <c r="R25" s="25" t="inlineStr">
        <is>
          <t>Urbanizacion Señorial B. 1.3</t>
        </is>
      </c>
      <c r="S25" s="25">
        <f>CONCATENATE(I25," ",J25," ",K25," ",L25," ",M25," ",N25," ",O25," ",P25," ",Q25," ",R25)</f>
        <v/>
      </c>
      <c r="T25" s="25" t="inlineStr">
        <is>
          <t>no reporta</t>
        </is>
      </c>
      <c r="U25" s="25" t="inlineStr">
        <is>
          <t>no reporta</t>
        </is>
      </c>
      <c r="V25" s="25" t="inlineStr">
        <is>
          <t>Propietario de apartamento 103 B. 1.3</t>
        </is>
      </c>
      <c r="AF25" s="25" t="inlineStr">
        <is>
          <t>Señorial Apartamento 103 B. 1.3</t>
        </is>
      </c>
      <c r="AG25" s="25">
        <f>CONCATENATE(W25," ",X25," ",Y25," ",Z25," ",AA25," ",AB25," ",AC25," ",AD25," ",AE25,AF25)</f>
        <v/>
      </c>
      <c r="AH25" t="inlineStr">
        <is>
          <t>no reporta</t>
        </is>
      </c>
      <c r="AI25" t="inlineStr">
        <is>
          <t>no reporta</t>
        </is>
      </c>
      <c r="AJ25" s="25" t="inlineStr">
        <is>
          <t>Loma del Barro</t>
        </is>
      </c>
      <c r="AO25" s="25" t="n">
        <v>7</v>
      </c>
      <c r="AP25" s="34" t="n">
        <v>42391</v>
      </c>
      <c r="AQ25" s="34" t="n">
        <v>42508</v>
      </c>
      <c r="AR25" s="46" t="n"/>
      <c r="AT25" s="25" t="inlineStr">
        <is>
          <t>Auto de archivo</t>
        </is>
      </c>
      <c r="AV25" s="38" t="n"/>
      <c r="AX25" s="38" t="n"/>
    </row>
    <row r="26">
      <c r="A26" t="inlineStr">
        <is>
          <t>023-2016</t>
        </is>
      </c>
      <c r="B26" s="78" t="n">
        <v>364304</v>
      </c>
      <c r="C26" s="25" t="inlineStr">
        <is>
          <t>FLORA</t>
        </is>
      </c>
      <c r="G26" t="inlineStr">
        <is>
          <t>Estan talando guadua y un eucalipto grande - esta area ha estado en reserva forestal.</t>
        </is>
      </c>
      <c r="H26" t="inlineStr">
        <is>
          <t>Anonimo</t>
        </is>
      </c>
      <c r="S26" s="25">
        <f>CONCATENATE(I26," ",J26," ",K26," ",L26," ",M26," ",N26," ",O26," ",P26," ",Q26," ",R26)</f>
        <v/>
      </c>
      <c r="V26" s="25" t="inlineStr">
        <is>
          <t>Obra Benedictinos Park</t>
        </is>
      </c>
      <c r="W26" s="25" t="inlineStr">
        <is>
          <t>CL</t>
        </is>
      </c>
      <c r="X26" s="25" t="n">
        <v>24</v>
      </c>
      <c r="Z26" s="25" t="inlineStr">
        <is>
          <t>SUR</t>
        </is>
      </c>
      <c r="AA26" s="25" t="n">
        <v>38</v>
      </c>
      <c r="AC26" s="25" t="n">
        <v>5</v>
      </c>
      <c r="AF26" s="25" t="inlineStr">
        <is>
          <t>Loma de los benedictinos</t>
        </is>
      </c>
      <c r="AG26" s="25">
        <f>CONCATENATE(W26," ",X26," ",Y26," ",Z26," ",AA26," ",AB26," ",AC26," ",AD26," ",AE26,AF26)</f>
        <v/>
      </c>
      <c r="AH26" s="46" t="inlineStr">
        <is>
          <t>no reporta</t>
        </is>
      </c>
      <c r="AI26" t="inlineStr">
        <is>
          <t>no reporta</t>
        </is>
      </c>
      <c r="AJ26" s="25" t="inlineStr">
        <is>
          <t>Bosques de Zuñiga</t>
        </is>
      </c>
      <c r="AO26" s="25" t="n">
        <v>3</v>
      </c>
      <c r="AP26" s="34" t="n">
        <v>42391</v>
      </c>
      <c r="AQ26" s="34" t="n">
        <v>42509</v>
      </c>
      <c r="AR26" s="46" t="n"/>
      <c r="AT26" s="25" t="inlineStr">
        <is>
          <t>Auto de archivo</t>
        </is>
      </c>
      <c r="AV26" s="38" t="n"/>
      <c r="AX26" s="38" t="n"/>
    </row>
    <row r="27">
      <c r="A27" t="inlineStr">
        <is>
          <t>024-2016</t>
        </is>
      </c>
      <c r="B27" s="78" t="n">
        <v>364303</v>
      </c>
      <c r="C27" s="25" t="inlineStr">
        <is>
          <t>ESPACIO PUBLICOS VERDES</t>
        </is>
      </c>
      <c r="D27" s="25" t="inlineStr">
        <is>
          <t>ESCOMBROS</t>
        </is>
      </c>
      <c r="G27" t="inlineStr">
        <is>
          <t>Vecinos tiraron escombros sobre la zona verde, dañando por completo 5 arboles recientemente sembrados</t>
        </is>
      </c>
      <c r="H27" t="inlineStr">
        <is>
          <t>Cesar Leonardo Londoño Uribe</t>
        </is>
      </c>
      <c r="I27" s="25" t="inlineStr">
        <is>
          <t>CL</t>
        </is>
      </c>
      <c r="J27" s="25" t="n">
        <v>40</v>
      </c>
      <c r="K27" s="25" t="inlineStr">
        <is>
          <t>A</t>
        </is>
      </c>
      <c r="L27" s="25" t="inlineStr">
        <is>
          <t>SUR</t>
        </is>
      </c>
      <c r="M27" s="25" t="n">
        <v>25</v>
      </c>
      <c r="N27" s="25" t="inlineStr">
        <is>
          <t>AA</t>
        </is>
      </c>
      <c r="O27" s="25" t="n">
        <v>135</v>
      </c>
      <c r="R27" s="25" t="inlineStr">
        <is>
          <t>Frente a Aguassi</t>
        </is>
      </c>
      <c r="S27" s="25">
        <f>CONCATENATE(I27," ",J27," ",K27," ",L27," ",M27," ",N27," ",O27," ",P27," ",Q27," ",R27)</f>
        <v/>
      </c>
      <c r="T27" s="25" t="n">
        <v>98550924</v>
      </c>
      <c r="U27" s="25" t="n">
        <v>6012157</v>
      </c>
      <c r="V27" s="25" t="inlineStr">
        <is>
          <t>Don Walter</t>
        </is>
      </c>
      <c r="W27" s="25" t="inlineStr">
        <is>
          <t>CL</t>
        </is>
      </c>
      <c r="X27" s="25" t="n">
        <v>40</v>
      </c>
      <c r="Y27" s="25" t="inlineStr">
        <is>
          <t>A</t>
        </is>
      </c>
      <c r="Z27" s="25" t="inlineStr">
        <is>
          <t>SUR</t>
        </is>
      </c>
      <c r="AA27" s="25" t="n">
        <v>25</v>
      </c>
      <c r="AB27" s="25" t="inlineStr">
        <is>
          <t>AA</t>
        </is>
      </c>
      <c r="AC27" s="25" t="n">
        <v>135</v>
      </c>
      <c r="AF27" s="25" t="inlineStr">
        <is>
          <t>Parte de atrás de esta direccion</t>
        </is>
      </c>
      <c r="AG27" s="25">
        <f>CONCATENATE(W27," ",X27," ",Y27," ",Z27," ",AA27," ",AB27," ",AC27," ",AD27," ",AE27,AF27)</f>
        <v/>
      </c>
      <c r="AH27" t="inlineStr">
        <is>
          <t>no reporta</t>
        </is>
      </c>
      <c r="AI27" t="inlineStr">
        <is>
          <t>no reporta</t>
        </is>
      </c>
      <c r="AJ27" s="25" t="inlineStr">
        <is>
          <t xml:space="preserve">La Mina </t>
        </is>
      </c>
      <c r="AO27" s="25" t="n">
        <v>6</v>
      </c>
      <c r="AP27" s="34" t="n">
        <v>42391</v>
      </c>
      <c r="AQ27" s="34" t="n">
        <v>42509</v>
      </c>
      <c r="AR27" s="46" t="n"/>
      <c r="AT27" s="25" t="inlineStr">
        <is>
          <t>Auto de archivo</t>
        </is>
      </c>
      <c r="AV27" s="38" t="n"/>
      <c r="AX27" s="38" t="n"/>
    </row>
    <row r="28">
      <c r="A28" t="inlineStr">
        <is>
          <t>025-2016</t>
        </is>
      </c>
      <c r="B28" s="78" t="n">
        <v>363698</v>
      </c>
      <c r="D28" s="25" t="inlineStr">
        <is>
          <t>RESIDUO ESPECIAL</t>
        </is>
      </c>
      <c r="G28" t="inlineStr">
        <is>
          <t>Inadecuado uso de cuartos de residuos.</t>
        </is>
      </c>
      <c r="H28" t="inlineStr">
        <is>
          <t>de oficio</t>
        </is>
      </c>
      <c r="S28" s="25">
        <f>CONCATENATE(I28," ",J28," ",K28," ",L28," ",M28," ",N28," ",O28," ",P28," ",Q28," ",R28)</f>
        <v/>
      </c>
      <c r="V28" s="25" t="inlineStr">
        <is>
          <t>Administracion ciudadela nazareth - Maria Eugenia Corrales R.</t>
        </is>
      </c>
      <c r="W28" s="25" t="inlineStr">
        <is>
          <t>KR</t>
        </is>
      </c>
      <c r="X28" s="25" t="n">
        <v>24</v>
      </c>
      <c r="Y28" s="25" t="inlineStr">
        <is>
          <t>C</t>
        </is>
      </c>
      <c r="AA28" s="25" t="n">
        <v>40</v>
      </c>
      <c r="AB28" s="25" t="inlineStr">
        <is>
          <t>FF</t>
        </is>
      </c>
      <c r="AC28" s="25" t="n">
        <v>48</v>
      </c>
      <c r="AD28" s="25" t="inlineStr">
        <is>
          <t>SUR</t>
        </is>
      </c>
      <c r="AG28" s="25">
        <f>CONCATENATE(W28," ",X28," ",Y28," ",Z28," ",AA28," ",AB28," ",AC28," ",AD28," ",AE28,AF28)</f>
        <v/>
      </c>
      <c r="AH28" s="25" t="n">
        <v>9000867209</v>
      </c>
      <c r="AI28" t="inlineStr">
        <is>
          <t>3117457964 - 5793270</t>
        </is>
      </c>
      <c r="AJ28" s="25" t="inlineStr">
        <is>
          <t xml:space="preserve">La Mina </t>
        </is>
      </c>
      <c r="AO28" s="25" t="n">
        <v>6</v>
      </c>
      <c r="AP28" s="34" t="n">
        <v>42391</v>
      </c>
      <c r="AQ28" s="34" t="n">
        <v>42390</v>
      </c>
      <c r="AR28" s="46" t="n"/>
      <c r="AT28" s="25" t="inlineStr">
        <is>
          <t>Auto de archivo</t>
        </is>
      </c>
      <c r="AV28" s="38" t="n"/>
      <c r="AX28" s="38" t="n"/>
      <c r="CE28" s="38" t="n"/>
    </row>
    <row r="29">
      <c r="A29" t="inlineStr">
        <is>
          <t>026-2016</t>
        </is>
      </c>
      <c r="B29" s="78" t="inlineStr">
        <is>
          <t>363785 - 392574</t>
        </is>
      </c>
      <c r="C29" s="25" t="inlineStr">
        <is>
          <t>LOTE-PREDIO</t>
        </is>
      </c>
      <c r="G29" t="inlineStr">
        <is>
          <t>Inadecuado mantenimiento de guaduas y talud.</t>
        </is>
      </c>
      <c r="H29" t="inlineStr">
        <is>
          <t>Vientos de Aragon</t>
        </is>
      </c>
      <c r="S29" s="25">
        <f>CONCATENATE(I29," ",J29," ",K29," ",L29," ",M29," ",N29," ",O29," ",P29," ",Q29," ",R29)</f>
        <v/>
      </c>
      <c r="T29" s="25" t="inlineStr">
        <is>
          <t>900497001-5</t>
        </is>
      </c>
      <c r="U29" s="25" t="inlineStr">
        <is>
          <t>2712227 - 3113403135</t>
        </is>
      </c>
      <c r="V29" s="25" t="inlineStr">
        <is>
          <t>Martha Arango - Bernardo</t>
        </is>
      </c>
      <c r="AF29" s="25" t="inlineStr">
        <is>
          <t>Vecina colindante con la urbanizacion vientos de Aragon</t>
        </is>
      </c>
      <c r="AG29" s="25">
        <f>CONCATENATE(W29," ",X29," ",Y29," ",Z29," ",AA29," ",AB29," ",AC29," ",AD29," ",AE29,AF29)</f>
        <v/>
      </c>
      <c r="AH29" s="25" t="inlineStr">
        <is>
          <t>21718938 - 3360744 y 3316991</t>
        </is>
      </c>
      <c r="AI29" t="n">
        <v>3113502013</v>
      </c>
      <c r="AJ29" s="25" t="inlineStr">
        <is>
          <t>Bosques de Zuñiga</t>
        </is>
      </c>
      <c r="AO29" s="25" t="n">
        <v>2</v>
      </c>
      <c r="AP29" s="34" t="n">
        <v>42391</v>
      </c>
      <c r="AQ29" s="34" t="n">
        <v>42418</v>
      </c>
      <c r="AR29" s="46" t="n"/>
      <c r="AT29" s="25" t="inlineStr">
        <is>
          <t>Auto de archivo</t>
        </is>
      </c>
      <c r="AV29" s="38" t="n"/>
      <c r="AX29" s="38" t="n"/>
    </row>
    <row r="30">
      <c r="A30" t="inlineStr">
        <is>
          <t>027-2016</t>
        </is>
      </c>
      <c r="B30" s="78" t="n">
        <v>364438</v>
      </c>
      <c r="C30" s="25" t="inlineStr">
        <is>
          <t>FLORA</t>
        </is>
      </c>
      <c r="G30" t="inlineStr">
        <is>
          <t>Tronco de palma que esta dentro de la unidad y esta muy peligroso por que se esta pudriendo.</t>
        </is>
      </c>
      <c r="H30" t="inlineStr">
        <is>
          <t>Miriam Rojas</t>
        </is>
      </c>
      <c r="I30" s="25" t="inlineStr">
        <is>
          <t>KR</t>
        </is>
      </c>
      <c r="J30" s="25" t="n">
        <v>42</v>
      </c>
      <c r="K30" s="25" t="inlineStr">
        <is>
          <t>D</t>
        </is>
      </c>
      <c r="M30" s="25" t="n">
        <v>50</v>
      </c>
      <c r="O30" s="25" t="n">
        <v>40</v>
      </c>
      <c r="P30" s="25" t="inlineStr">
        <is>
          <t>SUR</t>
        </is>
      </c>
      <c r="R30" s="25" t="inlineStr">
        <is>
          <t>Casa 157 Urb. Valle Jardin</t>
        </is>
      </c>
      <c r="S30" s="25">
        <f>CONCATENATE(I30," ",J30," ",K30," ",L30," ",M30," ",N30," ",O30," ",P30," ",Q30," ",R30)</f>
        <v/>
      </c>
      <c r="T30" s="25" t="n">
        <v>51738432</v>
      </c>
      <c r="U30" s="25" t="n">
        <v>5788983</v>
      </c>
      <c r="V30" s="25" t="inlineStr">
        <is>
          <t>Administracion de la Urb. Valle Jardin</t>
        </is>
      </c>
      <c r="W30" s="25" t="inlineStr">
        <is>
          <t>KR</t>
        </is>
      </c>
      <c r="X30" s="25" t="n">
        <v>42</v>
      </c>
      <c r="Y30" s="25" t="inlineStr">
        <is>
          <t>D</t>
        </is>
      </c>
      <c r="AA30" s="25" t="n">
        <v>50</v>
      </c>
      <c r="AC30" s="25" t="n">
        <v>40</v>
      </c>
      <c r="AD30" s="25" t="inlineStr">
        <is>
          <t>SUR</t>
        </is>
      </c>
      <c r="AF30" s="25" t="inlineStr">
        <is>
          <t>Casa 157 Urb. Valle Jardin</t>
        </is>
      </c>
      <c r="AG30" s="25">
        <f>CONCATENATE(W30," ",X30," ",Y30," ",Z30," ",AA30," ",AB30," ",AC30," ",AD30," ",AE30,AF30)</f>
        <v/>
      </c>
      <c r="AH30" s="46" t="inlineStr">
        <is>
          <t>no reporta</t>
        </is>
      </c>
      <c r="AI30" s="25" t="inlineStr">
        <is>
          <t>no reporta</t>
        </is>
      </c>
      <c r="AJ30" s="25" t="inlineStr">
        <is>
          <t>Las Casitas</t>
        </is>
      </c>
      <c r="AO30" s="25" t="n">
        <v>8</v>
      </c>
      <c r="AP30" s="34" t="n">
        <v>42391</v>
      </c>
      <c r="AQ30" s="34" t="n">
        <v>42513</v>
      </c>
      <c r="AR30" s="46" t="n"/>
      <c r="AT30" s="25" t="inlineStr">
        <is>
          <t>Auto de archivo</t>
        </is>
      </c>
      <c r="AV30" s="38" t="n"/>
      <c r="AX30" s="38" t="n"/>
      <c r="CE30" s="38" t="n"/>
    </row>
    <row r="31">
      <c r="A31" t="inlineStr">
        <is>
          <t>028-2016</t>
        </is>
      </c>
      <c r="B31" s="78" t="n">
        <v>364331</v>
      </c>
      <c r="C31" s="25" t="inlineStr">
        <is>
          <t>FLORA</t>
        </is>
      </c>
      <c r="D31" s="25" t="inlineStr">
        <is>
          <t>RESIDUO ESPECIAL</t>
        </is>
      </c>
      <c r="G31" t="inlineStr">
        <is>
          <t>La clinica las americas corto 8 arboles y la planta electrica genera mucho smog.</t>
        </is>
      </c>
      <c r="H31" t="inlineStr">
        <is>
          <t>Olga Torres</t>
        </is>
      </c>
      <c r="R31" s="25" t="inlineStr">
        <is>
          <t>Unidad residencial Alta Monte</t>
        </is>
      </c>
      <c r="S31" s="25">
        <f>CONCATENATE(I31," ",J31," ",K31," ",L31," ",M31," ",N31," ",O31," ",P31," ",Q31," ",R31)</f>
        <v/>
      </c>
      <c r="T31" s="46" t="inlineStr">
        <is>
          <t>no reporta</t>
        </is>
      </c>
      <c r="U31" s="25" t="n">
        <v>3144543700</v>
      </c>
      <c r="V31" s="25" t="inlineStr">
        <is>
          <t>Clinica las Americas</t>
        </is>
      </c>
      <c r="AF31" s="25" t="inlineStr">
        <is>
          <t>Contiguo a la Casona</t>
        </is>
      </c>
      <c r="AG31" s="25">
        <f>CONCATENATE(W31," ",X31," ",Y31," ",Z31," ",AA31," ",AB31," ",AC31," ",AD31," ",AE31,AF31)</f>
        <v/>
      </c>
      <c r="AH31" s="25" t="inlineStr">
        <is>
          <t>no reporta</t>
        </is>
      </c>
      <c r="AI31" s="25" t="inlineStr">
        <is>
          <t>no reporta</t>
        </is>
      </c>
      <c r="AJ31" s="25" t="inlineStr">
        <is>
          <t>Zuñiga</t>
        </is>
      </c>
      <c r="AO31" s="25" t="n">
        <v>4</v>
      </c>
      <c r="AP31" s="34" t="n">
        <v>42391</v>
      </c>
      <c r="AQ31" s="34" t="n">
        <v>42415</v>
      </c>
      <c r="AR31" s="46" t="n"/>
      <c r="AT31" s="25" t="inlineStr">
        <is>
          <t>Auto de archivo</t>
        </is>
      </c>
    </row>
    <row r="32">
      <c r="A32" t="inlineStr">
        <is>
          <t>029-2016</t>
        </is>
      </c>
      <c r="B32" s="78" t="n">
        <v>364634</v>
      </c>
      <c r="D32" s="25" t="inlineStr">
        <is>
          <t>ESCOMBROS</t>
        </is>
      </c>
      <c r="G32" t="inlineStr">
        <is>
          <t>El perjudicante hizo un pesebre y dejo todo el material del pesebre hay.</t>
        </is>
      </c>
      <c r="H32" t="inlineStr">
        <is>
          <t>Anonimo</t>
        </is>
      </c>
      <c r="S32" s="25">
        <f>CONCATENATE(I32," ",J32," ",K32," ",L32," ",M32," ",N32," ",O32," ",P32," ",Q32," ",R32)</f>
        <v/>
      </c>
      <c r="T32" s="46" t="inlineStr">
        <is>
          <t>no reporta</t>
        </is>
      </c>
      <c r="U32" s="25" t="inlineStr">
        <is>
          <t>no reporta</t>
        </is>
      </c>
      <c r="V32" s="25" t="inlineStr">
        <is>
          <t>Norberto Lozano</t>
        </is>
      </c>
      <c r="W32" s="25" t="inlineStr">
        <is>
          <t>CL</t>
        </is>
      </c>
      <c r="X32" s="25" t="n">
        <v>48</v>
      </c>
      <c r="Y32" s="25" t="inlineStr">
        <is>
          <t>CC</t>
        </is>
      </c>
      <c r="Z32" s="25" t="inlineStr">
        <is>
          <t>SUR</t>
        </is>
      </c>
      <c r="AA32" s="25" t="n">
        <v>42</v>
      </c>
      <c r="AB32" s="25" t="inlineStr">
        <is>
          <t>BB</t>
        </is>
      </c>
      <c r="AC32" s="25" t="n">
        <v>11</v>
      </c>
      <c r="AF32" s="25" t="inlineStr">
        <is>
          <t>B. 1.3 Apto 101</t>
        </is>
      </c>
      <c r="AG32" s="25">
        <f>CONCATENATE(W32," ",X32," ",Y32," ",Z32," ",AA32," ",AB32," ",AC32," ",AD32," ",AE32,AF32)</f>
        <v/>
      </c>
      <c r="AH32" s="25" t="inlineStr">
        <is>
          <t>no reporta</t>
        </is>
      </c>
      <c r="AI32" s="25" t="inlineStr">
        <is>
          <t>no reporta</t>
        </is>
      </c>
      <c r="AJ32" s="25" t="inlineStr">
        <is>
          <t>Loma del Barro</t>
        </is>
      </c>
      <c r="AO32" s="25" t="n">
        <v>7</v>
      </c>
      <c r="AP32" s="34" t="n">
        <v>42394</v>
      </c>
      <c r="AQ32" s="34" t="n">
        <v>42393</v>
      </c>
      <c r="AR32" s="46" t="n"/>
      <c r="AT32" s="25" t="inlineStr">
        <is>
          <t>Auto de archivo</t>
        </is>
      </c>
      <c r="AU32" s="25" t="inlineStr">
        <is>
          <t>El perjudicante se presento en la inspeccion el dia 25 y presento solicitud de aforo de enviaseo.</t>
        </is>
      </c>
    </row>
    <row r="33">
      <c r="A33" t="inlineStr">
        <is>
          <t>030-2016</t>
        </is>
      </c>
      <c r="B33" s="78" t="n">
        <v>364623</v>
      </c>
      <c r="C33" s="25" t="inlineStr">
        <is>
          <t>HÍDRICO</t>
        </is>
      </c>
      <c r="G33" t="inlineStr">
        <is>
          <t>Uso ineficiente del agua por parte de los trabajadores de la administracion.</t>
        </is>
      </c>
      <c r="H33" t="inlineStr">
        <is>
          <t>Ivan Correa Roldan</t>
        </is>
      </c>
      <c r="I33" s="25" t="inlineStr">
        <is>
          <t>KR</t>
        </is>
      </c>
      <c r="J33" s="25" t="n">
        <v>45</v>
      </c>
      <c r="K33" s="25" t="inlineStr">
        <is>
          <t>A</t>
        </is>
      </c>
      <c r="M33" s="25" t="n">
        <v>34</v>
      </c>
      <c r="O33" s="25" t="n">
        <v>47</v>
      </c>
      <c r="P33" s="25" t="inlineStr">
        <is>
          <t>SUR</t>
        </is>
      </c>
      <c r="S33" s="25">
        <f>CONCATENATE(I33," ",J33," ",K33," ",L33," ",M33," ",N33," ",O33," ",P33," ",Q33," ",R33)</f>
        <v/>
      </c>
      <c r="T33" s="25" t="n">
        <v>70048801</v>
      </c>
      <c r="U33" s="25" t="inlineStr">
        <is>
          <t>no reporta</t>
        </is>
      </c>
      <c r="V33" s="25" t="inlineStr">
        <is>
          <t>Administracion portal del cerro</t>
        </is>
      </c>
      <c r="W33" s="25" t="inlineStr">
        <is>
          <t>KR</t>
        </is>
      </c>
      <c r="X33" s="25" t="n">
        <v>45</v>
      </c>
      <c r="Y33" s="25" t="inlineStr">
        <is>
          <t>A</t>
        </is>
      </c>
      <c r="AA33" s="25" t="n">
        <v>34</v>
      </c>
      <c r="AC33" s="25" t="n">
        <v>47</v>
      </c>
      <c r="AD33" s="25" t="inlineStr">
        <is>
          <t>SUR</t>
        </is>
      </c>
      <c r="AF33" s="25" t="inlineStr">
        <is>
          <t>Portal del cerro</t>
        </is>
      </c>
      <c r="AG33" s="25">
        <f>CONCATENATE(W33," ",X33," ",Y33," ",Z33," ",AA33," ",AB33," ",AC33," ",AD33," ",AE33,AF33)</f>
        <v/>
      </c>
      <c r="AH33" s="46" t="inlineStr">
        <is>
          <t>no reporta</t>
        </is>
      </c>
      <c r="AI33" s="25" t="inlineStr">
        <is>
          <t>no reporta</t>
        </is>
      </c>
      <c r="AJ33" s="25" t="inlineStr">
        <is>
          <t>El Portal</t>
        </is>
      </c>
      <c r="AO33" s="25" t="n">
        <v>2</v>
      </c>
      <c r="AP33" s="34" t="n">
        <v>42394</v>
      </c>
      <c r="AQ33" s="34" t="n">
        <v>42508</v>
      </c>
      <c r="AR33" s="46" t="n"/>
      <c r="AT33" s="25" t="inlineStr">
        <is>
          <t>Auto de archivo</t>
        </is>
      </c>
      <c r="AU33" s="25" t="inlineStr">
        <is>
          <t>Se realiza amonestacion escrita y se dejan recomendaciones al jardinero y la Administracion para el correcto uso del agua.</t>
        </is>
      </c>
      <c r="AV33" s="38" t="n"/>
      <c r="AW33" s="37" t="inlineStr">
        <is>
          <t xml:space="preserve">Ana Carolina - Arbey </t>
        </is>
      </c>
      <c r="AX33" s="38" t="n"/>
      <c r="CE33" s="38" t="n"/>
    </row>
    <row r="34">
      <c r="A34" t="inlineStr">
        <is>
          <t>031-2016</t>
        </is>
      </c>
      <c r="B34" s="78" t="n">
        <v>364622</v>
      </c>
      <c r="D34" s="25" t="inlineStr">
        <is>
          <t>RESIDUOS SOLIDOS</t>
        </is>
      </c>
      <c r="G34" t="inlineStr">
        <is>
          <t>Casa abandonada donde hay acumulacion de residuos</t>
        </is>
      </c>
      <c r="H34" t="inlineStr">
        <is>
          <t>Anonimo</t>
        </is>
      </c>
      <c r="S34" s="25">
        <f>CONCATENATE(I34," ",J34," ",K34," ",L34," ",M34," ",N34," ",O34," ",P34," ",Q34," ",R34)</f>
        <v/>
      </c>
      <c r="V34" s="25" t="inlineStr">
        <is>
          <t>Por determinar</t>
        </is>
      </c>
      <c r="W34" s="25" t="inlineStr">
        <is>
          <t>CL</t>
        </is>
      </c>
      <c r="X34" s="25" t="n">
        <v>36</v>
      </c>
      <c r="Z34" s="25" t="inlineStr">
        <is>
          <t>SUR</t>
        </is>
      </c>
      <c r="AA34" s="25" t="n">
        <v>22</v>
      </c>
      <c r="AC34" s="25" t="n">
        <v>4</v>
      </c>
      <c r="AG34" s="25">
        <f>CONCATENATE(W34," ",X34," ",Y34," ",Z34," ",AA34," ",AB34," ",AC34," ",AD34," ",AE34,AF34)</f>
        <v/>
      </c>
      <c r="AH34" s="25" t="inlineStr">
        <is>
          <t>no reporta</t>
        </is>
      </c>
      <c r="AI34" s="25" t="inlineStr">
        <is>
          <t>no reporta</t>
        </is>
      </c>
      <c r="AJ34" s="25" t="inlineStr">
        <is>
          <t>El Chocho</t>
        </is>
      </c>
      <c r="AO34" s="25" t="n">
        <v>5</v>
      </c>
      <c r="AP34" s="34" t="n">
        <v>42394</v>
      </c>
      <c r="AQ34" s="34" t="n">
        <v>42394</v>
      </c>
      <c r="AR34" s="46" t="n"/>
      <c r="AT34" s="25" t="inlineStr">
        <is>
          <t>Auto de archivo</t>
        </is>
      </c>
    </row>
    <row r="35">
      <c r="A35" t="inlineStr">
        <is>
          <t>032-2016</t>
        </is>
      </c>
      <c r="B35" s="78" t="n">
        <v>359464</v>
      </c>
      <c r="C35" s="25" t="inlineStr">
        <is>
          <t>FAUNA DOMÉSTICA</t>
        </is>
      </c>
      <c r="G35" t="inlineStr">
        <is>
          <t>Diez perros encerrados en estado de abandono, junto una finca en el puente cerca a la truchera.</t>
        </is>
      </c>
      <c r="H35" t="inlineStr">
        <is>
          <t>Silvana Cardona Muriel - heiner Arango</t>
        </is>
      </c>
      <c r="R35" s="25" t="inlineStr">
        <is>
          <t>Sec. De Educacion</t>
        </is>
      </c>
      <c r="S35" s="25">
        <f>CONCATENATE(I35," ",J35," ",K35," ",L35," ",M35," ",N35," ",O35," ",P35," ",Q35," ",R35)</f>
        <v/>
      </c>
      <c r="T35" s="25" t="n">
        <v>32296598</v>
      </c>
      <c r="U35" s="46" t="inlineStr">
        <is>
          <t>ext. 4662 - 3137467558</t>
        </is>
      </c>
      <c r="V35" s="25" t="inlineStr">
        <is>
          <t>Wilson David Tamayo Gaviria</t>
        </is>
      </c>
      <c r="AF35" s="25" t="inlineStr">
        <is>
          <t>Finca cerca al puente de madera</t>
        </is>
      </c>
      <c r="AG35" s="25">
        <f>CONCATENATE(W35," ",X35," ",Y35," ",Z35," ",AA35," ",AB35," ",AC35," ",AD35," ",AE35,AF35)</f>
        <v/>
      </c>
      <c r="AH35" s="25" t="inlineStr">
        <is>
          <t>no reporta</t>
        </is>
      </c>
      <c r="AI35" s="25" t="inlineStr">
        <is>
          <t>no reporta</t>
        </is>
      </c>
      <c r="AJ35" s="25" t="inlineStr">
        <is>
          <t>El Vallano</t>
        </is>
      </c>
      <c r="AK35" s="25" t="inlineStr">
        <is>
          <t>El Vallano</t>
        </is>
      </c>
      <c r="AO35" s="25" t="n">
        <v>11</v>
      </c>
      <c r="AP35" s="34" t="n">
        <v>42396</v>
      </c>
      <c r="AQ35" s="34" t="n">
        <v>42383</v>
      </c>
      <c r="AR35" s="46" t="n"/>
      <c r="AT35" s="25" t="inlineStr">
        <is>
          <t>Auto de archivo</t>
        </is>
      </c>
    </row>
    <row r="36">
      <c r="A36" t="inlineStr">
        <is>
          <t>033-2016</t>
        </is>
      </c>
      <c r="B36" s="78" t="n">
        <v>364798</v>
      </c>
      <c r="C36" s="25" t="inlineStr">
        <is>
          <t>FAUNA DOMÉSTICA</t>
        </is>
      </c>
      <c r="G36" t="inlineStr">
        <is>
          <t>Le exige al señor que coloque malla para encerrar los perros, por que estos perros se estan comiendo las gallinas, el me amenazo de muerte.</t>
        </is>
      </c>
      <c r="H36" t="inlineStr">
        <is>
          <t>Heiner Arango</t>
        </is>
      </c>
      <c r="R36" s="25" t="inlineStr">
        <is>
          <t>Calle 40 sur parque ecoturistico el salado sector el vallano</t>
        </is>
      </c>
      <c r="S36" s="25">
        <f>CONCATENATE(I36," ",J36," ",K36," ",L36," ",M36," ",N36," ",O36," ",P36," ",Q36," ",R36)</f>
        <v/>
      </c>
      <c r="T36" s="25" t="n">
        <v>98667894</v>
      </c>
      <c r="U36" s="46" t="n">
        <v>3333569</v>
      </c>
      <c r="V36" s="25" t="inlineStr">
        <is>
          <t>Alexander Piedrahita</t>
        </is>
      </c>
      <c r="AF36" s="25" t="inlineStr">
        <is>
          <t>Calle 40 sur parque ecoturistico el salado sector el vallano</t>
        </is>
      </c>
      <c r="AG36" s="25">
        <f>CONCATENATE(W36," ",X36," ",Y36," ",Z36," ",AA36," ",AB36," ",AC36," ",AD36," ",AE36,AF36)</f>
        <v/>
      </c>
      <c r="AH36" s="25" t="inlineStr">
        <is>
          <t>no reporta</t>
        </is>
      </c>
      <c r="AI36" s="25" t="inlineStr">
        <is>
          <t>no reporta</t>
        </is>
      </c>
      <c r="AJ36" s="25" t="inlineStr">
        <is>
          <t>El Vallano</t>
        </is>
      </c>
      <c r="AK36" s="25" t="inlineStr">
        <is>
          <t>El Vallano</t>
        </is>
      </c>
      <c r="AO36" s="25" t="n">
        <v>11</v>
      </c>
      <c r="AP36" s="34" t="n">
        <v>42396</v>
      </c>
      <c r="AQ36" s="34" t="n">
        <v>42408</v>
      </c>
      <c r="AR36" s="46" t="n"/>
      <c r="AT36" s="25" t="inlineStr">
        <is>
          <t>Auto de archivo</t>
        </is>
      </c>
    </row>
    <row r="37">
      <c r="A37" t="inlineStr">
        <is>
          <t>034-2016</t>
        </is>
      </c>
      <c r="B37" s="78" t="n">
        <v>361292</v>
      </c>
      <c r="C37" s="25" t="inlineStr">
        <is>
          <t>FAUNA DOMÉSTICA</t>
        </is>
      </c>
      <c r="G37" t="inlineStr">
        <is>
          <t>Perro de raza peligrosa que ataca a una persona</t>
        </is>
      </c>
      <c r="H37" t="inlineStr">
        <is>
          <t xml:space="preserve">Mario Alberto Marin </t>
        </is>
      </c>
      <c r="I37" s="25" t="inlineStr">
        <is>
          <t>CL</t>
        </is>
      </c>
      <c r="J37" s="25" t="n">
        <v>36</v>
      </c>
      <c r="K37" s="25" t="inlineStr">
        <is>
          <t>D</t>
        </is>
      </c>
      <c r="L37" s="25" t="inlineStr">
        <is>
          <t>SUR</t>
        </is>
      </c>
      <c r="M37" s="25" t="n">
        <v>24</v>
      </c>
      <c r="O37" s="25" t="n">
        <v>35</v>
      </c>
      <c r="S37" s="25">
        <f>CONCATENATE(I37," ",J37," ",K37," ",L37," ",M37," ",N37," ",O37," ",P37," ",Q37," ",R37)</f>
        <v/>
      </c>
      <c r="T37" s="46" t="n"/>
      <c r="U37" s="25" t="inlineStr">
        <is>
          <t>3361774-3137452634</t>
        </is>
      </c>
      <c r="V37" s="25" t="inlineStr">
        <is>
          <t xml:space="preserve">Juan Jose Giraldo </t>
        </is>
      </c>
      <c r="W37" s="25" t="inlineStr">
        <is>
          <t>CL</t>
        </is>
      </c>
      <c r="X37" s="25" t="n">
        <v>36</v>
      </c>
      <c r="Y37" s="25" t="inlineStr">
        <is>
          <t>D</t>
        </is>
      </c>
      <c r="Z37" s="25" t="inlineStr">
        <is>
          <t>SUR</t>
        </is>
      </c>
      <c r="AA37" s="25" t="n">
        <v>24</v>
      </c>
      <c r="AC37" s="25" t="n">
        <v>35</v>
      </c>
      <c r="AG37" s="25">
        <f>CONCATENATE(W37," ",X37," ",Y37," ",Z37," ",AA37," ",AB37," ",AC37," ",AD37," ",AE37,AF37)</f>
        <v/>
      </c>
      <c r="AH37" s="25" t="inlineStr">
        <is>
          <t>no reporta</t>
        </is>
      </c>
      <c r="AI37" s="25" t="n">
        <v>3148930199</v>
      </c>
      <c r="AJ37" s="25" t="inlineStr">
        <is>
          <t>El Chingui</t>
        </is>
      </c>
      <c r="AO37" s="25" t="n">
        <v>6</v>
      </c>
      <c r="AP37" s="34" t="n">
        <v>42396</v>
      </c>
      <c r="AQ37" s="34" t="n">
        <v>42396</v>
      </c>
      <c r="AR37" s="46" t="n"/>
      <c r="AT37" s="25" t="inlineStr">
        <is>
          <t>Auto de archivo</t>
        </is>
      </c>
      <c r="AV37" s="38" t="n"/>
      <c r="AX37" s="38" t="n"/>
      <c r="AY37" s="38" t="n"/>
      <c r="BA37" s="38" t="n"/>
    </row>
    <row r="38">
      <c r="A38" t="inlineStr">
        <is>
          <t>035-2016</t>
        </is>
      </c>
      <c r="B38" s="43" t="inlineStr">
        <is>
          <t>0354783-0356690</t>
        </is>
      </c>
      <c r="C38" s="25" t="inlineStr">
        <is>
          <t>FAUNA DOMÉSTICA</t>
        </is>
      </c>
      <c r="G38" t="inlineStr">
        <is>
          <t>Perro de raza peligrosa que ataca a otras mascotas</t>
        </is>
      </c>
      <c r="H38" t="inlineStr">
        <is>
          <t>Juan Pablo Muñoz</t>
        </is>
      </c>
      <c r="I38" s="25" t="inlineStr">
        <is>
          <t>KR</t>
        </is>
      </c>
      <c r="J38" s="25" t="n">
        <v>24</v>
      </c>
      <c r="K38" s="25" t="inlineStr">
        <is>
          <t>EE</t>
        </is>
      </c>
      <c r="M38" s="25" t="n">
        <v>38</v>
      </c>
      <c r="N38" s="25" t="inlineStr">
        <is>
          <t>D</t>
        </is>
      </c>
      <c r="O38" s="25" t="n">
        <v>16</v>
      </c>
      <c r="P38" s="25" t="inlineStr">
        <is>
          <t>SUR</t>
        </is>
      </c>
      <c r="R38" s="25" t="n">
        <v>8</v>
      </c>
      <c r="S38" s="25">
        <f>CONCATENATE(I38," ",J38," ",K38," ",L38," ",M38," ",N38," ",O38," ",P38," ",Q38," ",R38)</f>
        <v/>
      </c>
      <c r="T38" s="25" t="n">
        <v>1037602251</v>
      </c>
      <c r="U38" s="25" t="n">
        <v>2713181</v>
      </c>
      <c r="V38" s="25" t="inlineStr">
        <is>
          <t>Jeison Lopez - Flor Bedoya</t>
        </is>
      </c>
      <c r="W38" s="25" t="inlineStr">
        <is>
          <t>KR</t>
        </is>
      </c>
      <c r="X38" s="25" t="n">
        <v>24</v>
      </c>
      <c r="Y38" s="25" t="inlineStr">
        <is>
          <t>EE</t>
        </is>
      </c>
      <c r="AA38" s="25" t="n">
        <v>38</v>
      </c>
      <c r="AB38" s="25" t="inlineStr">
        <is>
          <t>D</t>
        </is>
      </c>
      <c r="AC38" s="25" t="n">
        <v>16</v>
      </c>
      <c r="AD38" s="25" t="inlineStr">
        <is>
          <t>SUR</t>
        </is>
      </c>
      <c r="AG38" s="25">
        <f>CONCATENATE(W38," ",X38," ",Y38," ",Z38," ",AA38," ",AB38," ",AC38," ",AD38," ",AE38,AF38)</f>
        <v/>
      </c>
      <c r="AH38" s="25" t="inlineStr">
        <is>
          <t>no reporta</t>
        </is>
      </c>
      <c r="AI38" s="25" t="inlineStr">
        <is>
          <t>no reporta</t>
        </is>
      </c>
      <c r="AJ38" s="25" t="inlineStr">
        <is>
          <t>El Chingui</t>
        </is>
      </c>
      <c r="AO38" s="25" t="n">
        <v>6</v>
      </c>
      <c r="AP38" s="34" t="n">
        <v>42374</v>
      </c>
      <c r="AQ38" s="34" t="n">
        <v>42397</v>
      </c>
      <c r="AR38" s="46" t="n"/>
      <c r="AT38" s="25" t="inlineStr">
        <is>
          <t>Auto de archivo</t>
        </is>
      </c>
    </row>
    <row r="39">
      <c r="A39" t="inlineStr">
        <is>
          <t>036-2016</t>
        </is>
      </c>
      <c r="B39" s="43" t="inlineStr">
        <is>
          <t>365394 - 341280</t>
        </is>
      </c>
      <c r="C39" s="25" t="inlineStr">
        <is>
          <t>FAUNA DOMÉSTICA</t>
        </is>
      </c>
      <c r="G39" t="inlineStr">
        <is>
          <t>Inadecuada tenecia de mascotas - maltrato animal</t>
        </is>
      </c>
      <c r="H39" t="inlineStr">
        <is>
          <t>De oficio - Inspección Ambiental</t>
        </is>
      </c>
      <c r="S39" s="25" t="inlineStr">
        <is>
          <t>no reporta</t>
        </is>
      </c>
      <c r="T39" s="46" t="inlineStr">
        <is>
          <t>no reporta</t>
        </is>
      </c>
      <c r="U39" s="25" t="n">
        <v>3394072</v>
      </c>
      <c r="V39" s="25" t="inlineStr">
        <is>
          <t>Alexander Lopez Piedrahita</t>
        </is>
      </c>
      <c r="AF39" s="25" t="inlineStr">
        <is>
          <t xml:space="preserve"> Predio 36</t>
        </is>
      </c>
      <c r="AG39" s="25">
        <f>CONCATENATE(W39," ",X39," ",Y39," ",Z39," ",AA39," ",AB39," ",AC39," ",AD39," ",AE39,AF39)</f>
        <v/>
      </c>
      <c r="AH39" s="25" t="n">
        <v>98662612</v>
      </c>
      <c r="AI39" s="45" t="n">
        <v>31923563544</v>
      </c>
      <c r="AK39" s="25" t="inlineStr">
        <is>
          <t>El Vallano</t>
        </is>
      </c>
      <c r="AO39" s="25" t="n">
        <v>11</v>
      </c>
      <c r="AP39" s="34" t="n">
        <v>42397</v>
      </c>
      <c r="AQ39" s="34" t="n">
        <v>42383</v>
      </c>
      <c r="AR39" s="46" t="n"/>
      <c r="AS39" s="25" t="inlineStr">
        <is>
          <t>Código de policia</t>
        </is>
      </c>
      <c r="AT39" s="25" t="inlineStr">
        <is>
          <t>Auto de archivo</t>
        </is>
      </c>
      <c r="AU39" s="25" t="inlineStr">
        <is>
          <t>Cobro coactivo</t>
        </is>
      </c>
    </row>
    <row r="40">
      <c r="A40" t="inlineStr">
        <is>
          <t>037-2016</t>
        </is>
      </c>
      <c r="B40" s="43" t="n">
        <v>365533</v>
      </c>
      <c r="D40" s="25" t="inlineStr">
        <is>
          <t>RESIDUOS SOLIDOS</t>
        </is>
      </c>
      <c r="G40" t="inlineStr">
        <is>
          <t>Comparendio por arrojar residuos solidos en espacio publico</t>
        </is>
      </c>
      <c r="H40" t="inlineStr">
        <is>
          <t>de oficio</t>
        </is>
      </c>
      <c r="S40" s="25">
        <f>CONCATENATE(I40," ",J40," ",K40," ",L40," ",M40," ",N40," ",O40," ",P40," ",Q40," ",R40)</f>
        <v/>
      </c>
      <c r="T40" s="46" t="n"/>
      <c r="V40" s="25" t="inlineStr">
        <is>
          <t>Urben Pinilla</t>
        </is>
      </c>
      <c r="W40" s="25" t="inlineStr">
        <is>
          <t>CL</t>
        </is>
      </c>
      <c r="X40" s="25" t="n">
        <v>40</v>
      </c>
      <c r="Y40" s="25" t="inlineStr">
        <is>
          <t>B</t>
        </is>
      </c>
      <c r="Z40" s="25" t="inlineStr">
        <is>
          <t>SUR</t>
        </is>
      </c>
      <c r="AA40" s="25" t="n">
        <v>27</v>
      </c>
      <c r="AB40" s="25" t="inlineStr">
        <is>
          <t>A</t>
        </is>
      </c>
      <c r="AC40" s="25" t="n">
        <v>18</v>
      </c>
      <c r="AF40" s="25">
        <f>CONCATENATE(W40,"",X40,"",Y40,"",Z40,"",AA40,"",AB40,"",AC40,"",AD40,AE40)</f>
        <v/>
      </c>
      <c r="AG40" s="25">
        <f>CONCATENATE(W40," ",X40," ",Y40," ",Z40," ",AA40," ",AB40," ",AC40," ",AD40," ",AE40,AF40)</f>
        <v/>
      </c>
      <c r="AI40" s="25" t="n">
        <v>3164875078</v>
      </c>
      <c r="AJ40" s="25" t="inlineStr">
        <is>
          <t xml:space="preserve">La Mina </t>
        </is>
      </c>
      <c r="AO40" s="25" t="n">
        <v>6</v>
      </c>
      <c r="AP40" s="34" t="n">
        <v>42401</v>
      </c>
      <c r="AR40" s="46" t="n"/>
      <c r="AT40" s="25" t="inlineStr">
        <is>
          <t xml:space="preserve">Auto de inicio </t>
        </is>
      </c>
    </row>
    <row r="41">
      <c r="A41" t="inlineStr">
        <is>
          <t>038-2016</t>
        </is>
      </c>
      <c r="B41" s="43" t="inlineStr">
        <is>
          <t>364914 - 364807</t>
        </is>
      </c>
      <c r="C41" s="25" t="inlineStr">
        <is>
          <t>FAUNA DOMÉSTICA</t>
        </is>
      </c>
      <c r="G41" t="inlineStr">
        <is>
          <t>Perros buldog bravos sin bosal y sin correa - tambien mordio al señor Gustavo Gomez</t>
        </is>
      </c>
      <c r="H41" t="inlineStr">
        <is>
          <t>Habitantes de l sector  - Gustavo Hernan Gomez Benjumea</t>
        </is>
      </c>
      <c r="I41" s="25" t="inlineStr">
        <is>
          <t>CL</t>
        </is>
      </c>
      <c r="J41" s="25" t="n">
        <v>41</v>
      </c>
      <c r="K41" s="25" t="inlineStr">
        <is>
          <t>B</t>
        </is>
      </c>
      <c r="L41" s="25" t="inlineStr">
        <is>
          <t>SUR</t>
        </is>
      </c>
      <c r="M41" s="25" t="n">
        <v>25</v>
      </c>
      <c r="N41" s="25" t="inlineStr">
        <is>
          <t>A</t>
        </is>
      </c>
      <c r="O41" s="25" t="n">
        <v>71</v>
      </c>
      <c r="R41" s="25" t="inlineStr">
        <is>
          <t>Interior 113 -115</t>
        </is>
      </c>
      <c r="S41" s="25">
        <f>CONCATENATE(I41," ",J41," ",K41," ",L41," ",M41," ",N41," ",O41," ",P41," ",Q41," ",R41)</f>
        <v/>
      </c>
      <c r="T41" s="46" t="inlineStr">
        <is>
          <t>no reporta</t>
        </is>
      </c>
      <c r="U41" s="25" t="inlineStr">
        <is>
          <t>no reporta</t>
        </is>
      </c>
      <c r="V41" s="25" t="inlineStr">
        <is>
          <t>Por determinar</t>
        </is>
      </c>
      <c r="W41" s="25" t="inlineStr">
        <is>
          <t>CL</t>
        </is>
      </c>
      <c r="X41" s="25" t="n">
        <v>41</v>
      </c>
      <c r="Y41" s="25" t="inlineStr">
        <is>
          <t>B</t>
        </is>
      </c>
      <c r="Z41" s="25" t="inlineStr">
        <is>
          <t>SUR</t>
        </is>
      </c>
      <c r="AA41" s="25" t="n">
        <v>25</v>
      </c>
      <c r="AB41" s="25" t="inlineStr">
        <is>
          <t>A</t>
        </is>
      </c>
      <c r="AC41" s="25" t="n">
        <v>71</v>
      </c>
      <c r="AG41" s="25">
        <f>CONCATENATE(W41," ",X41," ",Y41," ",Z41," ",AA41," ",AB41," ",AC41," ",AD41," ",AE41,AF41)</f>
        <v/>
      </c>
      <c r="AH41" s="25" t="inlineStr">
        <is>
          <t>no reporta</t>
        </is>
      </c>
      <c r="AI41" s="25" t="inlineStr">
        <is>
          <t>no reporta</t>
        </is>
      </c>
      <c r="AJ41" s="25" t="inlineStr">
        <is>
          <t>San Rafael</t>
        </is>
      </c>
      <c r="AO41" s="25" t="n">
        <v>6</v>
      </c>
      <c r="AP41" s="34" t="n">
        <v>42401</v>
      </c>
      <c r="AQ41" s="34" t="n">
        <v>42415</v>
      </c>
      <c r="AR41" s="46" t="n"/>
      <c r="AT41" s="25" t="inlineStr">
        <is>
          <t>Auto de archivo</t>
        </is>
      </c>
    </row>
    <row r="42">
      <c r="A42" t="inlineStr">
        <is>
          <t>039-2016</t>
        </is>
      </c>
      <c r="B42" s="43" t="inlineStr">
        <is>
          <t>365474 - 366774</t>
        </is>
      </c>
      <c r="C42" s="25" t="inlineStr">
        <is>
          <t>FLORA</t>
        </is>
      </c>
      <c r="G42" t="inlineStr">
        <is>
          <t>Intervencion de arboles y palmas al interior de la institucion educativa</t>
        </is>
      </c>
      <c r="H42" t="inlineStr">
        <is>
          <t>De oficio - Inspección Ambiental</t>
        </is>
      </c>
      <c r="S42" s="25">
        <f>CONCATENATE(I42," ",J42," ",K42," ",L42," ",M42," ",N42," ",O42," ",P42," ",Q42," ",R42)</f>
        <v/>
      </c>
      <c r="T42" s="46" t="n"/>
      <c r="V42" s="25" t="inlineStr">
        <is>
          <t>Unidad Educativa San Marcos</t>
        </is>
      </c>
      <c r="W42" s="25" t="inlineStr">
        <is>
          <t>CL</t>
        </is>
      </c>
      <c r="X42" s="25" t="n">
        <v>31</v>
      </c>
      <c r="Y42" s="25" t="inlineStr">
        <is>
          <t>A</t>
        </is>
      </c>
      <c r="Z42" s="25" t="inlineStr">
        <is>
          <t>SUR</t>
        </is>
      </c>
      <c r="AA42" s="25" t="n">
        <v>43</v>
      </c>
      <c r="AB42" s="25" t="inlineStr">
        <is>
          <t>A</t>
        </is>
      </c>
      <c r="AC42" s="25" t="n">
        <v>92</v>
      </c>
      <c r="AF42" s="25">
        <f>CONCATENATE(W42,"",X42,"",Y42,"",Z42,"",AA42,"",AB42,"",AC42,"",AD42,AE42)</f>
        <v/>
      </c>
      <c r="AG42" s="25">
        <f>CONCATENATE(W42," ",X42," ",Y42," ",Z42," ",AA42," ",AB42," ",AC42," ",AD42," ",AE42,AF42)</f>
        <v/>
      </c>
      <c r="AH42" s="46" t="inlineStr">
        <is>
          <t>no reporta</t>
        </is>
      </c>
      <c r="AI42" s="25" t="n">
        <v>2765444</v>
      </c>
      <c r="AJ42" s="25" t="inlineStr">
        <is>
          <t>San Marcos</t>
        </is>
      </c>
      <c r="AO42" s="25" t="n">
        <v>2</v>
      </c>
      <c r="AP42" s="34" t="n">
        <v>42401</v>
      </c>
      <c r="AQ42" s="34" t="n">
        <v>42384</v>
      </c>
      <c r="AR42" s="46" t="n"/>
      <c r="AT42" s="25" t="inlineStr">
        <is>
          <t>Auto de archivo</t>
        </is>
      </c>
      <c r="BK42" s="38" t="n"/>
      <c r="BL42" s="38" t="n"/>
      <c r="CE42" s="38" t="n"/>
    </row>
    <row r="43">
      <c r="A43" t="inlineStr">
        <is>
          <t>040-2016</t>
        </is>
      </c>
      <c r="B43" s="43" t="n">
        <v>365315</v>
      </c>
      <c r="C43" s="25" t="inlineStr">
        <is>
          <t>FAUNA DOMÉSTICA</t>
        </is>
      </c>
      <c r="G43" t="inlineStr">
        <is>
          <t>La perrita mia salio accidentalmente y la perrita de propiedad del señor luis miguel la vio y empesaron a ladrar las dos perritas, el señor salio borracho con un palo gritando que esto se tiene que acabar y saco un palo y le pego en lacadera.</t>
        </is>
      </c>
      <c r="H43" t="inlineStr">
        <is>
          <t>Claudia Gomez Suarez</t>
        </is>
      </c>
      <c r="I43" s="25" t="inlineStr">
        <is>
          <t>KR</t>
        </is>
      </c>
      <c r="J43" s="25" t="n">
        <v>25</v>
      </c>
      <c r="K43" s="25" t="inlineStr">
        <is>
          <t>B</t>
        </is>
      </c>
      <c r="M43" s="25" t="n">
        <v>27</v>
      </c>
      <c r="O43" s="25" t="n">
        <v>15</v>
      </c>
      <c r="P43" s="25" t="inlineStr">
        <is>
          <t>SUR</t>
        </is>
      </c>
      <c r="S43" s="25">
        <f>CONCATENATE(I43," ",J43," ",K43," ",L43," ",M43," ",N43," ",O43," ",P43," ",Q43," ",R43)</f>
        <v/>
      </c>
      <c r="T43" s="25" t="inlineStr">
        <is>
          <t>no reporta</t>
        </is>
      </c>
      <c r="U43" s="25" t="inlineStr">
        <is>
          <t>3363370 - 3158665931</t>
        </is>
      </c>
      <c r="V43" s="25" t="inlineStr">
        <is>
          <t>Luis Miguel Velasquez</t>
        </is>
      </c>
      <c r="W43" s="25" t="inlineStr">
        <is>
          <t>KR</t>
        </is>
      </c>
      <c r="X43" s="25" t="n">
        <v>25</v>
      </c>
      <c r="Y43" s="25" t="inlineStr">
        <is>
          <t>B</t>
        </is>
      </c>
      <c r="AA43" s="25" t="n">
        <v>27</v>
      </c>
      <c r="AC43" s="25" t="n">
        <v>15</v>
      </c>
      <c r="AD43" s="25" t="inlineStr">
        <is>
          <t>SUR</t>
        </is>
      </c>
      <c r="AF43" s="25" t="inlineStr">
        <is>
          <t>Cassa 119</t>
        </is>
      </c>
      <c r="AG43" s="25">
        <f>CONCATENATE(W43," ",X43," ",Y43," ",Z43," ",AA43," ",AB43," ",AC43," ",AD43," ",AE43,AF43)</f>
        <v/>
      </c>
      <c r="AH43" s="25" t="inlineStr">
        <is>
          <t>no reporta</t>
        </is>
      </c>
      <c r="AI43" s="25" t="inlineStr">
        <is>
          <t>no reporta</t>
        </is>
      </c>
      <c r="AJ43" s="25" t="inlineStr">
        <is>
          <t>El Esmeraldal</t>
        </is>
      </c>
      <c r="AO43" s="25" t="n">
        <v>4</v>
      </c>
      <c r="AP43" s="34" t="n">
        <v>42401</v>
      </c>
      <c r="AQ43" s="34" t="n">
        <v>42424</v>
      </c>
      <c r="AR43" s="46" t="n"/>
      <c r="AT43" s="25" t="inlineStr">
        <is>
          <t>Auto de archivo</t>
        </is>
      </c>
    </row>
    <row r="44">
      <c r="A44" t="inlineStr">
        <is>
          <t>041-2016</t>
        </is>
      </c>
      <c r="B44" s="43" t="n">
        <v>130487</v>
      </c>
      <c r="C44" s="25" t="inlineStr">
        <is>
          <t>HÍDRICO</t>
        </is>
      </c>
      <c r="G44" t="inlineStr">
        <is>
          <t>Verificacion de obra TERRANOVA</t>
        </is>
      </c>
      <c r="H44" t="inlineStr">
        <is>
          <t>De oficio</t>
        </is>
      </c>
      <c r="S44" s="25">
        <f>CONCATENATE(I44," ",J44," ",K44," ",L44," ",M44," ",N44," ",O44," ",P44," ",Q44," ",R44)</f>
        <v/>
      </c>
      <c r="T44" s="46" t="n"/>
      <c r="V44" s="25" t="inlineStr">
        <is>
          <t>Proyecto terranova - constructora urco s.a.</t>
        </is>
      </c>
      <c r="W44" s="25" t="inlineStr">
        <is>
          <t>TR</t>
        </is>
      </c>
      <c r="X44" s="25" t="n">
        <v>35</v>
      </c>
      <c r="Z44" s="25" t="inlineStr">
        <is>
          <t>SUR</t>
        </is>
      </c>
      <c r="AA44" s="25" t="n">
        <v>30</v>
      </c>
      <c r="AC44" s="25" t="n">
        <v>2</v>
      </c>
      <c r="AF44" s="25">
        <f>CONCATENATE(W44,"",X44,"",Y44,"",Z44,"",AA44,"",AB44,"",AC44,"",AD44,AE44)</f>
        <v/>
      </c>
      <c r="AG44" s="25">
        <f>CONCATENATE(W44," ",X44," ",Y44," ",Z44," ",AA44," ",AB44," ",AC44," ",AD44," ",AE44,AF44)</f>
        <v/>
      </c>
      <c r="AH44" s="25" t="inlineStr">
        <is>
          <t>800185685-0</t>
        </is>
      </c>
      <c r="AI44" s="25" t="n">
        <v>3324435</v>
      </c>
      <c r="AJ44" s="25" t="inlineStr">
        <is>
          <t>La Sebastiana</t>
        </is>
      </c>
      <c r="AO44" s="25" t="n">
        <v>3</v>
      </c>
      <c r="AP44" s="34" t="n">
        <v>42401</v>
      </c>
      <c r="AQ44" s="34" t="n">
        <v>42389</v>
      </c>
      <c r="AR44" s="46" t="n"/>
      <c r="AT44" s="25" t="inlineStr">
        <is>
          <t>Auto de archivo</t>
        </is>
      </c>
    </row>
    <row r="45">
      <c r="A45" t="inlineStr">
        <is>
          <t>042-2016</t>
        </is>
      </c>
      <c r="B45" s="43" t="inlineStr">
        <is>
          <t>363736 - 365318</t>
        </is>
      </c>
      <c r="C45" s="25" t="inlineStr">
        <is>
          <t>HÍDRICO</t>
        </is>
      </c>
      <c r="G45" t="inlineStr">
        <is>
          <t>Roptura de tuberia de epm en red de aguas negras paralela a la quebrada la ayura</t>
        </is>
      </c>
      <c r="H45" t="inlineStr">
        <is>
          <t>DP Eascarlata - de oficio</t>
        </is>
      </c>
      <c r="S45" s="25">
        <f>CONCATENATE(I45," ",J45," ",K45," ",L45," ",M45," ",N45," ",O45," ",P45," ",Q45," ",R45)</f>
        <v/>
      </c>
      <c r="T45" s="46" t="n"/>
      <c r="V45" s="25" t="inlineStr">
        <is>
          <t>EPM</t>
        </is>
      </c>
      <c r="AF45" s="25">
        <f>CONCATENATE(W45,"",X45,"",Y45,"",Z45,"",AA45,"",AB45,"",AC45,"",AD45,AE45)</f>
        <v/>
      </c>
      <c r="AG45" s="25">
        <f>CONCATENATE(W45," ",X45," ",Y45," ",Z45," ",AA45," ",AB45," ",AC45," ",AD45," ",AE45,AF45)</f>
        <v/>
      </c>
      <c r="AH45" s="46" t="inlineStr">
        <is>
          <t>890904996-1</t>
        </is>
      </c>
      <c r="AI45" s="25" t="n">
        <v>3808080</v>
      </c>
      <c r="AJ45" s="25" t="inlineStr">
        <is>
          <t>El Chingui</t>
        </is>
      </c>
      <c r="AO45" s="25" t="n">
        <v>6</v>
      </c>
      <c r="AP45" s="34" t="n">
        <v>42401</v>
      </c>
      <c r="AQ45" s="34" t="n">
        <v>42382</v>
      </c>
      <c r="AR45" s="46" t="n"/>
      <c r="AT45" s="25" t="inlineStr">
        <is>
          <t>Auto de archivo</t>
        </is>
      </c>
      <c r="AU45" s="25" t="inlineStr">
        <is>
          <t>Ya se realizo visita en compañía de los represetnantes de epm</t>
        </is>
      </c>
      <c r="AV45" s="38" t="n">
        <v>42382</v>
      </c>
      <c r="AW45" s="37" t="inlineStr">
        <is>
          <t>J. Guzman - A. Arbelaez</t>
        </is>
      </c>
      <c r="AX45" s="38" t="n">
        <v>42396</v>
      </c>
      <c r="BK45" s="38" t="n"/>
      <c r="BL45" s="38" t="n"/>
    </row>
    <row r="46">
      <c r="A46" t="inlineStr">
        <is>
          <t>043-2016</t>
        </is>
      </c>
      <c r="B46" s="43" t="n">
        <v>357759</v>
      </c>
      <c r="C46" s="25" t="inlineStr">
        <is>
          <t>LOTE-PREDIO</t>
        </is>
      </c>
      <c r="G46" t="inlineStr">
        <is>
          <t>Conexión errada de alcantarillado.</t>
        </is>
      </c>
      <c r="H46" t="inlineStr">
        <is>
          <t>DP - Lucia del Socorro Leon</t>
        </is>
      </c>
      <c r="I46" s="25" t="inlineStr">
        <is>
          <t>KR</t>
        </is>
      </c>
      <c r="J46" s="25" t="n">
        <v>43</v>
      </c>
      <c r="K46" s="25" t="inlineStr">
        <is>
          <t>B</t>
        </is>
      </c>
      <c r="M46" s="25" t="n">
        <v>35</v>
      </c>
      <c r="O46" s="25" t="n">
        <v>39</v>
      </c>
      <c r="P46" s="25" t="inlineStr">
        <is>
          <t>SUR</t>
        </is>
      </c>
      <c r="R46" s="25" t="inlineStr">
        <is>
          <t>Interior 201</t>
        </is>
      </c>
      <c r="S46" s="25">
        <f>CONCATENATE(I46," ",J46," ",K46," ",L46," ",M46," ",N46," ",O46," ",P46," ",Q46," ",R46)</f>
        <v/>
      </c>
      <c r="V46" s="25" t="inlineStr">
        <is>
          <t>Angela Maria Franco Cardona y Juan Carlos Ruiz Jaramillo</t>
        </is>
      </c>
      <c r="W46" s="25" t="inlineStr">
        <is>
          <t>KR</t>
        </is>
      </c>
      <c r="X46" s="25" t="n">
        <v>43</v>
      </c>
      <c r="Y46" s="25" t="inlineStr">
        <is>
          <t>B</t>
        </is>
      </c>
      <c r="AA46" s="25" t="n">
        <v>35</v>
      </c>
      <c r="AC46" s="25" t="n">
        <v>39</v>
      </c>
      <c r="AD46" s="25" t="inlineStr">
        <is>
          <t>SUR</t>
        </is>
      </c>
      <c r="AF46" s="25" t="inlineStr">
        <is>
          <t>Interior 301</t>
        </is>
      </c>
      <c r="AG46" s="25">
        <f>CONCATENATE(W46," ",X46," ",Y46," ",Z46," ",AA46," ",AB46," ",AC46," ",AD46," ",AE46,AF46)</f>
        <v/>
      </c>
      <c r="AJ46" s="25" t="inlineStr">
        <is>
          <t>Zona Centro</t>
        </is>
      </c>
      <c r="AO46" s="25" t="n">
        <v>9</v>
      </c>
      <c r="AP46" s="34" t="n">
        <v>42401</v>
      </c>
      <c r="AQ46" s="34" t="n">
        <v>42721</v>
      </c>
      <c r="AR46" s="46" t="n"/>
      <c r="AT46" s="25" t="inlineStr">
        <is>
          <t>Auto de archivo</t>
        </is>
      </c>
      <c r="AU46" s="25" t="inlineStr">
        <is>
          <t>Se realiza visita a la peticionaria y se firma acta de control y vigilancia ambiental dando respuesta al DP enviado por la misma. El dia de la visita igualmente se hizo presente Funcionarias de la Sec. De Salud, toda vez que recibieron el mismo DP, se realiza hace acta de compromiso con la señora Angela el dia 04-02-2016, se programa visita.</t>
        </is>
      </c>
      <c r="AV46" s="38" t="n">
        <v>42355</v>
      </c>
      <c r="AW46" s="37" t="inlineStr">
        <is>
          <t>J. Guzman - A. Arbelaez</t>
        </is>
      </c>
      <c r="AX46" s="38" t="n">
        <v>42355</v>
      </c>
    </row>
    <row r="47">
      <c r="A47" t="inlineStr">
        <is>
          <t>044-2016</t>
        </is>
      </c>
      <c r="B47" s="43" t="n">
        <v>366079</v>
      </c>
      <c r="D47" s="25" t="inlineStr">
        <is>
          <t>RESIDUOS SOLIDOS</t>
        </is>
      </c>
      <c r="G47" t="inlineStr">
        <is>
          <t>Floristeria que utiliza la caneca que hay en el espacio publico solo para ella y cuando se llena colocan la basura ocupando el espacio publico.</t>
        </is>
      </c>
      <c r="H47" t="inlineStr">
        <is>
          <t>Anonimo</t>
        </is>
      </c>
      <c r="S47" s="25">
        <f>CONCATENATE(I47," ",J47," ",K47," ",L47," ",M47," ",N47," ",O47," ",P47," ",Q47," ",R47)</f>
        <v/>
      </c>
      <c r="V47" s="25" t="inlineStr">
        <is>
          <t>Floristeria Kennedy</t>
        </is>
      </c>
      <c r="W47" s="25" t="inlineStr">
        <is>
          <t>KR</t>
        </is>
      </c>
      <c r="X47" s="25" t="n">
        <v>43</v>
      </c>
      <c r="AA47" s="25" t="n">
        <v>32</v>
      </c>
      <c r="AF47" s="25" t="inlineStr">
        <is>
          <t>Antes del consumo</t>
        </is>
      </c>
      <c r="AG47" s="25">
        <f>CONCATENATE(W47," ",X47," ",Y47," ",Z47," ",AA47," ",AB47," ",AC47," ",AD47," ",AE47,AF47)</f>
        <v/>
      </c>
      <c r="AH47" s="25" t="inlineStr">
        <is>
          <t>no reporta</t>
        </is>
      </c>
      <c r="AI47" s="25" t="inlineStr">
        <is>
          <t>no reporta</t>
        </is>
      </c>
      <c r="AJ47" s="25" t="inlineStr">
        <is>
          <t>San Marcos</t>
        </is>
      </c>
      <c r="AO47" s="25" t="n">
        <v>2</v>
      </c>
      <c r="AP47" s="34" t="n">
        <v>42402</v>
      </c>
      <c r="AQ47" s="34" t="n">
        <v>42537</v>
      </c>
      <c r="AR47" s="46" t="n"/>
      <c r="AT47" s="25" t="inlineStr">
        <is>
          <t>Auto de archivo</t>
        </is>
      </c>
      <c r="AV47" s="38" t="n"/>
    </row>
    <row r="48">
      <c r="A48" t="inlineStr">
        <is>
          <t>045-2016</t>
        </is>
      </c>
      <c r="B48" s="43" t="n">
        <v>366071</v>
      </c>
      <c r="C48" s="25" t="inlineStr">
        <is>
          <t>FAUNA DOMÉSTICA</t>
        </is>
      </c>
      <c r="F48" s="25" t="inlineStr">
        <is>
          <t>Semovientes</t>
        </is>
      </c>
      <c r="G48" t="inlineStr">
        <is>
          <t>Ganado decomisado por que se encontro en lotes ajenos.</t>
        </is>
      </c>
      <c r="H48" t="inlineStr">
        <is>
          <t>de oficio</t>
        </is>
      </c>
      <c r="S48" s="25">
        <f>CONCATENATE(I48," ",J48," ",K48," ",L48," ",M48," ",N48," ",O48," ",P48," ",Q48," ",R48)</f>
        <v/>
      </c>
      <c r="V48" s="25" t="inlineStr">
        <is>
          <t>Jose Uriel Ospina</t>
        </is>
      </c>
      <c r="AJ48" s="25" t="inlineStr">
        <is>
          <t xml:space="preserve">La Mina </t>
        </is>
      </c>
      <c r="AO48" s="25" t="n">
        <v>6</v>
      </c>
      <c r="AP48" s="34" t="n">
        <v>42402</v>
      </c>
      <c r="AQ48" s="34" t="n">
        <v>42401</v>
      </c>
      <c r="AR48" s="46" t="n"/>
      <c r="AT48" s="25" t="inlineStr">
        <is>
          <t>Auto de archivo</t>
        </is>
      </c>
      <c r="AU48" s="25" t="inlineStr">
        <is>
          <t xml:space="preserve">Firma acta de compromiso. </t>
        </is>
      </c>
      <c r="AV48" s="38" t="n"/>
    </row>
    <row r="49">
      <c r="A49" s="25" t="inlineStr">
        <is>
          <t>046-2016</t>
        </is>
      </c>
      <c r="B49" s="43" t="inlineStr">
        <is>
          <t>368392 - 5182 - 133085 (misma 123-2015)-5182-1305868-343548-4626-345484-352225-370946-</t>
        </is>
      </c>
      <c r="C49" s="25" t="inlineStr">
        <is>
          <t>HÍDRICO</t>
        </is>
      </c>
      <c r="D49" s="25" t="inlineStr">
        <is>
          <t>ESCOMBROS</t>
        </is>
      </c>
      <c r="G49" t="inlineStr">
        <is>
          <t>Escombros en zona de retiro material de construccion proyecto luxor</t>
        </is>
      </c>
      <c r="H49" t="inlineStr">
        <is>
          <t>de oficio</t>
        </is>
      </c>
      <c r="S49" s="25">
        <f>CONCATENATE(I49," ",J49," ",K49," ",L49," ",M49," ",N49," ",O49," ",P49," ",AE49," ",R49)</f>
        <v/>
      </c>
      <c r="V49" s="25" t="inlineStr">
        <is>
          <t>Convivienda - Proyecto Luxor</t>
        </is>
      </c>
      <c r="W49" s="25" t="inlineStr">
        <is>
          <t>CL</t>
        </is>
      </c>
      <c r="X49" s="25" t="n">
        <v>46</v>
      </c>
      <c r="Y49" s="25" t="inlineStr">
        <is>
          <t>E</t>
        </is>
      </c>
      <c r="Z49" s="25" t="inlineStr">
        <is>
          <t>SUR</t>
        </is>
      </c>
      <c r="AA49" s="25" t="n">
        <v>42</v>
      </c>
      <c r="AB49" s="25" t="inlineStr">
        <is>
          <t>B</t>
        </is>
      </c>
      <c r="AC49" s="25" t="n">
        <v>5</v>
      </c>
      <c r="AG49" s="25">
        <f>CONCATENATE(W49," ",X49," ",Y49," ",Z49," ",AA49," ",AB49," ",AC49," ",AD49," ",AS49," ",AF49)</f>
        <v/>
      </c>
      <c r="AH49" s="25" t="inlineStr">
        <is>
          <t>no reporta</t>
        </is>
      </c>
      <c r="AI49" s="25" t="inlineStr">
        <is>
          <t>no reporta</t>
        </is>
      </c>
      <c r="AJ49" s="25" t="inlineStr">
        <is>
          <t>La Paz</t>
        </is>
      </c>
      <c r="AO49" s="25" t="n">
        <v>7</v>
      </c>
      <c r="AP49" s="34" t="n">
        <v>42402</v>
      </c>
      <c r="AQ49" s="34" t="n">
        <v>42425</v>
      </c>
      <c r="AR49" s="46" t="n"/>
      <c r="AT49" s="25" t="inlineStr">
        <is>
          <t>Auto de archivo</t>
        </is>
      </c>
      <c r="AU49" s="34" t="n"/>
    </row>
    <row r="50">
      <c r="A50" s="25" t="inlineStr">
        <is>
          <t>047-2016</t>
        </is>
      </c>
      <c r="B50" s="43" t="inlineStr">
        <is>
          <t>366078 - 366073 - 366840</t>
        </is>
      </c>
      <c r="C50" s="25" t="inlineStr">
        <is>
          <t>HÍDRICO</t>
        </is>
      </c>
      <c r="G50" t="inlineStr">
        <is>
          <t>Queja de la comunidad por despedicio de agua.</t>
        </is>
      </c>
      <c r="H50" t="inlineStr">
        <is>
          <t>de oficio - comunidad</t>
        </is>
      </c>
      <c r="S50" s="25">
        <f>CONCATENATE(I50," ",J50," ",K50," ",L50," ",M50," ",N50," ",O50," ",P50," ",Q50," ",R50)</f>
        <v/>
      </c>
      <c r="V50" s="25" t="inlineStr">
        <is>
          <t>Varios Usuarios - Lorenzo Francone</t>
        </is>
      </c>
      <c r="AG50" s="25">
        <f>CONCATENATE(W50," ",X50," ",Y50," ",Z50," ",AA50," ",AB50," ",AC50," ",AD50," ",AS50," ",AF50)</f>
        <v/>
      </c>
      <c r="AJ50" s="25" t="inlineStr">
        <is>
          <t>Zona Centro</t>
        </is>
      </c>
      <c r="AO50" s="25" t="n">
        <v>9</v>
      </c>
      <c r="AP50" s="34" t="n">
        <v>42402</v>
      </c>
      <c r="AQ50" s="34" t="n">
        <v>42395</v>
      </c>
      <c r="AR50" s="46" t="n"/>
      <c r="AT50" s="25" t="inlineStr">
        <is>
          <t>Auto de archivo</t>
        </is>
      </c>
      <c r="AU50" s="25" t="inlineStr">
        <is>
          <t xml:space="preserve">Se hacen amonestaciones por esrito y los perjudicantes firman actas de compromiso. </t>
        </is>
      </c>
      <c r="AV50" s="38" t="n"/>
    </row>
    <row r="51">
      <c r="A51" s="25" t="inlineStr">
        <is>
          <t>048-2016</t>
        </is>
      </c>
      <c r="B51" s="43" t="n">
        <v>366066</v>
      </c>
      <c r="C51" s="25" t="inlineStr">
        <is>
          <t>FAUNA DOMÉSTICA</t>
        </is>
      </c>
      <c r="G51" t="inlineStr">
        <is>
          <t>El perro de la señora Betty me mordio cuando yo estaba caminando por mi unidad, no es la promera vez que muerde, lo mantiene sin bozal y sin trailla.</t>
        </is>
      </c>
      <c r="H51" t="inlineStr">
        <is>
          <t>Carolina Jaramillo</t>
        </is>
      </c>
      <c r="I51" s="25" t="inlineStr">
        <is>
          <t>KR</t>
        </is>
      </c>
      <c r="J51" s="25" t="n">
        <v>28</v>
      </c>
      <c r="M51" s="25" t="n">
        <v>37</v>
      </c>
      <c r="N51" s="25" t="inlineStr">
        <is>
          <t>B</t>
        </is>
      </c>
      <c r="O51" s="25" t="n">
        <v>69</v>
      </c>
      <c r="R51" s="25" t="inlineStr">
        <is>
          <t>Casa 113</t>
        </is>
      </c>
      <c r="S51" s="25">
        <f>CONCATENATE(I51," ",J51," ",K51," ",L51," ",M51," ",N51," ",O51," ",P51," ",Q51," ",R51)</f>
        <v/>
      </c>
      <c r="U51" s="25" t="n">
        <v>3320674</v>
      </c>
      <c r="V51" s="25" t="inlineStr">
        <is>
          <t>Betty</t>
        </is>
      </c>
      <c r="W51" s="25" t="inlineStr">
        <is>
          <t>KR</t>
        </is>
      </c>
      <c r="X51" s="25" t="n">
        <v>28</v>
      </c>
      <c r="AA51" s="25" t="n">
        <v>37</v>
      </c>
      <c r="AB51" s="25" t="inlineStr">
        <is>
          <t>B</t>
        </is>
      </c>
      <c r="AC51" s="25" t="n">
        <v>69</v>
      </c>
      <c r="AG51" s="25">
        <f>CONCATENATE(W51," ",X51," ",Y51," ",Z51," ",AA51," ",AB51," ",AC51," ",AD51," ",AS51," ",AF51)</f>
        <v/>
      </c>
      <c r="AH51" s="25" t="inlineStr">
        <is>
          <t>no reporta</t>
        </is>
      </c>
      <c r="AI51" s="25" t="n">
        <v>3793793</v>
      </c>
      <c r="AJ51" s="25" t="inlineStr">
        <is>
          <t>Loma de las Brujas</t>
        </is>
      </c>
      <c r="AO51" s="25" t="n">
        <v>5</v>
      </c>
      <c r="AP51" s="34" t="n">
        <v>42402</v>
      </c>
      <c r="AQ51" s="34" t="n">
        <v>42405</v>
      </c>
      <c r="AR51" s="46" t="n"/>
      <c r="AT51" s="25" t="inlineStr">
        <is>
          <t>Auto de archivo</t>
        </is>
      </c>
      <c r="AV51" s="38" t="n"/>
    </row>
    <row r="52">
      <c r="A52" s="25" t="inlineStr">
        <is>
          <t>049-2016</t>
        </is>
      </c>
      <c r="B52" s="43" t="n">
        <v>365030</v>
      </c>
      <c r="C52" s="25" t="inlineStr">
        <is>
          <t>LOTE-PREDIO</t>
        </is>
      </c>
      <c r="G52" t="inlineStr">
        <is>
          <t>Aguas lluvias que estan generando afectacion en via privada.</t>
        </is>
      </c>
      <c r="H52" t="inlineStr">
        <is>
          <t>Nora Elena Sanchez Toro.</t>
        </is>
      </c>
      <c r="I52" s="25" t="inlineStr">
        <is>
          <t>CL</t>
        </is>
      </c>
      <c r="J52" s="25" t="n">
        <v>36</v>
      </c>
      <c r="K52" s="25" t="inlineStr">
        <is>
          <t>D</t>
        </is>
      </c>
      <c r="L52" s="25" t="inlineStr">
        <is>
          <t>SUR</t>
        </is>
      </c>
      <c r="M52" s="25" t="n">
        <v>24</v>
      </c>
      <c r="O52" s="25" t="n">
        <v>35</v>
      </c>
      <c r="S52" s="25">
        <f>CONCATENATE(I52," ",J52," ",K52," ",L52," ",M52," ",N52," ",O52," ",P52," ",Q52," ",R52)</f>
        <v/>
      </c>
      <c r="T52" s="25" t="inlineStr">
        <is>
          <t>no reporta</t>
        </is>
      </c>
      <c r="U52" s="25" t="inlineStr">
        <is>
          <t>3361774 (2881248*122) - 3137452634</t>
        </is>
      </c>
      <c r="V52" s="25" t="inlineStr">
        <is>
          <t>Manuel Rincon</t>
        </is>
      </c>
      <c r="W52" s="25" t="inlineStr">
        <is>
          <t>CL</t>
        </is>
      </c>
      <c r="X52" s="25" t="n">
        <v>36</v>
      </c>
      <c r="Y52" s="25" t="inlineStr">
        <is>
          <t>D</t>
        </is>
      </c>
      <c r="Z52" s="25" t="inlineStr">
        <is>
          <t>SUR</t>
        </is>
      </c>
      <c r="AA52" s="25" t="n">
        <v>24</v>
      </c>
      <c r="AC52" s="25" t="n">
        <v>35</v>
      </c>
      <c r="AF52" s="25" t="inlineStr">
        <is>
          <t>Interior 991</t>
        </is>
      </c>
      <c r="AG52" s="25">
        <f>CONCATENATE(W52," ",X52," ",Y52," ",Z52," ",AA52," ",AB52," ",AC52," ",AD52," ",AS52," ",AF52)</f>
        <v/>
      </c>
      <c r="AH52" s="25" t="inlineStr">
        <is>
          <t>no reporta</t>
        </is>
      </c>
      <c r="AI52" s="25" t="n">
        <v>3148930199</v>
      </c>
      <c r="AJ52" s="25" t="inlineStr">
        <is>
          <t>El Chingui</t>
        </is>
      </c>
      <c r="AO52" s="25" t="n">
        <v>6</v>
      </c>
      <c r="AP52" s="34" t="n">
        <v>42403</v>
      </c>
      <c r="AQ52" s="34" t="n">
        <v>42403</v>
      </c>
      <c r="AR52" s="46" t="n"/>
      <c r="AT52" s="25" t="inlineStr">
        <is>
          <t>Auto de archivo</t>
        </is>
      </c>
      <c r="AV52" s="38" t="n"/>
    </row>
    <row r="53">
      <c r="A53" s="25" t="inlineStr">
        <is>
          <t>050-2016</t>
        </is>
      </c>
      <c r="B53" s="43" t="n">
        <v>366347</v>
      </c>
      <c r="D53" s="25" t="inlineStr">
        <is>
          <t>ESCOMBROS</t>
        </is>
      </c>
      <c r="G53" t="inlineStr">
        <is>
          <t>Tiene unos escombros hace mas de un mes y no los quiere recoger.</t>
        </is>
      </c>
      <c r="H53" t="inlineStr">
        <is>
          <t>Yasmini mejia Gallego</t>
        </is>
      </c>
      <c r="I53" s="25" t="inlineStr">
        <is>
          <t>KR</t>
        </is>
      </c>
      <c r="J53" s="25" t="n">
        <v>24</v>
      </c>
      <c r="K53" s="25" t="inlineStr">
        <is>
          <t>G</t>
        </is>
      </c>
      <c r="M53" s="25" t="n">
        <v>38</v>
      </c>
      <c r="N53" s="25" t="inlineStr">
        <is>
          <t>F</t>
        </is>
      </c>
      <c r="O53" s="25" t="n">
        <v>63</v>
      </c>
      <c r="P53" s="25" t="inlineStr">
        <is>
          <t>SUR</t>
        </is>
      </c>
      <c r="S53" s="25">
        <f>CONCATENATE(I53," ",J53," ",K53," ",L53," ",M53," ",N53," ",O53," ",P53," ",Q53," ",R53)</f>
        <v/>
      </c>
      <c r="T53" s="25" t="inlineStr">
        <is>
          <t>no reporta</t>
        </is>
      </c>
      <c r="U53" s="25" t="inlineStr">
        <is>
          <t>no reporta</t>
        </is>
      </c>
      <c r="V53" s="25" t="inlineStr">
        <is>
          <t>Maria Olga Betancur</t>
        </is>
      </c>
      <c r="W53" s="25" t="inlineStr">
        <is>
          <t>KR</t>
        </is>
      </c>
      <c r="X53" s="25" t="n">
        <v>24</v>
      </c>
      <c r="Y53" s="25" t="inlineStr">
        <is>
          <t>G</t>
        </is>
      </c>
      <c r="AA53" s="25" t="n">
        <v>38</v>
      </c>
      <c r="AB53" s="25" t="inlineStr">
        <is>
          <t>F</t>
        </is>
      </c>
      <c r="AC53" s="25" t="n">
        <v>63</v>
      </c>
      <c r="AD53" s="25" t="inlineStr">
        <is>
          <t>SUR</t>
        </is>
      </c>
      <c r="AG53" s="25">
        <f>CONCATENATE(W53," ",X53," ",Y53," ",Z53," ",AA53," ",AB53," ",AC53," ",AD53," ",AS53," ",AF53)</f>
        <v/>
      </c>
      <c r="AH53" s="25" t="inlineStr">
        <is>
          <t>no reporta</t>
        </is>
      </c>
      <c r="AI53" s="25" t="n">
        <v>2998381</v>
      </c>
      <c r="AJ53" s="25" t="inlineStr">
        <is>
          <t>El Chingui</t>
        </is>
      </c>
      <c r="AO53" s="25" t="n">
        <v>6</v>
      </c>
      <c r="AP53" s="34" t="n">
        <v>42403</v>
      </c>
      <c r="AQ53" s="34" t="n">
        <v>42568</v>
      </c>
      <c r="AR53" s="46" t="n"/>
      <c r="AT53" s="25" t="inlineStr">
        <is>
          <t>Auto de archivo</t>
        </is>
      </c>
    </row>
    <row r="54">
      <c r="A54" s="25" t="inlineStr">
        <is>
          <t>051-2016</t>
        </is>
      </c>
      <c r="B54" s="43" t="n">
        <v>366348</v>
      </c>
      <c r="C54" s="25" t="inlineStr">
        <is>
          <t>HÍDRICO</t>
        </is>
      </c>
      <c r="D54" s="25" t="inlineStr">
        <is>
          <t>MATERIALES DE CONSTRUCCIÓN</t>
        </is>
      </c>
      <c r="G54" t="inlineStr">
        <is>
          <t>Estan haciendo un lleno sin ningun tipo de especificacion tecnica en una zona de retiro</t>
        </is>
      </c>
      <c r="H54" t="inlineStr">
        <is>
          <t>de oficio (Gestion del riesgo)</t>
        </is>
      </c>
      <c r="S54" s="25">
        <f>CONCATENATE(I54," ",J54," ",K54," ",L54," ",M54," ",N54," ",O54," ",P54," ",Q54," ",R54)</f>
        <v/>
      </c>
      <c r="V54" s="25" t="inlineStr">
        <is>
          <t>Jesus escudero</t>
        </is>
      </c>
      <c r="AF54" s="25" t="inlineStr">
        <is>
          <t>Sector el Bar quillo</t>
        </is>
      </c>
      <c r="AG54" s="25">
        <f>CONCATENATE(W54," ",X54," ",Y54," ",Z54," ",AA54," ",AB54," ",AC54," ",AD54," ",AS54," ",AF54)</f>
        <v/>
      </c>
      <c r="AH54" s="25" t="inlineStr">
        <is>
          <t>no reporta</t>
        </is>
      </c>
      <c r="AI54" s="25" t="inlineStr">
        <is>
          <t>no reporta</t>
        </is>
      </c>
      <c r="AJ54" s="25" t="inlineStr">
        <is>
          <t>El Vallano</t>
        </is>
      </c>
      <c r="AO54" s="25" t="n">
        <v>11</v>
      </c>
      <c r="AP54" s="34" t="n">
        <v>42403</v>
      </c>
      <c r="AQ54" s="34" t="n">
        <v>42401</v>
      </c>
      <c r="AR54" s="46" t="n"/>
      <c r="AT54" s="25" t="inlineStr">
        <is>
          <t>Auto de archivo</t>
        </is>
      </c>
    </row>
    <row r="55">
      <c r="A55" t="inlineStr">
        <is>
          <t>052-2016</t>
        </is>
      </c>
      <c r="B55" s="78" t="n">
        <v>365828</v>
      </c>
      <c r="C55" t="inlineStr">
        <is>
          <t>HÍDRICO</t>
        </is>
      </c>
      <c r="G55" t="inlineStr">
        <is>
          <t>Fuga de aguas sucias que está perjudicando el predio de los peticionarios</t>
        </is>
      </c>
      <c r="H55" t="inlineStr">
        <is>
          <t>Varios habitantes del Edf. El Emperador.</t>
        </is>
      </c>
      <c r="I55" t="inlineStr">
        <is>
          <t>KR</t>
        </is>
      </c>
      <c r="J55" t="n">
        <v>44</v>
      </c>
      <c r="K55" t="inlineStr">
        <is>
          <t>A</t>
        </is>
      </c>
      <c r="M55" t="n">
        <v>32</v>
      </c>
      <c r="N55" t="inlineStr">
        <is>
          <t>C</t>
        </is>
      </c>
      <c r="O55" t="n">
        <v>16</v>
      </c>
      <c r="S55">
        <f>CONCATENATE(I55," ",J55," ",K55," ",L55," ",M55," ",N55," ",O55," ",P55," ",Q55," ",R55)</f>
        <v/>
      </c>
      <c r="T55" s="59" t="n"/>
      <c r="V55" t="inlineStr">
        <is>
          <t>Propietario del predio vecino.</t>
        </is>
      </c>
      <c r="W55" t="inlineStr">
        <is>
          <t>KR</t>
        </is>
      </c>
      <c r="X55" t="n">
        <v>44</v>
      </c>
      <c r="Y55" t="inlineStr">
        <is>
          <t>A</t>
        </is>
      </c>
      <c r="AA55" t="n">
        <v>32</v>
      </c>
      <c r="AB55" t="inlineStr">
        <is>
          <t>C</t>
        </is>
      </c>
      <c r="AC55" t="n">
        <v>24</v>
      </c>
      <c r="AG55">
        <f>CONCATENATE(W55," ",X55," ",Y55," ",Z55," ",AA55," ",AB55," ",AC55," ",AD55," ",AS55," ",AF55)</f>
        <v/>
      </c>
      <c r="AH55" s="25" t="inlineStr">
        <is>
          <t>no reporta</t>
        </is>
      </c>
      <c r="AI55" t="inlineStr">
        <is>
          <t>no reporta</t>
        </is>
      </c>
      <c r="AJ55" t="inlineStr">
        <is>
          <t>San Marcos</t>
        </is>
      </c>
      <c r="AO55" t="n">
        <v>2</v>
      </c>
      <c r="AP55" s="17" t="n">
        <v>42403</v>
      </c>
      <c r="AQ55" s="17" t="n">
        <v>42405</v>
      </c>
      <c r="AR55" s="59" t="n"/>
      <c r="AT55" t="inlineStr">
        <is>
          <t>Auto de archivo</t>
        </is>
      </c>
      <c r="AU55" t="inlineStr">
        <is>
          <t xml:space="preserve">Se vistia el caso por parte y se reenvia al peticionario a la Sec. De Salud, toda vez que es de copetencia de esta secretaria. </t>
        </is>
      </c>
      <c r="AV55" s="9" t="n"/>
      <c r="AW55" s="9" t="inlineStr">
        <is>
          <t>J. Guzman - A. Arbelaez</t>
        </is>
      </c>
      <c r="AX55" s="9" t="n"/>
      <c r="AY55" s="9" t="n"/>
      <c r="AZ55" s="9" t="n"/>
      <c r="BA55" s="9" t="n"/>
      <c r="BB55" s="9" t="n"/>
      <c r="BC55" s="9" t="n"/>
      <c r="BD55" s="9" t="n"/>
      <c r="BE55" s="9" t="n"/>
      <c r="BF55" s="9" t="n"/>
      <c r="BG55" s="9" t="n"/>
      <c r="BH55" s="9" t="n"/>
      <c r="BI55" s="9" t="n"/>
      <c r="BJ55" s="9" t="n"/>
      <c r="BK55" s="9" t="n"/>
      <c r="BL55" s="9" t="n"/>
      <c r="BM55" s="9" t="n"/>
      <c r="BN55" s="9" t="n"/>
      <c r="BO55" s="9" t="n"/>
      <c r="BP55" s="9" t="n"/>
      <c r="BQ55" s="9" t="n"/>
      <c r="BR55" s="9" t="n"/>
      <c r="BS55" s="9" t="n"/>
      <c r="BT55" s="9" t="n"/>
      <c r="BU55" s="9" t="n"/>
      <c r="BV55" s="9" t="n"/>
      <c r="BW55" s="9" t="n"/>
      <c r="BX55" s="9" t="n"/>
      <c r="BY55" s="9" t="n"/>
      <c r="BZ55" s="9" t="n"/>
      <c r="CA55" s="9" t="n"/>
      <c r="CB55" s="9" t="n"/>
      <c r="CC55" s="9" t="n"/>
      <c r="CD55" s="9" t="n"/>
      <c r="CE55" s="9" t="n"/>
      <c r="CF55" s="9" t="n"/>
      <c r="CG55" s="9" t="n"/>
      <c r="CH55" s="9" t="n"/>
    </row>
    <row r="56">
      <c r="A56" t="inlineStr">
        <is>
          <t>053-2016</t>
        </is>
      </c>
      <c r="B56" s="78" t="n">
        <v>366658</v>
      </c>
      <c r="C56" s="25" t="inlineStr">
        <is>
          <t>LOTE-PREDIO</t>
        </is>
      </c>
      <c r="G56" t="inlineStr">
        <is>
          <t>Afectacion a recursos naturales del predio 201006.</t>
        </is>
      </c>
      <c r="H56" t="inlineStr">
        <is>
          <t>de oficio (Gestion del riesgo)</t>
        </is>
      </c>
      <c r="S56">
        <f>CONCATENATE(I56," ",J56," ",K56," ",L56," ",M56," ",N56," ",O56," ",P56," ",Q56," ",R56)</f>
        <v/>
      </c>
      <c r="T56" s="46" t="n"/>
      <c r="V56" t="inlineStr">
        <is>
          <t>Propietario lote Predio 201006</t>
        </is>
      </c>
      <c r="AF56" s="25" t="inlineStr">
        <is>
          <t>El escobero Predio 201006</t>
        </is>
      </c>
      <c r="AG56">
        <f>CONCATENATE(W56," ",X56," ",Y56," ",Z56," ",AA56," ",AB56," ",AC56," ",AD56," ",AS56," ",AF56)</f>
        <v/>
      </c>
      <c r="AH56" s="25" t="inlineStr">
        <is>
          <t>no reporta</t>
        </is>
      </c>
      <c r="AI56" s="25" t="inlineStr">
        <is>
          <t>no reporta</t>
        </is>
      </c>
      <c r="AJ56" s="25" t="inlineStr">
        <is>
          <t>El Escobero</t>
        </is>
      </c>
      <c r="AO56" s="25" t="n">
        <v>10</v>
      </c>
      <c r="AP56" s="34" t="n">
        <v>42404</v>
      </c>
      <c r="AQ56" s="34" t="n">
        <v>42395</v>
      </c>
      <c r="AR56" s="46" t="n"/>
      <c r="AT56" s="25" t="inlineStr">
        <is>
          <t>Auto de archivo</t>
        </is>
      </c>
    </row>
    <row r="57">
      <c r="A57" t="inlineStr">
        <is>
          <t>054-2016</t>
        </is>
      </c>
      <c r="B57" s="43" t="inlineStr">
        <is>
          <t>0005140 - 0005139</t>
        </is>
      </c>
      <c r="C57" s="25" t="inlineStr">
        <is>
          <t>FLORA</t>
        </is>
      </c>
      <c r="G57" t="inlineStr">
        <is>
          <t>Afectacion de los recursos Flora y Suelo</t>
        </is>
      </c>
      <c r="H57" t="inlineStr">
        <is>
          <t>de oficio</t>
        </is>
      </c>
      <c r="S57">
        <f>CONCATENATE(I57," ",J57," ",K57," ",L57," ",M57," ",N57," ",O57," ",P57," ",Q57," ",R57)</f>
        <v/>
      </c>
      <c r="T57" s="46" t="n"/>
      <c r="V57" t="inlineStr">
        <is>
          <t>Paula Andrea Aguirre - Monica Lucia Ortiz</t>
        </is>
      </c>
      <c r="AF57" s="25" t="inlineStr">
        <is>
          <t>Vereda Perico Predio 11</t>
        </is>
      </c>
      <c r="AG57">
        <f>CONCATENATE(W57," ",X57," ",Y57," ",Z57," ",AA57," ",AB57," ",AC57," ",AD57," ",AS57," ",AF57)</f>
        <v/>
      </c>
      <c r="AH57" s="25" t="inlineStr">
        <is>
          <t>43,262,377 - 43,499,963</t>
        </is>
      </c>
      <c r="AI57" s="25" t="inlineStr">
        <is>
          <t>3139427 - 4444809</t>
        </is>
      </c>
      <c r="AJ57" s="25" t="inlineStr">
        <is>
          <t>Perico</t>
        </is>
      </c>
      <c r="AK57" s="25" t="inlineStr">
        <is>
          <t>Perico</t>
        </is>
      </c>
      <c r="AO57" s="25" t="n">
        <v>13</v>
      </c>
      <c r="AP57" s="34" t="n">
        <v>42404</v>
      </c>
      <c r="AQ57" s="34" t="n">
        <v>42394</v>
      </c>
      <c r="AR57" s="46" t="n"/>
      <c r="AT57" s="25" t="inlineStr">
        <is>
          <t>Auto de archivo</t>
        </is>
      </c>
      <c r="AV57" s="38" t="n"/>
      <c r="AX57" s="38" t="n"/>
    </row>
    <row r="58">
      <c r="A58" t="inlineStr">
        <is>
          <t>055-2016</t>
        </is>
      </c>
      <c r="B58" s="78" t="inlineStr">
        <is>
          <t>160SAE- 1602 2742 - 371735</t>
        </is>
      </c>
      <c r="C58" t="inlineStr">
        <is>
          <t>HÍDRICO</t>
        </is>
      </c>
      <c r="D58" t="inlineStr">
        <is>
          <t>MATERIALES DE CONSTRUCCIÓN</t>
        </is>
      </c>
      <c r="G58" t="inlineStr">
        <is>
          <t>Contaminacion de la quebrada los quintero</t>
        </is>
      </c>
      <c r="H58" t="inlineStr">
        <is>
          <t>de oficio</t>
        </is>
      </c>
      <c r="S58">
        <f>CONCATENATE(I58," ",J58," ",K58," ",L58," ",M58," ",N58," ",O58," ",P58," ",Q58," ",R58)</f>
        <v/>
      </c>
      <c r="V58" t="inlineStr">
        <is>
          <t>Bosques de Bavaria</t>
        </is>
      </c>
      <c r="AF58" t="inlineStr">
        <is>
          <t>Las Palmas</t>
        </is>
      </c>
      <c r="AG58">
        <f>CONCATENATE(W58," ",X58," ",Y58," ",Z58," ",AA58," ",AB58," ",AC58," ",AD58," ",AS58," ",AF58)</f>
        <v/>
      </c>
      <c r="AJ58" t="inlineStr">
        <is>
          <t>Las Palmas</t>
        </is>
      </c>
      <c r="AK58" t="inlineStr">
        <is>
          <t>Las Palmas</t>
        </is>
      </c>
      <c r="AO58" t="n">
        <v>12</v>
      </c>
      <c r="AP58" s="17" t="n">
        <v>42404</v>
      </c>
      <c r="AQ58" s="17" t="n">
        <v>42403</v>
      </c>
      <c r="AR58" s="59" t="n"/>
      <c r="AT58" t="inlineStr">
        <is>
          <t>Auto de archivo</t>
        </is>
      </c>
      <c r="AV58" s="9" t="n"/>
      <c r="AW58" s="9" t="n"/>
      <c r="AX58" s="9" t="n"/>
      <c r="AY58" s="9" t="n"/>
      <c r="AZ58" s="9" t="n"/>
      <c r="BA58" s="9" t="n"/>
      <c r="BB58" s="9" t="n"/>
      <c r="BC58" s="9" t="n"/>
      <c r="BD58" s="9" t="n"/>
      <c r="BE58" s="9" t="n"/>
      <c r="BF58" s="9" t="n"/>
      <c r="BG58" s="9" t="n"/>
      <c r="BH58" s="9" t="n"/>
      <c r="BI58" s="9" t="n"/>
      <c r="BJ58" s="9" t="n"/>
      <c r="BK58" s="9" t="n"/>
      <c r="BL58" s="9" t="n"/>
      <c r="BM58" s="9" t="n"/>
      <c r="BN58" s="9" t="n"/>
      <c r="BO58" s="9" t="n"/>
      <c r="BP58" s="9" t="n"/>
      <c r="BQ58" s="9" t="n"/>
      <c r="BR58" s="9" t="n"/>
      <c r="BS58" s="9" t="n"/>
      <c r="BT58" s="9" t="n"/>
      <c r="BU58" s="9" t="n"/>
      <c r="BV58" s="9" t="n"/>
      <c r="BW58" s="9" t="n"/>
      <c r="BX58" s="9" t="n"/>
      <c r="BY58" s="9" t="n"/>
      <c r="BZ58" s="9" t="n"/>
      <c r="CA58" s="9" t="n"/>
      <c r="CB58" s="9" t="n"/>
      <c r="CC58" s="9" t="n"/>
      <c r="CD58" s="9" t="n"/>
      <c r="CE58" s="9" t="n"/>
      <c r="CF58" s="9" t="n"/>
      <c r="CG58" s="9" t="n"/>
      <c r="CH58" s="9" t="n"/>
    </row>
    <row r="59">
      <c r="A59" t="inlineStr">
        <is>
          <t>056-2016</t>
        </is>
      </c>
      <c r="B59" s="78" t="n">
        <v>367010</v>
      </c>
      <c r="C59" s="25" t="inlineStr">
        <is>
          <t>FAUNA DOMÉSTICA</t>
        </is>
      </c>
      <c r="G59" t="inlineStr">
        <is>
          <t>Perro me mordio y la señora no pregunto que me paso ni me mostro el carnet de vacunas ni nada.</t>
        </is>
      </c>
      <c r="H59" t="inlineStr">
        <is>
          <t>Daniel Castaño Giraldo</t>
        </is>
      </c>
      <c r="S59">
        <f>CONCATENATE(I59," ",J59," ",K59," ",L59," ",M59," ",N59," ",O59," ",P59," ",Q59," ",R59)</f>
        <v/>
      </c>
      <c r="T59" s="46" t="n"/>
      <c r="V59" t="inlineStr">
        <is>
          <t>Dora Luz</t>
        </is>
      </c>
      <c r="W59" s="25" t="inlineStr">
        <is>
          <t>TR</t>
        </is>
      </c>
      <c r="X59" s="25" t="n">
        <v>34</v>
      </c>
      <c r="Y59" s="25" t="inlineStr">
        <is>
          <t>D</t>
        </is>
      </c>
      <c r="AA59" s="25" t="n">
        <v>32</v>
      </c>
      <c r="AC59" s="25" t="n">
        <v>52</v>
      </c>
      <c r="AG59">
        <f>CONCATENATE(W59," ",X59," ",Y59," ",Z59," ",AA59," ",AB59," ",AC59," ",AD59," ",AS59," ",AF59)</f>
        <v/>
      </c>
      <c r="AI59" s="25" t="n">
        <v>3136656280</v>
      </c>
      <c r="AJ59" s="25" t="inlineStr">
        <is>
          <t>Obrero</t>
        </is>
      </c>
      <c r="AO59" s="25" t="n">
        <v>9</v>
      </c>
      <c r="AP59" s="34" t="n">
        <v>42406</v>
      </c>
      <c r="AQ59" s="34" t="n">
        <v>42416</v>
      </c>
      <c r="AR59" s="46" t="n"/>
      <c r="AT59" s="25" t="inlineStr">
        <is>
          <t>Auto de archivo</t>
        </is>
      </c>
    </row>
    <row r="60">
      <c r="A60" t="inlineStr">
        <is>
          <t>057-2016</t>
        </is>
      </c>
      <c r="B60" s="78" t="n">
        <v>367011</v>
      </c>
      <c r="C60" s="25" t="inlineStr">
        <is>
          <t>FLORA</t>
        </is>
      </c>
      <c r="D60" s="25" t="inlineStr">
        <is>
          <t>RESIDUOS SOLIDOS</t>
        </is>
      </c>
      <c r="G60" t="inlineStr">
        <is>
          <t>Detrás de esta direccion estan tirando tierra a la quebrada y estan cortando los guaduales.</t>
        </is>
      </c>
      <c r="H60" t="inlineStr">
        <is>
          <t>Anonimo</t>
        </is>
      </c>
      <c r="S60">
        <f>CONCATENATE(I60," ",J60," ",K60," ",L60," ",M60," ",N60," ",O60," ",P60," ",Q60," ",R60)</f>
        <v/>
      </c>
      <c r="V60" t="inlineStr">
        <is>
          <t>Por determinar</t>
        </is>
      </c>
      <c r="W60" s="25" t="inlineStr">
        <is>
          <t>DG</t>
        </is>
      </c>
      <c r="X60" s="25" t="n">
        <v>29</v>
      </c>
      <c r="AA60" s="25" t="n">
        <v>34</v>
      </c>
      <c r="AB60" s="25" t="inlineStr">
        <is>
          <t>F</t>
        </is>
      </c>
      <c r="AC60" s="25" t="n">
        <v>81</v>
      </c>
      <c r="AD60" s="25" t="inlineStr">
        <is>
          <t>SUR</t>
        </is>
      </c>
      <c r="AG60">
        <f>CONCATENATE(W60," ",X60," ",Y60," ",Z60," ",AA60," ",AB60," ",AC60," ",AD60," ",AS60," ",AF60)</f>
        <v/>
      </c>
      <c r="AH60" s="25" t="inlineStr">
        <is>
          <t>no reporta</t>
        </is>
      </c>
      <c r="AI60" s="25" t="inlineStr">
        <is>
          <t>no reporta</t>
        </is>
      </c>
      <c r="AJ60" s="25" t="inlineStr">
        <is>
          <t>La Sebastiana</t>
        </is>
      </c>
      <c r="AO60" s="25" t="n">
        <v>3</v>
      </c>
      <c r="AP60" s="34" t="n">
        <v>42406</v>
      </c>
      <c r="AQ60" s="34" t="n">
        <v>42547</v>
      </c>
      <c r="AR60" s="46" t="n"/>
      <c r="AT60" s="25" t="inlineStr">
        <is>
          <t>Auto de archivo</t>
        </is>
      </c>
    </row>
    <row r="61">
      <c r="A61" t="inlineStr">
        <is>
          <t>058-2016</t>
        </is>
      </c>
      <c r="B61" s="78" t="n">
        <v>366772</v>
      </c>
      <c r="C61" s="25" t="inlineStr">
        <is>
          <t>FAUNA DOMÉSTICA</t>
        </is>
      </c>
      <c r="G61" t="inlineStr">
        <is>
          <t>2 perros agrecivos que se pasan al lote del solicitante constantemente, el dueño a manifestado que va a corregir esta situacion y no lo ha hecho</t>
        </is>
      </c>
      <c r="H61" t="inlineStr">
        <is>
          <t>Dario Cardona Velesquez</t>
        </is>
      </c>
      <c r="I61" s="25" t="inlineStr">
        <is>
          <t>CL</t>
        </is>
      </c>
      <c r="J61" s="25" t="n">
        <v>40</v>
      </c>
      <c r="L61" s="25" t="inlineStr">
        <is>
          <t>SUR</t>
        </is>
      </c>
      <c r="M61" s="25" t="n">
        <v>24</v>
      </c>
      <c r="N61" s="25" t="inlineStr">
        <is>
          <t>A</t>
        </is>
      </c>
      <c r="O61" s="25" t="n">
        <v>78</v>
      </c>
      <c r="S61">
        <f>CONCATENATE(I61," ",J61," ",K61," ",L61," ",M61," ",N61," ",O61," ",P61," ",Q61," ",R61)</f>
        <v/>
      </c>
      <c r="T61" s="25" t="n">
        <v>8340746</v>
      </c>
      <c r="U61" s="25" t="n">
        <v>2768949</v>
      </c>
      <c r="V61" t="inlineStr">
        <is>
          <t>Juan Andres Giraldo Zapata</t>
        </is>
      </c>
      <c r="W61" s="25" t="inlineStr">
        <is>
          <t>CL</t>
        </is>
      </c>
      <c r="X61" s="25" t="n">
        <v>40</v>
      </c>
      <c r="Z61" s="25" t="inlineStr">
        <is>
          <t>SUR</t>
        </is>
      </c>
      <c r="AA61" s="25" t="n">
        <v>24</v>
      </c>
      <c r="AB61" s="25" t="inlineStr">
        <is>
          <t>A</t>
        </is>
      </c>
      <c r="AC61" s="25" t="n">
        <v>66</v>
      </c>
      <c r="AG61">
        <f>CONCATENATE(W61," ",X61," ",Y61," ",Z61," ",AA61," ",AB61," ",AC61," ",AD61," ",AS61," ",AF61)</f>
        <v/>
      </c>
      <c r="AH61" s="25" t="inlineStr">
        <is>
          <t>no reporta</t>
        </is>
      </c>
      <c r="AI61" s="25" t="inlineStr">
        <is>
          <t>no reporta</t>
        </is>
      </c>
      <c r="AJ61" s="25" t="inlineStr">
        <is>
          <t>El Salado</t>
        </is>
      </c>
      <c r="AO61" s="25" t="n">
        <v>6</v>
      </c>
      <c r="AP61" s="34" t="n">
        <v>42406</v>
      </c>
      <c r="AQ61" s="34" t="n"/>
      <c r="AR61" s="46" t="n"/>
      <c r="AT61" s="25" t="inlineStr">
        <is>
          <t>Auto de archivo</t>
        </is>
      </c>
      <c r="AV61" s="38" t="n"/>
      <c r="AX61" s="38" t="n"/>
    </row>
    <row r="62">
      <c r="A62" t="inlineStr">
        <is>
          <t>059-2016</t>
        </is>
      </c>
      <c r="B62" s="78" t="n">
        <v>131229</v>
      </c>
      <c r="C62" s="25" t="inlineStr">
        <is>
          <t>HÍDRICO</t>
        </is>
      </c>
      <c r="G62" t="inlineStr">
        <is>
          <t>Intervencion de talud en zona de retiro</t>
        </is>
      </c>
      <c r="H62" t="inlineStr">
        <is>
          <t>de oficio</t>
        </is>
      </c>
      <c r="S62">
        <f>CONCATENATE(I62," ",J62," ",K62," ",L62," ",M62," ",N62," ",O62," ",P62," ",Q62," ",R62)</f>
        <v/>
      </c>
      <c r="V62" t="inlineStr">
        <is>
          <t>Juan Escudero</t>
        </is>
      </c>
      <c r="AF62" s="25" t="inlineStr">
        <is>
          <t>Bar Quillo</t>
        </is>
      </c>
      <c r="AG62">
        <f>CONCATENATE(W62," ",X62," ",Y62," ",Z62," ",AA62," ",AB62," ",AC62," ",AD62," ",AS62," ",AF62)</f>
        <v/>
      </c>
      <c r="AH62" s="25" t="inlineStr">
        <is>
          <t>no reporta</t>
        </is>
      </c>
      <c r="AI62" s="25" t="inlineStr">
        <is>
          <t>no reporta</t>
        </is>
      </c>
      <c r="AJ62" s="25" t="inlineStr">
        <is>
          <t>El Vallano</t>
        </is>
      </c>
      <c r="AO62" s="25" t="n">
        <v>11</v>
      </c>
      <c r="AP62" s="34" t="n">
        <v>42406</v>
      </c>
      <c r="AQ62" s="34" t="n"/>
      <c r="AR62" s="46" t="n"/>
      <c r="AT62" s="25" t="inlineStr">
        <is>
          <t>Auto de archivo</t>
        </is>
      </c>
      <c r="AV62" s="38" t="n"/>
      <c r="AX62" s="38" t="n"/>
      <c r="CE62" s="38" t="n"/>
    </row>
    <row r="63">
      <c r="A63" t="inlineStr">
        <is>
          <t>060-2016</t>
        </is>
      </c>
      <c r="B63" s="78" t="n">
        <v>131253</v>
      </c>
      <c r="C63" s="25" t="inlineStr">
        <is>
          <t>HÍDRICO</t>
        </is>
      </c>
      <c r="G63" t="inlineStr">
        <is>
          <t>Obra construida en retiro de quebrada</t>
        </is>
      </c>
      <c r="H63" t="inlineStr">
        <is>
          <t>de oficio</t>
        </is>
      </c>
      <c r="S63">
        <f>CONCATENATE(I63," ",J63," ",K63," ",L63," ",M63," ",N63," ",O63," ",P63," ",Q63," ",R63)</f>
        <v/>
      </c>
      <c r="V63" t="inlineStr">
        <is>
          <t>Por determinar</t>
        </is>
      </c>
      <c r="W63" s="25" t="inlineStr">
        <is>
          <t>KR</t>
        </is>
      </c>
      <c r="X63" s="25" t="n">
        <v>27</v>
      </c>
      <c r="AA63" s="25" t="n">
        <v>35</v>
      </c>
      <c r="AC63" s="25" t="n">
        <v>21</v>
      </c>
      <c r="AD63" s="25" t="inlineStr">
        <is>
          <t>SUR</t>
        </is>
      </c>
      <c r="AG63">
        <f>CONCATENATE(W63," ",X63," ",Y63," ",Z63," ",AA63," ",AB63," ",AC63," ",AD63," ",AS63," ",AF63)</f>
        <v/>
      </c>
      <c r="AH63" s="25" t="inlineStr">
        <is>
          <t>no reporta</t>
        </is>
      </c>
      <c r="AI63" s="25" t="inlineStr">
        <is>
          <t>no reporta</t>
        </is>
      </c>
      <c r="AJ63" s="25" t="inlineStr">
        <is>
          <t>La Pradera</t>
        </is>
      </c>
      <c r="AO63" s="25" t="n">
        <v>5</v>
      </c>
      <c r="AP63" s="34" t="n">
        <v>42406</v>
      </c>
      <c r="AQ63" s="34" t="n"/>
      <c r="AR63" s="46" t="n"/>
      <c r="AT63" s="25" t="inlineStr">
        <is>
          <t>Auto de archivo</t>
        </is>
      </c>
      <c r="AV63" s="38" t="n"/>
      <c r="AX63" s="38" t="n"/>
      <c r="AY63" s="38" t="n"/>
      <c r="BA63" s="38" t="n"/>
    </row>
    <row r="64">
      <c r="A64" t="inlineStr">
        <is>
          <t>061-2016</t>
        </is>
      </c>
      <c r="B64" s="78" t="n">
        <v>131035</v>
      </c>
      <c r="C64" s="25" t="inlineStr">
        <is>
          <t>LOTE-PREDIO</t>
        </is>
      </c>
      <c r="G64" t="inlineStr">
        <is>
          <t>Solicita cerramiento del lote para que no ingresen equinos ni ganado.</t>
        </is>
      </c>
      <c r="H64" t="inlineStr">
        <is>
          <t>de oficio</t>
        </is>
      </c>
      <c r="S64">
        <f>CONCATENATE(I64," ",J64," ",K64," ",L64," ",M64," ",N64," ",O64," ",P64," ",Q64," ",R64)</f>
        <v/>
      </c>
      <c r="V64" t="inlineStr">
        <is>
          <t>Oscar Muñoz</t>
        </is>
      </c>
      <c r="AF64" s="25" t="inlineStr">
        <is>
          <t>Predio del Sr. Oscar Muñoz</t>
        </is>
      </c>
      <c r="AG64">
        <f>CONCATENATE(W64," ",X64," ",Y64," ",Z64," ",AA64," ",AB64," ",AC64," ",AD64," ",AS64," ",AF64)</f>
        <v/>
      </c>
      <c r="AH64" s="25" t="inlineStr">
        <is>
          <t>no reporta</t>
        </is>
      </c>
      <c r="AI64" s="25" t="inlineStr">
        <is>
          <t>no reporta</t>
        </is>
      </c>
      <c r="AP64" s="34" t="n">
        <v>42406</v>
      </c>
      <c r="AQ64" s="34" t="n">
        <v>42396</v>
      </c>
      <c r="AR64" s="46" t="n"/>
      <c r="AT64" s="25" t="inlineStr">
        <is>
          <t>Auto de archivo</t>
        </is>
      </c>
      <c r="AV64" s="38" t="n"/>
      <c r="AX64" s="38" t="n"/>
    </row>
    <row r="65">
      <c r="A65" t="inlineStr">
        <is>
          <t>062-2016</t>
        </is>
      </c>
      <c r="B65" s="78" t="inlineStr">
        <is>
          <t>369564 - 0415617</t>
        </is>
      </c>
      <c r="C65" s="25" t="inlineStr">
        <is>
          <t>HÍDRICO</t>
        </is>
      </c>
      <c r="D65" s="25" t="inlineStr">
        <is>
          <t>RESIDUO ESPECIAL</t>
        </is>
      </c>
      <c r="F65" s="25" t="inlineStr">
        <is>
          <t>Proyecto Saint Joseph</t>
        </is>
      </c>
      <c r="G65" t="inlineStr">
        <is>
          <t>COMPARENDO Saint Joseph</t>
        </is>
      </c>
      <c r="H65" t="inlineStr">
        <is>
          <t>de oficio</t>
        </is>
      </c>
      <c r="S65">
        <f>CONCATENATE(I65," ",J65," ",K65," ",L65," ",M65," ",N65," ",O65," ",P65," ",Q65," ",R65)</f>
        <v/>
      </c>
      <c r="V65" t="inlineStr">
        <is>
          <t>CONDISA S.A. - Arq. Dorian Londoño, Promotora Saintjoseph</t>
        </is>
      </c>
      <c r="W65" s="25" t="inlineStr">
        <is>
          <t>CL</t>
        </is>
      </c>
      <c r="X65" s="25" t="n">
        <v>26</v>
      </c>
      <c r="Z65" s="25" t="inlineStr">
        <is>
          <t>SUR</t>
        </is>
      </c>
      <c r="AA65" s="25" t="n">
        <v>22</v>
      </c>
      <c r="AC65" s="25" t="n">
        <v>3</v>
      </c>
      <c r="AG65">
        <f>CONCATENATE(W65," ",X65," ",Y65," ",Z65," ",AA65," ",AB65," ",AC65," ",AD65," ",AS65," ",AF65)</f>
        <v/>
      </c>
      <c r="AH65" s="25" t="inlineStr">
        <is>
          <t>900571198-3</t>
        </is>
      </c>
      <c r="AI65" s="25" t="inlineStr">
        <is>
          <t>4446864 - 4443865</t>
        </is>
      </c>
      <c r="AJ65" s="25" t="inlineStr">
        <is>
          <t>Loma El Atravezado</t>
        </is>
      </c>
      <c r="AO65" s="25" t="n">
        <v>4</v>
      </c>
      <c r="AP65" s="34" t="n">
        <v>42419</v>
      </c>
      <c r="AQ65" s="34" t="n">
        <v>42406</v>
      </c>
      <c r="AR65" s="46" t="n"/>
      <c r="AS65" s="25" t="inlineStr">
        <is>
          <t>Comparendo ambiental</t>
        </is>
      </c>
      <c r="AT65" s="25" t="inlineStr">
        <is>
          <t>Auto de archivo</t>
        </is>
      </c>
      <c r="AV65" s="38" t="n"/>
      <c r="AX65" s="38" t="n"/>
    </row>
    <row r="66">
      <c r="A66" t="inlineStr">
        <is>
          <t>063-2016</t>
        </is>
      </c>
      <c r="B66" s="43" t="inlineStr">
        <is>
          <t>5248 - 0368916</t>
        </is>
      </c>
      <c r="D66" s="25" t="inlineStr">
        <is>
          <t>RESIDUOS SOLIDOS</t>
        </is>
      </c>
      <c r="F66" s="25" t="inlineStr">
        <is>
          <t>Proyecto Saltamonte</t>
        </is>
      </c>
      <c r="G66" t="inlineStr">
        <is>
          <t>Comparendo proyecto Saltamonte</t>
        </is>
      </c>
      <c r="H66" t="inlineStr">
        <is>
          <t>De oficio</t>
        </is>
      </c>
      <c r="S66">
        <f>CONCATENATE(I66," ",J66," ",K66," ",L66," ",M66," ",N66," ",O66," ",P66," ",Q66," ",R66)</f>
        <v/>
      </c>
      <c r="T66" s="46" t="inlineStr">
        <is>
          <t>no reporta</t>
        </is>
      </c>
      <c r="U66" s="25" t="n">
        <v>3394072</v>
      </c>
      <c r="V66" s="25" t="inlineStr">
        <is>
          <t>Coninsa Ramon H S.A - Proyecto Saltamonte</t>
        </is>
      </c>
      <c r="W66" s="25" t="inlineStr">
        <is>
          <t>CL</t>
        </is>
      </c>
      <c r="X66" s="25" t="n">
        <v>55</v>
      </c>
      <c r="AA66" s="25" t="n">
        <v>45</v>
      </c>
      <c r="AC66" s="25" t="n">
        <v>55</v>
      </c>
      <c r="AG66">
        <f>CONCATENATE(W66," ",X66," ",Y66," ",Z66," ",AA66," ",AB66," ",AC66," ",AD66," ",AS66," ",AF66)</f>
        <v/>
      </c>
      <c r="AH66" s="46" t="inlineStr">
        <is>
          <t>890.911.431-1</t>
        </is>
      </c>
      <c r="AI66" s="25" t="inlineStr">
        <is>
          <t>4488828 - 3328868</t>
        </is>
      </c>
      <c r="AJ66" s="25" t="inlineStr">
        <is>
          <t>Inmaculada</t>
        </is>
      </c>
      <c r="AO66" s="25" t="n">
        <v>5</v>
      </c>
      <c r="AP66" s="34" t="n">
        <v>42406</v>
      </c>
      <c r="AQ66" s="34" t="n">
        <v>42406</v>
      </c>
      <c r="AR66" s="46">
        <f>+AQ66-AP66</f>
        <v/>
      </c>
      <c r="AS66" s="25" t="inlineStr">
        <is>
          <t>Comparendo ambiental</t>
        </is>
      </c>
      <c r="AT66" s="25" t="inlineStr">
        <is>
          <t>Auto de archivo</t>
        </is>
      </c>
      <c r="AV66" s="38" t="n"/>
      <c r="AX66" s="38" t="n"/>
      <c r="BU66" s="38" t="n"/>
    </row>
    <row r="67">
      <c r="A67" t="inlineStr">
        <is>
          <t>064-2016</t>
        </is>
      </c>
      <c r="B67" s="43" t="n">
        <v>369566</v>
      </c>
      <c r="C67" s="25" t="inlineStr">
        <is>
          <t>LOTE-PREDIO</t>
        </is>
      </c>
      <c r="D67" s="25" t="inlineStr">
        <is>
          <t>RESIDUOS SOLIDOS</t>
        </is>
      </c>
      <c r="G67" t="inlineStr">
        <is>
          <t xml:space="preserve">Contaminacion por basuras </t>
        </is>
      </c>
      <c r="H67" t="inlineStr">
        <is>
          <t>de oficio</t>
        </is>
      </c>
      <c r="S67">
        <f>CONCATENATE(I67," ",J67," ",K67," ",L67," ",M67," ",N67," ",O67," ",P67," ",Q67," ",R67)</f>
        <v/>
      </c>
      <c r="V67" s="25" t="inlineStr">
        <is>
          <t>Carlos Ignacio Cuervo</t>
        </is>
      </c>
      <c r="AF67" s="25" t="inlineStr">
        <is>
          <t>Lote del perjudicante - Sector la esperanza</t>
        </is>
      </c>
      <c r="AG67">
        <f>CONCATENATE(W67," ",X67," ",Y67," ",Z67," ",AA67," ",AB67," ",AC67," ",AD67," ",AS67," ",AF67)</f>
        <v/>
      </c>
      <c r="AH67" s="25" t="inlineStr">
        <is>
          <t>no reporta</t>
        </is>
      </c>
      <c r="AI67" s="25" t="inlineStr">
        <is>
          <t>no reporta</t>
        </is>
      </c>
      <c r="AJ67" s="25" t="inlineStr">
        <is>
          <t>Las Palmas</t>
        </is>
      </c>
      <c r="AK67" s="25" t="inlineStr">
        <is>
          <t>Las Palmas</t>
        </is>
      </c>
      <c r="AO67" s="25" t="n">
        <v>12</v>
      </c>
      <c r="AP67" s="34" t="n">
        <v>42422</v>
      </c>
      <c r="AQ67" s="34" t="n">
        <v>42549</v>
      </c>
      <c r="AR67" s="46" t="n"/>
      <c r="AT67" s="25" t="inlineStr">
        <is>
          <t>Auto de archivo</t>
        </is>
      </c>
    </row>
    <row r="68">
      <c r="A68" t="inlineStr">
        <is>
          <t>065-2016</t>
        </is>
      </c>
      <c r="B68" s="43" t="n">
        <v>367238</v>
      </c>
      <c r="D68" s="25" t="inlineStr">
        <is>
          <t>RESIDUOS SOLIDOS</t>
        </is>
      </c>
      <c r="G68" t="inlineStr">
        <is>
          <t>Venta de frutas al costado de la cancha del Dorado, control de basuras.</t>
        </is>
      </c>
      <c r="H68" t="inlineStr">
        <is>
          <t>Enviaseo</t>
        </is>
      </c>
      <c r="S68">
        <f>CONCATENATE(I68," ",J68," ",K68," ",L68," ",M68," ",N68," ",O68," ",P68," ",Q68," ",R68)</f>
        <v/>
      </c>
      <c r="T68" s="46" t="n"/>
      <c r="V68" s="25" t="inlineStr">
        <is>
          <t>Elizabeth Uribe M.</t>
        </is>
      </c>
      <c r="W68" s="25" t="inlineStr">
        <is>
          <t>KR</t>
        </is>
      </c>
      <c r="X68" s="25" t="n">
        <v>32</v>
      </c>
      <c r="Y68" s="25" t="inlineStr">
        <is>
          <t>B</t>
        </is>
      </c>
      <c r="AA68" s="25" t="n">
        <v>40</v>
      </c>
      <c r="AB68" s="25" t="inlineStr">
        <is>
          <t>F</t>
        </is>
      </c>
      <c r="AC68" s="25" t="n">
        <v>25</v>
      </c>
      <c r="AD68" s="25" t="inlineStr">
        <is>
          <t>SUR</t>
        </is>
      </c>
      <c r="AF68" s="25" t="inlineStr">
        <is>
          <t>Bl. 10 Apto 9940</t>
        </is>
      </c>
      <c r="AG68">
        <f>CONCATENATE(W68," ",X68," ",Y68," ",Z68," ",AA68," ",AB68," ",AC68," ",AD68," ",AS68," ",AF68)</f>
        <v/>
      </c>
      <c r="AH68" s="25" t="inlineStr">
        <is>
          <t>no reporta</t>
        </is>
      </c>
      <c r="AI68" s="25" t="n">
        <v>5981964</v>
      </c>
      <c r="AJ68" s="25" t="inlineStr">
        <is>
          <t>El Dorado</t>
        </is>
      </c>
      <c r="AO68" s="25" t="n">
        <v>7</v>
      </c>
      <c r="AP68" s="34" t="n">
        <v>42408</v>
      </c>
      <c r="AQ68" s="34" t="n">
        <v>42406</v>
      </c>
      <c r="AR68" s="46" t="n"/>
      <c r="AT68" s="25" t="inlineStr">
        <is>
          <t>Auto de archivo</t>
        </is>
      </c>
      <c r="AU68" s="25" t="inlineStr">
        <is>
          <t>La perjudiciante ya gestiono los tramites correspondientes ante Enviaseo para la recoleccion de sus residuos, visito Julian Guzman</t>
        </is>
      </c>
      <c r="AW68" s="37" t="inlineStr">
        <is>
          <t>J. Guzman</t>
        </is>
      </c>
    </row>
    <row r="69">
      <c r="A69" t="inlineStr">
        <is>
          <t>066-2016</t>
        </is>
      </c>
      <c r="B69" s="43" t="inlineStr">
        <is>
          <t>365826 - 366060 - 366061</t>
        </is>
      </c>
      <c r="C69" s="25" t="inlineStr">
        <is>
          <t>FAUNA DOMÉSTICA</t>
        </is>
      </c>
      <c r="G69" t="inlineStr">
        <is>
          <t>Caso de maltrato animal hacia un felino</t>
        </is>
      </c>
      <c r="H69" t="inlineStr">
        <is>
          <t>de oficio</t>
        </is>
      </c>
      <c r="S69">
        <f>CONCATENATE(I69," ",J69," ",K69," ",L69," ",M69," ",N69," ",O69," ",P69," ",Q69," ",R69)</f>
        <v/>
      </c>
      <c r="V69" s="25" t="inlineStr">
        <is>
          <t>Sebastian Isaza Zuluaga</t>
        </is>
      </c>
      <c r="W69" s="25" t="inlineStr">
        <is>
          <t>KR</t>
        </is>
      </c>
      <c r="X69" s="25" t="n">
        <v>26</v>
      </c>
      <c r="AA69" s="25" t="n">
        <v>40</v>
      </c>
      <c r="AB69" s="25" t="inlineStr">
        <is>
          <t>E</t>
        </is>
      </c>
      <c r="AC69" s="25" t="n">
        <v>49</v>
      </c>
      <c r="AD69" s="25" t="inlineStr">
        <is>
          <t>SUR</t>
        </is>
      </c>
      <c r="AG69">
        <f>CONCATENATE(W69," ",X69," ",Y69," ",Z69," ",AA69," ",AB69," ",AC69," ",AD69," ",AS69," ",AF69)</f>
        <v/>
      </c>
      <c r="AH69" s="46" t="n">
        <v>9975887</v>
      </c>
      <c r="AI69" s="25" t="inlineStr">
        <is>
          <t>no reporta</t>
        </is>
      </c>
      <c r="AJ69" s="25" t="inlineStr">
        <is>
          <t xml:space="preserve">La Mina </t>
        </is>
      </c>
      <c r="AO69" s="25" t="n">
        <v>6</v>
      </c>
      <c r="AP69" s="34" t="n">
        <v>42422</v>
      </c>
      <c r="AQ69" s="34" t="n">
        <v>42513</v>
      </c>
      <c r="AR69" s="46" t="n"/>
      <c r="AT69" s="25" t="inlineStr">
        <is>
          <t>Auto de archivo</t>
        </is>
      </c>
      <c r="AV69" s="38" t="n"/>
      <c r="AX69" s="38" t="n"/>
      <c r="CE69" s="38" t="n"/>
    </row>
    <row r="70">
      <c r="A70" t="inlineStr">
        <is>
          <t>067-2016</t>
        </is>
      </c>
      <c r="B70" s="43" t="n">
        <v>355284</v>
      </c>
      <c r="C70" s="25" t="inlineStr">
        <is>
          <t>LOTE-PREDIO</t>
        </is>
      </c>
      <c r="D70" s="25" t="inlineStr">
        <is>
          <t>RESIDUO ESPECIAL</t>
        </is>
      </c>
      <c r="G70" t="inlineStr">
        <is>
          <t>Aguas negras contaminando y saliendo al lote de la vecina.</t>
        </is>
      </c>
      <c r="H70" t="inlineStr">
        <is>
          <t xml:space="preserve">de oficio (Diego Montoya) </t>
        </is>
      </c>
      <c r="S70">
        <f>CONCATENATE(I70," ",J70," ",K70," ",L70," ",M70," ",N70," ",O70," ",P70," ",Q70," ",R70)</f>
        <v/>
      </c>
      <c r="T70" s="46" t="n"/>
      <c r="U70" s="25" t="n">
        <v>3360315</v>
      </c>
      <c r="V70" s="25" t="inlineStr">
        <is>
          <t>Orlando Loaiza</t>
        </is>
      </c>
      <c r="W70" s="25" t="inlineStr">
        <is>
          <t>CL</t>
        </is>
      </c>
      <c r="X70" s="25" t="n">
        <v>36</v>
      </c>
      <c r="Y70" s="25" t="inlineStr">
        <is>
          <t>D</t>
        </is>
      </c>
      <c r="AA70" s="25" t="n">
        <v>23</v>
      </c>
      <c r="AC70" s="25" t="n">
        <v>88</v>
      </c>
      <c r="AG70">
        <f>CONCATENATE(W70," ",X70," ",Y70," ",Z70," ",AA70," ",AB70," ",AC70," ",AD70," ",AS70," ",AF70)</f>
        <v/>
      </c>
      <c r="AH70" s="25" t="inlineStr">
        <is>
          <t>no reporta</t>
        </is>
      </c>
      <c r="AI70" s="25" t="inlineStr">
        <is>
          <t>no reporta</t>
        </is>
      </c>
      <c r="AJ70" s="25" t="inlineStr">
        <is>
          <t>El Escobero</t>
        </is>
      </c>
      <c r="AO70" s="25" t="n">
        <v>10</v>
      </c>
      <c r="AP70" s="34" t="n">
        <v>42422</v>
      </c>
      <c r="AQ70" s="34" t="n">
        <v>42471</v>
      </c>
      <c r="AR70" s="46" t="n"/>
      <c r="AT70" s="25" t="inlineStr">
        <is>
          <t>Auto de archivo</t>
        </is>
      </c>
      <c r="BU70" s="38" t="n"/>
    </row>
    <row r="71">
      <c r="A71" t="inlineStr">
        <is>
          <t>068-2016</t>
        </is>
      </c>
      <c r="B71" s="43" t="n">
        <v>369150</v>
      </c>
      <c r="C71" s="25" t="inlineStr">
        <is>
          <t>FAUNA DOMÉSTICA</t>
        </is>
      </c>
      <c r="G71" t="inlineStr">
        <is>
          <t>Acumulacion de escombros y de excretas de mascotas en una servidumbre de varios residentes del sector. Tenencia inadecuada de mascotas.</t>
        </is>
      </c>
      <c r="H71" t="inlineStr">
        <is>
          <t>Anonimo</t>
        </is>
      </c>
      <c r="S71">
        <f>CONCATENATE(I71," ",J71," ",K71," ",L71," ",M71," ",N71," ",O71," ",P71," ",Q71," ",R71)</f>
        <v/>
      </c>
      <c r="V71" s="25" t="inlineStr">
        <is>
          <t>Hector Montoya</t>
        </is>
      </c>
      <c r="W71" s="25" t="inlineStr">
        <is>
          <t>CL</t>
        </is>
      </c>
      <c r="X71" s="25" t="n">
        <v>36</v>
      </c>
      <c r="Y71" s="25" t="inlineStr">
        <is>
          <t>D</t>
        </is>
      </c>
      <c r="Z71" s="25" t="inlineStr">
        <is>
          <t>SUR</t>
        </is>
      </c>
      <c r="AA71" s="25" t="n">
        <v>23</v>
      </c>
      <c r="AG71">
        <f>CONCATENATE(W71," ",X71," ",Y71," ",Z71," ",AA71," ",AB71," ",AC71," ",AD71," ",AS71," ",AF71)</f>
        <v/>
      </c>
      <c r="AH71" s="25" t="inlineStr">
        <is>
          <t>no reporta</t>
        </is>
      </c>
      <c r="AI71" s="25" t="n">
        <v>3360315</v>
      </c>
      <c r="AJ71" s="25" t="inlineStr">
        <is>
          <t>El Escobero</t>
        </is>
      </c>
      <c r="AO71" s="25" t="n">
        <v>10</v>
      </c>
      <c r="AP71" s="34" t="n">
        <v>42422</v>
      </c>
      <c r="AQ71" s="34" t="n">
        <v>42508</v>
      </c>
      <c r="AR71" s="46" t="n"/>
      <c r="AT71" s="25" t="inlineStr">
        <is>
          <t>Auto de archivo</t>
        </is>
      </c>
      <c r="AV71" s="38" t="n"/>
      <c r="AX71" s="38" t="n"/>
      <c r="CE71" s="38" t="n"/>
    </row>
    <row r="72">
      <c r="A72" t="inlineStr">
        <is>
          <t>069-2016</t>
        </is>
      </c>
      <c r="B72" s="43" t="inlineStr">
        <is>
          <t xml:space="preserve">369271 - se anexa informe de fauna. </t>
        </is>
      </c>
      <c r="C72" s="25" t="inlineStr">
        <is>
          <t>FAUNA DOMÉSTICA</t>
        </is>
      </c>
      <c r="G72" t="inlineStr">
        <is>
          <t>Decomiso preventivo por omision de auxilio a canino</t>
        </is>
      </c>
      <c r="H72" t="inlineStr">
        <is>
          <t>de oficio</t>
        </is>
      </c>
      <c r="S72">
        <f>CONCATENATE(I72," ",J72," ",K72," ",L72," ",M72," ",N72," ",O72," ",P72," ",Q72," ",R72)</f>
        <v/>
      </c>
      <c r="V72" s="25" t="inlineStr">
        <is>
          <t>Jairo Andres Garcia Molina</t>
        </is>
      </c>
      <c r="AF72" s="41" t="inlineStr">
        <is>
          <t>jadregas56@hotmail.com</t>
        </is>
      </c>
      <c r="AG72">
        <f>CONCATENATE(W72," ",X72," ",Y72," ",Z72," ",AA72," ",AB72," ",AC72," ",AD72," ",AS72," ",AF72)</f>
        <v/>
      </c>
      <c r="AH72" s="25" t="n">
        <v>1016028498</v>
      </c>
      <c r="AI72" s="25" t="inlineStr">
        <is>
          <t>no reporta</t>
        </is>
      </c>
      <c r="AP72" s="34" t="n">
        <v>42418</v>
      </c>
      <c r="AQ72" s="34" t="n">
        <v>42417</v>
      </c>
      <c r="AR72" s="46" t="n"/>
      <c r="AT72" s="25" t="inlineStr">
        <is>
          <t>Auto de archivo</t>
        </is>
      </c>
      <c r="AV72" s="38" t="n"/>
      <c r="AX72" s="38" t="n"/>
      <c r="AY72" s="38" t="n"/>
      <c r="BA72" s="38" t="n"/>
    </row>
    <row r="73">
      <c r="A73" t="inlineStr">
        <is>
          <t>070-2016</t>
        </is>
      </c>
      <c r="B73" s="43" t="n">
        <v>366220</v>
      </c>
      <c r="C73" s="25" t="inlineStr">
        <is>
          <t>FLORA</t>
        </is>
      </c>
      <c r="G73" t="inlineStr">
        <is>
          <t>Daño del jardin del separador central frente a la vivienda de la quejosa y la presunta perjudicante.</t>
        </is>
      </c>
      <c r="H73" t="inlineStr">
        <is>
          <t>Martha Nohemi Colorado</t>
        </is>
      </c>
      <c r="S73">
        <f>CONCATENATE(I73," ",J73," ",K73," ",L73," ",M73," ",N73," ",O73," ",P73," ",Q73," ",R73)</f>
        <v/>
      </c>
      <c r="U73" s="25" t="n">
        <v>2065979</v>
      </c>
      <c r="V73" s="25" t="inlineStr">
        <is>
          <t>Esposo de la Sra. Angela Benjumea</t>
        </is>
      </c>
      <c r="AH73" s="25" t="inlineStr">
        <is>
          <t>no reporta</t>
        </is>
      </c>
      <c r="AI73" s="25" t="n">
        <v>5983196</v>
      </c>
      <c r="AJ73" s="25" t="inlineStr">
        <is>
          <t>La Magnolia</t>
        </is>
      </c>
      <c r="AO73" s="25" t="n">
        <v>9</v>
      </c>
      <c r="AP73" s="34" t="n">
        <v>42423</v>
      </c>
      <c r="AQ73" s="34" t="n">
        <v>42402</v>
      </c>
      <c r="AR73" s="46" t="n"/>
      <c r="AT73" s="25" t="inlineStr">
        <is>
          <t>Auto de archivo</t>
        </is>
      </c>
      <c r="AU73" s="25" t="inlineStr">
        <is>
          <t>Se realizan actas de visita tanto con la quejosa como con la presunta perjudicante; las dos agumentan no ser las que dañan las matas y ambas se echan la culpa. Al parecer el caso se puede concluir que es mala conviviencia.</t>
        </is>
      </c>
      <c r="AV73" s="38" t="n"/>
      <c r="AX73" s="38" t="n"/>
    </row>
    <row r="74">
      <c r="A74" t="inlineStr">
        <is>
          <t>071-2016</t>
        </is>
      </c>
      <c r="B74" s="43" t="n">
        <v>370260</v>
      </c>
      <c r="C74" s="25" t="inlineStr">
        <is>
          <t>LOTE-PREDIO</t>
        </is>
      </c>
      <c r="G74" t="inlineStr">
        <is>
          <t>Visita de control y seguimiento</t>
        </is>
      </c>
      <c r="H74" t="inlineStr">
        <is>
          <t>de oficio</t>
        </is>
      </c>
      <c r="S74">
        <f>CONCATENATE(I74," ",J74," ",K74," ",L74," ",M74," ",N74," ",O74," ",P74," ",Q74," ",R74)</f>
        <v/>
      </c>
      <c r="V74" s="25" t="inlineStr">
        <is>
          <t>Proyecto Murano.</t>
        </is>
      </c>
      <c r="W74" s="25" t="inlineStr">
        <is>
          <t>KR</t>
        </is>
      </c>
      <c r="X74" s="25" t="n">
        <v>42</v>
      </c>
      <c r="AA74" s="25" t="n">
        <v>39</v>
      </c>
      <c r="AC74" s="25" t="n">
        <v>40</v>
      </c>
      <c r="AD74" s="25" t="inlineStr">
        <is>
          <t>SUR</t>
        </is>
      </c>
      <c r="AG74" s="25">
        <f>CONCATENATE(W74," ",X74," ",Y74," ",Z74," ",AA74," ",AB74," ",AC74," ",AD74," ",AE74," ",AF74)</f>
        <v/>
      </c>
      <c r="AH74" s="25" t="inlineStr">
        <is>
          <t>900210124-0</t>
        </is>
      </c>
      <c r="AI74" s="25" t="n">
        <v>2769416</v>
      </c>
      <c r="AJ74" s="25" t="inlineStr">
        <is>
          <t>El Dorado</t>
        </is>
      </c>
      <c r="AO74" s="25" t="n">
        <v>7</v>
      </c>
      <c r="AP74" s="34" t="n">
        <v>42423</v>
      </c>
      <c r="AQ74" s="34" t="n">
        <v>42410</v>
      </c>
      <c r="AR74" s="46" t="n"/>
      <c r="AT74" s="25" t="inlineStr">
        <is>
          <t>Auto de archivo</t>
        </is>
      </c>
      <c r="AV74" s="38" t="n">
        <v>42136</v>
      </c>
      <c r="AW74" s="37" t="inlineStr">
        <is>
          <t>A. Arbelaez</t>
        </is>
      </c>
      <c r="AX74" s="38" t="n">
        <v>42136</v>
      </c>
      <c r="AY74" s="38" t="n">
        <v>42410</v>
      </c>
      <c r="AZ74" s="37" t="inlineStr">
        <is>
          <t>A. Arbelaez</t>
        </is>
      </c>
      <c r="BA74" s="38" t="n">
        <v>42410</v>
      </c>
    </row>
    <row r="75">
      <c r="A75" t="inlineStr">
        <is>
          <t>072-2016</t>
        </is>
      </c>
      <c r="B75" s="78" t="n">
        <v>368819</v>
      </c>
      <c r="C75" s="25" t="inlineStr">
        <is>
          <t>FAUNA DOMÉSTICA</t>
        </is>
      </c>
      <c r="G75" t="inlineStr">
        <is>
          <t>Se solicita citar a acta de compromiso a la perjudiciante.</t>
        </is>
      </c>
      <c r="H75" t="inlineStr">
        <is>
          <t>Porton de Alcala - Administrador Juan Carlos Velez.</t>
        </is>
      </c>
      <c r="S75">
        <f>CONCATENATE(I75," ",J75," ",K75," ",L75," ",M75," ",N75," ",O75," ",P75," ",Q75," ",R75)</f>
        <v/>
      </c>
      <c r="U75" s="25" t="n">
        <v>3218564730</v>
      </c>
      <c r="V75" s="25" t="inlineStr">
        <is>
          <t>Wendy Benavides Perez</t>
        </is>
      </c>
      <c r="W75" s="25" t="inlineStr">
        <is>
          <t>CL</t>
        </is>
      </c>
      <c r="X75" s="25" t="n">
        <v>39</v>
      </c>
      <c r="Y75" s="25" t="inlineStr">
        <is>
          <t>A</t>
        </is>
      </c>
      <c r="Z75" s="25" t="inlineStr">
        <is>
          <t>SUR</t>
        </is>
      </c>
      <c r="AA75" s="25" t="n">
        <v>43</v>
      </c>
      <c r="AB75" s="25" t="inlineStr">
        <is>
          <t>A</t>
        </is>
      </c>
      <c r="AC75" s="25" t="n">
        <v>150</v>
      </c>
      <c r="AF75" s="25" t="inlineStr">
        <is>
          <t>Torre 8 - Apto 501</t>
        </is>
      </c>
      <c r="AG75" s="25">
        <f>CONCATENATE(W75," ",X75," ",Y75," ",Z75," ",AA75," ",AB75," ",AC75," ",AD75," ",AE75," ",AF75)</f>
        <v/>
      </c>
      <c r="AH75" s="25" t="inlineStr">
        <is>
          <t>no reporta</t>
        </is>
      </c>
      <c r="AI75" s="25" t="inlineStr">
        <is>
          <t>no reporta</t>
        </is>
      </c>
      <c r="AJ75" s="25" t="inlineStr">
        <is>
          <t>Alcalá</t>
        </is>
      </c>
      <c r="AO75" s="25" t="n">
        <v>8</v>
      </c>
      <c r="AP75" s="34" t="n">
        <v>42416</v>
      </c>
      <c r="AQ75" s="34" t="n">
        <v>42513</v>
      </c>
      <c r="AR75" s="46" t="n"/>
      <c r="AT75" s="25" t="inlineStr">
        <is>
          <t>Auto de archivo</t>
        </is>
      </c>
      <c r="AV75" s="38" t="n"/>
      <c r="AX75" s="38" t="n"/>
    </row>
    <row r="76">
      <c r="A76" t="inlineStr">
        <is>
          <t>073-2016</t>
        </is>
      </c>
      <c r="B76" s="78" t="n">
        <v>370091</v>
      </c>
      <c r="C76" s="25" t="inlineStr">
        <is>
          <t>FAUNA DOMÉSTICA</t>
        </is>
      </c>
      <c r="G76" t="inlineStr">
        <is>
          <t>Yo iba caminando por la calle cuando pase al frente de la finca del señor Eliecer los perros me mordieron, el señor no se digno a llevarme al hospital me atendieron en la clinica las vegas.</t>
        </is>
      </c>
      <c r="H76" t="inlineStr">
        <is>
          <t>Margarita Maria Tenorio</t>
        </is>
      </c>
      <c r="I76" s="25" t="inlineStr">
        <is>
          <t>CL</t>
        </is>
      </c>
      <c r="J76" s="25" t="n">
        <v>48</v>
      </c>
      <c r="K76" s="25" t="inlineStr">
        <is>
          <t>C</t>
        </is>
      </c>
      <c r="L76" s="25" t="inlineStr">
        <is>
          <t>SUR</t>
        </is>
      </c>
      <c r="M76" s="25" t="n">
        <v>36</v>
      </c>
      <c r="O76" s="25" t="n">
        <v>235</v>
      </c>
      <c r="S76">
        <f>CONCATENATE(I76," ",J76," ",K76," ",L76," ",M76," ",N76," ",O76," ",P76," ",Q76," ",R76)</f>
        <v/>
      </c>
      <c r="U76" s="25" t="n">
        <v>3026465</v>
      </c>
      <c r="V76" s="25" t="inlineStr">
        <is>
          <t>Eliecer Contreras</t>
        </is>
      </c>
      <c r="W76" s="25" t="inlineStr">
        <is>
          <t>CL</t>
        </is>
      </c>
      <c r="X76" s="25" t="n">
        <v>48</v>
      </c>
      <c r="Y76" s="25" t="inlineStr">
        <is>
          <t>C</t>
        </is>
      </c>
      <c r="Z76" s="25" t="inlineStr">
        <is>
          <t>SUR</t>
        </is>
      </c>
      <c r="AA76" s="25" t="n">
        <v>37</v>
      </c>
      <c r="AC76" s="25" t="n">
        <v>116</v>
      </c>
      <c r="AG76" s="25">
        <f>CONCATENATE(W76," ",X76," ",Y76," ",Z76," ",AA76," ",AB76," ",AC76," ",AD76," ",AE76," ",AF76)</f>
        <v/>
      </c>
      <c r="AH76" s="25" t="inlineStr">
        <is>
          <t>no reporta</t>
        </is>
      </c>
      <c r="AI76" s="25" t="n">
        <v>3335154</v>
      </c>
      <c r="AJ76" s="25" t="inlineStr">
        <is>
          <t>Loma del Barro</t>
        </is>
      </c>
      <c r="AO76" s="25" t="n">
        <v>7</v>
      </c>
      <c r="AP76" s="34" t="n">
        <v>42423</v>
      </c>
      <c r="AQ76" s="34" t="n">
        <v>42424</v>
      </c>
      <c r="AR76" s="46" t="n"/>
      <c r="AT76" s="25" t="inlineStr">
        <is>
          <t>Auto de archivo</t>
        </is>
      </c>
    </row>
    <row r="77">
      <c r="A77" t="inlineStr">
        <is>
          <t>074-2016</t>
        </is>
      </c>
      <c r="B77" s="78" t="n">
        <v>132625</v>
      </c>
      <c r="C77" s="25" t="inlineStr">
        <is>
          <t>LOTE-PREDIO</t>
        </is>
      </c>
      <c r="D77" s="25" t="inlineStr">
        <is>
          <t>ESCOMBROS</t>
        </is>
      </c>
      <c r="G77" t="inlineStr">
        <is>
          <t>Quema y residuos solidos y/o escombros y autorizaciones establecidos por la normatividad vigente</t>
        </is>
      </c>
      <c r="H77" t="inlineStr">
        <is>
          <t>de oficio (Incp. Palmas)</t>
        </is>
      </c>
      <c r="S77">
        <f>CONCATENATE(I77," ",J77," ",K77," ",L77," ",M77," ",N77," ",O77," ",P77," ",Q77," ",R77)</f>
        <v/>
      </c>
      <c r="V77" s="25" t="inlineStr">
        <is>
          <t>Juan Fernando Quintero Morales</t>
        </is>
      </c>
      <c r="AF77" s="25" t="inlineStr">
        <is>
          <t>Sector la Esperanza detrás de la parcelacion Veranda.</t>
        </is>
      </c>
      <c r="AG77" s="25">
        <f>CONCATENATE(W77," ",X77," ",Y77," ",Z77," ",AA77," ",AB77," ",AC77," ",AD77," ",AE77," ",AF77)</f>
        <v/>
      </c>
      <c r="AH77" s="25" t="inlineStr">
        <is>
          <t>no reporta</t>
        </is>
      </c>
      <c r="AI77" s="25" t="n">
        <v>3860223</v>
      </c>
      <c r="AJ77" s="25" t="inlineStr">
        <is>
          <t>Las Palmas</t>
        </is>
      </c>
      <c r="AK77" s="25" t="inlineStr">
        <is>
          <t>Las Palmas</t>
        </is>
      </c>
      <c r="AO77" s="25" t="n">
        <v>12</v>
      </c>
      <c r="AP77" s="34" t="n">
        <v>42423</v>
      </c>
      <c r="AQ77" s="34" t="n">
        <v>42547</v>
      </c>
      <c r="AR77" s="46" t="n"/>
      <c r="AT77" s="25" t="inlineStr">
        <is>
          <t>Auto de archivo</t>
        </is>
      </c>
    </row>
    <row r="78">
      <c r="A78" t="inlineStr">
        <is>
          <t>075-2016</t>
        </is>
      </c>
      <c r="B78" s="78" t="n">
        <v>132626</v>
      </c>
      <c r="C78" s="25" t="inlineStr">
        <is>
          <t>LOTE-PREDIO</t>
        </is>
      </c>
      <c r="D78" s="25" t="inlineStr">
        <is>
          <t>ESCOMBROS</t>
        </is>
      </c>
      <c r="G78" t="inlineStr">
        <is>
          <t>Quema y residuos solidos y/o escombros y autorizaciones establecidos por la normatividad vigente</t>
        </is>
      </c>
      <c r="H78" t="inlineStr">
        <is>
          <t>de oficio (Incp. Palmas)</t>
        </is>
      </c>
      <c r="S78">
        <f>CONCATENATE(I78," ",J78," ",K78," ",L78," ",M78," ",N78," ",O78," ",P78," ",Q78," ",R78)</f>
        <v/>
      </c>
      <c r="V78" s="25" t="inlineStr">
        <is>
          <t>Cristian Vargas Gallego</t>
        </is>
      </c>
      <c r="AF78" s="25" t="inlineStr">
        <is>
          <t>Verada Pantanillo Sector los Rios</t>
        </is>
      </c>
      <c r="AG78" s="25">
        <f>CONCATENATE(W78," ",X78," ",Y78," ",Z78," ",AA78," ",AB78," ",AC78," ",AD78," ",AE78," ",AF78)</f>
        <v/>
      </c>
      <c r="AH78" s="25" t="inlineStr">
        <is>
          <t>no reporta</t>
        </is>
      </c>
      <c r="AI78" s="25" t="n">
        <v>5381541</v>
      </c>
      <c r="AJ78" s="25" t="inlineStr">
        <is>
          <t>Pantanillo</t>
        </is>
      </c>
      <c r="AK78" s="25" t="inlineStr">
        <is>
          <t>Pantanillo</t>
        </is>
      </c>
      <c r="AO78" s="25" t="n">
        <v>13</v>
      </c>
      <c r="AP78" s="34" t="n">
        <v>42423</v>
      </c>
      <c r="AQ78" s="34" t="n">
        <v>42524</v>
      </c>
      <c r="AR78" s="46" t="n"/>
      <c r="AT78" s="25" t="inlineStr">
        <is>
          <t>Auto de archivo</t>
        </is>
      </c>
    </row>
    <row r="79">
      <c r="A79" t="inlineStr">
        <is>
          <t>076-2016</t>
        </is>
      </c>
      <c r="B79" s="78" t="n">
        <v>370873</v>
      </c>
      <c r="C79" s="25" t="inlineStr">
        <is>
          <t>HÍDRICO</t>
        </is>
      </c>
      <c r="D79" s="25" t="inlineStr">
        <is>
          <t>RESIDUO ESPECIAL</t>
        </is>
      </c>
      <c r="G79" t="inlineStr">
        <is>
          <t>Contaminacion de quebrada la morgan con aguas negras procedentes de la cocina y con escombros de una construccion.</t>
        </is>
      </c>
      <c r="H79" t="inlineStr">
        <is>
          <t>de oficio</t>
        </is>
      </c>
      <c r="S79">
        <f>CONCATENATE(I79," ",J79," ",K79," ",L79," ",M79," ",N79," ",O79," ",P79," ",Q79," ",R79)</f>
        <v/>
      </c>
      <c r="V79" s="25" t="inlineStr">
        <is>
          <t>Restaurante Sancho Paisa</t>
        </is>
      </c>
      <c r="AF79" s="25" t="inlineStr">
        <is>
          <t>Kilometro 16 via las palmas</t>
        </is>
      </c>
      <c r="AG79" s="25">
        <f>CONCATENATE(W79," ",X79," ",Y79," ",Z79," ",AA79," ",AB79," ",AC79," ",AD79," ",AE79," ",AF79)</f>
        <v/>
      </c>
      <c r="AH79" s="25" t="inlineStr">
        <is>
          <t>39384221-0</t>
        </is>
      </c>
      <c r="AI79" s="25" t="inlineStr">
        <is>
          <t>3860752 - 3113210426</t>
        </is>
      </c>
      <c r="AJ79" s="25" t="inlineStr">
        <is>
          <t>Las Palmas</t>
        </is>
      </c>
      <c r="AK79" s="25" t="inlineStr">
        <is>
          <t>Las Palmas</t>
        </is>
      </c>
      <c r="AO79" s="25" t="n">
        <v>12</v>
      </c>
      <c r="AP79" s="34" t="n">
        <v>42426</v>
      </c>
      <c r="AQ79" s="34" t="n">
        <v>42465</v>
      </c>
      <c r="AR79" s="46" t="n"/>
      <c r="AT79" s="25" t="inlineStr">
        <is>
          <t>Auto de archivo</t>
        </is>
      </c>
      <c r="AV79" s="38" t="n"/>
      <c r="AX79" s="38" t="n"/>
    </row>
    <row r="80">
      <c r="A80" t="inlineStr">
        <is>
          <t>077-2016</t>
        </is>
      </c>
      <c r="B80" s="78" t="n">
        <v>370859</v>
      </c>
      <c r="C80" s="25" t="inlineStr">
        <is>
          <t>HÍDRICO</t>
        </is>
      </c>
      <c r="G80" t="inlineStr">
        <is>
          <t>Lavadero de carros que hace uso ineficiente y excesivo del agua, problemas de vertimiento.</t>
        </is>
      </c>
      <c r="H80" t="inlineStr">
        <is>
          <t>Anonimo</t>
        </is>
      </c>
      <c r="S80">
        <f>CONCATENATE(I80," ",J80," ",K80," ",L80," ",M80," ",N80," ",O80," ",P80," ",Q80," ",R80)</f>
        <v/>
      </c>
      <c r="V80" s="25" t="inlineStr">
        <is>
          <t>Jhony Castañeda</t>
        </is>
      </c>
      <c r="W80" s="25" t="inlineStr">
        <is>
          <t>CL</t>
        </is>
      </c>
      <c r="X80" s="25" t="n">
        <v>41</v>
      </c>
      <c r="Y80" s="25" t="inlineStr">
        <is>
          <t>B</t>
        </is>
      </c>
      <c r="Z80" s="25" t="inlineStr">
        <is>
          <t>SUR</t>
        </is>
      </c>
      <c r="AA80" s="25" t="n">
        <v>29</v>
      </c>
      <c r="AB80" s="25" t="inlineStr">
        <is>
          <t>A</t>
        </is>
      </c>
      <c r="AC80" s="25" t="n">
        <v>5</v>
      </c>
      <c r="AG80" s="25">
        <f>CONCATENATE(W80," ",X80," ",Y80," ",Z80," ",AA80," ",AB80," ",AC80," ",AD80," ",AE80," ",AF80)</f>
        <v/>
      </c>
      <c r="AH80" s="25" t="inlineStr">
        <is>
          <t>no reporta</t>
        </is>
      </c>
      <c r="AI80" s="25" t="inlineStr">
        <is>
          <t>no reporta</t>
        </is>
      </c>
      <c r="AJ80" s="25" t="inlineStr">
        <is>
          <t>San Rafael</t>
        </is>
      </c>
      <c r="AO80" s="25" t="n">
        <v>6</v>
      </c>
      <c r="AP80" s="34" t="n">
        <v>42426</v>
      </c>
      <c r="AQ80" s="34" t="n">
        <v>42508</v>
      </c>
      <c r="AR80" s="46" t="n"/>
      <c r="AT80" s="25" t="inlineStr">
        <is>
          <t>Auto de archivo</t>
        </is>
      </c>
      <c r="AU80" s="25" t="inlineStr">
        <is>
          <t>Se realiza visita se le solicita al perjudiciante el correcto uso del agua.</t>
        </is>
      </c>
    </row>
    <row r="81">
      <c r="A81" t="inlineStr">
        <is>
          <t>078-2016</t>
        </is>
      </c>
      <c r="B81" s="78" t="n">
        <v>370318</v>
      </c>
      <c r="C81" s="25" t="inlineStr">
        <is>
          <t>FAUNA DOMÉSTICA</t>
        </is>
      </c>
      <c r="G81" t="inlineStr">
        <is>
          <t>El perro mordio a mi hijo de 8 años, el niño fue atendido en Envisalud.</t>
        </is>
      </c>
      <c r="H81" t="inlineStr">
        <is>
          <t>Paola Andrea Cataño Villegas</t>
        </is>
      </c>
      <c r="I81" s="25" t="inlineStr">
        <is>
          <t>CL</t>
        </is>
      </c>
      <c r="J81" s="25" t="n">
        <v>41</v>
      </c>
      <c r="K81" s="25" t="inlineStr">
        <is>
          <t>BB</t>
        </is>
      </c>
      <c r="L81" s="25" t="inlineStr">
        <is>
          <t>SUR</t>
        </is>
      </c>
      <c r="M81" s="25" t="n">
        <v>29</v>
      </c>
      <c r="N81" s="25" t="inlineStr">
        <is>
          <t>AA</t>
        </is>
      </c>
      <c r="O81" s="25" t="n">
        <v>26</v>
      </c>
      <c r="S81">
        <f>CONCATENATE(I81," ",J81," ",K81," ",L81," ",M81," ",N81," ",O81," ",P81," ",Q81," ",R81)</f>
        <v/>
      </c>
      <c r="T81" s="46" t="n"/>
      <c r="V81" s="25" t="inlineStr">
        <is>
          <t>Edwin Alexander Cordoba Hoguin</t>
        </is>
      </c>
      <c r="W81" s="25" t="inlineStr">
        <is>
          <t>KR</t>
        </is>
      </c>
      <c r="X81" s="25" t="n">
        <v>29</v>
      </c>
      <c r="Y81" s="25" t="inlineStr">
        <is>
          <t>AA</t>
        </is>
      </c>
      <c r="AA81" s="25" t="n">
        <v>41</v>
      </c>
      <c r="AB81" s="25" t="inlineStr">
        <is>
          <t>B</t>
        </is>
      </c>
      <c r="AC81" s="25" t="n">
        <v>86</v>
      </c>
      <c r="AD81" s="25" t="inlineStr">
        <is>
          <t>SUR</t>
        </is>
      </c>
      <c r="AF81" s="25" t="inlineStr">
        <is>
          <t>Interior 112</t>
        </is>
      </c>
      <c r="AG81" s="25">
        <f>CONCATENATE(W81," ",X81," ",Y81," ",Z81," ",AA81," ",AB81," ",AC81," ",AD81," ",AE81," ",AF81)</f>
        <v/>
      </c>
      <c r="AH81" s="25" t="inlineStr">
        <is>
          <t>no reporta</t>
        </is>
      </c>
      <c r="AI81" s="25" t="inlineStr">
        <is>
          <t>no reporta</t>
        </is>
      </c>
      <c r="AJ81" s="25" t="inlineStr">
        <is>
          <t>San Rafael</t>
        </is>
      </c>
      <c r="AO81" s="25" t="n">
        <v>6</v>
      </c>
      <c r="AP81" s="34" t="n">
        <v>42426</v>
      </c>
      <c r="AQ81" s="34" t="n">
        <v>42475</v>
      </c>
      <c r="AR81" s="46" t="n"/>
      <c r="AT81" s="25" t="inlineStr">
        <is>
          <t>Auto de archivo</t>
        </is>
      </c>
    </row>
    <row r="82">
      <c r="A82" t="inlineStr">
        <is>
          <t>079-2016</t>
        </is>
      </c>
      <c r="B82" s="78" t="n">
        <v>5393</v>
      </c>
      <c r="C82" s="25" t="inlineStr">
        <is>
          <t>LOTE-PREDIO</t>
        </is>
      </c>
      <c r="G82" t="inlineStr">
        <is>
          <t>Verificacion y control de los recursos naturales en Casa Vieja</t>
        </is>
      </c>
      <c r="H82" t="inlineStr">
        <is>
          <t>de oficio</t>
        </is>
      </c>
      <c r="S82">
        <f>CONCATENATE(I82," ",J82," ",K82," ",L82," ",M82," ",N82," ",O82," ",P82," ",Q82," ",R82)</f>
        <v/>
      </c>
      <c r="V82" s="25" t="inlineStr">
        <is>
          <t>Inversiones Casa Vieja Ltda.</t>
        </is>
      </c>
      <c r="AG82" s="25">
        <f>CONCATENATE(W82," ",X82," ",Y82," ",Z82," ",AA82," ",AB82," ",AC82," ",AD82," ",AE82," ",AF82)</f>
        <v/>
      </c>
      <c r="AH82" s="25" t="n">
        <v>890918518</v>
      </c>
      <c r="AI82" s="25" t="n">
        <v>3213540</v>
      </c>
      <c r="AJ82" s="25" t="inlineStr">
        <is>
          <t>Las Palmas</t>
        </is>
      </c>
      <c r="AK82" s="25" t="inlineStr">
        <is>
          <t>Las Palmas</t>
        </is>
      </c>
      <c r="AO82" s="25" t="n">
        <v>12</v>
      </c>
      <c r="AP82" s="34" t="n">
        <v>42426</v>
      </c>
      <c r="AQ82" s="34" t="n">
        <v>42419</v>
      </c>
      <c r="AR82" s="46" t="n"/>
      <c r="AT82" s="25" t="inlineStr">
        <is>
          <t>Auto de archivo</t>
        </is>
      </c>
    </row>
    <row r="83">
      <c r="A83" t="inlineStr">
        <is>
          <t>080-2016</t>
        </is>
      </c>
      <c r="B83" s="43" t="inlineStr">
        <is>
          <t>160sae- 1602 2786</t>
        </is>
      </c>
      <c r="C83" s="25" t="inlineStr">
        <is>
          <t>FLORA</t>
        </is>
      </c>
      <c r="G83" t="inlineStr">
        <is>
          <t>Orden de policía para aprovechamiento de árbol aislado por riesgo de volcamiento.</t>
        </is>
      </c>
      <c r="H83" t="inlineStr">
        <is>
          <t xml:space="preserve">Alba Mery Betancur </t>
        </is>
      </c>
      <c r="S83">
        <f>CONCATENATE(I83," ",J83," ",K83," ",L83," ",M83," ",N83," ",O83," ",P83," ",Q83," ",R83)</f>
        <v/>
      </c>
      <c r="V83" s="25" t="inlineStr">
        <is>
          <t>Maria Fabiola Vizcarra</t>
        </is>
      </c>
      <c r="AG83" s="25">
        <f>CONCATENATE(W83," ",X83," ",Y83," ",Z83," ",AA83," ",AB83," ",AC83," ",AD83," ",AE83," ",AF83)</f>
        <v/>
      </c>
      <c r="AH83" s="46" t="inlineStr">
        <is>
          <t>no reporta</t>
        </is>
      </c>
      <c r="AI83" s="25" t="inlineStr">
        <is>
          <t>no reporta</t>
        </is>
      </c>
      <c r="AJ83" s="25" t="inlineStr">
        <is>
          <t>El Salado</t>
        </is>
      </c>
      <c r="AO83" s="25" t="n">
        <v>6</v>
      </c>
      <c r="AP83" s="34" t="n">
        <v>42426</v>
      </c>
      <c r="AQ83" s="34" t="n">
        <v>42425</v>
      </c>
      <c r="AR83" s="46" t="n"/>
      <c r="AT83" s="25" t="inlineStr">
        <is>
          <t>Auto de archivo</t>
        </is>
      </c>
      <c r="AV83" s="38" t="n"/>
      <c r="AX83" s="38" t="n"/>
    </row>
    <row r="84">
      <c r="A84" t="inlineStr">
        <is>
          <t>081-2016</t>
        </is>
      </c>
      <c r="B84" s="43" t="n">
        <v>369358</v>
      </c>
      <c r="C84" s="25" t="inlineStr">
        <is>
          <t>FLORA</t>
        </is>
      </c>
      <c r="G84" t="inlineStr">
        <is>
          <t>Guaduas de lote vecino que estan perjudicando a la urbanizacion Azur</t>
        </is>
      </c>
      <c r="H84" t="inlineStr">
        <is>
          <t>Urbanizacion Azur casas PH.</t>
        </is>
      </c>
      <c r="I84" s="25" t="inlineStr">
        <is>
          <t>KR</t>
        </is>
      </c>
      <c r="J84" s="25" t="n">
        <v>25</v>
      </c>
      <c r="K84" s="25" t="inlineStr">
        <is>
          <t>B</t>
        </is>
      </c>
      <c r="M84" s="25" t="n">
        <v>27</v>
      </c>
      <c r="N84" s="25" t="inlineStr">
        <is>
          <t>B</t>
        </is>
      </c>
      <c r="O84" s="25" t="n">
        <v>15</v>
      </c>
      <c r="P84" s="25" t="inlineStr">
        <is>
          <t>SUR</t>
        </is>
      </c>
      <c r="S84">
        <f>CONCATENATE(I84," ",J84," ",K84," ",L84," ",M84," ",N84," ",O84," ",P84," ",Q84," ",R84)</f>
        <v/>
      </c>
      <c r="V84" s="25" t="inlineStr">
        <is>
          <t>Luz Marina Posada Mejia</t>
        </is>
      </c>
      <c r="AF84" s="25" t="inlineStr">
        <is>
          <t>Finca La Migaja</t>
        </is>
      </c>
      <c r="AG84" s="25">
        <f>CONCATENATE(W84," ",X84," ",Y84," ",Z84," ",AA84," ",AB84," ",AC84," ",AD84," ",AE84," ",AF84)</f>
        <v/>
      </c>
      <c r="AH84" s="25" t="inlineStr">
        <is>
          <t>no reporta</t>
        </is>
      </c>
      <c r="AI84" s="25" t="inlineStr">
        <is>
          <t>no reporta</t>
        </is>
      </c>
      <c r="AJ84" s="25" t="inlineStr">
        <is>
          <t>El Esmeraldal</t>
        </is>
      </c>
      <c r="AO84" s="25" t="n">
        <v>4</v>
      </c>
      <c r="AP84" s="34" t="n">
        <v>42426</v>
      </c>
      <c r="AQ84" s="34" t="n">
        <v>42579</v>
      </c>
      <c r="AR84" s="46" t="n"/>
      <c r="AT84" s="25" t="inlineStr">
        <is>
          <t>Auto de archivo</t>
        </is>
      </c>
      <c r="AU84" s="25" t="inlineStr">
        <is>
          <t xml:space="preserve">Se Hablo con la Sra. Luz Marina Posada, via telefonica, la sra. Argumenta que ella es una persona adulta mayor y que la cuidan dos sobrinos, uno que trabaja en el Dia la cuida de noche y uno que trabaja de noche la cuida en el dia, que ella no sale y no tiene tiempo para ir a ninguna citacion, igualmente argumenta que ella no talara las guaduas y tampoco realizara el respectivo mantenimiento que esto solo ocurrira cuando ella muera por uqe las guaduas desde que su papa estaba vivo estan hay y que el las cuidaba mucho. </t>
        </is>
      </c>
      <c r="AV84" s="38" t="n"/>
      <c r="AX84" s="38" t="n"/>
    </row>
    <row r="85">
      <c r="A85" t="inlineStr">
        <is>
          <t>082-2016</t>
        </is>
      </c>
      <c r="B85" s="43" t="n">
        <v>371232</v>
      </c>
      <c r="C85" s="25" t="inlineStr">
        <is>
          <t>LOTE-PREDIO</t>
        </is>
      </c>
      <c r="G85" t="inlineStr">
        <is>
          <t>dentro del predio de mi propiedad, solicitan que la vecina pase el tanque de predio.</t>
        </is>
      </c>
      <c r="H85" t="inlineStr">
        <is>
          <t>Gloria Ines Arango Rozo</t>
        </is>
      </c>
      <c r="I85" s="25" t="inlineStr">
        <is>
          <t>KR</t>
        </is>
      </c>
      <c r="J85" s="25" t="n">
        <v>43</v>
      </c>
      <c r="K85" s="25" t="inlineStr">
        <is>
          <t>A</t>
        </is>
      </c>
      <c r="M85" s="25" t="n">
        <v>36</v>
      </c>
      <c r="O85" s="25" t="n">
        <v>38</v>
      </c>
      <c r="P85" s="25" t="inlineStr">
        <is>
          <t>SUR</t>
        </is>
      </c>
      <c r="S85">
        <f>CONCATENATE(I85," ",J85," ",K85," ",L85," ",M85," ",N85," ",O85," ",P85," ",Q85," ",R85)</f>
        <v/>
      </c>
      <c r="T85" s="46" t="n"/>
      <c r="U85" s="25" t="inlineStr">
        <is>
          <t>2761983 - 3137670337</t>
        </is>
      </c>
      <c r="V85" s="25" t="inlineStr">
        <is>
          <t>Por determinar</t>
        </is>
      </c>
      <c r="W85" s="25" t="inlineStr">
        <is>
          <t>CL</t>
        </is>
      </c>
      <c r="X85" s="25" t="n">
        <v>36</v>
      </c>
      <c r="Z85" s="25" t="inlineStr">
        <is>
          <t>SUR</t>
        </is>
      </c>
      <c r="AA85" s="25" t="n">
        <v>22</v>
      </c>
      <c r="AC85" s="25" t="n">
        <v>5</v>
      </c>
      <c r="AF85" s="25" t="inlineStr">
        <is>
          <t>interior 103</t>
        </is>
      </c>
      <c r="AG85" s="25">
        <f>CONCATENATE(W85," ",X85," ",Y85," ",Z85," ",AA85," ",AB85," ",AC85," ",AD85," ",AE85," ",AF85)</f>
        <v/>
      </c>
      <c r="AH85" s="25" t="inlineStr">
        <is>
          <t>no reporta</t>
        </is>
      </c>
      <c r="AI85" s="25" t="inlineStr">
        <is>
          <t>no reporta</t>
        </is>
      </c>
      <c r="AJ85" s="25" t="inlineStr">
        <is>
          <t>El Chocho</t>
        </is>
      </c>
      <c r="AO85" s="25" t="n">
        <v>5</v>
      </c>
      <c r="AP85" s="34" t="n">
        <v>42430</v>
      </c>
      <c r="AQ85" s="34" t="n">
        <v>42578</v>
      </c>
      <c r="AR85" s="46" t="n"/>
      <c r="AT85" s="25" t="inlineStr">
        <is>
          <t>Auto de archivo</t>
        </is>
      </c>
    </row>
    <row r="86">
      <c r="A86" t="inlineStr">
        <is>
          <t>083-2016</t>
        </is>
      </c>
      <c r="B86" s="43" t="n">
        <v>371357</v>
      </c>
      <c r="C86" s="25" t="inlineStr">
        <is>
          <t>LOTE-PREDIO</t>
        </is>
      </c>
      <c r="G86" t="inlineStr">
        <is>
          <t>verificacion a proyecto urbanistico.</t>
        </is>
      </c>
      <c r="H86" t="inlineStr">
        <is>
          <t>de oficio</t>
        </is>
      </c>
      <c r="S86">
        <f>CONCATENATE(I86," ",J86," ",K86," ",L86," ",M86," ",N86," ",O86," ",P86," ",Q86," ",R86)</f>
        <v/>
      </c>
      <c r="T86" s="46" t="n"/>
      <c r="V86" s="25" t="inlineStr">
        <is>
          <t>Santiago Posada</t>
        </is>
      </c>
      <c r="AF86" s="25" t="inlineStr">
        <is>
          <t>lote 1057 Las Plamas sector La Esperanza</t>
        </is>
      </c>
      <c r="AG86" s="25">
        <f>CONCATENATE(W86," ",X86," ",Y86," ",Z86," ",AA86," ",AB86," ",AC86," ",AD86," ",AE86," ",AF86)</f>
        <v/>
      </c>
      <c r="AH86" s="25" t="inlineStr">
        <is>
          <t>no reporta</t>
        </is>
      </c>
      <c r="AI86" s="25" t="inlineStr">
        <is>
          <t>no reporta</t>
        </is>
      </c>
      <c r="AJ86" s="25" t="inlineStr">
        <is>
          <t>Las Palmas</t>
        </is>
      </c>
      <c r="AK86" s="25" t="inlineStr">
        <is>
          <t>Las Palmas</t>
        </is>
      </c>
      <c r="AO86" s="25" t="n">
        <v>12</v>
      </c>
      <c r="AP86" s="34" t="n">
        <v>42430</v>
      </c>
      <c r="AQ86" s="34" t="n">
        <v>42429</v>
      </c>
      <c r="AR86" s="46" t="n"/>
      <c r="AT86" s="25" t="inlineStr">
        <is>
          <t>Auto de archivo</t>
        </is>
      </c>
    </row>
    <row r="87">
      <c r="A87" t="inlineStr">
        <is>
          <t>084-2016</t>
        </is>
      </c>
      <c r="B87" s="43" t="n">
        <v>370943</v>
      </c>
      <c r="C87" s="25" t="inlineStr">
        <is>
          <t>LOTE-PREDIO</t>
        </is>
      </c>
      <c r="D87" s="25" t="inlineStr">
        <is>
          <t>RESIDUOS SOLIDOS</t>
        </is>
      </c>
      <c r="G87" t="inlineStr">
        <is>
          <t>Arrojan todo tipo de residuos solidos en el lote del peticionario.</t>
        </is>
      </c>
      <c r="H87" t="inlineStr">
        <is>
          <t>Willie Garcia</t>
        </is>
      </c>
      <c r="I87" s="25" t="inlineStr">
        <is>
          <t>CL</t>
        </is>
      </c>
      <c r="J87" s="25" t="n">
        <v>40</v>
      </c>
      <c r="K87" s="25" t="inlineStr">
        <is>
          <t>G</t>
        </is>
      </c>
      <c r="L87" s="25" t="inlineStr">
        <is>
          <t>SUR</t>
        </is>
      </c>
      <c r="M87" s="25" t="n">
        <v>25</v>
      </c>
      <c r="O87" s="25" t="n">
        <v>77</v>
      </c>
      <c r="R87" s="25" t="inlineStr">
        <is>
          <t>Interior 129</t>
        </is>
      </c>
      <c r="S87">
        <f>CONCATENATE(I87," ",J87," ",K87," ",L87," ",M87," ",N87," ",O87," ",P87," ",Q87," ",R87)</f>
        <v/>
      </c>
      <c r="T87" s="46" t="n">
        <v>98667279</v>
      </c>
      <c r="U87" s="25" t="inlineStr">
        <is>
          <t>5595500 - 3044448099</t>
        </is>
      </c>
      <c r="V87" s="25" t="inlineStr">
        <is>
          <t>Por determinar</t>
        </is>
      </c>
      <c r="W87" s="25" t="inlineStr">
        <is>
          <t>CL</t>
        </is>
      </c>
      <c r="X87" s="25" t="n">
        <v>40</v>
      </c>
      <c r="Y87" s="25" t="inlineStr">
        <is>
          <t>G</t>
        </is>
      </c>
      <c r="Z87" s="25" t="inlineStr">
        <is>
          <t>SUR</t>
        </is>
      </c>
      <c r="AA87" s="25" t="n">
        <v>25</v>
      </c>
      <c r="AF87" s="25" t="inlineStr">
        <is>
          <t>Piso 4</t>
        </is>
      </c>
      <c r="AG87" s="25">
        <f>CONCATENATE(W87," ",X87," ",Y87," ",Z87," ",AA87," ",AB87," ",AC87," ",AD87," ",AE87," ",AF87)</f>
        <v/>
      </c>
      <c r="AH87" s="25" t="inlineStr">
        <is>
          <t>no reporta</t>
        </is>
      </c>
      <c r="AI87" s="25" t="inlineStr">
        <is>
          <t>no reporta</t>
        </is>
      </c>
      <c r="AJ87" s="25" t="inlineStr">
        <is>
          <t xml:space="preserve">La Mina </t>
        </is>
      </c>
      <c r="AO87" s="25" t="n">
        <v>6</v>
      </c>
      <c r="AP87" s="34" t="n">
        <v>42430</v>
      </c>
      <c r="AQ87" s="34" t="n">
        <v>42584</v>
      </c>
      <c r="AR87" s="46" t="n"/>
      <c r="AS87" s="25" t="inlineStr">
        <is>
          <t>Acta de compromiso</t>
        </is>
      </c>
      <c r="AT87" s="25" t="inlineStr">
        <is>
          <t>Auto de archivo</t>
        </is>
      </c>
      <c r="AU87" s="25" t="inlineStr">
        <is>
          <t>(30/03/2016) El peticionario se presenta y manifiesta que ya la problemática se solucionó por actuerdo entre las partes.</t>
        </is>
      </c>
      <c r="AV87" s="38" t="n">
        <v>42459</v>
      </c>
      <c r="AW87" s="37" t="inlineStr">
        <is>
          <t>J. Guzman</t>
        </is>
      </c>
    </row>
    <row r="88">
      <c r="A88" t="inlineStr">
        <is>
          <t>085-2016</t>
        </is>
      </c>
      <c r="B88" s="43" t="n">
        <v>370942</v>
      </c>
      <c r="C88" s="25" t="inlineStr">
        <is>
          <t>LOTE-PREDIO</t>
        </is>
      </c>
      <c r="G88" t="inlineStr">
        <is>
          <t>Corriente de agua que pasa por predio en contruccion requiere evaluacion por supuestos daños en predio construido</t>
        </is>
      </c>
      <c r="H88" t="inlineStr">
        <is>
          <t>La comunidad - Avicola San Antonio Chingui 2</t>
        </is>
      </c>
      <c r="R88" s="25" t="inlineStr">
        <is>
          <t>Avicola San Antonio Chingui 2</t>
        </is>
      </c>
      <c r="S88">
        <f>CONCATENATE(I88," ",J88," ",K88," ",L88," ",M88," ",N88," ",O88," ",P88," ",Q88," ",R88)</f>
        <v/>
      </c>
      <c r="T88" s="25" t="inlineStr">
        <is>
          <t>no reporta</t>
        </is>
      </c>
      <c r="U88" s="25" t="inlineStr">
        <is>
          <t>no reporta</t>
        </is>
      </c>
      <c r="V88" s="25" t="inlineStr">
        <is>
          <t>Contructor Plan Parcial las Brujas</t>
        </is>
      </c>
      <c r="AF88" s="25" t="inlineStr">
        <is>
          <t>Las Brujas</t>
        </is>
      </c>
      <c r="AG88" s="25">
        <f>CONCATENATE(W88," ",X88," ",Y88," ",Z88," ",AA88," ",AB88," ",AC88," ",AD88," ",AE88," ",AF88)</f>
        <v/>
      </c>
      <c r="AH88" s="25" t="inlineStr">
        <is>
          <t>no reporta</t>
        </is>
      </c>
      <c r="AI88" s="25" t="inlineStr">
        <is>
          <t>no reporta</t>
        </is>
      </c>
      <c r="AJ88" s="25" t="inlineStr">
        <is>
          <t>El Chingui</t>
        </is>
      </c>
      <c r="AO88" s="25" t="n">
        <v>6</v>
      </c>
      <c r="AP88" s="34" t="n">
        <v>42430</v>
      </c>
      <c r="AQ88" s="34" t="n">
        <v>42429</v>
      </c>
      <c r="AR88" s="46" t="n"/>
      <c r="AT88" s="25" t="inlineStr">
        <is>
          <t>Auto de archivo</t>
        </is>
      </c>
      <c r="AV88" s="38" t="n"/>
      <c r="AX88" s="38" t="n"/>
    </row>
    <row r="89">
      <c r="A89" t="inlineStr">
        <is>
          <t>086-2016</t>
        </is>
      </c>
      <c r="B89" s="43" t="inlineStr">
        <is>
          <t>371290 oficio 99</t>
        </is>
      </c>
      <c r="C89" s="25" t="inlineStr">
        <is>
          <t>FAUNA DOMÉSTICA</t>
        </is>
      </c>
      <c r="G89" t="inlineStr">
        <is>
          <t>Perro agrasivo que ya a matado varios animales.</t>
        </is>
      </c>
      <c r="H89" t="inlineStr">
        <is>
          <t>Anonimo</t>
        </is>
      </c>
      <c r="S89">
        <f>CONCATENATE(I89," ",J89," ",K89," ",L89," ",M89," ",N89," ",O89," ",P89," ",Q89," ",R89)</f>
        <v/>
      </c>
      <c r="V89" s="25" t="inlineStr">
        <is>
          <t>Reinaldo Rios</t>
        </is>
      </c>
      <c r="AF89" s="25" t="inlineStr">
        <is>
          <t xml:space="preserve">Vereda Perico  </t>
        </is>
      </c>
      <c r="AG89" s="25">
        <f>CONCATENATE(W89," ",X89," ",Y89," ",Z89," ",AA89," ",AB89," ",AC89," ",AD89," ",AE89," ",AF89)</f>
        <v/>
      </c>
      <c r="AH89" s="25" t="n">
        <v>15532599</v>
      </c>
      <c r="AI89" s="25" t="n">
        <v>5382206</v>
      </c>
      <c r="AJ89" s="25" t="inlineStr">
        <is>
          <t>Perico</t>
        </is>
      </c>
      <c r="AK89" s="25" t="inlineStr">
        <is>
          <t>Perico</t>
        </is>
      </c>
      <c r="AO89" s="25" t="n">
        <v>13</v>
      </c>
      <c r="AP89" s="34" t="n">
        <v>42430</v>
      </c>
      <c r="AQ89" s="61" t="n">
        <v>42578</v>
      </c>
      <c r="AR89" s="46" t="n"/>
      <c r="AS89" s="25" t="inlineStr">
        <is>
          <t>Código de policia</t>
        </is>
      </c>
      <c r="AT89" s="25" t="inlineStr">
        <is>
          <t>Auto de archivo</t>
        </is>
      </c>
      <c r="AU89" s="25" t="inlineStr">
        <is>
          <t>Conminación</t>
        </is>
      </c>
      <c r="AV89" s="38" t="n"/>
      <c r="AX89" s="38" t="n"/>
    </row>
    <row r="90">
      <c r="A90" t="inlineStr">
        <is>
          <t>087-2016</t>
        </is>
      </c>
      <c r="B90" s="43" t="inlineStr">
        <is>
          <t>371291 - 5495</t>
        </is>
      </c>
      <c r="C90" s="25" t="inlineStr">
        <is>
          <t>FLORA</t>
        </is>
      </c>
      <c r="D90" s="25" t="inlineStr">
        <is>
          <t>MATERIALES DE CONSTRUCCIÓN</t>
        </is>
      </c>
      <c r="G90" t="inlineStr">
        <is>
          <t>Estan ingresando maquinaria y despejando el paso de toda la flora y fauna que existe en el lugar y las zonas de proteccion</t>
        </is>
      </c>
      <c r="H90" t="inlineStr">
        <is>
          <t>de oficio Inspeccion Palmas e inspeccion Ambiental</t>
        </is>
      </c>
      <c r="S90">
        <f>CONCATENATE(I90," ",J90," ",K90," ",L90," ",M90," ",N90," ",O90," ",P90," ",Q90," ",R90)</f>
        <v/>
      </c>
      <c r="T90" s="46" t="n"/>
      <c r="V90" s="25" t="inlineStr">
        <is>
          <t>Por determinar</t>
        </is>
      </c>
      <c r="AF90" s="25" t="inlineStr">
        <is>
          <t>vereda las palmas</t>
        </is>
      </c>
      <c r="AG90" s="25">
        <f>CONCATENATE(W90," ",X90," ",Y90," ",Z90," ",AA90," ",AB90," ",AC90," ",AD90," ",AE90," ",AF90)</f>
        <v/>
      </c>
      <c r="AH90" s="25" t="inlineStr">
        <is>
          <t>no reporta</t>
        </is>
      </c>
      <c r="AI90" s="25" t="inlineStr">
        <is>
          <t>no reporta</t>
        </is>
      </c>
      <c r="AJ90" s="25" t="inlineStr">
        <is>
          <t>Las Palmas</t>
        </is>
      </c>
      <c r="AK90" s="25" t="inlineStr">
        <is>
          <t>Las Palmas</t>
        </is>
      </c>
      <c r="AO90" s="25" t="n">
        <v>12</v>
      </c>
      <c r="AP90" s="34" t="n">
        <v>42430</v>
      </c>
      <c r="AQ90" s="34" t="n">
        <v>42435</v>
      </c>
      <c r="AR90" s="46" t="n"/>
      <c r="AT90" s="25" t="inlineStr">
        <is>
          <t>Auto de archivo</t>
        </is>
      </c>
      <c r="AV90" s="38" t="n">
        <v>42425</v>
      </c>
      <c r="AW90" s="37" t="inlineStr">
        <is>
          <t>J. Guzman - A. Arbelaez</t>
        </is>
      </c>
    </row>
    <row r="91">
      <c r="A91" t="inlineStr">
        <is>
          <t>088-2016</t>
        </is>
      </c>
      <c r="B91" s="43" t="n">
        <v>371289</v>
      </c>
      <c r="C91" s="25" t="inlineStr">
        <is>
          <t>FAUNA DOMÉSTICA</t>
        </is>
      </c>
      <c r="G91" t="inlineStr">
        <is>
          <t>Erika tiene un perro raza brava buldog que es muy agresivo, el perro estaba sin bozal y sin tradilla</t>
        </is>
      </c>
      <c r="H91" t="inlineStr">
        <is>
          <t>Natalia Rendon</t>
        </is>
      </c>
      <c r="S91">
        <f>CONCATENATE(I91," ",J91," ",K91," ",L91," ",M91," ",N91," ",O91," ",P91," ",Q91," ",R91)</f>
        <v/>
      </c>
      <c r="T91" s="25" t="inlineStr">
        <is>
          <t>no reporta</t>
        </is>
      </c>
      <c r="U91" s="25" t="n">
        <v>3195298172</v>
      </c>
      <c r="V91" s="25" t="inlineStr">
        <is>
          <t>Erika Arias</t>
        </is>
      </c>
      <c r="W91" s="25" t="inlineStr">
        <is>
          <t>TR</t>
        </is>
      </c>
      <c r="X91" s="25" t="n">
        <v>35</v>
      </c>
      <c r="Y91" s="25" t="inlineStr">
        <is>
          <t>B</t>
        </is>
      </c>
      <c r="Z91" s="25" t="inlineStr">
        <is>
          <t>SUR</t>
        </is>
      </c>
      <c r="AA91" s="25" t="n">
        <v>31</v>
      </c>
      <c r="AC91" s="25" t="n">
        <v>29</v>
      </c>
      <c r="AG91" s="25">
        <f>CONCATENATE(W91," ",X91," ",Y91," ",Z91," ",AA91," ",AB91," ",AC91," ",AD91," ",AE91," ",AF91)</f>
        <v/>
      </c>
      <c r="AH91" s="25" t="inlineStr">
        <is>
          <t>no reporta</t>
        </is>
      </c>
      <c r="AI91" s="25" t="inlineStr">
        <is>
          <t>no reporta</t>
        </is>
      </c>
      <c r="AJ91" s="25" t="inlineStr">
        <is>
          <t>Uribe Angel</t>
        </is>
      </c>
      <c r="AO91" s="25" t="n">
        <v>3</v>
      </c>
      <c r="AP91" s="34" t="n">
        <v>42430</v>
      </c>
      <c r="AQ91" s="34" t="n">
        <v>42438</v>
      </c>
      <c r="AR91" s="46" t="n"/>
      <c r="AT91" s="25" t="inlineStr">
        <is>
          <t>Auto de archivo</t>
        </is>
      </c>
    </row>
    <row r="92">
      <c r="A92" t="inlineStr">
        <is>
          <t>089-2016</t>
        </is>
      </c>
      <c r="B92" s="43" t="n">
        <v>371274</v>
      </c>
      <c r="C92" s="25" t="inlineStr">
        <is>
          <t>HÍDRICO</t>
        </is>
      </c>
      <c r="G92" t="inlineStr">
        <is>
          <t>La obra que esta por la calle 25 c sur # 25 b 50 interior 125 cortaron unos arboles y tiraron las raices a la quebrada</t>
        </is>
      </c>
      <c r="H92" t="inlineStr">
        <is>
          <t>Maria Isabel Ramirez</t>
        </is>
      </c>
      <c r="S92">
        <f>CONCATENATE(I92," ",J92," ",K92," ",L92," ",M92," ",N92," ",O92," ",P92," ",Q92," ",R92)</f>
        <v/>
      </c>
      <c r="U92" s="25" t="n">
        <v>3360162</v>
      </c>
      <c r="V92" s="25" t="inlineStr">
        <is>
          <t>Erika Arias</t>
        </is>
      </c>
      <c r="W92" s="25" t="inlineStr">
        <is>
          <t>CL</t>
        </is>
      </c>
      <c r="X92" s="25" t="n">
        <v>25</v>
      </c>
      <c r="Y92" s="25" t="inlineStr">
        <is>
          <t>C</t>
        </is>
      </c>
      <c r="Z92" s="25" t="inlineStr">
        <is>
          <t>SUR</t>
        </is>
      </c>
      <c r="AA92" s="25" t="n">
        <v>25</v>
      </c>
      <c r="AB92" s="25" t="inlineStr">
        <is>
          <t>B</t>
        </is>
      </c>
      <c r="AC92" s="25" t="n">
        <v>50</v>
      </c>
      <c r="AF92" s="25" t="inlineStr">
        <is>
          <t>Int. 125 por 3 esquinas</t>
        </is>
      </c>
      <c r="AG92" s="25">
        <f>CONCATENATE(W92," ",X92," ",Y92," ",Z92," ",AA92," ",AB92," ",AC92," ",AD92," ",AE92," ",AF92)</f>
        <v/>
      </c>
      <c r="AH92" s="25" t="inlineStr">
        <is>
          <t>no reporta</t>
        </is>
      </c>
      <c r="AI92" s="25" t="inlineStr">
        <is>
          <t>no reporta</t>
        </is>
      </c>
      <c r="AJ92" s="25" t="inlineStr">
        <is>
          <t>Loma El Atravezado</t>
        </is>
      </c>
      <c r="AO92" s="25" t="n">
        <v>4</v>
      </c>
      <c r="AP92" s="34" t="n">
        <v>42430</v>
      </c>
      <c r="AQ92" s="34" t="n">
        <v>42515</v>
      </c>
      <c r="AR92" s="46" t="n"/>
      <c r="AT92" s="25" t="inlineStr">
        <is>
          <t>Auto de archivo</t>
        </is>
      </c>
    </row>
    <row r="93">
      <c r="A93" t="inlineStr">
        <is>
          <t>090-2016</t>
        </is>
      </c>
      <c r="B93" s="43" t="n">
        <v>371273</v>
      </c>
      <c r="C93" s="25" t="inlineStr">
        <is>
          <t>FLORA</t>
        </is>
      </c>
      <c r="G93" t="inlineStr">
        <is>
          <t>Podaron Arboles sin permiso autorizando por la administradora de la unidad.</t>
        </is>
      </c>
      <c r="H93" t="inlineStr">
        <is>
          <t>Comunidad</t>
        </is>
      </c>
      <c r="R93" s="25" t="inlineStr">
        <is>
          <t>Camino Verde</t>
        </is>
      </c>
      <c r="S93">
        <f>CONCATENATE(I93," ",J93," ",K93," ",L93," ",M93," ",N93," ",O93," ",P93," ",Q93," ",R93)</f>
        <v/>
      </c>
      <c r="T93" s="25" t="inlineStr">
        <is>
          <t>no reporta</t>
        </is>
      </c>
      <c r="U93" s="25" t="inlineStr">
        <is>
          <t>no reporta</t>
        </is>
      </c>
      <c r="V93" s="25" t="inlineStr">
        <is>
          <t>Por determinar</t>
        </is>
      </c>
      <c r="W93" s="25" t="inlineStr">
        <is>
          <t>CL</t>
        </is>
      </c>
      <c r="X93" s="25" t="n">
        <v>39</v>
      </c>
      <c r="Y93" s="25" t="inlineStr">
        <is>
          <t>A</t>
        </is>
      </c>
      <c r="AA93" s="25" t="n">
        <v>27</v>
      </c>
      <c r="AB93" s="25" t="inlineStr">
        <is>
          <t>B</t>
        </is>
      </c>
      <c r="AC93" s="25" t="n">
        <v>40</v>
      </c>
      <c r="AF93" s="25" t="inlineStr">
        <is>
          <t>Camino verde de los naranjos</t>
        </is>
      </c>
      <c r="AG93" s="25">
        <f>CONCATENATE(W93," ",X93," ",Y93," ",Z93," ",AA93," ",AB93," ",AC93," ",AD93," ",AE93," ",AF93)</f>
        <v/>
      </c>
      <c r="AH93" s="25" t="inlineStr">
        <is>
          <t>no reporta</t>
        </is>
      </c>
      <c r="AI93" s="25" t="inlineStr">
        <is>
          <t>no reporta</t>
        </is>
      </c>
      <c r="AJ93" s="25" t="inlineStr">
        <is>
          <t>San José</t>
        </is>
      </c>
      <c r="AO93" s="25" t="n">
        <v>6</v>
      </c>
      <c r="AP93" s="34" t="n">
        <v>42430</v>
      </c>
      <c r="AQ93" s="34" t="n">
        <v>42514</v>
      </c>
      <c r="AR93" s="46" t="n"/>
      <c r="AT93" s="25" t="inlineStr">
        <is>
          <t>Auto de archivo</t>
        </is>
      </c>
      <c r="CE93" s="38" t="n"/>
      <c r="CF93" s="38" t="n"/>
    </row>
    <row r="94">
      <c r="A94" t="inlineStr">
        <is>
          <t>091-2016</t>
        </is>
      </c>
      <c r="B94" s="43" t="n">
        <v>371294</v>
      </c>
      <c r="D94" s="25" t="inlineStr">
        <is>
          <t>RESIDUOS SOLIDOS</t>
        </is>
      </c>
      <c r="G94" t="inlineStr">
        <is>
          <t>Estan acumulando Basuras en la Cra 37 con la calle 45 por los rieles y perjudicandio a la familia de la calle 48 b sur Cra 37-22</t>
        </is>
      </c>
      <c r="H94" t="inlineStr">
        <is>
          <t>de oficio (Enviaseo)</t>
        </is>
      </c>
      <c r="S94">
        <f>CONCATENATE(I94," ",J94," ",K94," ",L94," ",M94," ",N94," ",O94," ",P94," ",Q94," ",R94)</f>
        <v/>
      </c>
      <c r="T94" s="25" t="inlineStr">
        <is>
          <t>no reporta</t>
        </is>
      </c>
      <c r="U94" s="25" t="inlineStr">
        <is>
          <t>no reporta</t>
        </is>
      </c>
      <c r="V94" s="25" t="inlineStr">
        <is>
          <t>Por determinar</t>
        </is>
      </c>
      <c r="W94" s="25" t="inlineStr">
        <is>
          <t>KR</t>
        </is>
      </c>
      <c r="X94" s="25" t="n">
        <v>38</v>
      </c>
      <c r="AA94" s="25" t="n">
        <v>46</v>
      </c>
      <c r="AC94" s="25" t="n">
        <v>10</v>
      </c>
      <c r="AD94" s="25" t="inlineStr">
        <is>
          <t>SUR</t>
        </is>
      </c>
      <c r="AG94" s="25">
        <f>CONCATENATE(W94," ",X94," ",Y94," ",Z94," ",AA94," ",AB94," ",AC94," ",AD94," ",AE94," ",AF94)</f>
        <v/>
      </c>
      <c r="AH94" s="25" t="inlineStr">
        <is>
          <t>no reporta</t>
        </is>
      </c>
      <c r="AI94" s="25" t="inlineStr">
        <is>
          <t>no reporta</t>
        </is>
      </c>
      <c r="AJ94" s="25" t="inlineStr">
        <is>
          <t>El Trianón</t>
        </is>
      </c>
      <c r="AO94" s="25" t="n">
        <v>7</v>
      </c>
      <c r="AP94" s="34" t="n">
        <v>42430</v>
      </c>
      <c r="AQ94" s="34" t="n">
        <v>42509</v>
      </c>
      <c r="AR94" s="46" t="n"/>
      <c r="AT94" s="25" t="inlineStr">
        <is>
          <t>Auto de archivo</t>
        </is>
      </c>
    </row>
    <row r="95">
      <c r="A95" t="inlineStr">
        <is>
          <t>092-2016</t>
        </is>
      </c>
      <c r="B95" s="43" t="n">
        <v>371998</v>
      </c>
      <c r="C95" s="25" t="inlineStr">
        <is>
          <t>LOTE-PREDIO</t>
        </is>
      </c>
      <c r="G95" t="inlineStr">
        <is>
          <t>Tuberia de aguas residuales cruzando lote del predio de la peticionaria</t>
        </is>
      </c>
      <c r="H95" t="inlineStr">
        <is>
          <t>Ana Beatriz Gutierrez</t>
        </is>
      </c>
      <c r="S95">
        <f>CONCATENATE(I95," ",J95," ",K95," ",L95," ",M95," ",N95," ",O95," ",P95," ",Q95," ",R95)</f>
        <v/>
      </c>
      <c r="T95" s="25" t="n">
        <v>42975852</v>
      </c>
      <c r="U95" s="25" t="n">
        <v>3414213</v>
      </c>
      <c r="V95" s="25" t="inlineStr">
        <is>
          <t>Urbanizacion Belomonte</t>
        </is>
      </c>
      <c r="AF95" s="25" t="inlineStr">
        <is>
          <t>Urbanizacion Belomonte Las Palmas</t>
        </is>
      </c>
      <c r="AG95" s="25">
        <f>CONCATENATE(W95," ",X95," ",Y95," ",Z95," ",AA95," ",AB95," ",AC95," ",AD95," ",AE95," ",AF95)</f>
        <v/>
      </c>
      <c r="AH95" s="25" t="inlineStr">
        <is>
          <t>no reporta</t>
        </is>
      </c>
      <c r="AI95" s="25" t="inlineStr">
        <is>
          <t>no reporta</t>
        </is>
      </c>
      <c r="AJ95" s="25" t="inlineStr">
        <is>
          <t>Las Palmas</t>
        </is>
      </c>
      <c r="AK95" s="25" t="inlineStr">
        <is>
          <t>Las Palmas</t>
        </is>
      </c>
      <c r="AO95" s="25" t="n">
        <v>12</v>
      </c>
      <c r="AP95" s="34" t="n">
        <v>42432</v>
      </c>
      <c r="AQ95" s="34" t="n">
        <v>42425</v>
      </c>
      <c r="AR95" s="46" t="n"/>
      <c r="AT95" s="25" t="inlineStr">
        <is>
          <t>Auto de archivo</t>
        </is>
      </c>
    </row>
    <row r="96">
      <c r="A96" t="inlineStr">
        <is>
          <t>093-2016</t>
        </is>
      </c>
      <c r="B96" s="43" t="n">
        <v>134121</v>
      </c>
      <c r="C96" s="25" t="inlineStr">
        <is>
          <t>AIRE</t>
        </is>
      </c>
      <c r="G96" t="inlineStr">
        <is>
          <t>Quema de material vegetal sin autorizacion.</t>
        </is>
      </c>
      <c r="H96" t="inlineStr">
        <is>
          <t>de oficio</t>
        </is>
      </c>
      <c r="S96">
        <f>CONCATENATE(I96," ",J96," ",K96," ",L96," ",M96," ",N96," ",O96," ",P96," ",Q96," ",R96)</f>
        <v/>
      </c>
      <c r="V96" s="25" t="inlineStr">
        <is>
          <t>Leon Jaime Cardona</t>
        </is>
      </c>
      <c r="AG96" s="25">
        <f>CONCATENATE(W96," ",X96," ",Y96," ",Z96," ",AA96," ",AB96," ",AC96," ",AD96," ",AE96," ",AF96)</f>
        <v/>
      </c>
      <c r="AH96" s="25" t="inlineStr">
        <is>
          <t>no reporta</t>
        </is>
      </c>
      <c r="AI96" s="25" t="inlineStr">
        <is>
          <t>no reporta</t>
        </is>
      </c>
      <c r="AJ96" s="25" t="inlineStr">
        <is>
          <t>Las Palmas</t>
        </is>
      </c>
      <c r="AK96" s="25" t="inlineStr">
        <is>
          <t>Las Palmas</t>
        </is>
      </c>
      <c r="AO96" s="25" t="n">
        <v>12</v>
      </c>
      <c r="AP96" s="34" t="n">
        <v>42434</v>
      </c>
      <c r="AQ96" s="34" t="n">
        <v>42443</v>
      </c>
      <c r="AR96" s="46" t="n"/>
      <c r="AT96" s="25" t="inlineStr">
        <is>
          <t>Auto de archivo</t>
        </is>
      </c>
    </row>
    <row r="97">
      <c r="A97" t="inlineStr">
        <is>
          <t>094-2016</t>
        </is>
      </c>
      <c r="B97" s="43" t="n">
        <v>134120</v>
      </c>
      <c r="C97" s="25" t="inlineStr">
        <is>
          <t>AIRE</t>
        </is>
      </c>
      <c r="G97" t="inlineStr">
        <is>
          <t>Quema de alambre para sacar cobre.</t>
        </is>
      </c>
      <c r="H97" t="inlineStr">
        <is>
          <t>de oficio</t>
        </is>
      </c>
      <c r="S97">
        <f>CONCATENATE(I97," ",J97," ",K97," ",L97," ",M97," ",N97," ",O97," ",P97," ",Q97," ",R97)</f>
        <v/>
      </c>
      <c r="V97" s="25" t="inlineStr">
        <is>
          <t>Jhon Fredy Rojas</t>
        </is>
      </c>
      <c r="AG97" s="25">
        <f>CONCATENATE(W97," ",X97," ",Y97," ",Z97," ",AA97," ",AB97," ",AC97," ",AD97," ",AE97," ",AF97)</f>
        <v/>
      </c>
      <c r="AH97" s="25" t="inlineStr">
        <is>
          <t>no reporta</t>
        </is>
      </c>
      <c r="AI97" s="25" t="inlineStr">
        <is>
          <t>no reporta</t>
        </is>
      </c>
      <c r="AJ97" s="25" t="inlineStr">
        <is>
          <t>Las Palmas</t>
        </is>
      </c>
      <c r="AK97" s="25" t="inlineStr">
        <is>
          <t>Las Palmas</t>
        </is>
      </c>
      <c r="AO97" s="25" t="n">
        <v>12</v>
      </c>
      <c r="AP97" s="34" t="n">
        <v>42434</v>
      </c>
      <c r="AQ97" s="34" t="n">
        <v>42457</v>
      </c>
      <c r="AR97" s="46" t="n"/>
      <c r="AS97" s="25" t="inlineStr">
        <is>
          <t>Comparendo ambiental</t>
        </is>
      </c>
      <c r="AT97" s="25" t="inlineStr">
        <is>
          <t>Auto de archivo</t>
        </is>
      </c>
      <c r="BU97" s="38" t="n"/>
      <c r="BV97" s="38" t="n"/>
      <c r="CE97" s="38" t="n"/>
    </row>
    <row r="98">
      <c r="A98" t="inlineStr">
        <is>
          <t>095-2016</t>
        </is>
      </c>
      <c r="B98" s="43" t="inlineStr">
        <is>
          <t>160sae-1603-2799</t>
        </is>
      </c>
      <c r="C98" s="25" t="inlineStr">
        <is>
          <t>HÍDRICO</t>
        </is>
      </c>
      <c r="D98" s="25" t="inlineStr">
        <is>
          <t>RESIDUO ESPECIAL</t>
        </is>
      </c>
      <c r="G98" s="25" t="inlineStr">
        <is>
          <t xml:space="preserve">Descarga de gallinero que esta construido en zona de retiro al drenaje. </t>
        </is>
      </c>
      <c r="H98" s="25" t="inlineStr">
        <is>
          <t>de oficio</t>
        </is>
      </c>
      <c r="S98">
        <f>CONCATENATE(I98," ",J98," ",K98," ",L98," ",M98," ",N98," ",O98," ",P98," ",Q98," ",R98)</f>
        <v/>
      </c>
      <c r="V98" s="25" t="inlineStr">
        <is>
          <t>Maria Elena Botero</t>
        </is>
      </c>
      <c r="W98" s="25" t="inlineStr">
        <is>
          <t>CL</t>
        </is>
      </c>
      <c r="X98" s="25" t="n">
        <v>23</v>
      </c>
      <c r="Z98" s="25" t="inlineStr">
        <is>
          <t>SUR</t>
        </is>
      </c>
      <c r="AA98" s="25" t="n">
        <v>25</v>
      </c>
      <c r="AB98" s="25" t="inlineStr">
        <is>
          <t>B</t>
        </is>
      </c>
      <c r="AC98" s="25" t="n">
        <v>9</v>
      </c>
      <c r="AG98" s="25">
        <f>CONCATENATE(W98," ",X98," ",Y98," ",Z98," ",AA98," ",AB98," ",AC98," ",AD98," ",AE98," ",AF98)</f>
        <v/>
      </c>
      <c r="AH98" s="25" t="n">
        <v>42986060</v>
      </c>
      <c r="AI98" s="25" t="inlineStr">
        <is>
          <t>3513347-3116175673</t>
        </is>
      </c>
      <c r="AJ98" s="25" t="inlineStr">
        <is>
          <t>Loma El Atravezado</t>
        </is>
      </c>
      <c r="AO98" s="25" t="n">
        <v>4</v>
      </c>
      <c r="AP98" s="34" t="n">
        <v>42434</v>
      </c>
      <c r="AQ98" s="34" t="n">
        <v>42433</v>
      </c>
      <c r="AR98" s="46" t="n"/>
      <c r="AT98" s="25" t="inlineStr">
        <is>
          <t>Auto de archivo</t>
        </is>
      </c>
      <c r="AV98" s="38" t="n"/>
      <c r="AX98" s="38" t="n"/>
      <c r="CE98" s="38" t="n"/>
    </row>
    <row r="99">
      <c r="A99" t="inlineStr">
        <is>
          <t>096-2016</t>
        </is>
      </c>
      <c r="B99" s="43" t="n">
        <v>373523</v>
      </c>
      <c r="C99" s="25" t="inlineStr">
        <is>
          <t>LOTE-PREDIO</t>
        </is>
      </c>
      <c r="D99" s="25" t="inlineStr">
        <is>
          <t>RESIDUOS SOLIDOS</t>
        </is>
      </c>
      <c r="G99" s="25" t="inlineStr">
        <is>
          <t>Arrojan desperdicion al lote de la peticionaria.</t>
        </is>
      </c>
      <c r="H99" s="25" t="inlineStr">
        <is>
          <t>Maria Cristina Duque Posada</t>
        </is>
      </c>
      <c r="I99" s="25" t="inlineStr">
        <is>
          <t>KR</t>
        </is>
      </c>
      <c r="J99" s="25" t="n">
        <v>46</v>
      </c>
      <c r="K99" s="25" t="inlineStr">
        <is>
          <t>A</t>
        </is>
      </c>
      <c r="M99" s="25" t="n">
        <v>29</v>
      </c>
      <c r="O99" s="25" t="n">
        <v>20</v>
      </c>
      <c r="P99" s="25" t="inlineStr">
        <is>
          <t>SUR</t>
        </is>
      </c>
      <c r="R99" s="25" t="inlineStr">
        <is>
          <t>Apto 223 t.6</t>
        </is>
      </c>
      <c r="S99">
        <f>CONCATENATE(I99," ",J99," ",K99," ",L99," ",M99," ",N99," ",O99," ",P99," ",Q99," ",R99)</f>
        <v/>
      </c>
      <c r="T99" s="25" t="n">
        <v>342896786</v>
      </c>
      <c r="V99" s="25" t="inlineStr">
        <is>
          <t>Pablo Vallejo</t>
        </is>
      </c>
      <c r="W99" s="25" t="inlineStr">
        <is>
          <t>KR</t>
        </is>
      </c>
      <c r="X99" s="25" t="n">
        <v>46</v>
      </c>
      <c r="Y99" s="25" t="inlineStr">
        <is>
          <t>A</t>
        </is>
      </c>
      <c r="AA99" s="25" t="n">
        <v>29</v>
      </c>
      <c r="AC99" s="25" t="n">
        <v>20</v>
      </c>
      <c r="AD99" s="25" t="inlineStr">
        <is>
          <t>SUR</t>
        </is>
      </c>
      <c r="AG99" s="25">
        <f>CONCATENATE(W99," ",X99," ",Y99," ",Z99," ",AA99," ",AB99," ",AC99," ",AD99," ",AE99," ",AF99)</f>
        <v/>
      </c>
      <c r="AH99" s="25" t="inlineStr">
        <is>
          <t>no reporta</t>
        </is>
      </c>
      <c r="AI99" s="25" t="inlineStr">
        <is>
          <t>no reporta</t>
        </is>
      </c>
      <c r="AJ99" s="25" t="inlineStr">
        <is>
          <t>Jardines</t>
        </is>
      </c>
      <c r="AO99" s="25" t="n">
        <v>2</v>
      </c>
      <c r="AP99" s="34" t="n">
        <v>42435</v>
      </c>
      <c r="AQ99" s="34" t="n">
        <v>42432</v>
      </c>
      <c r="AR99" s="46" t="n"/>
      <c r="AT99" s="25" t="inlineStr">
        <is>
          <t>Auto de archivo</t>
        </is>
      </c>
      <c r="AV99" s="38" t="n"/>
      <c r="AX99" s="38" t="n"/>
    </row>
    <row r="100">
      <c r="A100" t="inlineStr">
        <is>
          <t>097-2016</t>
        </is>
      </c>
      <c r="B100" s="43" t="inlineStr">
        <is>
          <t>372522 - 0354014 - evaluacion forestal 16-01-2017</t>
        </is>
      </c>
      <c r="C100" s="25" t="inlineStr">
        <is>
          <t>FLORA</t>
        </is>
      </c>
      <c r="G100" s="25" t="inlineStr">
        <is>
          <t>El señor lorenzo me esta perjudicando con un arbol que esta muy alto y esta tapando la luz y el techo de mi casa.</t>
        </is>
      </c>
      <c r="H100" s="25" t="inlineStr">
        <is>
          <t>Jaime Arturo Gomez</t>
        </is>
      </c>
      <c r="R100" s="25" t="inlineStr">
        <is>
          <t>Al frente de Amarrelo loma el esmeraldal</t>
        </is>
      </c>
      <c r="S100">
        <f>CONCATENATE(I100," ",J100," ",K100," ",L100," ",M100," ",N100," ",O100," ",P100," ",Q100," ",R100)</f>
        <v/>
      </c>
      <c r="T100" s="25" t="inlineStr">
        <is>
          <t>no reporta</t>
        </is>
      </c>
      <c r="U100" s="25" t="n">
        <v>3363948</v>
      </c>
      <c r="V100" s="25" t="inlineStr">
        <is>
          <t>Lorenzo Jaramillo Gomez</t>
        </is>
      </c>
      <c r="AF100" s="25" t="inlineStr">
        <is>
          <t>Frente Amarello loma del esmeraldal</t>
        </is>
      </c>
      <c r="AG100" s="25">
        <f>CONCATENATE(W100," ",X100," ",Y100," ",Z100," ",AA100," ",AB100," ",AC100," ",AD100," ",AE100," ",AF100)</f>
        <v/>
      </c>
      <c r="AH100" s="25" t="inlineStr">
        <is>
          <t>no reporta</t>
        </is>
      </c>
      <c r="AI100" s="25" t="inlineStr">
        <is>
          <t>no reporta</t>
        </is>
      </c>
      <c r="AJ100" s="25" t="inlineStr">
        <is>
          <t>El Esmeraldal</t>
        </is>
      </c>
      <c r="AO100" s="25" t="n">
        <v>4</v>
      </c>
      <c r="AP100" s="34" t="n">
        <v>42435</v>
      </c>
      <c r="AQ100" s="34" t="n">
        <v>42509</v>
      </c>
      <c r="AR100" s="46" t="n"/>
      <c r="AT100" s="25" t="inlineStr">
        <is>
          <t>Auto de archivo</t>
        </is>
      </c>
      <c r="BU100" s="38" t="n"/>
      <c r="BV100" s="38" t="n"/>
    </row>
    <row r="101">
      <c r="A101" t="inlineStr">
        <is>
          <t>098-2016</t>
        </is>
      </c>
      <c r="B101" s="43" t="n">
        <v>368881</v>
      </c>
      <c r="C101" s="25" t="inlineStr">
        <is>
          <t>AIRE</t>
        </is>
      </c>
      <c r="G101" s="25" t="inlineStr">
        <is>
          <t>Olores y moscas por mala disposicion de la equinasa.</t>
        </is>
      </c>
      <c r="H101" s="25" t="inlineStr">
        <is>
          <t>Camino las aguas</t>
        </is>
      </c>
      <c r="R101" s="25" t="inlineStr">
        <is>
          <t>Via nueva el chingui</t>
        </is>
      </c>
      <c r="S101">
        <f>CONCATENATE(I101," ",J101," ",K101," ",L101," ",M101," ",N101," ",O101," ",P101," ",Q101," ",R101)</f>
        <v/>
      </c>
      <c r="T101" s="25" t="inlineStr">
        <is>
          <t>no reporta</t>
        </is>
      </c>
      <c r="U101" s="25" t="inlineStr">
        <is>
          <t>no reporta</t>
        </is>
      </c>
      <c r="V101" s="25" t="inlineStr">
        <is>
          <t>Pesebrera contigua</t>
        </is>
      </c>
      <c r="AF101" s="25" t="inlineStr">
        <is>
          <t>Via nueva chingui</t>
        </is>
      </c>
      <c r="AG101" s="25">
        <f>CONCATENATE(W101," ",X101," ",Y101," ",Z101," ",AA101," ",AB101," ",AC101," ",AD101," ",AE101," ",AF101)</f>
        <v/>
      </c>
      <c r="AH101" s="46" t="inlineStr">
        <is>
          <t>no reporta</t>
        </is>
      </c>
      <c r="AI101" s="25" t="inlineStr">
        <is>
          <t>no reporta</t>
        </is>
      </c>
      <c r="AJ101" s="25" t="inlineStr">
        <is>
          <t>El Chingui</t>
        </is>
      </c>
      <c r="AO101" s="25" t="n">
        <v>6</v>
      </c>
      <c r="AP101" s="34" t="n">
        <v>42435</v>
      </c>
      <c r="AQ101" s="34" t="n"/>
      <c r="AR101" s="46" t="n"/>
      <c r="AT101" s="25" t="inlineStr">
        <is>
          <t>Auto de archivo</t>
        </is>
      </c>
      <c r="AU101" s="25" t="inlineStr">
        <is>
          <t xml:space="preserve">Se realizo visita se verifico el estado del acopio de la equinasa, se dejaron las recomendaciones pertinentes, el administrador argumenta que las actara y realizara las mejoras, en terminos generales se observo bien. </t>
        </is>
      </c>
      <c r="AV101" s="38" t="n">
        <v>42432</v>
      </c>
      <c r="AW101" s="37" t="inlineStr">
        <is>
          <t>J. Guzman - A. Arbelaez</t>
        </is>
      </c>
      <c r="AX101" s="38" t="n">
        <v>42435</v>
      </c>
    </row>
    <row r="102">
      <c r="A102" t="inlineStr">
        <is>
          <t>099-2016</t>
        </is>
      </c>
      <c r="B102" s="43" t="inlineStr">
        <is>
          <t>372654 - 5984</t>
        </is>
      </c>
      <c r="C102" s="25" t="inlineStr">
        <is>
          <t>HÍDRICO</t>
        </is>
      </c>
      <c r="D102" s="25" t="inlineStr">
        <is>
          <t>MATERIALES DE CONSTRUCCIÓN</t>
        </is>
      </c>
      <c r="G102" s="25" t="inlineStr">
        <is>
          <t xml:space="preserve">Obras de construccion de redes de alcantarillado en la zona de retiro de la quebrada sin nombre tributario de la quebrada la Honda, donde se han aportado material de sedimentacion y material de excavacion a la fuente hidrica. </t>
        </is>
      </c>
      <c r="H102" s="25" t="inlineStr">
        <is>
          <t>Inspeccion de Policia Ambiental.</t>
        </is>
      </c>
      <c r="I102" s="25" t="inlineStr">
        <is>
          <t>CL</t>
        </is>
      </c>
      <c r="J102" s="25" t="n">
        <v>45</v>
      </c>
      <c r="K102" s="25" t="inlineStr">
        <is>
          <t>FF</t>
        </is>
      </c>
      <c r="M102" s="25" t="n">
        <v>77</v>
      </c>
      <c r="N102" s="25" t="inlineStr">
        <is>
          <t>D</t>
        </is>
      </c>
      <c r="O102" s="25" t="n">
        <v>41</v>
      </c>
      <c r="R102" s="25" t="inlineStr">
        <is>
          <t>Medellin</t>
        </is>
      </c>
      <c r="S102">
        <f>CONCATENATE(I102," ",J102," ",K102," ",L102," ",M102," ",N102," ",O102," ",P102," ",Q102," ",R102)</f>
        <v/>
      </c>
      <c r="T102" s="25" t="inlineStr">
        <is>
          <t>900011649-1</t>
        </is>
      </c>
      <c r="U102" s="25" t="n">
        <v>4165331</v>
      </c>
      <c r="V102" s="25" t="inlineStr">
        <is>
          <t>Consydi Ltda.</t>
        </is>
      </c>
      <c r="W102" s="25" t="inlineStr">
        <is>
          <t>CL</t>
        </is>
      </c>
      <c r="X102" s="25" t="n">
        <v>45</v>
      </c>
      <c r="Y102" s="25" t="inlineStr">
        <is>
          <t>FF</t>
        </is>
      </c>
      <c r="AA102" s="25" t="n">
        <v>77</v>
      </c>
      <c r="AB102" s="25" t="inlineStr">
        <is>
          <t>D</t>
        </is>
      </c>
      <c r="AC102" s="25" t="n">
        <v>41</v>
      </c>
      <c r="AF102" s="25" t="inlineStr">
        <is>
          <t>Medellin</t>
        </is>
      </c>
      <c r="AG102">
        <f>CONCATENATE(W102," ",X102," ",Y102," ",Z102," ",AA102," ",AB102," ",AC102," ",AD102," ",AE102," ",AF102)</f>
        <v/>
      </c>
      <c r="AH102" s="25" t="inlineStr">
        <is>
          <t>900011649-1</t>
        </is>
      </c>
      <c r="AI102" s="25" t="n">
        <v>4165331</v>
      </c>
      <c r="AJ102" s="25" t="inlineStr">
        <is>
          <t>Loma El Atravezado</t>
        </is>
      </c>
      <c r="AO102" s="25" t="n">
        <v>4</v>
      </c>
      <c r="AP102" s="34" t="n">
        <v>42443</v>
      </c>
      <c r="AQ102" s="34" t="n">
        <v>42461</v>
      </c>
      <c r="AR102" s="46" t="n"/>
      <c r="AT102" s="25" t="inlineStr">
        <is>
          <t>Auto de archivo</t>
        </is>
      </c>
      <c r="AU102" s="25" t="inlineStr">
        <is>
          <t>Comparendo ambiental 2260</t>
        </is>
      </c>
    </row>
    <row r="103">
      <c r="A103" s="25" t="inlineStr">
        <is>
          <t>100-2016</t>
        </is>
      </c>
      <c r="B103" s="43" t="n">
        <v>374312</v>
      </c>
      <c r="C103" s="25" t="inlineStr">
        <is>
          <t>ESPACIO PUBLICOS VERDES</t>
        </is>
      </c>
      <c r="G103" s="25" t="inlineStr">
        <is>
          <t>Cambio de piso blando a piso duro.</t>
        </is>
      </c>
      <c r="H103" s="25" t="inlineStr">
        <is>
          <t>de oficio</t>
        </is>
      </c>
      <c r="S103">
        <f>CONCATENATE(I103," ",J103," ",K103," ",L103," ",M103," ",N103," ",O103," ",P103," ",Q103," ",R103)</f>
        <v/>
      </c>
      <c r="V103" s="25" t="inlineStr">
        <is>
          <t>Maderos del sur</t>
        </is>
      </c>
      <c r="W103" s="25" t="inlineStr">
        <is>
          <t>TR</t>
        </is>
      </c>
      <c r="X103" s="25" t="n">
        <v>31</v>
      </c>
      <c r="Z103" s="25" t="inlineStr">
        <is>
          <t>SUR</t>
        </is>
      </c>
      <c r="AA103" s="25" t="n">
        <v>32</v>
      </c>
      <c r="AB103" s="25" t="inlineStr">
        <is>
          <t>B</t>
        </is>
      </c>
      <c r="AC103" s="25" t="n">
        <v>41</v>
      </c>
      <c r="AG103" s="25">
        <f>CONCATENATE(W103," ",X103," ",Y103," ",Z103," ",AA103," ",AB103," ",AC103," ",AD103," ",AE103," ",AF103)</f>
        <v/>
      </c>
      <c r="AH103" s="25" t="inlineStr">
        <is>
          <t>no reporta</t>
        </is>
      </c>
      <c r="AI103" s="25" t="inlineStr">
        <is>
          <t>no reporta</t>
        </is>
      </c>
      <c r="AJ103" s="25" t="inlineStr">
        <is>
          <t>La Magnolia</t>
        </is>
      </c>
      <c r="AO103" s="25" t="n">
        <v>6</v>
      </c>
      <c r="AP103" s="34" t="n">
        <v>42443</v>
      </c>
      <c r="AQ103" s="34" t="n">
        <v>42438</v>
      </c>
      <c r="AR103" s="46" t="n"/>
      <c r="AT103" s="25" t="inlineStr">
        <is>
          <t>Auto de archivo</t>
        </is>
      </c>
      <c r="AU103" s="25" t="inlineStr">
        <is>
          <t xml:space="preserve">Se reeliza visita al lugar y se les solicita retirar la madera y conservar la zona verde, se procedera a verificacion, pero el propietario mostro buena dispocision para esta solicitud. </t>
        </is>
      </c>
    </row>
    <row r="104">
      <c r="A104" s="25" t="inlineStr">
        <is>
          <t>101-2016</t>
        </is>
      </c>
      <c r="B104" s="43" t="n">
        <v>373934</v>
      </c>
      <c r="C104" s="25" t="inlineStr">
        <is>
          <t>FAUNA DOMÉSTICA</t>
        </is>
      </c>
      <c r="G104" s="25" t="inlineStr">
        <is>
          <t>El residente de esta direccion le esta tirando balines a mi perro</t>
        </is>
      </c>
      <c r="H104" s="25" t="inlineStr">
        <is>
          <t>Diana Maria Ruiz Correa</t>
        </is>
      </c>
      <c r="I104" s="25" t="inlineStr">
        <is>
          <t>KR</t>
        </is>
      </c>
      <c r="J104" s="25" t="n">
        <v>41</v>
      </c>
      <c r="K104" s="25" t="inlineStr">
        <is>
          <t>A</t>
        </is>
      </c>
      <c r="M104" s="25" t="n">
        <v>46</v>
      </c>
      <c r="N104" s="25" t="inlineStr">
        <is>
          <t>DD</t>
        </is>
      </c>
      <c r="O104" s="25" t="n">
        <v>46</v>
      </c>
      <c r="S104">
        <f>CONCATENATE(I104," ",J104," ",K104," ",L104," ",M104," ",N104," ",O104," ",P104," ",Q104," ",R104)</f>
        <v/>
      </c>
      <c r="T104" s="25" t="inlineStr">
        <is>
          <t>no reporta</t>
        </is>
      </c>
      <c r="U104" s="25" t="n">
        <v>3343250</v>
      </c>
      <c r="V104" s="25" t="inlineStr">
        <is>
          <t>Por determinar</t>
        </is>
      </c>
      <c r="W104" s="25" t="inlineStr">
        <is>
          <t>KR</t>
        </is>
      </c>
      <c r="X104" s="25" t="n">
        <v>41</v>
      </c>
      <c r="Y104" s="25" t="inlineStr">
        <is>
          <t>A</t>
        </is>
      </c>
      <c r="AA104" s="25" t="n">
        <v>46</v>
      </c>
      <c r="AB104" s="25" t="inlineStr">
        <is>
          <t>DD</t>
        </is>
      </c>
      <c r="AC104" s="25" t="n">
        <v>42</v>
      </c>
      <c r="AG104" s="25">
        <f>CONCATENATE(W104," ",X104," ",Y104," ",Z104," ",AA104," ",AB104," ",AC104," ",AD104," ",AE104," ",AF104)</f>
        <v/>
      </c>
      <c r="AH104" s="25" t="inlineStr">
        <is>
          <t>no reporta</t>
        </is>
      </c>
      <c r="AI104" s="25" t="inlineStr">
        <is>
          <t>no reporta</t>
        </is>
      </c>
      <c r="AJ104" s="25" t="inlineStr">
        <is>
          <t>El Trianón</t>
        </is>
      </c>
      <c r="AO104" s="25" t="n">
        <v>7</v>
      </c>
      <c r="AP104" s="34" t="n">
        <v>42443</v>
      </c>
      <c r="AQ104" s="34" t="n">
        <v>42509</v>
      </c>
      <c r="AR104" s="46" t="n"/>
      <c r="AT104" s="25" t="inlineStr">
        <is>
          <t>Auto de archivo</t>
        </is>
      </c>
      <c r="AU104" s="25" t="inlineStr">
        <is>
          <t>Se vistia el prdio y los habitantes manifiestan desconocer esta queja y que ellos no cuentan con armas.</t>
        </is>
      </c>
      <c r="AV104" s="38" t="n"/>
      <c r="AX104" s="38" t="n"/>
    </row>
    <row r="105">
      <c r="A105" s="25" t="inlineStr">
        <is>
          <t>102-2016</t>
        </is>
      </c>
      <c r="B105" s="43" t="inlineStr">
        <is>
          <t>365521-362791</t>
        </is>
      </c>
      <c r="C105" s="25" t="inlineStr">
        <is>
          <t>FAUNA DOMÉSTICA</t>
        </is>
      </c>
      <c r="G105" s="25" t="inlineStr">
        <is>
          <t>Manejo inadecuado de canino</t>
        </is>
      </c>
      <c r="H105" s="25" t="inlineStr">
        <is>
          <t>de oficio</t>
        </is>
      </c>
      <c r="S105">
        <f>CONCATENATE(I105," ",J105," ",K105," ",L105," ",M105," ",N105," ",O105," ",P105," ",Q105," ",R105)</f>
        <v/>
      </c>
      <c r="V105" s="25" t="inlineStr">
        <is>
          <t>Por determinar (Fredy Restrepo)</t>
        </is>
      </c>
      <c r="W105" s="25" t="inlineStr">
        <is>
          <t>CL</t>
        </is>
      </c>
      <c r="X105" s="25" t="n">
        <v>40</v>
      </c>
      <c r="Y105" s="25" t="inlineStr">
        <is>
          <t>B</t>
        </is>
      </c>
      <c r="Z105" s="25" t="inlineStr">
        <is>
          <t>SUR</t>
        </is>
      </c>
      <c r="AA105" s="25" t="n">
        <v>27</v>
      </c>
      <c r="AB105" s="25" t="inlineStr">
        <is>
          <t>A</t>
        </is>
      </c>
      <c r="AC105" s="25" t="n">
        <v>18</v>
      </c>
      <c r="AF105" s="25" t="inlineStr">
        <is>
          <t>Interior 154</t>
        </is>
      </c>
      <c r="AG105" s="25">
        <f>CONCATENATE(W105," ",X105," ",Y105," ",Z105," ",AA105," ",AB105," ",AC105," ",AD105," ",AE105," ",AF105)</f>
        <v/>
      </c>
      <c r="AH105" s="25" t="inlineStr">
        <is>
          <t>no reporta</t>
        </is>
      </c>
      <c r="AI105" s="25" t="inlineStr">
        <is>
          <t>no reporta</t>
        </is>
      </c>
      <c r="AJ105" s="25" t="inlineStr">
        <is>
          <t xml:space="preserve">La Mina </t>
        </is>
      </c>
      <c r="AO105" s="25" t="n">
        <v>6</v>
      </c>
      <c r="AP105" s="34" t="n">
        <v>42443</v>
      </c>
      <c r="AQ105" s="34" t="n">
        <v>42384</v>
      </c>
      <c r="AR105" s="46" t="n"/>
      <c r="AT105" s="25" t="inlineStr">
        <is>
          <t>Auto de archivo</t>
        </is>
      </c>
      <c r="AV105" s="38" t="n"/>
      <c r="AX105" s="38" t="n"/>
    </row>
    <row r="106">
      <c r="A106" s="25" t="inlineStr">
        <is>
          <t>103-2016</t>
        </is>
      </c>
      <c r="B106" s="43" t="inlineStr">
        <is>
          <t>372680 - 0383515</t>
        </is>
      </c>
      <c r="C106" s="25" t="inlineStr">
        <is>
          <t>LOTE-PREDIO</t>
        </is>
      </c>
      <c r="D106" s="25" t="inlineStr">
        <is>
          <t>RESIDUOS SOLIDOS</t>
        </is>
      </c>
      <c r="G106" s="25" t="inlineStr">
        <is>
          <t>lotes donde están acumulando basura, colocando en riesgo la estabilidad de la malla de cerramiento</t>
        </is>
      </c>
      <c r="H106" s="25" t="inlineStr">
        <is>
          <t>Residencias las antillas 3</t>
        </is>
      </c>
      <c r="R106" s="25" t="inlineStr">
        <is>
          <t>Sector las Antillas</t>
        </is>
      </c>
      <c r="S106">
        <f>CONCATENATE(I106," ",J106," ",K106," ",L106," ",M106," ",N106," ",O106," ",P106," ",Q106," ",R106)</f>
        <v/>
      </c>
      <c r="T106" s="25" t="inlineStr">
        <is>
          <t>no reporta</t>
        </is>
      </c>
      <c r="U106" s="25" t="inlineStr">
        <is>
          <t>no reporta</t>
        </is>
      </c>
      <c r="V106" s="25" t="inlineStr">
        <is>
          <t>Por determinar</t>
        </is>
      </c>
      <c r="AF106" s="25" t="inlineStr">
        <is>
          <t>Parte de atrás de la unidad residencial las antillas 3</t>
        </is>
      </c>
      <c r="AG106" s="25">
        <f>CONCATENATE(W106," ",X106," ",Y106," ",Z106," ",AA106," ",AB106," ",AC106," ",AD106," ",AE106," ",AF106)</f>
        <v/>
      </c>
      <c r="AH106" s="46" t="inlineStr">
        <is>
          <t>no reporta</t>
        </is>
      </c>
      <c r="AI106" s="25" t="inlineStr">
        <is>
          <t>no reporta</t>
        </is>
      </c>
      <c r="AJ106" s="25" t="inlineStr">
        <is>
          <t xml:space="preserve">La Mina </t>
        </is>
      </c>
      <c r="AO106" s="25" t="n">
        <v>6</v>
      </c>
      <c r="AP106" s="34" t="n">
        <v>42443</v>
      </c>
      <c r="AQ106" s="34" t="n">
        <v>42645</v>
      </c>
      <c r="AR106" s="46" t="n"/>
      <c r="AS106" s="25" t="inlineStr">
        <is>
          <t>Código de policia</t>
        </is>
      </c>
      <c r="AT106" s="25" t="inlineStr">
        <is>
          <t>Auto de archivo</t>
        </is>
      </c>
      <c r="AU106" s="25" t="inlineStr">
        <is>
          <t>verificacion</t>
        </is>
      </c>
      <c r="AV106" s="38" t="n"/>
      <c r="AX106" s="38" t="n"/>
    </row>
    <row r="107">
      <c r="A107" s="25" t="inlineStr">
        <is>
          <t>104-2016</t>
        </is>
      </c>
      <c r="B107" s="43" t="n">
        <v>367339</v>
      </c>
      <c r="C107" s="25" t="inlineStr">
        <is>
          <t>FAUNA DOMÉSTICA</t>
        </is>
      </c>
      <c r="G107" s="25" t="inlineStr">
        <is>
          <t>Manejo inadecuado de caninos la señora dice uqe no va hacer nada para controlarlas y evitar que dejen los excrementos en el espacio publico.</t>
        </is>
      </c>
      <c r="H107" s="25" t="inlineStr">
        <is>
          <t>de oficio</t>
        </is>
      </c>
      <c r="S107">
        <f>CONCATENATE(I107," ",J107," ",K107," ",L107," ",M107," ",N107," ",O107," ",P107," ",Q107," ",R107)</f>
        <v/>
      </c>
      <c r="V107" s="25" t="inlineStr">
        <is>
          <t>Blanca Luz y Maria Teresa Restrepo</t>
        </is>
      </c>
      <c r="W107" s="25" t="inlineStr">
        <is>
          <t>KR</t>
        </is>
      </c>
      <c r="X107" s="25" t="n">
        <v>20</v>
      </c>
      <c r="AA107" s="25" t="n">
        <v>25</v>
      </c>
      <c r="AC107" s="25" t="n">
        <v>84</v>
      </c>
      <c r="AD107" s="25" t="inlineStr">
        <is>
          <t>SUR</t>
        </is>
      </c>
      <c r="AG107" s="25">
        <f>CONCATENATE(W107," ",X107," ",Y107," ",Z107," ",AA107," ",AB107," ",AC107," ",AD107," ",AE107," ",AF107)</f>
        <v/>
      </c>
      <c r="AH107" s="25" t="inlineStr">
        <is>
          <t>no reporta</t>
        </is>
      </c>
      <c r="AI107" s="25" t="inlineStr">
        <is>
          <t>no reporta</t>
        </is>
      </c>
      <c r="AJ107" s="25" t="inlineStr">
        <is>
          <t>El Esmeraldal</t>
        </is>
      </c>
      <c r="AO107" s="25" t="n">
        <v>4</v>
      </c>
      <c r="AP107" s="34" t="n">
        <v>42443</v>
      </c>
      <c r="AQ107" s="34" t="n">
        <v>42408</v>
      </c>
      <c r="AR107" s="46" t="n"/>
      <c r="AT107" s="25" t="inlineStr">
        <is>
          <t>Auto de archivo</t>
        </is>
      </c>
      <c r="AV107" s="38" t="n"/>
      <c r="AX107" s="38" t="n"/>
    </row>
    <row r="108">
      <c r="A108" s="25" t="inlineStr">
        <is>
          <t>105-2016</t>
        </is>
      </c>
      <c r="B108" s="43" t="n">
        <v>375073</v>
      </c>
      <c r="D108" s="25" t="inlineStr">
        <is>
          <t>RESIDUOS SOLIDOS</t>
        </is>
      </c>
      <c r="G108" s="25" t="inlineStr">
        <is>
          <t>Residuos solidos en el espacio publico</t>
        </is>
      </c>
      <c r="H108" s="25" t="inlineStr">
        <is>
          <t>de oficio</t>
        </is>
      </c>
      <c r="S108">
        <f>CONCATENATE(I108," ",J108," ",K108," ",L108," ",M108," ",N108," ",O108," ",P108," ",Q108," ",R108)</f>
        <v/>
      </c>
      <c r="V108" s="25" t="inlineStr">
        <is>
          <t>Por determinar</t>
        </is>
      </c>
      <c r="W108" s="25" t="inlineStr">
        <is>
          <t>CL</t>
        </is>
      </c>
      <c r="X108" s="25" t="n">
        <v>36</v>
      </c>
      <c r="Y108" s="25" t="inlineStr">
        <is>
          <t>E</t>
        </is>
      </c>
      <c r="Z108" s="25" t="inlineStr">
        <is>
          <t>SUR</t>
        </is>
      </c>
      <c r="AA108" s="25" t="n">
        <v>27</v>
      </c>
      <c r="AC108" s="25" t="n">
        <v>635</v>
      </c>
      <c r="AG108" s="25">
        <f>CONCATENATE(W108," ",X108," ",Y108," ",Z108," ",AA108," ",AB108," ",AC108," ",AD108," ",AE108," ",AF108)</f>
        <v/>
      </c>
      <c r="AH108" s="25" t="inlineStr">
        <is>
          <t>no reporta</t>
        </is>
      </c>
      <c r="AI108" s="25" t="inlineStr">
        <is>
          <t>no reporta</t>
        </is>
      </c>
      <c r="AJ108" s="25" t="inlineStr">
        <is>
          <t>Las Flores</t>
        </is>
      </c>
      <c r="AO108" s="25" t="n">
        <v>3</v>
      </c>
      <c r="AP108" s="34" t="n">
        <v>42446</v>
      </c>
      <c r="AQ108" s="34" t="n">
        <v>42433</v>
      </c>
      <c r="AR108" s="46" t="n"/>
      <c r="AT108" s="25" t="inlineStr">
        <is>
          <t>Auto de archivo</t>
        </is>
      </c>
    </row>
    <row r="109">
      <c r="A109" s="25" t="inlineStr">
        <is>
          <t>106-2016</t>
        </is>
      </c>
      <c r="B109" s="43" t="n">
        <v>374972</v>
      </c>
      <c r="C109" s="25" t="inlineStr">
        <is>
          <t>ESPACIO PUBLICOS VERDES</t>
        </is>
      </c>
      <c r="D109" s="25" t="inlineStr">
        <is>
          <t>RESIDUOS SOLIDOS</t>
        </is>
      </c>
      <c r="G109" s="25" t="inlineStr">
        <is>
          <t>Residuos solidos y especiales dejados en la zona verde</t>
        </is>
      </c>
      <c r="H109" s="25" t="inlineStr">
        <is>
          <t>de oficio</t>
        </is>
      </c>
      <c r="S109">
        <f>CONCATENATE(I109," ",J109," ",K109," ",L109," ",M109," ",N109," ",O109," ",P109," ",Q109," ",R109)</f>
        <v/>
      </c>
      <c r="V109" s="25" t="inlineStr">
        <is>
          <t>Andres Giraldo</t>
        </is>
      </c>
      <c r="W109" s="25" t="inlineStr">
        <is>
          <t>TR</t>
        </is>
      </c>
      <c r="X109" s="25" t="n">
        <v>35</v>
      </c>
      <c r="Y109" s="25" t="inlineStr">
        <is>
          <t>A</t>
        </is>
      </c>
      <c r="Z109" s="25" t="inlineStr">
        <is>
          <t>SUR</t>
        </is>
      </c>
      <c r="AA109" s="25" t="n">
        <v>33</v>
      </c>
      <c r="AC109" s="25" t="n">
        <v>12</v>
      </c>
      <c r="AG109" s="25">
        <f>CONCATENATE(W109," ",X109," ",Y109," ",Z109," ",AA109," ",AB109," ",AC109," ",AD109," ",AE109," ",AF109)</f>
        <v/>
      </c>
      <c r="AH109" s="25" t="inlineStr">
        <is>
          <t>no reporta</t>
        </is>
      </c>
      <c r="AI109" s="25" t="inlineStr">
        <is>
          <t>no reporta</t>
        </is>
      </c>
      <c r="AJ109" s="25" t="inlineStr">
        <is>
          <t>Los Naranjos</t>
        </is>
      </c>
      <c r="AO109" s="25" t="n">
        <v>9</v>
      </c>
      <c r="AP109" s="34" t="n">
        <v>42446</v>
      </c>
      <c r="AQ109" s="34" t="n">
        <v>42417</v>
      </c>
      <c r="AR109" s="46" t="n"/>
      <c r="AT109" s="25" t="inlineStr">
        <is>
          <t>Auto de archivo</t>
        </is>
      </c>
      <c r="AV109" s="38" t="n"/>
      <c r="AX109" s="38" t="n"/>
    </row>
    <row r="110">
      <c r="A110" s="25" t="inlineStr">
        <is>
          <t>107-2016</t>
        </is>
      </c>
      <c r="B110" s="43" t="n">
        <v>375058</v>
      </c>
      <c r="D110" s="25" t="inlineStr">
        <is>
          <t>RESIDUOS SOLIDOS</t>
        </is>
      </c>
      <c r="G110" s="25" t="inlineStr">
        <is>
          <t>Mala disposicion de residuos solidos</t>
        </is>
      </c>
      <c r="H110" s="25" t="inlineStr">
        <is>
          <t>Maria Celene Ramirez</t>
        </is>
      </c>
      <c r="S110">
        <f>CONCATENATE(I110," ",J110," ",K110," ",L110," ",M110," ",N110," ",O110," ",P110," ",Q110," ",R110)</f>
        <v/>
      </c>
      <c r="V110" s="25" t="inlineStr">
        <is>
          <t>varios vecinos</t>
        </is>
      </c>
      <c r="W110" s="25" t="inlineStr">
        <is>
          <t>CL</t>
        </is>
      </c>
      <c r="X110" s="25" t="n">
        <v>39</v>
      </c>
      <c r="Y110" s="25" t="inlineStr">
        <is>
          <t>B</t>
        </is>
      </c>
      <c r="Z110" s="25" t="inlineStr">
        <is>
          <t>SUR</t>
        </is>
      </c>
      <c r="AA110" s="25" t="n">
        <v>24</v>
      </c>
      <c r="AB110" s="25" t="inlineStr">
        <is>
          <t>EE</t>
        </is>
      </c>
      <c r="AC110" s="25" t="n">
        <v>128</v>
      </c>
      <c r="AG110" s="25">
        <f>CONCATENATE(W110," ",X110," ",Y110," ",Z110," ",AA110," ",AB110," ",AC110," ",AD110," ",AE110," ",AF110)</f>
        <v/>
      </c>
      <c r="AH110" s="25" t="inlineStr">
        <is>
          <t>no reporta</t>
        </is>
      </c>
      <c r="AI110" s="25" t="inlineStr">
        <is>
          <t>no reporta</t>
        </is>
      </c>
      <c r="AJ110" s="25" t="inlineStr">
        <is>
          <t>El Chingui</t>
        </is>
      </c>
      <c r="AO110" s="25" t="n">
        <v>6</v>
      </c>
      <c r="AP110" s="34" t="n">
        <v>42446</v>
      </c>
      <c r="AQ110" s="34" t="n">
        <v>42522</v>
      </c>
      <c r="AR110" s="46" t="n"/>
      <c r="AT110" s="25" t="inlineStr">
        <is>
          <t>Auto de archivo</t>
        </is>
      </c>
      <c r="AU110" s="34" t="inlineStr">
        <is>
          <t>Sencibilizacion</t>
        </is>
      </c>
    </row>
    <row r="111">
      <c r="A111" s="25" t="inlineStr">
        <is>
          <t>108-2016</t>
        </is>
      </c>
      <c r="B111" s="43" t="n">
        <v>374895</v>
      </c>
      <c r="C111" s="25" t="inlineStr">
        <is>
          <t>FLORA</t>
        </is>
      </c>
      <c r="D111" s="25" t="inlineStr">
        <is>
          <t>RESIDUO ESPECIAL</t>
        </is>
      </c>
      <c r="G111" s="25" t="inlineStr">
        <is>
          <t xml:space="preserve">El señor del 3er piso le esta echando aceite quemado a un arbol que este frente a la casa de el. </t>
        </is>
      </c>
      <c r="H111" s="25" t="inlineStr">
        <is>
          <t>Alejandro Carrique</t>
        </is>
      </c>
      <c r="S111">
        <f>CONCATENATE(I111," ",J111," ",K111," ",L111," ",M111," ",N111," ",O111," ",P111," ",Q111," ",R111)</f>
        <v/>
      </c>
      <c r="U111" s="25" t="n">
        <v>3136624516</v>
      </c>
      <c r="V111" s="25" t="inlineStr">
        <is>
          <t>Por determinar</t>
        </is>
      </c>
      <c r="W111" s="25" t="inlineStr">
        <is>
          <t>KR</t>
        </is>
      </c>
      <c r="X111" s="25" t="n">
        <v>43</v>
      </c>
      <c r="AA111" s="25" t="n">
        <v>40</v>
      </c>
      <c r="AC111" s="25" t="n">
        <v>64</v>
      </c>
      <c r="AD111" s="25" t="inlineStr">
        <is>
          <t>SUR</t>
        </is>
      </c>
      <c r="AF111" s="25" t="inlineStr">
        <is>
          <t>/ Cra. 43 # 40Hsur64</t>
        </is>
      </c>
      <c r="AG111" s="25">
        <f>CONCATENATE(W111," ",X111," ",Y111," ",Z111," ",AA111," ",AB111," ",AC111," ",AD111," ",AE111," ",AF111)</f>
        <v/>
      </c>
      <c r="AH111" s="25" t="inlineStr">
        <is>
          <t>no reporta</t>
        </is>
      </c>
      <c r="AI111" s="25" t="inlineStr">
        <is>
          <t>no reporta</t>
        </is>
      </c>
      <c r="AJ111" s="25" t="inlineStr">
        <is>
          <t>El Dorado</t>
        </is>
      </c>
      <c r="AO111" s="25" t="n">
        <v>7</v>
      </c>
      <c r="AP111" s="34" t="n">
        <v>42446</v>
      </c>
      <c r="AQ111" s="34" t="n">
        <v>42533</v>
      </c>
      <c r="AR111" s="46" t="n"/>
      <c r="AT111" s="25" t="inlineStr">
        <is>
          <t>Auto de archivo</t>
        </is>
      </c>
      <c r="AU111" s="34" t="n"/>
    </row>
    <row r="112">
      <c r="A112" s="25" t="inlineStr">
        <is>
          <t>109-2016</t>
        </is>
      </c>
      <c r="B112" s="43" t="n">
        <v>375548</v>
      </c>
      <c r="C112" s="25" t="inlineStr">
        <is>
          <t>FLORA</t>
        </is>
      </c>
      <c r="G112" s="25" t="inlineStr">
        <is>
          <t>Tala de arboles en predio rural sin autorizacion del peticionario.</t>
        </is>
      </c>
      <c r="H112" s="25" t="inlineStr">
        <is>
          <t>Jose de los santos Clavijo Buritica</t>
        </is>
      </c>
      <c r="R112" s="25" t="inlineStr">
        <is>
          <t>Finca la montañita, san nicolas - Calle 35 D sur # 25 B 06</t>
        </is>
      </c>
      <c r="S112">
        <f>CONCATENATE(I112," ",J112," ",K112," ",L112," ",M112," ",N112," ",O112," ",P112," ",Q112," ",R112)</f>
        <v/>
      </c>
      <c r="T112" s="25" t="n">
        <v>3540100</v>
      </c>
      <c r="U112" s="25" t="inlineStr">
        <is>
          <t>5052814 - 3127960868</t>
        </is>
      </c>
      <c r="V112" s="25" t="inlineStr">
        <is>
          <t>I.R. Fuente Clara S.A.S</t>
        </is>
      </c>
      <c r="AF112" s="25" t="inlineStr">
        <is>
          <t>Circular 3 # 66 b 160 Medellin (Notificacion)</t>
        </is>
      </c>
      <c r="AG112" s="25">
        <f>CONCATENATE(W112," ",X112," ",Y112," ",Z112," ",AA112," ",AB112," ",AC112," ",AD112," ",AE112," ",AF112)</f>
        <v/>
      </c>
      <c r="AH112" s="25" t="inlineStr">
        <is>
          <t>no reporta</t>
        </is>
      </c>
      <c r="AI112" s="25" t="inlineStr">
        <is>
          <t>no reporta</t>
        </is>
      </c>
      <c r="AJ112" s="25" t="inlineStr">
        <is>
          <t>Santa Catalina</t>
        </is>
      </c>
      <c r="AO112" s="25" t="n">
        <v>10</v>
      </c>
      <c r="AP112" s="34" t="n">
        <v>42447</v>
      </c>
      <c r="AQ112" s="34" t="n">
        <v>42446</v>
      </c>
      <c r="AR112" s="46" t="n"/>
      <c r="AT112" s="25" t="inlineStr">
        <is>
          <t>Auto de archivo</t>
        </is>
      </c>
    </row>
    <row r="113">
      <c r="A113" s="25" t="inlineStr">
        <is>
          <t>110-2016</t>
        </is>
      </c>
      <c r="B113" s="43" t="n">
        <v>375896</v>
      </c>
      <c r="C113" s="25" t="inlineStr">
        <is>
          <t>FAUNA DOMÉSTICA</t>
        </is>
      </c>
      <c r="G113" s="25" t="inlineStr">
        <is>
          <t>Se presenta el perjudiciante y dice que mi perro mordio a un niño de 4 años y por eso me quitaron el perro, solicita la posibilidad que se l odevuelvan.</t>
        </is>
      </c>
      <c r="H113" s="25" t="inlineStr">
        <is>
          <t>por determinar</t>
        </is>
      </c>
      <c r="S113">
        <f>CONCATENATE(I113," ",J113," ",K113," ",L113," ",M113," ",N113," ",O113," ",P113," ",Q113," ",R113)</f>
        <v/>
      </c>
      <c r="V113" s="25" t="inlineStr">
        <is>
          <t>Luis Angel Perez Polo</t>
        </is>
      </c>
      <c r="AF113" s="25" t="inlineStr">
        <is>
          <t>Cra 27 a Calle 41 sur 10 Interior 246</t>
        </is>
      </c>
      <c r="AG113" s="25">
        <f>CONCATENATE(W113," ",X113," ",Y113," ",Z113," ",AA113," ",AB113," ",AC113," ",AD113," ",AE113," ",AF113)</f>
        <v/>
      </c>
      <c r="AH113" s="25" t="inlineStr">
        <is>
          <t>no reporta</t>
        </is>
      </c>
      <c r="AI113" s="25" t="inlineStr">
        <is>
          <t>no reporta</t>
        </is>
      </c>
      <c r="AJ113" s="25" t="inlineStr">
        <is>
          <t>San José</t>
        </is>
      </c>
      <c r="AO113" s="25" t="n">
        <v>6</v>
      </c>
      <c r="AP113" s="34" t="n">
        <v>42458</v>
      </c>
      <c r="AQ113" s="34" t="n">
        <v>42472</v>
      </c>
      <c r="AR113" s="46" t="n"/>
      <c r="AT113" s="25" t="inlineStr">
        <is>
          <t>Auto de archivo</t>
        </is>
      </c>
      <c r="AU113" s="25" t="inlineStr">
        <is>
          <t>Se presento el perjudiciante voluntariamente para reclamar su perro y hablo con el inspector.</t>
        </is>
      </c>
    </row>
    <row r="114">
      <c r="A114" s="25" t="inlineStr">
        <is>
          <t>111-2016</t>
        </is>
      </c>
      <c r="B114" s="43" t="n">
        <v>375888</v>
      </c>
      <c r="C114" s="25" t="inlineStr">
        <is>
          <t>HÍDRICO</t>
        </is>
      </c>
      <c r="D114" s="25" t="inlineStr">
        <is>
          <t>RESIDUOS SOLIDOS</t>
        </is>
      </c>
      <c r="G114" s="25" t="inlineStr">
        <is>
          <t>La señora martha barre todas las hojas de los arboles y me las tira al frente del edificuio mio, ademas estan derrochando mucha agua</t>
        </is>
      </c>
      <c r="H114" s="25" t="inlineStr">
        <is>
          <t>Luz Agudelo</t>
        </is>
      </c>
      <c r="R114" s="25" t="inlineStr">
        <is>
          <t>Dig. 33 # 33 sur 21 Edificio Plermo</t>
        </is>
      </c>
      <c r="S114">
        <f>CONCATENATE(I114," ",J114," ",K114," ",L114," ",M114," ",N114," ",O114," ",P114," ",Q114," ",R114)</f>
        <v/>
      </c>
      <c r="U114" s="25" t="n">
        <v>2765176</v>
      </c>
      <c r="V114" s="25" t="inlineStr">
        <is>
          <t>Martha Orozco</t>
        </is>
      </c>
      <c r="AF114" s="25" t="inlineStr">
        <is>
          <t>Dig. 33 # 33 sur 24</t>
        </is>
      </c>
      <c r="AG114" s="25">
        <f>CONCATENATE(W114," ",X114," ",Y114," ",Z114," ",AA114," ",AB114," ",AC114," ",AD114," ",AE114," ",AF114)</f>
        <v/>
      </c>
      <c r="AH114" s="25" t="inlineStr">
        <is>
          <t>no reporta</t>
        </is>
      </c>
      <c r="AI114" s="25" t="inlineStr">
        <is>
          <t>no reporta</t>
        </is>
      </c>
      <c r="AJ114" s="25" t="inlineStr">
        <is>
          <t>La Magnolia</t>
        </is>
      </c>
      <c r="AO114" s="25" t="n">
        <v>9</v>
      </c>
      <c r="AP114" s="34" t="n">
        <v>42458</v>
      </c>
      <c r="AQ114" s="34" t="n">
        <v>42509</v>
      </c>
      <c r="AR114" s="46" t="n"/>
      <c r="AT114" s="25" t="inlineStr">
        <is>
          <t>Auto de archivo</t>
        </is>
      </c>
      <c r="AU114" s="25" t="inlineStr">
        <is>
          <t>Se realiza visita y se puede observar que la situacion ya fue mejorada.</t>
        </is>
      </c>
    </row>
    <row r="115">
      <c r="A115" s="25" t="inlineStr">
        <is>
          <t>112-2016</t>
        </is>
      </c>
      <c r="B115" s="43" t="n">
        <v>376943</v>
      </c>
      <c r="D115" s="25" t="inlineStr">
        <is>
          <t>RESIDUO ESPECIAL</t>
        </is>
      </c>
      <c r="G115" s="25" t="inlineStr">
        <is>
          <t>Dejo escombros hace mas de 15 dias en el espacio publico</t>
        </is>
      </c>
      <c r="H115" s="25" t="inlineStr">
        <is>
          <t>Anonimo</t>
        </is>
      </c>
      <c r="S115">
        <f>CONCATENATE(I115," ",J115," ",K115," ",L115," ",M115," ",N115," ",O115," ",P115," ",Q115," ",R115)</f>
        <v/>
      </c>
      <c r="V115" s="25" t="inlineStr">
        <is>
          <t>Arnoldo Patiño</t>
        </is>
      </c>
      <c r="AF115" s="25" t="inlineStr">
        <is>
          <t>Calle 41 B sur # 29 a 17</t>
        </is>
      </c>
      <c r="AG115" s="25">
        <f>CONCATENATE(W115," ",X115," ",Y115," ",Z115," ",AA115," ",AB115," ",AC115," ",AD115," ",AE115," ",AF115)</f>
        <v/>
      </c>
      <c r="AH115" s="25" t="inlineStr">
        <is>
          <t>no reporta</t>
        </is>
      </c>
      <c r="AI115" s="25" t="inlineStr">
        <is>
          <t>no reporta</t>
        </is>
      </c>
      <c r="AJ115" s="25" t="inlineStr">
        <is>
          <t>San Rafael</t>
        </is>
      </c>
      <c r="AO115" s="25" t="n">
        <v>6</v>
      </c>
      <c r="AP115" s="34" t="n">
        <v>42461</v>
      </c>
      <c r="AQ115" s="34" t="n">
        <v>42460</v>
      </c>
      <c r="AR115" s="46" t="n"/>
      <c r="AT115" s="25" t="inlineStr">
        <is>
          <t>Auto de archivo</t>
        </is>
      </c>
      <c r="AV115" s="38" t="n"/>
      <c r="AX115" s="38" t="n"/>
    </row>
    <row r="116">
      <c r="A116" s="25" t="inlineStr">
        <is>
          <t>113-2016</t>
        </is>
      </c>
      <c r="B116" s="43" t="n">
        <v>376372</v>
      </c>
      <c r="C116" s="25" t="inlineStr">
        <is>
          <t>FAUNA DOMÉSTICA</t>
        </is>
      </c>
      <c r="G116" s="25" t="inlineStr">
        <is>
          <t>Segundo ataque de perro pastor aleman</t>
        </is>
      </c>
      <c r="H116" s="25" t="inlineStr">
        <is>
          <t>Rocio Duque</t>
        </is>
      </c>
      <c r="R116" s="25" t="inlineStr">
        <is>
          <t>Calle 40 A sur # 25aa161 Int. 112</t>
        </is>
      </c>
      <c r="S116">
        <f>CONCATENATE(I116," ",J116," ",K116," ",L116," ",M116," ",N116," ",O116," ",P116," ",Q116," ",R116)</f>
        <v/>
      </c>
      <c r="T116" s="25" t="inlineStr">
        <is>
          <t>no reporta</t>
        </is>
      </c>
      <c r="U116" s="25" t="n">
        <v>2705265</v>
      </c>
      <c r="V116" s="25" t="inlineStr">
        <is>
          <t>Mauricio</t>
        </is>
      </c>
      <c r="AF116" s="25" t="inlineStr">
        <is>
          <t>Calle 40 A sur # 25 aa 161 Int. 103</t>
        </is>
      </c>
      <c r="AG116" s="25">
        <f>CONCATENATE(W116," ",X116," ",Y116," ",Z116," ",AA116," ",AB116," ",AC116," ",AD116," ",AE116," ",AF116)</f>
        <v/>
      </c>
      <c r="AH116" s="25" t="inlineStr">
        <is>
          <t>no reporta</t>
        </is>
      </c>
      <c r="AI116" s="25" t="inlineStr">
        <is>
          <t>no reporta</t>
        </is>
      </c>
      <c r="AJ116" s="25" t="inlineStr">
        <is>
          <t>San José</t>
        </is>
      </c>
      <c r="AO116" s="25" t="n">
        <v>6</v>
      </c>
      <c r="AP116" s="34" t="n">
        <v>42461</v>
      </c>
      <c r="AQ116" s="34" t="n">
        <v>42461</v>
      </c>
      <c r="AR116" s="46" t="n"/>
      <c r="AT116" s="25" t="inlineStr">
        <is>
          <t>Auto de archivo</t>
        </is>
      </c>
    </row>
    <row r="117">
      <c r="A117" s="25" t="inlineStr">
        <is>
          <t>114-2016</t>
        </is>
      </c>
      <c r="B117" s="43" t="n">
        <v>376002</v>
      </c>
      <c r="C117" s="25" t="inlineStr">
        <is>
          <t>FAUNA DOMÉSTICA</t>
        </is>
      </c>
      <c r="G117" s="25" t="inlineStr">
        <is>
          <t>Perra labradora ataco a la mascota de la señora aleida</t>
        </is>
      </c>
      <c r="H117" s="25" t="inlineStr">
        <is>
          <t>Aleida Duque Ramirez</t>
        </is>
      </c>
      <c r="R117" s="25" t="inlineStr">
        <is>
          <t>Calle 48 dd sur # 42-15 bloque 3,5 señorial Apto 502</t>
        </is>
      </c>
      <c r="S117">
        <f>CONCATENATE(I117," ",J117," ",K117," ",L117," ",M117," ",N117," ",O117," ",P117," ",Q117," ",R117)</f>
        <v/>
      </c>
      <c r="T117" s="25" t="n">
        <v>24937279</v>
      </c>
      <c r="U117" s="25" t="inlineStr">
        <is>
          <t>no reporta</t>
        </is>
      </c>
      <c r="V117" s="25" t="inlineStr">
        <is>
          <t>Por determinar</t>
        </is>
      </c>
      <c r="AF117" s="25" t="inlineStr">
        <is>
          <t>Cll 48 d sur # 42 - 15 bloque 3,5 apto 502</t>
        </is>
      </c>
      <c r="AG117" s="25">
        <f>CONCATENATE(W117," ",X117," ",Y117," ",Z117," ",AA117," ",AB117," ",AC117," ",AD117," ",AE117," ",AF117)</f>
        <v/>
      </c>
      <c r="AH117" s="25" t="inlineStr">
        <is>
          <t>no reporta</t>
        </is>
      </c>
      <c r="AI117" s="25" t="inlineStr">
        <is>
          <t>no reporta</t>
        </is>
      </c>
      <c r="AJ117" s="25" t="inlineStr">
        <is>
          <t>Loma del Barro</t>
        </is>
      </c>
      <c r="AO117" s="25" t="n">
        <v>7</v>
      </c>
      <c r="AP117" s="34" t="n">
        <v>42461</v>
      </c>
      <c r="AQ117" s="34" t="n">
        <v>42465</v>
      </c>
      <c r="AR117" s="46" t="n"/>
      <c r="AT117" s="25" t="inlineStr">
        <is>
          <t>Auto de archivo</t>
        </is>
      </c>
    </row>
    <row r="118">
      <c r="A118" s="25" t="inlineStr">
        <is>
          <t>115-2016</t>
        </is>
      </c>
      <c r="B118" s="43" t="n">
        <v>376663</v>
      </c>
      <c r="C118" s="25" t="inlineStr">
        <is>
          <t>HÍDRICO</t>
        </is>
      </c>
      <c r="G118" s="25" t="inlineStr">
        <is>
          <t>Afectaciones al suministro de agua</t>
        </is>
      </c>
      <c r="H118" s="25" t="inlineStr">
        <is>
          <t>Robinson Marin Zapata</t>
        </is>
      </c>
      <c r="R118" s="25" t="inlineStr">
        <is>
          <t>Calle 36Dsur # 25 a 85</t>
        </is>
      </c>
      <c r="S118">
        <f>CONCATENATE(I118," ",J118," ",K118," ",L118," ",M118," ",N118," ",O118," ",P118," ",Q118," ",R118)</f>
        <v/>
      </c>
      <c r="T118" s="25" t="n">
        <v>98549312</v>
      </c>
      <c r="U118" s="25" t="n">
        <v>3014774749</v>
      </c>
      <c r="V118" s="25" t="inlineStr">
        <is>
          <t>Ruben</t>
        </is>
      </c>
      <c r="AF118" s="25" t="inlineStr">
        <is>
          <t>Calle 36 d sur # 25 a 85 enseguida</t>
        </is>
      </c>
      <c r="AG118" s="25">
        <f>CONCATENATE(W118," ",X118," ",Y118," ",Z118," ",AA118," ",AB118," ",AC118," ",AD118," ",AE118," ",AF118)</f>
        <v/>
      </c>
      <c r="AH118" s="25" t="inlineStr">
        <is>
          <t>no reporta</t>
        </is>
      </c>
      <c r="AI118" s="25" t="inlineStr">
        <is>
          <t>no reporta</t>
        </is>
      </c>
      <c r="AJ118" s="25" t="inlineStr">
        <is>
          <t>El Escobero</t>
        </is>
      </c>
      <c r="AO118" s="25" t="n">
        <v>10</v>
      </c>
      <c r="AP118" s="34" t="n">
        <v>42461</v>
      </c>
      <c r="AQ118" s="34" t="n">
        <v>42624</v>
      </c>
      <c r="AR118" s="46" t="n"/>
      <c r="AT118" s="25" t="inlineStr">
        <is>
          <t>Auto de archivo</t>
        </is>
      </c>
    </row>
    <row r="119">
      <c r="A119" s="25" t="inlineStr">
        <is>
          <t>116-2016</t>
        </is>
      </c>
      <c r="B119" s="43" t="inlineStr">
        <is>
          <t>376497 - 376281</t>
        </is>
      </c>
      <c r="C119" s="25" t="inlineStr">
        <is>
          <t>FAUNA DOMÉSTICA</t>
        </is>
      </c>
      <c r="G119" t="inlineStr">
        <is>
          <t>Perros que se pasan para el lote del peticionario y se come las gallnas y dejan desechos solidos hay.</t>
        </is>
      </c>
      <c r="H119" s="25" t="inlineStr">
        <is>
          <t>Oscar de Jesus Arango Alvarez</t>
        </is>
      </c>
      <c r="I119" s="25" t="inlineStr">
        <is>
          <t>CL</t>
        </is>
      </c>
      <c r="J119" s="25" t="n">
        <v>40</v>
      </c>
      <c r="L119" s="25" t="inlineStr">
        <is>
          <t>SUR</t>
        </is>
      </c>
      <c r="R119" s="25" t="inlineStr">
        <is>
          <t>Cerca al parque ecoturistico el salado</t>
        </is>
      </c>
      <c r="S119">
        <f>CONCATENATE(I119," ",J119," ",K119," ",L119," ",M119," ",N119," ",O119," ",P119," ",Q119," ",R119)</f>
        <v/>
      </c>
      <c r="T119" s="25" t="inlineStr">
        <is>
          <t>no reporta</t>
        </is>
      </c>
      <c r="U119" s="25" t="n">
        <v>3226576987</v>
      </c>
      <c r="V119" s="25" t="inlineStr">
        <is>
          <t>Wilmar Alexander Piedrahita</t>
        </is>
      </c>
      <c r="W119" s="25" t="inlineStr">
        <is>
          <t>CL</t>
        </is>
      </c>
      <c r="X119" s="25" t="n">
        <v>40</v>
      </c>
      <c r="Z119" s="25" t="inlineStr">
        <is>
          <t>SUR</t>
        </is>
      </c>
      <c r="AF119" s="25" t="inlineStr">
        <is>
          <t>Cerca al parque ecoturistico el salado</t>
        </is>
      </c>
      <c r="AG119" s="25">
        <f>CONCATENATE(W119," ",X119," ",Y119," ",Z119," ",AA119," ",AB119," ",AC119," ",AD119," ",AE119," ",AF119)</f>
        <v/>
      </c>
      <c r="AH119" s="25" t="inlineStr">
        <is>
          <t>no reporta</t>
        </is>
      </c>
      <c r="AI119" s="25" t="inlineStr">
        <is>
          <t>no reporta</t>
        </is>
      </c>
      <c r="AJ119" s="25" t="inlineStr">
        <is>
          <t>El Vallano</t>
        </is>
      </c>
      <c r="AO119" s="25" t="n">
        <v>11</v>
      </c>
      <c r="AP119" s="34" t="n">
        <v>42461</v>
      </c>
      <c r="AQ119" s="34" t="n">
        <v>42518</v>
      </c>
      <c r="AR119" s="46" t="n"/>
      <c r="AT119" s="25" t="inlineStr">
        <is>
          <t>Auto de archivo</t>
        </is>
      </c>
    </row>
    <row r="120">
      <c r="A120" s="25" t="inlineStr">
        <is>
          <t>117-2016</t>
        </is>
      </c>
      <c r="B120" s="43" t="n">
        <v>376498</v>
      </c>
      <c r="C120" s="25" t="inlineStr">
        <is>
          <t>FLORA</t>
        </is>
      </c>
      <c r="G120" t="inlineStr">
        <is>
          <t>La administracion no hace poda de los arboles y nos esta dañando las canoas</t>
        </is>
      </c>
      <c r="H120" s="25" t="inlineStr">
        <is>
          <t xml:space="preserve">Maria Ines Vasco </t>
        </is>
      </c>
      <c r="R120" s="25" t="inlineStr">
        <is>
          <t>Calle 24 sur # 3995</t>
        </is>
      </c>
      <c r="S120">
        <f>CONCATENATE(I120," ",J120," ",K120," ",L120," ",M120," ",N120," ",O120," ",P120," ",Q120," ",R120)</f>
        <v/>
      </c>
      <c r="T120" s="25" t="inlineStr">
        <is>
          <t>no reporta</t>
        </is>
      </c>
      <c r="U120" s="25" t="inlineStr">
        <is>
          <t>no reporta</t>
        </is>
      </c>
      <c r="V120" s="25" t="inlineStr">
        <is>
          <t>Unidad cerezos de la abadia</t>
        </is>
      </c>
      <c r="AF120" s="25" t="inlineStr">
        <is>
          <t>Calle 24 sur frente a benedictinos</t>
        </is>
      </c>
      <c r="AG120" s="25">
        <f>CONCATENATE(W120," ",X120," ",Y120," ",Z120," ",AA120," ",AB120," ",AC120," ",AD120," ",AE120," ",AF120)</f>
        <v/>
      </c>
      <c r="AH120" s="25" t="inlineStr">
        <is>
          <t>no reporta</t>
        </is>
      </c>
      <c r="AI120" s="25" t="inlineStr">
        <is>
          <t>no reporta</t>
        </is>
      </c>
      <c r="AJ120" s="25" t="inlineStr">
        <is>
          <t>Zuñiga</t>
        </is>
      </c>
      <c r="AO120" s="25" t="n">
        <v>4</v>
      </c>
      <c r="AP120" s="34" t="n">
        <v>42461</v>
      </c>
      <c r="AQ120" s="34" t="n">
        <v>42461</v>
      </c>
      <c r="AR120" s="46" t="n"/>
      <c r="AT120" s="25" t="inlineStr">
        <is>
          <t>Auto de archivo</t>
        </is>
      </c>
    </row>
    <row r="121">
      <c r="A121" s="25" t="inlineStr">
        <is>
          <t>118-2016</t>
        </is>
      </c>
      <c r="B121" s="43" t="n">
        <v>376280</v>
      </c>
      <c r="D121" s="25" t="inlineStr">
        <is>
          <t>RESIDUOS SOLIDOS</t>
        </is>
      </c>
      <c r="G121" t="inlineStr">
        <is>
          <t>Disposicion inadecuada de residuos solidos</t>
        </is>
      </c>
      <c r="H121" s="25" t="inlineStr">
        <is>
          <t>Enviaseo</t>
        </is>
      </c>
      <c r="S121">
        <f>CONCATENATE(I121," ",J121," ",K121," ",L121," ",M121," ",N121," ",O121," ",P121," ",Q121," ",R121)</f>
        <v/>
      </c>
      <c r="V121" s="25" t="inlineStr">
        <is>
          <t>Banco caja social</t>
        </is>
      </c>
      <c r="AF121" s="25" t="inlineStr">
        <is>
          <t>Cra 42 # 37 sur 4</t>
        </is>
      </c>
      <c r="AG121" s="25">
        <f>CONCATENATE(W121," ",X121," ",Y121," ",Z121," ",AA121," ",AB121," ",AC121," ",AD121," ",AE121," ",AF121)</f>
        <v/>
      </c>
      <c r="AH121" s="25" t="inlineStr">
        <is>
          <t>no reporta</t>
        </is>
      </c>
      <c r="AI121" s="25" t="inlineStr">
        <is>
          <t>no reporta</t>
        </is>
      </c>
      <c r="AJ121" s="25" t="inlineStr">
        <is>
          <t>Zona Centro</t>
        </is>
      </c>
      <c r="AO121" s="25" t="n">
        <v>9</v>
      </c>
      <c r="AP121" s="34" t="n">
        <v>42461</v>
      </c>
      <c r="AQ121" s="34" t="n">
        <v>42459</v>
      </c>
      <c r="AR121" s="46" t="n"/>
      <c r="AT121" s="25" t="inlineStr">
        <is>
          <t>Auto de archivo</t>
        </is>
      </c>
      <c r="AV121" s="38" t="n"/>
      <c r="AX121" s="38" t="n"/>
    </row>
    <row r="122">
      <c r="A122" s="25" t="inlineStr">
        <is>
          <t>119-2016</t>
        </is>
      </c>
      <c r="B122" s="43" t="n">
        <v>377166</v>
      </c>
      <c r="C122" s="25" t="inlineStr">
        <is>
          <t>HÍDRICO</t>
        </is>
      </c>
      <c r="D122" s="25" t="inlineStr">
        <is>
          <t>MATERIALES DE CONSTRUCCIÓN</t>
        </is>
      </c>
      <c r="G122" t="inlineStr">
        <is>
          <t xml:space="preserve">Hay un movivimento de tierrra que esta perjudiciando un humedal y un nacimiento. </t>
        </is>
      </c>
      <c r="H122" t="inlineStr">
        <is>
          <t>de oficio</t>
        </is>
      </c>
      <c r="S122">
        <f>CONCATENATE(I122," ",J122," ",K122," ",L122," ",M122," ",N122," ",O122," ",P122," ",Q122," ",R122)</f>
        <v/>
      </c>
      <c r="V122" s="25" t="inlineStr">
        <is>
          <t>Finca Santa Claus Parcelacion Rio Pino</t>
        </is>
      </c>
      <c r="AG122" s="25">
        <f>CONCATENATE(W122," ",X122," ",Y122," ",Z122," ",AA122," ",AB122," ",AC122," ",AD122," ",AE122," ",AF122)</f>
        <v/>
      </c>
      <c r="AH122" s="25" t="inlineStr">
        <is>
          <t>no reporta</t>
        </is>
      </c>
      <c r="AI122" s="25" t="inlineStr">
        <is>
          <t>no reporta</t>
        </is>
      </c>
      <c r="AJ122" s="25" t="inlineStr">
        <is>
          <t>Las Palmas</t>
        </is>
      </c>
      <c r="AO122" s="25" t="n">
        <v>12</v>
      </c>
      <c r="AP122" s="34" t="n">
        <v>42464</v>
      </c>
      <c r="AQ122" s="34" t="n">
        <v>42486</v>
      </c>
      <c r="AR122" s="46" t="n"/>
      <c r="AT122" s="25" t="inlineStr">
        <is>
          <t>Auto de archivo</t>
        </is>
      </c>
    </row>
    <row r="123">
      <c r="A123" s="25" t="inlineStr">
        <is>
          <t>120-2016</t>
        </is>
      </c>
      <c r="B123" s="43" t="n">
        <v>377105</v>
      </c>
      <c r="D123" s="25" t="inlineStr">
        <is>
          <t>ESCOMBROS</t>
        </is>
      </c>
      <c r="G123" t="inlineStr">
        <is>
          <t>Almacenamiento de escmbros y materiales de construccion.</t>
        </is>
      </c>
      <c r="H123" t="inlineStr">
        <is>
          <t>de oficio</t>
        </is>
      </c>
      <c r="S123">
        <f>CONCATENATE(I123," ",J123," ",K123," ",L123," ",M123," ",N123," ",O123," ",P123," ",Q123," ",R123)</f>
        <v/>
      </c>
      <c r="V123" s="25" t="inlineStr">
        <is>
          <t>Javier Saldarriaga</t>
        </is>
      </c>
      <c r="AF123" s="25" t="inlineStr">
        <is>
          <t>Calle 36 A # 40-92 Cra 36 b 39 b sur 16</t>
        </is>
      </c>
      <c r="AG123" s="25">
        <f>CONCATENATE(W123," ",X123," ",Y123," ",Z123," ",AA123," ",AB123," ",AC123," ",AD123," ",AE123," ",AF123)</f>
        <v/>
      </c>
      <c r="AI123" s="25" t="n">
        <v>2819625</v>
      </c>
      <c r="AJ123" s="25" t="inlineStr">
        <is>
          <t>El Dorado</t>
        </is>
      </c>
      <c r="AO123" s="25" t="n">
        <v>7</v>
      </c>
      <c r="AP123" s="34" t="n">
        <v>42464</v>
      </c>
      <c r="AQ123" s="34" t="n">
        <v>42465</v>
      </c>
      <c r="AR123" s="46" t="n"/>
      <c r="AT123" s="25" t="inlineStr">
        <is>
          <t>Auto de archivo</t>
        </is>
      </c>
    </row>
    <row r="124">
      <c r="A124" s="25" t="inlineStr">
        <is>
          <t>121-2016</t>
        </is>
      </c>
      <c r="B124" s="43" t="n">
        <v>136371</v>
      </c>
      <c r="C124" s="25" t="inlineStr">
        <is>
          <t>LOTE-PREDIO</t>
        </is>
      </c>
      <c r="D124" s="25" t="inlineStr">
        <is>
          <t>ESCOMBROS</t>
        </is>
      </c>
      <c r="G124" t="inlineStr">
        <is>
          <t>quema de escombros sin control</t>
        </is>
      </c>
      <c r="H124" t="inlineStr">
        <is>
          <t>de oficio</t>
        </is>
      </c>
      <c r="S124">
        <f>CONCATENATE(I124," ",J124," ",K124," ",L124," ",M124," ",N124," ",O124," ",P124," ",Q124," ",R124)</f>
        <v/>
      </c>
      <c r="V124" s="25" t="inlineStr">
        <is>
          <t>willian de jesus garcia rojas</t>
        </is>
      </c>
      <c r="AF124" s="25" t="inlineStr">
        <is>
          <t>Vereda las palmas sector la esperanza</t>
        </is>
      </c>
      <c r="AG124" s="25">
        <f>CONCATENATE(W124," ",X124," ",Y124," ",Z124," ",AA124," ",AB124," ",AC124," ",AD124," ",AE124," ",AF124)</f>
        <v/>
      </c>
      <c r="AH124" s="25" t="inlineStr">
        <is>
          <t>no reporta</t>
        </is>
      </c>
      <c r="AI124" s="25" t="inlineStr">
        <is>
          <t>no reporta</t>
        </is>
      </c>
      <c r="AJ124" s="25" t="inlineStr">
        <is>
          <t>Las Palmas</t>
        </is>
      </c>
      <c r="AO124" s="25" t="n">
        <v>12</v>
      </c>
      <c r="AP124" s="34" t="n">
        <v>42464</v>
      </c>
      <c r="AQ124" s="34" t="n">
        <v>42445</v>
      </c>
      <c r="AR124" s="46" t="n"/>
      <c r="AT124" s="25" t="inlineStr">
        <is>
          <t>Auto de archivo</t>
        </is>
      </c>
    </row>
    <row r="125">
      <c r="A125" s="25" t="inlineStr">
        <is>
          <t>122-2016</t>
        </is>
      </c>
      <c r="B125" s="43" t="n">
        <v>136372</v>
      </c>
      <c r="C125" s="25" t="inlineStr">
        <is>
          <t>LOTE-PREDIO</t>
        </is>
      </c>
      <c r="G125" t="inlineStr">
        <is>
          <t>Quema sin autorizacion</t>
        </is>
      </c>
      <c r="H125" t="inlineStr">
        <is>
          <t>de oficio</t>
        </is>
      </c>
      <c r="S125">
        <f>CONCATENATE(I125," ",J125," ",K125," ",L125," ",M125," ",N125," ",O125," ",P125," ",Q125," ",R125)</f>
        <v/>
      </c>
      <c r="V125" s="25" t="inlineStr">
        <is>
          <t>favio de jesus otalvaro</t>
        </is>
      </c>
      <c r="AF125" s="25" t="inlineStr">
        <is>
          <t>Diagonal a la parcelacion encenillos, Finca el Origen</t>
        </is>
      </c>
      <c r="AG125" s="25">
        <f>CONCATENATE(W125," ",X125," ",Y125," ",Z125," ",AA125," ",AB125," ",AC125," ",AD125," ",AE125," ",AF125)</f>
        <v/>
      </c>
      <c r="AH125" s="25" t="inlineStr">
        <is>
          <t>no reporta</t>
        </is>
      </c>
      <c r="AJ125" s="25" t="inlineStr">
        <is>
          <t>Las Palmas</t>
        </is>
      </c>
      <c r="AO125" s="25" t="n">
        <v>12</v>
      </c>
      <c r="AP125" s="34" t="n">
        <v>42464</v>
      </c>
      <c r="AQ125" s="34" t="n">
        <v>42445</v>
      </c>
      <c r="AR125" s="46" t="n"/>
      <c r="AT125" s="25" t="inlineStr">
        <is>
          <t>Auto de archivo</t>
        </is>
      </c>
    </row>
    <row r="126">
      <c r="A126" s="25" t="inlineStr">
        <is>
          <t>123-2016</t>
        </is>
      </c>
      <c r="B126" s="43" t="n">
        <v>377103</v>
      </c>
      <c r="C126" s="25" t="inlineStr">
        <is>
          <t>LOTE-PREDIO</t>
        </is>
      </c>
      <c r="D126" s="25" t="inlineStr">
        <is>
          <t>ESCOMBROS</t>
        </is>
      </c>
      <c r="G126" t="inlineStr">
        <is>
          <t>escombros en espacio publico</t>
        </is>
      </c>
      <c r="H126" t="inlineStr">
        <is>
          <t>de oficio</t>
        </is>
      </c>
      <c r="S126">
        <f>CONCATENATE(I126," ",J126," ",K126," ",L126," ",M126," ",N126," ",O126," ",P126," ",Q126," ",R126)</f>
        <v/>
      </c>
      <c r="V126" s="25" t="inlineStr">
        <is>
          <t>Gabriel Alexander Colorado</t>
        </is>
      </c>
      <c r="AF126" s="25" t="inlineStr">
        <is>
          <t>Cra 36 # 39b sur 16</t>
        </is>
      </c>
      <c r="AG126" s="25">
        <f>CONCATENATE(W126," ",X126," ",Y126," ",Z126," ",AA126," ",AB126," ",AC126," ",AD126," ",AE126," ",AF126)</f>
        <v/>
      </c>
      <c r="AH126" s="25" t="inlineStr">
        <is>
          <t>no reporta</t>
        </is>
      </c>
      <c r="AI126" s="25" t="n">
        <v>2704750</v>
      </c>
      <c r="AJ126" s="25" t="inlineStr">
        <is>
          <t>Mesa</t>
        </is>
      </c>
      <c r="AO126" s="25" t="n">
        <v>9</v>
      </c>
      <c r="AP126" s="34" t="n">
        <v>42464</v>
      </c>
      <c r="AQ126" s="34" t="n">
        <v>42501</v>
      </c>
      <c r="AR126" s="46" t="n"/>
      <c r="AT126" s="25" t="inlineStr">
        <is>
          <t>Auto de archivo</t>
        </is>
      </c>
      <c r="AV126" s="38" t="n"/>
      <c r="AX126" s="38" t="n"/>
    </row>
    <row r="127">
      <c r="A127" s="25" t="inlineStr">
        <is>
          <t>124-2016</t>
        </is>
      </c>
      <c r="B127" s="43" t="n">
        <v>377104</v>
      </c>
      <c r="C127" s="25" t="inlineStr">
        <is>
          <t>LOTE-PREDIO</t>
        </is>
      </c>
      <c r="D127" s="25" t="inlineStr">
        <is>
          <t>ESCOMBROS</t>
        </is>
      </c>
      <c r="G127" t="inlineStr">
        <is>
          <t>Escombros en espacio publico</t>
        </is>
      </c>
      <c r="H127" t="inlineStr">
        <is>
          <t>de oficio</t>
        </is>
      </c>
      <c r="S127">
        <f>CONCATENATE(I127," ",J127," ",K127," ",L127," ",M127," ",N127," ",O127," ",P127," ",Q127," ",R127)</f>
        <v/>
      </c>
      <c r="V127" s="25" t="inlineStr">
        <is>
          <t>Juan Guillermo Betancur</t>
        </is>
      </c>
      <c r="AF127" s="25" t="inlineStr">
        <is>
          <t>Calle 40 sur # 30-122 apto 106</t>
        </is>
      </c>
      <c r="AG127" s="25">
        <f>CONCATENATE(W127," ",X127," ",Y127," ",Z127," ",AA127," ",AB127," ",AC127," ",AD127," ",AE127," ",AF127)</f>
        <v/>
      </c>
      <c r="AH127" s="25" t="inlineStr">
        <is>
          <t>no reporta</t>
        </is>
      </c>
      <c r="AI127" s="25" t="inlineStr">
        <is>
          <t>no reporta</t>
        </is>
      </c>
      <c r="AJ127" s="25" t="inlineStr">
        <is>
          <t>Mesa</t>
        </is>
      </c>
      <c r="AO127" s="25" t="n">
        <v>9</v>
      </c>
      <c r="AP127" s="34" t="n">
        <v>42464</v>
      </c>
      <c r="AQ127" s="34" t="n">
        <v>42460</v>
      </c>
      <c r="AR127" s="46" t="n"/>
      <c r="AT127" s="25" t="inlineStr">
        <is>
          <t>Auto de archivo</t>
        </is>
      </c>
    </row>
    <row r="128">
      <c r="A128" s="25" t="inlineStr">
        <is>
          <t>125-2016</t>
        </is>
      </c>
      <c r="B128" s="43" t="n">
        <v>377106</v>
      </c>
      <c r="C128" s="25" t="inlineStr">
        <is>
          <t>LOTE-PREDIO</t>
        </is>
      </c>
      <c r="D128" s="25" t="inlineStr">
        <is>
          <t>ESCOMBROS</t>
        </is>
      </c>
      <c r="G128" t="inlineStr">
        <is>
          <t>escombros en espacio publico</t>
        </is>
      </c>
      <c r="H128" t="inlineStr">
        <is>
          <t>de oficio</t>
        </is>
      </c>
      <c r="S128">
        <f>CONCATENATE(I128," ",J128," ",K128," ",L128," ",M128," ",N128," ",O128," ",P128," ",Q128," ",R128)</f>
        <v/>
      </c>
      <c r="V128" s="25" t="inlineStr">
        <is>
          <t>Nidia Navarro</t>
        </is>
      </c>
      <c r="AF128" s="25" t="inlineStr">
        <is>
          <t>Cra 32 # 40 bb sur 05</t>
        </is>
      </c>
      <c r="AG128" s="25">
        <f>CONCATENATE(W128," ",X128," ",Y128," ",Z128," ",AA128," ",AB128," ",AC128," ",AD128," ",AE128," ",AF128)</f>
        <v/>
      </c>
      <c r="AH128" s="25" t="inlineStr">
        <is>
          <t>no reporta</t>
        </is>
      </c>
      <c r="AI128" s="25" t="inlineStr">
        <is>
          <t>no reporta</t>
        </is>
      </c>
      <c r="AJ128" s="25" t="inlineStr">
        <is>
          <t>El Dorado</t>
        </is>
      </c>
      <c r="AO128" s="25" t="n">
        <v>7</v>
      </c>
      <c r="AP128" s="34" t="n">
        <v>42464</v>
      </c>
      <c r="AQ128" s="34" t="n">
        <v>42464</v>
      </c>
      <c r="AR128" s="46" t="n"/>
      <c r="AT128" s="25" t="inlineStr">
        <is>
          <t>Auto de archivo</t>
        </is>
      </c>
    </row>
    <row r="129">
      <c r="A129" s="25" t="inlineStr">
        <is>
          <t>126-2016</t>
        </is>
      </c>
      <c r="B129" s="43" t="inlineStr">
        <is>
          <t>16626729 / pe-179</t>
        </is>
      </c>
      <c r="C129" s="25" t="inlineStr">
        <is>
          <t>HÍDRICO</t>
        </is>
      </c>
      <c r="G129" t="inlineStr">
        <is>
          <t>Vertimiento de aguas producto de actividades domesticas.</t>
        </is>
      </c>
      <c r="H129" t="inlineStr">
        <is>
          <t>de oficio</t>
        </is>
      </c>
      <c r="S129">
        <f>CONCATENATE(I129," ",J129," ",K129," ",L129," ",M129," ",N129," ",O129," ",P129," ",Q129," ",R129)</f>
        <v/>
      </c>
      <c r="V129" s="25" t="inlineStr">
        <is>
          <t>Familia Quintero Florez</t>
        </is>
      </c>
      <c r="AF129" s="25" t="inlineStr">
        <is>
          <t>Las Plamas Sector la Esperanza</t>
        </is>
      </c>
      <c r="AG129" s="25">
        <f>CONCATENATE(W129," ",X129," ",Y129," ",Z129," ",AA129," ",AB129," ",AC129," ",AD129," ",AE129," ",AF129)</f>
        <v/>
      </c>
      <c r="AH129" s="25" t="n">
        <v>3473839</v>
      </c>
      <c r="AI129" s="25" t="n">
        <v>3122008756</v>
      </c>
      <c r="AJ129" s="25" t="inlineStr">
        <is>
          <t>Las Palmas</t>
        </is>
      </c>
      <c r="AO129" s="25" t="n">
        <v>12</v>
      </c>
      <c r="AP129" s="34" t="n">
        <v>42464</v>
      </c>
      <c r="AQ129" s="34" t="n">
        <v>42580</v>
      </c>
      <c r="AR129" s="46" t="n"/>
      <c r="AT129" s="25" t="inlineStr">
        <is>
          <t>Auto de archivo</t>
        </is>
      </c>
    </row>
    <row r="130">
      <c r="A130" s="25" t="inlineStr">
        <is>
          <t>127-2016</t>
        </is>
      </c>
      <c r="B130" s="43" t="n">
        <v>377866</v>
      </c>
      <c r="C130" s="25" t="inlineStr">
        <is>
          <t>FAUNA DOMÉSTICA</t>
        </is>
      </c>
      <c r="G130" t="inlineStr">
        <is>
          <t>Tiene dos perros de raza golden cuando salen los sacan sin bozal y no tienen ningun control me mordio no fue muy grave pero me rozo con el colmillo</t>
        </is>
      </c>
      <c r="H130" t="inlineStr">
        <is>
          <t>Olga Lucia Calle</t>
        </is>
      </c>
      <c r="R130" s="25" t="inlineStr">
        <is>
          <t>Cra 34 A # 39-54</t>
        </is>
      </c>
      <c r="S130">
        <f>CONCATENATE(I130," ",J130," ",K130," ",L130," ",M130," ",N130," ",O130," ",P130," ",Q130," ",R130)</f>
        <v/>
      </c>
      <c r="T130" s="25" t="inlineStr">
        <is>
          <t>no reporta</t>
        </is>
      </c>
      <c r="U130" s="25" t="n">
        <v>2760458</v>
      </c>
      <c r="V130" s="25" t="inlineStr">
        <is>
          <t>Por determinar</t>
        </is>
      </c>
      <c r="AF130" s="25" t="inlineStr">
        <is>
          <t>Cra 34 A # 39-54 2do piso</t>
        </is>
      </c>
      <c r="AG130" s="25">
        <f>CONCATENATE(W130," ",X130," ",Y130," ",Z130," ",AA130," ",AB130," ",AC130," ",AD130," ",AE130," ",AF130)</f>
        <v/>
      </c>
      <c r="AH130" s="25" t="inlineStr">
        <is>
          <t>no reporta</t>
        </is>
      </c>
      <c r="AI130" s="25" t="inlineStr">
        <is>
          <t>no reporta</t>
        </is>
      </c>
      <c r="AJ130" s="25" t="inlineStr">
        <is>
          <t>Mesa</t>
        </is>
      </c>
      <c r="AO130" s="25" t="n">
        <v>9</v>
      </c>
      <c r="AP130" s="34" t="n">
        <v>42466</v>
      </c>
      <c r="AQ130" s="34" t="n">
        <v>42523</v>
      </c>
      <c r="AR130" s="46" t="n"/>
      <c r="AT130" s="25" t="inlineStr">
        <is>
          <t>Auto de archivo</t>
        </is>
      </c>
      <c r="AV130" s="38" t="n"/>
      <c r="AX130" s="38" t="n"/>
    </row>
    <row r="131">
      <c r="A131" s="25" t="inlineStr">
        <is>
          <t>128-2016</t>
        </is>
      </c>
      <c r="B131" s="43" t="n">
        <v>371814</v>
      </c>
      <c r="C131" s="25" t="inlineStr">
        <is>
          <t>FLORA</t>
        </is>
      </c>
      <c r="G131" t="inlineStr">
        <is>
          <t>Arbol de predio privado el cual se observa con raices expuestas sobre el talud y su proyeccion marcada sobre viviendas, uno de los propietarios dice que no va a relizar ninguna tala.</t>
        </is>
      </c>
      <c r="H131" t="inlineStr">
        <is>
          <t>Maria Susana Alzate</t>
        </is>
      </c>
      <c r="R131" s="25" t="inlineStr">
        <is>
          <t>El Salado</t>
        </is>
      </c>
      <c r="S131">
        <f>CONCATENATE(I131," ",J131," ",K131," ",L131," ",M131," ",N131," ",O131," ",P131," ",Q131," ",R131)</f>
        <v/>
      </c>
      <c r="T131" s="25" t="n">
        <v>21993708</v>
      </c>
      <c r="U131" s="25" t="n">
        <v>3315450</v>
      </c>
      <c r="V131" s="25" t="inlineStr">
        <is>
          <t>Familia Ossa Restrepo</t>
        </is>
      </c>
      <c r="AF131" s="25" t="inlineStr">
        <is>
          <t>Predio matricula inmobiliaria 001-0440156</t>
        </is>
      </c>
      <c r="AG131" s="25">
        <f>CONCATENATE(W131," ",X131," ",Y131," ",Z131," ",AA131," ",AB131," ",AC131," ",AD131," ",AE131," ",AF131)</f>
        <v/>
      </c>
      <c r="AH131" s="25" t="inlineStr">
        <is>
          <t>no reporta</t>
        </is>
      </c>
      <c r="AI131" s="25" t="inlineStr">
        <is>
          <t>no reporta</t>
        </is>
      </c>
      <c r="AJ131" s="25" t="inlineStr">
        <is>
          <t>El Salado</t>
        </is>
      </c>
      <c r="AO131" s="25" t="n">
        <v>6</v>
      </c>
      <c r="AP131" s="34" t="n">
        <v>42466</v>
      </c>
      <c r="AQ131" s="34" t="n">
        <v>42472</v>
      </c>
      <c r="AR131" s="46" t="n"/>
      <c r="AT131" s="25" t="inlineStr">
        <is>
          <t>Auto de archivo</t>
        </is>
      </c>
    </row>
    <row r="132">
      <c r="A132" s="25" t="inlineStr">
        <is>
          <t>129-2016</t>
        </is>
      </c>
      <c r="B132" s="43" t="n"/>
      <c r="C132" s="25" t="inlineStr">
        <is>
          <t>LOTE-PREDIO</t>
        </is>
      </c>
      <c r="D132" s="25" t="inlineStr">
        <is>
          <t>ESCOMBROS</t>
        </is>
      </c>
      <c r="G132" t="inlineStr">
        <is>
          <t xml:space="preserve">Acumulacion de escombros en espacios publicos. </t>
        </is>
      </c>
      <c r="H132" t="inlineStr">
        <is>
          <t>de oficio</t>
        </is>
      </c>
      <c r="S132">
        <f>CONCATENATE(I132," ",J132," ",K132," ",L132," ",M132," ",N132," ",O132," ",P132," ",Q132," ",R132)</f>
        <v/>
      </c>
      <c r="V132" t="inlineStr">
        <is>
          <t>CONDISA S.A. - Arq. Dorian Londoño, Promotora Saintjoseph</t>
        </is>
      </c>
      <c r="W132" s="25" t="inlineStr">
        <is>
          <t>CL</t>
        </is>
      </c>
      <c r="X132" s="25" t="n">
        <v>26</v>
      </c>
      <c r="Z132" s="25" t="inlineStr">
        <is>
          <t>SUR</t>
        </is>
      </c>
      <c r="AA132" s="25" t="n">
        <v>22</v>
      </c>
      <c r="AC132" s="25" t="n">
        <v>3</v>
      </c>
      <c r="AG132">
        <f>CONCATENATE(W132," ",X132," ",Y132," ",Z132," ",AA132," ",AB132," ",AC132," ",AD132," ",AS132," ",AF132)</f>
        <v/>
      </c>
      <c r="AH132" s="25" t="inlineStr">
        <is>
          <t>900571198-3</t>
        </is>
      </c>
      <c r="AI132" s="25" t="inlineStr">
        <is>
          <t>4446864 - 4443865</t>
        </is>
      </c>
      <c r="AJ132" s="25" t="inlineStr">
        <is>
          <t>Loma El Atravezado</t>
        </is>
      </c>
      <c r="AO132" s="25" t="n">
        <v>4</v>
      </c>
      <c r="AP132" s="34" t="n">
        <v>42467</v>
      </c>
      <c r="AQ132" s="34" t="n">
        <v>42474</v>
      </c>
      <c r="AR132" s="46" t="n"/>
      <c r="AT132" s="25" t="inlineStr">
        <is>
          <t>Auto de archivo</t>
        </is>
      </c>
      <c r="AV132" s="38" t="n"/>
      <c r="AX132" s="38" t="n"/>
      <c r="AY132" s="38" t="n"/>
      <c r="BA132" s="38" t="n"/>
    </row>
    <row r="133">
      <c r="A133" s="25" t="inlineStr">
        <is>
          <t>130-2016</t>
        </is>
      </c>
      <c r="B133" s="43" t="n">
        <v>378464</v>
      </c>
      <c r="D133" s="25" t="inlineStr">
        <is>
          <t>ESCOMBROS</t>
        </is>
      </c>
      <c r="G133" t="inlineStr">
        <is>
          <t>Acopio de escombros en el espacio publico</t>
        </is>
      </c>
      <c r="H133" t="inlineStr">
        <is>
          <t>de oficio</t>
        </is>
      </c>
      <c r="S133">
        <f>CONCATENATE(I133," ",J133," ",K133," ",L133," ",M133," ",N133," ",O133," ",P133," ",Q133," ",R133)</f>
        <v/>
      </c>
      <c r="V133" t="inlineStr">
        <is>
          <t>Inversiones Ambil sas</t>
        </is>
      </c>
      <c r="AF133" s="25" t="inlineStr">
        <is>
          <t>Cra 42 # 38 sur 71</t>
        </is>
      </c>
      <c r="AG133">
        <f>CONCATENATE(W133," ",X133," ",Y133," ",Z133," ",AA133," ",AB133," ",AC133," ",AD133," ",AS133," ",AF133)</f>
        <v/>
      </c>
      <c r="AH133" s="25" t="inlineStr">
        <is>
          <t>no reporta</t>
        </is>
      </c>
      <c r="AI133" s="25" t="n">
        <v>3008917321</v>
      </c>
      <c r="AJ133" s="25" t="inlineStr">
        <is>
          <t>Zona Centro</t>
        </is>
      </c>
      <c r="AO133" s="25" t="n">
        <v>9</v>
      </c>
      <c r="AP133" s="34" t="n">
        <v>42468</v>
      </c>
      <c r="AQ133" s="34" t="n">
        <v>42467</v>
      </c>
      <c r="AR133" s="46" t="n"/>
      <c r="AT133" s="25" t="inlineStr">
        <is>
          <t>Auto de archivo</t>
        </is>
      </c>
    </row>
    <row r="134">
      <c r="A134" s="25" t="inlineStr">
        <is>
          <t>131-2016</t>
        </is>
      </c>
      <c r="B134" s="43" t="n">
        <v>378463</v>
      </c>
      <c r="C134" s="25" t="inlineStr">
        <is>
          <t>FAUNA DOMÉSTICA</t>
        </is>
      </c>
      <c r="G134" t="inlineStr">
        <is>
          <t>El Señor Felipe, agredio con un palo a mi perro el dia 5 de Abril</t>
        </is>
      </c>
      <c r="H134" t="inlineStr">
        <is>
          <t>Giovany Albeiro Tamayo</t>
        </is>
      </c>
      <c r="R134" s="25" t="inlineStr">
        <is>
          <t>Dig. 29 Trans. 34 b sur 62 Interior 126</t>
        </is>
      </c>
      <c r="S134">
        <f>CONCATENATE(I134," ",J134," ",K134," ",L134," ",M134," ",N134," ",O134," ",P134," ",Q134," ",R134)</f>
        <v/>
      </c>
      <c r="T134" s="25" t="n">
        <v>8032445</v>
      </c>
      <c r="U134" s="25" t="n">
        <v>3008917321</v>
      </c>
      <c r="V134" t="inlineStr">
        <is>
          <t>Felipe</t>
        </is>
      </c>
      <c r="AF134" s="25" t="inlineStr">
        <is>
          <t>En la misma direccion del quejoso en la casa del frente</t>
        </is>
      </c>
      <c r="AG134">
        <f>CONCATENATE(W134," ",X134," ",Y134," ",Z134," ",AA134," ",AB134," ",AC134," ",AD134," ",AS134," ",AF134)</f>
        <v/>
      </c>
      <c r="AH134" s="25" t="inlineStr">
        <is>
          <t>no reporta</t>
        </is>
      </c>
      <c r="AI134" s="25" t="inlineStr">
        <is>
          <t>no reporta</t>
        </is>
      </c>
      <c r="AJ134" s="25" t="inlineStr">
        <is>
          <t>Alto de Misael</t>
        </is>
      </c>
      <c r="AO134" s="25" t="n">
        <v>3</v>
      </c>
      <c r="AP134" s="34" t="n">
        <v>42468</v>
      </c>
      <c r="AQ134" s="34" t="n">
        <v>42465</v>
      </c>
      <c r="AR134" s="46" t="n"/>
      <c r="AT134" s="25" t="inlineStr">
        <is>
          <t>Auto de archivo</t>
        </is>
      </c>
    </row>
    <row r="135">
      <c r="A135" s="25" t="inlineStr">
        <is>
          <t>132-2016</t>
        </is>
      </c>
      <c r="B135" s="43" t="n">
        <v>378462</v>
      </c>
      <c r="C135" s="25" t="inlineStr">
        <is>
          <t>LOTE-PREDIO</t>
        </is>
      </c>
      <c r="D135" s="25" t="inlineStr">
        <is>
          <t>RESIDUOS SOLIDOS</t>
        </is>
      </c>
      <c r="G135" t="inlineStr">
        <is>
          <t xml:space="preserve">En una casa del barrio mesa donde esta la antena de comcel hay mucha generacion de basura e igualmente se </t>
        </is>
      </c>
      <c r="H135" t="inlineStr">
        <is>
          <t>anonima</t>
        </is>
      </c>
      <c r="S135">
        <f>CONCATENATE(I135," ",J135," ",K135," ",L135," ",M135," ",N135," ",O135," ",P135," ",Q135," ",R135)</f>
        <v/>
      </c>
      <c r="V135" t="inlineStr">
        <is>
          <t>Hermanas Arango</t>
        </is>
      </c>
      <c r="AF135" s="25" t="inlineStr">
        <is>
          <t>Casa antena de comcel en el barrio mesa</t>
        </is>
      </c>
      <c r="AG135">
        <f>CONCATENATE(W135," ",X135," ",Y135," ",Z135," ",AA135," ",AB135," ",AC135," ",AD135," ",AS135," ",AF135)</f>
        <v/>
      </c>
      <c r="AH135" s="25" t="inlineStr">
        <is>
          <t>no reporta</t>
        </is>
      </c>
      <c r="AI135" s="25" t="inlineStr">
        <is>
          <t>no reporta</t>
        </is>
      </c>
      <c r="AJ135" s="25" t="inlineStr">
        <is>
          <t>Mesa</t>
        </is>
      </c>
      <c r="AO135" s="25" t="n">
        <v>9</v>
      </c>
      <c r="AP135" s="34" t="n">
        <v>42468</v>
      </c>
      <c r="AQ135" s="34" t="n">
        <v>42467</v>
      </c>
      <c r="AR135" s="46" t="n"/>
      <c r="AT135" s="25" t="inlineStr">
        <is>
          <t>Auto de archivo</t>
        </is>
      </c>
    </row>
    <row r="136">
      <c r="A136" s="25" t="inlineStr">
        <is>
          <t>133-2016</t>
        </is>
      </c>
      <c r="B136" s="43" t="n">
        <v>378223</v>
      </c>
      <c r="C136" s="25" t="inlineStr">
        <is>
          <t>FAUNA DOMÉSTICA</t>
        </is>
      </c>
      <c r="G136" t="inlineStr">
        <is>
          <t>Tiene un perro de nombre way el cual lo mantiene suelto y sin bozal y sin trailla</t>
        </is>
      </c>
      <c r="H136" t="inlineStr">
        <is>
          <t>de oficio</t>
        </is>
      </c>
      <c r="S136">
        <f>CONCATENATE(I136," ",J136," ",K136," ",L136," ",M136," ",N136," ",O136," ",P136," ",Q136," ",R136)</f>
        <v/>
      </c>
      <c r="V136" t="inlineStr">
        <is>
          <t>Sector meseta parte alta</t>
        </is>
      </c>
      <c r="AF136" s="25" t="inlineStr">
        <is>
          <t>Perico</t>
        </is>
      </c>
      <c r="AG136">
        <f>CONCATENATE(W136," ",X136," ",Y136," ",Z136," ",AA136," ",AB136," ",AC136," ",AD136," ",AS136," ",AF136)</f>
        <v/>
      </c>
      <c r="AH136" s="25" t="inlineStr">
        <is>
          <t>no reporta</t>
        </is>
      </c>
      <c r="AI136" s="25" t="inlineStr">
        <is>
          <t>no reporta</t>
        </is>
      </c>
      <c r="AJ136" s="25" t="inlineStr">
        <is>
          <t>Las Palmas</t>
        </is>
      </c>
      <c r="AO136" s="25" t="n">
        <v>12</v>
      </c>
      <c r="AP136" s="34" t="n">
        <v>42468</v>
      </c>
      <c r="AQ136" s="34" t="n">
        <v>42475</v>
      </c>
      <c r="AR136" s="46" t="n"/>
      <c r="AT136" s="25" t="inlineStr">
        <is>
          <t>Auto de archivo</t>
        </is>
      </c>
    </row>
    <row r="137">
      <c r="A137" s="25" t="inlineStr">
        <is>
          <t>134-2016</t>
        </is>
      </c>
      <c r="B137" s="43" t="n">
        <v>378224</v>
      </c>
      <c r="C137" s="25" t="inlineStr">
        <is>
          <t>FAUNA DOMÉSTICA</t>
        </is>
      </c>
      <c r="G137" t="inlineStr">
        <is>
          <t xml:space="preserve">El sr. Goivani tiene un perro en mal estado y lo utiliza para que agreda a la gente. </t>
        </is>
      </c>
      <c r="H137" t="inlineStr">
        <is>
          <t>de oficio</t>
        </is>
      </c>
      <c r="S137">
        <f>CONCATENATE(I137," ",J137," ",K137," ",L137," ",M137," ",N137," ",O137," ",P137," ",Q137," ",R137)</f>
        <v/>
      </c>
      <c r="V137" t="inlineStr">
        <is>
          <t>Giovany Albeiro Tamayo</t>
        </is>
      </c>
      <c r="AF137" s="25" t="inlineStr">
        <is>
          <t>Alto de misael</t>
        </is>
      </c>
      <c r="AG137">
        <f>CONCATENATE(W137," ",X137," ",Y137," ",Z137," ",AA137," ",AB137," ",AC137," ",AD137," ",AS137," ",AF137)</f>
        <v/>
      </c>
      <c r="AH137" s="25" t="inlineStr">
        <is>
          <t>no reporta</t>
        </is>
      </c>
      <c r="AI137" s="25" t="n">
        <v>3008917321</v>
      </c>
      <c r="AJ137" s="25" t="inlineStr">
        <is>
          <t>Alto de Misael</t>
        </is>
      </c>
      <c r="AO137" s="25" t="n">
        <v>3</v>
      </c>
      <c r="AP137" s="34" t="n">
        <v>42468</v>
      </c>
      <c r="AQ137" s="34" t="n">
        <v>42472</v>
      </c>
      <c r="AR137" s="46" t="n"/>
      <c r="AT137" s="25" t="inlineStr">
        <is>
          <t>Auto de archivo</t>
        </is>
      </c>
    </row>
    <row r="138">
      <c r="A138" t="inlineStr">
        <is>
          <t>135-2016</t>
        </is>
      </c>
      <c r="B138" s="78" t="n"/>
      <c r="C138" s="25" t="inlineStr">
        <is>
          <t>ESPACIO PUBLICOS VERDES</t>
        </is>
      </c>
      <c r="D138" s="25" t="inlineStr">
        <is>
          <t>ESCOMBROS</t>
        </is>
      </c>
      <c r="F138" s="25" t="inlineStr">
        <is>
          <t>Proyecto Saint Joseph</t>
        </is>
      </c>
      <c r="G138" t="inlineStr">
        <is>
          <t>COMPARENDO Saint Joseph</t>
        </is>
      </c>
      <c r="H138" t="inlineStr">
        <is>
          <t>de oficio</t>
        </is>
      </c>
      <c r="S138">
        <f>CONCATENATE(I138," ",J138," ",K138," ",L138," ",M138," ",N138," ",O138," ",P138," ",Q138," ",R138)</f>
        <v/>
      </c>
      <c r="V138" t="inlineStr">
        <is>
          <t>CONDISA S.A. - Arq. Dorian Londoño, Promotora Saintjoseph</t>
        </is>
      </c>
      <c r="W138" s="25" t="inlineStr">
        <is>
          <t>CL</t>
        </is>
      </c>
      <c r="X138" s="25" t="n">
        <v>7</v>
      </c>
      <c r="AA138" s="25" t="n">
        <v>39</v>
      </c>
      <c r="AC138" s="25" t="n">
        <v>215</v>
      </c>
      <c r="AF138" s="25" t="inlineStr">
        <is>
          <t>Ofs. 1104</t>
        </is>
      </c>
      <c r="AG138">
        <f>CONCATENATE(W138," ",X138," ",Y138," ",Z138," ",AA138," ",AB138," ",AC138," ",AD138," ",AS138," ",AF138)</f>
        <v/>
      </c>
      <c r="AH138" s="25" t="inlineStr">
        <is>
          <t>900571198-3</t>
        </is>
      </c>
      <c r="AI138" s="25" t="inlineStr">
        <is>
          <t>4446864 - 4443865</t>
        </is>
      </c>
      <c r="AJ138" s="25" t="inlineStr">
        <is>
          <t>Loma El Atravezado</t>
        </is>
      </c>
      <c r="AO138" s="25" t="n">
        <v>4</v>
      </c>
      <c r="AP138" s="34" t="n">
        <v>42469</v>
      </c>
      <c r="AQ138" s="34" t="n">
        <v>42473</v>
      </c>
      <c r="AR138" s="46" t="n"/>
      <c r="AT138" s="25" t="inlineStr">
        <is>
          <t>Auto de archivo</t>
        </is>
      </c>
      <c r="AV138" s="38" t="n"/>
      <c r="AX138" s="38" t="n"/>
    </row>
    <row r="139">
      <c r="A139" t="inlineStr">
        <is>
          <t>136-2016</t>
        </is>
      </c>
      <c r="B139" s="78" t="n">
        <v>378119</v>
      </c>
      <c r="C139" s="25" t="inlineStr">
        <is>
          <t>HÍDRICO</t>
        </is>
      </c>
      <c r="D139" s="25" t="inlineStr">
        <is>
          <t>RESIDUOS SOLIDOS</t>
        </is>
      </c>
      <c r="G139" t="inlineStr">
        <is>
          <t>Lavado de contenedores en via publica</t>
        </is>
      </c>
      <c r="H139" t="inlineStr">
        <is>
          <t>de oficio (Policia)</t>
        </is>
      </c>
      <c r="S139">
        <f>CONCATENATE(I139," ",J139," ",K139," ",L139," ",M139," ",N139," ",O139," ",P139," ",Q139," ",R139)</f>
        <v/>
      </c>
      <c r="V139" t="inlineStr">
        <is>
          <t xml:space="preserve">Nativo Flora </t>
        </is>
      </c>
      <c r="AF139" s="25" t="inlineStr">
        <is>
          <t>Cra 27aa # 36 sur 151</t>
        </is>
      </c>
      <c r="AG139">
        <f>CONCATENATE(W139," ",X139," ",Y139," ",Z139," ",AA139," ",AB139," ",AC139," ",AD139," ",AS139," ",AF139)</f>
        <v/>
      </c>
      <c r="AH139" s="25" t="inlineStr">
        <is>
          <t>900792093-7</t>
        </is>
      </c>
      <c r="AI139" s="25" t="n">
        <v>3148204043</v>
      </c>
      <c r="AJ139" s="25" t="inlineStr">
        <is>
          <t>Uribe Angel</t>
        </is>
      </c>
      <c r="AO139" s="25" t="n">
        <v>3</v>
      </c>
      <c r="AP139" s="34" t="n">
        <v>42470</v>
      </c>
      <c r="AQ139" s="34" t="n">
        <v>42465</v>
      </c>
      <c r="AR139" s="46" t="n"/>
      <c r="AT139" s="25" t="inlineStr">
        <is>
          <t>Auto de archivo</t>
        </is>
      </c>
      <c r="AU139" s="25" t="inlineStr">
        <is>
          <t>comparendo pedagogico</t>
        </is>
      </c>
    </row>
    <row r="140">
      <c r="A140" t="inlineStr">
        <is>
          <t>137-2016</t>
        </is>
      </c>
      <c r="B140" s="78" t="n">
        <v>378121</v>
      </c>
      <c r="C140" s="25" t="inlineStr">
        <is>
          <t>HÍDRICO</t>
        </is>
      </c>
      <c r="G140" t="inlineStr">
        <is>
          <t>Sumideros con aporte de sedimentacion</t>
        </is>
      </c>
      <c r="H140" t="inlineStr">
        <is>
          <t>de oficio (Policia)</t>
        </is>
      </c>
      <c r="S140">
        <f>CONCATENATE(I140," ",J140," ",K140," ",L140," ",M140," ",N140," ",O140," ",P140," ",Q140," ",R140)</f>
        <v/>
      </c>
      <c r="V140" t="inlineStr">
        <is>
          <t>Bienes y Bienes Nativo Madera</t>
        </is>
      </c>
      <c r="AF140" s="25" t="inlineStr">
        <is>
          <t>Cra 27d # 36 sur 120</t>
        </is>
      </c>
      <c r="AG140">
        <f>CONCATENATE(W140," ",X140," ",Y140," ",Z140," ",AA140," ",AB140," ",AC140," ",AD140," ",AS140," ",AF140)</f>
        <v/>
      </c>
      <c r="AH140" s="25" t="inlineStr">
        <is>
          <t>811000555-8</t>
        </is>
      </c>
      <c r="AI140" s="25" t="n">
        <v>3335155</v>
      </c>
      <c r="AJ140" s="25" t="inlineStr">
        <is>
          <t>Uribe Angel</t>
        </is>
      </c>
      <c r="AO140" s="25" t="n">
        <v>3</v>
      </c>
      <c r="AP140" s="34" t="n">
        <v>42470</v>
      </c>
      <c r="AQ140" s="34" t="n">
        <v>42465</v>
      </c>
      <c r="AR140" s="46" t="n"/>
      <c r="AT140" s="25" t="inlineStr">
        <is>
          <t>Auto de archivo</t>
        </is>
      </c>
    </row>
    <row r="141">
      <c r="A141" t="inlineStr">
        <is>
          <t>138-2016</t>
        </is>
      </c>
      <c r="B141" s="78" t="n">
        <v>378079</v>
      </c>
      <c r="D141" s="25" t="inlineStr">
        <is>
          <t>ESCOMBROS</t>
        </is>
      </c>
      <c r="G141" t="inlineStr">
        <is>
          <t xml:space="preserve">Almacenamiento de escombros </t>
        </is>
      </c>
      <c r="H141" t="inlineStr">
        <is>
          <t>de oficio (Policia)</t>
        </is>
      </c>
      <c r="S141">
        <f>CONCATENATE(I141," ",J141," ",K141," ",L141," ",M141," ",N141," ",O141," ",P141," ",Q141," ",R141)</f>
        <v/>
      </c>
      <c r="V141" t="inlineStr">
        <is>
          <t>Oscar Anibal Giraldo</t>
        </is>
      </c>
      <c r="AF141" s="25" t="inlineStr">
        <is>
          <t>Trans 34ee sur 33-27</t>
        </is>
      </c>
      <c r="AG141">
        <f>CONCATENATE(W141," ",X141," ",Y141," ",Z141," ",AA141," ",AB141," ",AC141," ",AD141," ",AS141," ",AF141)</f>
        <v/>
      </c>
      <c r="AI141" s="25" t="n">
        <v>5973192</v>
      </c>
      <c r="AJ141" s="25" t="inlineStr">
        <is>
          <t>La Magnolia</t>
        </is>
      </c>
      <c r="AO141" s="25" t="n">
        <v>9</v>
      </c>
      <c r="AP141" s="34" t="n">
        <v>42470</v>
      </c>
      <c r="AQ141" s="34" t="n">
        <v>42465</v>
      </c>
      <c r="AR141" s="46" t="n"/>
      <c r="AT141" s="25" t="inlineStr">
        <is>
          <t>Auto de archivo</t>
        </is>
      </c>
    </row>
    <row r="142">
      <c r="A142" t="inlineStr">
        <is>
          <t>139-2016</t>
        </is>
      </c>
      <c r="B142" s="78" t="n">
        <v>378118</v>
      </c>
      <c r="D142" s="25" t="inlineStr">
        <is>
          <t>ESCOMBROS</t>
        </is>
      </c>
      <c r="G142" t="inlineStr">
        <is>
          <t xml:space="preserve">Almacenamiento de escombros </t>
        </is>
      </c>
      <c r="H142" t="inlineStr">
        <is>
          <t>de oficio (Policia)</t>
        </is>
      </c>
      <c r="S142">
        <f>CONCATENATE(I142," ",J142," ",K142," ",L142," ",M142," ",N142," ",O142," ",P142," ",Q142," ",R142)</f>
        <v/>
      </c>
      <c r="V142" t="inlineStr">
        <is>
          <t>Mariana Gonzalez Atehortua</t>
        </is>
      </c>
      <c r="AF142" s="25" t="inlineStr">
        <is>
          <t>Trans 34 d sur 32 a 07</t>
        </is>
      </c>
      <c r="AG142">
        <f>CONCATENATE(W142," ",X142," ",Y142," ",Z142," ",AA142," ",AB142," ",AC142," ",AD142," ",AS142," ",AF142)</f>
        <v/>
      </c>
      <c r="AI142" s="25" t="n">
        <v>2706116</v>
      </c>
      <c r="AJ142" s="25" t="inlineStr">
        <is>
          <t>La Magnolia</t>
        </is>
      </c>
      <c r="AO142" s="25" t="n">
        <v>9</v>
      </c>
      <c r="AP142" s="34" t="n">
        <v>42470</v>
      </c>
      <c r="AQ142" s="34" t="n">
        <v>42465</v>
      </c>
      <c r="AR142" s="46" t="n"/>
      <c r="AT142" s="25" t="inlineStr">
        <is>
          <t>Auto de archivo</t>
        </is>
      </c>
    </row>
    <row r="143">
      <c r="A143" t="inlineStr">
        <is>
          <t>140-2016</t>
        </is>
      </c>
      <c r="B143" s="78" t="n">
        <v>378080</v>
      </c>
      <c r="D143" s="25" t="inlineStr">
        <is>
          <t>ESCOMBROS</t>
        </is>
      </c>
      <c r="G143" t="inlineStr">
        <is>
          <t xml:space="preserve">Almacenamiento de escombros </t>
        </is>
      </c>
      <c r="H143" t="inlineStr">
        <is>
          <t>de oficio (Policia)</t>
        </is>
      </c>
      <c r="S143">
        <f>CONCATENATE(I143," ",J143," ",K143," ",L143," ",M143," ",N143," ",O143," ",P143," ",Q143," ",R143)</f>
        <v/>
      </c>
      <c r="V143" t="inlineStr">
        <is>
          <t>Luz Edilma Chaverra Soto</t>
        </is>
      </c>
      <c r="AF143" s="25" t="inlineStr">
        <is>
          <t>Trans 34 d # 29-75</t>
        </is>
      </c>
      <c r="AG143">
        <f>CONCATENATE(W143," ",X143," ",Y143," ",Z143," ",AA143," ",AB143," ",AC143," ",AD143," ",AS143," ",AF143)</f>
        <v/>
      </c>
      <c r="AH143" s="25" t="n">
        <v>43733858</v>
      </c>
      <c r="AJ143" s="25" t="inlineStr">
        <is>
          <t>La Magnolia</t>
        </is>
      </c>
      <c r="AO143" s="25" t="n">
        <v>9</v>
      </c>
      <c r="AP143" s="34" t="n">
        <v>42470</v>
      </c>
      <c r="AQ143" s="34" t="n">
        <v>42465</v>
      </c>
      <c r="AR143" s="46" t="n"/>
      <c r="AT143" s="25" t="inlineStr">
        <is>
          <t>Auto de archivo</t>
        </is>
      </c>
    </row>
    <row r="144">
      <c r="A144" t="inlineStr">
        <is>
          <t>141-2016</t>
        </is>
      </c>
      <c r="B144" s="78" t="n">
        <v>378077</v>
      </c>
      <c r="D144" s="25" t="inlineStr">
        <is>
          <t>ESCOMBROS</t>
        </is>
      </c>
      <c r="G144" t="inlineStr">
        <is>
          <t xml:space="preserve">Almacenamiento de escombros </t>
        </is>
      </c>
      <c r="H144" t="inlineStr">
        <is>
          <t>de oficio (Policia)</t>
        </is>
      </c>
      <c r="S144">
        <f>CONCATENATE(I144," ",J144," ",K144," ",L144," ",M144," ",N144," ",O144," ",P144," ",Q144," ",R144)</f>
        <v/>
      </c>
      <c r="V144" t="inlineStr">
        <is>
          <t>Gildardo Antonio Giraldo Moreno</t>
        </is>
      </c>
      <c r="AF144" s="25" t="inlineStr">
        <is>
          <t>Dig. 34 A sur # 31 e 62</t>
        </is>
      </c>
      <c r="AG144">
        <f>CONCATENATE(W144," ",X144," ",Y144," ",Z144," ",AA144," ",AB144," ",AC144," ",AD144," ",AS144," ",AF144)</f>
        <v/>
      </c>
      <c r="AI144" s="25" t="n">
        <v>8979163</v>
      </c>
      <c r="AJ144" s="25" t="inlineStr">
        <is>
          <t>La Magnolia</t>
        </is>
      </c>
      <c r="AO144" s="25" t="n">
        <v>9</v>
      </c>
      <c r="AP144" s="34" t="n">
        <v>42470</v>
      </c>
      <c r="AQ144" s="34" t="n">
        <v>42465</v>
      </c>
      <c r="AR144" s="46" t="n"/>
      <c r="AT144" s="25" t="inlineStr">
        <is>
          <t>Auto de archivo</t>
        </is>
      </c>
    </row>
    <row r="145">
      <c r="A145" t="inlineStr">
        <is>
          <t>142-2016</t>
        </is>
      </c>
      <c r="B145" s="78" t="n">
        <v>378078</v>
      </c>
      <c r="D145" s="25" t="inlineStr">
        <is>
          <t>ESCOMBROS</t>
        </is>
      </c>
      <c r="G145" t="inlineStr">
        <is>
          <t xml:space="preserve">Almacenamiento de escombros </t>
        </is>
      </c>
      <c r="H145" t="inlineStr">
        <is>
          <t>de oficio (Policia)</t>
        </is>
      </c>
      <c r="S145">
        <f>CONCATENATE(I145," ",J145," ",K145," ",L145," ",M145," ",N145," ",O145," ",P145," ",Q145," ",R145)</f>
        <v/>
      </c>
      <c r="V145" t="inlineStr">
        <is>
          <t>Augusto Salazar</t>
        </is>
      </c>
      <c r="AF145" s="25" t="inlineStr">
        <is>
          <t>Dig. 32 # 33 a sur 42a sur 24</t>
        </is>
      </c>
      <c r="AG145">
        <f>CONCATENATE(W145," ",X145," ",Y145," ",Z145," ",AA145," ",AB145," ",AC145," ",AD145," ",AS145," ",AF145)</f>
        <v/>
      </c>
      <c r="AJ145" s="25" t="inlineStr">
        <is>
          <t>La Magnolia</t>
        </is>
      </c>
      <c r="AO145" s="25" t="n">
        <v>9</v>
      </c>
      <c r="AP145" s="34" t="n">
        <v>42470</v>
      </c>
      <c r="AQ145" s="34" t="n">
        <v>42465</v>
      </c>
      <c r="AR145" s="46" t="n"/>
      <c r="AT145" s="25" t="inlineStr">
        <is>
          <t>Auto de archivo</t>
        </is>
      </c>
    </row>
    <row r="146">
      <c r="A146" t="inlineStr">
        <is>
          <t>143-2016</t>
        </is>
      </c>
      <c r="B146" s="78" t="n">
        <v>378117</v>
      </c>
      <c r="D146" s="25" t="inlineStr">
        <is>
          <t>ESCOMBROS</t>
        </is>
      </c>
      <c r="G146" t="inlineStr">
        <is>
          <t xml:space="preserve">Almacenamiento de escombros </t>
        </is>
      </c>
      <c r="H146" t="inlineStr">
        <is>
          <t>de oficio (Policia)</t>
        </is>
      </c>
      <c r="S146">
        <f>CONCATENATE(I146," ",J146," ",K146," ",L146," ",M146," ",N146," ",O146," ",P146," ",Q146," ",R146)</f>
        <v/>
      </c>
      <c r="V146" t="inlineStr">
        <is>
          <t>Carlos Augusto Mejia</t>
        </is>
      </c>
      <c r="AF146" s="25" t="inlineStr">
        <is>
          <t>Dig. 32 # a sur 24</t>
        </is>
      </c>
      <c r="AG146">
        <f>CONCATENATE(W146," ",X146," ",Y146," ",Z146," ",AA146," ",AB146," ",AC146," ",AD146," ",AS146," ",AF146)</f>
        <v/>
      </c>
      <c r="AI146" s="25" t="n">
        <v>3104237074</v>
      </c>
      <c r="AJ146" s="25" t="inlineStr">
        <is>
          <t>La Magnolia</t>
        </is>
      </c>
      <c r="AO146" s="25" t="n">
        <v>9</v>
      </c>
      <c r="AP146" s="34" t="n">
        <v>42470</v>
      </c>
      <c r="AQ146" s="34" t="n">
        <v>42465</v>
      </c>
      <c r="AR146" s="46" t="n"/>
      <c r="AT146" s="25" t="inlineStr">
        <is>
          <t>Auto de archivo</t>
        </is>
      </c>
      <c r="AV146" s="38" t="n"/>
    </row>
    <row r="147">
      <c r="A147" t="inlineStr">
        <is>
          <t>144-2016</t>
        </is>
      </c>
      <c r="B147" s="78" t="n">
        <v>378116</v>
      </c>
      <c r="D147" s="25" t="inlineStr">
        <is>
          <t>ESCOMBROS</t>
        </is>
      </c>
      <c r="G147" t="inlineStr">
        <is>
          <t xml:space="preserve">Almacenamiento de escombros </t>
        </is>
      </c>
      <c r="H147" t="inlineStr">
        <is>
          <t>de oficio (Policia)</t>
        </is>
      </c>
      <c r="S147">
        <f>CONCATENATE(I147," ",J147," ",K147," ",L147," ",M147," ",N147," ",O147," ",P147," ",Q147," ",R147)</f>
        <v/>
      </c>
      <c r="V147" t="inlineStr">
        <is>
          <t>Sergio Gomez Betancur</t>
        </is>
      </c>
      <c r="AF147" s="25" t="inlineStr">
        <is>
          <t>Tranv 34 a sur # 32-61</t>
        </is>
      </c>
      <c r="AG147">
        <f>CONCATENATE(W147," ",X147," ",Y147," ",Z147," ",AA147," ",AB147," ",AC147," ",AD147," ",AS147," ",AF147)</f>
        <v/>
      </c>
      <c r="AH147" s="25" t="n">
        <v>8244826</v>
      </c>
      <c r="AI147" s="25" t="n">
        <v>3122516814</v>
      </c>
      <c r="AJ147" s="25" t="inlineStr">
        <is>
          <t>Obrero</t>
        </is>
      </c>
      <c r="AO147" s="25" t="n">
        <v>9</v>
      </c>
      <c r="AP147" s="34" t="n">
        <v>42470</v>
      </c>
      <c r="AQ147" s="34" t="n">
        <v>42465</v>
      </c>
      <c r="AR147" s="46" t="n"/>
      <c r="AT147" s="25" t="inlineStr">
        <is>
          <t>Auto de archivo</t>
        </is>
      </c>
      <c r="AV147" s="38" t="n"/>
      <c r="AX147" s="38" t="n"/>
    </row>
    <row r="148">
      <c r="A148" t="inlineStr">
        <is>
          <t>145-2016</t>
        </is>
      </c>
      <c r="B148" s="78" t="inlineStr">
        <is>
          <t>378817 - 438298</t>
        </is>
      </c>
      <c r="C148" s="25" t="inlineStr">
        <is>
          <t>FLORA</t>
        </is>
      </c>
      <c r="G148" t="inlineStr">
        <is>
          <t>Tala de guadual sin permiso</t>
        </is>
      </c>
      <c r="H148" t="inlineStr">
        <is>
          <t>anonima</t>
        </is>
      </c>
      <c r="S148">
        <f>CONCATENATE(I148," ",J148," ",K148," ",L148," ",M148," ",N148," ",O148," ",P148," ",Q148," ",R148)</f>
        <v/>
      </c>
      <c r="V148" t="inlineStr">
        <is>
          <t xml:space="preserve">Jose Maria Lopez </t>
        </is>
      </c>
      <c r="AF148" s="25" t="inlineStr">
        <is>
          <t>Calle 51 # 84-190 apto 903</t>
        </is>
      </c>
      <c r="AG148">
        <f>CONCATENATE(W148," ",X148," ",Y148," ",Z148," ",AA148," ",AB148," ",AC148," ",AD148," ",AS148," ",AF148)</f>
        <v/>
      </c>
      <c r="AH148" s="25" t="inlineStr">
        <is>
          <t>no reporta</t>
        </is>
      </c>
      <c r="AI148" s="25" t="inlineStr">
        <is>
          <t>no reporta</t>
        </is>
      </c>
      <c r="AJ148" s="25" t="inlineStr">
        <is>
          <t>El Chocho</t>
        </is>
      </c>
      <c r="AO148" s="25" t="n">
        <v>5</v>
      </c>
      <c r="AP148" s="34" t="n">
        <v>42471</v>
      </c>
      <c r="AQ148" s="34" t="n">
        <v>42698</v>
      </c>
      <c r="AR148" s="46" t="n"/>
      <c r="AT148" s="25" t="inlineStr">
        <is>
          <t>Auto de archivo</t>
        </is>
      </c>
    </row>
    <row r="149">
      <c r="A149" t="inlineStr">
        <is>
          <t>146-2016</t>
        </is>
      </c>
      <c r="B149" s="78" t="n">
        <v>378819</v>
      </c>
      <c r="C149" s="25" t="inlineStr">
        <is>
          <t>AIRE</t>
        </is>
      </c>
      <c r="G149" t="inlineStr">
        <is>
          <t>Realizando quemas al parecer para abrir espacio y contruir un vivero</t>
        </is>
      </c>
      <c r="H149" t="inlineStr">
        <is>
          <t>Juan Manuel Cubaleda Munera</t>
        </is>
      </c>
      <c r="S149">
        <f>CONCATENATE(I149," ",J149," ",K149," ",L149," ",M149," ",N149," ",O149," ",P149," ",Q149," ",R149)</f>
        <v/>
      </c>
      <c r="U149" s="25" t="n">
        <v>3117030096</v>
      </c>
      <c r="V149" t="inlineStr">
        <is>
          <t>Por determinar</t>
        </is>
      </c>
      <c r="AF149" s="25" t="inlineStr">
        <is>
          <t>Cra. 25 # 38 d sur 02 Interior 175</t>
        </is>
      </c>
      <c r="AG149">
        <f>CONCATENATE(W149," ",X149," ",Y149," ",Z149," ",AA149," ",AB149," ",AC149," ",AD149," ",AS149," ",AF149)</f>
        <v/>
      </c>
      <c r="AH149" s="25" t="inlineStr">
        <is>
          <t>no reporta</t>
        </is>
      </c>
      <c r="AI149" s="25" t="inlineStr">
        <is>
          <t>no reporta</t>
        </is>
      </c>
      <c r="AJ149" s="25" t="inlineStr">
        <is>
          <t>El Chingui</t>
        </is>
      </c>
      <c r="AO149" s="25" t="n">
        <v>6</v>
      </c>
      <c r="AP149" s="34" t="n">
        <v>42471</v>
      </c>
      <c r="AQ149" s="34" t="n">
        <v>42479</v>
      </c>
      <c r="AR149" s="46" t="n"/>
      <c r="AT149" s="25" t="inlineStr">
        <is>
          <t>Auto de archivo</t>
        </is>
      </c>
    </row>
    <row r="150">
      <c r="A150" t="inlineStr">
        <is>
          <t>147-2016</t>
        </is>
      </c>
      <c r="B150" s="78" t="n">
        <v>376373</v>
      </c>
      <c r="C150" s="25" t="inlineStr">
        <is>
          <t>HÍDRICO</t>
        </is>
      </c>
      <c r="D150" s="25" t="inlineStr">
        <is>
          <t>MATERIALES DE CONSTRUCCIÓN</t>
        </is>
      </c>
      <c r="G150" t="inlineStr">
        <is>
          <t>Material dispuesto en zona de proteccion de retiro de quebrada.</t>
        </is>
      </c>
      <c r="H150" t="inlineStr">
        <is>
          <t>de oficio</t>
        </is>
      </c>
      <c r="S150">
        <f>CONCATENATE(I150," ",J150," ",K150," ",L150," ",M150," ",N150," ",O150," ",P150," ",Q150," ",R150)</f>
        <v/>
      </c>
      <c r="V150" t="inlineStr">
        <is>
          <t>Proyecto Urbanistico La Felisa (Constructora Coninsa Ramon H. sa)</t>
        </is>
      </c>
      <c r="AF150" s="25" t="inlineStr">
        <is>
          <t>Carrera 27 b # 3bsur 77</t>
        </is>
      </c>
      <c r="AG150">
        <f>CONCATENATE(W150," ",X150," ",Y150," ",Z150," ",AA150," ",AB150," ",AC150," ",AD150," ",AS150," ",AF150)</f>
        <v/>
      </c>
      <c r="AH150" s="25" t="inlineStr">
        <is>
          <t>890911431-1</t>
        </is>
      </c>
      <c r="AI150" s="25" t="n">
        <v>5116199</v>
      </c>
      <c r="AJ150" s="25" t="inlineStr">
        <is>
          <t>Loma de las Brujas</t>
        </is>
      </c>
      <c r="AO150" s="25" t="n">
        <v>5</v>
      </c>
      <c r="AP150" s="34" t="n">
        <v>42472</v>
      </c>
      <c r="AQ150" s="34" t="n">
        <v>42458</v>
      </c>
      <c r="AR150" s="46" t="n"/>
      <c r="AT150" s="25" t="inlineStr">
        <is>
          <t>Auto de archivo</t>
        </is>
      </c>
    </row>
    <row r="151">
      <c r="A151" t="inlineStr">
        <is>
          <t>148-2016</t>
        </is>
      </c>
      <c r="B151" s="78" t="n">
        <v>379239</v>
      </c>
      <c r="C151" s="25" t="inlineStr">
        <is>
          <t>LOTE-PREDIO</t>
        </is>
      </c>
      <c r="D151" s="25" t="inlineStr">
        <is>
          <t>ESCOMBROS</t>
        </is>
      </c>
      <c r="G151" t="inlineStr">
        <is>
          <t>Escombros en lote de via, (Olga Mejia)</t>
        </is>
      </c>
      <c r="H151" t="inlineStr">
        <is>
          <t>de oficio</t>
        </is>
      </c>
      <c r="S151">
        <f>CONCATENATE(I151," ",J151," ",K151," ",L151," ",M151," ",N151," ",O151," ",P151," ",Q151," ",R151)</f>
        <v/>
      </c>
      <c r="V151" t="inlineStr">
        <is>
          <t>Angel Arias Velasquez</t>
        </is>
      </c>
      <c r="AF151" s="25" t="inlineStr">
        <is>
          <t>Kilometro 18 via las Palmas</t>
        </is>
      </c>
      <c r="AG151">
        <f>CONCATENATE(W151," ",X151," ",Y151," ",Z151," ",AA151," ",AB151," ",AC151," ",AD151," ",AS151," ",AF151)</f>
        <v/>
      </c>
      <c r="AH151" s="25" t="n">
        <v>15352411</v>
      </c>
      <c r="AI151" s="25" t="n">
        <v>3862112</v>
      </c>
      <c r="AJ151" s="25" t="inlineStr">
        <is>
          <t>Las Palmas</t>
        </is>
      </c>
      <c r="AK151" s="25" t="inlineStr">
        <is>
          <t>Las Palmas</t>
        </is>
      </c>
      <c r="AO151" s="25" t="n">
        <v>12</v>
      </c>
      <c r="AP151" s="34" t="n">
        <v>42473</v>
      </c>
      <c r="AQ151" s="34" t="n">
        <v>42461</v>
      </c>
      <c r="AR151" s="46" t="n"/>
      <c r="AT151" s="25" t="inlineStr">
        <is>
          <t>Auto de archivo</t>
        </is>
      </c>
    </row>
    <row r="152">
      <c r="A152" t="inlineStr">
        <is>
          <t>149-2016</t>
        </is>
      </c>
      <c r="B152" s="78" t="n">
        <v>379392</v>
      </c>
      <c r="C152" s="25" t="inlineStr">
        <is>
          <t>HÍDRICO</t>
        </is>
      </c>
      <c r="D152" s="25" t="inlineStr">
        <is>
          <t>ESCOMBROS</t>
        </is>
      </c>
      <c r="F152" s="25" t="inlineStr">
        <is>
          <t>Proyecto Bruja Bonita</t>
        </is>
      </c>
      <c r="G152" t="inlineStr">
        <is>
          <t>Aporte de sedimentacion a red de aguas lluvias y contaminacion de la via sector las Brujas</t>
        </is>
      </c>
      <c r="H152" t="inlineStr">
        <is>
          <t>de oficio</t>
        </is>
      </c>
      <c r="S152">
        <f>CONCATENATE(I152," ",J152," ",K152," ",L152," ",M152," ",N152," ",O152," ",P152," ",Q152," ",R152)</f>
        <v/>
      </c>
      <c r="V152" t="inlineStr">
        <is>
          <t>Conaltura sa</t>
        </is>
      </c>
      <c r="AF152" s="25" t="inlineStr">
        <is>
          <t>Calle 5 # 39 - 194</t>
        </is>
      </c>
      <c r="AG152">
        <f>CONCATENATE(W152," ",X152," ",Y152," ",Z152," ",AA152," ",AB152," ",AC152," ",AD152," ",AS152," ",AF152)</f>
        <v/>
      </c>
      <c r="AH152" s="25" t="inlineStr">
        <is>
          <t>811020804-2</t>
        </is>
      </c>
      <c r="AI152" s="25" t="n">
        <v>2662277</v>
      </c>
      <c r="AJ152" s="25" t="inlineStr">
        <is>
          <t>Loma de las Brujas</t>
        </is>
      </c>
      <c r="AO152" s="25" t="n">
        <v>5</v>
      </c>
      <c r="AP152" s="34" t="n">
        <v>42473</v>
      </c>
      <c r="AQ152" s="34" t="n">
        <v>42472</v>
      </c>
      <c r="AR152" s="46" t="n"/>
      <c r="AT152" s="25" t="inlineStr">
        <is>
          <t>Auto de archivo</t>
        </is>
      </c>
    </row>
    <row r="153">
      <c r="A153" t="inlineStr">
        <is>
          <t>150-2016</t>
        </is>
      </c>
      <c r="B153" s="78" t="n">
        <v>379393</v>
      </c>
      <c r="C153" s="25" t="inlineStr">
        <is>
          <t>HÍDRICO</t>
        </is>
      </c>
      <c r="D153" s="25" t="inlineStr">
        <is>
          <t>ESCOMBROS</t>
        </is>
      </c>
      <c r="F153" s="25" t="inlineStr">
        <is>
          <t>Proyecto Meritage</t>
        </is>
      </c>
      <c r="G153" t="inlineStr">
        <is>
          <t>Aporte de sedimentacion al afluente de la quebrada espiritu santo</t>
        </is>
      </c>
      <c r="H153" t="inlineStr">
        <is>
          <t>de oficio</t>
        </is>
      </c>
      <c r="S153">
        <f>CONCATENATE(I153," ",J153," ",K153," ",L153," ",M153," ",N153," ",O153," ",P153," ",Q153," ",R153)</f>
        <v/>
      </c>
      <c r="V153" t="inlineStr">
        <is>
          <t>Mensula sa</t>
        </is>
      </c>
      <c r="AF153" s="25" t="inlineStr">
        <is>
          <t>Calle 10 sur # 50 ff 28</t>
        </is>
      </c>
      <c r="AG153">
        <f>CONCATENATE(W153," ",X153," ",Y153," ",Z153," ",AA153," ",AB153," ",AC153," ",AD153," ",AS153," ",AF153)</f>
        <v/>
      </c>
      <c r="AH153" s="25" t="inlineStr">
        <is>
          <t>800027617-3</t>
        </is>
      </c>
      <c r="AI153" s="25" t="n">
        <v>3613536</v>
      </c>
      <c r="AJ153" s="25" t="inlineStr">
        <is>
          <t>Las Palmas</t>
        </is>
      </c>
      <c r="AK153" s="25" t="inlineStr">
        <is>
          <t>Las Palmas</t>
        </is>
      </c>
      <c r="AO153" s="25" t="n">
        <v>12</v>
      </c>
      <c r="AP153" s="34" t="n">
        <v>42473</v>
      </c>
      <c r="AQ153" s="34" t="n">
        <v>42472</v>
      </c>
      <c r="AR153" s="46" t="n"/>
      <c r="AT153" s="25" t="inlineStr">
        <is>
          <t>Auto de archivo</t>
        </is>
      </c>
    </row>
    <row r="154">
      <c r="A154" t="inlineStr">
        <is>
          <t>151-2016</t>
        </is>
      </c>
      <c r="B154" s="78" t="n">
        <v>379031</v>
      </c>
      <c r="C154" s="25" t="inlineStr">
        <is>
          <t>FAUNA DOMÉSTICA</t>
        </is>
      </c>
      <c r="G154" t="inlineStr">
        <is>
          <t xml:space="preserve">Ateque de canino de nombre Kaira y un bullterrier de nombre mincuni a un perro de nombre rufo el dia de ayer, el perro esta hospitalizado </t>
        </is>
      </c>
      <c r="H154" t="inlineStr">
        <is>
          <t>Jesus Restrepo</t>
        </is>
      </c>
      <c r="R154" s="25" t="inlineStr">
        <is>
          <t>Carrera 20 # 23 sur 84 Int. 143</t>
        </is>
      </c>
      <c r="S154">
        <f>CONCATENATE(I154," ",J154," ",K154," ",L154," ",M154," ",N154," ",O154," ",P154," ",Q154," ",R154)</f>
        <v/>
      </c>
      <c r="T154" s="25" t="n">
        <v>98661706</v>
      </c>
      <c r="U154" s="25" t="n">
        <v>3362479</v>
      </c>
      <c r="V154" t="inlineStr">
        <is>
          <t>Oscar Alejandro Luis Restrepo</t>
        </is>
      </c>
      <c r="AF154" s="25" t="inlineStr">
        <is>
          <t>Carrera 20 # 23 sur 84 Int. 143</t>
        </is>
      </c>
      <c r="AG154">
        <f>CONCATENATE(W154," ",X154," ",Y154," ",Z154," ",AA154," ",AB154," ",AC154," ",AD154," ",AS154," ",AF154)</f>
        <v/>
      </c>
      <c r="AH154" s="25" t="inlineStr">
        <is>
          <t>no reporta</t>
        </is>
      </c>
      <c r="AI154" s="25" t="n">
        <v>3360772</v>
      </c>
      <c r="AJ154" s="25" t="inlineStr">
        <is>
          <t>Loma El Atravezado</t>
        </is>
      </c>
      <c r="AO154" s="25" t="n">
        <v>7</v>
      </c>
      <c r="AP154" s="34" t="n">
        <v>42475</v>
      </c>
      <c r="AQ154" s="34" t="n">
        <v>42531</v>
      </c>
      <c r="AR154" s="46" t="n"/>
      <c r="AT154" s="25" t="inlineStr">
        <is>
          <t>Auto de archivo</t>
        </is>
      </c>
    </row>
    <row r="155">
      <c r="A155" t="inlineStr">
        <is>
          <t>152-2016</t>
        </is>
      </c>
      <c r="B155" s="78" t="n">
        <v>379995</v>
      </c>
      <c r="C155" s="25" t="inlineStr">
        <is>
          <t>FLORA</t>
        </is>
      </c>
      <c r="G155" t="inlineStr">
        <is>
          <t>Arboles muy altos que estan perjudiciando los techos y hay riesgo de causa de un accidente</t>
        </is>
      </c>
      <c r="H155" t="inlineStr">
        <is>
          <t>Josue Arias Rios</t>
        </is>
      </c>
      <c r="R155" s="25" t="inlineStr">
        <is>
          <t>Cra 25 b # 27 sur 04</t>
        </is>
      </c>
      <c r="S155">
        <f>CONCATENATE(I155," ",J155," ",K155," ",L155," ",M155," ",N155," ",O155," ",P155," ",Q155," ",R155)</f>
        <v/>
      </c>
      <c r="T155" s="25" t="n">
        <v>70545308</v>
      </c>
      <c r="U155" s="25" t="n">
        <v>3361310</v>
      </c>
      <c r="V155" t="inlineStr">
        <is>
          <t>Jaime Lazaro</t>
        </is>
      </c>
      <c r="AF155" s="25" t="inlineStr">
        <is>
          <t>misma direccion del quejoso</t>
        </is>
      </c>
      <c r="AG155">
        <f>CONCATENATE(W155," ",X155," ",Y155," ",Z155," ",AA155," ",AB155," ",AC155," ",AD155," ",AS155," ",AF155)</f>
        <v/>
      </c>
      <c r="AH155" s="25" t="inlineStr">
        <is>
          <t>no reporta</t>
        </is>
      </c>
      <c r="AI155" s="25" t="inlineStr">
        <is>
          <t>no reporta</t>
        </is>
      </c>
      <c r="AJ155" s="25" t="inlineStr">
        <is>
          <t>El Esmeraldal</t>
        </is>
      </c>
      <c r="AO155" s="25" t="n">
        <v>4</v>
      </c>
      <c r="AP155" s="34" t="n">
        <v>42475</v>
      </c>
      <c r="AQ155" s="34" t="n">
        <v>42476</v>
      </c>
      <c r="AR155" s="46" t="n"/>
      <c r="AT155" s="25" t="inlineStr">
        <is>
          <t>Auto de archivo</t>
        </is>
      </c>
    </row>
    <row r="156">
      <c r="A156" t="inlineStr">
        <is>
          <t>153-2016</t>
        </is>
      </c>
      <c r="B156" s="78" t="n">
        <v>380187</v>
      </c>
      <c r="C156" s="25" t="inlineStr">
        <is>
          <t>FAUNA DOMÉSTICA</t>
        </is>
      </c>
      <c r="G156" t="inlineStr">
        <is>
          <t>Perro pitbull que ataco a otro y al propietario del perro atacado.</t>
        </is>
      </c>
      <c r="H156" t="inlineStr">
        <is>
          <t>Yamile Caro Escobar</t>
        </is>
      </c>
      <c r="Q156" s="25" t="inlineStr">
        <is>
          <t>Condominio Acanto</t>
        </is>
      </c>
      <c r="R156" s="25" t="inlineStr">
        <is>
          <t>Cra 41 a # 22 sur 87</t>
        </is>
      </c>
      <c r="S156">
        <f>CONCATENATE(I156," ",J156," ",K156," ",L156," ",M156," ",N156," ",O156," ",P156," ",Q156," ",R156)</f>
        <v/>
      </c>
      <c r="T156" s="25" t="inlineStr">
        <is>
          <t>no reporta</t>
        </is>
      </c>
      <c r="U156" s="25" t="n">
        <v>3134558</v>
      </c>
      <c r="V156" t="inlineStr">
        <is>
          <t>Fabio Alejandro Benitez</t>
        </is>
      </c>
      <c r="AE156" s="25" t="inlineStr">
        <is>
          <t>Condominio Acanto</t>
        </is>
      </c>
      <c r="AF156" s="25" t="inlineStr">
        <is>
          <t xml:space="preserve">Cra 41 a # 22 sur 87 Apto 1109 </t>
        </is>
      </c>
      <c r="AG156">
        <f>CONCATENATE(W156," ",X156," ",Y156," ",Z156," ",AA156," ",AB156," ",AC156," ",AD156," ",AS156," ",AF156)</f>
        <v/>
      </c>
      <c r="AH156" s="25" t="inlineStr">
        <is>
          <t>no reporta</t>
        </is>
      </c>
      <c r="AI156" s="25" t="inlineStr">
        <is>
          <t>no reporta</t>
        </is>
      </c>
      <c r="AJ156" s="25" t="inlineStr">
        <is>
          <t>Zuñiga</t>
        </is>
      </c>
      <c r="AO156" s="25" t="n">
        <v>4</v>
      </c>
      <c r="AP156" s="34" t="n">
        <v>42475</v>
      </c>
      <c r="AQ156" s="34" t="n">
        <v>42903</v>
      </c>
      <c r="AR156" s="46" t="n"/>
      <c r="AT156" s="25" t="inlineStr">
        <is>
          <t>Auto de archivo</t>
        </is>
      </c>
    </row>
    <row r="157">
      <c r="A157" t="inlineStr">
        <is>
          <t>154-2016</t>
        </is>
      </c>
      <c r="B157" s="78" t="n">
        <v>378989</v>
      </c>
      <c r="C157" s="25" t="inlineStr">
        <is>
          <t>FLORA</t>
        </is>
      </c>
      <c r="G157" t="inlineStr">
        <is>
          <t>Tala de dos plamas frente al bloque presuntamente por los habitantes del primer piso</t>
        </is>
      </c>
      <c r="H157" t="inlineStr">
        <is>
          <t>Jorge Ortegon</t>
        </is>
      </c>
      <c r="Q157" s="25" t="inlineStr">
        <is>
          <t>Carrera 31 # 41 aa sur 45 Bloque apto 502</t>
        </is>
      </c>
      <c r="S157">
        <f>CONCATENATE(I157," ",J157," ",K157," ",L157," ",M157," ",N157," ",O157," ",P157," ",Q157," ",R157)</f>
        <v/>
      </c>
      <c r="T157" s="25" t="n">
        <v>3327805</v>
      </c>
      <c r="U157" s="25" t="n">
        <v>10230887</v>
      </c>
      <c r="V157" t="inlineStr">
        <is>
          <t>Juan David</t>
        </is>
      </c>
      <c r="AF157" s="25" t="inlineStr">
        <is>
          <t>Carrera 31 # 41 aa sur 45 Bloque apto 502</t>
        </is>
      </c>
      <c r="AG157">
        <f>CONCATENATE(W157," ",X157," ",Y157," ",Z157," ",AA157," ",AB157," ",AC157," ",AD157," ",AS157," ",AF157)</f>
        <v/>
      </c>
      <c r="AH157" s="25" t="inlineStr">
        <is>
          <t>no reporta</t>
        </is>
      </c>
      <c r="AI157" s="25" t="inlineStr">
        <is>
          <t>no reporta</t>
        </is>
      </c>
      <c r="AJ157" s="25" t="inlineStr">
        <is>
          <t>El Dorado</t>
        </is>
      </c>
      <c r="AO157" s="25" t="n">
        <v>7</v>
      </c>
      <c r="AP157" s="34" t="n">
        <v>42475</v>
      </c>
      <c r="AQ157" s="34" t="n">
        <v>42576</v>
      </c>
      <c r="AR157" s="46" t="n"/>
      <c r="AT157" s="25" t="inlineStr">
        <is>
          <t>Auto de archivo</t>
        </is>
      </c>
    </row>
    <row r="158">
      <c r="A158" t="inlineStr">
        <is>
          <t>155-2016</t>
        </is>
      </c>
      <c r="B158" s="78" t="n">
        <v>378612</v>
      </c>
      <c r="C158" s="25" t="inlineStr">
        <is>
          <t>FLORA</t>
        </is>
      </c>
      <c r="G158" t="inlineStr">
        <is>
          <t>Problemática con arboles de gran altura que estan perjudicando la urbanizacion villas de corcega</t>
        </is>
      </c>
      <c r="H158" t="inlineStr">
        <is>
          <t>Diana Lucia Escobar Restrepo</t>
        </is>
      </c>
      <c r="Q158" s="25" t="inlineStr">
        <is>
          <t>Calle 36 aa sur 26 a 887</t>
        </is>
      </c>
      <c r="S158">
        <f>CONCATENATE(I158," ",J158," ",K158," ",L158," ",M158," ",N158," ",O158," ",P158," ",Q158," ",R158)</f>
        <v/>
      </c>
      <c r="T158" s="25" t="inlineStr">
        <is>
          <t>no reporta</t>
        </is>
      </c>
      <c r="U158" s="25" t="inlineStr">
        <is>
          <t>no reporta</t>
        </is>
      </c>
      <c r="V158" s="25" t="inlineStr">
        <is>
          <t>Por determinar</t>
        </is>
      </c>
      <c r="AF158" s="25" t="inlineStr">
        <is>
          <t>Calle 36 aa sur 26 a 77</t>
        </is>
      </c>
      <c r="AG158">
        <f>CONCATENATE(W158," ",X158," ",Y158," ",Z158," ",AA158," ",AB158," ",AC158," ",AD158," ",AS158," ",AF158)</f>
        <v/>
      </c>
      <c r="AH158" s="25" t="inlineStr">
        <is>
          <t>no reporta</t>
        </is>
      </c>
      <c r="AI158" s="25" t="inlineStr">
        <is>
          <t>no reporta</t>
        </is>
      </c>
      <c r="AJ158" s="25" t="inlineStr">
        <is>
          <t>Villagrande</t>
        </is>
      </c>
      <c r="AO158" s="25" t="n">
        <v>2</v>
      </c>
      <c r="AP158" s="34" t="n">
        <v>42475</v>
      </c>
      <c r="AQ158" s="34" t="n">
        <v>42485</v>
      </c>
      <c r="AR158" s="46" t="n"/>
      <c r="AT158" s="25" t="inlineStr">
        <is>
          <t>Auto de archivo</t>
        </is>
      </c>
    </row>
    <row r="159">
      <c r="A159" t="inlineStr">
        <is>
          <t>156-2016</t>
        </is>
      </c>
      <c r="B159" s="78" t="n">
        <v>380498</v>
      </c>
      <c r="C159" s="25" t="inlineStr">
        <is>
          <t>FAUNA DOMÉSTICA</t>
        </is>
      </c>
      <c r="G159" t="inlineStr">
        <is>
          <t>Ataque de perra posiblemente raza pitbull a otra de raza labradora de nombre "Juana"</t>
        </is>
      </c>
      <c r="H159" t="inlineStr">
        <is>
          <t>Fabiola Arboloeda Perez</t>
        </is>
      </c>
      <c r="Q159" s="25" t="inlineStr">
        <is>
          <t>Carrera 30 # 38 a sur 14</t>
        </is>
      </c>
      <c r="S159">
        <f>CONCATENATE(I159," ",J159," ",K159," ",L159," ",M159," ",N159," ",O159," ",P159," ",Q159," ",R159)</f>
        <v/>
      </c>
      <c r="T159" s="25" t="n">
        <v>3336294</v>
      </c>
      <c r="U159" s="25" t="n">
        <v>42871957</v>
      </c>
      <c r="V159" s="25" t="inlineStr">
        <is>
          <t>Felipe</t>
        </is>
      </c>
      <c r="AF159" s="25" t="inlineStr">
        <is>
          <t>Cra. 30 # 38 Edificio Thalia Apto 202</t>
        </is>
      </c>
      <c r="AG159">
        <f>CONCATENATE(W159," ",X159," ",Y159," ",Z159," ",AA159," ",AB159," ",AC159," ",AD159," ",AS159," ",AF159)</f>
        <v/>
      </c>
      <c r="AH159" s="25" t="inlineStr">
        <is>
          <t>no reporta</t>
        </is>
      </c>
      <c r="AI159" s="25" t="inlineStr">
        <is>
          <t>no reporta</t>
        </is>
      </c>
      <c r="AJ159" s="25" t="inlineStr">
        <is>
          <t>Mesa</t>
        </is>
      </c>
      <c r="AO159" s="25" t="n">
        <v>9</v>
      </c>
      <c r="AP159" s="34" t="n">
        <v>42539</v>
      </c>
      <c r="AQ159" s="34" t="n">
        <v>42496</v>
      </c>
      <c r="AR159" s="46" t="n"/>
      <c r="AT159" s="25" t="inlineStr">
        <is>
          <t>Auto de archivo</t>
        </is>
      </c>
    </row>
    <row r="160">
      <c r="A160" t="inlineStr">
        <is>
          <t>157-2016</t>
        </is>
      </c>
      <c r="B160" s="78" t="n">
        <v>369147</v>
      </c>
      <c r="C160" s="25" t="inlineStr">
        <is>
          <t>HÍDRICO</t>
        </is>
      </c>
      <c r="G160" t="inlineStr">
        <is>
          <t>Fuga en red de aguas residuales</t>
        </is>
      </c>
      <c r="H160" t="inlineStr">
        <is>
          <t>de oficio</t>
        </is>
      </c>
      <c r="S160">
        <f>CONCATENATE(I160," ",J160," ",K160," ",L160," ",M160," ",N160," ",O160," ",P160," ",Q160," ",R160)</f>
        <v/>
      </c>
      <c r="V160" s="25" t="inlineStr">
        <is>
          <t>Adriana Zuluaga</t>
        </is>
      </c>
      <c r="AF160" s="25" t="inlineStr">
        <is>
          <t>Cra 26 a # 40 sur 31 Int. 115</t>
        </is>
      </c>
      <c r="AG160">
        <f>CONCATENATE(W160," ",X160," ",Y160," ",Z160," ",AA160," ",AB160," ",AC160," ",AD160," ",AS160," ",AF160)</f>
        <v/>
      </c>
      <c r="AH160" s="25" t="n">
        <v>42780875</v>
      </c>
      <c r="AI160" s="25" t="n">
        <v>2713072</v>
      </c>
      <c r="AJ160" s="25" t="inlineStr">
        <is>
          <t>Zuñiga</t>
        </is>
      </c>
      <c r="AO160" s="25" t="n">
        <v>4</v>
      </c>
      <c r="AP160" s="34" t="n">
        <v>42480</v>
      </c>
      <c r="AQ160" s="34" t="n">
        <v>42424</v>
      </c>
      <c r="AR160" s="46" t="n"/>
      <c r="AT160" s="25" t="inlineStr">
        <is>
          <t>Auto de archivo</t>
        </is>
      </c>
    </row>
    <row r="161">
      <c r="A161" t="inlineStr">
        <is>
          <t>158-2016</t>
        </is>
      </c>
      <c r="B161" s="78" t="n">
        <v>381011</v>
      </c>
      <c r="C161" s="25" t="inlineStr">
        <is>
          <t>LOTE-PREDIO</t>
        </is>
      </c>
      <c r="D161" s="25" t="inlineStr">
        <is>
          <t>ESCOMBROS</t>
        </is>
      </c>
      <c r="G161" t="inlineStr">
        <is>
          <t xml:space="preserve">Escombros en zona verde </t>
        </is>
      </c>
      <c r="H161" t="inlineStr">
        <is>
          <t>Jorge Ivan Olaya</t>
        </is>
      </c>
      <c r="S161">
        <f>CONCATENATE(I161," ",J161," ",K161," ",L161," ",M161," ",N161," ",O161," ",P161," ",Q161," ",R161)</f>
        <v/>
      </c>
      <c r="T161" s="25" t="n">
        <v>98554475</v>
      </c>
      <c r="U161" s="25" t="n">
        <v>3331861</v>
      </c>
      <c r="V161" s="25" t="inlineStr">
        <is>
          <t>Por determinar</t>
        </is>
      </c>
      <c r="AF161" s="25" t="inlineStr">
        <is>
          <t>Calle 39b sur # 28 115</t>
        </is>
      </c>
      <c r="AG161">
        <f>CONCATENATE(W161," ",X161," ",Y161," ",Z161," ",AA161," ",AB161," ",AC161," ",AD161," ",AS161," ",AF161)</f>
        <v/>
      </c>
      <c r="AH161" s="25" t="inlineStr">
        <is>
          <t>no reporta</t>
        </is>
      </c>
      <c r="AI161" s="25" t="inlineStr">
        <is>
          <t>no reporta</t>
        </is>
      </c>
      <c r="AJ161" s="25" t="inlineStr">
        <is>
          <t>Bosques de Zuñiga</t>
        </is>
      </c>
      <c r="AO161" s="25" t="n">
        <v>2</v>
      </c>
      <c r="AP161" s="34" t="n">
        <v>42480</v>
      </c>
      <c r="AQ161" s="34" t="n">
        <v>42485</v>
      </c>
      <c r="AR161" s="46" t="n"/>
      <c r="AT161" s="25" t="inlineStr">
        <is>
          <t>Auto de archivo</t>
        </is>
      </c>
    </row>
    <row r="162">
      <c r="A162" t="inlineStr">
        <is>
          <t>159-2016</t>
        </is>
      </c>
      <c r="B162" s="78" t="n">
        <v>380988</v>
      </c>
      <c r="C162" s="25" t="inlineStr">
        <is>
          <t>FLORA</t>
        </is>
      </c>
      <c r="D162" s="25" t="inlineStr">
        <is>
          <t>RESIDUOS SOLIDOS</t>
        </is>
      </c>
      <c r="G162" t="inlineStr">
        <is>
          <t>Guadual que da contra las viviendas parece un lote abandonado por ue esta lleno de basuras</t>
        </is>
      </c>
      <c r="H162" t="inlineStr">
        <is>
          <t>anonimo</t>
        </is>
      </c>
      <c r="S162">
        <f>CONCATENATE(I162," ",J162," ",K162," ",L162," ",M162," ",N162," ",O162," ",P162," ",Q162," ",R162)</f>
        <v/>
      </c>
      <c r="V162" s="25" t="inlineStr">
        <is>
          <t>Por determinar</t>
        </is>
      </c>
      <c r="AF162" s="25" t="inlineStr">
        <is>
          <t>Calle 41 b sur # 26-24</t>
        </is>
      </c>
      <c r="AG162">
        <f>CONCATENATE(W162," ",X162," ",Y162," ",Z162," ",AA162," ",AB162," ",AC162," ",AD162," ",AS162," ",AF162)</f>
        <v/>
      </c>
      <c r="AH162" s="25" t="n">
        <v>42888456</v>
      </c>
      <c r="AI162" s="25" t="n">
        <v>4173107</v>
      </c>
      <c r="AJ162" s="25" t="inlineStr">
        <is>
          <t>San Rafael</t>
        </is>
      </c>
      <c r="AO162" s="25" t="n">
        <v>6</v>
      </c>
      <c r="AP162" s="34" t="n">
        <v>42480</v>
      </c>
      <c r="AQ162" s="34" t="n">
        <v>42570</v>
      </c>
      <c r="AR162" s="46" t="n"/>
      <c r="AT162" s="25" t="inlineStr">
        <is>
          <t>Auto de archivo</t>
        </is>
      </c>
    </row>
    <row r="163">
      <c r="A163" t="inlineStr">
        <is>
          <t>160-2016</t>
        </is>
      </c>
      <c r="B163" s="78" t="n">
        <v>381175</v>
      </c>
      <c r="C163" s="25" t="inlineStr">
        <is>
          <t>FAUNA DOMÉSTICA</t>
        </is>
      </c>
      <c r="G163" t="inlineStr">
        <is>
          <t>Pitbull que ataca a otro mas pequeño le daña un ojo.</t>
        </is>
      </c>
      <c r="H163" t="inlineStr">
        <is>
          <t>Elizabeth Pareja Suarez</t>
        </is>
      </c>
      <c r="R163" s="25" t="inlineStr">
        <is>
          <t>Cra. 32 # 41 aa sur 13</t>
        </is>
      </c>
      <c r="S163">
        <f>CONCATENATE(I163," ",J163," ",K163," ",L163," ",M163," ",N163," ",O163," ",P163," ",Q163," ",R163)</f>
        <v/>
      </c>
      <c r="T163" s="25" t="n">
        <v>1020402998</v>
      </c>
      <c r="U163" s="25" t="n">
        <v>3015514558</v>
      </c>
      <c r="V163" s="25" t="inlineStr">
        <is>
          <t>Luis Eduardo Torres</t>
        </is>
      </c>
      <c r="AF163" s="25" t="inlineStr">
        <is>
          <t>Carrera 32 # 41 aa sur 13 Bl. 3,2 Apto 501</t>
        </is>
      </c>
      <c r="AG163">
        <f>CONCATENATE(W163," ",X163," ",Y163," ",Z163," ",AA163," ",AB163," ",AC163," ",AD163," ",AS163," ",AF163)</f>
        <v/>
      </c>
      <c r="AH163" s="25" t="inlineStr">
        <is>
          <t>no reporta</t>
        </is>
      </c>
      <c r="AI163" s="25" t="inlineStr">
        <is>
          <t>no reporta</t>
        </is>
      </c>
      <c r="AJ163" s="25" t="inlineStr">
        <is>
          <t>El Dorado</t>
        </is>
      </c>
      <c r="AO163" s="25" t="n">
        <v>7</v>
      </c>
      <c r="AP163" s="34" t="n">
        <v>42480</v>
      </c>
      <c r="AQ163" s="34" t="n">
        <v>42528</v>
      </c>
      <c r="AR163" s="46" t="n"/>
      <c r="AT163" s="25" t="inlineStr">
        <is>
          <t>Auto de archivo</t>
        </is>
      </c>
    </row>
    <row r="164">
      <c r="A164" t="inlineStr">
        <is>
          <t>161-2016</t>
        </is>
      </c>
      <c r="B164" s="78" t="n">
        <v>380679</v>
      </c>
      <c r="C164" s="25" t="inlineStr">
        <is>
          <t>AIRE</t>
        </is>
      </c>
      <c r="G164" t="inlineStr">
        <is>
          <t>Visita de propiedad por malos olores</t>
        </is>
      </c>
      <c r="H164" t="inlineStr">
        <is>
          <t>Jorge Ivan Arango</t>
        </is>
      </c>
      <c r="I164" s="25" t="inlineStr">
        <is>
          <t>CL</t>
        </is>
      </c>
      <c r="J164" s="25" t="n">
        <v>45</v>
      </c>
      <c r="K164" s="25" t="inlineStr">
        <is>
          <t>B</t>
        </is>
      </c>
      <c r="L164" s="25" t="inlineStr">
        <is>
          <t>SUR</t>
        </is>
      </c>
      <c r="M164" s="25" t="n">
        <v>38</v>
      </c>
      <c r="O164" s="25" t="n">
        <v>15</v>
      </c>
      <c r="S164">
        <f>CONCATENATE(I164," ",J164," ",K164," ",L164," ",M164," ",N164," ",O164," ",P164," ",Q164," ",R164)</f>
        <v/>
      </c>
      <c r="U164" s="25" t="n">
        <v>3217370578</v>
      </c>
      <c r="V164" s="25" t="inlineStr">
        <is>
          <t>Por determinar</t>
        </is>
      </c>
      <c r="AG164">
        <f>CONCATENATE(W164," ",X164," ",Y164," ",Z164," ",AA164," ",AB164," ",AC164," ",AD164," ",AS164," ",AF164)</f>
        <v/>
      </c>
      <c r="AH164" s="25" t="inlineStr">
        <is>
          <t>no reporta</t>
        </is>
      </c>
      <c r="AI164" s="25" t="inlineStr">
        <is>
          <t>no reporta</t>
        </is>
      </c>
      <c r="AJ164" s="25" t="inlineStr">
        <is>
          <t>La Paz</t>
        </is>
      </c>
      <c r="AO164" s="25" t="n">
        <v>7</v>
      </c>
      <c r="AP164" s="34" t="n">
        <v>42480</v>
      </c>
      <c r="AQ164" s="34" t="n">
        <v>42482</v>
      </c>
      <c r="AR164" s="46" t="n"/>
      <c r="AT164" s="25" t="inlineStr">
        <is>
          <t>Auto de archivo</t>
        </is>
      </c>
      <c r="AU164" s="25" t="inlineStr">
        <is>
          <t>direccion errada, no se localizan para corregir la direccion</t>
        </is>
      </c>
    </row>
    <row r="165">
      <c r="A165" t="inlineStr">
        <is>
          <t>162-2016</t>
        </is>
      </c>
      <c r="B165" s="78" t="n">
        <v>411231</v>
      </c>
      <c r="C165" s="25" t="inlineStr">
        <is>
          <t>FAUNA DOMÉSTICA</t>
        </is>
      </c>
      <c r="G165" t="inlineStr">
        <is>
          <t>Perro de raza weimaranen mordio a mi hijo de nombre vicente tobon salazar de 7 años de edad.</t>
        </is>
      </c>
      <c r="H165" t="inlineStr">
        <is>
          <t>Claudia Fernanada Salazar San Pallao</t>
        </is>
      </c>
      <c r="I165" s="25" t="inlineStr">
        <is>
          <t>CL</t>
        </is>
      </c>
      <c r="J165" s="25" t="n">
        <v>26</v>
      </c>
      <c r="L165" s="25" t="inlineStr">
        <is>
          <t>SUR</t>
        </is>
      </c>
      <c r="M165" s="25" t="n">
        <v>22</v>
      </c>
      <c r="O165" s="25" t="n">
        <v>31</v>
      </c>
      <c r="S165">
        <f>CONCATENATE(I165," ",J165," ",K165," ",L165," ",M165," ",N165," ",O165," ",P165," ",Q165," ",R165)</f>
        <v/>
      </c>
      <c r="T165" s="25" t="n">
        <v>43585342</v>
      </c>
      <c r="U165" s="25" t="inlineStr">
        <is>
          <t>no reporta</t>
        </is>
      </c>
      <c r="V165" s="25" t="inlineStr">
        <is>
          <t>Antonio Jaramillo</t>
        </is>
      </c>
      <c r="W165" s="25" t="inlineStr">
        <is>
          <t>CL</t>
        </is>
      </c>
      <c r="X165" s="25" t="n">
        <v>26</v>
      </c>
      <c r="Z165" s="25" t="inlineStr">
        <is>
          <t>SUR</t>
        </is>
      </c>
      <c r="AA165" s="25" t="n">
        <v>22</v>
      </c>
      <c r="AC165" s="25" t="n">
        <v>31</v>
      </c>
      <c r="AG165">
        <f>CONCATENATE(W165," ",X165," ",Y165," ",Z165," ",AA165," ",AB165," ",AC165," ",AD165," ",AS165," ",AF165)</f>
        <v/>
      </c>
      <c r="AH165" s="25" t="inlineStr">
        <is>
          <t>no reporta</t>
        </is>
      </c>
      <c r="AI165" s="25" t="n">
        <v>3363514</v>
      </c>
      <c r="AJ165" s="25" t="inlineStr">
        <is>
          <t>El Escobero</t>
        </is>
      </c>
      <c r="AO165" s="25" t="n">
        <v>10</v>
      </c>
      <c r="AP165" s="34" t="n">
        <v>42481</v>
      </c>
      <c r="AQ165" s="34" t="n">
        <v>42481</v>
      </c>
      <c r="AR165" s="46" t="n"/>
      <c r="AT165" s="25" t="inlineStr">
        <is>
          <t>Auto de archivo</t>
        </is>
      </c>
      <c r="AV165" s="38" t="n"/>
      <c r="AX165" s="38" t="n"/>
    </row>
    <row r="166">
      <c r="A166" t="inlineStr">
        <is>
          <t>163-2016</t>
        </is>
      </c>
      <c r="B166" s="43" t="inlineStr">
        <is>
          <t>137999 - 138170</t>
        </is>
      </c>
      <c r="C166" s="25" t="inlineStr">
        <is>
          <t>HÍDRICO</t>
        </is>
      </c>
      <c r="G166" t="inlineStr">
        <is>
          <t>desprendimiento de talud por evento naturas y control de obra</t>
        </is>
      </c>
      <c r="H166" t="inlineStr">
        <is>
          <t>de oficio (OGR - Informe C.Calle)</t>
        </is>
      </c>
      <c r="S166">
        <f>CONCATENATE(I166," ",J166," ",K166," ",L166," ",M166," ",N166," ",O166," ",P166," ",Q166," ",R166)</f>
        <v/>
      </c>
      <c r="V166" s="25" t="inlineStr">
        <is>
          <t>Proyecto Mont Claire - Constructora Vertice Ingenieria sas.</t>
        </is>
      </c>
      <c r="W166" s="25" t="inlineStr">
        <is>
          <t>CL</t>
        </is>
      </c>
      <c r="X166" s="25" t="n">
        <v>24</v>
      </c>
      <c r="Z166" s="25" t="inlineStr">
        <is>
          <t>SUR</t>
        </is>
      </c>
      <c r="AA166" s="25" t="n">
        <v>38</v>
      </c>
      <c r="AC166" s="25" t="n">
        <v>91</v>
      </c>
      <c r="AG166">
        <f>CONCATENATE(W166," ",X166," ",Y166," ",Z166," ",AA166," ",AB166," ",AC166," ",AD166," ",AS166," ",AF166)</f>
        <v/>
      </c>
      <c r="AH166" s="25" t="inlineStr">
        <is>
          <t>no reporta</t>
        </is>
      </c>
      <c r="AI166" s="25" t="inlineStr">
        <is>
          <t>no reporta</t>
        </is>
      </c>
      <c r="AJ166" s="25" t="inlineStr">
        <is>
          <t>Zuñiga</t>
        </is>
      </c>
      <c r="AO166" s="25" t="n">
        <v>4</v>
      </c>
      <c r="AP166" s="34" t="n">
        <v>42484</v>
      </c>
      <c r="AQ166" s="34" t="n">
        <v>42458</v>
      </c>
      <c r="AR166" s="46" t="n"/>
      <c r="AT166" s="25" t="inlineStr">
        <is>
          <t>Auto de archivo</t>
        </is>
      </c>
      <c r="AV166" s="38" t="n"/>
      <c r="AX166" s="38" t="n"/>
    </row>
    <row r="167">
      <c r="A167" t="inlineStr">
        <is>
          <t>164-2016</t>
        </is>
      </c>
      <c r="B167" s="61" t="n">
        <v>42468</v>
      </c>
      <c r="C167" s="25" t="inlineStr">
        <is>
          <t>FLORA</t>
        </is>
      </c>
      <c r="G167" t="inlineStr">
        <is>
          <t>Tumbando araucaria para avilitar via</t>
        </is>
      </c>
      <c r="H167" t="inlineStr">
        <is>
          <t>de oficio - Francisco Garcia</t>
        </is>
      </c>
      <c r="S167">
        <f>CONCATENATE(I167," ",J167," ",K167," ",L167," ",M167," ",N167," ",O167," ",P167," ",Q167," ",R167)</f>
        <v/>
      </c>
      <c r="V167" s="25" t="inlineStr">
        <is>
          <t>Proyecto urbanistico al lado del parqueadero de señorial, contruccion de via obligada.</t>
        </is>
      </c>
      <c r="AF167" s="25" t="inlineStr">
        <is>
          <t>señorial bloque 7,9</t>
        </is>
      </c>
      <c r="AG167">
        <f>CONCATENATE(W167," ",X167," ",Y167," ",Z167," ",AA167," ",AB167," ",AC167," ",AD167," ",AS167," ",AF167)</f>
        <v/>
      </c>
      <c r="AH167" s="25" t="inlineStr">
        <is>
          <t>no reporta</t>
        </is>
      </c>
      <c r="AI167" s="25" t="inlineStr">
        <is>
          <t>no reporta</t>
        </is>
      </c>
      <c r="AJ167" s="25" t="inlineStr">
        <is>
          <t>Loma del Barro</t>
        </is>
      </c>
      <c r="AO167" s="25" t="n">
        <v>7</v>
      </c>
      <c r="AP167" s="34" t="n">
        <v>42484</v>
      </c>
      <c r="AQ167" s="34" t="n">
        <v>42437</v>
      </c>
      <c r="AR167" s="46" t="n"/>
      <c r="AT167" s="25" t="inlineStr">
        <is>
          <t>Auto de archivo</t>
        </is>
      </c>
      <c r="AU167" s="34" t="inlineStr">
        <is>
          <t>Se reliza la visita el lugar Ing. Julian Guzman y Arbey Arbelaez se converza con la ingeniera encargada, el permiso fue entregado por el Ing, Jorge Bustamante, el arbol estaba autorizado para su aprovechamiento.</t>
        </is>
      </c>
      <c r="AV167" s="38" t="n"/>
      <c r="AX167" s="38" t="n"/>
      <c r="AY167" s="38" t="n"/>
      <c r="BA167" s="38" t="n"/>
    </row>
    <row r="168">
      <c r="A168" t="inlineStr">
        <is>
          <t>165-2016</t>
        </is>
      </c>
      <c r="B168" s="43" t="n">
        <v>381490</v>
      </c>
      <c r="C168" s="25" t="inlineStr">
        <is>
          <t>FAUNA DOMÉSTICA</t>
        </is>
      </c>
      <c r="G168" t="inlineStr">
        <is>
          <t>Ataque de perro bull terrier a perrita en la partedel lomo</t>
        </is>
      </c>
      <c r="H168" t="inlineStr">
        <is>
          <t>Hugo Eduardo Navarro</t>
        </is>
      </c>
      <c r="S168">
        <f>CONCATENATE(I168," ",J168," ",K168," ",L168," ",M168," ",N168," ",O168," ",P168," ",Q168," ",R168)</f>
        <v/>
      </c>
      <c r="T168" s="25" t="n">
        <v>98667299</v>
      </c>
      <c r="U168" s="25" t="n">
        <v>5964838</v>
      </c>
      <c r="V168" s="25" t="inlineStr">
        <is>
          <t>Carlos Alberto Gomez Serna</t>
        </is>
      </c>
      <c r="AE168" s="25" t="inlineStr">
        <is>
          <t>Colinas del bosque</t>
        </is>
      </c>
      <c r="AF168" s="25" t="inlineStr">
        <is>
          <t>Diagonal 29 # 34 f sur 81</t>
        </is>
      </c>
      <c r="AG168">
        <f>CONCATENATE(W168," ",X168," ",Y168," ",Z168," ",AA168," ",AB168," ",AC168," ",AD168," ",AS168," ",AF168)</f>
        <v/>
      </c>
      <c r="AH168" s="25" t="inlineStr">
        <is>
          <t>no reporta</t>
        </is>
      </c>
      <c r="AI168" s="25" t="inlineStr">
        <is>
          <t>no reporta</t>
        </is>
      </c>
      <c r="AJ168" s="25" t="inlineStr">
        <is>
          <t>El Escobero</t>
        </is>
      </c>
      <c r="AO168" s="25" t="n">
        <v>10</v>
      </c>
      <c r="AP168" s="34" t="n">
        <v>42488</v>
      </c>
      <c r="AQ168" s="34" t="n">
        <v>42523</v>
      </c>
      <c r="AR168" s="46" t="n"/>
      <c r="AT168" s="25" t="inlineStr">
        <is>
          <t>Auto de archivo</t>
        </is>
      </c>
    </row>
    <row r="169">
      <c r="A169" t="inlineStr">
        <is>
          <t>166-2016</t>
        </is>
      </c>
      <c r="B169" s="43" t="n">
        <v>382917</v>
      </c>
      <c r="C169" s="25" t="inlineStr">
        <is>
          <t>LOTE-PREDIO</t>
        </is>
      </c>
      <c r="G169" t="inlineStr">
        <is>
          <t>Unidad la provincia tiene maleza demaciado alta se esta llenado de roedores y demas animales</t>
        </is>
      </c>
      <c r="H169" t="inlineStr">
        <is>
          <t>Bety de la Hoz</t>
        </is>
      </c>
      <c r="S169">
        <f>CONCATENATE(I169," ",J169," ",K169," ",L169," ",M169," ",N169," ",O169," ",P169," ",Q169," ",R169)</f>
        <v/>
      </c>
      <c r="U169" s="25" t="n">
        <v>5594412</v>
      </c>
      <c r="V169" s="25" t="inlineStr">
        <is>
          <t>Aptos la Provincia Carlos Alberto Arango</t>
        </is>
      </c>
      <c r="AF169" s="25" t="inlineStr">
        <is>
          <t>Calle 46 f sur 37 171</t>
        </is>
      </c>
      <c r="AG169">
        <f>CONCATENATE(W169," ",X169," ",Y169," ",Z169," ",AA169," ",AB169," ",AC169," ",AD169," ",AS169," ",AF169)</f>
        <v/>
      </c>
      <c r="AH169" s="25" t="inlineStr">
        <is>
          <t>no reporta</t>
        </is>
      </c>
      <c r="AI169" s="25" t="inlineStr">
        <is>
          <t>no reporta</t>
        </is>
      </c>
      <c r="AJ169" s="25" t="inlineStr">
        <is>
          <t>El Trianón</t>
        </is>
      </c>
      <c r="AO169" s="25" t="n">
        <v>7</v>
      </c>
      <c r="AP169" s="34" t="n">
        <v>42488</v>
      </c>
      <c r="AQ169" s="34" t="n">
        <v>42499</v>
      </c>
      <c r="AR169" s="46" t="n"/>
      <c r="AT169" s="25" t="inlineStr">
        <is>
          <t>Auto de archivo</t>
        </is>
      </c>
    </row>
    <row r="170">
      <c r="A170" t="inlineStr">
        <is>
          <t>167-2016</t>
        </is>
      </c>
      <c r="B170" s="43" t="n">
        <v>383773</v>
      </c>
      <c r="C170" s="25" t="inlineStr">
        <is>
          <t>LOTE-PREDIO</t>
        </is>
      </c>
      <c r="G170" t="inlineStr">
        <is>
          <t>Estan dañando un antejardin para colocr un muro.</t>
        </is>
      </c>
      <c r="H170" t="inlineStr">
        <is>
          <t>Jhon Jairo Echeverry f</t>
        </is>
      </c>
      <c r="R170" s="25" t="inlineStr">
        <is>
          <t>Cll 26 b sur # 42 b 68</t>
        </is>
      </c>
      <c r="S170">
        <f>CONCATENATE(I170," ",J170," ",K170," ",L170," ",M170," ",N170," ",O170," ",P170," ",Q170," ",R170)</f>
        <v/>
      </c>
      <c r="T170" s="25" t="n">
        <v>98543703</v>
      </c>
      <c r="V170" s="25" t="inlineStr">
        <is>
          <t>Morelia Ruiz</t>
        </is>
      </c>
      <c r="AF170" s="25" t="inlineStr">
        <is>
          <t>Calle 26 b # 42 b 100</t>
        </is>
      </c>
      <c r="AG170">
        <f>CONCATENATE(W170," ",X170," ",Y170," ",Z170," ",AA170," ",AB170," ",AC170," ",AD170," ",AS170," ",AF170)</f>
        <v/>
      </c>
      <c r="AH170" s="25" t="inlineStr">
        <is>
          <t>no reporta</t>
        </is>
      </c>
      <c r="AI170" s="25" t="inlineStr">
        <is>
          <t>no reporta</t>
        </is>
      </c>
      <c r="AJ170" s="25" t="inlineStr">
        <is>
          <t>Las Orquideas</t>
        </is>
      </c>
      <c r="AP170" s="34" t="n">
        <v>42492</v>
      </c>
      <c r="AQ170" s="34" t="n">
        <v>42495</v>
      </c>
      <c r="AR170" s="46" t="n"/>
      <c r="AT170" s="25" t="inlineStr">
        <is>
          <t>Auto de archivo</t>
        </is>
      </c>
      <c r="AU170" s="25" t="inlineStr">
        <is>
          <t>Se verifica y se pudo constatar que cunetan copn los permisos, no hay afectacion alguna considerable.</t>
        </is>
      </c>
      <c r="AW170" s="37" t="inlineStr">
        <is>
          <t>Ana - Miguel - Olver</t>
        </is>
      </c>
    </row>
    <row r="171">
      <c r="A171" t="inlineStr">
        <is>
          <t>168-2016</t>
        </is>
      </c>
      <c r="B171" s="43" t="n">
        <v>383651</v>
      </c>
      <c r="C171" s="25" t="inlineStr">
        <is>
          <t>FLORA</t>
        </is>
      </c>
      <c r="G171" t="inlineStr">
        <is>
          <t>Arbol en mal estado a punto de desprendimeinto</t>
        </is>
      </c>
      <c r="H171" t="inlineStr">
        <is>
          <t>Climaco Escobar</t>
        </is>
      </c>
      <c r="R171" s="25" t="inlineStr">
        <is>
          <t>Calle 40 d sur # 28 a 20</t>
        </is>
      </c>
      <c r="S171">
        <f>CONCATENATE(I171," ",J171," ",K171," ",L171," ",M171," ",N171," ",O171," ",P171," ",Q171," ",R171)</f>
        <v/>
      </c>
      <c r="T171" s="25" t="n">
        <v>70505437</v>
      </c>
      <c r="U171" s="25" t="n">
        <v>3331074</v>
      </c>
      <c r="V171" s="25" t="inlineStr">
        <is>
          <t>Rene Castaño</t>
        </is>
      </c>
      <c r="AF171" s="25" t="inlineStr">
        <is>
          <t>Calle 40 c sur # 28 - 34</t>
        </is>
      </c>
      <c r="AG171">
        <f>CONCATENATE(W171," ",X171," ",Y171," ",Z171," ",AA171," ",AB171," ",AC171," ",AD171," ",AS171," ",AF171)</f>
        <v/>
      </c>
      <c r="AH171" s="25" t="inlineStr">
        <is>
          <t>no reporta</t>
        </is>
      </c>
      <c r="AI171" s="25" t="inlineStr">
        <is>
          <t>no reporta</t>
        </is>
      </c>
      <c r="AJ171" s="25" t="inlineStr">
        <is>
          <t>San José</t>
        </is>
      </c>
      <c r="AP171" s="34" t="n">
        <v>42492</v>
      </c>
      <c r="AQ171" s="34" t="n">
        <v>42548</v>
      </c>
      <c r="AR171" s="46" t="n"/>
      <c r="AT171" s="25" t="inlineStr">
        <is>
          <t>Auto de archivo</t>
        </is>
      </c>
      <c r="AV171" s="38" t="n"/>
      <c r="AX171" s="38" t="n"/>
      <c r="AY171" s="38" t="n"/>
      <c r="BA171" s="38" t="n"/>
    </row>
    <row r="172">
      <c r="A172" t="inlineStr">
        <is>
          <t>169-2016</t>
        </is>
      </c>
      <c r="B172" s="43" t="n">
        <v>383130</v>
      </c>
      <c r="C172" s="25" t="inlineStr">
        <is>
          <t>LOTE-PREDIO</t>
        </is>
      </c>
      <c r="G172" t="inlineStr">
        <is>
          <t>lote abandonado que esta geneando roedores</t>
        </is>
      </c>
      <c r="H172" t="inlineStr">
        <is>
          <t>Johnny Beltran y Johnny Vasco</t>
        </is>
      </c>
      <c r="R172" s="25" t="inlineStr">
        <is>
          <t>Calle 40gs # 98</t>
        </is>
      </c>
      <c r="S172">
        <f>CONCATENATE(I172," ",J172," ",K172," ",L172," ",M172," ",N172," ",O172," ",P172," ",Q172," ",R172)</f>
        <v/>
      </c>
      <c r="T172" s="25" t="inlineStr">
        <is>
          <t>no reporta</t>
        </is>
      </c>
      <c r="U172" s="25" t="inlineStr">
        <is>
          <t>no reporta</t>
        </is>
      </c>
      <c r="V172" s="25" t="inlineStr">
        <is>
          <t>por determinar</t>
        </is>
      </c>
      <c r="AF172" s="25" t="inlineStr">
        <is>
          <t>Calle 40 gsur # 98</t>
        </is>
      </c>
      <c r="AG172">
        <f>CONCATENATE(W172," ",X172," ",Y172," ",Z172," ",AA172," ",AB172," ",AC172," ",AD172," ",AS172," ",AF172)</f>
        <v/>
      </c>
      <c r="AH172" s="25" t="inlineStr">
        <is>
          <t>no reporta</t>
        </is>
      </c>
      <c r="AI172" s="25" t="inlineStr">
        <is>
          <t>no reporta</t>
        </is>
      </c>
      <c r="AJ172" s="25" t="inlineStr">
        <is>
          <t xml:space="preserve">La Mina </t>
        </is>
      </c>
      <c r="AP172" s="34" t="n">
        <v>42492</v>
      </c>
      <c r="AQ172" s="34" t="n">
        <v>42513</v>
      </c>
      <c r="AR172" s="46" t="n"/>
      <c r="AT172" s="25" t="inlineStr">
        <is>
          <t>Auto de archivo</t>
        </is>
      </c>
    </row>
    <row r="173">
      <c r="A173" t="inlineStr">
        <is>
          <t>170-2016</t>
        </is>
      </c>
      <c r="B173" s="43" t="inlineStr">
        <is>
          <t>5867 - 8149/2017</t>
        </is>
      </c>
      <c r="C173" s="25" t="inlineStr">
        <is>
          <t>HÍDRICO</t>
        </is>
      </c>
      <c r="G173" t="inlineStr">
        <is>
          <t>Sedimentacion en fuente hidrica.</t>
        </is>
      </c>
      <c r="H173" t="inlineStr">
        <is>
          <t>de oficio</t>
        </is>
      </c>
      <c r="S173">
        <f>CONCATENATE(I173," ",J173," ",K173," ",L173," ",M173," ",N173," ",O173," ",P173," ",Q173," ",R173)</f>
        <v/>
      </c>
      <c r="T173" s="25" t="inlineStr">
        <is>
          <t>no reporta</t>
        </is>
      </c>
      <c r="U173" s="25" t="inlineStr">
        <is>
          <t>no reporta</t>
        </is>
      </c>
      <c r="V173" s="25" t="inlineStr">
        <is>
          <t>Proyecto urbanistico Orinoco de la Cuenca</t>
        </is>
      </c>
      <c r="AF173" s="25" t="inlineStr">
        <is>
          <t>Calle 49d sur # 39b 150</t>
        </is>
      </c>
      <c r="AG173">
        <f>CONCATENATE(W173," ",X173," ",Y173," ",Z173," ",AA173," ",AB173," ",AC173," ",AD173," ",AS173," ",AF173)</f>
        <v/>
      </c>
      <c r="AH173" s="25" t="inlineStr">
        <is>
          <t>no reporta</t>
        </is>
      </c>
      <c r="AI173" s="25" t="inlineStr">
        <is>
          <t>no reporta</t>
        </is>
      </c>
      <c r="AJ173" s="25" t="inlineStr">
        <is>
          <t>Loma del Barro</t>
        </is>
      </c>
      <c r="AP173" s="34" t="n">
        <v>42492</v>
      </c>
      <c r="AQ173" s="34" t="n">
        <v>42479</v>
      </c>
      <c r="AR173" s="46" t="n"/>
      <c r="AT173" s="25" t="inlineStr">
        <is>
          <t>Auto de archivo</t>
        </is>
      </c>
    </row>
    <row r="174">
      <c r="A174" t="inlineStr">
        <is>
          <t>171-2016</t>
        </is>
      </c>
      <c r="B174" s="43" t="inlineStr">
        <is>
          <t>138900 - 0391017 -  431275 - 35286</t>
        </is>
      </c>
      <c r="C174" s="25" t="inlineStr">
        <is>
          <t>HÍDRICO</t>
        </is>
      </c>
      <c r="G174" t="inlineStr">
        <is>
          <t>Posible afectacion en fuente hidrica.</t>
        </is>
      </c>
      <c r="H174" t="inlineStr">
        <is>
          <t>de oficio</t>
        </is>
      </c>
      <c r="S174">
        <f>CONCATENATE(I174," ",J174," ",K174," ",L174," ",M174," ",N174," ",O174," ",P174," ",Q174," ",R174)</f>
        <v/>
      </c>
      <c r="T174" s="25" t="inlineStr">
        <is>
          <t>no reporta</t>
        </is>
      </c>
      <c r="U174" s="25" t="inlineStr">
        <is>
          <t>no reporta</t>
        </is>
      </c>
      <c r="V174" s="25" t="inlineStr">
        <is>
          <t>Urbanizacion reserva del Bosque - Santa Klaus</t>
        </is>
      </c>
      <c r="AF174" s="25" t="inlineStr">
        <is>
          <t>Kilometro 18 via las palmas</t>
        </is>
      </c>
      <c r="AG174">
        <f>CONCATENATE(W174," ",X174," ",Y174," ",Z174," ",AA174," ",AB174," ",AC174," ",AD174," ",AS174," ",AF174)</f>
        <v/>
      </c>
      <c r="AH174" s="25" t="inlineStr">
        <is>
          <t>no reporta</t>
        </is>
      </c>
      <c r="AI174" s="25" t="inlineStr">
        <is>
          <t>no reporta</t>
        </is>
      </c>
      <c r="AJ174" s="25" t="inlineStr">
        <is>
          <t>Las Palmas</t>
        </is>
      </c>
      <c r="AP174" s="34" t="n">
        <v>42492</v>
      </c>
      <c r="AQ174" s="34" t="n">
        <v>42482</v>
      </c>
      <c r="AR174" s="46" t="n"/>
      <c r="AT174" s="25" t="inlineStr">
        <is>
          <t>Auto de archivo</t>
        </is>
      </c>
    </row>
    <row r="175">
      <c r="A175" t="inlineStr">
        <is>
          <t>172-2016</t>
        </is>
      </c>
      <c r="B175" s="43" t="inlineStr">
        <is>
          <t>383515 -  0372680</t>
        </is>
      </c>
      <c r="C175" s="25" t="inlineStr">
        <is>
          <t>LOTE-PREDIO</t>
        </is>
      </c>
      <c r="G175" t="inlineStr">
        <is>
          <t>Al parecer tiene un solar lleno de escombros y maleza</t>
        </is>
      </c>
      <c r="H175" t="inlineStr">
        <is>
          <t>de oficio</t>
        </is>
      </c>
      <c r="S175">
        <f>CONCATENATE(I175," ",J175," ",K175," ",L175," ",M175," ",N175," ",O175," ",P175," ",Q175," ",R175)</f>
        <v/>
      </c>
      <c r="T175" s="25" t="inlineStr">
        <is>
          <t>no reporta</t>
        </is>
      </c>
      <c r="U175" s="25" t="inlineStr">
        <is>
          <t>no reporta</t>
        </is>
      </c>
      <c r="V175" s="25" t="inlineStr">
        <is>
          <t>Oliva Ruiz</t>
        </is>
      </c>
      <c r="W175" s="25" t="inlineStr">
        <is>
          <t>KR</t>
        </is>
      </c>
      <c r="X175" s="25" t="n">
        <v>26</v>
      </c>
      <c r="AA175" s="25" t="n">
        <v>41</v>
      </c>
      <c r="AB175" s="25" t="inlineStr">
        <is>
          <t>B</t>
        </is>
      </c>
      <c r="AC175" s="25" t="n">
        <v>55</v>
      </c>
      <c r="AD175" s="25" t="inlineStr">
        <is>
          <t>SUR</t>
        </is>
      </c>
      <c r="AF175" s="25" t="inlineStr">
        <is>
          <t>Int. 106</t>
        </is>
      </c>
      <c r="AG175">
        <f>CONCATENATE(W175," ",X175," ",Y175," ",Z175," ",AA175," ",AB175," ",AC175," ",AD175," ",AS175," ",AF175)</f>
        <v/>
      </c>
      <c r="AH175" s="25" t="inlineStr">
        <is>
          <t>no reporta</t>
        </is>
      </c>
      <c r="AI175" s="25" t="inlineStr">
        <is>
          <t>no reporta</t>
        </is>
      </c>
      <c r="AJ175" s="25" t="inlineStr">
        <is>
          <t>San Rafael</t>
        </is>
      </c>
      <c r="AP175" s="34" t="n">
        <v>42492</v>
      </c>
      <c r="AQ175" s="34" t="n">
        <v>42490</v>
      </c>
      <c r="AR175" s="46" t="n"/>
      <c r="AT175" s="25" t="inlineStr">
        <is>
          <t>Auto de archivo</t>
        </is>
      </c>
    </row>
    <row r="176">
      <c r="A176" t="inlineStr">
        <is>
          <t>173-2016</t>
        </is>
      </c>
      <c r="B176" s="25" t="n">
        <v>385049</v>
      </c>
      <c r="C176" s="25" t="inlineStr">
        <is>
          <t>FLORA</t>
        </is>
      </c>
      <c r="G176" t="inlineStr">
        <is>
          <t>Arbol con las raices afectadondo mi propiedad y las ramas que estan sobre el techop puede presentar caida y afectar el mismo</t>
        </is>
      </c>
      <c r="H176" t="inlineStr">
        <is>
          <t>Jusue Arias Rios</t>
        </is>
      </c>
      <c r="R176" s="25" t="inlineStr">
        <is>
          <t>Cra 25 b # 27 sur 04 int. 104</t>
        </is>
      </c>
      <c r="S176">
        <f>CONCATENATE(I176," ",J176," ",K176," ",L176," ",M176," ",N176," ",O176," ",P176," ",Q176," ",R176)</f>
        <v/>
      </c>
      <c r="T176" s="25" t="n">
        <v>70545308</v>
      </c>
      <c r="U176" s="25" t="n">
        <v>3361310</v>
      </c>
      <c r="V176" s="25" t="inlineStr">
        <is>
          <t>Jaime Alonso Lazarus Luna</t>
        </is>
      </c>
      <c r="AF176" s="25" t="inlineStr">
        <is>
          <t>Cra. 25 b 27 sur 04</t>
        </is>
      </c>
      <c r="AG176">
        <f>CONCATENATE(W176," ",X176," ",Y176," ",Z176," ",AA176," ",AB176," ",AC176," ",AD176," ",AS176," ",AF176)</f>
        <v/>
      </c>
      <c r="AH176" s="25" t="inlineStr">
        <is>
          <t>no reporta</t>
        </is>
      </c>
      <c r="AI176" s="25" t="n">
        <v>6015859</v>
      </c>
      <c r="AJ176" s="25" t="inlineStr">
        <is>
          <t>El Esmeraldal</t>
        </is>
      </c>
      <c r="AO176" s="25" t="n">
        <v>4</v>
      </c>
      <c r="AP176" s="34" t="n">
        <v>42498</v>
      </c>
      <c r="AQ176" s="34" t="n">
        <v>42516</v>
      </c>
      <c r="AR176" s="46" t="n"/>
      <c r="AT176" s="25" t="inlineStr">
        <is>
          <t>Auto de archivo</t>
        </is>
      </c>
    </row>
    <row r="177">
      <c r="A177" t="inlineStr">
        <is>
          <t>174-2016</t>
        </is>
      </c>
      <c r="B177" s="25" t="n">
        <v>384540</v>
      </c>
      <c r="D177" s="25" t="inlineStr">
        <is>
          <t>ESCOMBROS</t>
        </is>
      </c>
      <c r="G177" t="inlineStr">
        <is>
          <t>Material de construcción en vía pública</t>
        </is>
      </c>
      <c r="H177" t="inlineStr">
        <is>
          <t>de oficio</t>
        </is>
      </c>
      <c r="S177">
        <f>CONCATENATE(I177," ",J177," ",K177," ",L177," ",M177," ",N177," ",O177," ",P177," ",Q177," ",R177)</f>
        <v/>
      </c>
      <c r="V177" s="25" t="inlineStr">
        <is>
          <t>Juan Carlos Serna</t>
        </is>
      </c>
      <c r="AF177" s="25" t="inlineStr">
        <is>
          <t>Calle 38 sur # 29 a 39</t>
        </is>
      </c>
      <c r="AG177">
        <f>CONCATENATE(W177," ",X177," ",Y177," ",Z177," ",AA177," ",AB177," ",AC177," ",AD177," ",AS177," ",AF177)</f>
        <v/>
      </c>
      <c r="AH177" s="25" t="inlineStr">
        <is>
          <t>no reporta</t>
        </is>
      </c>
      <c r="AI177" s="25" t="inlineStr">
        <is>
          <t>no reporta</t>
        </is>
      </c>
      <c r="AJ177" s="25" t="inlineStr">
        <is>
          <t>La Magnolia</t>
        </is>
      </c>
      <c r="AO177" s="25" t="n">
        <v>9</v>
      </c>
      <c r="AP177" s="34" t="n">
        <v>42498</v>
      </c>
      <c r="AQ177" s="34" t="n">
        <v>42488</v>
      </c>
      <c r="AR177" s="46" t="n"/>
      <c r="AT177" s="25" t="inlineStr">
        <is>
          <t>Auto de archivo</t>
        </is>
      </c>
    </row>
    <row r="178">
      <c r="A178" t="inlineStr">
        <is>
          <t>175-2016</t>
        </is>
      </c>
      <c r="B178" s="25" t="n">
        <v>139120</v>
      </c>
      <c r="D178" s="25" t="inlineStr">
        <is>
          <t>ESCOMBROS</t>
        </is>
      </c>
      <c r="G178" t="inlineStr">
        <is>
          <t>Material de construcción en vía pública</t>
        </is>
      </c>
      <c r="H178" t="inlineStr">
        <is>
          <t>de oficio</t>
        </is>
      </c>
      <c r="S178">
        <f>CONCATENATE(I178," ",J178," ",K178," ",L178," ",M178," ",N178," ",O178," ",P178," ",Q178," ",R178)</f>
        <v/>
      </c>
      <c r="V178" s="25" t="inlineStr">
        <is>
          <t>Jaime Alonzo Lopez</t>
        </is>
      </c>
      <c r="AF178" s="25" t="inlineStr">
        <is>
          <t>Cerrinto Alto quilometro 10</t>
        </is>
      </c>
      <c r="AG178">
        <f>CONCATENATE(W178," ",X178," ",Y178," ",Z178," ",AA178," ",AB178," ",AC178," ",AD178," ",AS178," ",AF178)</f>
        <v/>
      </c>
      <c r="AH178" s="25" t="inlineStr">
        <is>
          <t>no reporta</t>
        </is>
      </c>
      <c r="AI178" s="25" t="inlineStr">
        <is>
          <t>no reporta</t>
        </is>
      </c>
      <c r="AJ178" s="25" t="inlineStr">
        <is>
          <t>Las Palmas</t>
        </is>
      </c>
      <c r="AK178" s="25" t="inlineStr">
        <is>
          <t>Las Palmas</t>
        </is>
      </c>
      <c r="AO178" s="25" t="n">
        <v>12</v>
      </c>
      <c r="AP178" s="34" t="n">
        <v>42498</v>
      </c>
      <c r="AQ178" s="34" t="n">
        <v>42481</v>
      </c>
      <c r="AR178" s="46" t="n"/>
      <c r="AT178" s="25" t="inlineStr">
        <is>
          <t>Auto de archivo</t>
        </is>
      </c>
    </row>
    <row r="179">
      <c r="A179" t="inlineStr">
        <is>
          <t>176-2016</t>
        </is>
      </c>
      <c r="B179" s="25" t="n">
        <v>384535</v>
      </c>
      <c r="D179" s="25" t="inlineStr">
        <is>
          <t>ESCOMBROS</t>
        </is>
      </c>
      <c r="G179" t="inlineStr">
        <is>
          <t>Material de construcción en vía pública</t>
        </is>
      </c>
      <c r="H179" t="inlineStr">
        <is>
          <t>de oficio</t>
        </is>
      </c>
      <c r="S179">
        <f>CONCATENATE(I179," ",J179," ",K179," ",L179," ",M179," ",N179," ",O179," ",P179," ",Q179," ",R179)</f>
        <v/>
      </c>
      <c r="V179" s="25" t="inlineStr">
        <is>
          <t>Juan Carlos Garces</t>
        </is>
      </c>
      <c r="AF179" s="25" t="inlineStr">
        <is>
          <t>Cra. 32 cll 40 sur 60</t>
        </is>
      </c>
      <c r="AG179">
        <f>CONCATENATE(W179," ",X179," ",Y179," ",Z179," ",AA179," ",AB179," ",AC179," ",AD179," ",AS179," ",AF179)</f>
        <v/>
      </c>
      <c r="AH179" s="25" t="inlineStr">
        <is>
          <t>no reporta</t>
        </is>
      </c>
      <c r="AI179" s="25" t="n">
        <v>2303622</v>
      </c>
      <c r="AJ179" s="25" t="inlineStr">
        <is>
          <t>Zona Centro</t>
        </is>
      </c>
      <c r="AO179" s="25" t="n">
        <v>9</v>
      </c>
      <c r="AP179" s="34" t="n">
        <v>42498</v>
      </c>
      <c r="AQ179" s="34" t="n">
        <v>42491</v>
      </c>
      <c r="AR179" s="46" t="n"/>
      <c r="AT179" s="25" t="inlineStr">
        <is>
          <t>Auto de archivo</t>
        </is>
      </c>
    </row>
    <row r="180">
      <c r="A180" t="inlineStr">
        <is>
          <t>177-2016</t>
        </is>
      </c>
      <c r="B180" s="25" t="n">
        <v>384534</v>
      </c>
      <c r="D180" s="25" t="inlineStr">
        <is>
          <t>ESCOMBROS</t>
        </is>
      </c>
      <c r="G180" t="inlineStr">
        <is>
          <t>Material de construcción en vía pública</t>
        </is>
      </c>
      <c r="H180" t="inlineStr">
        <is>
          <t>de oficio</t>
        </is>
      </c>
      <c r="S180">
        <f>CONCATENATE(I180," ",J180," ",K180," ",L180," ",M180," ",N180," ",O180," ",P180," ",Q180," ",R180)</f>
        <v/>
      </c>
      <c r="V180" s="25" t="inlineStr">
        <is>
          <t>nicefa quinceno</t>
        </is>
      </c>
      <c r="AF180" s="25" t="inlineStr">
        <is>
          <t>Cra 32 cll 40sur</t>
        </is>
      </c>
      <c r="AG180">
        <f>CONCATENATE(W180," ",X180," ",Y180," ",Z180," ",AA180," ",AB180," ",AC180," ",AD180," ",AS180," ",AF180)</f>
        <v/>
      </c>
      <c r="AH180" s="25" t="inlineStr">
        <is>
          <t>no reporta</t>
        </is>
      </c>
      <c r="AI180" s="25" t="n">
        <v>3027189</v>
      </c>
      <c r="AJ180" s="25" t="inlineStr">
        <is>
          <t>Zona Centro</t>
        </is>
      </c>
      <c r="AO180" s="25" t="n">
        <v>9</v>
      </c>
      <c r="AP180" s="34" t="n">
        <v>42498</v>
      </c>
      <c r="AQ180" s="34" t="n">
        <v>42627</v>
      </c>
      <c r="AR180" s="46" t="n"/>
      <c r="AT180" s="25" t="inlineStr">
        <is>
          <t>Auto de archivo</t>
        </is>
      </c>
    </row>
    <row r="181">
      <c r="A181" t="inlineStr">
        <is>
          <t>178-2016</t>
        </is>
      </c>
      <c r="B181" s="25" t="n">
        <v>384538</v>
      </c>
      <c r="D181" s="25" t="inlineStr">
        <is>
          <t>ESCOMBROS</t>
        </is>
      </c>
      <c r="G181" t="inlineStr">
        <is>
          <t>Material de construcción en vía pública</t>
        </is>
      </c>
      <c r="H181" t="inlineStr">
        <is>
          <t>de oficio</t>
        </is>
      </c>
      <c r="S181">
        <f>CONCATENATE(I181," ",J181," ",K181," ",L181," ",M181," ",N181," ",O181," ",P181," ",Q181," ",R181)</f>
        <v/>
      </c>
      <c r="V181" s="25" t="inlineStr">
        <is>
          <t>Mauricio Perdomo</t>
        </is>
      </c>
      <c r="AF181" s="25" t="inlineStr">
        <is>
          <t>Trasnv. 35 d sur # 33-82</t>
        </is>
      </c>
      <c r="AG181">
        <f>CONCATENATE(W181," ",X181," ",Y181," ",Z181," ",AA181," ",AB181," ",AC181," ",AD181," ",AS181," ",AF181)</f>
        <v/>
      </c>
      <c r="AH181" s="25" t="inlineStr">
        <is>
          <t>no reporta</t>
        </is>
      </c>
      <c r="AI181" s="25" t="inlineStr">
        <is>
          <t>no reporta</t>
        </is>
      </c>
      <c r="AJ181" s="25" t="inlineStr">
        <is>
          <t>La Magnolia</t>
        </is>
      </c>
      <c r="AO181" s="25" t="n">
        <v>9</v>
      </c>
      <c r="AP181" s="34" t="n">
        <v>42498</v>
      </c>
      <c r="AQ181" s="34" t="n">
        <v>42488</v>
      </c>
      <c r="AR181" s="46" t="n"/>
      <c r="AT181" s="25" t="inlineStr">
        <is>
          <t>Auto de archivo</t>
        </is>
      </c>
    </row>
    <row r="182">
      <c r="A182" t="inlineStr">
        <is>
          <t>179-2016</t>
        </is>
      </c>
      <c r="B182" s="25" t="n">
        <v>384533</v>
      </c>
      <c r="D182" s="25" t="inlineStr">
        <is>
          <t>ESCOMBROS</t>
        </is>
      </c>
      <c r="G182" t="inlineStr">
        <is>
          <t>Material de construcción en vía pública</t>
        </is>
      </c>
      <c r="H182" t="inlineStr">
        <is>
          <t>de oficio</t>
        </is>
      </c>
      <c r="S182">
        <f>CONCATENATE(I182," ",J182," ",K182," ",L182," ",M182," ",N182," ",O182," ",P182," ",Q182," ",R182)</f>
        <v/>
      </c>
      <c r="V182" s="25" t="inlineStr">
        <is>
          <t>Guillermo Alonso Arcila</t>
        </is>
      </c>
      <c r="AF182" s="25" t="inlineStr">
        <is>
          <t>Cra. 32 cll 40 sur 68</t>
        </is>
      </c>
      <c r="AG182">
        <f>CONCATENATE(W182," ",X182," ",Y182," ",Z182," ",AA182," ",AB182," ",AC182," ",AD182," ",AS182," ",AF182)</f>
        <v/>
      </c>
      <c r="AH182" s="25" t="inlineStr">
        <is>
          <t>no reporta</t>
        </is>
      </c>
      <c r="AI182" s="25" t="inlineStr">
        <is>
          <t>no reporta</t>
        </is>
      </c>
      <c r="AJ182" s="25" t="inlineStr">
        <is>
          <t>La Magnolia</t>
        </is>
      </c>
      <c r="AO182" s="25" t="n">
        <v>9</v>
      </c>
      <c r="AP182" s="34" t="n">
        <v>42498</v>
      </c>
      <c r="AQ182" s="34" t="n">
        <v>42491</v>
      </c>
      <c r="AR182" s="46" t="n"/>
      <c r="AT182" s="25" t="inlineStr">
        <is>
          <t>Auto de archivo</t>
        </is>
      </c>
    </row>
    <row r="183">
      <c r="A183" t="inlineStr">
        <is>
          <t>180-2016</t>
        </is>
      </c>
      <c r="B183" s="25" t="n">
        <v>384541</v>
      </c>
      <c r="D183" s="25" t="inlineStr">
        <is>
          <t>ESCOMBROS</t>
        </is>
      </c>
      <c r="G183" t="inlineStr">
        <is>
          <t>Material de construcción en vía pública</t>
        </is>
      </c>
      <c r="H183" t="inlineStr">
        <is>
          <t>de oficio</t>
        </is>
      </c>
      <c r="S183">
        <f>CONCATENATE(I183," ",J183," ",K183," ",L183," ",M183," ",N183," ",O183," ",P183," ",Q183," ",R183)</f>
        <v/>
      </c>
      <c r="V183" s="25" t="inlineStr">
        <is>
          <t>Olga Lucia Vasquez</t>
        </is>
      </c>
      <c r="AF183" s="25" t="inlineStr">
        <is>
          <t>Cll 41 sur # 27 a 05</t>
        </is>
      </c>
      <c r="AG183">
        <f>CONCATENATE(W183," ",X183," ",Y183," ",Z183," ",AA183," ",AB183," ",AC183," ",AD183," ",AS183," ",AF183)</f>
        <v/>
      </c>
      <c r="AH183" s="25" t="inlineStr">
        <is>
          <t>no reporta</t>
        </is>
      </c>
      <c r="AI183" s="25" t="inlineStr">
        <is>
          <t>no reporta</t>
        </is>
      </c>
      <c r="AJ183" s="25" t="inlineStr">
        <is>
          <t>San José</t>
        </is>
      </c>
      <c r="AO183" s="25" t="n">
        <v>6</v>
      </c>
      <c r="AP183" s="34" t="n">
        <v>42498</v>
      </c>
      <c r="AQ183" s="34" t="n">
        <v>42485</v>
      </c>
      <c r="AR183" s="46" t="n"/>
      <c r="AT183" s="25" t="inlineStr">
        <is>
          <t>Auto de archivo</t>
        </is>
      </c>
    </row>
    <row r="184">
      <c r="A184" t="inlineStr">
        <is>
          <t>181-2016</t>
        </is>
      </c>
      <c r="B184" s="25" t="n">
        <v>384539</v>
      </c>
      <c r="D184" s="25" t="inlineStr">
        <is>
          <t>ESCOMBROS</t>
        </is>
      </c>
      <c r="G184" t="inlineStr">
        <is>
          <t>Material de construcción en vía pública</t>
        </is>
      </c>
      <c r="H184" t="inlineStr">
        <is>
          <t>de oficio</t>
        </is>
      </c>
      <c r="S184">
        <f>CONCATENATE(I184," ",J184," ",K184," ",L184," ",M184," ",N184," ",O184," ",P184," ",Q184," ",R184)</f>
        <v/>
      </c>
      <c r="V184" s="25" t="inlineStr">
        <is>
          <t>Gabriel Garzon</t>
        </is>
      </c>
      <c r="AF184" s="25" t="inlineStr">
        <is>
          <t>Cra 36 # 37 sur 31</t>
        </is>
      </c>
      <c r="AG184">
        <f>CONCATENATE(W184," ",X184," ",Y184," ",Z184," ",AA184," ",AB184," ",AC184," ",AD184," ",AS184," ",AF184)</f>
        <v/>
      </c>
      <c r="AH184" s="25" t="inlineStr">
        <is>
          <t>no reporta</t>
        </is>
      </c>
      <c r="AI184" s="25" t="inlineStr">
        <is>
          <t>no reporta</t>
        </is>
      </c>
      <c r="AJ184" s="25" t="inlineStr">
        <is>
          <t>Zona Centro</t>
        </is>
      </c>
      <c r="AO184" s="25" t="n">
        <v>9</v>
      </c>
      <c r="AP184" s="34" t="n">
        <v>42498</v>
      </c>
      <c r="AQ184" s="34" t="n">
        <v>42488</v>
      </c>
      <c r="AR184" s="46" t="n"/>
      <c r="AT184" s="25" t="inlineStr">
        <is>
          <t>Auto de archivo</t>
        </is>
      </c>
    </row>
    <row r="185">
      <c r="A185" t="inlineStr">
        <is>
          <t>182-2016</t>
        </is>
      </c>
      <c r="B185" s="25" t="n">
        <v>384542</v>
      </c>
      <c r="D185" s="25" t="inlineStr">
        <is>
          <t>ESCOMBROS</t>
        </is>
      </c>
      <c r="G185" t="inlineStr">
        <is>
          <t>Material de construcción en vía pública</t>
        </is>
      </c>
      <c r="H185" t="inlineStr">
        <is>
          <t>de oficio</t>
        </is>
      </c>
      <c r="S185">
        <f>CONCATENATE(I185," ",J185," ",K185," ",L185," ",M185," ",N185," ",O185," ",P185," ",Q185," ",R185)</f>
        <v/>
      </c>
      <c r="V185" s="25" t="inlineStr">
        <is>
          <t>Jhanet Monzalve</t>
        </is>
      </c>
      <c r="AF185" s="25" t="inlineStr">
        <is>
          <t>Cll 39 d sur 24 ee 120</t>
        </is>
      </c>
      <c r="AG185">
        <f>CONCATENATE(W185," ",X185," ",Y185," ",Z185," ",AA185," ",AB185," ",AC185," ",AD185," ",AS185," ",AF185)</f>
        <v/>
      </c>
      <c r="AH185" s="25" t="inlineStr">
        <is>
          <t>no reporta</t>
        </is>
      </c>
      <c r="AI185" s="25" t="inlineStr">
        <is>
          <t>no reporta</t>
        </is>
      </c>
      <c r="AJ185" s="25" t="inlineStr">
        <is>
          <t>Zona Centro</t>
        </is>
      </c>
      <c r="AO185" s="25" t="n">
        <v>9</v>
      </c>
      <c r="AP185" s="34" t="n">
        <v>42498</v>
      </c>
      <c r="AQ185" s="34" t="n">
        <v>42488</v>
      </c>
      <c r="AR185" s="46" t="n"/>
      <c r="AT185" s="25" t="inlineStr">
        <is>
          <t>Auto de archivo</t>
        </is>
      </c>
    </row>
    <row r="186">
      <c r="A186" t="inlineStr">
        <is>
          <t>183-2016</t>
        </is>
      </c>
      <c r="B186" s="25" t="n">
        <v>384186</v>
      </c>
      <c r="D186" s="25" t="inlineStr">
        <is>
          <t>ESCOMBROS</t>
        </is>
      </c>
      <c r="G186" t="inlineStr">
        <is>
          <t>Material de construcción en vía pública</t>
        </is>
      </c>
      <c r="H186" t="inlineStr">
        <is>
          <t>de oficio</t>
        </is>
      </c>
      <c r="S186">
        <f>CONCATENATE(I186," ",J186," ",K186," ",L186," ",M186," ",N186," ",O186," ",P186," ",Q186," ",R186)</f>
        <v/>
      </c>
      <c r="V186" s="25" t="inlineStr">
        <is>
          <t>Raul Alberto Betancur</t>
        </is>
      </c>
      <c r="AF186" s="25" t="inlineStr">
        <is>
          <t>Barrio los naranjos, diagonal a clinica santa gertrudis</t>
        </is>
      </c>
      <c r="AG186">
        <f>CONCATENATE(W186," ",X186," ",Y186," ",Z186," ",AA186," ",AB186," ",AC186," ",AD186," ",AS186," ",AF186)</f>
        <v/>
      </c>
      <c r="AH186" s="25" t="inlineStr">
        <is>
          <t>no reporta</t>
        </is>
      </c>
      <c r="AI186" s="25" t="inlineStr">
        <is>
          <t>no reporta</t>
        </is>
      </c>
      <c r="AJ186" s="25" t="inlineStr">
        <is>
          <t>Los Naranjos</t>
        </is>
      </c>
      <c r="AO186" s="25" t="n">
        <v>9</v>
      </c>
      <c r="AP186" s="34" t="n">
        <v>42498</v>
      </c>
      <c r="AQ186" s="34" t="n">
        <v>42488</v>
      </c>
      <c r="AR186" s="46" t="n"/>
      <c r="AT186" s="25" t="inlineStr">
        <is>
          <t>Auto de archivo</t>
        </is>
      </c>
    </row>
    <row r="187">
      <c r="A187" t="inlineStr">
        <is>
          <t>184-2016</t>
        </is>
      </c>
      <c r="B187" s="25" t="n">
        <v>384552</v>
      </c>
      <c r="D187" s="25" t="inlineStr">
        <is>
          <t>ESCOMBROS</t>
        </is>
      </c>
      <c r="G187" t="inlineStr">
        <is>
          <t>Material de construcción en vía pública</t>
        </is>
      </c>
      <c r="H187" t="inlineStr">
        <is>
          <t>de oficio</t>
        </is>
      </c>
      <c r="S187">
        <f>CONCATENATE(I187," ",J187," ",K187," ",L187," ",M187," ",N187," ",O187," ",P187," ",Q187," ",R187)</f>
        <v/>
      </c>
      <c r="V187" s="25" t="inlineStr">
        <is>
          <t>Nury Gallego</t>
        </is>
      </c>
      <c r="AF187" s="25" t="inlineStr">
        <is>
          <t>Cll 41 b sur 71</t>
        </is>
      </c>
      <c r="AG187">
        <f>CONCATENATE(W187," ",X187," ",Y187," ",Z187," ",AA187," ",AB187," ",AC187," ",AD187," ",AS187," ",AF187)</f>
        <v/>
      </c>
      <c r="AH187" s="25" t="inlineStr">
        <is>
          <t>no reporta</t>
        </is>
      </c>
      <c r="AI187" s="25" t="inlineStr">
        <is>
          <t>no reporta</t>
        </is>
      </c>
      <c r="AJ187" s="25" t="inlineStr">
        <is>
          <t>San Rafael</t>
        </is>
      </c>
      <c r="AO187" s="25" t="n">
        <v>6</v>
      </c>
      <c r="AP187" s="34" t="n">
        <v>42498</v>
      </c>
      <c r="AQ187" s="34" t="n">
        <v>42485</v>
      </c>
      <c r="AR187" s="46" t="n"/>
      <c r="AT187" s="25" t="inlineStr">
        <is>
          <t>Auto de archivo</t>
        </is>
      </c>
    </row>
    <row r="188">
      <c r="A188" t="inlineStr">
        <is>
          <t>185-2016</t>
        </is>
      </c>
      <c r="B188" s="25" t="n">
        <v>384550</v>
      </c>
      <c r="D188" s="25" t="inlineStr">
        <is>
          <t>ESCOMBROS</t>
        </is>
      </c>
      <c r="G188" t="inlineStr">
        <is>
          <t>Material de construcción en vía pública</t>
        </is>
      </c>
      <c r="H188" t="inlineStr">
        <is>
          <t>de oficio</t>
        </is>
      </c>
      <c r="S188">
        <f>CONCATENATE(I188," ",J188," ",K188," ",L188," ",M188," ",N188," ",O188," ",P188," ",Q188," ",R188)</f>
        <v/>
      </c>
      <c r="V188" s="25" t="inlineStr">
        <is>
          <t>Juan Pablo Sanchez</t>
        </is>
      </c>
      <c r="AF188" s="25" t="inlineStr">
        <is>
          <t>Calle 39 sur # 43-31</t>
        </is>
      </c>
      <c r="AG188">
        <f>CONCATENATE(W188," ",X188," ",Y188," ",Z188," ",AA188," ",AB188," ",AC188," ",AD188," ",AS188," ",AF188)</f>
        <v/>
      </c>
      <c r="AH188" s="25" t="inlineStr">
        <is>
          <t>no reporta</t>
        </is>
      </c>
      <c r="AI188" s="25" t="inlineStr">
        <is>
          <t>no reporta</t>
        </is>
      </c>
      <c r="AJ188" s="25" t="inlineStr">
        <is>
          <t>Zona Centro</t>
        </is>
      </c>
      <c r="AO188" s="25" t="n">
        <v>9</v>
      </c>
      <c r="AP188" s="34" t="n">
        <v>42498</v>
      </c>
      <c r="AQ188" s="34" t="n">
        <v>42485</v>
      </c>
      <c r="AR188" s="46" t="n"/>
      <c r="AT188" s="25" t="inlineStr">
        <is>
          <t>Auto de archivo</t>
        </is>
      </c>
    </row>
    <row r="189">
      <c r="A189" t="inlineStr">
        <is>
          <t>186-2016</t>
        </is>
      </c>
      <c r="B189" s="25" t="n">
        <v>384551</v>
      </c>
      <c r="D189" s="25" t="inlineStr">
        <is>
          <t>ESCOMBROS</t>
        </is>
      </c>
      <c r="G189" t="inlineStr">
        <is>
          <t>Material de construcción en vía pública</t>
        </is>
      </c>
      <c r="H189" t="inlineStr">
        <is>
          <t>de oficio</t>
        </is>
      </c>
      <c r="S189">
        <f>CONCATENATE(I189," ",J189," ",K189," ",L189," ",M189," ",N189," ",O189," ",P189," ",Q189," ",R189)</f>
        <v/>
      </c>
      <c r="V189" s="25" t="inlineStr">
        <is>
          <t>Juan David Sierra</t>
        </is>
      </c>
      <c r="AF189" s="25" t="inlineStr">
        <is>
          <t>Cra 29 con las 40 c</t>
        </is>
      </c>
      <c r="AG189">
        <f>CONCATENATE(W189," ",X189," ",Y189," ",Z189," ",AA189," ",AB189," ",AC189," ",AD189," ",AS189," ",AF189)</f>
        <v/>
      </c>
      <c r="AH189" s="25" t="inlineStr">
        <is>
          <t>no reporta</t>
        </is>
      </c>
      <c r="AI189" s="25" t="inlineStr">
        <is>
          <t>no reporta</t>
        </is>
      </c>
      <c r="AJ189" s="25" t="inlineStr">
        <is>
          <t>Zona Centro</t>
        </is>
      </c>
      <c r="AO189" s="25" t="n">
        <v>9</v>
      </c>
      <c r="AP189" s="34" t="n">
        <v>42498</v>
      </c>
      <c r="AQ189" s="34" t="n">
        <v>42485</v>
      </c>
      <c r="AR189" s="46" t="n"/>
      <c r="AT189" s="25" t="inlineStr">
        <is>
          <t>Auto de archivo</t>
        </is>
      </c>
    </row>
    <row r="190">
      <c r="A190" t="inlineStr">
        <is>
          <t>187-2016</t>
        </is>
      </c>
      <c r="B190" s="25" t="n">
        <v>384554</v>
      </c>
      <c r="D190" s="25" t="inlineStr">
        <is>
          <t>ESCOMBROS</t>
        </is>
      </c>
      <c r="G190" t="inlineStr">
        <is>
          <t>Material de construcción en vía pública</t>
        </is>
      </c>
      <c r="H190" t="inlineStr">
        <is>
          <t>de oficio</t>
        </is>
      </c>
      <c r="S190">
        <f>CONCATENATE(I190," ",J190," ",K190," ",L190," ",M190," ",N190," ",O190," ",P190," ",Q190," ",R190)</f>
        <v/>
      </c>
      <c r="V190" s="25" t="inlineStr">
        <is>
          <t>Juan Castro</t>
        </is>
      </c>
      <c r="AF190" s="25" t="inlineStr">
        <is>
          <t>Cra 26 41 sur 22</t>
        </is>
      </c>
      <c r="AG190">
        <f>CONCATENATE(W190," ",X190," ",Y190," ",Z190," ",AA190," ",AB190," ",AC190," ",AD190," ",AS190," ",AF190)</f>
        <v/>
      </c>
      <c r="AH190" s="25" t="inlineStr">
        <is>
          <t>no reporta</t>
        </is>
      </c>
      <c r="AI190" s="25" t="inlineStr">
        <is>
          <t>no reporta</t>
        </is>
      </c>
      <c r="AJ190" s="25" t="inlineStr">
        <is>
          <t xml:space="preserve">La Mina </t>
        </is>
      </c>
      <c r="AO190" s="25" t="n">
        <v>6</v>
      </c>
      <c r="AP190" s="34" t="n">
        <v>42498</v>
      </c>
      <c r="AQ190" s="34" t="n">
        <v>42485</v>
      </c>
      <c r="AR190" s="46" t="n"/>
      <c r="AT190" s="25" t="inlineStr">
        <is>
          <t>Auto de archivo</t>
        </is>
      </c>
    </row>
    <row r="191">
      <c r="A191" t="inlineStr">
        <is>
          <t>188-2016</t>
        </is>
      </c>
      <c r="B191" s="25" t="n">
        <v>383933</v>
      </c>
      <c r="C191" s="25" t="inlineStr">
        <is>
          <t>HÍDRICO</t>
        </is>
      </c>
      <c r="D191" s="25" t="inlineStr">
        <is>
          <t>RESIDUO ESPECIAL</t>
        </is>
      </c>
      <c r="G191" t="inlineStr">
        <is>
          <t>Afectacion ambiental a la quebrada la sucia</t>
        </is>
      </c>
      <c r="H191" t="inlineStr">
        <is>
          <t>de oficio</t>
        </is>
      </c>
      <c r="S191">
        <f>CONCATENATE(I191," ",J191," ",K191," ",L191," ",M191," ",N191," ",O191," ",P191," ",Q191," ",R191)</f>
        <v/>
      </c>
      <c r="V191" s="25" t="inlineStr">
        <is>
          <t>Varios propietarios</t>
        </is>
      </c>
      <c r="AF191" s="25" t="inlineStr">
        <is>
          <t>Calle 48 sur 42 a 59 (101-201-301), 42 a 61</t>
        </is>
      </c>
      <c r="AG191">
        <f>CONCATENATE(W191," ",X191," ",Y191," ",Z191," ",AA191," ",AB191," ",AC191," ",AD191," ",AS191," ",AF191)</f>
        <v/>
      </c>
      <c r="AH191" s="25" t="inlineStr">
        <is>
          <t>no reporta</t>
        </is>
      </c>
      <c r="AI191" s="25" t="inlineStr">
        <is>
          <t>no reporta</t>
        </is>
      </c>
      <c r="AJ191" s="25" t="inlineStr">
        <is>
          <t>La Paz</t>
        </is>
      </c>
      <c r="AO191" s="25" t="n">
        <v>7</v>
      </c>
      <c r="AP191" s="34" t="n">
        <v>42498</v>
      </c>
      <c r="AQ191" s="34" t="n">
        <v>42592</v>
      </c>
      <c r="AR191" s="46" t="n"/>
      <c r="AT191" s="25" t="inlineStr">
        <is>
          <t>Auto de archivo</t>
        </is>
      </c>
    </row>
    <row r="192">
      <c r="A192" t="inlineStr">
        <is>
          <t>189-2016</t>
        </is>
      </c>
      <c r="B192" s="25" t="n">
        <v>384777</v>
      </c>
      <c r="C192" s="25" t="inlineStr">
        <is>
          <t>LOTE-PREDIO</t>
        </is>
      </c>
      <c r="G192" t="inlineStr">
        <is>
          <t xml:space="preserve">Acumulacion de basura y tierra de vecino que estan tirando y esta ocacionando el derrumbe parcial </t>
        </is>
      </c>
      <c r="H192" t="inlineStr">
        <is>
          <t>de oficio</t>
        </is>
      </c>
      <c r="S192">
        <f>CONCATENATE(I192," ",J192," ",K192," ",L192," ",M192," ",N192," ",O192," ",P192," ",Q192," ",R192)</f>
        <v/>
      </c>
      <c r="V192" s="25" t="inlineStr">
        <is>
          <t>por determinar</t>
        </is>
      </c>
      <c r="AF192" s="25" t="inlineStr">
        <is>
          <t>Cra 42 # 23 a sur 153</t>
        </is>
      </c>
      <c r="AG192">
        <f>CONCATENATE(W192," ",X192," ",Y192," ",Z192," ",AA192," ",AB192," ",AC192," ",AD192," ",AS192," ",AF192)</f>
        <v/>
      </c>
      <c r="AH192" s="25" t="inlineStr">
        <is>
          <t>no reporta</t>
        </is>
      </c>
      <c r="AI192" s="25" t="inlineStr">
        <is>
          <t>no reporta</t>
        </is>
      </c>
      <c r="AJ192" s="25" t="inlineStr">
        <is>
          <t>Loma El Atravezado</t>
        </is>
      </c>
      <c r="AO192" s="25" t="n">
        <v>4</v>
      </c>
      <c r="AP192" s="34" t="n">
        <v>42498</v>
      </c>
      <c r="AQ192" s="34" t="n">
        <v>42516</v>
      </c>
      <c r="AR192" s="46" t="n"/>
      <c r="AT192" s="25" t="inlineStr">
        <is>
          <t>Auto de archivo</t>
        </is>
      </c>
    </row>
    <row r="193">
      <c r="A193" t="inlineStr">
        <is>
          <t>190-2016</t>
        </is>
      </c>
      <c r="B193" s="25" t="n">
        <v>5874</v>
      </c>
      <c r="C193" s="25" t="inlineStr">
        <is>
          <t>HÍDRICO</t>
        </is>
      </c>
      <c r="D193" s="25" t="inlineStr">
        <is>
          <t>RESIDUO ESPECIAL</t>
        </is>
      </c>
      <c r="G193" t="inlineStr">
        <is>
          <t>Afectacion ambiental a la quebrada la sucia</t>
        </is>
      </c>
      <c r="H193" t="inlineStr">
        <is>
          <t>Luz Adela Barrera</t>
        </is>
      </c>
      <c r="R193" s="25" t="inlineStr">
        <is>
          <t>Cra 39 e # 48 f sur 150</t>
        </is>
      </c>
      <c r="S193">
        <f>CONCATENATE(I193," ",J193," ",K193," ",L193," ",M193," ",N193," ",O193," ",P193," ",Q193," ",R193)</f>
        <v/>
      </c>
      <c r="V193" s="25" t="inlineStr">
        <is>
          <t>Maria Cristina Correa</t>
        </is>
      </c>
      <c r="AF193" s="25" t="inlineStr">
        <is>
          <t>Cll 49 d sur con cra. 39 b</t>
        </is>
      </c>
      <c r="AG193">
        <f>CONCATENATE(W193," ",X193," ",Y193," ",Z193," ",AA193," ",AB193," ",AC193," ",AD193," ",AS193," ",AF193)</f>
        <v/>
      </c>
      <c r="AH193" s="25" t="inlineStr">
        <is>
          <t>no reporta</t>
        </is>
      </c>
      <c r="AI193" s="25" t="inlineStr">
        <is>
          <t>no reporta</t>
        </is>
      </c>
      <c r="AJ193" s="25" t="inlineStr">
        <is>
          <t>Loma del Barro</t>
        </is>
      </c>
      <c r="AO193" s="25" t="n">
        <v>7</v>
      </c>
      <c r="AP193" s="34" t="n">
        <v>42498</v>
      </c>
      <c r="AQ193" s="34" t="n">
        <v>42479</v>
      </c>
      <c r="AR193" s="46" t="n"/>
      <c r="AT193" s="25" t="inlineStr">
        <is>
          <t>Auto de archivo</t>
        </is>
      </c>
    </row>
    <row r="194">
      <c r="A194" t="inlineStr">
        <is>
          <t>191-2016</t>
        </is>
      </c>
      <c r="B194" s="25" t="n">
        <v>384713</v>
      </c>
      <c r="C194" s="25" t="inlineStr">
        <is>
          <t>FAUNA DOMÉSTICA</t>
        </is>
      </c>
      <c r="G194" t="inlineStr">
        <is>
          <t>Saca los perros a defecar y no los amara ni recoge</t>
        </is>
      </c>
      <c r="H194" t="inlineStr">
        <is>
          <t>Comunidad</t>
        </is>
      </c>
      <c r="S194">
        <f>CONCATENATE(I194," ",J194," ",K194," ",L194," ",M194," ",N194," ",O194," ",P194," ",Q194," ",R194)</f>
        <v/>
      </c>
      <c r="V194" s="25" t="inlineStr">
        <is>
          <t>Luis Carlos Ramirez</t>
        </is>
      </c>
      <c r="AF194" s="25" t="inlineStr">
        <is>
          <t>Calle 48 b sur # 39 b 09 4to piso</t>
        </is>
      </c>
      <c r="AG194">
        <f>CONCATENATE(W194," ",X194," ",Y194," ",Z194," ",AA194," ",AB194," ",AC194," ",AD194," ",AS194," ",AF194)</f>
        <v/>
      </c>
      <c r="AH194" s="25" t="inlineStr">
        <is>
          <t>no reporta</t>
        </is>
      </c>
      <c r="AI194" s="25" t="inlineStr">
        <is>
          <t>no reporta</t>
        </is>
      </c>
      <c r="AJ194" s="25" t="inlineStr">
        <is>
          <t>El Trianón</t>
        </is>
      </c>
      <c r="AO194" s="25" t="n">
        <v>7</v>
      </c>
      <c r="AP194" s="34" t="n">
        <v>42498</v>
      </c>
      <c r="AQ194" s="34" t="n">
        <v>42492</v>
      </c>
      <c r="AR194" s="46" t="n"/>
      <c r="AT194" s="25" t="inlineStr">
        <is>
          <t>Auto de archivo</t>
        </is>
      </c>
      <c r="AU194" s="25" t="inlineStr">
        <is>
          <t>Se ralizo acta de compromiso con el perjudicante</t>
        </is>
      </c>
    </row>
    <row r="195">
      <c r="A195" s="25" t="inlineStr">
        <is>
          <t>192-2016</t>
        </is>
      </c>
      <c r="B195" s="43" t="inlineStr">
        <is>
          <t>384928-1311739</t>
        </is>
      </c>
      <c r="C195" s="25" t="inlineStr">
        <is>
          <t>HÍDRICO</t>
        </is>
      </c>
      <c r="F195" s="25" t="inlineStr">
        <is>
          <t>Zarzamora</t>
        </is>
      </c>
      <c r="G195" s="25" t="inlineStr">
        <is>
          <t>Control de obra proyecto Zarzamora</t>
        </is>
      </c>
      <c r="H195" s="25" t="inlineStr">
        <is>
          <t>Amparo Colorado</t>
        </is>
      </c>
      <c r="I195" s="25" t="inlineStr">
        <is>
          <t>KR</t>
        </is>
      </c>
      <c r="J195" s="25" t="n">
        <v>27</v>
      </c>
      <c r="K195" s="25" t="inlineStr">
        <is>
          <t>B</t>
        </is>
      </c>
      <c r="M195" s="25" t="n">
        <v>23</v>
      </c>
      <c r="O195" s="25" t="n">
        <v>74</v>
      </c>
      <c r="P195" s="25" t="inlineStr">
        <is>
          <t>SUR</t>
        </is>
      </c>
      <c r="R195" s="25" t="n">
        <v>121</v>
      </c>
      <c r="S195" s="25">
        <f>CONCATENATE(I195," ",J195," ",K195," ",L195," ",M195," ",N195," ",O195," ",P195," ",Q195," ",R195)</f>
        <v/>
      </c>
      <c r="T195" s="25" t="n">
        <v>42878309</v>
      </c>
      <c r="U195" s="25" t="n">
        <v>3212104</v>
      </c>
      <c r="V195" s="25" t="inlineStr">
        <is>
          <t>Proyecto Zarzamora</t>
        </is>
      </c>
      <c r="W195" s="25" t="inlineStr">
        <is>
          <t>KR</t>
        </is>
      </c>
      <c r="X195" s="25" t="n">
        <v>27</v>
      </c>
      <c r="AA195" s="25" t="n">
        <v>23</v>
      </c>
      <c r="AC195" s="25" t="n">
        <v>9</v>
      </c>
      <c r="AD195" s="25" t="inlineStr">
        <is>
          <t>SUR</t>
        </is>
      </c>
      <c r="AG195" s="25">
        <f>CONCATENATE(W195," ",X195," ",Y195," ",Z195," ",AA195," ",AB195," ",AC195," ",AD195," ",AE195," ",AF195)</f>
        <v/>
      </c>
      <c r="AH195" s="25" t="inlineStr">
        <is>
          <t>no reporta</t>
        </is>
      </c>
      <c r="AI195" s="25" t="inlineStr">
        <is>
          <t>no reporta</t>
        </is>
      </c>
      <c r="AJ195" s="25" t="inlineStr">
        <is>
          <t>Zuñiga</t>
        </is>
      </c>
      <c r="AO195" s="25" t="n">
        <v>4</v>
      </c>
      <c r="AP195" s="34" t="n">
        <v>42498</v>
      </c>
      <c r="AQ195" s="34" t="n">
        <v>42583</v>
      </c>
      <c r="AR195" s="36" t="n"/>
      <c r="AT195" s="25" t="inlineStr">
        <is>
          <t>Auto de archivo</t>
        </is>
      </c>
    </row>
    <row r="196">
      <c r="A196" s="25" t="inlineStr">
        <is>
          <t>193-2016</t>
        </is>
      </c>
      <c r="B196" s="43" t="n">
        <v>384553</v>
      </c>
      <c r="C196" s="25" t="inlineStr">
        <is>
          <t>ESPACIO PUBLICOS VERDES</t>
        </is>
      </c>
      <c r="D196" s="25" t="inlineStr">
        <is>
          <t>ESCOMBROS</t>
        </is>
      </c>
      <c r="G196" s="25" t="inlineStr">
        <is>
          <t>El sr. De esta direccion saca escombros y basuras haciendo que las personas algan a la calle</t>
        </is>
      </c>
      <c r="H196" s="25" t="inlineStr">
        <is>
          <t>anonimo</t>
        </is>
      </c>
      <c r="S196" s="25">
        <f>CONCATENATE(I196," ",J196," ",K196," ",L196," ",M196," ",N196," ",O196," ",P196," ",Q196," ",R196)</f>
        <v/>
      </c>
      <c r="V196" s="25" t="inlineStr">
        <is>
          <t>Por determinar</t>
        </is>
      </c>
      <c r="W196" s="25" t="inlineStr">
        <is>
          <t>TR</t>
        </is>
      </c>
      <c r="X196" s="25" t="n">
        <v>34</v>
      </c>
      <c r="Z196" s="25" t="inlineStr">
        <is>
          <t>SUR</t>
        </is>
      </c>
      <c r="AA196" s="25" t="n">
        <v>39</v>
      </c>
      <c r="AC196" s="25" t="n">
        <v>23</v>
      </c>
      <c r="AG196" s="25">
        <f>CONCATENATE(W196," ",X196," ",Y196," ",Z196," ",AA196," ",AB196," ",AC196," ",AD196," ",AE196," ",AF196)</f>
        <v/>
      </c>
      <c r="AH196" s="25" t="inlineStr">
        <is>
          <t>no reporta</t>
        </is>
      </c>
      <c r="AI196" s="25" t="inlineStr">
        <is>
          <t>no reporta</t>
        </is>
      </c>
      <c r="AJ196" s="25" t="inlineStr">
        <is>
          <t>Obrero</t>
        </is>
      </c>
      <c r="AO196" s="25" t="n">
        <v>9</v>
      </c>
      <c r="AP196" s="34" t="n">
        <v>42498</v>
      </c>
      <c r="AQ196" s="34" t="n">
        <v>42497</v>
      </c>
      <c r="AR196" s="46" t="n"/>
      <c r="AT196" s="25" t="inlineStr">
        <is>
          <t>Auto de archivo</t>
        </is>
      </c>
    </row>
    <row r="197">
      <c r="A197" s="25" t="inlineStr">
        <is>
          <t>194-2016</t>
        </is>
      </c>
      <c r="B197" s="43" t="inlineStr">
        <is>
          <t>(Mismo 517-16) 5920</t>
        </is>
      </c>
      <c r="C197" s="25" t="inlineStr">
        <is>
          <t>LOTE-PREDIO</t>
        </is>
      </c>
      <c r="G197" s="25" t="inlineStr">
        <is>
          <t>Movimientos de tierra en el predio.</t>
        </is>
      </c>
      <c r="H197" s="25" t="inlineStr">
        <is>
          <t>de oficio</t>
        </is>
      </c>
      <c r="S197" s="25">
        <f>CONCATENATE(I197," ",J197," ",K197," ",L197," ",M197," ",N197," ",O197," ",P197," ",Q197," ",R197)</f>
        <v/>
      </c>
      <c r="V197" s="25" t="inlineStr">
        <is>
          <t>Leopoldo Ortiz T.</t>
        </is>
      </c>
      <c r="AF197" s="25" t="inlineStr">
        <is>
          <t>Predio 1049</t>
        </is>
      </c>
      <c r="AG197" s="25">
        <f>CONCATENATE(W197," ",X197," ",Y197," ",Z197," ",AA197," ",AB197," ",AC197," ",AD197," ",AE197," ",AF197)</f>
        <v/>
      </c>
      <c r="AH197" s="25" t="inlineStr">
        <is>
          <t>no reporta</t>
        </is>
      </c>
      <c r="AI197" s="25" t="inlineStr">
        <is>
          <t>2680432 - 3148110143</t>
        </is>
      </c>
      <c r="AJ197" s="25" t="inlineStr">
        <is>
          <t>Pantanillo</t>
        </is>
      </c>
      <c r="AK197" s="25" t="inlineStr">
        <is>
          <t>Pantanillo</t>
        </is>
      </c>
      <c r="AO197" s="25" t="n">
        <v>13</v>
      </c>
      <c r="AP197" s="34" t="n">
        <v>42498</v>
      </c>
      <c r="AR197" s="46" t="n"/>
      <c r="AT197" s="25" t="inlineStr">
        <is>
          <t>Verificación</t>
        </is>
      </c>
    </row>
    <row r="198">
      <c r="A198" s="25" t="inlineStr">
        <is>
          <t>195-2016</t>
        </is>
      </c>
      <c r="B198" s="43" t="n">
        <v>384532</v>
      </c>
      <c r="D198" s="25" t="inlineStr">
        <is>
          <t>ESCOMBROS</t>
        </is>
      </c>
      <c r="G198" s="25" t="inlineStr">
        <is>
          <t>Escombros en el espacio publico</t>
        </is>
      </c>
      <c r="H198" s="25" t="inlineStr">
        <is>
          <t>de oficio</t>
        </is>
      </c>
      <c r="S198" s="25">
        <f>CONCATENATE(I198," ",J198," ",K198," ",L198," ",M198," ",N198," ",O198," ",P198," ",Q198," ",R198)</f>
        <v/>
      </c>
      <c r="V198" s="25" t="inlineStr">
        <is>
          <t xml:space="preserve">Jose Maria Lopez </t>
        </is>
      </c>
      <c r="AF198" s="25" t="inlineStr">
        <is>
          <t>Calle 51 # 84 - 199</t>
        </is>
      </c>
      <c r="AG198" s="25">
        <f>CONCATENATE(W198," ",X198," ",Y198," ",Z198," ",AA198," ",AB198," ",AC198," ",AD198," ",AE198," ",AF198)</f>
        <v/>
      </c>
      <c r="AH198" s="25" t="inlineStr">
        <is>
          <t>no reporta</t>
        </is>
      </c>
      <c r="AI198" s="25" t="inlineStr">
        <is>
          <t>no reporta</t>
        </is>
      </c>
      <c r="AJ198" s="25" t="inlineStr">
        <is>
          <t>Loma El Atravezado</t>
        </is>
      </c>
      <c r="AO198" s="25" t="n">
        <v>4</v>
      </c>
      <c r="AP198" s="34" t="n">
        <v>42498</v>
      </c>
      <c r="AQ198" s="34" t="n">
        <v>42466</v>
      </c>
      <c r="AR198" s="46" t="n"/>
      <c r="AT198" s="25" t="inlineStr">
        <is>
          <t>Auto de archivo</t>
        </is>
      </c>
      <c r="AV198" s="38" t="n"/>
      <c r="AX198" s="38" t="n"/>
      <c r="AY198" s="38" t="n"/>
      <c r="BA198" s="38" t="n"/>
      <c r="BB198" s="38" t="n"/>
      <c r="BD198" s="38" t="n"/>
    </row>
    <row r="199">
      <c r="A199" s="25" t="inlineStr">
        <is>
          <t>196-2016</t>
        </is>
      </c>
      <c r="B199" s="43" t="n">
        <v>384544</v>
      </c>
      <c r="C199" s="25" t="inlineStr">
        <is>
          <t>HÍDRICO</t>
        </is>
      </c>
      <c r="G199" s="25" t="inlineStr">
        <is>
          <t>Ocupacion de cauce sin autorizacion</t>
        </is>
      </c>
      <c r="H199" s="25" t="inlineStr">
        <is>
          <t>de oficio</t>
        </is>
      </c>
      <c r="S199" s="25">
        <f>CONCATENATE(I199," ",J199," ",K199," ",L199," ",M199," ",N199," ",O199," ",P199," ",Q199," ",R199)</f>
        <v/>
      </c>
      <c r="V199" s="25" t="inlineStr">
        <is>
          <t>empresas publicas de medellin</t>
        </is>
      </c>
      <c r="AF199" s="25" t="inlineStr">
        <is>
          <t>Encenillos - Parcelacion andaluza</t>
        </is>
      </c>
      <c r="AG199" s="25">
        <f>CONCATENATE(W199," ",X199," ",Y199," ",Z199," ",AA199," ",AB199," ",AC199," ",AD199," ",AE199," ",AF199)</f>
        <v/>
      </c>
      <c r="AH199" s="25" t="inlineStr">
        <is>
          <t>no reporta</t>
        </is>
      </c>
      <c r="AI199" s="25" t="inlineStr">
        <is>
          <t>no reporta</t>
        </is>
      </c>
      <c r="AJ199" s="25" t="inlineStr">
        <is>
          <t>Las Palmas</t>
        </is>
      </c>
      <c r="AO199" s="25" t="n">
        <v>12</v>
      </c>
      <c r="AP199" s="34" t="n">
        <v>42498</v>
      </c>
      <c r="AQ199" s="34" t="n">
        <v>42494</v>
      </c>
      <c r="AR199" s="46" t="n"/>
      <c r="AT199" s="25" t="inlineStr">
        <is>
          <t>Auto de archivo</t>
        </is>
      </c>
    </row>
    <row r="200">
      <c r="A200" s="25" t="inlineStr">
        <is>
          <t>197-2016</t>
        </is>
      </c>
      <c r="B200" s="43" t="n">
        <v>384094</v>
      </c>
      <c r="C200" s="25" t="inlineStr">
        <is>
          <t>FLORA</t>
        </is>
      </c>
      <c r="G200" s="25" t="inlineStr">
        <is>
          <t>El perjudiciante tala un arbol en mi predio el arbol es medianero</t>
        </is>
      </c>
      <c r="H200" s="25" t="inlineStr">
        <is>
          <t>Jorge Tadeo Restrepo</t>
        </is>
      </c>
      <c r="S200" s="25">
        <f>CONCATENATE(I200," ",J200," ",K200," ",L200," ",M200," ",N200," ",O200," ",P200," ",Q200," ",R200)</f>
        <v/>
      </c>
      <c r="V200" s="25" t="inlineStr">
        <is>
          <t>Santiago Penagos</t>
        </is>
      </c>
      <c r="AF200" s="25" t="inlineStr">
        <is>
          <t>Loma del Barro</t>
        </is>
      </c>
      <c r="AG200" s="25">
        <f>CONCATENATE(W200," ",X200," ",Y200," ",Z200," ",AA200," ",AB200," ",AC200," ",AD200," ",AE200," ",AF200)</f>
        <v/>
      </c>
      <c r="AH200" s="25" t="inlineStr">
        <is>
          <t>no reporta</t>
        </is>
      </c>
      <c r="AI200" s="25" t="inlineStr">
        <is>
          <t>no reporta</t>
        </is>
      </c>
      <c r="AJ200" s="25" t="inlineStr">
        <is>
          <t>Loma del Barro</t>
        </is>
      </c>
      <c r="AO200" s="25" t="n">
        <v>7</v>
      </c>
      <c r="AP200" s="34" t="n">
        <v>42498</v>
      </c>
      <c r="AQ200" s="34" t="n">
        <v>42493</v>
      </c>
      <c r="AR200" s="46" t="n"/>
      <c r="AT200" s="25" t="inlineStr">
        <is>
          <t>Auto de archivo</t>
        </is>
      </c>
      <c r="AU200" s="25" t="inlineStr">
        <is>
          <t xml:space="preserve">Se notifica al señor Penagos, la queja es por linderos, nuestra inspeccion no es competente para este tema, el arbol talado tenia permiso por resolucion expedida por la autoridad ambiental. </t>
        </is>
      </c>
    </row>
    <row r="201">
      <c r="A201" s="25" t="inlineStr">
        <is>
          <t>198-2016</t>
        </is>
      </c>
      <c r="B201" s="43" t="n">
        <v>386345</v>
      </c>
      <c r="C201" s="25" t="inlineStr">
        <is>
          <t>FAUNA DOMÉSTICA</t>
        </is>
      </c>
      <c r="G201" s="25" t="inlineStr">
        <is>
          <t>Problema por olores de dos perros raza labrador, aseo, malos olores en vecinos</t>
        </is>
      </c>
      <c r="H201" s="25" t="inlineStr">
        <is>
          <t>Nubia Giraldo Lebreros</t>
        </is>
      </c>
      <c r="S201" s="25">
        <f>CONCATENATE(I201," ",J201," ",K201," ",L201," ",M201," ",N201," ",O201," ",P201," ",Q201," ",R201)</f>
        <v/>
      </c>
      <c r="U201" s="25" t="n">
        <v>3330346</v>
      </c>
      <c r="V201" s="25" t="inlineStr">
        <is>
          <t>Arturo</t>
        </is>
      </c>
      <c r="W201" s="25" t="inlineStr">
        <is>
          <t>KR</t>
        </is>
      </c>
      <c r="X201" s="25" t="n">
        <v>28</v>
      </c>
      <c r="AA201" s="25" t="n">
        <v>27</v>
      </c>
      <c r="AB201" s="25" t="inlineStr">
        <is>
          <t>D</t>
        </is>
      </c>
      <c r="AD201" s="25" t="inlineStr">
        <is>
          <t>SUR</t>
        </is>
      </c>
      <c r="AF201" s="25" t="inlineStr">
        <is>
          <t>Interior 201</t>
        </is>
      </c>
      <c r="AG201" s="25">
        <f>CONCATENATE(W201," ",X201," ",Y201," ",Z201," ",AA201," ",AB201," ",AC201," ",AD201," ",AE201," ",AF201)</f>
        <v/>
      </c>
      <c r="AH201" s="25" t="inlineStr">
        <is>
          <t>no reporta</t>
        </is>
      </c>
      <c r="AI201" s="25" t="inlineStr">
        <is>
          <t>no reporta</t>
        </is>
      </c>
      <c r="AJ201" s="25" t="inlineStr">
        <is>
          <t>La Magnolia</t>
        </is>
      </c>
      <c r="AO201" s="25" t="n">
        <v>9</v>
      </c>
      <c r="AP201" s="34" t="n">
        <v>42506</v>
      </c>
      <c r="AQ201" s="34" t="n">
        <v>42508</v>
      </c>
      <c r="AR201" s="46" t="n"/>
      <c r="AT201" s="25" t="inlineStr">
        <is>
          <t>Auto de archivo</t>
        </is>
      </c>
    </row>
    <row r="202">
      <c r="A202" s="25" t="inlineStr">
        <is>
          <t>199-2016</t>
        </is>
      </c>
      <c r="B202" s="43" t="n">
        <v>385686</v>
      </c>
      <c r="C202" s="25" t="inlineStr">
        <is>
          <t>LOTE-PREDIO</t>
        </is>
      </c>
      <c r="D202" s="25" t="inlineStr">
        <is>
          <t>RESIDUOS SOLIDOS</t>
        </is>
      </c>
      <c r="G202" s="25" t="inlineStr">
        <is>
          <t xml:space="preserve">Quema de residuos solidos </t>
        </is>
      </c>
      <c r="H202" s="25" t="inlineStr">
        <is>
          <t>de oficio (Policia)</t>
        </is>
      </c>
      <c r="S202" s="25">
        <f>CONCATENATE(I202," ",J202," ",K202," ",L202," ",M202," ",N202," ",O202," ",P202," ",Q202," ",R202)</f>
        <v/>
      </c>
      <c r="V202" s="25" t="inlineStr">
        <is>
          <t>Juan Guillermo Rios</t>
        </is>
      </c>
      <c r="AF202" s="25" t="inlineStr">
        <is>
          <t>Vereda Perico</t>
        </is>
      </c>
      <c r="AG202" s="25">
        <f>CONCATENATE(W202," ",X202," ",Y202," ",Z202," ",AA202," ",AB202," ",AC202," ",AD202," ",AE202," ",AF202)</f>
        <v/>
      </c>
      <c r="AH202" s="25" t="n">
        <v>15447528</v>
      </c>
      <c r="AI202" s="25" t="n">
        <v>5382976</v>
      </c>
      <c r="AJ202" s="25" t="inlineStr">
        <is>
          <t>Perico</t>
        </is>
      </c>
      <c r="AK202" s="25" t="inlineStr">
        <is>
          <t>Perico</t>
        </is>
      </c>
      <c r="AO202" s="25" t="n">
        <v>13</v>
      </c>
      <c r="AP202" s="34" t="n">
        <v>42506</v>
      </c>
      <c r="AQ202" s="34" t="n">
        <v>42438</v>
      </c>
      <c r="AR202" s="46" t="n"/>
      <c r="AT202" s="25" t="inlineStr">
        <is>
          <t>Auto de archivo</t>
        </is>
      </c>
      <c r="AV202" s="38" t="n"/>
      <c r="AX202" s="38" t="n"/>
    </row>
    <row r="203">
      <c r="A203" s="25" t="inlineStr">
        <is>
          <t>200-2016</t>
        </is>
      </c>
      <c r="B203" s="43" t="n">
        <v>385679</v>
      </c>
      <c r="C203" s="25" t="inlineStr">
        <is>
          <t>FAUNA DOMÉSTICA</t>
        </is>
      </c>
      <c r="G203" s="25" t="inlineStr">
        <is>
          <t>atropello a mascota</t>
        </is>
      </c>
      <c r="H203" s="25" t="inlineStr">
        <is>
          <t>Daniel Restrepo Salazar</t>
        </is>
      </c>
      <c r="I203" s="25" t="inlineStr">
        <is>
          <t>KR</t>
        </is>
      </c>
      <c r="J203" s="25" t="n">
        <v>24</v>
      </c>
      <c r="K203" s="25" t="inlineStr">
        <is>
          <t>C</t>
        </is>
      </c>
      <c r="M203" s="25" t="n">
        <v>41</v>
      </c>
      <c r="O203" s="25" t="n">
        <v>151</v>
      </c>
      <c r="P203" s="25" t="inlineStr">
        <is>
          <t>SUR</t>
        </is>
      </c>
      <c r="R203" s="25" t="n">
        <v>147</v>
      </c>
      <c r="S203" s="25">
        <f>CONCATENATE(I203," ",J203," ",K203," ",L203," ",M203," ",N203," ",O203," ",P203," ",Q203," ",R203)</f>
        <v/>
      </c>
      <c r="T203" s="25" t="n">
        <v>1035831699</v>
      </c>
      <c r="U203" s="25" t="n">
        <v>3148572806</v>
      </c>
      <c r="V203" s="25" t="inlineStr">
        <is>
          <t>Alberto Quintero</t>
        </is>
      </c>
      <c r="W203" s="25" t="inlineStr">
        <is>
          <t>KR</t>
        </is>
      </c>
      <c r="X203" s="25" t="n">
        <v>24</v>
      </c>
      <c r="Y203" s="25" t="inlineStr">
        <is>
          <t>C</t>
        </is>
      </c>
      <c r="Z203" s="25" t="inlineStr">
        <is>
          <t>SUR</t>
        </is>
      </c>
      <c r="AA203" s="25" t="n">
        <v>41</v>
      </c>
      <c r="AC203" s="25" t="n">
        <v>151</v>
      </c>
      <c r="AD203" s="25" t="inlineStr">
        <is>
          <t>SUR</t>
        </is>
      </c>
      <c r="AF203" s="25" t="inlineStr">
        <is>
          <t>La mina int 147</t>
        </is>
      </c>
      <c r="AG203" s="25">
        <f>CONCATENATE(W203," ",X203," ",Y203," ",Z203," ",AA203," ",AB203," ",AC203," ",AD203," ",AE203," ",AF203)</f>
        <v/>
      </c>
      <c r="AH203" s="25" t="n">
        <v>70075477</v>
      </c>
      <c r="AI203" s="25" t="n">
        <v>3108408826</v>
      </c>
      <c r="AJ203" s="25" t="inlineStr">
        <is>
          <t xml:space="preserve">La Mina </t>
        </is>
      </c>
      <c r="AO203" s="25" t="n">
        <v>6</v>
      </c>
      <c r="AP203" s="34" t="n">
        <v>42506</v>
      </c>
      <c r="AQ203" s="34" t="n">
        <v>42497</v>
      </c>
      <c r="AR203" s="46" t="n"/>
      <c r="AT203" s="25" t="inlineStr">
        <is>
          <t>Auto de archivo</t>
        </is>
      </c>
      <c r="AV203" s="38" t="n"/>
      <c r="AX203" s="38" t="n"/>
    </row>
    <row r="204">
      <c r="A204" s="25" t="inlineStr">
        <is>
          <t>201-2016</t>
        </is>
      </c>
      <c r="B204" s="43" t="n">
        <v>378115</v>
      </c>
      <c r="C204" s="25" t="inlineStr">
        <is>
          <t>LOTE-PREDIO</t>
        </is>
      </c>
      <c r="D204" s="25" t="inlineStr">
        <is>
          <t>RESIDUOS SOLIDOS</t>
        </is>
      </c>
      <c r="G204" s="25" t="inlineStr">
        <is>
          <t>Esparcimiento de residuos solidos en zona de uso publico</t>
        </is>
      </c>
      <c r="H204" s="25" t="inlineStr">
        <is>
          <t>De oficio( policia)</t>
        </is>
      </c>
      <c r="S204" s="25">
        <f>CONCATENATE(I204," ",J204," ",K204," ",L204," ",M204," ",N204," ",O204," ",P204," ",Q204," ",R204)</f>
        <v/>
      </c>
      <c r="V204" s="25" t="inlineStr">
        <is>
          <t>Supermecados Express( david londoño, Jm londoño propiedad raiz)</t>
        </is>
      </c>
      <c r="W204" s="25" t="inlineStr">
        <is>
          <t>KR</t>
        </is>
      </c>
      <c r="X204" s="25" t="n">
        <v>27</v>
      </c>
      <c r="AA204" s="25" t="n">
        <v>23</v>
      </c>
      <c r="AC204" s="25" t="n">
        <v>25</v>
      </c>
      <c r="AD204" s="25" t="inlineStr">
        <is>
          <t>SUR</t>
        </is>
      </c>
      <c r="AF204" s="25" t="inlineStr">
        <is>
          <t>zuñiga</t>
        </is>
      </c>
      <c r="AG204" s="25">
        <f>CONCATENATE(W204," ",X204," ",Y204," ",Z204," ",AA204," ",AB204," ",AC204," ",AD204," ",AE204," ",AF204)</f>
        <v/>
      </c>
      <c r="AH204" s="25" t="inlineStr">
        <is>
          <t>Nit 900665256-7</t>
        </is>
      </c>
      <c r="AI204" s="25" t="n">
        <v>3104069381</v>
      </c>
      <c r="AJ204" s="25" t="inlineStr">
        <is>
          <t>Zuñiga</t>
        </is>
      </c>
      <c r="AO204" s="25" t="n">
        <v>4</v>
      </c>
      <c r="AP204" s="34" t="n">
        <v>42506</v>
      </c>
      <c r="AQ204" s="34" t="n">
        <v>42465</v>
      </c>
      <c r="AR204" s="46" t="n"/>
      <c r="AT204" s="25" t="inlineStr">
        <is>
          <t>Auto de archivo</t>
        </is>
      </c>
    </row>
    <row r="205">
      <c r="A205" s="25" t="inlineStr">
        <is>
          <t>202-2016</t>
        </is>
      </c>
      <c r="B205" s="43" t="n">
        <v>386712</v>
      </c>
      <c r="C205" s="25" t="inlineStr">
        <is>
          <t>LOTE-PREDIO</t>
        </is>
      </c>
      <c r="D205" s="25" t="inlineStr">
        <is>
          <t>RESIDUOS SOLIDOS</t>
        </is>
      </c>
      <c r="G205" s="25" t="inlineStr">
        <is>
          <t>No hay PMIRS</t>
        </is>
      </c>
      <c r="H205" s="25" t="inlineStr">
        <is>
          <t>De oficio</t>
        </is>
      </c>
      <c r="S205" s="25">
        <f>CONCATENATE(I205," ",J205," ",K205," ",L205," ",M205," ",N205," ",O205," ",P205," ",Q205," ",R205)</f>
        <v/>
      </c>
      <c r="V205" s="25" t="inlineStr">
        <is>
          <t>Esperanza Cuartas( condominio milan 2)</t>
        </is>
      </c>
      <c r="W205" s="25" t="inlineStr">
        <is>
          <t>CL</t>
        </is>
      </c>
      <c r="X205" s="25" t="n">
        <v>43</v>
      </c>
      <c r="Z205" s="25" t="inlineStr">
        <is>
          <t>SUR</t>
        </is>
      </c>
      <c r="AA205" s="25" t="n">
        <v>48</v>
      </c>
      <c r="AB205" s="25" t="inlineStr">
        <is>
          <t>A</t>
        </is>
      </c>
      <c r="AC205" s="25" t="n">
        <v>56</v>
      </c>
      <c r="AF205" s="25" t="inlineStr">
        <is>
          <t>milan 2</t>
        </is>
      </c>
      <c r="AG205" s="25">
        <f>CONCATENATE(W205," ",X205," ",Y205," ",Z205," ",AA205," ",AB205," ",AC205," ",AD205," ",AE205," ",AF205)</f>
        <v/>
      </c>
      <c r="AH205" s="25" t="inlineStr">
        <is>
          <t>no reporta</t>
        </is>
      </c>
      <c r="AI205" s="25" t="inlineStr">
        <is>
          <t>no reporta</t>
        </is>
      </c>
      <c r="AJ205" s="25" t="inlineStr">
        <is>
          <t>Milan- Vallejuelos</t>
        </is>
      </c>
      <c r="AO205" s="25" t="n">
        <v>8</v>
      </c>
      <c r="AP205" s="34" t="n">
        <v>42506</v>
      </c>
      <c r="AQ205" s="34" t="n">
        <v>42517</v>
      </c>
      <c r="AR205" s="46" t="n"/>
      <c r="AT205" s="25" t="inlineStr">
        <is>
          <t>Auto de archivo</t>
        </is>
      </c>
    </row>
    <row r="206">
      <c r="A206" s="25" t="inlineStr">
        <is>
          <t>203-2016</t>
        </is>
      </c>
      <c r="B206" s="43" t="n">
        <v>396711</v>
      </c>
      <c r="C206" s="25" t="inlineStr">
        <is>
          <t>LOTE-PREDIO</t>
        </is>
      </c>
      <c r="D206" s="25" t="inlineStr">
        <is>
          <t>RESIDUOS SOLIDOS</t>
        </is>
      </c>
      <c r="G206" s="25" t="inlineStr">
        <is>
          <t xml:space="preserve">PMIRS solo formulado en proceso de implementacion </t>
        </is>
      </c>
      <c r="H206" s="25" t="inlineStr">
        <is>
          <t>de oficio</t>
        </is>
      </c>
      <c r="S206" s="25">
        <f>CONCATENATE(I206," ",J206," ",K206," ",L206," ",M206," ",N206," ",O206," ",P206," ",Q206," ",R206)</f>
        <v/>
      </c>
      <c r="V206" s="25" t="inlineStr">
        <is>
          <t>Oscar Cardona ( Mirador de guadalcanal)</t>
        </is>
      </c>
      <c r="W206" s="25" t="inlineStr">
        <is>
          <t>CL</t>
        </is>
      </c>
      <c r="X206" s="25" t="n">
        <v>34</v>
      </c>
      <c r="Y206" s="25" t="inlineStr">
        <is>
          <t>DD</t>
        </is>
      </c>
      <c r="Z206" s="25" t="inlineStr">
        <is>
          <t>SUR</t>
        </is>
      </c>
      <c r="AA206" s="25" t="n">
        <v>27</v>
      </c>
      <c r="AB206" s="25" t="inlineStr">
        <is>
          <t>D</t>
        </is>
      </c>
      <c r="AC206" s="25" t="n">
        <v>90</v>
      </c>
      <c r="AF206" s="25" t="inlineStr">
        <is>
          <t>mirador de guadalcanal</t>
        </is>
      </c>
      <c r="AG206" s="25">
        <f>CONCATENATE(W206," ",X206," ",Y206," ",Z206," ",AA206," ",AB206," ",AC206," ",AD206," ",AE206," ",AF206)</f>
        <v/>
      </c>
      <c r="AH206" s="25" t="inlineStr">
        <is>
          <t>no reporta</t>
        </is>
      </c>
      <c r="AI206" s="25" t="inlineStr">
        <is>
          <t>no reporta</t>
        </is>
      </c>
      <c r="AJ206" s="25" t="inlineStr">
        <is>
          <t>La Pradera</t>
        </is>
      </c>
      <c r="AO206" s="25" t="n">
        <v>5</v>
      </c>
      <c r="AP206" s="34" t="n">
        <v>42506</v>
      </c>
      <c r="AQ206" s="34" t="n">
        <v>42506</v>
      </c>
      <c r="AR206" s="46" t="n"/>
      <c r="AT206" s="25" t="inlineStr">
        <is>
          <t>Auto de archivo</t>
        </is>
      </c>
      <c r="AV206" s="38" t="n"/>
      <c r="AX206" s="38" t="n"/>
    </row>
    <row r="207">
      <c r="A207" s="25" t="inlineStr">
        <is>
          <t>204-2016</t>
        </is>
      </c>
      <c r="B207" s="43" t="inlineStr">
        <is>
          <t>386713 - 0384268</t>
        </is>
      </c>
      <c r="C207" s="25" t="inlineStr">
        <is>
          <t>LOTE-PREDIO</t>
        </is>
      </c>
      <c r="D207" s="25" t="inlineStr">
        <is>
          <t>RESIDUOS SOLIDOS</t>
        </is>
      </c>
      <c r="G207" s="25" t="inlineStr">
        <is>
          <t xml:space="preserve">No hay PMIRS, mal manejo de composataje y riesgo en talud </t>
        </is>
      </c>
      <c r="H207" s="25" t="inlineStr">
        <is>
          <t>Alexander Arango - Jackeline Carvajal Valencia</t>
        </is>
      </c>
      <c r="S207" s="25">
        <f>CONCATENATE(I207," ",J207," ",K207," ",L207," ",M207," ",N207," ",O207," ",P207," ",Q207," ",R207)</f>
        <v/>
      </c>
      <c r="V207" s="25" t="inlineStr">
        <is>
          <t xml:space="preserve">Nubia Bedoya </t>
        </is>
      </c>
      <c r="W207" s="25" t="inlineStr">
        <is>
          <t>KR</t>
        </is>
      </c>
      <c r="X207" s="25" t="n">
        <v>43</v>
      </c>
      <c r="Y207" s="25" t="inlineStr">
        <is>
          <t>A</t>
        </is>
      </c>
      <c r="AA207" s="25" t="n">
        <v>41</v>
      </c>
      <c r="AB207" s="25" t="inlineStr">
        <is>
          <t>B</t>
        </is>
      </c>
      <c r="AC207" s="25" t="n">
        <v>96</v>
      </c>
      <c r="AD207" s="25" t="inlineStr">
        <is>
          <t>SUR</t>
        </is>
      </c>
      <c r="AF207" s="25" t="inlineStr">
        <is>
          <t xml:space="preserve">vista alegre </t>
        </is>
      </c>
      <c r="AG207" s="25">
        <f>CONCATENATE(W207," ",X207," ",Y207," ",Z207," ",AA207," ",AB207," ",AC207," ",AD207," ",AE207," ",AF207)</f>
        <v/>
      </c>
      <c r="AH207" s="25" t="inlineStr">
        <is>
          <t>no reporta</t>
        </is>
      </c>
      <c r="AI207" s="25" t="inlineStr">
        <is>
          <t>no reporta</t>
        </is>
      </c>
      <c r="AJ207" s="25" t="inlineStr">
        <is>
          <t>La Paz</t>
        </is>
      </c>
      <c r="AO207" s="25" t="n">
        <v>7</v>
      </c>
      <c r="AP207" s="34" t="n">
        <v>42506</v>
      </c>
      <c r="AQ207" s="34" t="n">
        <v>42513</v>
      </c>
      <c r="AR207" s="46" t="n"/>
      <c r="AT207" s="25" t="inlineStr">
        <is>
          <t>Auto de archivo</t>
        </is>
      </c>
      <c r="AV207" s="38" t="n"/>
      <c r="AX207" s="38" t="n"/>
    </row>
    <row r="208">
      <c r="A208" s="25" t="inlineStr">
        <is>
          <t>205-2016</t>
        </is>
      </c>
      <c r="B208" s="25" t="n">
        <v>385927</v>
      </c>
      <c r="C208" s="25" t="inlineStr">
        <is>
          <t>LOTE-PREDIO</t>
        </is>
      </c>
      <c r="D208" s="25" t="inlineStr">
        <is>
          <t>RESIDUOS SOLIDOS</t>
        </is>
      </c>
      <c r="G208" s="25" t="inlineStr">
        <is>
          <t xml:space="preserve">inadecuada disposicion de residuos solidos en via publica </t>
        </is>
      </c>
      <c r="H208" s="25" t="inlineStr">
        <is>
          <t xml:space="preserve">De oficio </t>
        </is>
      </c>
      <c r="S208" s="25">
        <f>CONCATENATE(I208," ",J208," ",K208," ",L208," ",M208," ",N208," ",O208," ",P208," ",Q208," ",R208)</f>
        <v/>
      </c>
      <c r="V208" s="25" t="inlineStr">
        <is>
          <t>Rosa Nelly Velasquez</t>
        </is>
      </c>
      <c r="W208" s="25" t="inlineStr">
        <is>
          <t>CL</t>
        </is>
      </c>
      <c r="X208" s="25" t="n">
        <v>39</v>
      </c>
      <c r="Y208" s="25" t="inlineStr">
        <is>
          <t>A</t>
        </is>
      </c>
      <c r="Z208" s="25" t="inlineStr">
        <is>
          <t>SUR</t>
        </is>
      </c>
      <c r="AA208" s="25" t="n">
        <v>47</v>
      </c>
      <c r="AF208" s="25" t="inlineStr">
        <is>
          <t>alcala</t>
        </is>
      </c>
      <c r="AG208" s="25">
        <f>CONCATENATE(W208," ",X208," ",Y208," ",Z208," ",AA208," ",AB208," ",AC208," ",AD208," ",AE208," ",AF208)</f>
        <v/>
      </c>
      <c r="AH208" s="25" t="inlineStr">
        <is>
          <t>no reporta</t>
        </is>
      </c>
      <c r="AI208" s="25" t="n">
        <v>3043492275</v>
      </c>
      <c r="AJ208" s="25" t="inlineStr">
        <is>
          <t>Alcalá</t>
        </is>
      </c>
      <c r="AO208" s="25" t="n">
        <v>8</v>
      </c>
      <c r="AP208" s="34" t="n">
        <v>42507</v>
      </c>
      <c r="AQ208" s="34" t="n">
        <v>42483</v>
      </c>
      <c r="AR208" s="46" t="n"/>
      <c r="AT208" s="25" t="inlineStr">
        <is>
          <t>Auto de archivo</t>
        </is>
      </c>
    </row>
    <row r="209">
      <c r="A209" s="25" t="inlineStr">
        <is>
          <t>206-2016</t>
        </is>
      </c>
      <c r="B209" s="25" t="n">
        <v>385680</v>
      </c>
      <c r="C209" s="25" t="inlineStr">
        <is>
          <t>LOTE-PREDIO</t>
        </is>
      </c>
      <c r="G209" s="25" t="inlineStr">
        <is>
          <t>Afectaciones a predios vecinos por movimiento de tierras</t>
        </is>
      </c>
      <c r="H209" s="25" t="inlineStr">
        <is>
          <t>Anonimo</t>
        </is>
      </c>
      <c r="S209" s="25">
        <f>CONCATENATE(I209," ",J209," ",K209," ",L209," ",M209," ",N209," ",O209," ",P209," ",Q209," ",R209)</f>
        <v/>
      </c>
      <c r="V209" s="25" t="inlineStr">
        <is>
          <t>Maria Eugenia Monroy de Moreno (Orlando Moreno Diaz cc 70057598)</t>
        </is>
      </c>
      <c r="W209" s="25" t="inlineStr">
        <is>
          <t>CL</t>
        </is>
      </c>
      <c r="X209" s="25" t="n">
        <v>27</v>
      </c>
      <c r="Z209" s="25" t="inlineStr">
        <is>
          <t>SUR</t>
        </is>
      </c>
      <c r="AA209" s="25" t="n">
        <v>27</v>
      </c>
      <c r="AB209" s="25" t="inlineStr">
        <is>
          <t>D</t>
        </is>
      </c>
      <c r="AC209" s="25" t="n">
        <v>123</v>
      </c>
      <c r="AF209" s="25" t="inlineStr">
        <is>
          <t>Loma Esmeraldal</t>
        </is>
      </c>
      <c r="AG209" s="25">
        <f>CONCATENATE(W209," ",X209," ",Y209," ",Z209," ",AA209," ",AB209," ",AC209," ",AD209," ",AE209," ",AF209)</f>
        <v/>
      </c>
      <c r="AH209" s="25" t="n">
        <v>32336131</v>
      </c>
      <c r="AI209" s="25" t="inlineStr">
        <is>
          <t>3360079 - 3566081</t>
        </is>
      </c>
      <c r="AJ209" s="25" t="inlineStr">
        <is>
          <t>El Esmeraldal</t>
        </is>
      </c>
      <c r="AK209" s="25" t="inlineStr">
        <is>
          <t>Perico</t>
        </is>
      </c>
      <c r="AO209" s="25" t="n">
        <v>4</v>
      </c>
      <c r="AP209" s="34" t="n">
        <v>42507</v>
      </c>
      <c r="AQ209" s="34" t="n">
        <v>42593</v>
      </c>
      <c r="AR209" s="46" t="n"/>
      <c r="AT209" s="25" t="inlineStr">
        <is>
          <t>Auto de archivo</t>
        </is>
      </c>
      <c r="AV209" s="38" t="n"/>
      <c r="AX209" s="38" t="n"/>
    </row>
    <row r="210">
      <c r="A210" s="25" t="inlineStr">
        <is>
          <t>207-2016</t>
        </is>
      </c>
      <c r="B210" s="25" t="n">
        <v>385681</v>
      </c>
      <c r="C210" s="25" t="inlineStr">
        <is>
          <t>ESPACIO PUBLICOS VERDES</t>
        </is>
      </c>
      <c r="G210" s="25" t="inlineStr">
        <is>
          <t xml:space="preserve">Afectacion a zona verde y arbol </t>
        </is>
      </c>
      <c r="H210" s="25" t="inlineStr">
        <is>
          <t>Anonimo</t>
        </is>
      </c>
      <c r="S210" s="25">
        <f>CONCATENATE(I210," ",J210," ",K210," ",L210," ",M210," ",N210," ",O210," ",P210," ",Q210," ",R210)</f>
        <v/>
      </c>
      <c r="V210" s="25" t="inlineStr">
        <is>
          <t>Por determinar</t>
        </is>
      </c>
      <c r="W210" s="25" t="inlineStr">
        <is>
          <t>CL</t>
        </is>
      </c>
      <c r="X210" s="25" t="n">
        <v>44</v>
      </c>
      <c r="Z210" s="25" t="inlineStr">
        <is>
          <t>SUR</t>
        </is>
      </c>
      <c r="AA210" s="25" t="n">
        <v>43</v>
      </c>
      <c r="AB210" s="25" t="inlineStr">
        <is>
          <t>A</t>
        </is>
      </c>
      <c r="AC210" s="25" t="n">
        <v>131</v>
      </c>
      <c r="AF210" s="25" t="inlineStr">
        <is>
          <t>El Dorado</t>
        </is>
      </c>
      <c r="AG210" s="25">
        <f>CONCATENATE(W210," ",X210," ",Y210," ",Z210," ",AA210," ",AB210," ",AC210," ",AD210," ",AE210," ",AF210)</f>
        <v/>
      </c>
      <c r="AH210" s="25" t="inlineStr">
        <is>
          <t>no reporta</t>
        </is>
      </c>
      <c r="AI210" s="25" t="inlineStr">
        <is>
          <t>no reporta</t>
        </is>
      </c>
      <c r="AJ210" s="25" t="inlineStr">
        <is>
          <t>El Dorado</t>
        </is>
      </c>
      <c r="AO210" s="25" t="n">
        <v>7</v>
      </c>
      <c r="AP210" s="34" t="n">
        <v>42507</v>
      </c>
      <c r="AQ210" s="34" t="n">
        <v>42512</v>
      </c>
      <c r="AR210" s="46" t="n"/>
      <c r="AT210" s="25" t="inlineStr">
        <is>
          <t>Auto de archivo</t>
        </is>
      </c>
      <c r="AV210" s="38" t="n"/>
      <c r="AX210" s="38" t="n"/>
    </row>
    <row r="211">
      <c r="A211" s="25" t="inlineStr">
        <is>
          <t>208-2016</t>
        </is>
      </c>
      <c r="B211" s="25" t="n">
        <v>385772</v>
      </c>
      <c r="C211" s="25" t="inlineStr">
        <is>
          <t>HÍDRICO</t>
        </is>
      </c>
      <c r="G211" s="25" t="inlineStr">
        <is>
          <t>afectaciones por vertimientos de aguas servidas a red de aguas lluvias y a la quebrada minahonda</t>
        </is>
      </c>
      <c r="H211" s="25" t="inlineStr">
        <is>
          <t>de oficio</t>
        </is>
      </c>
      <c r="I211" s="25" t="inlineStr">
        <is>
          <t>CL</t>
        </is>
      </c>
      <c r="J211" s="25" t="n">
        <v>27</v>
      </c>
      <c r="K211" s="25" t="inlineStr">
        <is>
          <t>D</t>
        </is>
      </c>
      <c r="L211" s="25" t="inlineStr">
        <is>
          <t>SUR</t>
        </is>
      </c>
      <c r="M211" s="25" t="n">
        <v>27</v>
      </c>
      <c r="N211" s="25" t="inlineStr">
        <is>
          <t>B</t>
        </is>
      </c>
      <c r="O211" s="25" t="n">
        <v>101</v>
      </c>
      <c r="S211" s="25">
        <f>CONCATENATE(I211," ",J211," ",K211," ",L211," ",M211," ",N211," ",O211," ",P211," ",Q211," ",R211)</f>
        <v/>
      </c>
      <c r="U211" s="25" t="n">
        <v>5779927</v>
      </c>
      <c r="V211" s="25" t="inlineStr">
        <is>
          <t>Urbanizacion camino de cumbres</t>
        </is>
      </c>
      <c r="W211" s="25" t="inlineStr">
        <is>
          <t>CL</t>
        </is>
      </c>
      <c r="X211" s="25" t="n">
        <v>27</v>
      </c>
      <c r="Y211" s="25" t="inlineStr">
        <is>
          <t>D</t>
        </is>
      </c>
      <c r="Z211" s="25" t="inlineStr">
        <is>
          <t>SUR</t>
        </is>
      </c>
      <c r="AA211" s="25" t="n">
        <v>27</v>
      </c>
      <c r="AB211" s="25" t="inlineStr">
        <is>
          <t>B</t>
        </is>
      </c>
      <c r="AC211" s="25" t="n">
        <v>101</v>
      </c>
      <c r="AF211" s="25" t="inlineStr">
        <is>
          <t>inmaculada</t>
        </is>
      </c>
      <c r="AG211" s="25">
        <f>CONCATENATE(W211," ",X211," ",Y211," ",Z211," ",AA211," ",AB211," ",AC211," ",AD211," ",AE211," ",AF211)</f>
        <v/>
      </c>
      <c r="AH211" s="25" t="inlineStr">
        <is>
          <t>no reporta</t>
        </is>
      </c>
      <c r="AI211" s="25" t="inlineStr">
        <is>
          <t>no reporta</t>
        </is>
      </c>
      <c r="AJ211" s="25" t="inlineStr">
        <is>
          <t>Inmaculada</t>
        </is>
      </c>
      <c r="AK211" s="25" t="inlineStr">
        <is>
          <t>Perico</t>
        </is>
      </c>
      <c r="AO211" s="25" t="n">
        <v>13</v>
      </c>
      <c r="AP211" s="34" t="n">
        <v>42507</v>
      </c>
      <c r="AQ211" s="34" t="n">
        <v>42501</v>
      </c>
      <c r="AR211" s="46" t="n"/>
      <c r="AT211" s="25" t="inlineStr">
        <is>
          <t>Auto de archivo</t>
        </is>
      </c>
    </row>
    <row r="212">
      <c r="A212" s="25" t="inlineStr">
        <is>
          <t>209-2016</t>
        </is>
      </c>
      <c r="B212" s="25" t="n">
        <v>385925</v>
      </c>
      <c r="C212" s="25" t="inlineStr">
        <is>
          <t>LOTE-PREDIO</t>
        </is>
      </c>
      <c r="D212" s="25" t="inlineStr">
        <is>
          <t>ESCOMBROS</t>
        </is>
      </c>
      <c r="G212" s="25" t="inlineStr">
        <is>
          <t>afectacion por escombros por parte del señor Robinson de Jesus Cano</t>
        </is>
      </c>
      <c r="H212" s="25" t="inlineStr">
        <is>
          <t>Comunidad</t>
        </is>
      </c>
      <c r="S212" s="25">
        <f>CONCATENATE(I212," ",J212," ",K212," ",L212," ",M212," ",N212," ",O212," ",P212," ",Q212," ",R212)</f>
        <v/>
      </c>
      <c r="V212" s="25" t="inlineStr">
        <is>
          <t xml:space="preserve">Robinson de Jesus Cano </t>
        </is>
      </c>
      <c r="W212" s="25" t="inlineStr">
        <is>
          <t>DG</t>
        </is>
      </c>
      <c r="X212" s="25" t="n">
        <v>29</v>
      </c>
      <c r="AA212" s="25" t="n">
        <v>26</v>
      </c>
      <c r="AB212" s="25" t="inlineStr">
        <is>
          <t>A</t>
        </is>
      </c>
      <c r="AC212" s="25" t="n">
        <v>5</v>
      </c>
      <c r="AD212" s="25" t="inlineStr">
        <is>
          <t>SUR</t>
        </is>
      </c>
      <c r="AF212" s="25" t="inlineStr">
        <is>
          <t xml:space="preserve">Altos de Misael </t>
        </is>
      </c>
      <c r="AG212" s="25">
        <f>CONCATENATE(W212," ",X212," ",Y212," ",Z212," ",AA212," ",AB212," ",AC212," ",AD212," ",AE212," ",AF212)</f>
        <v/>
      </c>
      <c r="AH212" s="25" t="inlineStr">
        <is>
          <t>no reporta</t>
        </is>
      </c>
      <c r="AI212" s="25" t="inlineStr">
        <is>
          <t>no reporta</t>
        </is>
      </c>
      <c r="AJ212" s="25" t="inlineStr">
        <is>
          <t>Alto de Misael</t>
        </is>
      </c>
      <c r="AO212" s="25" t="n">
        <v>3</v>
      </c>
      <c r="AP212" s="34" t="n">
        <v>42507</v>
      </c>
      <c r="AQ212" s="34" t="n">
        <v>42512</v>
      </c>
      <c r="AR212" s="46" t="n"/>
      <c r="AT212" s="25" t="inlineStr">
        <is>
          <t>Auto de archivo</t>
        </is>
      </c>
      <c r="AV212" s="38" t="n"/>
      <c r="AX212" s="38" t="n"/>
    </row>
    <row r="213">
      <c r="A213" s="25" t="inlineStr">
        <is>
          <t>210-2016</t>
        </is>
      </c>
      <c r="B213" s="25" t="n">
        <v>385926</v>
      </c>
      <c r="C213" s="25" t="inlineStr">
        <is>
          <t>FLORA</t>
        </is>
      </c>
      <c r="G213" s="25" t="inlineStr">
        <is>
          <t>afectacion de vegetacion en quebrada ubicada en el sector las brisas</t>
        </is>
      </c>
      <c r="H213" s="25" t="inlineStr">
        <is>
          <t>De Oficio</t>
        </is>
      </c>
      <c r="S213" s="25">
        <f>CONCATENATE(I213," ",J213," ",K213," ",L213," ",M213," ",N213," ",O213," ",P213," ",Q213," ",R213)</f>
        <v/>
      </c>
      <c r="V213" s="25" t="inlineStr">
        <is>
          <t xml:space="preserve">Pedro Isaza </t>
        </is>
      </c>
      <c r="AF213" s="25" t="inlineStr">
        <is>
          <t xml:space="preserve">vereda las palmas las brisas </t>
        </is>
      </c>
      <c r="AG213" s="25">
        <f>CONCATENATE(W213," ",X213," ",Y213," ",Z213," ",AA213," ",AB213," ",AC213," ",AD213," ",AE213," ",AF213)</f>
        <v/>
      </c>
      <c r="AH213" s="25" t="inlineStr">
        <is>
          <t>no reporta</t>
        </is>
      </c>
      <c r="AI213" s="25" t="n">
        <v>3860472</v>
      </c>
      <c r="AJ213" s="25" t="inlineStr">
        <is>
          <t>Las Palmas</t>
        </is>
      </c>
      <c r="AO213" s="25" t="n">
        <v>12</v>
      </c>
      <c r="AP213" s="34" t="n">
        <v>42507</v>
      </c>
      <c r="AQ213" s="34" t="n">
        <v>42512</v>
      </c>
      <c r="AR213" s="46" t="n"/>
      <c r="AT213" s="25" t="inlineStr">
        <is>
          <t>Auto de archivo</t>
        </is>
      </c>
      <c r="AV213" s="38" t="n"/>
      <c r="AX213" s="38" t="n"/>
    </row>
    <row r="214">
      <c r="A214" s="25" t="inlineStr">
        <is>
          <t>211-2016</t>
        </is>
      </c>
      <c r="B214" s="25" t="n">
        <v>140385</v>
      </c>
      <c r="C214" s="25" t="inlineStr">
        <is>
          <t>HÍDRICO</t>
        </is>
      </c>
      <c r="D214" s="25" t="inlineStr">
        <is>
          <t>RESIDUO ESPECIAL</t>
        </is>
      </c>
      <c r="G214" s="25" t="inlineStr">
        <is>
          <t>afectacion por vertimientos en recurso hidrico (Marcela Posada Robles)</t>
        </is>
      </c>
      <c r="H214" s="25" t="inlineStr">
        <is>
          <t>De oficio (Policia)</t>
        </is>
      </c>
      <c r="S214" s="25">
        <f>CONCATENATE(I214," ",J214," ",K214," ",L214," ",M214," ",N214," ",O214," ",P214," ",Q214," ",R214)</f>
        <v/>
      </c>
      <c r="V214" s="25" t="inlineStr">
        <is>
          <t xml:space="preserve">Marcela Posada Robles </t>
        </is>
      </c>
      <c r="AF214" s="25" t="inlineStr">
        <is>
          <t>Las palmas (vereda la esperanza - sector el hueco)</t>
        </is>
      </c>
      <c r="AG214" s="25">
        <f>CONCATENATE(W214," ",X214," ",Y214," ",Z214," ",AA214," ",AB214," ",AC214," ",AD214," ",AE214," ",AF214)</f>
        <v/>
      </c>
      <c r="AH214" s="25" t="n">
        <v>43628968</v>
      </c>
      <c r="AI214" s="25" t="n">
        <v>3860888</v>
      </c>
      <c r="AJ214" s="25" t="inlineStr">
        <is>
          <t>Las Palmas</t>
        </is>
      </c>
      <c r="AO214" s="25" t="n">
        <v>12</v>
      </c>
      <c r="AP214" s="34" t="n">
        <v>42507</v>
      </c>
      <c r="AQ214" s="34" t="n">
        <v>42518</v>
      </c>
      <c r="AR214" s="46" t="n"/>
      <c r="AT214" s="25" t="inlineStr">
        <is>
          <t>Auto de archivo</t>
        </is>
      </c>
      <c r="AV214" s="38" t="n"/>
      <c r="AX214" s="38" t="n"/>
    </row>
    <row r="215">
      <c r="A215" s="25" t="inlineStr">
        <is>
          <t>212-2016</t>
        </is>
      </c>
      <c r="B215" s="25" t="n">
        <v>387108</v>
      </c>
      <c r="C215" s="25" t="inlineStr">
        <is>
          <t>LOTE-PREDIO</t>
        </is>
      </c>
      <c r="D215" s="25" t="inlineStr">
        <is>
          <t>RESIDUOS SOLIDOS</t>
        </is>
      </c>
      <c r="G215" s="25" t="inlineStr">
        <is>
          <t>Mala disposicion de residuos solidos</t>
        </is>
      </c>
      <c r="H215" s="25" t="inlineStr">
        <is>
          <t>de oficio</t>
        </is>
      </c>
      <c r="I215" s="25" t="inlineStr">
        <is>
          <t>CL</t>
        </is>
      </c>
      <c r="J215" s="25" t="n">
        <v>26</v>
      </c>
      <c r="K215" s="25" t="inlineStr">
        <is>
          <t>A</t>
        </is>
      </c>
      <c r="L215" s="25" t="inlineStr">
        <is>
          <t>SUR</t>
        </is>
      </c>
      <c r="M215" s="25" t="n">
        <v>42</v>
      </c>
      <c r="O215" s="25" t="n">
        <v>33</v>
      </c>
      <c r="S215" s="25">
        <f>CONCATENATE(I215," ",J215," ",K215," ",L215," ",M215," ",N215," ",O215," ",P215," ",Q215," ",R215)</f>
        <v/>
      </c>
      <c r="T215" s="25" t="inlineStr">
        <is>
          <t>no reporta</t>
        </is>
      </c>
      <c r="U215" s="25" t="n">
        <v>3192443616</v>
      </c>
      <c r="V215" s="25" t="inlineStr">
        <is>
          <t>no reporta nombre</t>
        </is>
      </c>
      <c r="W215" s="25" t="inlineStr">
        <is>
          <t>CL</t>
        </is>
      </c>
      <c r="X215" s="25" t="n">
        <v>26</v>
      </c>
      <c r="Y215" s="25" t="inlineStr">
        <is>
          <t>A</t>
        </is>
      </c>
      <c r="Z215" s="25" t="inlineStr">
        <is>
          <t>SUR</t>
        </is>
      </c>
      <c r="AA215" s="25" t="n">
        <v>42</v>
      </c>
      <c r="AB215" s="25" t="inlineStr">
        <is>
          <t>A</t>
        </is>
      </c>
      <c r="AC215" s="25" t="n">
        <v>33</v>
      </c>
      <c r="AG215" s="25">
        <f>CONCATENATE(W215," ",X215," ",Y215," ",Z215," ",AA215," ",AB215," ",AC215," ",AD215," ",AE215," ",AF215)</f>
        <v/>
      </c>
      <c r="AH215" s="25" t="inlineStr">
        <is>
          <t>no reporta</t>
        </is>
      </c>
      <c r="AI215" s="25" t="n">
        <v>5966166</v>
      </c>
      <c r="AP215" s="34" t="n">
        <v>42508</v>
      </c>
      <c r="AQ215" s="34" t="n">
        <v>42482</v>
      </c>
      <c r="AR215" s="46" t="n"/>
      <c r="AT215" s="25" t="inlineStr">
        <is>
          <t>Auto de archivo</t>
        </is>
      </c>
      <c r="AV215" s="38" t="n"/>
      <c r="AX215" s="38" t="n"/>
    </row>
    <row r="216">
      <c r="A216" s="25" t="inlineStr">
        <is>
          <t>213-2016</t>
        </is>
      </c>
      <c r="B216" s="25" t="n">
        <v>377118</v>
      </c>
      <c r="C216" s="25" t="inlineStr">
        <is>
          <t>LOTE-PREDIO</t>
        </is>
      </c>
      <c r="G216" s="25" t="inlineStr">
        <is>
          <t>arbol de limonsillos en anden,perjudican transeuntes</t>
        </is>
      </c>
      <c r="H216" s="25" t="inlineStr">
        <is>
          <t>German Alonso Garzon</t>
        </is>
      </c>
      <c r="I216" s="25" t="inlineStr">
        <is>
          <t>CL</t>
        </is>
      </c>
      <c r="J216" s="25" t="n">
        <v>45</v>
      </c>
      <c r="K216" s="25" t="inlineStr">
        <is>
          <t>A</t>
        </is>
      </c>
      <c r="M216" s="25" t="n">
        <v>39</v>
      </c>
      <c r="N216" s="25" t="inlineStr">
        <is>
          <t>DD</t>
        </is>
      </c>
      <c r="O216" s="25" t="n">
        <v>83</v>
      </c>
      <c r="S216" s="25">
        <f>CONCATENATE(I216," ",J216," ",K216," ",L216," ",M216," ",N216," ",O216," ",P216," ",Q216," ",R216)</f>
        <v/>
      </c>
      <c r="T216" s="25" t="inlineStr">
        <is>
          <t>no reporta</t>
        </is>
      </c>
      <c r="U216" s="25" t="n">
        <v>3113303529</v>
      </c>
      <c r="V216" s="25" t="inlineStr">
        <is>
          <t>linares de la sierra</t>
        </is>
      </c>
      <c r="W216" s="25" t="inlineStr">
        <is>
          <t>CL</t>
        </is>
      </c>
      <c r="X216" s="25" t="n">
        <v>45</v>
      </c>
      <c r="AA216" s="25" t="n">
        <v>41</v>
      </c>
      <c r="AC216" s="25" t="n">
        <v>135</v>
      </c>
      <c r="AG216" s="25">
        <f>CONCATENATE(W216," ",X216," ",Y216," ",Z216," ",AA216," ",AB216," ",AC216," ",AD216," ",AE216," ",AF216)</f>
        <v/>
      </c>
      <c r="AH216" s="25" t="inlineStr">
        <is>
          <t>no reporta</t>
        </is>
      </c>
      <c r="AI216" s="25" t="inlineStr">
        <is>
          <t>no reporta</t>
        </is>
      </c>
      <c r="AP216" s="34" t="n">
        <v>42508</v>
      </c>
      <c r="AQ216" s="34" t="n">
        <v>42476</v>
      </c>
      <c r="AR216" s="46" t="n"/>
      <c r="AT216" s="25" t="inlineStr">
        <is>
          <t>Auto de archivo</t>
        </is>
      </c>
      <c r="AV216" s="38" t="n"/>
      <c r="AX216" s="38" t="n"/>
    </row>
    <row r="217">
      <c r="A217" s="25" t="inlineStr">
        <is>
          <t>214-2016</t>
        </is>
      </c>
      <c r="B217" s="25" t="n">
        <v>377076</v>
      </c>
      <c r="C217" s="25" t="inlineStr">
        <is>
          <t>LOTE-PREDIO</t>
        </is>
      </c>
      <c r="D217" s="25" t="inlineStr">
        <is>
          <t>ESCOMBROS</t>
        </is>
      </c>
      <c r="G217" s="25" t="inlineStr">
        <is>
          <t>tiran escombros continuamente</t>
        </is>
      </c>
      <c r="H217" s="25" t="inlineStr">
        <is>
          <t>Clara Manuela Ochoa</t>
        </is>
      </c>
      <c r="I217" s="25" t="inlineStr">
        <is>
          <t>KR</t>
        </is>
      </c>
      <c r="J217" s="25" t="n">
        <v>26</v>
      </c>
      <c r="M217" s="25" t="n">
        <v>41</v>
      </c>
      <c r="N217" s="25" t="inlineStr">
        <is>
          <t>A</t>
        </is>
      </c>
      <c r="O217" s="25" t="n">
        <v>22</v>
      </c>
      <c r="P217" s="25" t="inlineStr">
        <is>
          <t>SUR</t>
        </is>
      </c>
      <c r="S217" s="25">
        <f>CONCATENATE(I217," ",J217," ",K217," ",L217," ",M217," ",N217," ",O217," ",P217," ",Q217," ",R217)</f>
        <v/>
      </c>
      <c r="T217" s="25" t="inlineStr">
        <is>
          <t>no reporta</t>
        </is>
      </c>
      <c r="U217" s="25" t="n">
        <v>5133795</v>
      </c>
      <c r="V217" s="25" t="inlineStr">
        <is>
          <t>javier Bolivar</t>
        </is>
      </c>
      <c r="W217" s="25" t="inlineStr">
        <is>
          <t>CL</t>
        </is>
      </c>
      <c r="X217" s="25" t="n">
        <v>41</v>
      </c>
      <c r="AA217" s="25" t="n">
        <v>25</v>
      </c>
      <c r="AB217" s="25" t="inlineStr">
        <is>
          <t>A</t>
        </is>
      </c>
      <c r="AC217" s="25" t="n">
        <v>149</v>
      </c>
      <c r="AG217" s="25">
        <f>CONCATENATE(W217," ",X217," ",Y217," ",Z217," ",AA217," ",AB217," ",AC217," ",AD217," ",AE217," ",AF217)</f>
        <v/>
      </c>
      <c r="AH217" s="25" t="inlineStr">
        <is>
          <t>no reporta</t>
        </is>
      </c>
      <c r="AI217" s="25" t="n">
        <v>3127992025</v>
      </c>
      <c r="AP217" s="34" t="n">
        <v>42508</v>
      </c>
      <c r="AQ217" s="34" t="n">
        <v>42523</v>
      </c>
      <c r="AR217" s="46" t="n"/>
      <c r="AT217" s="25" t="inlineStr">
        <is>
          <t>Auto de archivo</t>
        </is>
      </c>
      <c r="AV217" s="38" t="n"/>
      <c r="AX217" s="38" t="n"/>
    </row>
    <row r="218">
      <c r="A218" s="25" t="inlineStr">
        <is>
          <t>215-2016</t>
        </is>
      </c>
      <c r="B218" s="25" t="n">
        <v>377167</v>
      </c>
      <c r="C218" s="25" t="inlineStr">
        <is>
          <t>LOTE-PREDIO</t>
        </is>
      </c>
      <c r="G218" s="25" t="inlineStr">
        <is>
          <t xml:space="preserve">Quema que ha permanecido por 20 dias en este predio </t>
        </is>
      </c>
      <c r="H218" s="25" t="inlineStr">
        <is>
          <t>Anonimo</t>
        </is>
      </c>
      <c r="S218" s="25">
        <f>CONCATENATE(I218," ",J218," ",K218," ",L218," ",M218," ",N218," ",O218," ",P218," ",Q218," ",R218)</f>
        <v/>
      </c>
      <c r="T218" s="25" t="inlineStr">
        <is>
          <t>no reporta</t>
        </is>
      </c>
      <c r="U218" s="25" t="inlineStr">
        <is>
          <t>no reporta</t>
        </is>
      </c>
      <c r="V218" s="25" t="inlineStr">
        <is>
          <t>Jose</t>
        </is>
      </c>
      <c r="W218" s="25" t="inlineStr">
        <is>
          <t>KR</t>
        </is>
      </c>
      <c r="X218" s="25" t="n">
        <v>25</v>
      </c>
      <c r="AA218" s="25" t="n">
        <v>38</v>
      </c>
      <c r="AB218" s="25" t="inlineStr">
        <is>
          <t>D</t>
        </is>
      </c>
      <c r="AC218" s="25" t="n">
        <v>2</v>
      </c>
      <c r="AD218" s="25" t="inlineStr">
        <is>
          <t>SUR</t>
        </is>
      </c>
      <c r="AF218" s="25" t="inlineStr">
        <is>
          <t>El Chigui</t>
        </is>
      </c>
      <c r="AG218" s="25">
        <f>CONCATENATE(W218," ",X218," ",Y218," ",Z218," ",AA218," ",AB218," ",AC218," ",AD218," ",AE218," ",AF218)</f>
        <v/>
      </c>
      <c r="AH218" s="25" t="inlineStr">
        <is>
          <t>no reporta</t>
        </is>
      </c>
      <c r="AI218" s="25" t="inlineStr">
        <is>
          <t>no reporta</t>
        </is>
      </c>
      <c r="AJ218" s="25" t="inlineStr">
        <is>
          <t>El Chingui</t>
        </is>
      </c>
      <c r="AO218" s="25" t="n">
        <v>6</v>
      </c>
      <c r="AP218" s="34" t="n">
        <v>42142</v>
      </c>
      <c r="AQ218" s="34" t="n">
        <v>42472</v>
      </c>
      <c r="AR218" s="46" t="n"/>
      <c r="AT218" s="25" t="inlineStr">
        <is>
          <t>Auto de archivo</t>
        </is>
      </c>
      <c r="AV218" s="38" t="n"/>
      <c r="AX218" s="38" t="n"/>
    </row>
    <row r="219">
      <c r="A219" s="25" t="inlineStr">
        <is>
          <t>216-2016</t>
        </is>
      </c>
      <c r="B219" s="25" t="n">
        <v>378821</v>
      </c>
      <c r="D219" s="25" t="inlineStr">
        <is>
          <t>RESIDUOS SOLIDOS</t>
        </is>
      </c>
      <c r="G219" s="25" t="inlineStr">
        <is>
          <t xml:space="preserve">Disposicion Inadecuada de residuos solidos en separador </t>
        </is>
      </c>
      <c r="H219" s="25" t="inlineStr">
        <is>
          <t xml:space="preserve">Pascual Hernandez </t>
        </is>
      </c>
      <c r="I219" s="25" t="inlineStr">
        <is>
          <t>CL</t>
        </is>
      </c>
      <c r="J219" s="25" t="n">
        <v>39</v>
      </c>
      <c r="L219" s="25" t="inlineStr">
        <is>
          <t>SUR</t>
        </is>
      </c>
      <c r="M219" s="25" t="n">
        <v>36</v>
      </c>
      <c r="O219" s="25" t="n">
        <v>14</v>
      </c>
      <c r="R219" s="25" t="inlineStr">
        <is>
          <t xml:space="preserve">Barrio Mesa </t>
        </is>
      </c>
      <c r="S219" s="25">
        <f>CONCATENATE(I219," ",J219," ",K219," ",L219," ",M219," ",N219," ",O219," ",P219," ",Q219," ",R219)</f>
        <v/>
      </c>
      <c r="T219" s="25" t="n">
        <v>3472403</v>
      </c>
      <c r="U219" s="25" t="n">
        <v>2705826</v>
      </c>
      <c r="V219" s="25" t="inlineStr">
        <is>
          <t xml:space="preserve">Varios Vecinos </t>
        </is>
      </c>
      <c r="W219" s="25" t="inlineStr">
        <is>
          <t>CL</t>
        </is>
      </c>
      <c r="X219" s="25" t="n">
        <v>39</v>
      </c>
      <c r="Z219" s="25" t="inlineStr">
        <is>
          <t>SUR</t>
        </is>
      </c>
      <c r="AA219" s="25" t="n">
        <v>36</v>
      </c>
      <c r="AF219" s="25" t="inlineStr">
        <is>
          <t>Mesa(entre cra 36 y 40)</t>
        </is>
      </c>
      <c r="AG219" s="25">
        <f>CONCATENATE(W219," ",X219," ",Y219," ",Z219," ",AA219," ",AB219," ",AC219," ",AD219," ",AE219," ",AF219)</f>
        <v/>
      </c>
      <c r="AH219" s="25" t="inlineStr">
        <is>
          <t>no reporta</t>
        </is>
      </c>
      <c r="AI219" s="25" t="inlineStr">
        <is>
          <t>no reporta</t>
        </is>
      </c>
      <c r="AJ219" s="25" t="inlineStr">
        <is>
          <t>Mesa</t>
        </is>
      </c>
      <c r="AO219" s="25" t="n">
        <v>9</v>
      </c>
      <c r="AP219" s="34" t="n">
        <v>42508</v>
      </c>
      <c r="AQ219" s="34" t="n">
        <v>42480</v>
      </c>
      <c r="AR219" s="46" t="n"/>
      <c r="AT219" s="25" t="inlineStr">
        <is>
          <t>Auto de archivo</t>
        </is>
      </c>
    </row>
    <row r="220">
      <c r="A220" s="25" t="inlineStr">
        <is>
          <t>217-2016</t>
        </is>
      </c>
      <c r="B220" s="25" t="n">
        <v>382916</v>
      </c>
      <c r="G220" s="25" t="inlineStr">
        <is>
          <t xml:space="preserve">Aseo de terraza provoca que los excrementos de la mascota lleguen a la calle </t>
        </is>
      </c>
      <c r="H220" s="25" t="inlineStr">
        <is>
          <t xml:space="preserve">Margarita </t>
        </is>
      </c>
      <c r="S220" s="25">
        <f>CONCATENATE(I220," ",J220," ",K220," ",L220," ",M220," ",N220," ",O220," ",P220," ",Q220," ",R220)</f>
        <v/>
      </c>
      <c r="T220" s="25" t="inlineStr">
        <is>
          <t>no reporta</t>
        </is>
      </c>
      <c r="U220" s="25" t="inlineStr">
        <is>
          <t>no reporta</t>
        </is>
      </c>
      <c r="V220" s="25" t="inlineStr">
        <is>
          <t xml:space="preserve">Patricia Lopez </t>
        </is>
      </c>
      <c r="W220" s="25" t="inlineStr">
        <is>
          <t>KR</t>
        </is>
      </c>
      <c r="X220" s="25" t="n">
        <v>31</v>
      </c>
      <c r="AA220" s="25" t="n">
        <v>38</v>
      </c>
      <c r="AB220" s="25" t="inlineStr">
        <is>
          <t>A</t>
        </is>
      </c>
      <c r="AC220" s="25" t="n">
        <v>26</v>
      </c>
      <c r="AD220" s="25" t="inlineStr">
        <is>
          <t>SUR</t>
        </is>
      </c>
      <c r="AG220" s="25">
        <f>CONCATENATE(W220," ",X220," ",Y220," ",Z220," ",AA220," ",AB220," ",AC220," ",AD220," ",AE220," ",AF220)</f>
        <v/>
      </c>
      <c r="AH220" s="25" t="inlineStr">
        <is>
          <t>no reporta</t>
        </is>
      </c>
      <c r="AI220" s="25" t="inlineStr">
        <is>
          <t>no reporta</t>
        </is>
      </c>
      <c r="AP220" s="34" t="n">
        <v>42508</v>
      </c>
      <c r="AQ220" s="34" t="n">
        <v>42493</v>
      </c>
      <c r="AR220" s="46" t="n"/>
      <c r="AT220" s="25" t="inlineStr">
        <is>
          <t>Auto de archivo</t>
        </is>
      </c>
    </row>
    <row r="221">
      <c r="A221" s="25" t="inlineStr">
        <is>
          <t>218-2016</t>
        </is>
      </c>
      <c r="B221" s="25" t="n">
        <v>376703</v>
      </c>
      <c r="C221" s="25" t="inlineStr">
        <is>
          <t>ESPACIO PUBLICOS VERDES</t>
        </is>
      </c>
      <c r="G221" s="25" t="inlineStr">
        <is>
          <t xml:space="preserve">Poda de arbol de limon y residuos vegetales en espacio publico </t>
        </is>
      </c>
      <c r="H221" s="25" t="inlineStr">
        <is>
          <t>Anonimo</t>
        </is>
      </c>
      <c r="S221" s="25">
        <f>CONCATENATE(I221," ",J221," ",K221," ",L221," ",M221," ",N221," ",O221," ",P221," ",Q221," ",R221)</f>
        <v/>
      </c>
      <c r="T221" s="25" t="inlineStr">
        <is>
          <t>no reporta</t>
        </is>
      </c>
      <c r="U221" s="25" t="inlineStr">
        <is>
          <t>no reporta</t>
        </is>
      </c>
      <c r="V221" s="25" t="inlineStr">
        <is>
          <t>Por determinar</t>
        </is>
      </c>
      <c r="W221" s="25" t="inlineStr">
        <is>
          <t>KR</t>
        </is>
      </c>
      <c r="X221" s="25" t="n">
        <v>45</v>
      </c>
      <c r="Y221" s="25" t="inlineStr">
        <is>
          <t>A</t>
        </is>
      </c>
      <c r="AA221" s="25" t="n">
        <v>33</v>
      </c>
      <c r="AB221" s="25" t="inlineStr">
        <is>
          <t>B</t>
        </is>
      </c>
      <c r="AC221" s="25" t="n">
        <v>26</v>
      </c>
      <c r="AD221" s="25" t="inlineStr">
        <is>
          <t>SUR</t>
        </is>
      </c>
      <c r="AG221" s="25">
        <f>CONCATENATE(W221," ",X221," ",Y221," ",Z221," ",AA221," ",AB221," ",AC221," ",AD221," ",AE221," ",AF221)</f>
        <v/>
      </c>
      <c r="AH221" s="25" t="inlineStr">
        <is>
          <t>no reporta</t>
        </is>
      </c>
      <c r="AI221" s="25" t="inlineStr">
        <is>
          <t>no reporta</t>
        </is>
      </c>
      <c r="AP221" s="34" t="n">
        <v>42508</v>
      </c>
      <c r="AQ221" s="34" t="n">
        <v>42459</v>
      </c>
      <c r="AR221" s="46" t="n"/>
      <c r="AT221" s="25" t="inlineStr">
        <is>
          <t>Auto de archivo</t>
        </is>
      </c>
      <c r="AV221" s="38" t="n"/>
      <c r="AX221" s="38" t="n"/>
    </row>
    <row r="222">
      <c r="A222" s="25" t="inlineStr">
        <is>
          <t>219-2016</t>
        </is>
      </c>
      <c r="B222" s="25" t="n">
        <v>368685</v>
      </c>
      <c r="C222" s="25" t="inlineStr">
        <is>
          <t>ESPACIO PUBLICOS VERDES</t>
        </is>
      </c>
      <c r="G222" s="25" t="inlineStr">
        <is>
          <t>Arboles de urapan ubicados en el conjunto residencial la hacienda obstruyen bajante de vivienda</t>
        </is>
      </c>
      <c r="H222" s="25" t="inlineStr">
        <is>
          <t xml:space="preserve">Comunidad </t>
        </is>
      </c>
      <c r="S222" s="25">
        <f>CONCATENATE(I222," ",J222," ",K222," ",L222," ",M222," ",N222," ",O222," ",P222," ",Q222," ",R222)</f>
        <v/>
      </c>
      <c r="T222" s="25" t="inlineStr">
        <is>
          <t>no reporta</t>
        </is>
      </c>
      <c r="U222" s="25" t="inlineStr">
        <is>
          <t>no reporta</t>
        </is>
      </c>
      <c r="V222" s="25" t="inlineStr">
        <is>
          <t xml:space="preserve">Nubia Bedoya </t>
        </is>
      </c>
      <c r="W222" s="25" t="inlineStr">
        <is>
          <t>CL</t>
        </is>
      </c>
      <c r="X222" s="25" t="n">
        <v>23</v>
      </c>
      <c r="Z222" s="25" t="inlineStr">
        <is>
          <t>SUR</t>
        </is>
      </c>
      <c r="AA222" s="25" t="n">
        <v>27</v>
      </c>
      <c r="AC222" s="25" t="n">
        <v>64</v>
      </c>
      <c r="AF222" s="25" t="inlineStr">
        <is>
          <t>Loma Benedictinos</t>
        </is>
      </c>
      <c r="AG222" s="25">
        <f>CONCATENATE(W222," ",X222," ",Y222," ",Z222," ",AA222," ",AB222," ",AC222," ",AD222," ",AE222," ",AF222)</f>
        <v/>
      </c>
      <c r="AH222" s="25" t="inlineStr">
        <is>
          <t>no reporta</t>
        </is>
      </c>
      <c r="AI222" s="25" t="inlineStr">
        <is>
          <t>no reporta</t>
        </is>
      </c>
      <c r="AJ222" s="25" t="inlineStr">
        <is>
          <t>Zuñiga</t>
        </is>
      </c>
      <c r="AO222" s="25" t="n">
        <v>4</v>
      </c>
      <c r="AP222" s="34" t="n">
        <v>42508</v>
      </c>
      <c r="AQ222" s="34" t="n">
        <v>42612</v>
      </c>
      <c r="AR222" s="46" t="n"/>
      <c r="AT222" s="25" t="inlineStr">
        <is>
          <t>Auto de archivo</t>
        </is>
      </c>
      <c r="AV222" s="38" t="n"/>
      <c r="AX222" s="38" t="n"/>
    </row>
    <row r="223">
      <c r="A223" s="25" t="inlineStr">
        <is>
          <t>220-2016</t>
        </is>
      </c>
      <c r="B223" s="25" t="n">
        <v>370313</v>
      </c>
      <c r="C223" s="25" t="inlineStr">
        <is>
          <t>LOTE-PREDIO</t>
        </is>
      </c>
      <c r="D223" s="25" t="inlineStr">
        <is>
          <t>ESCOMBROS</t>
        </is>
      </c>
      <c r="G223" s="25" t="inlineStr">
        <is>
          <t xml:space="preserve">Escombros en espacio publico que obstaculizan la via hace un mes según peticionario </t>
        </is>
      </c>
      <c r="H223" s="25" t="inlineStr">
        <is>
          <t>Maria Nereida Acevedo</t>
        </is>
      </c>
      <c r="I223" s="25" t="inlineStr">
        <is>
          <t>KR</t>
        </is>
      </c>
      <c r="J223" s="25" t="n">
        <v>27</v>
      </c>
      <c r="M223" s="25" t="n">
        <v>36</v>
      </c>
      <c r="N223" s="25" t="inlineStr">
        <is>
          <t>B</t>
        </is>
      </c>
      <c r="O223" s="25" t="n">
        <v>4</v>
      </c>
      <c r="P223" s="25" t="inlineStr">
        <is>
          <t>SUR</t>
        </is>
      </c>
      <c r="R223" s="25" t="inlineStr">
        <is>
          <t xml:space="preserve">El Chocho </t>
        </is>
      </c>
      <c r="S223" s="25">
        <f>CONCATENATE(I223," ",J223," ",K223," ",L223," ",M223," ",N223," ",O223," ",P223," ",Q223," ",R223)</f>
        <v/>
      </c>
      <c r="T223" s="25" t="n">
        <v>43671024</v>
      </c>
      <c r="U223" s="25" t="inlineStr">
        <is>
          <t>5970908 - 3117916273</t>
        </is>
      </c>
      <c r="V223" s="25" t="inlineStr">
        <is>
          <t xml:space="preserve">Olver Ochoa </t>
        </is>
      </c>
      <c r="W223" s="25" t="inlineStr">
        <is>
          <t>KR</t>
        </is>
      </c>
      <c r="X223" s="25" t="n">
        <v>27</v>
      </c>
      <c r="AA223" s="25" t="n">
        <v>36</v>
      </c>
      <c r="AB223" s="25" t="inlineStr">
        <is>
          <t>B</t>
        </is>
      </c>
      <c r="AC223" s="25" t="n">
        <v>4</v>
      </c>
      <c r="AF223" s="25" t="inlineStr">
        <is>
          <t>lote 4 (barrio Isla Santodomingo)</t>
        </is>
      </c>
      <c r="AG223" s="25">
        <f>CONCATENATE(W223," ",X223," ",Y223," ",Z223," ",AA223," ",AB223," ",AC223," ",AD223," ",AE223," ",AF223)</f>
        <v/>
      </c>
      <c r="AH223" s="25" t="inlineStr">
        <is>
          <t>no reporta</t>
        </is>
      </c>
      <c r="AI223" s="25" t="inlineStr">
        <is>
          <t>no reporta</t>
        </is>
      </c>
      <c r="AJ223" s="25" t="inlineStr">
        <is>
          <t>El Chocho</t>
        </is>
      </c>
      <c r="AO223" s="25" t="n">
        <v>5</v>
      </c>
      <c r="AP223" s="34" t="n">
        <v>42508</v>
      </c>
      <c r="AQ223" s="34" t="n">
        <v>42522</v>
      </c>
      <c r="AR223" s="46" t="n"/>
      <c r="AT223" s="25" t="inlineStr">
        <is>
          <t>Auto de archivo</t>
        </is>
      </c>
    </row>
    <row r="224">
      <c r="A224" s="25" t="inlineStr">
        <is>
          <t>221-2016</t>
        </is>
      </c>
      <c r="B224" s="25" t="n">
        <v>371378</v>
      </c>
      <c r="C224" s="25" t="inlineStr">
        <is>
          <t>LOTE-PREDIO</t>
        </is>
      </c>
      <c r="G224" s="25" t="inlineStr">
        <is>
          <t xml:space="preserve">Atencion de queja por tubo que pasa fuera de la malla de cerramiento del predio </t>
        </is>
      </c>
      <c r="H224" s="25" t="inlineStr">
        <is>
          <t>Julieta Mosquera Muñoz</t>
        </is>
      </c>
      <c r="I224" s="25" t="inlineStr">
        <is>
          <t>CL</t>
        </is>
      </c>
      <c r="J224" s="25" t="n">
        <v>36</v>
      </c>
      <c r="K224" s="25" t="inlineStr">
        <is>
          <t>D</t>
        </is>
      </c>
      <c r="L224" s="25" t="inlineStr">
        <is>
          <t>SUR</t>
        </is>
      </c>
      <c r="M224" s="25" t="n">
        <v>24</v>
      </c>
      <c r="O224" s="25" t="n">
        <v>50</v>
      </c>
      <c r="R224" s="25" t="inlineStr">
        <is>
          <t>Loma del atravezado</t>
        </is>
      </c>
      <c r="S224" s="25">
        <f>CONCATENATE(I224," ",J224," ",K224," ",L224," ",M224," ",N224," ",O224," ",P224," ",Q224," ",R224)</f>
        <v/>
      </c>
      <c r="T224" s="25" t="n">
        <v>43616713</v>
      </c>
      <c r="U224" s="25" t="inlineStr">
        <is>
          <t>5701058 - 3216467538</t>
        </is>
      </c>
      <c r="V224" s="25" t="inlineStr">
        <is>
          <t xml:space="preserve">Luz Elena Ayala </t>
        </is>
      </c>
      <c r="W224" s="25" t="inlineStr">
        <is>
          <t>CL</t>
        </is>
      </c>
      <c r="X224" s="25" t="n">
        <v>36</v>
      </c>
      <c r="Y224" s="25" t="inlineStr">
        <is>
          <t>D</t>
        </is>
      </c>
      <c r="Z224" s="25" t="inlineStr">
        <is>
          <t>SUR</t>
        </is>
      </c>
      <c r="AA224" s="25" t="n">
        <v>24</v>
      </c>
      <c r="AC224" s="25" t="n">
        <v>50</v>
      </c>
      <c r="AF224" s="25" t="inlineStr">
        <is>
          <t>casa 12</t>
        </is>
      </c>
      <c r="AG224" s="25">
        <f>CONCATENATE(W224," ",X224," ",Y224," ",Z224," ",AA224," ",AB224," ",AC224," ",AD224," ",AE224," ",AF224)</f>
        <v/>
      </c>
      <c r="AH224" s="25" t="n">
        <v>43821747</v>
      </c>
      <c r="AI224" s="25" t="inlineStr">
        <is>
          <t>no reporta</t>
        </is>
      </c>
      <c r="AJ224" s="25" t="inlineStr">
        <is>
          <t>Loma El Atravezado</t>
        </is>
      </c>
      <c r="AO224" s="25" t="n">
        <v>4</v>
      </c>
      <c r="AP224" s="34" t="n">
        <v>42508</v>
      </c>
      <c r="AQ224" s="34" t="n">
        <v>42444</v>
      </c>
      <c r="AR224" s="46" t="n"/>
      <c r="AT224" s="25" t="inlineStr">
        <is>
          <t>Auto de archivo</t>
        </is>
      </c>
      <c r="AV224" s="38" t="n"/>
      <c r="AX224" s="38" t="n"/>
    </row>
    <row r="225">
      <c r="A225" s="25" t="inlineStr">
        <is>
          <t>222-2016</t>
        </is>
      </c>
      <c r="B225" s="25" t="n">
        <v>367617</v>
      </c>
      <c r="C225" s="25" t="inlineStr">
        <is>
          <t>LOTE-PREDIO</t>
        </is>
      </c>
      <c r="G225" s="25" t="inlineStr">
        <is>
          <t>Afectacion por condiciones de riesgo en lote</t>
        </is>
      </c>
      <c r="H225" s="25" t="inlineStr">
        <is>
          <t>Nataly Echeverry</t>
        </is>
      </c>
      <c r="I225" s="25" t="inlineStr">
        <is>
          <t>KR</t>
        </is>
      </c>
      <c r="J225" s="25" t="n">
        <v>24</v>
      </c>
      <c r="K225" s="25" t="inlineStr">
        <is>
          <t>F</t>
        </is>
      </c>
      <c r="L225" s="25" t="inlineStr">
        <is>
          <t>SUR</t>
        </is>
      </c>
      <c r="M225" s="25" t="n">
        <v>40</v>
      </c>
      <c r="O225" s="25" t="n">
        <v>53</v>
      </c>
      <c r="R225" s="25" t="inlineStr">
        <is>
          <t>el salado</t>
        </is>
      </c>
      <c r="S225" s="25">
        <f>CONCATENATE(I225," ",J225," ",K225," ",L225," ",M225," ",N225," ",O225," ",P225," ",Q225," ",R225)</f>
        <v/>
      </c>
      <c r="T225" s="25" t="inlineStr">
        <is>
          <t>no reporta</t>
        </is>
      </c>
      <c r="U225" s="25" t="inlineStr">
        <is>
          <t>2923750-3320740-3012565324</t>
        </is>
      </c>
      <c r="V225" s="25" t="inlineStr">
        <is>
          <t xml:space="preserve">Hernando Bastidas </t>
        </is>
      </c>
      <c r="AF225" s="25" t="inlineStr">
        <is>
          <t>el salado</t>
        </is>
      </c>
      <c r="AG225" s="25">
        <f>CONCATENATE(W225," ",X225," ",Y225," ",Z225," ",AA225," ",AB225," ",AC225," ",AD225," ",AE225," ",AF225)</f>
        <v/>
      </c>
      <c r="AH225" s="25" t="inlineStr">
        <is>
          <t>no reporta</t>
        </is>
      </c>
      <c r="AI225" s="25" t="n">
        <v>2923750</v>
      </c>
      <c r="AJ225" s="25" t="inlineStr">
        <is>
          <t>El Salado</t>
        </is>
      </c>
      <c r="AO225" s="25" t="n">
        <v>6</v>
      </c>
      <c r="AP225" s="34" t="n">
        <v>42508</v>
      </c>
      <c r="AQ225" s="34" t="n">
        <v>42522</v>
      </c>
      <c r="AR225" s="46" t="n"/>
      <c r="AT225" s="25" t="inlineStr">
        <is>
          <t>Auto de archivo</t>
        </is>
      </c>
    </row>
    <row r="226">
      <c r="A226" s="25" t="inlineStr">
        <is>
          <t>223-2016</t>
        </is>
      </c>
      <c r="B226" s="25" t="n">
        <v>373517</v>
      </c>
      <c r="D226" s="25" t="inlineStr">
        <is>
          <t>RESIDUOS SOLIDOS</t>
        </is>
      </c>
      <c r="G226" s="25" t="inlineStr">
        <is>
          <t>Colegio la presentacion saca los residuos solidos en horas no indicadas</t>
        </is>
      </c>
      <c r="H226" s="25" t="inlineStr">
        <is>
          <t xml:space="preserve">Cesar Rave </t>
        </is>
      </c>
      <c r="S226" s="25">
        <f>CONCATENATE(I226," ",J226," ",K226," ",L226," ",M226," ",N226," ",O226," ",P226," ",Q226," ",R226)</f>
        <v/>
      </c>
      <c r="T226" s="25" t="inlineStr">
        <is>
          <t>no reporta</t>
        </is>
      </c>
      <c r="U226" s="25" t="n">
        <v>3394013</v>
      </c>
      <c r="V226" s="25" t="inlineStr">
        <is>
          <t>Colegio la presentacion envigado</t>
        </is>
      </c>
      <c r="W226" s="25" t="inlineStr">
        <is>
          <t>CL</t>
        </is>
      </c>
      <c r="X226" s="25" t="n">
        <v>37</v>
      </c>
      <c r="Z226" s="25" t="inlineStr">
        <is>
          <t>SUR</t>
        </is>
      </c>
      <c r="AA226" s="25" t="n">
        <v>43</v>
      </c>
      <c r="AB226" s="25" t="inlineStr">
        <is>
          <t>A</t>
        </is>
      </c>
      <c r="AC226" s="25" t="n">
        <v>67</v>
      </c>
      <c r="AF226" s="25" t="inlineStr">
        <is>
          <t xml:space="preserve">abajo del parque </t>
        </is>
      </c>
      <c r="AG226" s="25">
        <f>CONCATENATE(W226," ",X226," ",Y226," ",Z226," ",AA226," ",AB226," ",AC226," ",AD226," ",AE226," ",AF226)</f>
        <v/>
      </c>
      <c r="AH226" s="25" t="n">
        <v>21804902</v>
      </c>
      <c r="AI226" s="25" t="n">
        <v>2761252</v>
      </c>
      <c r="AJ226" s="25" t="inlineStr">
        <is>
          <t>Zona Centro</t>
        </is>
      </c>
      <c r="AO226" s="25" t="n">
        <v>9</v>
      </c>
      <c r="AP226" s="34" t="n">
        <v>42508</v>
      </c>
      <c r="AQ226" s="34" t="n">
        <v>42440</v>
      </c>
      <c r="AR226" s="46" t="n"/>
      <c r="AT226" s="25" t="inlineStr">
        <is>
          <t>Auto de archivo</t>
        </is>
      </c>
    </row>
    <row r="227">
      <c r="A227" s="25" t="inlineStr">
        <is>
          <t>224-2016</t>
        </is>
      </c>
      <c r="B227" s="25" t="n">
        <v>367622</v>
      </c>
      <c r="D227" s="25" t="inlineStr">
        <is>
          <t>RESIDUOS SOLIDOS</t>
        </is>
      </c>
      <c r="G227" s="25" t="inlineStr">
        <is>
          <t>La floristeria kenedy esta invadiendo el esoacio publico con los residuos</t>
        </is>
      </c>
      <c r="H227" s="25" t="inlineStr">
        <is>
          <t>anonimo</t>
        </is>
      </c>
      <c r="S227" s="25">
        <f>CONCATENATE(I227," ",J227," ",K227," ",L227," ",M227," ",N227," ",O227," ",P227," ",Q227," ",R227)</f>
        <v/>
      </c>
      <c r="T227" s="25" t="inlineStr">
        <is>
          <t>no reporta</t>
        </is>
      </c>
      <c r="U227" s="25" t="inlineStr">
        <is>
          <t>no reporta</t>
        </is>
      </c>
      <c r="V227" s="25" t="inlineStr">
        <is>
          <t>floristeria kenedy</t>
        </is>
      </c>
      <c r="AF227" s="25" t="inlineStr">
        <is>
          <t>magnolia</t>
        </is>
      </c>
      <c r="AG227" s="25">
        <f>CONCATENATE(W227," ",X227," ",Y227," ",Z227," ",AA227," ",AB227," ",AC227," ",AD227," ",AE227," ",AF227)</f>
        <v/>
      </c>
      <c r="AH227" s="25" t="inlineStr">
        <is>
          <t>no reporta</t>
        </is>
      </c>
      <c r="AI227" s="25" t="inlineStr">
        <is>
          <t>no reporta</t>
        </is>
      </c>
      <c r="AJ227" s="25" t="inlineStr">
        <is>
          <t>La Magnolia</t>
        </is>
      </c>
      <c r="AO227" s="25" t="n">
        <v>9</v>
      </c>
      <c r="AP227" s="34" t="n">
        <v>42508</v>
      </c>
      <c r="AQ227" s="34" t="n">
        <v>42426</v>
      </c>
      <c r="AR227" s="46" t="n"/>
      <c r="AT227" s="25" t="inlineStr">
        <is>
          <t>Auto de archivo</t>
        </is>
      </c>
    </row>
    <row r="228">
      <c r="A228" s="25" t="inlineStr">
        <is>
          <t>225-2016</t>
        </is>
      </c>
      <c r="B228" s="25" t="n">
        <v>367692</v>
      </c>
      <c r="D228" s="25" t="inlineStr">
        <is>
          <t>RESIDUOS SOLIDOS</t>
        </is>
      </c>
      <c r="G228" s="25" t="inlineStr">
        <is>
          <t>Disposicion inadecuada de residuos solidos en el separador vial en horas inadecuadas</t>
        </is>
      </c>
      <c r="H228" s="25" t="inlineStr">
        <is>
          <t>anonimo</t>
        </is>
      </c>
      <c r="S228" s="25">
        <f>CONCATENATE(I228," ",J228," ",K228," ",L228," ",M228," ",N228," ",O228," ",P228," ",Q228," ",R228)</f>
        <v/>
      </c>
      <c r="T228" s="25" t="inlineStr">
        <is>
          <t>no reporta</t>
        </is>
      </c>
      <c r="U228" s="25" t="inlineStr">
        <is>
          <t>no reporta</t>
        </is>
      </c>
      <c r="V228" s="25" t="inlineStr">
        <is>
          <t xml:space="preserve">Alba </t>
        </is>
      </c>
      <c r="W228" s="25" t="inlineStr">
        <is>
          <t>CL</t>
        </is>
      </c>
      <c r="X228" s="25" t="n">
        <v>39</v>
      </c>
      <c r="Z228" s="25" t="inlineStr">
        <is>
          <t>SUR</t>
        </is>
      </c>
      <c r="AA228" s="25" t="n">
        <v>33</v>
      </c>
      <c r="AC228" s="25" t="n">
        <v>27</v>
      </c>
      <c r="AF228" s="25" t="inlineStr">
        <is>
          <t>barrio mesa</t>
        </is>
      </c>
      <c r="AG228" s="25">
        <f>CONCATENATE(W228," ",X228," ",Y228," ",Z228," ",AA228," ",AB228," ",AC228," ",AD228," ",AE228," ",AF228)</f>
        <v/>
      </c>
      <c r="AH228" s="25" t="inlineStr">
        <is>
          <t>no reporta</t>
        </is>
      </c>
      <c r="AI228" s="25" t="inlineStr">
        <is>
          <t>no reporta</t>
        </is>
      </c>
      <c r="AJ228" s="25" t="inlineStr">
        <is>
          <t>Mesa</t>
        </is>
      </c>
      <c r="AO228" s="25" t="n">
        <v>9</v>
      </c>
      <c r="AP228" s="34" t="n">
        <v>42508</v>
      </c>
      <c r="AQ228" s="34" t="n">
        <v>42439</v>
      </c>
      <c r="AR228" s="46" t="n"/>
      <c r="AT228" s="25" t="inlineStr">
        <is>
          <t>Auto de archivo</t>
        </is>
      </c>
    </row>
    <row r="229">
      <c r="A229" s="25" t="inlineStr">
        <is>
          <t>226-2016</t>
        </is>
      </c>
      <c r="B229" s="25" t="n">
        <v>367623</v>
      </c>
      <c r="C229" s="25" t="inlineStr">
        <is>
          <t>FLORA</t>
        </is>
      </c>
      <c r="G229" s="25" t="inlineStr">
        <is>
          <t>Poda de   unas palmas de corozo en horas de la noche</t>
        </is>
      </c>
      <c r="H229" s="25" t="inlineStr">
        <is>
          <t>Juan  guillermo Echeverry Correa</t>
        </is>
      </c>
      <c r="S229" s="25">
        <f>CONCATENATE(I229," ",J229," ",K229," ",L229," ",M229," ",N229," ",O229," ",P229," ",Q229," ",R229)</f>
        <v/>
      </c>
      <c r="U229" s="25" t="inlineStr">
        <is>
          <t>3320406-3044740203</t>
        </is>
      </c>
      <c r="V229" s="25" t="inlineStr">
        <is>
          <t>Jhon jairo Muñoz</t>
        </is>
      </c>
      <c r="W229" s="25" t="inlineStr">
        <is>
          <t>CL</t>
        </is>
      </c>
      <c r="X229" s="25" t="n">
        <v>32</v>
      </c>
      <c r="Z229" s="25" t="inlineStr">
        <is>
          <t>SUR</t>
        </is>
      </c>
      <c r="AA229" s="25" t="n">
        <v>47</v>
      </c>
      <c r="AC229" s="25" t="n">
        <v>46</v>
      </c>
      <c r="AG229" s="25">
        <f>CONCATENATE(W229," ",X229," ",Y229," ",Z229," ",AA229," ",AB229," ",AC229," ",AD229," ",AE229," ",AF229)</f>
        <v/>
      </c>
      <c r="AH229" s="25" t="inlineStr">
        <is>
          <t>no reporta</t>
        </is>
      </c>
      <c r="AI229" s="25" t="n">
        <v>3327123</v>
      </c>
      <c r="AP229" s="34" t="n">
        <v>42508</v>
      </c>
      <c r="AQ229" s="34" t="n">
        <v>42429</v>
      </c>
      <c r="AR229" s="46" t="n"/>
      <c r="AT229" s="25" t="inlineStr">
        <is>
          <t>Auto de archivo</t>
        </is>
      </c>
      <c r="AV229" s="38" t="n"/>
      <c r="AX229" s="38" t="n"/>
    </row>
    <row r="230">
      <c r="A230" s="25" t="inlineStr">
        <is>
          <t>227-2016</t>
        </is>
      </c>
      <c r="B230" s="25" t="n">
        <v>367907</v>
      </c>
      <c r="C230" s="25" t="inlineStr">
        <is>
          <t>LOTE-PREDIO</t>
        </is>
      </c>
      <c r="D230" s="25" t="inlineStr">
        <is>
          <t>ESCOMBROS</t>
        </is>
      </c>
      <c r="G230" s="25" t="inlineStr">
        <is>
          <t>Acumulacion de escombros y material de recicleje</t>
        </is>
      </c>
      <c r="H230" s="25" t="inlineStr">
        <is>
          <t>Paula Quintero</t>
        </is>
      </c>
      <c r="S230" s="25">
        <f>CONCATENATE(I230," ",J230," ",K230," ",L230," ",M230," ",N230," ",O230," ",P230," ",Q230," ",R230)</f>
        <v/>
      </c>
      <c r="T230" s="25" t="inlineStr">
        <is>
          <t>no reporta</t>
        </is>
      </c>
      <c r="U230" s="25" t="n">
        <v>2702831</v>
      </c>
      <c r="V230" s="25" t="inlineStr">
        <is>
          <t>Wilson Alvarez</t>
        </is>
      </c>
      <c r="W230" s="25" t="inlineStr">
        <is>
          <t>CL</t>
        </is>
      </c>
      <c r="X230" s="25" t="n">
        <v>39</v>
      </c>
      <c r="Y230" s="25" t="inlineStr">
        <is>
          <t>D</t>
        </is>
      </c>
      <c r="Z230" s="25" t="inlineStr">
        <is>
          <t>SUR</t>
        </is>
      </c>
      <c r="AA230" s="25" t="n">
        <v>39</v>
      </c>
      <c r="AB230" s="25" t="inlineStr">
        <is>
          <t>B</t>
        </is>
      </c>
      <c r="AC230" s="25" t="n">
        <v>36</v>
      </c>
      <c r="AF230" s="25" t="inlineStr">
        <is>
          <t>Alto de las flores</t>
        </is>
      </c>
      <c r="AG230" s="25">
        <f>CONCATENATE(W230," ",X230," ",Y230," ",Z230," ",AA230," ",AB230," ",AC230," ",AD230," ",AE230," ",AF230)</f>
        <v/>
      </c>
      <c r="AH230" s="25" t="inlineStr">
        <is>
          <t>no reporta</t>
        </is>
      </c>
      <c r="AO230" s="25" t="n">
        <v>3</v>
      </c>
      <c r="AP230" s="34" t="n">
        <v>42508</v>
      </c>
      <c r="AQ230" s="34" t="n">
        <v>42439</v>
      </c>
      <c r="AR230" s="46" t="n"/>
      <c r="AT230" s="25" t="inlineStr">
        <is>
          <t>Auto de archivo</t>
        </is>
      </c>
      <c r="AV230" s="38" t="n"/>
      <c r="AX230" s="38" t="n"/>
    </row>
    <row r="231">
      <c r="A231" s="25" t="inlineStr">
        <is>
          <t>228-2016</t>
        </is>
      </c>
      <c r="B231" s="25" t="n">
        <v>372565</v>
      </c>
      <c r="C231" s="25" t="inlineStr">
        <is>
          <t>LOTE-PREDIO</t>
        </is>
      </c>
      <c r="D231" s="25" t="inlineStr">
        <is>
          <t>RESIDUOS SOLIDOS</t>
        </is>
      </c>
      <c r="G231" s="25" t="inlineStr">
        <is>
          <t>tiran basura y maleza a su predio</t>
        </is>
      </c>
      <c r="H231" s="25" t="inlineStr">
        <is>
          <t>Jose Ingirio rico</t>
        </is>
      </c>
      <c r="I231" s="25" t="inlineStr">
        <is>
          <t>CL</t>
        </is>
      </c>
      <c r="J231" s="25" t="n">
        <v>25</v>
      </c>
      <c r="K231" s="25" t="inlineStr">
        <is>
          <t>C</t>
        </is>
      </c>
      <c r="L231" s="25" t="inlineStr">
        <is>
          <t>SUR</t>
        </is>
      </c>
      <c r="M231" s="25" t="n">
        <v>25</v>
      </c>
      <c r="N231" s="25" t="inlineStr">
        <is>
          <t>B</t>
        </is>
      </c>
      <c r="O231" s="25" t="n">
        <v>55</v>
      </c>
      <c r="R231" s="25" t="inlineStr">
        <is>
          <t>el dorado</t>
        </is>
      </c>
      <c r="S231" s="25">
        <f>CONCATENATE(I231," ",J231," ",K231," ",L231," ",M231," ",N231," ",O231," ",P231," ",Q231," ",R231)</f>
        <v/>
      </c>
      <c r="T231" s="25" t="inlineStr">
        <is>
          <t>no reporta</t>
        </is>
      </c>
      <c r="U231" s="25" t="inlineStr">
        <is>
          <t>no reporta</t>
        </is>
      </c>
      <c r="V231" s="25" t="inlineStr">
        <is>
          <t>Por determinar</t>
        </is>
      </c>
      <c r="W231" s="25" t="inlineStr">
        <is>
          <t>CL</t>
        </is>
      </c>
      <c r="X231" s="25" t="n">
        <v>25</v>
      </c>
      <c r="Y231" s="25" t="inlineStr">
        <is>
          <t>C</t>
        </is>
      </c>
      <c r="Z231" s="25" t="inlineStr">
        <is>
          <t>SUR</t>
        </is>
      </c>
      <c r="AA231" s="25" t="n">
        <v>25</v>
      </c>
      <c r="AB231" s="25" t="inlineStr">
        <is>
          <t>B</t>
        </is>
      </c>
      <c r="AC231" s="25" t="n">
        <v>55</v>
      </c>
      <c r="AF231" s="25" t="inlineStr">
        <is>
          <t>El atravezado</t>
        </is>
      </c>
      <c r="AG231" s="25">
        <f>CONCATENATE(W231," ",X231," ",Y231," ",Z231," ",AA231," ",AB231," ",AC231," ",AD231," ",AE231," ",AF231)</f>
        <v/>
      </c>
      <c r="AH231" s="25" t="inlineStr">
        <is>
          <t>no reporta</t>
        </is>
      </c>
      <c r="AI231" s="25" t="inlineStr">
        <is>
          <t>no reporta</t>
        </is>
      </c>
      <c r="AO231" s="25" t="n">
        <v>4</v>
      </c>
      <c r="AP231" s="34" t="n">
        <v>42508</v>
      </c>
      <c r="AQ231" s="34" t="n">
        <v>42557</v>
      </c>
      <c r="AR231" s="46" t="n"/>
      <c r="AT231" s="25" t="inlineStr">
        <is>
          <t>Auto de archivo</t>
        </is>
      </c>
    </row>
    <row r="232">
      <c r="A232" s="25" t="inlineStr">
        <is>
          <t>229-2016</t>
        </is>
      </c>
      <c r="B232" s="25" t="n">
        <v>372566</v>
      </c>
      <c r="C232" s="25" t="inlineStr">
        <is>
          <t>LOTE-PREDIO</t>
        </is>
      </c>
      <c r="D232" s="25" t="inlineStr">
        <is>
          <t>ESCOMBROS</t>
        </is>
      </c>
      <c r="G232" s="25" t="inlineStr">
        <is>
          <t>Enseguida de la direcion citada hay un lote abandonado lleno d escombros y maleza</t>
        </is>
      </c>
      <c r="H232" s="25" t="inlineStr">
        <is>
          <t>elkin Agudelo</t>
        </is>
      </c>
      <c r="I232" s="25" t="inlineStr">
        <is>
          <t>CL</t>
        </is>
      </c>
      <c r="J232" s="25" t="n">
        <v>25</v>
      </c>
      <c r="K232" s="25" t="inlineStr">
        <is>
          <t>C</t>
        </is>
      </c>
      <c r="L232" s="25" t="inlineStr">
        <is>
          <t>SUR</t>
        </is>
      </c>
      <c r="M232" s="25" t="n">
        <v>25</v>
      </c>
      <c r="N232" s="25" t="inlineStr">
        <is>
          <t>B</t>
        </is>
      </c>
      <c r="O232" s="25" t="n">
        <v>55</v>
      </c>
      <c r="R232" s="25" t="inlineStr">
        <is>
          <t>las cometas</t>
        </is>
      </c>
      <c r="S232" s="25">
        <f>CONCATENATE(I232," ",J232," ",K232," ",L232," ",M232," ",N232," ",O232," ",P232," ",Q232," ",R232)</f>
        <v/>
      </c>
      <c r="T232" s="25" t="n">
        <v>98564063</v>
      </c>
      <c r="U232" s="25" t="inlineStr">
        <is>
          <t>no reporta</t>
        </is>
      </c>
      <c r="V232" s="25" t="inlineStr">
        <is>
          <t>Perjudicante por determinar</t>
        </is>
      </c>
      <c r="W232" s="25" t="inlineStr">
        <is>
          <t>DG</t>
        </is>
      </c>
      <c r="X232" s="25" t="n">
        <v>34</v>
      </c>
      <c r="Y232" s="25" t="inlineStr">
        <is>
          <t>DD</t>
        </is>
      </c>
      <c r="Z232" s="25" t="inlineStr">
        <is>
          <t>SUR</t>
        </is>
      </c>
      <c r="AA232" s="25" t="n">
        <v>28</v>
      </c>
      <c r="AF232" s="25" t="inlineStr">
        <is>
          <t>las cometas</t>
        </is>
      </c>
      <c r="AG232" s="25">
        <f>CONCATENATE(W232," ",X232," ",Y232," ",Z232," ",AA232," ",AB232," ",AC232," ",AD232," ",AE232," ",AF232)</f>
        <v/>
      </c>
      <c r="AH232" s="25" t="inlineStr">
        <is>
          <t>no reporta</t>
        </is>
      </c>
      <c r="AI232" s="25" t="inlineStr">
        <is>
          <t>no reporta</t>
        </is>
      </c>
      <c r="AO232" s="25" t="n">
        <v>4</v>
      </c>
      <c r="AP232" s="34" t="n">
        <v>42508</v>
      </c>
      <c r="AQ232" s="34" t="n">
        <v>42523</v>
      </c>
      <c r="AR232" s="46" t="n"/>
      <c r="AT232" s="25" t="inlineStr">
        <is>
          <t>Auto de archivo</t>
        </is>
      </c>
    </row>
    <row r="233">
      <c r="A233" s="25" t="inlineStr">
        <is>
          <t>230-2016</t>
        </is>
      </c>
      <c r="B233" s="25" t="n">
        <v>372572</v>
      </c>
      <c r="C233" s="25" t="inlineStr">
        <is>
          <t>HÍDRICO</t>
        </is>
      </c>
      <c r="G233" s="25" t="inlineStr">
        <is>
          <t>El señor Oscar esta  haciendo mal uso del recurso hidrico</t>
        </is>
      </c>
      <c r="H233" s="25" t="inlineStr">
        <is>
          <t>anonimo</t>
        </is>
      </c>
      <c r="S233" s="25">
        <f>CONCATENATE(I233," ",J233," ",K233," ",L233," ",M233," ",N233," ",O233," ",P233," ",Q233," ",R233)</f>
        <v/>
      </c>
      <c r="T233" s="25" t="inlineStr">
        <is>
          <t>no reporta</t>
        </is>
      </c>
      <c r="U233" s="25" t="inlineStr">
        <is>
          <t>no reporta</t>
        </is>
      </c>
      <c r="V233" s="25" t="inlineStr">
        <is>
          <t>Oscar humberto Arango</t>
        </is>
      </c>
      <c r="W233" s="25" t="inlineStr">
        <is>
          <t>CL</t>
        </is>
      </c>
      <c r="X233" s="25" t="n">
        <v>39</v>
      </c>
      <c r="Y233" s="25" t="inlineStr">
        <is>
          <t>B</t>
        </is>
      </c>
      <c r="Z233" s="25" t="inlineStr">
        <is>
          <t>SUR</t>
        </is>
      </c>
      <c r="AA233" s="25" t="n">
        <v>29</v>
      </c>
      <c r="AC233" s="25" t="n">
        <v>33</v>
      </c>
      <c r="AD233" s="25" t="inlineStr">
        <is>
          <t>SUR</t>
        </is>
      </c>
      <c r="AG233" s="25">
        <f>CONCATENATE(W233," ",X233," ",Y233," ",Z233," ",AA233," ",AB233," ",AC233," ",AD233," ",AE233," ",AF233)</f>
        <v/>
      </c>
      <c r="AH233" s="25" t="n">
        <v>71555260</v>
      </c>
      <c r="AI233" s="25" t="n">
        <v>2761397</v>
      </c>
      <c r="AP233" s="34" t="n">
        <v>42508</v>
      </c>
      <c r="AQ233" s="34" t="n">
        <v>42431</v>
      </c>
      <c r="AR233" s="46" t="n"/>
      <c r="AT233" s="25" t="inlineStr">
        <is>
          <t>Auto de archivo</t>
        </is>
      </c>
    </row>
    <row r="234">
      <c r="A234" s="25" t="inlineStr">
        <is>
          <t>231-2016</t>
        </is>
      </c>
      <c r="B234" s="25" t="n">
        <v>363798</v>
      </c>
      <c r="C234" s="25" t="inlineStr">
        <is>
          <t>FAUNA DOMÉSTICA</t>
        </is>
      </c>
      <c r="G234" s="25" t="inlineStr">
        <is>
          <t>El dia 18 de enero se presenta una agrecion a un canino por parte de una mascota agresiva</t>
        </is>
      </c>
      <c r="H234" s="25" t="inlineStr">
        <is>
          <t>Ana Cristina Moscoso</t>
        </is>
      </c>
      <c r="S234" s="25">
        <f>CONCATENATE(I234," ",J234," ",K234," ",L234," ",M234," ",N234," ",O234," ",P234," ",Q234," ",R234)</f>
        <v/>
      </c>
      <c r="T234" s="25" t="n">
        <v>42870024</v>
      </c>
      <c r="U234" s="25" t="inlineStr">
        <is>
          <t>no reporta</t>
        </is>
      </c>
      <c r="V234" s="25" t="inlineStr">
        <is>
          <t xml:space="preserve">Mauricio Duque </t>
        </is>
      </c>
      <c r="W234" s="25" t="inlineStr">
        <is>
          <t>KR</t>
        </is>
      </c>
      <c r="X234" s="25" t="n">
        <v>36</v>
      </c>
      <c r="Y234" s="25" t="inlineStr">
        <is>
          <t>B</t>
        </is>
      </c>
      <c r="AA234" s="25" t="n">
        <v>40</v>
      </c>
      <c r="AB234" s="25" t="inlineStr">
        <is>
          <t>AA</t>
        </is>
      </c>
      <c r="AC234" s="25" t="n">
        <v>45</v>
      </c>
      <c r="AD234" s="25" t="inlineStr">
        <is>
          <t>SUR</t>
        </is>
      </c>
      <c r="AF234" s="25" t="inlineStr">
        <is>
          <t>el dorado</t>
        </is>
      </c>
      <c r="AG234" s="25">
        <f>CONCATENATE(W234," ",X234," ",Y234," ",Z234," ",AA234," ",AB234," ",AC234," ",AD234," ",AE234," ",AF234)</f>
        <v/>
      </c>
      <c r="AH234" s="25" t="inlineStr">
        <is>
          <t>no reporta</t>
        </is>
      </c>
      <c r="AI234" s="25" t="inlineStr">
        <is>
          <t>no reporta</t>
        </is>
      </c>
      <c r="AO234" s="25" t="n">
        <v>7</v>
      </c>
      <c r="AP234" s="34" t="n">
        <v>42508</v>
      </c>
      <c r="AQ234" s="34" t="n">
        <v>42433</v>
      </c>
      <c r="AR234" s="46" t="n"/>
      <c r="AT234" s="25" t="inlineStr">
        <is>
          <t>Auto de archivo</t>
        </is>
      </c>
      <c r="AV234" s="38" t="n"/>
      <c r="AX234" s="38" t="n"/>
    </row>
    <row r="235">
      <c r="A235" s="25" t="inlineStr">
        <is>
          <t>232-2016</t>
        </is>
      </c>
      <c r="B235" s="25" t="n">
        <v>371275</v>
      </c>
      <c r="C235" s="25" t="inlineStr">
        <is>
          <t>LOTE-PREDIO</t>
        </is>
      </c>
      <c r="D235" s="25" t="inlineStr">
        <is>
          <t>MATERIALES DE CONSTRUCCIÓN</t>
        </is>
      </c>
      <c r="G235" s="25" t="inlineStr">
        <is>
          <t>La obra que se encuentra ubicada en la calle 45 sur sale n single a invadir el anden</t>
        </is>
      </c>
      <c r="H235" s="25" t="inlineStr">
        <is>
          <t>anonimo</t>
        </is>
      </c>
      <c r="S235" s="25">
        <f>CONCATENATE(I235," ",J235," ",K235," ",L235," ",M235," ",N235," ",O235," ",P235," ",Q235," ",R235)</f>
        <v/>
      </c>
      <c r="T235" s="25" t="inlineStr">
        <is>
          <t>no reporta</t>
        </is>
      </c>
      <c r="U235" s="25" t="inlineStr">
        <is>
          <t>no reporta</t>
        </is>
      </c>
      <c r="V235" s="25" t="inlineStr">
        <is>
          <t>perjudicante por determinar</t>
        </is>
      </c>
      <c r="AF235" s="25" t="inlineStr">
        <is>
          <t>el oasis</t>
        </is>
      </c>
      <c r="AG235" s="25">
        <f>CONCATENATE(W235," ",X235," ",Y235," ",Z235," ",AA235," ",AB235," ",AC235," ",AD235," ",AE235," ",AF235)</f>
        <v/>
      </c>
      <c r="AH235" s="25" t="inlineStr">
        <is>
          <t>no reporta</t>
        </is>
      </c>
      <c r="AI235" s="25" t="inlineStr">
        <is>
          <t>no reporta</t>
        </is>
      </c>
      <c r="AO235" s="25" t="n">
        <v>7</v>
      </c>
      <c r="AP235" s="34" t="n">
        <v>42508</v>
      </c>
      <c r="AQ235" s="34" t="n">
        <v>42528</v>
      </c>
      <c r="AR235" s="46" t="n"/>
      <c r="AT235" s="25" t="inlineStr">
        <is>
          <t>Auto de archivo</t>
        </is>
      </c>
      <c r="AV235" s="38" t="n"/>
      <c r="AX235" s="38" t="n"/>
    </row>
    <row r="236">
      <c r="A236" s="25" t="inlineStr">
        <is>
          <t>233-2016</t>
        </is>
      </c>
      <c r="B236" s="25" t="n">
        <v>371276</v>
      </c>
      <c r="C236" s="25" t="inlineStr">
        <is>
          <t>LOTE-PREDIO</t>
        </is>
      </c>
      <c r="D236" s="25" t="inlineStr">
        <is>
          <t>MATERIALES DE CONSTRUCCIÓN</t>
        </is>
      </c>
      <c r="G236" s="25" t="inlineStr">
        <is>
          <t>obra que genera polvo, no tiene senderos, y los encargados no arreglan los daños causados en la via</t>
        </is>
      </c>
      <c r="H236" s="25" t="inlineStr">
        <is>
          <t>anonimo</t>
        </is>
      </c>
      <c r="S236" s="25">
        <f>CONCATENATE(I236," ",J236," ",K236," ",L236," ",M236," ",N236," ",O236," ",P236," ",Q236," ",R236)</f>
        <v/>
      </c>
      <c r="T236" s="25" t="inlineStr">
        <is>
          <t>no reporta</t>
        </is>
      </c>
      <c r="U236" s="25" t="inlineStr">
        <is>
          <t>no reporta</t>
        </is>
      </c>
      <c r="V236" s="25" t="inlineStr">
        <is>
          <t>Por determinar</t>
        </is>
      </c>
      <c r="AF236" s="25" t="inlineStr">
        <is>
          <t>la cuadrita</t>
        </is>
      </c>
      <c r="AG236" s="25">
        <f>CONCATENATE(W236," ",X236," ",Y236," ",Z236," ",AA236," ",AB236," ",AC236," ",AD236," ",AE236," ",AF236)</f>
        <v/>
      </c>
      <c r="AO236" s="25" t="n">
        <v>6</v>
      </c>
      <c r="AP236" s="34" t="n">
        <v>42508</v>
      </c>
      <c r="AQ236" s="34" t="n">
        <v>42523</v>
      </c>
      <c r="AR236" s="46" t="n"/>
      <c r="AT236" s="25" t="inlineStr">
        <is>
          <t>Auto de archivo</t>
        </is>
      </c>
      <c r="AV236" s="38" t="n"/>
      <c r="AX236" s="38" t="n"/>
    </row>
    <row r="237">
      <c r="A237" s="25" t="inlineStr">
        <is>
          <t>234-2016</t>
        </is>
      </c>
      <c r="B237" s="25" t="n">
        <v>371293</v>
      </c>
      <c r="D237" s="25" t="inlineStr">
        <is>
          <t>RESIDUOS SOLIDOS</t>
        </is>
      </c>
      <c r="G237" s="25" t="inlineStr">
        <is>
          <t>Mal manejo de residuos solidos  por parte de un señor del boulevar de alcala</t>
        </is>
      </c>
      <c r="H237" s="25" t="inlineStr">
        <is>
          <t>Anonimo</t>
        </is>
      </c>
      <c r="R237" s="25" t="inlineStr">
        <is>
          <t>alcala</t>
        </is>
      </c>
      <c r="S237" s="25">
        <f>CONCATENATE(I237," ",J237," ",K237," ",L237," ",M237," ",N237," ",O237," ",P237," ",Q237," ",R237)</f>
        <v/>
      </c>
      <c r="T237" s="25" t="inlineStr">
        <is>
          <t>no reporta</t>
        </is>
      </c>
      <c r="U237" s="25" t="inlineStr">
        <is>
          <t>no reporta</t>
        </is>
      </c>
      <c r="V237" s="25" t="inlineStr">
        <is>
          <t>por determinar</t>
        </is>
      </c>
      <c r="AF237" s="25" t="inlineStr">
        <is>
          <t>alcala</t>
        </is>
      </c>
      <c r="AG237" s="25">
        <f>CONCATENATE(W237," ",X237," ",Y237," ",Z237," ",AA237," ",AB237," ",AC237," ",AD237," ",AE237," ",AF237)</f>
        <v/>
      </c>
      <c r="AH237" s="25" t="inlineStr">
        <is>
          <t>no reporta</t>
        </is>
      </c>
      <c r="AI237" s="25" t="inlineStr">
        <is>
          <t>no reporta</t>
        </is>
      </c>
      <c r="AO237" s="25" t="n">
        <v>8</v>
      </c>
      <c r="AP237" s="34" t="n">
        <v>42508</v>
      </c>
      <c r="AQ237" s="34" t="n">
        <v>42434</v>
      </c>
      <c r="AR237" s="46" t="n"/>
      <c r="AT237" s="25" t="inlineStr">
        <is>
          <t>Auto de archivo</t>
        </is>
      </c>
    </row>
    <row r="238">
      <c r="A238" s="25" t="inlineStr">
        <is>
          <t>235-2016</t>
        </is>
      </c>
      <c r="B238" s="25" t="n">
        <v>370639</v>
      </c>
      <c r="D238" s="25" t="inlineStr">
        <is>
          <t>RESIDUOS SOLIDOS</t>
        </is>
      </c>
      <c r="G238" s="25" t="inlineStr">
        <is>
          <t>Acumulacion permanaente  de residuos solidos por varios vecinos desde hace tres meses</t>
        </is>
      </c>
      <c r="H238" s="25" t="inlineStr">
        <is>
          <t>Lucelly Castañeda</t>
        </is>
      </c>
      <c r="I238" s="25" t="inlineStr">
        <is>
          <t>KR</t>
        </is>
      </c>
      <c r="J238" s="25" t="n">
        <v>24</v>
      </c>
      <c r="K238" s="25" t="inlineStr">
        <is>
          <t>D</t>
        </is>
      </c>
      <c r="L238" s="25" t="inlineStr">
        <is>
          <t>SUR</t>
        </is>
      </c>
      <c r="M238" s="25" t="n">
        <v>40</v>
      </c>
      <c r="O238" s="25" t="n">
        <v>502</v>
      </c>
      <c r="R238" s="25" t="inlineStr">
        <is>
          <t>sector el cristo el vallano</t>
        </is>
      </c>
      <c r="S238" s="25">
        <f>CONCATENATE(I238," ",J238," ",K238," ",L238," ",M238," ",N238," ",O238," ",P238," ",Q238," ",R238)</f>
        <v/>
      </c>
      <c r="T238" s="25" t="n">
        <v>42866171</v>
      </c>
      <c r="U238" s="25" t="n">
        <v>3310598</v>
      </c>
      <c r="V238" s="25" t="inlineStr">
        <is>
          <t xml:space="preserve">varios usuarios </t>
        </is>
      </c>
      <c r="W238" s="25" t="inlineStr">
        <is>
          <t>KR</t>
        </is>
      </c>
      <c r="X238" s="25" t="n">
        <v>24</v>
      </c>
      <c r="Y238" s="25" t="inlineStr">
        <is>
          <t>D</t>
        </is>
      </c>
      <c r="Z238" s="25" t="inlineStr">
        <is>
          <t>SUR</t>
        </is>
      </c>
      <c r="AA238" s="25" t="n">
        <v>40</v>
      </c>
      <c r="AC238" s="25" t="n">
        <v>502</v>
      </c>
      <c r="AF238" s="25" t="inlineStr">
        <is>
          <t>el vallano</t>
        </is>
      </c>
      <c r="AG238" s="25">
        <f>CONCATENATE(W238," ",X238," ",Y238," ",Z238," ",AA238," ",AB238," ",AC238," ",AD238," ",AE238," ",AF238)</f>
        <v/>
      </c>
      <c r="AH238" s="25" t="inlineStr">
        <is>
          <t>no reporta</t>
        </is>
      </c>
      <c r="AI238" s="25" t="inlineStr">
        <is>
          <t>no reporta</t>
        </is>
      </c>
      <c r="AJ238" s="25" t="inlineStr">
        <is>
          <t>El Salado</t>
        </is>
      </c>
      <c r="AO238" s="25" t="n">
        <v>6</v>
      </c>
      <c r="AP238" s="34" t="n">
        <v>42508</v>
      </c>
      <c r="AQ238" s="34" t="n">
        <v>42522</v>
      </c>
      <c r="AR238" s="46" t="n"/>
      <c r="AT238" s="25" t="inlineStr">
        <is>
          <t>Auto de archivo</t>
        </is>
      </c>
      <c r="AV238" s="38" t="n"/>
      <c r="AX238" s="38" t="n"/>
    </row>
    <row r="239">
      <c r="A239" s="25" t="inlineStr">
        <is>
          <t>236-2016</t>
        </is>
      </c>
      <c r="B239" s="25" t="n">
        <v>368454</v>
      </c>
      <c r="C239" s="25" t="inlineStr">
        <is>
          <t>LOTE-PREDIO</t>
        </is>
      </c>
      <c r="G239" s="25" t="inlineStr">
        <is>
          <t>lavan con hidrolavadora, gasto de agua y mucho ruido</t>
        </is>
      </c>
      <c r="H239" s="25" t="inlineStr">
        <is>
          <t>de oficio( unidad residencial mim orada)</t>
        </is>
      </c>
      <c r="S239" s="25">
        <f>CONCATENATE(I239," ",J239," ",K239," ",L239," ",M239," ",N239," ",O239," ",P239," ",Q239," ",R239)</f>
        <v/>
      </c>
      <c r="T239" s="25" t="inlineStr">
        <is>
          <t>no reporta</t>
        </is>
      </c>
      <c r="U239" s="25" t="n">
        <v>2704300</v>
      </c>
      <c r="V239" s="25" t="inlineStr">
        <is>
          <t>Pizzas Picolo</t>
        </is>
      </c>
      <c r="W239" s="25" t="inlineStr">
        <is>
          <t>TR</t>
        </is>
      </c>
      <c r="X239" s="25" t="n">
        <v>29</v>
      </c>
      <c r="Z239" s="25" t="inlineStr">
        <is>
          <t>SUR</t>
        </is>
      </c>
      <c r="AA239" s="25" t="n">
        <v>32</v>
      </c>
      <c r="AB239" s="25" t="inlineStr">
        <is>
          <t>B</t>
        </is>
      </c>
      <c r="AC239" s="25" t="n">
        <v>127</v>
      </c>
      <c r="AG239" s="25">
        <f>CONCATENATE(W239," ",X239," ",Y239," ",Z239," ",AA239," ",AB239," ",AC239," ",AD239," ",AE239," ",AF239)</f>
        <v/>
      </c>
      <c r="AH239" s="25" t="inlineStr">
        <is>
          <t>no reporta</t>
        </is>
      </c>
      <c r="AI239" s="25" t="inlineStr">
        <is>
          <t>no reporta</t>
        </is>
      </c>
      <c r="AP239" s="34" t="n">
        <v>42508</v>
      </c>
      <c r="AQ239" s="34" t="n">
        <v>42522</v>
      </c>
      <c r="AR239" s="46" t="n"/>
      <c r="AT239" s="25" t="inlineStr">
        <is>
          <t>Auto de archivo</t>
        </is>
      </c>
      <c r="AV239" s="38" t="n"/>
      <c r="AX239" s="38" t="n"/>
    </row>
    <row r="240">
      <c r="A240" s="25" t="inlineStr">
        <is>
          <t>237-2016</t>
        </is>
      </c>
      <c r="B240" s="25" t="n">
        <v>369148</v>
      </c>
      <c r="D240" s="25" t="inlineStr">
        <is>
          <t>RESIDUOS SOLIDOS</t>
        </is>
      </c>
      <c r="G240" s="25" t="inlineStr">
        <is>
          <t>el negocio sabropollo ubicado en la paz sacan los sobrantes del pollo al espacio publico</t>
        </is>
      </c>
      <c r="H240" s="25" t="inlineStr">
        <is>
          <t>Aninimo</t>
        </is>
      </c>
      <c r="R240" s="25" t="inlineStr">
        <is>
          <t>la paz</t>
        </is>
      </c>
      <c r="S240" s="25">
        <f>CONCATENATE(I240," ",J240," ",K240," ",L240," ",M240," ",N240," ",O240," ",P240," ",Q240," ",R240)</f>
        <v/>
      </c>
      <c r="T240" s="25" t="inlineStr">
        <is>
          <t>no reporta</t>
        </is>
      </c>
      <c r="U240" s="25" t="inlineStr">
        <is>
          <t>no reporta</t>
        </is>
      </c>
      <c r="V240" s="25" t="inlineStr">
        <is>
          <t>sabropollo</t>
        </is>
      </c>
      <c r="AF240" s="25" t="inlineStr">
        <is>
          <t>la paz</t>
        </is>
      </c>
      <c r="AG240" s="25">
        <f>CONCATENATE(W240," ",X240," ",Y240," ",Z240," ",AA240," ",AB240," ",AC240," ",AD240," ",AE240," ",AF240)</f>
        <v/>
      </c>
      <c r="AH240" s="25" t="inlineStr">
        <is>
          <t>no reporta</t>
        </is>
      </c>
      <c r="AI240" s="25" t="inlineStr">
        <is>
          <t>no reporta</t>
        </is>
      </c>
      <c r="AJ240" s="25" t="inlineStr">
        <is>
          <t>La Paz</t>
        </is>
      </c>
      <c r="AO240" s="25" t="n">
        <v>7</v>
      </c>
      <c r="AP240" s="34" t="n">
        <v>42508</v>
      </c>
      <c r="AQ240" s="34" t="n">
        <v>42528</v>
      </c>
      <c r="AR240" s="46" t="n"/>
      <c r="AT240" s="25" t="inlineStr">
        <is>
          <t>Auto de archivo</t>
        </is>
      </c>
      <c r="AV240" s="38" t="n"/>
      <c r="AX240" s="38" t="n"/>
    </row>
    <row r="241">
      <c r="A241" s="25" t="inlineStr">
        <is>
          <t>238-2016</t>
        </is>
      </c>
      <c r="B241" s="25" t="n">
        <v>369149</v>
      </c>
      <c r="C241" s="25" t="inlineStr">
        <is>
          <t>LOTE-PREDIO</t>
        </is>
      </c>
      <c r="G241" s="25" t="inlineStr">
        <is>
          <t>Estan tumbando un guadual</t>
        </is>
      </c>
      <c r="H241" s="25" t="inlineStr">
        <is>
          <t>comunidad</t>
        </is>
      </c>
      <c r="S241" s="25">
        <f>CONCATENATE(I241," ",J241," ",K241," ",L241," ",M241," ",N241," ",O241," ",P241," ",Q241," ",R241)</f>
        <v/>
      </c>
      <c r="T241" s="25" t="inlineStr">
        <is>
          <t>no reporta</t>
        </is>
      </c>
      <c r="U241" s="25" t="inlineStr">
        <is>
          <t>no reporta</t>
        </is>
      </c>
      <c r="V241" s="25" t="inlineStr">
        <is>
          <t>colinas del bosque</t>
        </is>
      </c>
      <c r="AG241" s="25">
        <f>CONCATENATE(W241," ",X241," ",Y241," ",Z241," ",AA241," ",AB241," ",AC241," ",AD241," ",AE241," ",AF241)</f>
        <v/>
      </c>
      <c r="AH241" s="25" t="inlineStr">
        <is>
          <t>no reporta</t>
        </is>
      </c>
      <c r="AI241" s="25" t="inlineStr">
        <is>
          <t>no reporta</t>
        </is>
      </c>
      <c r="AP241" s="34" t="n">
        <v>42508</v>
      </c>
      <c r="AQ241" s="34" t="n">
        <v>42528</v>
      </c>
      <c r="AR241" s="46" t="n"/>
      <c r="AT241" s="25" t="inlineStr">
        <is>
          <t>Auto de archivo</t>
        </is>
      </c>
    </row>
    <row r="242">
      <c r="A242" s="25" t="inlineStr">
        <is>
          <t>239-2016</t>
        </is>
      </c>
      <c r="B242" s="25" t="n">
        <v>366772</v>
      </c>
      <c r="G242" s="25" t="inlineStr">
        <is>
          <t xml:space="preserve">Dos mascotas se pasan a un predio del solicitante  a diferntes horas del dia </t>
        </is>
      </c>
      <c r="H242" s="25" t="inlineStr">
        <is>
          <t>dario Cardona</t>
        </is>
      </c>
      <c r="I242" s="25" t="inlineStr">
        <is>
          <t>CL</t>
        </is>
      </c>
      <c r="J242" s="25" t="n">
        <v>40</v>
      </c>
      <c r="L242" s="25" t="inlineStr">
        <is>
          <t>SUR</t>
        </is>
      </c>
      <c r="M242" s="25" t="n">
        <v>24</v>
      </c>
      <c r="N242" s="25" t="inlineStr">
        <is>
          <t>A</t>
        </is>
      </c>
      <c r="O242" s="25" t="n">
        <v>78</v>
      </c>
      <c r="R242" s="25" t="inlineStr">
        <is>
          <t>el salado</t>
        </is>
      </c>
      <c r="S242" s="25">
        <f>CONCATENATE(I242," ",J242," ",K242," ",L242," ",M242," ",N242," ",O242," ",P242," ",Q242," ",R242)</f>
        <v/>
      </c>
      <c r="T242" s="25" t="n">
        <v>8340746</v>
      </c>
      <c r="U242" s="25" t="n">
        <v>2768949</v>
      </c>
      <c r="V242" s="25" t="inlineStr">
        <is>
          <t>juan andres Giraldo Zapata</t>
        </is>
      </c>
      <c r="W242" s="25" t="inlineStr">
        <is>
          <t>CL</t>
        </is>
      </c>
      <c r="X242" s="25" t="n">
        <v>40</v>
      </c>
      <c r="Z242" s="25" t="inlineStr">
        <is>
          <t>SUR</t>
        </is>
      </c>
      <c r="AA242" s="25" t="n">
        <v>24</v>
      </c>
      <c r="AB242" s="25" t="inlineStr">
        <is>
          <t>A</t>
        </is>
      </c>
      <c r="AC242" s="25" t="n">
        <v>66</v>
      </c>
      <c r="AF242" s="25" t="inlineStr">
        <is>
          <t>el salado</t>
        </is>
      </c>
      <c r="AG242" s="25">
        <f>CONCATENATE(W242," ",X242," ",Y242," ",Z242," ",AA242," ",AB242," ",AC242," ",AD242," ",AE242," ",AF242)</f>
        <v/>
      </c>
      <c r="AH242" s="25" t="inlineStr">
        <is>
          <t>no reporta</t>
        </is>
      </c>
      <c r="AI242" s="25" t="inlineStr">
        <is>
          <t>no reporta</t>
        </is>
      </c>
      <c r="AJ242" s="25" t="inlineStr">
        <is>
          <t>El Salado</t>
        </is>
      </c>
      <c r="AO242" s="25" t="n">
        <v>6</v>
      </c>
      <c r="AP242" s="34" t="n">
        <v>42508</v>
      </c>
      <c r="AQ242" s="34" t="n">
        <v>42523</v>
      </c>
      <c r="AR242" s="46" t="n"/>
      <c r="AT242" s="25" t="inlineStr">
        <is>
          <t>Auto de archivo</t>
        </is>
      </c>
    </row>
    <row r="243">
      <c r="A243" s="25" t="inlineStr">
        <is>
          <t>240-2016</t>
        </is>
      </c>
      <c r="B243" s="25" t="n">
        <v>367615</v>
      </c>
      <c r="D243" s="25" t="inlineStr">
        <is>
          <t>RESIDUOS SOLIDOS</t>
        </is>
      </c>
      <c r="G243" s="25" t="inlineStr">
        <is>
          <t>sacan los residuos en dias y horas no señalados</t>
        </is>
      </c>
      <c r="H243" s="25" t="inlineStr">
        <is>
          <t>anonimo</t>
        </is>
      </c>
      <c r="S243" s="25">
        <f>CONCATENATE(I243," ",J243," ",K243," ",L243," ",M243," ",N243," ",O243," ",P243," ",Q243," ",R243)</f>
        <v/>
      </c>
      <c r="T243" s="25" t="inlineStr">
        <is>
          <t>no reporta</t>
        </is>
      </c>
      <c r="U243" s="25" t="inlineStr">
        <is>
          <t>no reporta</t>
        </is>
      </c>
      <c r="V243" s="25" t="inlineStr">
        <is>
          <t>por determinar</t>
        </is>
      </c>
      <c r="AG243" s="25">
        <f>CONCATENATE(W243," ",X243," ",Y243," ",Z243," ",AA243," ",AB243," ",AC243," ",AD243," ",AE243," ",AF243)</f>
        <v/>
      </c>
      <c r="AH243" s="25" t="inlineStr">
        <is>
          <t>no reporta</t>
        </is>
      </c>
      <c r="AI243" s="25" t="inlineStr">
        <is>
          <t>no reporta</t>
        </is>
      </c>
      <c r="AP243" s="34" t="n">
        <v>42508</v>
      </c>
      <c r="AQ243" s="34" t="n">
        <v>42522</v>
      </c>
      <c r="AR243" s="46" t="n"/>
      <c r="AT243" s="25" t="inlineStr">
        <is>
          <t>Auto de archivo</t>
        </is>
      </c>
    </row>
    <row r="244">
      <c r="A244" s="25" t="inlineStr">
        <is>
          <t>241-2016</t>
        </is>
      </c>
      <c r="B244" s="25" t="n">
        <v>367616</v>
      </c>
      <c r="C244" s="25" t="inlineStr">
        <is>
          <t>FAUNA SILVESTRE</t>
        </is>
      </c>
      <c r="G244" s="25" t="inlineStr">
        <is>
          <t>el administrador de la unidad señor Jose pimienta esta matando las arihuellas</t>
        </is>
      </c>
      <c r="H244" s="25" t="inlineStr">
        <is>
          <t>anonimo</t>
        </is>
      </c>
      <c r="S244" s="25">
        <f>CONCATENATE(I244," ",J244," ",K244," ",L244," ",M244," ",N244," ",O244," ",P244," ",Q244," ",R244)</f>
        <v/>
      </c>
      <c r="T244" s="25" t="inlineStr">
        <is>
          <t>no reporta</t>
        </is>
      </c>
      <c r="U244" s="25" t="inlineStr">
        <is>
          <t>no reporta</t>
        </is>
      </c>
      <c r="V244" s="25" t="inlineStr">
        <is>
          <t>Por determinar</t>
        </is>
      </c>
      <c r="W244" s="25" t="inlineStr">
        <is>
          <t>KR</t>
        </is>
      </c>
      <c r="X244" s="25" t="n">
        <v>27</v>
      </c>
      <c r="Y244" s="25" t="inlineStr">
        <is>
          <t>C</t>
        </is>
      </c>
      <c r="Z244" s="25" t="inlineStr">
        <is>
          <t>SUR</t>
        </is>
      </c>
      <c r="AA244" s="25" t="n">
        <v>23</v>
      </c>
      <c r="AC244" s="25" t="n">
        <v>102</v>
      </c>
      <c r="AG244" s="25">
        <f>CONCATENATE(W244," ",X244," ",Y244," ",Z244," ",AA244," ",AB244," ",AC244," ",AD244," ",AE244," ",AF244)</f>
        <v/>
      </c>
      <c r="AH244" s="25" t="inlineStr">
        <is>
          <t>no reporta</t>
        </is>
      </c>
      <c r="AI244" s="25" t="inlineStr">
        <is>
          <t>no reporta</t>
        </is>
      </c>
      <c r="AP244" s="34" t="n">
        <v>42508</v>
      </c>
      <c r="AQ244" s="34" t="n">
        <v>42508</v>
      </c>
      <c r="AR244" s="46" t="n"/>
      <c r="AT244" s="25" t="inlineStr">
        <is>
          <t>Auto de archivo</t>
        </is>
      </c>
    </row>
    <row r="245">
      <c r="A245" s="25" t="inlineStr">
        <is>
          <t>242-2016</t>
        </is>
      </c>
      <c r="B245" s="25" t="n">
        <v>367619</v>
      </c>
      <c r="D245" s="25" t="inlineStr">
        <is>
          <t>RESIDUOS SOLIDOS</t>
        </is>
      </c>
      <c r="G245" s="25" t="inlineStr">
        <is>
          <t>sencibilizar por mal manejo de residuos solidos, sacan en dias y horas no autorizados</t>
        </is>
      </c>
      <c r="H245" s="25" t="inlineStr">
        <is>
          <t>comunidad</t>
        </is>
      </c>
      <c r="R245" s="25" t="inlineStr">
        <is>
          <t>san mateo</t>
        </is>
      </c>
      <c r="S245" s="25">
        <f>CONCATENATE(I245," ",J245," ",K245," ",L245," ",M245," ",N245," ",O245," ",P245," ",Q245," ",R245)</f>
        <v/>
      </c>
      <c r="T245" s="25" t="inlineStr">
        <is>
          <t>no reporta</t>
        </is>
      </c>
      <c r="U245" s="25" t="inlineStr">
        <is>
          <t>no reporta</t>
        </is>
      </c>
      <c r="V245" s="25" t="inlineStr">
        <is>
          <t>los que viven en esta direccion tv 34d sur 32a 03</t>
        </is>
      </c>
      <c r="W245" s="25" t="inlineStr">
        <is>
          <t>TR</t>
        </is>
      </c>
      <c r="X245" s="25" t="n">
        <v>34</v>
      </c>
      <c r="Y245" s="25" t="inlineStr">
        <is>
          <t>D</t>
        </is>
      </c>
      <c r="Z245" s="25" t="inlineStr">
        <is>
          <t>SUR</t>
        </is>
      </c>
      <c r="AA245" s="25" t="n">
        <v>32</v>
      </c>
      <c r="AB245" s="25" t="inlineStr">
        <is>
          <t>A</t>
        </is>
      </c>
      <c r="AC245" s="25" t="n">
        <v>3</v>
      </c>
      <c r="AF245" s="25" t="inlineStr">
        <is>
          <t>san mateo</t>
        </is>
      </c>
      <c r="AG245" s="25">
        <f>CONCATENATE(W245," ",X245," ",Y245," ",Z245," ",AA245," ",AB245," ",AC245," ",AD245," ",AE245," ",AF245)</f>
        <v/>
      </c>
      <c r="AH245" s="25" t="inlineStr">
        <is>
          <t>no reporta</t>
        </is>
      </c>
      <c r="AI245" s="25" t="inlineStr">
        <is>
          <t>no reporta</t>
        </is>
      </c>
      <c r="AO245" s="25" t="n">
        <v>9</v>
      </c>
      <c r="AP245" s="34" t="n">
        <v>42508</v>
      </c>
      <c r="AQ245" s="34" t="n">
        <v>42522</v>
      </c>
      <c r="AR245" s="46" t="n"/>
      <c r="AT245" s="25" t="inlineStr">
        <is>
          <t>Auto de archivo</t>
        </is>
      </c>
      <c r="AU245" s="25" t="inlineStr">
        <is>
          <t xml:space="preserve">Se realiza sencibilizacion en compañía de Enviaseo en el sector con resultados satisfactorios, igualmente los controles continuaran constantemetne. </t>
        </is>
      </c>
    </row>
    <row r="246">
      <c r="A246" s="25" t="inlineStr">
        <is>
          <t>243-2016</t>
        </is>
      </c>
      <c r="B246" s="25" t="n">
        <v>369604</v>
      </c>
      <c r="C246" s="25" t="inlineStr">
        <is>
          <t>HÍDRICO</t>
        </is>
      </c>
      <c r="G246" s="25" t="inlineStr">
        <is>
          <t>la quebrada el atravezado esta siendo utilizada para lavar carros y para la comunidad bañarse</t>
        </is>
      </c>
      <c r="H246" s="25" t="inlineStr">
        <is>
          <t>juan felipe</t>
        </is>
      </c>
      <c r="R246" s="25" t="inlineStr">
        <is>
          <t>el escobero</t>
        </is>
      </c>
      <c r="S246" s="25">
        <f>CONCATENATE(I246," ",J246," ",K246," ",L246," ",M246," ",N246," ",O246," ",P246," ",Q246," ",R246)</f>
        <v/>
      </c>
      <c r="T246" s="25" t="inlineStr">
        <is>
          <t>no reporta</t>
        </is>
      </c>
      <c r="U246" s="25" t="n">
        <v>3166931006</v>
      </c>
      <c r="V246" s="25" t="inlineStr">
        <is>
          <t>Por determinar</t>
        </is>
      </c>
      <c r="AF246" s="25" t="inlineStr">
        <is>
          <t xml:space="preserve">el escobero </t>
        </is>
      </c>
      <c r="AG246" s="25">
        <f>CONCATENATE(W246," ",X246," ",Y246," ",Z246," ",AA246," ",AB246," ",AC246," ",AD246," ",AE246," ",AF246)</f>
        <v/>
      </c>
      <c r="AH246" s="25" t="inlineStr">
        <is>
          <t>no reporta</t>
        </is>
      </c>
      <c r="AI246" s="25" t="inlineStr">
        <is>
          <t>no reporta</t>
        </is>
      </c>
      <c r="AJ246" s="25" t="inlineStr">
        <is>
          <t>el escobero</t>
        </is>
      </c>
      <c r="AO246" s="25" t="n">
        <v>10</v>
      </c>
      <c r="AP246" s="34" t="n">
        <v>42508</v>
      </c>
      <c r="AQ246" s="34" t="n">
        <v>42492</v>
      </c>
      <c r="AR246" s="46" t="n"/>
      <c r="AT246" s="25" t="inlineStr">
        <is>
          <t>Auto de archivo</t>
        </is>
      </c>
      <c r="AV246" s="38" t="n"/>
      <c r="AX246" s="38" t="n"/>
    </row>
    <row r="247">
      <c r="A247" s="25" t="inlineStr">
        <is>
          <t>244-2016</t>
        </is>
      </c>
      <c r="B247" s="25" t="n">
        <v>364998</v>
      </c>
      <c r="D247" s="25" t="inlineStr">
        <is>
          <t>RESIDUOS SOLIDOS</t>
        </is>
      </c>
      <c r="G247" s="25" t="inlineStr">
        <is>
          <t>en la cra 46a con la 39 a sur  del barrio alcal estan acumulando residuos solidos por el boulevar</t>
        </is>
      </c>
      <c r="H247" s="25" t="inlineStr">
        <is>
          <t>anonimo</t>
        </is>
      </c>
      <c r="R247" s="25" t="inlineStr">
        <is>
          <t>alcala</t>
        </is>
      </c>
      <c r="S247" s="25">
        <f>CONCATENATE(I247," ",J247," ",K247," ",L247," ",M247," ",N247," ",O247," ",P247," ",Q247," ",R247)</f>
        <v/>
      </c>
      <c r="T247" s="25" t="inlineStr">
        <is>
          <t>no reporta</t>
        </is>
      </c>
      <c r="U247" s="25" t="inlineStr">
        <is>
          <t>no reporta</t>
        </is>
      </c>
      <c r="V247" s="25" t="inlineStr">
        <is>
          <t>Por determinar</t>
        </is>
      </c>
      <c r="AF247" s="25" t="inlineStr">
        <is>
          <t>alcala</t>
        </is>
      </c>
      <c r="AG247" s="25">
        <f>CONCATENATE(W247," ",X247," ",Y247," ",Z247," ",AA247," ",AB247," ",AC247," ",AD247," ",AE247," ",AF247)</f>
        <v/>
      </c>
      <c r="AH247" s="25" t="inlineStr">
        <is>
          <t>no reporta</t>
        </is>
      </c>
      <c r="AI247" s="25" t="inlineStr">
        <is>
          <t>no reporta</t>
        </is>
      </c>
      <c r="AO247" s="25" t="n">
        <v>8</v>
      </c>
      <c r="AP247" s="34" t="n">
        <v>42508</v>
      </c>
      <c r="AQ247" s="34" t="n">
        <v>42528</v>
      </c>
      <c r="AR247" s="46" t="n"/>
      <c r="AT247" s="25" t="inlineStr">
        <is>
          <t>Auto de archivo</t>
        </is>
      </c>
      <c r="AV247" s="38" t="n"/>
      <c r="AX247" s="38" t="n"/>
    </row>
    <row r="248">
      <c r="A248" s="25" t="inlineStr">
        <is>
          <t>245-2016</t>
        </is>
      </c>
      <c r="B248" s="25" t="n">
        <v>364786</v>
      </c>
      <c r="D248" s="25" t="inlineStr">
        <is>
          <t>RESIDUOS SOLIDOS</t>
        </is>
      </c>
      <c r="G248" s="25" t="inlineStr">
        <is>
          <t>vecinos que colocan residuos solidos en dias y horas no establecidos, hecer control</t>
        </is>
      </c>
      <c r="H248" s="25" t="inlineStr">
        <is>
          <t>anonimo</t>
        </is>
      </c>
      <c r="R248" s="25" t="inlineStr">
        <is>
          <t>zona centro</t>
        </is>
      </c>
      <c r="S248" s="25">
        <f>CONCATENATE(I248," ",J248," ",K248," ",L248," ",M248," ",N248," ",O248," ",P248," ",Q248," ",R248)</f>
        <v/>
      </c>
      <c r="T248" s="25" t="inlineStr">
        <is>
          <t>no reporta</t>
        </is>
      </c>
      <c r="U248" s="25" t="inlineStr">
        <is>
          <t>no reporta</t>
        </is>
      </c>
      <c r="V248" s="25" t="inlineStr">
        <is>
          <t>habitantes del edificio san felipe</t>
        </is>
      </c>
      <c r="W248" s="25" t="inlineStr">
        <is>
          <t>KR</t>
        </is>
      </c>
      <c r="X248" s="25" t="n">
        <v>40</v>
      </c>
      <c r="Z248" s="25" t="inlineStr">
        <is>
          <t>SUR</t>
        </is>
      </c>
      <c r="AA248" s="25" t="n">
        <v>35</v>
      </c>
      <c r="AC248" s="25" t="n">
        <v>24</v>
      </c>
      <c r="AF248" s="25" t="inlineStr">
        <is>
          <t>zona centro</t>
        </is>
      </c>
      <c r="AG248" s="25">
        <f>CONCATENATE(W248," ",X248," ",Y248," ",Z248," ",AA248," ",AB248," ",AC248," ",AD248," ",AE248," ",AF248)</f>
        <v/>
      </c>
      <c r="AH248" s="25" t="inlineStr">
        <is>
          <t>no reporta</t>
        </is>
      </c>
      <c r="AI248" s="25" t="inlineStr">
        <is>
          <t>no reporta</t>
        </is>
      </c>
      <c r="AJ248" s="25" t="inlineStr">
        <is>
          <t>Zona Centro</t>
        </is>
      </c>
      <c r="AO248" s="25" t="n">
        <v>9</v>
      </c>
      <c r="AP248" s="34" t="n">
        <v>42508</v>
      </c>
      <c r="AQ248" s="34" t="n">
        <v>42523</v>
      </c>
      <c r="AR248" s="46" t="n"/>
      <c r="AT248" s="25" t="inlineStr">
        <is>
          <t>Auto de archivo</t>
        </is>
      </c>
      <c r="AU248" s="25" t="inlineStr">
        <is>
          <t xml:space="preserve">Se realiza sencibilizacion en compañía de Enviaseo en el sector con resultados satisfactorios, igualmente los controles continuaran constantemetne. </t>
        </is>
      </c>
      <c r="AV248" s="38" t="n"/>
      <c r="AX248" s="38" t="n"/>
    </row>
    <row r="249">
      <c r="A249" s="25" t="inlineStr">
        <is>
          <t>246-2016</t>
        </is>
      </c>
      <c r="B249" s="25" t="n">
        <v>364758</v>
      </c>
      <c r="D249" s="25" t="inlineStr">
        <is>
          <t>RESIDUOS SOLIDOS</t>
        </is>
      </c>
      <c r="G249" s="25" t="inlineStr">
        <is>
          <t>vecinos de este sector disponen sus residuos solidos cerca a la urbanizacion porton de alcala</t>
        </is>
      </c>
      <c r="H249" s="25" t="inlineStr">
        <is>
          <t>Administracion porton de alcala</t>
        </is>
      </c>
      <c r="I249" s="25" t="inlineStr">
        <is>
          <t>CL</t>
        </is>
      </c>
      <c r="J249" s="25" t="n">
        <v>39</v>
      </c>
      <c r="K249" s="25" t="inlineStr">
        <is>
          <t>A</t>
        </is>
      </c>
      <c r="L249" s="25" t="inlineStr">
        <is>
          <t>SUR</t>
        </is>
      </c>
      <c r="M249" s="25" t="n">
        <v>43</v>
      </c>
      <c r="N249" s="25" t="inlineStr">
        <is>
          <t>A</t>
        </is>
      </c>
      <c r="O249" s="25" t="n">
        <v>161</v>
      </c>
      <c r="R249" s="25" t="inlineStr">
        <is>
          <t>alcala</t>
        </is>
      </c>
      <c r="S249" s="25">
        <f>CONCATENATE(I249," ",J249," ",K249," ",L249," ",M249," ",N249," ",O249," ",P249," ",Q249," ",R249)</f>
        <v/>
      </c>
      <c r="T249" s="25" t="inlineStr">
        <is>
          <t>no reporta</t>
        </is>
      </c>
      <c r="U249" s="25" t="n">
        <v>2767669</v>
      </c>
      <c r="V249" s="25" t="inlineStr">
        <is>
          <t>Por determinar</t>
        </is>
      </c>
      <c r="AF249" s="25" t="inlineStr">
        <is>
          <t>alcala</t>
        </is>
      </c>
      <c r="AG249" s="25">
        <f>CONCATENATE(W249," ",X249," ",Y249," ",Z249," ",AA249," ",AB249," ",AC249," ",AD249," ",AE249," ",AF249)</f>
        <v/>
      </c>
      <c r="AH249" s="25" t="inlineStr">
        <is>
          <t>no reporta</t>
        </is>
      </c>
      <c r="AI249" s="25" t="inlineStr">
        <is>
          <t>no reporta</t>
        </is>
      </c>
      <c r="AJ249" s="25" t="inlineStr">
        <is>
          <t>Alcalá</t>
        </is>
      </c>
      <c r="AO249" s="25" t="n">
        <v>9</v>
      </c>
      <c r="AP249" s="34" t="n">
        <v>42508</v>
      </c>
      <c r="AQ249" s="34" t="n">
        <v>42528</v>
      </c>
      <c r="AR249" s="46" t="n"/>
      <c r="AT249" s="25" t="inlineStr">
        <is>
          <t>Auto de archivo</t>
        </is>
      </c>
      <c r="AU249" s="25" t="inlineStr">
        <is>
          <t xml:space="preserve">Se realiza sencibilizacion en compañía de Enviaseo en el sector con resultados satisfactorios, igualmente los controles continuaran constantemetne. </t>
        </is>
      </c>
    </row>
    <row r="250">
      <c r="A250" s="25" t="inlineStr">
        <is>
          <t>247-2016</t>
        </is>
      </c>
      <c r="B250" s="25" t="n">
        <v>364999</v>
      </c>
      <c r="D250" s="25" t="inlineStr">
        <is>
          <t>ESCOMBROS</t>
        </is>
      </c>
      <c r="G250" s="25" t="inlineStr">
        <is>
          <t>hay un cajon grande con unos palos obstaculizando la esquina</t>
        </is>
      </c>
      <c r="H250" s="25" t="inlineStr">
        <is>
          <t>anonimo</t>
        </is>
      </c>
      <c r="S250" s="25">
        <f>CONCATENATE(I250," ",J250," ",K250," ",L250," ",M250," ",N250," ",O250," ",P250," ",Q250," ",R250)</f>
        <v/>
      </c>
      <c r="T250" s="25" t="inlineStr">
        <is>
          <t>no reporta</t>
        </is>
      </c>
      <c r="U250" s="25" t="inlineStr">
        <is>
          <t>no reporta</t>
        </is>
      </c>
      <c r="V250" s="25" t="inlineStr">
        <is>
          <t>deconocido</t>
        </is>
      </c>
      <c r="AG250" s="25">
        <f>CONCATENATE(W250," ",X250," ",Y250," ",Z250," ",AA250," ",AB250," ",AC250," ",AD250," ",AE250," ",AF250)</f>
        <v/>
      </c>
      <c r="AH250" s="25" t="inlineStr">
        <is>
          <t>no reporta</t>
        </is>
      </c>
      <c r="AI250" s="25" t="inlineStr">
        <is>
          <t>no reporta</t>
        </is>
      </c>
      <c r="AP250" s="34" t="n">
        <v>42508</v>
      </c>
      <c r="AQ250" s="34" t="n">
        <v>42508</v>
      </c>
      <c r="AR250" s="46" t="n"/>
      <c r="AT250" s="25" t="inlineStr">
        <is>
          <t>Auto de archivo</t>
        </is>
      </c>
      <c r="AU250" s="25" t="inlineStr">
        <is>
          <t>El cajon fue retirado</t>
        </is>
      </c>
    </row>
    <row r="251">
      <c r="A251" s="25" t="inlineStr">
        <is>
          <t>248-2016</t>
        </is>
      </c>
      <c r="B251" s="25" t="n">
        <v>362897</v>
      </c>
      <c r="D251" s="25" t="inlineStr">
        <is>
          <t>RESIDUOS SOLIDOS</t>
        </is>
      </c>
      <c r="G251" s="25" t="inlineStr">
        <is>
          <t>disposicion inadecuada y acumulacion de residuos, solicitan sencibilizacion y control</t>
        </is>
      </c>
      <c r="H251" s="25" t="inlineStr">
        <is>
          <t>anonimo</t>
        </is>
      </c>
      <c r="R251" s="25" t="inlineStr">
        <is>
          <t>la sebastiana</t>
        </is>
      </c>
      <c r="S251" s="25">
        <f>CONCATENATE(I251," ",J251," ",K251," ",L251," ",M251," ",N251," ",O251," ",P251," ",Q251," ",R251)</f>
        <v/>
      </c>
      <c r="T251" s="25" t="inlineStr">
        <is>
          <t>no reporta</t>
        </is>
      </c>
      <c r="U251" s="25" t="inlineStr">
        <is>
          <t>no reporta</t>
        </is>
      </c>
      <c r="V251" s="25" t="inlineStr">
        <is>
          <t xml:space="preserve">varios usuarios </t>
        </is>
      </c>
      <c r="AF251" s="25" t="inlineStr">
        <is>
          <t>la sebastiana</t>
        </is>
      </c>
      <c r="AG251" s="25">
        <f>CONCATENATE(W251," ",X251," ",Y251," ",Z251," ",AA251," ",AB251," ",AC251," ",AD251," ",AE251," ",AF251)</f>
        <v/>
      </c>
      <c r="AH251" s="25" t="inlineStr">
        <is>
          <t>no reporta</t>
        </is>
      </c>
      <c r="AI251" s="25" t="inlineStr">
        <is>
          <t>no reporta</t>
        </is>
      </c>
      <c r="AJ251" s="25" t="inlineStr">
        <is>
          <t>La Sebastiana</t>
        </is>
      </c>
      <c r="AO251" s="25" t="n">
        <v>3</v>
      </c>
      <c r="AP251" s="34" t="n">
        <v>42508</v>
      </c>
      <c r="AQ251" s="34" t="n">
        <v>42528</v>
      </c>
      <c r="AR251" s="46" t="n"/>
      <c r="AT251" s="25" t="inlineStr">
        <is>
          <t>Auto de archivo</t>
        </is>
      </c>
      <c r="AV251" s="38" t="n"/>
      <c r="AX251" s="38" t="n"/>
    </row>
    <row r="252">
      <c r="A252" s="25" t="inlineStr">
        <is>
          <t>249-2016</t>
        </is>
      </c>
      <c r="B252" s="25" t="n">
        <v>387473</v>
      </c>
      <c r="D252" s="25" t="inlineStr">
        <is>
          <t>ESCOMBROS</t>
        </is>
      </c>
      <c r="G252" s="25" t="inlineStr">
        <is>
          <t>La señora mathta saca los escombros a la via y perjudica el paso de los carros</t>
        </is>
      </c>
      <c r="H252" s="25" t="inlineStr">
        <is>
          <t>de oficio</t>
        </is>
      </c>
      <c r="R252" s="25" t="inlineStr">
        <is>
          <t>el salado</t>
        </is>
      </c>
      <c r="S252" s="25">
        <f>CONCATENATE(I252," ",J252," ",K252," ",L252," ",M252," ",N252," ",O252," ",P252," ",Q252," ",R252)</f>
        <v/>
      </c>
      <c r="T252" s="25" t="inlineStr">
        <is>
          <t>no reporta</t>
        </is>
      </c>
      <c r="U252" s="25" t="inlineStr">
        <is>
          <t>no reporta</t>
        </is>
      </c>
      <c r="V252" s="25" t="inlineStr">
        <is>
          <t>martha</t>
        </is>
      </c>
      <c r="W252" s="25" t="inlineStr">
        <is>
          <t>KR</t>
        </is>
      </c>
      <c r="X252" s="25" t="n">
        <v>24</v>
      </c>
      <c r="Y252" s="25" t="inlineStr">
        <is>
          <t>F</t>
        </is>
      </c>
      <c r="Z252" s="25" t="inlineStr">
        <is>
          <t>SUR</t>
        </is>
      </c>
      <c r="AA252" s="25" t="n">
        <v>40</v>
      </c>
      <c r="AC252" s="25" t="n">
        <v>53</v>
      </c>
      <c r="AF252" s="25" t="inlineStr">
        <is>
          <t>el salado</t>
        </is>
      </c>
      <c r="AG252" s="25">
        <f>CONCATENATE(W252," ",X252," ",Y252," ",Z252," ",AA252," ",AB252," ",AC252," ",AD252," ",AE252," ",AF252)</f>
        <v/>
      </c>
      <c r="AH252" s="25" t="inlineStr">
        <is>
          <t>no reporta</t>
        </is>
      </c>
      <c r="AI252" s="25" t="inlineStr">
        <is>
          <t>no reporta</t>
        </is>
      </c>
      <c r="AO252" s="25" t="n">
        <v>6</v>
      </c>
      <c r="AP252" s="34" t="n">
        <v>42509</v>
      </c>
      <c r="AQ252" s="34" t="n">
        <v>42528</v>
      </c>
      <c r="AR252" s="46" t="n"/>
      <c r="AT252" s="25" t="inlineStr">
        <is>
          <t>Auto de archivo</t>
        </is>
      </c>
    </row>
    <row r="253">
      <c r="A253" s="25" t="inlineStr">
        <is>
          <t>250-2016</t>
        </is>
      </c>
      <c r="B253" s="25" t="n">
        <v>387487</v>
      </c>
      <c r="G253" s="25" t="inlineStr">
        <is>
          <t>muerte de un canino por parte de otro, el señor no ha respondido por el momento</t>
        </is>
      </c>
      <c r="H253" s="25" t="inlineStr">
        <is>
          <t>Beatriz Amparo Marin Marin</t>
        </is>
      </c>
      <c r="I253" s="25" t="inlineStr">
        <is>
          <t>CL</t>
        </is>
      </c>
      <c r="J253" s="25" t="n">
        <v>39</v>
      </c>
      <c r="L253" s="25" t="inlineStr">
        <is>
          <t>SUR</t>
        </is>
      </c>
      <c r="M253" s="25" t="n">
        <v>25</v>
      </c>
      <c r="N253" s="25" t="inlineStr">
        <is>
          <t>B</t>
        </is>
      </c>
      <c r="O253" s="25" t="n">
        <v>130</v>
      </c>
      <c r="R253" s="25" t="inlineStr">
        <is>
          <t>camino verde</t>
        </is>
      </c>
      <c r="S253" s="25">
        <f>CONCATENATE(I253," ",J253," ",K253," ",L253," ",M253," ",N253," ",O253," ",P253," ",Q253," ",R253)</f>
        <v/>
      </c>
      <c r="T253" s="25" t="inlineStr">
        <is>
          <t>no reporta</t>
        </is>
      </c>
      <c r="U253" s="25" t="inlineStr">
        <is>
          <t>no reporta</t>
        </is>
      </c>
      <c r="V253" s="25" t="inlineStr">
        <is>
          <t xml:space="preserve">Orlando Rivera Correa </t>
        </is>
      </c>
      <c r="W253" s="25" t="inlineStr">
        <is>
          <t>KR</t>
        </is>
      </c>
      <c r="X253" s="25" t="n">
        <v>29</v>
      </c>
      <c r="Z253" s="25" t="inlineStr">
        <is>
          <t>SUR</t>
        </is>
      </c>
      <c r="AA253" s="25" t="n">
        <v>39</v>
      </c>
      <c r="AB253" s="25" t="inlineStr">
        <is>
          <t>B</t>
        </is>
      </c>
      <c r="AC253" s="25" t="n">
        <v>25</v>
      </c>
      <c r="AF253" s="25" t="inlineStr">
        <is>
          <t>san jose</t>
        </is>
      </c>
      <c r="AG253" s="25">
        <f>CONCATENATE(W253," ",X253," ",Y253," ",Z253," ",AA253," ",AB253," ",AC253," ",AD253," ",AE253," ",AF253)</f>
        <v/>
      </c>
      <c r="AH253" s="25" t="n">
        <v>8299122</v>
      </c>
      <c r="AI253" s="25" t="inlineStr">
        <is>
          <t>no reporta</t>
        </is>
      </c>
      <c r="AO253" s="25" t="n">
        <v>6</v>
      </c>
      <c r="AP253" s="34" t="n">
        <v>42509</v>
      </c>
      <c r="AQ253" s="34" t="n">
        <v>42509</v>
      </c>
      <c r="AR253" s="46" t="n"/>
      <c r="AT253" s="25" t="inlineStr">
        <is>
          <t>Auto de archivo</t>
        </is>
      </c>
    </row>
    <row r="254">
      <c r="A254" s="25" t="inlineStr">
        <is>
          <t>251-2016</t>
        </is>
      </c>
      <c r="B254" s="25" t="n">
        <v>387472</v>
      </c>
      <c r="C254" s="25" t="inlineStr">
        <is>
          <t>FAUNA SILVESTRE</t>
        </is>
      </c>
      <c r="G254" s="25" t="inlineStr">
        <is>
          <t>en esta direccion tienen varios animales silvestres encerrados , cacatuas, loros, pajaros</t>
        </is>
      </c>
      <c r="H254" s="25" t="inlineStr">
        <is>
          <t>anonimo</t>
        </is>
      </c>
      <c r="I254" s="25" t="inlineStr">
        <is>
          <t>KR</t>
        </is>
      </c>
      <c r="J254" s="25" t="n">
        <v>45</v>
      </c>
      <c r="K254" s="25" t="inlineStr">
        <is>
          <t>A</t>
        </is>
      </c>
      <c r="L254" s="25" t="inlineStr">
        <is>
          <t>SUR</t>
        </is>
      </c>
      <c r="M254" s="25" t="n">
        <v>39</v>
      </c>
      <c r="O254" s="25" t="n">
        <v>50</v>
      </c>
      <c r="R254" s="25" t="inlineStr">
        <is>
          <t>alcala</t>
        </is>
      </c>
      <c r="S254" s="25">
        <f>CONCATENATE(I254," ",J254," ",K254," ",L254," ",M254," ",N254," ",O254," ",P254," ",Q254," ",R254)</f>
        <v/>
      </c>
      <c r="T254" s="25" t="inlineStr">
        <is>
          <t>no reporta</t>
        </is>
      </c>
      <c r="U254" s="25" t="inlineStr">
        <is>
          <t>no reporta</t>
        </is>
      </c>
      <c r="V254" s="25" t="inlineStr">
        <is>
          <t>Por determinar</t>
        </is>
      </c>
      <c r="W254" s="25" t="inlineStr">
        <is>
          <t>KR</t>
        </is>
      </c>
      <c r="X254" s="25" t="n">
        <v>45</v>
      </c>
      <c r="Y254" s="25" t="inlineStr">
        <is>
          <t>A</t>
        </is>
      </c>
      <c r="Z254" s="25" t="inlineStr">
        <is>
          <t>SUR</t>
        </is>
      </c>
      <c r="AA254" s="25" t="n">
        <v>39</v>
      </c>
      <c r="AC254" s="25" t="n">
        <v>50</v>
      </c>
      <c r="AF254" s="25" t="inlineStr">
        <is>
          <t>alcala</t>
        </is>
      </c>
      <c r="AG254" s="25">
        <f>CONCATENATE(W254," ",X254," ",Y254," ",Z254," ",AA254," ",AB254," ",AC254," ",AD254," ",AE254," ",AF254)</f>
        <v/>
      </c>
      <c r="AH254" s="25" t="inlineStr">
        <is>
          <t>no reporta</t>
        </is>
      </c>
      <c r="AI254" s="25" t="inlineStr">
        <is>
          <t>no reporta</t>
        </is>
      </c>
      <c r="AJ254" s="25" t="inlineStr">
        <is>
          <t>Alcalá</t>
        </is>
      </c>
      <c r="AO254" s="25" t="n">
        <v>8</v>
      </c>
      <c r="AP254" s="34" t="n">
        <v>42509</v>
      </c>
      <c r="AQ254" s="34" t="n">
        <v>42429</v>
      </c>
      <c r="AR254" s="46" t="n"/>
      <c r="AT254" s="25" t="inlineStr">
        <is>
          <t>Auto de archivo</t>
        </is>
      </c>
      <c r="AU254" s="25" t="inlineStr">
        <is>
          <t>Se archiva por falta de merito, vistia realizada el dia 29-02-2016</t>
        </is>
      </c>
    </row>
    <row r="255">
      <c r="A255" s="25" t="inlineStr">
        <is>
          <t>252-2016</t>
        </is>
      </c>
      <c r="B255" s="25" t="n">
        <v>362504</v>
      </c>
      <c r="D255" s="25" t="inlineStr">
        <is>
          <t>RESIDUOS SOLIDOS</t>
        </is>
      </c>
      <c r="G255" s="25" t="inlineStr">
        <is>
          <t>disposicion inadecuada de residuos solidos y escombros</t>
        </is>
      </c>
      <c r="H255" s="25" t="inlineStr">
        <is>
          <t>comunidad</t>
        </is>
      </c>
      <c r="R255" s="25" t="inlineStr">
        <is>
          <t>primavera</t>
        </is>
      </c>
      <c r="S255" s="25">
        <f>CONCATENATE(I255," ",J255," ",K255," ",L255," ",M255," ",N255," ",O255," ",P255," ",Q255," ",R255)</f>
        <v/>
      </c>
      <c r="T255" s="25" t="inlineStr">
        <is>
          <t>no reporta</t>
        </is>
      </c>
      <c r="U255" s="25" t="inlineStr">
        <is>
          <t>no reporta</t>
        </is>
      </c>
      <c r="V255" s="25" t="inlineStr">
        <is>
          <t>varios usuarios</t>
        </is>
      </c>
      <c r="W255" s="25" t="inlineStr">
        <is>
          <t>CL</t>
        </is>
      </c>
      <c r="X255" s="25" t="n">
        <v>48</v>
      </c>
      <c r="Y255" s="25" t="inlineStr">
        <is>
          <t>C</t>
        </is>
      </c>
      <c r="Z255" s="25" t="inlineStr">
        <is>
          <t>SUR</t>
        </is>
      </c>
      <c r="AA255" s="25" t="n">
        <v>42</v>
      </c>
      <c r="AF255" s="25" t="inlineStr">
        <is>
          <t>señorial</t>
        </is>
      </c>
      <c r="AG255" s="25">
        <f>CONCATENATE(W255," ",X255," ",Y255," ",Z255," ",AA255," ",AB255," ",AC255," ",AD255," ",AE255," ",AF255)</f>
        <v/>
      </c>
      <c r="AH255" s="25" t="inlineStr">
        <is>
          <t>no reporta</t>
        </is>
      </c>
      <c r="AI255" s="25" t="inlineStr">
        <is>
          <t>no reporta</t>
        </is>
      </c>
      <c r="AP255" s="34" t="n">
        <v>42509</v>
      </c>
      <c r="AQ255" s="34" t="n">
        <v>42529</v>
      </c>
      <c r="AR255" s="46" t="n"/>
      <c r="AT255" s="25" t="inlineStr">
        <is>
          <t>Auto de archivo</t>
        </is>
      </c>
      <c r="AU255" s="25" t="inlineStr">
        <is>
          <t xml:space="preserve">Se realiza sencibilizacion en compañía de Enviaseo en el sector con resultados satisfactorios, igualmente los controles continuaran constantemetne. </t>
        </is>
      </c>
    </row>
    <row r="256">
      <c r="A256" s="25" t="inlineStr">
        <is>
          <t>253-2016</t>
        </is>
      </c>
      <c r="B256" s="25" t="n">
        <v>362205</v>
      </c>
      <c r="D256" s="25" t="inlineStr">
        <is>
          <t>ESCOMBROS</t>
        </is>
      </c>
      <c r="G256" s="25" t="inlineStr">
        <is>
          <t>disposicion inadecuada de escombros al lado del CAI de  las flores</t>
        </is>
      </c>
      <c r="H256" s="25" t="inlineStr">
        <is>
          <t>Enviaseo</t>
        </is>
      </c>
      <c r="R256" s="25" t="inlineStr">
        <is>
          <t>primavera</t>
        </is>
      </c>
      <c r="S256" s="25">
        <f>CONCATENATE(I256," ",J256," ",K256," ",L256," ",M256," ",N256," ",O256," ",P256," ",Q256," ",R256)</f>
        <v/>
      </c>
      <c r="T256" s="25" t="inlineStr">
        <is>
          <t>no reporta</t>
        </is>
      </c>
      <c r="U256" s="25" t="n">
        <v>4032000</v>
      </c>
      <c r="V256" s="25" t="inlineStr">
        <is>
          <t>Por determinar</t>
        </is>
      </c>
      <c r="W256" s="25" t="inlineStr">
        <is>
          <t>CL</t>
        </is>
      </c>
      <c r="X256" s="25" t="n">
        <v>49</v>
      </c>
      <c r="Y256" s="25" t="inlineStr">
        <is>
          <t>D</t>
        </is>
      </c>
      <c r="Z256" s="25" t="inlineStr">
        <is>
          <t>SUR</t>
        </is>
      </c>
      <c r="AA256" s="25" t="n">
        <v>40</v>
      </c>
      <c r="AC256" s="25" t="n">
        <v>52</v>
      </c>
      <c r="AF256" s="25" t="inlineStr">
        <is>
          <t>alto las flores</t>
        </is>
      </c>
      <c r="AG256" s="25">
        <f>CONCATENATE(W256," ",X256," ",Y256," ",Z256," ",AA256," ",AB256," ",AC256," ",AD256," ",AE256," ",AF256)</f>
        <v/>
      </c>
      <c r="AH256" s="25" t="inlineStr">
        <is>
          <t>no reporta</t>
        </is>
      </c>
      <c r="AI256" s="25" t="inlineStr">
        <is>
          <t>no reporta</t>
        </is>
      </c>
      <c r="AP256" s="34" t="n">
        <v>42509</v>
      </c>
      <c r="AQ256" s="34" t="n">
        <v>42528</v>
      </c>
      <c r="AR256" s="46" t="n"/>
      <c r="AT256" s="25" t="inlineStr">
        <is>
          <t>Auto de archivo</t>
        </is>
      </c>
    </row>
    <row r="257">
      <c r="A257" s="25" t="inlineStr">
        <is>
          <t>254-2016</t>
        </is>
      </c>
      <c r="B257" s="25" t="n">
        <v>362280</v>
      </c>
      <c r="D257" s="25" t="inlineStr">
        <is>
          <t>RESIDUOS SOLIDOS</t>
        </is>
      </c>
      <c r="G257" s="25" t="inlineStr">
        <is>
          <t>mala disposicion de residuos solidos en dias y horas no establecidas,se solicita control</t>
        </is>
      </c>
      <c r="H257" s="25" t="inlineStr">
        <is>
          <t>Jaime ignacio garcia</t>
        </is>
      </c>
      <c r="I257" s="25" t="inlineStr">
        <is>
          <t>KR</t>
        </is>
      </c>
      <c r="J257" s="25" t="n">
        <v>42</v>
      </c>
      <c r="L257" s="25" t="inlineStr">
        <is>
          <t>SUR</t>
        </is>
      </c>
      <c r="M257" s="25" t="n">
        <v>40</v>
      </c>
      <c r="N257" s="25" t="inlineStr">
        <is>
          <t>C</t>
        </is>
      </c>
      <c r="O257" s="25" t="n">
        <v>4</v>
      </c>
      <c r="R257" s="25" t="inlineStr">
        <is>
          <t>el dorado</t>
        </is>
      </c>
      <c r="S257" s="25">
        <f>CONCATENATE(I257," ",J257," ",K257," ",L257," ",M257," ",N257," ",O257," ",P257," ",Q257," ",R257)</f>
        <v/>
      </c>
      <c r="T257" s="25" t="inlineStr">
        <is>
          <t>no reporta</t>
        </is>
      </c>
      <c r="U257" s="25" t="n">
        <v>2763173</v>
      </c>
      <c r="V257" s="25" t="inlineStr">
        <is>
          <t>varios usuarios</t>
        </is>
      </c>
      <c r="W257" s="25" t="inlineStr">
        <is>
          <t>KR</t>
        </is>
      </c>
      <c r="X257" s="25" t="n">
        <v>42</v>
      </c>
      <c r="Z257" s="25" t="inlineStr">
        <is>
          <t>SUR</t>
        </is>
      </c>
      <c r="AA257" s="25" t="n">
        <v>40</v>
      </c>
      <c r="AB257" s="25" t="inlineStr">
        <is>
          <t>C</t>
        </is>
      </c>
      <c r="AC257" s="25" t="n">
        <v>4</v>
      </c>
      <c r="AF257" s="25" t="inlineStr">
        <is>
          <t>el dorado</t>
        </is>
      </c>
      <c r="AG257" s="25">
        <f>CONCATENATE(W257," ",X257," ",Y257," ",Z257," ",AA257," ",AB257," ",AC257," ",AD257," ",AE257," ",AF257)</f>
        <v/>
      </c>
      <c r="AH257" s="25" t="inlineStr">
        <is>
          <t>no reporta</t>
        </is>
      </c>
      <c r="AI257" s="25" t="inlineStr">
        <is>
          <t>no reporta</t>
        </is>
      </c>
      <c r="AJ257" s="25" t="inlineStr">
        <is>
          <t>El Dorado</t>
        </is>
      </c>
      <c r="AO257" s="25" t="n">
        <v>7</v>
      </c>
      <c r="AP257" s="34" t="n">
        <v>42509</v>
      </c>
      <c r="AQ257" s="34" t="n">
        <v>42528</v>
      </c>
      <c r="AR257" s="46" t="n"/>
      <c r="AT257" s="25" t="inlineStr">
        <is>
          <t>Auto de archivo</t>
        </is>
      </c>
    </row>
    <row r="258">
      <c r="A258" s="25" t="inlineStr">
        <is>
          <t>255-2016</t>
        </is>
      </c>
      <c r="B258" s="25" t="n">
        <v>362097</v>
      </c>
      <c r="D258" s="25" t="inlineStr">
        <is>
          <t>RESIDUOS SOLIDOS</t>
        </is>
      </c>
      <c r="G258" s="25" t="inlineStr">
        <is>
          <t>varios usuarios colocan los residuos solidos de manera inadecuada en este sitio, solicitan vigilancia y control</t>
        </is>
      </c>
      <c r="H258" s="25" t="inlineStr">
        <is>
          <t>Maria Yolanda Henao giraldo</t>
        </is>
      </c>
      <c r="I258" s="25" t="inlineStr">
        <is>
          <t>KR</t>
        </is>
      </c>
      <c r="J258" s="25" t="n">
        <v>29</v>
      </c>
      <c r="L258" s="25" t="inlineStr">
        <is>
          <t>SUR</t>
        </is>
      </c>
      <c r="M258" s="25" t="n">
        <v>40</v>
      </c>
      <c r="O258" s="25" t="n">
        <v>46</v>
      </c>
      <c r="R258" s="25" t="inlineStr">
        <is>
          <t>san jose</t>
        </is>
      </c>
      <c r="S258" s="25">
        <f>CONCATENATE(I258," ",J258," ",K258," ",L258," ",M258," ",N258," ",O258," ",P258," ",Q258," ",R258)</f>
        <v/>
      </c>
      <c r="T258" s="25" t="inlineStr">
        <is>
          <t>no reporta</t>
        </is>
      </c>
      <c r="U258" s="25" t="n">
        <v>6011287</v>
      </c>
      <c r="V258" s="25" t="inlineStr">
        <is>
          <t xml:space="preserve">varios usuarios </t>
        </is>
      </c>
      <c r="W258" s="25" t="inlineStr">
        <is>
          <t>KR</t>
        </is>
      </c>
      <c r="X258" s="25" t="n">
        <v>29</v>
      </c>
      <c r="Z258" s="25" t="inlineStr">
        <is>
          <t>SUR</t>
        </is>
      </c>
      <c r="AA258" s="25" t="n">
        <v>40</v>
      </c>
      <c r="AC258" s="25" t="n">
        <v>46</v>
      </c>
      <c r="AF258" s="25" t="inlineStr">
        <is>
          <t>san jose</t>
        </is>
      </c>
      <c r="AG258" s="25">
        <f>CONCATENATE(W258," ",X258," ",Y258," ",Z258," ",AA258," ",AB258," ",AC258," ",AD258," ",AE258," ",AF258)</f>
        <v/>
      </c>
      <c r="AH258" s="25" t="inlineStr">
        <is>
          <t>no reporta</t>
        </is>
      </c>
      <c r="AI258" s="25" t="inlineStr">
        <is>
          <t>no reporta</t>
        </is>
      </c>
      <c r="AJ258" s="25" t="inlineStr">
        <is>
          <t>San José</t>
        </is>
      </c>
      <c r="AO258" s="25" t="n">
        <v>6</v>
      </c>
      <c r="AP258" s="34" t="n">
        <v>42509</v>
      </c>
      <c r="AQ258" s="34" t="n">
        <v>42528</v>
      </c>
      <c r="AR258" s="46" t="n"/>
      <c r="AT258" s="25" t="inlineStr">
        <is>
          <t>Auto de archivo</t>
        </is>
      </c>
      <c r="AU258" s="25" t="inlineStr">
        <is>
          <t xml:space="preserve">Se realiza sencibilizacion en compañía de Enviaseo en el sector con resultados satisfactorios, igualmente los controles continuaran constantemetne. </t>
        </is>
      </c>
    </row>
    <row r="259">
      <c r="A259" s="25" t="inlineStr">
        <is>
          <t>256-2016</t>
        </is>
      </c>
      <c r="B259" s="25" t="n">
        <v>387105</v>
      </c>
      <c r="C259" s="25" t="inlineStr">
        <is>
          <t>FLORA</t>
        </is>
      </c>
      <c r="G259" s="25" t="inlineStr">
        <is>
          <t>le hecharon mezcla de semento a una palma</t>
        </is>
      </c>
      <c r="H259" s="25" t="inlineStr">
        <is>
          <t>rosario gomez</t>
        </is>
      </c>
      <c r="R259" s="25" t="inlineStr">
        <is>
          <t>el dorado</t>
        </is>
      </c>
      <c r="S259" s="25">
        <f>CONCATENATE(I259," ",J259," ",K259," ",L259," ",M259," ",N259," ",O259," ",P259," ",Q259," ",R259)</f>
        <v/>
      </c>
      <c r="T259" s="25" t="n">
        <v>32420815</v>
      </c>
      <c r="U259" s="25" t="n">
        <v>2763693</v>
      </c>
      <c r="V259" s="25" t="inlineStr">
        <is>
          <t xml:space="preserve">restaurante </t>
        </is>
      </c>
      <c r="AF259" s="25" t="inlineStr">
        <is>
          <t>el dorado</t>
        </is>
      </c>
      <c r="AG259" s="25">
        <f>CONCATENATE(W259," ",X259," ",Y259," ",Z259," ",AA259," ",AB259," ",AC259," ",AD259," ",AE259," ",AF259)</f>
        <v/>
      </c>
      <c r="AH259" s="25" t="inlineStr">
        <is>
          <t>no reporta</t>
        </is>
      </c>
      <c r="AI259" s="25" t="inlineStr">
        <is>
          <t>no reporta</t>
        </is>
      </c>
      <c r="AJ259" s="25" t="inlineStr">
        <is>
          <t>el dorado</t>
        </is>
      </c>
      <c r="AO259" s="25" t="n">
        <v>3</v>
      </c>
      <c r="AP259" s="34" t="n">
        <v>42509</v>
      </c>
      <c r="AQ259" s="34" t="n">
        <v>42527</v>
      </c>
      <c r="AR259" s="46" t="n"/>
      <c r="AT259" s="25" t="inlineStr">
        <is>
          <t>Auto de archivo</t>
        </is>
      </c>
      <c r="AU259" s="25" t="inlineStr">
        <is>
          <t xml:space="preserve">Se realiza sencibilizacion en compañía de Enviaseo en el sector con resultados satisfactorios, igualmente los controles continuaran constantemetne. </t>
        </is>
      </c>
    </row>
    <row r="260">
      <c r="A260" s="25" t="inlineStr">
        <is>
          <t>257-2016</t>
        </is>
      </c>
      <c r="B260" s="25" t="n">
        <v>387104</v>
      </c>
      <c r="C260" s="25" t="inlineStr">
        <is>
          <t>LOTE-PREDIO</t>
        </is>
      </c>
      <c r="G260" s="25" t="inlineStr">
        <is>
          <t>sujetos estan quemando madera en la via publica</t>
        </is>
      </c>
      <c r="H260" s="25" t="inlineStr">
        <is>
          <t>Monitoreo</t>
        </is>
      </c>
      <c r="I260" s="25" t="inlineStr">
        <is>
          <t>DG</t>
        </is>
      </c>
      <c r="J260" s="25" t="n">
        <v>30</v>
      </c>
      <c r="K260" s="25" t="inlineStr">
        <is>
          <t>A</t>
        </is>
      </c>
      <c r="L260" s="25" t="inlineStr">
        <is>
          <t>SUR</t>
        </is>
      </c>
      <c r="M260" s="25" t="n">
        <v>34</v>
      </c>
      <c r="N260" s="25" t="inlineStr">
        <is>
          <t>DD</t>
        </is>
      </c>
      <c r="O260" s="25" t="n">
        <v>36</v>
      </c>
      <c r="S260" s="25">
        <f>CONCATENATE(I260," ",J260," ",K260," ",L260," ",M260," ",N260," ",O260," ",P260," ",Q260," ",R260)</f>
        <v/>
      </c>
      <c r="T260" s="25" t="inlineStr">
        <is>
          <t>no reporta</t>
        </is>
      </c>
      <c r="U260" s="25" t="inlineStr">
        <is>
          <t>no reporta</t>
        </is>
      </c>
      <c r="V260" s="25" t="inlineStr">
        <is>
          <t>por determinar</t>
        </is>
      </c>
      <c r="W260" s="25" t="inlineStr">
        <is>
          <t>DG</t>
        </is>
      </c>
      <c r="X260" s="25" t="n">
        <v>30</v>
      </c>
      <c r="Y260" s="25" t="inlineStr">
        <is>
          <t>A</t>
        </is>
      </c>
      <c r="Z260" s="25" t="inlineStr">
        <is>
          <t>SUR</t>
        </is>
      </c>
      <c r="AA260" s="25" t="n">
        <v>34</v>
      </c>
      <c r="AB260" s="25" t="inlineStr">
        <is>
          <t>DD</t>
        </is>
      </c>
      <c r="AC260" s="25" t="n">
        <v>36</v>
      </c>
      <c r="AG260" s="25">
        <f>CONCATENATE(W260," ",X260," ",Y260," ",Z260," ",AA260," ",AB260," ",AC260," ",AD260," ",AE260," ",AF260)</f>
        <v/>
      </c>
      <c r="AH260" s="25" t="inlineStr">
        <is>
          <t>no reporta</t>
        </is>
      </c>
      <c r="AI260" s="25" t="inlineStr">
        <is>
          <t>no reporta</t>
        </is>
      </c>
      <c r="AO260" s="25" t="n">
        <v>7</v>
      </c>
      <c r="AP260" s="34" t="n">
        <v>42509</v>
      </c>
      <c r="AQ260" s="34" t="n">
        <v>42530</v>
      </c>
      <c r="AR260" s="46" t="n"/>
      <c r="AT260" s="25" t="inlineStr">
        <is>
          <t>Auto de archivo</t>
        </is>
      </c>
    </row>
    <row r="261">
      <c r="A261" s="25" t="inlineStr">
        <is>
          <t>258-2016</t>
        </is>
      </c>
      <c r="B261" s="25" t="n">
        <v>367303</v>
      </c>
      <c r="C261" s="25" t="inlineStr">
        <is>
          <t>FLORA</t>
        </is>
      </c>
      <c r="G261" s="25" t="inlineStr">
        <is>
          <t>la residente del apto 501 esta tirando un liquido al arbol para secarlo</t>
        </is>
      </c>
      <c r="H261" s="25" t="inlineStr">
        <is>
          <t>anonimo</t>
        </is>
      </c>
      <c r="S261" s="25">
        <f>CONCATENATE(I261," ",J261," ",K261," ",L261," ",M261," ",N261," ",O261," ",P261," ",Q261," ",R261)</f>
        <v/>
      </c>
      <c r="T261" s="25" t="inlineStr">
        <is>
          <t>no reporta</t>
        </is>
      </c>
      <c r="U261" s="25" t="inlineStr">
        <is>
          <t>no reporta</t>
        </is>
      </c>
      <c r="V261" s="25" t="inlineStr">
        <is>
          <t>por determinar</t>
        </is>
      </c>
      <c r="W261" s="25" t="inlineStr">
        <is>
          <t>CL</t>
        </is>
      </c>
      <c r="X261" s="25" t="n">
        <v>46</v>
      </c>
      <c r="Y261" s="25" t="inlineStr">
        <is>
          <t>A</t>
        </is>
      </c>
      <c r="Z261" s="25" t="inlineStr">
        <is>
          <t>SUR</t>
        </is>
      </c>
      <c r="AA261" s="25" t="n">
        <v>40</v>
      </c>
      <c r="AB261" s="25" t="inlineStr">
        <is>
          <t>A</t>
        </is>
      </c>
      <c r="AC261" s="25" t="n">
        <v>81</v>
      </c>
      <c r="AF261" s="25" t="inlineStr">
        <is>
          <t>la paz</t>
        </is>
      </c>
      <c r="AG261" s="25">
        <f>CONCATENATE(W261," ",X261," ",Y261," ",Z261," ",AA261," ",AB261," ",AC261," ",AD261," ",AE261," ",AF261)</f>
        <v/>
      </c>
      <c r="AH261" s="25" t="inlineStr">
        <is>
          <t>no reporta</t>
        </is>
      </c>
      <c r="AI261" s="25" t="inlineStr">
        <is>
          <t>no reporta</t>
        </is>
      </c>
      <c r="AJ261" s="25" t="inlineStr">
        <is>
          <t>la paz</t>
        </is>
      </c>
      <c r="AO261" s="25" t="n">
        <v>7</v>
      </c>
      <c r="AP261" s="34" t="n">
        <v>42509</v>
      </c>
      <c r="AQ261" s="34" t="n">
        <v>42407</v>
      </c>
      <c r="AR261" s="46" t="n"/>
      <c r="AT261" s="25" t="inlineStr">
        <is>
          <t>Auto de archivo</t>
        </is>
      </c>
      <c r="AV261" s="38" t="n"/>
      <c r="AX261" s="38" t="n"/>
    </row>
    <row r="262">
      <c r="A262" s="25" t="inlineStr">
        <is>
          <t>259-2016</t>
        </is>
      </c>
      <c r="B262" s="25" t="n">
        <v>387113</v>
      </c>
      <c r="D262" s="25" t="inlineStr">
        <is>
          <t>ESCOMBROS</t>
        </is>
      </c>
      <c r="G262" s="25" t="inlineStr">
        <is>
          <t xml:space="preserve">escombros en via publica </t>
        </is>
      </c>
      <c r="H262" s="25" t="inlineStr">
        <is>
          <t>de oficio</t>
        </is>
      </c>
      <c r="S262" s="25">
        <f>CONCATENATE(I262," ",J262," ",K262," ",L262," ",M262," ",N262," ",O262," ",P262," ",Q262," ",R262)</f>
        <v/>
      </c>
      <c r="T262" s="25" t="inlineStr">
        <is>
          <t>no reporta</t>
        </is>
      </c>
      <c r="U262" s="25" t="inlineStr">
        <is>
          <t>no reporta</t>
        </is>
      </c>
      <c r="V262" s="25" t="inlineStr">
        <is>
          <t>blanca fernandez</t>
        </is>
      </c>
      <c r="W262" s="25" t="inlineStr">
        <is>
          <t>CL</t>
        </is>
      </c>
      <c r="X262" s="25" t="n">
        <v>40</v>
      </c>
      <c r="Y262" s="25" t="inlineStr">
        <is>
          <t>D</t>
        </is>
      </c>
      <c r="Z262" s="25" t="inlineStr">
        <is>
          <t>SUR</t>
        </is>
      </c>
      <c r="AA262" s="25" t="n">
        <v>25</v>
      </c>
      <c r="AB262" s="25" t="inlineStr">
        <is>
          <t>B</t>
        </is>
      </c>
      <c r="AC262" s="25" t="n">
        <v>80</v>
      </c>
      <c r="AF262" s="25" t="inlineStr">
        <is>
          <t xml:space="preserve">la mina </t>
        </is>
      </c>
      <c r="AG262" s="25">
        <f>CONCATENATE(W262," ",X262," ",Y262," ",Z262," ",AA262," ",AB262," ",AC262," ",AD262," ",AE262," ",AF262)</f>
        <v/>
      </c>
      <c r="AH262" s="25" t="inlineStr">
        <is>
          <t>no reporta</t>
        </is>
      </c>
      <c r="AI262" s="25" t="inlineStr">
        <is>
          <t>no reporta</t>
        </is>
      </c>
      <c r="AJ262" s="25" t="inlineStr">
        <is>
          <t xml:space="preserve">La Mina </t>
        </is>
      </c>
      <c r="AO262" s="25" t="n">
        <v>6</v>
      </c>
      <c r="AP262" s="34" t="n">
        <v>42509</v>
      </c>
      <c r="AQ262" s="34" t="n">
        <v>42503</v>
      </c>
      <c r="AR262" s="46" t="n"/>
      <c r="AT262" s="25" t="inlineStr">
        <is>
          <t>Auto de archivo</t>
        </is>
      </c>
      <c r="AV262" s="38" t="n"/>
      <c r="AX262" s="38" t="n"/>
    </row>
    <row r="263">
      <c r="A263" s="25" t="inlineStr">
        <is>
          <t>260-2016</t>
        </is>
      </c>
      <c r="B263" s="25" t="n">
        <v>362110</v>
      </c>
      <c r="D263" s="25" t="inlineStr">
        <is>
          <t>RESIDUOS SOLIDOS</t>
        </is>
      </c>
      <c r="G263" s="25" t="inlineStr">
        <is>
          <t>manejo inadecuado de residuos solidos , se solicita control y vigilancia</t>
        </is>
      </c>
      <c r="H263" s="25" t="inlineStr">
        <is>
          <t>Heney Arango Suarez</t>
        </is>
      </c>
      <c r="I263" s="25" t="inlineStr">
        <is>
          <t>CL</t>
        </is>
      </c>
      <c r="J263" s="25" t="n">
        <v>39</v>
      </c>
      <c r="L263" s="25" t="inlineStr">
        <is>
          <t>SUR</t>
        </is>
      </c>
      <c r="M263" s="25" t="n">
        <v>35</v>
      </c>
      <c r="O263" s="25" t="n">
        <v>15</v>
      </c>
      <c r="R263" s="25" t="inlineStr">
        <is>
          <t>mesa</t>
        </is>
      </c>
      <c r="S263" s="25">
        <f>CONCATENATE(I263," ",J263," ",K263," ",L263," ",M263," ",N263," ",O263," ",P263," ",Q263," ",R263)</f>
        <v/>
      </c>
      <c r="T263" s="25" t="inlineStr">
        <is>
          <t>no reporta</t>
        </is>
      </c>
      <c r="U263" s="25" t="n">
        <v>3146827174</v>
      </c>
      <c r="V263" s="25" t="inlineStr">
        <is>
          <t xml:space="preserve">varios usuarios </t>
        </is>
      </c>
      <c r="W263" s="25" t="inlineStr">
        <is>
          <t>CL</t>
        </is>
      </c>
      <c r="X263" s="25" t="n">
        <v>39</v>
      </c>
      <c r="Z263" s="25" t="inlineStr">
        <is>
          <t>SUR</t>
        </is>
      </c>
      <c r="AA263" s="25" t="n">
        <v>35</v>
      </c>
      <c r="AC263" s="25" t="n">
        <v>15</v>
      </c>
      <c r="AF263" s="25" t="inlineStr">
        <is>
          <t>barrio mesa</t>
        </is>
      </c>
      <c r="AG263" s="25">
        <f>CONCATENATE(W263," ",X263," ",Y263," ",Z263," ",AA263," ",AB263," ",AC263," ",AD263," ",AE263," ",AF263)</f>
        <v/>
      </c>
      <c r="AH263" s="25" t="inlineStr">
        <is>
          <t>no reporta</t>
        </is>
      </c>
      <c r="AI263" s="25" t="inlineStr">
        <is>
          <t>no reporta</t>
        </is>
      </c>
      <c r="AJ263" s="25" t="inlineStr">
        <is>
          <t>Mesa</t>
        </is>
      </c>
      <c r="AO263" s="25" t="n">
        <v>9</v>
      </c>
      <c r="AP263" s="34" t="n">
        <v>42509</v>
      </c>
      <c r="AQ263" s="34" t="n">
        <v>42528</v>
      </c>
      <c r="AR263" s="46" t="n"/>
      <c r="AT263" s="25" t="inlineStr">
        <is>
          <t>Auto de archivo</t>
        </is>
      </c>
      <c r="AU263" s="25" t="inlineStr">
        <is>
          <t xml:space="preserve">Se realiza sencibilizacion en compañía de Enviaseo en el sector con resultados satisfactorios, igualmente los controles continuaran constantemetne. </t>
        </is>
      </c>
    </row>
    <row r="264">
      <c r="A264" s="25" t="inlineStr">
        <is>
          <t>261-216</t>
        </is>
      </c>
      <c r="B264" s="25" t="n">
        <v>387189</v>
      </c>
      <c r="C264" s="25" t="inlineStr">
        <is>
          <t>FLORA</t>
        </is>
      </c>
      <c r="G264" s="25" t="inlineStr">
        <is>
          <t>poda inadecuada de arbol sin autorizacion (ficus benjamina variegata)</t>
        </is>
      </c>
      <c r="H264" s="25" t="inlineStr">
        <is>
          <t>anonimo</t>
        </is>
      </c>
      <c r="R264" s="25" t="inlineStr">
        <is>
          <t>señorial</t>
        </is>
      </c>
      <c r="S264" s="25">
        <f>CONCATENATE(I264," ",J264," ",K264," ",L264," ",M264," ",N264," ",O264," ",P264," ",Q264," ",R264)</f>
        <v/>
      </c>
      <c r="T264" s="25" t="inlineStr">
        <is>
          <t>no reporta</t>
        </is>
      </c>
      <c r="U264" s="25" t="inlineStr">
        <is>
          <t>no reporta</t>
        </is>
      </c>
      <c r="V264" s="25" t="inlineStr">
        <is>
          <t>carlos Alberto Jaramillo(proceso administrativo)</t>
        </is>
      </c>
      <c r="W264" s="25" t="inlineStr">
        <is>
          <t>CL</t>
        </is>
      </c>
      <c r="X264" s="25" t="n">
        <v>48</v>
      </c>
      <c r="Y264" s="25" t="inlineStr">
        <is>
          <t>DD</t>
        </is>
      </c>
      <c r="Z264" s="25" t="inlineStr">
        <is>
          <t>SUR</t>
        </is>
      </c>
      <c r="AA264" s="25" t="n">
        <v>42</v>
      </c>
      <c r="AB264" s="25" t="inlineStr">
        <is>
          <t>BB</t>
        </is>
      </c>
      <c r="AC264" s="25" t="n">
        <v>17</v>
      </c>
      <c r="AF264" s="25" t="inlineStr">
        <is>
          <t>señorial</t>
        </is>
      </c>
      <c r="AG264" s="25">
        <f>CONCATENATE(W264," ",X264," ",Y264," ",Z264," ",AA264," ",AB264," ",AC264," ",AD264," ",AE264," ",AF264)</f>
        <v/>
      </c>
      <c r="AH264" s="25" t="n">
        <v>8347000</v>
      </c>
      <c r="AI264" s="25" t="inlineStr">
        <is>
          <t>no reporta</t>
        </is>
      </c>
      <c r="AP264" s="34" t="n">
        <v>42509</v>
      </c>
      <c r="AQ264" s="34" t="n">
        <v>42552</v>
      </c>
      <c r="AR264" s="46" t="n"/>
      <c r="AT264" s="25" t="inlineStr">
        <is>
          <t>Auto de archivo</t>
        </is>
      </c>
    </row>
    <row r="265">
      <c r="A265" s="25" t="inlineStr">
        <is>
          <t>262-2016</t>
        </is>
      </c>
      <c r="B265" s="25" t="inlineStr">
        <is>
          <t>387188 - Radicado Area 00-018629</t>
        </is>
      </c>
      <c r="D265" s="25" t="inlineStr">
        <is>
          <t>RESIDUOS SOLIDOS</t>
        </is>
      </c>
      <c r="G265" s="25" t="inlineStr">
        <is>
          <t>se realiza visista por mala disposicion deresiduos solidos</t>
        </is>
      </c>
      <c r="H265" s="25" t="inlineStr">
        <is>
          <t>de oficio</t>
        </is>
      </c>
      <c r="S265" s="25">
        <f>CONCATENATE(I265," ",J265," ",K265," ",L265," ",M265," ",N265," ",O265," ",P265," ",Q265," ",R265)</f>
        <v/>
      </c>
      <c r="T265" s="25" t="inlineStr">
        <is>
          <t>no reporta</t>
        </is>
      </c>
      <c r="U265" s="25" t="inlineStr">
        <is>
          <t>no reporta</t>
        </is>
      </c>
      <c r="V265" s="25" t="inlineStr">
        <is>
          <t>Arcos dorados paisas Ltda y CIA S.C.A (Mac Donals)</t>
        </is>
      </c>
      <c r="W265" s="25" t="inlineStr">
        <is>
          <t>KR</t>
        </is>
      </c>
      <c r="X265" s="25" t="n">
        <v>48</v>
      </c>
      <c r="Z265" s="25" t="inlineStr">
        <is>
          <t>SUR</t>
        </is>
      </c>
      <c r="AA265" s="25" t="n">
        <v>30</v>
      </c>
      <c r="AC265" s="25" t="n">
        <v>40</v>
      </c>
      <c r="AF265" s="25" t="inlineStr">
        <is>
          <t>las vegas</t>
        </is>
      </c>
      <c r="AG265" s="25">
        <f>CONCATENATE(W265," ",X265," ",Y265," ",Z265," ",AA265," ",AB265," ",AC265," ",AD265," ",AE265," ",AF265)</f>
        <v/>
      </c>
      <c r="AH265" s="25" t="inlineStr">
        <is>
          <t>no reporta</t>
        </is>
      </c>
      <c r="AI265" s="25" t="n">
        <v>3164241071</v>
      </c>
      <c r="AJ265" s="25" t="inlineStr">
        <is>
          <t>Las Vegas</t>
        </is>
      </c>
      <c r="AO265" s="25" t="n">
        <v>1</v>
      </c>
      <c r="AP265" s="34" t="n">
        <v>42509</v>
      </c>
      <c r="AQ265" s="34" t="n">
        <v>42506</v>
      </c>
      <c r="AR265" s="46" t="n"/>
      <c r="AT265" s="25" t="inlineStr">
        <is>
          <t>Auto de archivo</t>
        </is>
      </c>
    </row>
    <row r="266">
      <c r="A266" s="25" t="inlineStr">
        <is>
          <t>263-2016</t>
        </is>
      </c>
      <c r="B266" s="25" t="n">
        <v>387528</v>
      </c>
      <c r="D266" s="25" t="inlineStr">
        <is>
          <t>RESIDUOS SOLIDOS</t>
        </is>
      </c>
      <c r="G266" s="25" t="inlineStr">
        <is>
          <t>mala disposicion de residuos solidos</t>
        </is>
      </c>
      <c r="H266" s="25" t="inlineStr">
        <is>
          <t>de oficio</t>
        </is>
      </c>
      <c r="I266" s="25" t="inlineStr">
        <is>
          <t>KR</t>
        </is>
      </c>
      <c r="J266" s="25" t="n">
        <v>43</v>
      </c>
      <c r="M266" s="25" t="n">
        <v>35</v>
      </c>
      <c r="O266" s="25" t="n">
        <v>66</v>
      </c>
      <c r="S266" s="25">
        <f>CONCATENATE(I266," ",J266," ",K266," ",L266," ",M266," ",N266," ",O266," ",P266," ",Q266," ",R266)</f>
        <v/>
      </c>
      <c r="T266" s="25" t="inlineStr">
        <is>
          <t>no reporta</t>
        </is>
      </c>
      <c r="U266" s="25" t="inlineStr">
        <is>
          <t>no reporta</t>
        </is>
      </c>
      <c r="V266" s="25" t="inlineStr">
        <is>
          <t>Jairo de jesus Amador</t>
        </is>
      </c>
      <c r="W266" s="25" t="inlineStr">
        <is>
          <t>KR</t>
        </is>
      </c>
      <c r="X266" s="25" t="n">
        <v>43</v>
      </c>
      <c r="AA266" s="25" t="n">
        <v>35</v>
      </c>
      <c r="AC266" s="25" t="n">
        <v>66</v>
      </c>
      <c r="AG266" s="25">
        <f>CONCATENATE(W266," ",X266," ",Y266," ",Z266," ",AA266," ",AB266," ",AC266," ",AD266," ",AE266," ",AF266)</f>
        <v/>
      </c>
      <c r="AH266" s="25" t="n">
        <v>79374373</v>
      </c>
      <c r="AI266" s="25" t="n">
        <v>2761402</v>
      </c>
      <c r="AP266" s="34" t="n">
        <v>42509</v>
      </c>
      <c r="AQ266" s="34" t="n">
        <v>42416</v>
      </c>
      <c r="AR266" s="46" t="n"/>
      <c r="AT266" s="25" t="inlineStr">
        <is>
          <t>Auto de archivo</t>
        </is>
      </c>
    </row>
    <row r="267">
      <c r="A267" s="25" t="inlineStr">
        <is>
          <t>264-2016</t>
        </is>
      </c>
      <c r="B267" s="25" t="n">
        <v>387514</v>
      </c>
      <c r="D267" s="25" t="inlineStr">
        <is>
          <t>ESCOMBROS</t>
        </is>
      </c>
      <c r="G267" s="25" t="inlineStr">
        <is>
          <t>escombros en la via publica</t>
        </is>
      </c>
      <c r="H267" s="25" t="inlineStr">
        <is>
          <t>anonimo</t>
        </is>
      </c>
      <c r="I267" s="25" t="inlineStr">
        <is>
          <t>CL</t>
        </is>
      </c>
      <c r="J267" s="25" t="n">
        <v>48</v>
      </c>
      <c r="K267" s="25" t="inlineStr">
        <is>
          <t>E</t>
        </is>
      </c>
      <c r="L267" s="25" t="inlineStr">
        <is>
          <t>SUR</t>
        </is>
      </c>
      <c r="M267" s="25" t="n">
        <v>42</v>
      </c>
      <c r="N267" s="25" t="inlineStr">
        <is>
          <t>C</t>
        </is>
      </c>
      <c r="O267" s="25" t="n">
        <v>69</v>
      </c>
      <c r="R267" s="25" t="inlineStr">
        <is>
          <t>señorial</t>
        </is>
      </c>
      <c r="S267" s="25">
        <f>CONCATENATE(I267," ",J267," ",K267," ",L267," ",M267," ",N267," ",O267," ",P267," ",Q267," ",R267)</f>
        <v/>
      </c>
      <c r="T267" s="25" t="inlineStr">
        <is>
          <t>no reporta</t>
        </is>
      </c>
      <c r="U267" s="25" t="n">
        <v>3360030</v>
      </c>
      <c r="V267" s="25" t="inlineStr">
        <is>
          <t>Bayron</t>
        </is>
      </c>
      <c r="W267" s="25" t="inlineStr">
        <is>
          <t>CL</t>
        </is>
      </c>
      <c r="X267" s="25" t="n">
        <v>48</v>
      </c>
      <c r="Y267" s="25" t="inlineStr">
        <is>
          <t>E</t>
        </is>
      </c>
      <c r="Z267" s="25" t="inlineStr">
        <is>
          <t>SUR</t>
        </is>
      </c>
      <c r="AA267" s="25" t="n">
        <v>42</v>
      </c>
      <c r="AB267" s="25" t="inlineStr">
        <is>
          <t>C</t>
        </is>
      </c>
      <c r="AC267" s="25" t="n">
        <v>69</v>
      </c>
      <c r="AF267" s="25" t="inlineStr">
        <is>
          <t>señorial</t>
        </is>
      </c>
      <c r="AG267" s="25">
        <f>CONCATENATE(W267," ",X267," ",Y267," ",Z267," ",AA267," ",AB267," ",AC267," ",AD267," ",AE267," ",AF267)</f>
        <v/>
      </c>
      <c r="AH267" s="25" t="inlineStr">
        <is>
          <t>no reporta</t>
        </is>
      </c>
      <c r="AI267" s="25" t="inlineStr">
        <is>
          <t>no reporta</t>
        </is>
      </c>
      <c r="AP267" s="34" t="n">
        <v>42509</v>
      </c>
      <c r="AQ267" s="34" t="n">
        <v>42513</v>
      </c>
      <c r="AR267" s="46" t="n"/>
      <c r="AT267" s="25" t="inlineStr">
        <is>
          <t>Auto de archivo</t>
        </is>
      </c>
    </row>
    <row r="268">
      <c r="A268" s="25" t="inlineStr">
        <is>
          <t>265-2016</t>
        </is>
      </c>
      <c r="B268" s="25" t="n">
        <v>387513</v>
      </c>
      <c r="C268" s="25" t="inlineStr">
        <is>
          <t>LOTE-PREDIO</t>
        </is>
      </c>
      <c r="G268" s="25" t="inlineStr">
        <is>
          <t>Tala de arboles sin el debido permiso</t>
        </is>
      </c>
      <c r="H268" s="25" t="inlineStr">
        <is>
          <t>de oficio</t>
        </is>
      </c>
      <c r="S268" s="25">
        <f>CONCATENATE(I268," ",J268," ",K268," ",L268," ",M268," ",N268," ",O268," ",P268," ",Q268," ",R268)</f>
        <v/>
      </c>
      <c r="T268" s="25" t="inlineStr">
        <is>
          <t>no reporta</t>
        </is>
      </c>
      <c r="U268" s="25" t="inlineStr">
        <is>
          <t>no reporta</t>
        </is>
      </c>
      <c r="V268" s="25" t="inlineStr">
        <is>
          <t>Olga restrepo</t>
        </is>
      </c>
      <c r="AF268" s="25" t="inlineStr">
        <is>
          <t>el salado</t>
        </is>
      </c>
      <c r="AG268" s="25">
        <f>CONCATENATE(W268," ",X268," ",Y268," ",Z268," ",AA268," ",AB268," ",AC268," ",AD268," ",AE268," ",AF268)</f>
        <v/>
      </c>
      <c r="AH268" s="25" t="inlineStr">
        <is>
          <t>no reporta</t>
        </is>
      </c>
      <c r="AI268" s="25" t="inlineStr">
        <is>
          <t>no reporta</t>
        </is>
      </c>
      <c r="AO268" s="25" t="n">
        <v>6</v>
      </c>
      <c r="AP268" s="34" t="n">
        <v>42509</v>
      </c>
      <c r="AQ268" s="34" t="n">
        <v>42508</v>
      </c>
      <c r="AR268" s="46" t="n"/>
      <c r="AT268" s="25" t="inlineStr">
        <is>
          <t>Auto de archivo</t>
        </is>
      </c>
    </row>
    <row r="269">
      <c r="A269" s="25" t="inlineStr">
        <is>
          <t>266-2016</t>
        </is>
      </c>
      <c r="B269" s="25" t="n">
        <v>387511</v>
      </c>
      <c r="G269" s="25" t="inlineStr">
        <is>
          <t xml:space="preserve">la comunidad se queja por recicladero en la zona por presencia de roedores y cucaracha que salen del lugar </t>
        </is>
      </c>
      <c r="H269" s="25" t="inlineStr">
        <is>
          <t>comunidad</t>
        </is>
      </c>
      <c r="I269" s="25" t="inlineStr">
        <is>
          <t>KR</t>
        </is>
      </c>
      <c r="J269" s="25" t="n">
        <v>42</v>
      </c>
      <c r="K269" s="25" t="inlineStr">
        <is>
          <t>D</t>
        </is>
      </c>
      <c r="L269" s="25" t="inlineStr">
        <is>
          <t>SUR</t>
        </is>
      </c>
      <c r="M269" s="25" t="n">
        <v>45</v>
      </c>
      <c r="N269" s="25" t="inlineStr">
        <is>
          <t>B</t>
        </is>
      </c>
      <c r="O269" s="25" t="n">
        <v>59</v>
      </c>
      <c r="R269" s="25" t="inlineStr">
        <is>
          <t>la paz</t>
        </is>
      </c>
      <c r="S269" s="25">
        <f>CONCATENATE(I269," ",J269," ",K269," ",L269," ",M269," ",N269," ",O269," ",P269," ",Q269," ",R269)</f>
        <v/>
      </c>
      <c r="T269" s="25" t="inlineStr">
        <is>
          <t>no reporta</t>
        </is>
      </c>
      <c r="U269" s="25" t="inlineStr">
        <is>
          <t>no reporta</t>
        </is>
      </c>
      <c r="V269" s="25" t="inlineStr">
        <is>
          <t>por determinar</t>
        </is>
      </c>
      <c r="W269" s="25" t="inlineStr">
        <is>
          <t>KR</t>
        </is>
      </c>
      <c r="X269" s="25" t="n">
        <v>42</v>
      </c>
      <c r="Y269" s="25" t="inlineStr">
        <is>
          <t>D</t>
        </is>
      </c>
      <c r="Z269" s="25" t="inlineStr">
        <is>
          <t>SUR</t>
        </is>
      </c>
      <c r="AA269" s="25" t="n">
        <v>45</v>
      </c>
      <c r="AB269" s="25" t="inlineStr">
        <is>
          <t>B</t>
        </is>
      </c>
      <c r="AC269" s="25" t="n">
        <v>59</v>
      </c>
      <c r="AF269" s="25" t="inlineStr">
        <is>
          <t>la paz</t>
        </is>
      </c>
      <c r="AG269" s="25">
        <f>CONCATENATE(W269," ",X269," ",Y269," ",Z269," ",AA269," ",AB269," ",AC269," ",AD269," ",AE269," ",AF269)</f>
        <v/>
      </c>
      <c r="AH269" s="25" t="inlineStr">
        <is>
          <t>no reporta</t>
        </is>
      </c>
      <c r="AI269" s="25" t="inlineStr">
        <is>
          <t>no reporta</t>
        </is>
      </c>
      <c r="AO269" s="25" t="n">
        <v>7</v>
      </c>
      <c r="AP269" s="34" t="n">
        <v>42509</v>
      </c>
      <c r="AQ269" s="34" t="n">
        <v>42529</v>
      </c>
      <c r="AR269" s="46" t="n"/>
      <c r="AT269" s="25" t="inlineStr">
        <is>
          <t>Auto de archivo</t>
        </is>
      </c>
    </row>
    <row r="270">
      <c r="A270" s="25" t="inlineStr">
        <is>
          <t>267-2016</t>
        </is>
      </c>
      <c r="B270" s="25" t="n">
        <v>387509</v>
      </c>
      <c r="D270" s="25" t="inlineStr">
        <is>
          <t>RESIDUOS SOLIDOS</t>
        </is>
      </c>
      <c r="G270" s="25" t="inlineStr">
        <is>
          <t>disposicion inadecuada de residuos solidos en dias, horas no establecidas</t>
        </is>
      </c>
      <c r="H270" s="25" t="inlineStr">
        <is>
          <t>anonimo</t>
        </is>
      </c>
      <c r="S270" s="25">
        <f>CONCATENATE(I270," ",J270," ",K270," ",L270," ",M270," ",N270," ",O270," ",P270," ",Q270," ",R270)</f>
        <v/>
      </c>
      <c r="T270" s="25" t="inlineStr">
        <is>
          <t>no reporta</t>
        </is>
      </c>
      <c r="U270" s="25" t="inlineStr">
        <is>
          <t>no reporta</t>
        </is>
      </c>
      <c r="V270" s="25" t="inlineStr">
        <is>
          <t>varios vecinos</t>
        </is>
      </c>
      <c r="W270" s="25" t="inlineStr">
        <is>
          <t>CL</t>
        </is>
      </c>
      <c r="X270" s="25" t="n">
        <v>38</v>
      </c>
      <c r="Y270" s="25" t="inlineStr">
        <is>
          <t>A</t>
        </is>
      </c>
      <c r="Z270" s="25" t="inlineStr">
        <is>
          <t>SUR</t>
        </is>
      </c>
      <c r="AA270" s="25" t="n">
        <v>37</v>
      </c>
      <c r="AC270" s="25" t="n">
        <v>14</v>
      </c>
      <c r="AF270" s="25" t="inlineStr">
        <is>
          <t>mesa</t>
        </is>
      </c>
      <c r="AG270" s="25">
        <f>CONCATENATE(W270," ",X270," ",Y270," ",Z270," ",AA270," ",AB270," ",AC270," ",AD270," ",AE270," ",AF270)</f>
        <v/>
      </c>
      <c r="AH270" s="25" t="inlineStr">
        <is>
          <t>no reporta</t>
        </is>
      </c>
      <c r="AI270" s="25" t="inlineStr">
        <is>
          <t>no reporta</t>
        </is>
      </c>
      <c r="AO270" s="25" t="n">
        <v>9</v>
      </c>
      <c r="AP270" s="34" t="n">
        <v>42509</v>
      </c>
      <c r="AQ270" s="34" t="n">
        <v>42528</v>
      </c>
      <c r="AR270" s="46" t="n"/>
      <c r="AT270" s="25" t="inlineStr">
        <is>
          <t>Auto de archivo</t>
        </is>
      </c>
      <c r="AU270" s="25" t="inlineStr">
        <is>
          <t xml:space="preserve">Se realiza sencibilizacion en compañía de Enviaseo en el sector con resultados satisfactorios, igualmente los controles continuaran constantemetne. </t>
        </is>
      </c>
    </row>
    <row r="271">
      <c r="A271" s="25" t="inlineStr">
        <is>
          <t>268-2016</t>
        </is>
      </c>
      <c r="B271" s="25" t="n">
        <v>387512</v>
      </c>
      <c r="C271" s="25" t="inlineStr">
        <is>
          <t>LOTE-PREDIO</t>
        </is>
      </c>
      <c r="G271" s="25" t="inlineStr">
        <is>
          <t>en el restaurante Majalo se encuentran 5 vacas, el caso es repetitivo</t>
        </is>
      </c>
      <c r="H271" s="25" t="inlineStr">
        <is>
          <t>de oficio</t>
        </is>
      </c>
      <c r="S271" s="25">
        <f>CONCATENATE(I271," ",J271," ",K271," ",L271," ",M271," ",N271," ",O271," ",P271," ",Q271," ",R271)</f>
        <v/>
      </c>
      <c r="T271" s="25" t="inlineStr">
        <is>
          <t>no reporta</t>
        </is>
      </c>
      <c r="U271" s="25" t="inlineStr">
        <is>
          <t>no reporta</t>
        </is>
      </c>
      <c r="V271" s="25" t="inlineStr">
        <is>
          <t>Aicardo</t>
        </is>
      </c>
      <c r="W271" s="25" t="inlineStr">
        <is>
          <t>CL</t>
        </is>
      </c>
      <c r="X271" s="25" t="n">
        <v>36</v>
      </c>
      <c r="Y271" s="25" t="inlineStr">
        <is>
          <t>D</t>
        </is>
      </c>
      <c r="Z271" s="25" t="inlineStr">
        <is>
          <t>SUR</t>
        </is>
      </c>
      <c r="AA271" s="25" t="n">
        <v>23</v>
      </c>
      <c r="AF271" s="25" t="inlineStr">
        <is>
          <t>loma el escobero</t>
        </is>
      </c>
      <c r="AG271" s="25">
        <f>CONCATENATE(W271," ",X271," ",Y271," ",Z271," ",AA271," ",AB271," ",AC271," ",AD271," ",AE271," ",AF271)</f>
        <v/>
      </c>
      <c r="AH271" s="25" t="inlineStr">
        <is>
          <t>no reporta</t>
        </is>
      </c>
      <c r="AI271" s="25" t="inlineStr">
        <is>
          <t>no reporta</t>
        </is>
      </c>
      <c r="AO271" s="25" t="n">
        <v>10</v>
      </c>
      <c r="AP271" s="34" t="n">
        <v>42509</v>
      </c>
      <c r="AQ271" s="34" t="n">
        <v>42515</v>
      </c>
      <c r="AR271" s="46" t="n"/>
      <c r="AT271" s="25" t="inlineStr">
        <is>
          <t>Auto de archivo</t>
        </is>
      </c>
    </row>
    <row r="272">
      <c r="A272" s="25" t="inlineStr">
        <is>
          <t>269-2016</t>
        </is>
      </c>
      <c r="B272" s="25" t="n">
        <v>387110</v>
      </c>
      <c r="D272" s="25" t="inlineStr">
        <is>
          <t>ESCOMBROS</t>
        </is>
      </c>
      <c r="G272" s="25" t="inlineStr">
        <is>
          <t xml:space="preserve">escombros en via publica </t>
        </is>
      </c>
      <c r="H272" s="25" t="inlineStr">
        <is>
          <t>de oficio</t>
        </is>
      </c>
      <c r="S272" s="25">
        <f>CONCATENATE(I272," ",J272," ",K272," ",L272," ",M272," ",N272," ",O272," ",P272," ",Q272," ",R272)</f>
        <v/>
      </c>
      <c r="T272" s="25" t="inlineStr">
        <is>
          <t>no reporta</t>
        </is>
      </c>
      <c r="U272" s="25" t="inlineStr">
        <is>
          <t>no reporta</t>
        </is>
      </c>
      <c r="V272" s="25" t="inlineStr">
        <is>
          <t>Maria Hersilia Zuluaga</t>
        </is>
      </c>
      <c r="W272" s="25" t="inlineStr">
        <is>
          <t>CL</t>
        </is>
      </c>
      <c r="X272" s="25" t="n">
        <v>39</v>
      </c>
      <c r="Y272" s="25" t="inlineStr">
        <is>
          <t>A</t>
        </is>
      </c>
      <c r="Z272" s="25" t="inlineStr">
        <is>
          <t>SUR</t>
        </is>
      </c>
      <c r="AA272" s="25" t="n">
        <v>46</v>
      </c>
      <c r="AC272" s="25" t="n">
        <v>14</v>
      </c>
      <c r="AF272" s="25" t="inlineStr">
        <is>
          <t>alcala</t>
        </is>
      </c>
      <c r="AG272" s="25">
        <f>CONCATENATE(W272," ",X272," ",Y272," ",Z272," ",AA272," ",AB272," ",AC272," ",AD272," ",AE272," ",AF272)</f>
        <v/>
      </c>
      <c r="AH272" s="25" t="inlineStr">
        <is>
          <t>no reporta</t>
        </is>
      </c>
      <c r="AI272" s="25" t="inlineStr">
        <is>
          <t>no reporta</t>
        </is>
      </c>
      <c r="AO272" s="25" t="n">
        <v>8</v>
      </c>
      <c r="AP272" s="34" t="n">
        <v>42509</v>
      </c>
      <c r="AQ272" s="34" t="n">
        <v>42503</v>
      </c>
      <c r="AR272" s="46" t="n"/>
      <c r="AT272" s="25" t="inlineStr">
        <is>
          <t>Auto de archivo</t>
        </is>
      </c>
    </row>
    <row r="273">
      <c r="A273" s="25" t="inlineStr">
        <is>
          <t>270-2016</t>
        </is>
      </c>
      <c r="B273" s="25" t="n">
        <v>387109</v>
      </c>
      <c r="D273" s="25" t="inlineStr">
        <is>
          <t>MATERIALES DE CONSTRUCCIÓN</t>
        </is>
      </c>
      <c r="G273" s="25" t="inlineStr">
        <is>
          <t>Almacenamiento de material de construcción en via pública</t>
        </is>
      </c>
      <c r="H273" s="25" t="inlineStr">
        <is>
          <t>de oficio</t>
        </is>
      </c>
      <c r="S273" s="25">
        <f>CONCATENATE(I273," ",J273," ",K273," ",L273," ",M273," ",N273," ",O273," ",P273," ",Q273," ",R273)</f>
        <v/>
      </c>
      <c r="T273" s="25" t="inlineStr">
        <is>
          <t>no reporta</t>
        </is>
      </c>
      <c r="U273" s="25" t="inlineStr">
        <is>
          <t>no reporta</t>
        </is>
      </c>
      <c r="V273" s="25" t="inlineStr">
        <is>
          <t>Doris Betancur</t>
        </is>
      </c>
      <c r="W273" s="25" t="inlineStr">
        <is>
          <t>CL</t>
        </is>
      </c>
      <c r="X273" s="25" t="n">
        <v>40</v>
      </c>
      <c r="Z273" s="25" t="inlineStr">
        <is>
          <t>SUR</t>
        </is>
      </c>
      <c r="AA273" s="25" t="n">
        <v>45</v>
      </c>
      <c r="AC273" s="25" t="n">
        <v>3</v>
      </c>
      <c r="AG273" s="25">
        <f>CONCATENATE(W273," ",X273," ",Y273," ",Z273," ",AA273," ",AB273," ",AC273," ",AD273," ",AE273," ",AF273)</f>
        <v/>
      </c>
      <c r="AH273" s="25" t="inlineStr">
        <is>
          <t>no reporta</t>
        </is>
      </c>
      <c r="AI273" s="25" t="n">
        <v>3328202</v>
      </c>
      <c r="AP273" s="34" t="n">
        <v>42509</v>
      </c>
      <c r="AQ273" s="34" t="n">
        <v>42503</v>
      </c>
      <c r="AR273" s="46" t="n"/>
      <c r="AT273" s="25" t="inlineStr">
        <is>
          <t>Auto de archivo</t>
        </is>
      </c>
    </row>
    <row r="274">
      <c r="A274" s="25" t="inlineStr">
        <is>
          <t>271-2016</t>
        </is>
      </c>
      <c r="B274" s="25" t="n">
        <v>387112</v>
      </c>
      <c r="D274" s="25" t="inlineStr">
        <is>
          <t>ESCOMBROS</t>
        </is>
      </c>
      <c r="G274" s="25" t="inlineStr">
        <is>
          <t>Escombros en via pública</t>
        </is>
      </c>
      <c r="H274" s="25" t="inlineStr">
        <is>
          <t>de oficio</t>
        </is>
      </c>
      <c r="S274" s="25">
        <f>CONCATENATE(I274," ",J274," ",K274," ",L274," ",M274," ",N274," ",O274," ",P274," ",Q274," ",R274)</f>
        <v/>
      </c>
      <c r="T274" s="25" t="inlineStr">
        <is>
          <t>no reporta</t>
        </is>
      </c>
      <c r="U274" s="25" t="inlineStr">
        <is>
          <t>no reporta</t>
        </is>
      </c>
      <c r="V274" s="25" t="inlineStr">
        <is>
          <t>Robinson Garces</t>
        </is>
      </c>
      <c r="W274" s="25" t="inlineStr">
        <is>
          <t>TR</t>
        </is>
      </c>
      <c r="X274" s="25" t="n">
        <v>36</v>
      </c>
      <c r="Z274" s="25" t="inlineStr">
        <is>
          <t>SUR</t>
        </is>
      </c>
      <c r="AA274" s="25" t="n">
        <v>29</v>
      </c>
      <c r="AC274" s="25" t="n">
        <v>53</v>
      </c>
      <c r="AF274" s="25" t="inlineStr">
        <is>
          <t>sebastiana</t>
        </is>
      </c>
      <c r="AG274" s="25">
        <f>CONCATENATE(W274," ",X274," ",Y274," ",Z274," ",AA274," ",AB274," ",AC274," ",AD274," ",AE274," ",AF274)</f>
        <v/>
      </c>
      <c r="AH274" s="25" t="inlineStr">
        <is>
          <t>no reporta</t>
        </is>
      </c>
      <c r="AI274" s="25" t="inlineStr">
        <is>
          <t>no reporta</t>
        </is>
      </c>
      <c r="AO274" s="25" t="n">
        <v>3</v>
      </c>
      <c r="AP274" s="34" t="n">
        <v>42509</v>
      </c>
      <c r="AQ274" s="34" t="n">
        <v>42503</v>
      </c>
      <c r="AR274" s="46" t="n"/>
      <c r="AT274" s="25" t="inlineStr">
        <is>
          <t>Auto de archivo</t>
        </is>
      </c>
    </row>
    <row r="275">
      <c r="A275" s="25" t="inlineStr">
        <is>
          <t>272-2016</t>
        </is>
      </c>
      <c r="B275" s="25" t="n">
        <v>387111</v>
      </c>
      <c r="D275" s="25" t="inlineStr">
        <is>
          <t>ESCOMBROS</t>
        </is>
      </c>
      <c r="G275" s="25" t="inlineStr">
        <is>
          <t>escombros en via pública</t>
        </is>
      </c>
      <c r="H275" s="25" t="inlineStr">
        <is>
          <t>de oficio</t>
        </is>
      </c>
      <c r="S275" s="25">
        <f>CONCATENATE(I275," ",J275," ",K275," ",L275," ",M275," ",N275," ",O275," ",P275," ",Q275," ",R275)</f>
        <v/>
      </c>
      <c r="T275" s="25" t="inlineStr">
        <is>
          <t>no reporta</t>
        </is>
      </c>
      <c r="U275" s="25" t="inlineStr">
        <is>
          <t>no reporta</t>
        </is>
      </c>
      <c r="V275" s="25" t="inlineStr">
        <is>
          <t>Diana Patricia Mejia</t>
        </is>
      </c>
      <c r="W275" s="25" t="inlineStr">
        <is>
          <t>CL</t>
        </is>
      </c>
      <c r="X275" s="25" t="n">
        <v>40</v>
      </c>
      <c r="Z275" s="25" t="inlineStr">
        <is>
          <t>SUR</t>
        </is>
      </c>
      <c r="AA275" s="25" t="n">
        <v>27</v>
      </c>
      <c r="AC275" s="25" t="n">
        <v>141</v>
      </c>
      <c r="AF275" s="25" t="inlineStr">
        <is>
          <t>san jose</t>
        </is>
      </c>
      <c r="AG275" s="25">
        <f>CONCATENATE(W275," ",X275," ",Y275," ",Z275," ",AA275," ",AB275," ",AC275," ",AD275," ",AE275," ",AF275)</f>
        <v/>
      </c>
      <c r="AH275" s="25" t="inlineStr">
        <is>
          <t>no reporta</t>
        </is>
      </c>
      <c r="AI275" s="25" t="inlineStr">
        <is>
          <t>no reporta</t>
        </is>
      </c>
      <c r="AO275" s="25" t="n">
        <v>6</v>
      </c>
      <c r="AP275" s="34" t="n">
        <v>42509</v>
      </c>
      <c r="AQ275" s="34" t="n">
        <v>42503</v>
      </c>
      <c r="AR275" s="46" t="n"/>
      <c r="AT275" s="25" t="inlineStr">
        <is>
          <t>Auto de archivo</t>
        </is>
      </c>
      <c r="AV275" s="38" t="n"/>
      <c r="AX275" s="38" t="n"/>
      <c r="AY275" s="38" t="n"/>
      <c r="BA275" s="38" t="n"/>
    </row>
    <row r="276">
      <c r="A276" s="25" t="inlineStr">
        <is>
          <t>273-2016</t>
        </is>
      </c>
      <c r="B276" s="25" t="n">
        <v>368684</v>
      </c>
      <c r="D276" s="25" t="inlineStr">
        <is>
          <t>MATERIALES DE CONSTRUCCIÓN</t>
        </is>
      </c>
      <c r="G276" s="25" t="inlineStr">
        <is>
          <t>Material de revoque hace mas de un mes en la via</t>
        </is>
      </c>
      <c r="H276" s="25" t="inlineStr">
        <is>
          <t>comunidad</t>
        </is>
      </c>
      <c r="S276" s="25">
        <f>CONCATENATE(I276," ",J276," ",K276," ",L276," ",M276," ",N276," ",O276," ",P276," ",Q276," ",R276)</f>
        <v/>
      </c>
      <c r="T276" s="25" t="inlineStr">
        <is>
          <t>no reporta</t>
        </is>
      </c>
      <c r="U276" s="25" t="inlineStr">
        <is>
          <t>no reporta</t>
        </is>
      </c>
      <c r="V276" s="25" t="inlineStr">
        <is>
          <t>por determinar</t>
        </is>
      </c>
      <c r="AF276" s="25" t="inlineStr">
        <is>
          <t>la mina parte baja</t>
        </is>
      </c>
      <c r="AG276" s="25">
        <f>CONCATENATE(W276," ",X276," ",Y276," ",Z276," ",AA276," ",AB276," ",AC276," ",AD276," ",AE276," ",AF276)</f>
        <v/>
      </c>
      <c r="AH276" s="25" t="inlineStr">
        <is>
          <t>no reporta</t>
        </is>
      </c>
      <c r="AI276" s="25" t="inlineStr">
        <is>
          <t>no reporta</t>
        </is>
      </c>
      <c r="AO276" s="25" t="n">
        <v>6</v>
      </c>
      <c r="AP276" s="34" t="n">
        <v>42509</v>
      </c>
      <c r="AQ276" s="34" t="n">
        <v>42512</v>
      </c>
      <c r="AR276" s="46" t="n"/>
      <c r="AT276" s="25" t="inlineStr">
        <is>
          <t>Auto de archivo</t>
        </is>
      </c>
      <c r="AV276" s="38" t="n"/>
      <c r="AX276" s="38" t="n"/>
    </row>
    <row r="277">
      <c r="A277" s="25" t="inlineStr">
        <is>
          <t>274-2016</t>
        </is>
      </c>
      <c r="B277" s="25" t="n">
        <v>375143</v>
      </c>
      <c r="G277" s="25" t="inlineStr">
        <is>
          <t>La enfermera del medico saco los residuos a un sabiendo que el carro pasa los lunes</t>
        </is>
      </c>
      <c r="H277" s="25" t="inlineStr">
        <is>
          <t>comunidad</t>
        </is>
      </c>
      <c r="R277" s="25" t="inlineStr">
        <is>
          <t xml:space="preserve">Barrio Mesa </t>
        </is>
      </c>
      <c r="S277" s="25">
        <f>CONCATENATE(I277," ",J277," ",K277," ",L277," ",M277," ",N277," ",O277," ",P277," ",Q277," ",R277)</f>
        <v/>
      </c>
      <c r="T277" s="25" t="inlineStr">
        <is>
          <t>no reporta</t>
        </is>
      </c>
      <c r="U277" s="25" t="inlineStr">
        <is>
          <t>no reporta</t>
        </is>
      </c>
      <c r="V277" s="25" t="inlineStr">
        <is>
          <t>Liuis Carlos Toro</t>
        </is>
      </c>
      <c r="W277" s="25" t="inlineStr">
        <is>
          <t>CL</t>
        </is>
      </c>
      <c r="X277" s="25" t="n">
        <v>38</v>
      </c>
      <c r="Z277" s="25" t="inlineStr">
        <is>
          <t>SUR</t>
        </is>
      </c>
      <c r="AA277" s="25" t="n">
        <v>34</v>
      </c>
      <c r="AC277" s="25" t="n">
        <v>27</v>
      </c>
      <c r="AF277" s="25" t="inlineStr">
        <is>
          <t>barrio mesa</t>
        </is>
      </c>
      <c r="AG277" s="25">
        <f>CONCATENATE(W277," ",X277," ",Y277," ",Z277," ",AA277," ",AB277," ",AC277," ",AD277," ",AE277," ",AF277)</f>
        <v/>
      </c>
      <c r="AH277" s="25" t="inlineStr">
        <is>
          <t>no reporta</t>
        </is>
      </c>
      <c r="AI277" s="25" t="inlineStr">
        <is>
          <t>no reporta</t>
        </is>
      </c>
      <c r="AO277" s="25" t="n">
        <v>9</v>
      </c>
      <c r="AP277" s="34" t="n">
        <v>42509</v>
      </c>
      <c r="AQ277" s="34" t="n">
        <v>42440</v>
      </c>
      <c r="AR277" s="46" t="n"/>
      <c r="AT277" s="25" t="inlineStr">
        <is>
          <t>Auto de archivo</t>
        </is>
      </c>
      <c r="AV277" s="38" t="n"/>
      <c r="AX277" s="38" t="n"/>
    </row>
    <row r="278">
      <c r="A278" s="25" t="inlineStr">
        <is>
          <t>275-2016</t>
        </is>
      </c>
      <c r="B278" s="25" t="n">
        <v>373933</v>
      </c>
      <c r="C278" s="25" t="inlineStr">
        <is>
          <t>FAUNA DOMÉSTICA</t>
        </is>
      </c>
      <c r="G278" s="25" t="inlineStr">
        <is>
          <t>Mascota perjudica a los vecinos</t>
        </is>
      </c>
      <c r="H278" s="25" t="inlineStr">
        <is>
          <t>Guillermo Leon Valencia Angarita</t>
        </is>
      </c>
      <c r="I278" s="25" t="inlineStr">
        <is>
          <t>KR</t>
        </is>
      </c>
      <c r="J278" s="25" t="n">
        <v>40</v>
      </c>
      <c r="L278" s="25" t="inlineStr">
        <is>
          <t>SUR</t>
        </is>
      </c>
      <c r="M278" s="25" t="n">
        <v>48</v>
      </c>
      <c r="N278" s="25" t="inlineStr">
        <is>
          <t>B</t>
        </is>
      </c>
      <c r="O278" s="25" t="n">
        <v>28</v>
      </c>
      <c r="R278" s="25" t="inlineStr">
        <is>
          <t>el trianon</t>
        </is>
      </c>
      <c r="S278" s="25">
        <f>CONCATENATE(I278," ",J278," ",K278," ",L278," ",M278," ",N278," ",O278," ",P278," ",Q278," ",R278)</f>
        <v/>
      </c>
      <c r="T278" s="25" t="inlineStr">
        <is>
          <t>no reporta</t>
        </is>
      </c>
      <c r="U278" s="25" t="n">
        <v>3343250</v>
      </c>
      <c r="V278" s="25" t="inlineStr">
        <is>
          <t>sebastian vasquez</t>
        </is>
      </c>
      <c r="W278" s="25" t="inlineStr">
        <is>
          <t>KR</t>
        </is>
      </c>
      <c r="X278" s="25" t="n">
        <v>40</v>
      </c>
      <c r="Z278" s="25" t="inlineStr">
        <is>
          <t>SUR</t>
        </is>
      </c>
      <c r="AA278" s="25" t="n">
        <v>48</v>
      </c>
      <c r="AB278" s="25" t="inlineStr">
        <is>
          <t>B</t>
        </is>
      </c>
      <c r="AC278" s="25" t="n">
        <v>28</v>
      </c>
      <c r="AF278" s="25" t="inlineStr">
        <is>
          <t>el trianon</t>
        </is>
      </c>
      <c r="AG278" s="25">
        <f>CONCATENATE(W278," ",X278," ",Y278," ",Z278," ",AA278," ",AB278," ",AC278," ",AD278," ",AE278," ",AF278)</f>
        <v/>
      </c>
      <c r="AH278" s="25" t="inlineStr">
        <is>
          <t>no reporta</t>
        </is>
      </c>
      <c r="AI278" s="25" t="inlineStr">
        <is>
          <t>no reporta</t>
        </is>
      </c>
      <c r="AO278" s="25" t="n">
        <v>7</v>
      </c>
      <c r="AP278" s="34" t="n">
        <v>42509</v>
      </c>
      <c r="AR278" s="46" t="n"/>
      <c r="AT278" s="25" t="inlineStr">
        <is>
          <t>Auto de archivo</t>
        </is>
      </c>
    </row>
    <row r="279">
      <c r="A279" s="25" t="inlineStr">
        <is>
          <t>276-2016</t>
        </is>
      </c>
      <c r="B279" s="25" t="n">
        <v>366659</v>
      </c>
      <c r="C279" s="25" t="inlineStr">
        <is>
          <t>LOTE-PREDIO</t>
        </is>
      </c>
      <c r="G279" s="25" t="inlineStr">
        <is>
          <t>invación de espacio públicopor obra , no colocaron saran, esta obra genera mucho polvo</t>
        </is>
      </c>
      <c r="H279" s="25" t="inlineStr">
        <is>
          <t>anonimo</t>
        </is>
      </c>
      <c r="S279" s="25">
        <f>CONCATENATE(I279," ",J279," ",K279," ",L279," ",M279," ",N279," ",O279," ",P279," ",Q279," ",R279)</f>
        <v/>
      </c>
      <c r="T279" s="25" t="inlineStr">
        <is>
          <t>no reporta</t>
        </is>
      </c>
      <c r="U279" s="25" t="inlineStr">
        <is>
          <t>no reporta</t>
        </is>
      </c>
      <c r="V279" s="25" t="inlineStr">
        <is>
          <t>Dg 32b 34 c sur 11(no figura nombre)</t>
        </is>
      </c>
      <c r="W279" s="25" t="inlineStr">
        <is>
          <t>DG</t>
        </is>
      </c>
      <c r="X279" s="25" t="n">
        <v>32</v>
      </c>
      <c r="Y279" s="25" t="inlineStr">
        <is>
          <t>B</t>
        </is>
      </c>
      <c r="Z279" s="25" t="inlineStr">
        <is>
          <t>SUR</t>
        </is>
      </c>
      <c r="AA279" s="25" t="n">
        <v>34</v>
      </c>
      <c r="AB279" s="25" t="inlineStr">
        <is>
          <t>C</t>
        </is>
      </c>
      <c r="AC279" s="25" t="n">
        <v>11</v>
      </c>
      <c r="AF279" s="25" t="inlineStr">
        <is>
          <t>san mateo</t>
        </is>
      </c>
      <c r="AG279" s="25">
        <f>CONCATENATE(W279," ",X279," ",Y279," ",Z279," ",AA279," ",AB279," ",AC279," ",AD279," ",AE279," ",AF279)</f>
        <v/>
      </c>
      <c r="AH279" s="25" t="inlineStr">
        <is>
          <t>no reporta</t>
        </is>
      </c>
      <c r="AI279" s="25" t="inlineStr">
        <is>
          <t>no reporta</t>
        </is>
      </c>
      <c r="AP279" s="34" t="n">
        <v>42509</v>
      </c>
      <c r="AQ279" s="34" t="n">
        <v>42512</v>
      </c>
      <c r="AR279" s="46" t="n"/>
      <c r="AT279" s="25" t="inlineStr">
        <is>
          <t>Auto de archivo</t>
        </is>
      </c>
    </row>
    <row r="280">
      <c r="A280" s="25" t="inlineStr">
        <is>
          <t>277-2016</t>
        </is>
      </c>
      <c r="B280" s="25" t="n">
        <v>387690</v>
      </c>
      <c r="D280" s="25" t="inlineStr">
        <is>
          <t>RESIDUOS SOLIDOS</t>
        </is>
      </c>
      <c r="G280" s="25" t="inlineStr">
        <is>
          <t xml:space="preserve">mal manejo de residuos solidos </t>
        </is>
      </c>
      <c r="H280" s="25" t="inlineStr">
        <is>
          <t>de oficio</t>
        </is>
      </c>
      <c r="S280" s="25">
        <f>CONCATENATE(I280," ",J280," ",K280," ",L280," ",M280," ",N280," ",O280," ",P280," ",Q280," ",R280)</f>
        <v/>
      </c>
      <c r="T280" s="25" t="inlineStr">
        <is>
          <t>no reporta</t>
        </is>
      </c>
      <c r="U280" s="25" t="inlineStr">
        <is>
          <t>no reporta</t>
        </is>
      </c>
      <c r="V280" s="25" t="inlineStr">
        <is>
          <t>Hector Mosquera</t>
        </is>
      </c>
      <c r="W280" s="25" t="inlineStr">
        <is>
          <t>CL</t>
        </is>
      </c>
      <c r="X280" s="25" t="n">
        <v>39</v>
      </c>
      <c r="Z280" s="25" t="inlineStr">
        <is>
          <t>SUR</t>
        </is>
      </c>
      <c r="AA280" s="25" t="n">
        <v>45</v>
      </c>
      <c r="AC280" s="25" t="n">
        <v>4</v>
      </c>
      <c r="AF280" s="25" t="inlineStr">
        <is>
          <t>alcala</t>
        </is>
      </c>
      <c r="AG280" s="25">
        <f>CONCATENATE(W280," ",X280," ",Y280," ",Z280," ",AA280," ",AB280," ",AC280," ",AD280," ",AE280," ",AF280)</f>
        <v/>
      </c>
      <c r="AH280" s="25" t="inlineStr">
        <is>
          <t>no reporta</t>
        </is>
      </c>
      <c r="AI280" s="25" t="inlineStr">
        <is>
          <t>no reporta</t>
        </is>
      </c>
      <c r="AO280" s="25" t="n">
        <v>8</v>
      </c>
      <c r="AP280" s="34" t="n">
        <v>42509</v>
      </c>
      <c r="AQ280" s="34" t="n">
        <v>42506</v>
      </c>
      <c r="AR280" s="46" t="n"/>
      <c r="AT280" s="25" t="inlineStr">
        <is>
          <t>Auto de archivo</t>
        </is>
      </c>
    </row>
    <row r="281">
      <c r="A281" s="25" t="inlineStr">
        <is>
          <t>278-2016</t>
        </is>
      </c>
      <c r="B281" s="25" t="n">
        <v>387691</v>
      </c>
      <c r="D281" s="25" t="inlineStr">
        <is>
          <t>RESIDUOS SOLIDOS</t>
        </is>
      </c>
      <c r="G281" s="25" t="inlineStr">
        <is>
          <t>Mala disposicion d eresiduos solidos</t>
        </is>
      </c>
      <c r="H281" s="25" t="inlineStr">
        <is>
          <t>de oficio</t>
        </is>
      </c>
      <c r="S281" s="25">
        <f>CONCATENATE(I281," ",J281," ",K281," ",L281," ",M281," ",N281," ",O281," ",P281," ",Q281," ",R281)</f>
        <v/>
      </c>
      <c r="T281" s="25" t="inlineStr">
        <is>
          <t>no reporta</t>
        </is>
      </c>
      <c r="U281" s="25" t="inlineStr">
        <is>
          <t>no reporta</t>
        </is>
      </c>
      <c r="V281" s="25" t="inlineStr">
        <is>
          <t>juan Carlos molano</t>
        </is>
      </c>
      <c r="W281" s="25" t="inlineStr">
        <is>
          <t>KR</t>
        </is>
      </c>
      <c r="X281" s="25" t="n">
        <v>46</v>
      </c>
      <c r="Y281" s="25" t="inlineStr">
        <is>
          <t>A</t>
        </is>
      </c>
      <c r="Z281" s="25" t="inlineStr">
        <is>
          <t>SUR</t>
        </is>
      </c>
      <c r="AA281" s="25" t="n">
        <v>39</v>
      </c>
      <c r="AC281" s="25" t="n">
        <v>89</v>
      </c>
      <c r="AF281" s="25" t="inlineStr">
        <is>
          <t>alcala</t>
        </is>
      </c>
      <c r="AG281" s="25">
        <f>CONCATENATE(W281," ",X281," ",Y281," ",Z281," ",AA281," ",AB281," ",AC281," ",AD281," ",AE281," ",AF281)</f>
        <v/>
      </c>
      <c r="AH281" s="25" t="inlineStr">
        <is>
          <t>no reporta</t>
        </is>
      </c>
      <c r="AI281" s="25" t="inlineStr">
        <is>
          <t>no reporta</t>
        </is>
      </c>
      <c r="AO281" s="25" t="n">
        <v>8</v>
      </c>
      <c r="AP281" s="34" t="n">
        <v>42509</v>
      </c>
      <c r="AQ281" s="34" t="n">
        <v>42506</v>
      </c>
      <c r="AR281" s="46" t="n"/>
      <c r="AT281" s="25" t="inlineStr">
        <is>
          <t>Auto de archivo</t>
        </is>
      </c>
      <c r="AV281" s="38" t="n"/>
      <c r="AX281" s="38" t="n"/>
    </row>
    <row r="282">
      <c r="A282" s="25" t="inlineStr">
        <is>
          <t>279-2016</t>
        </is>
      </c>
      <c r="B282" s="25" t="n">
        <v>387876</v>
      </c>
      <c r="C282" s="25" t="inlineStr">
        <is>
          <t>LOTE-PREDIO</t>
        </is>
      </c>
      <c r="G282" s="25" t="inlineStr">
        <is>
          <t>Afectación a flora y manejo inadecuado de aguas lluvias</t>
        </is>
      </c>
      <c r="H282" s="25" t="inlineStr">
        <is>
          <t>Julia Londoño</t>
        </is>
      </c>
      <c r="Q282" s="25" t="n">
        <v>6</v>
      </c>
      <c r="R282" s="25" t="inlineStr">
        <is>
          <t>Parcelación Tres Corrientes</t>
        </is>
      </c>
      <c r="S282" s="25">
        <f>CONCATENATE(I282," ",J282," ",K282," ",L282," ",M282," ",N282," ",O282," ",P282," ",Q282," ",R282)</f>
        <v/>
      </c>
      <c r="T282" s="25" t="inlineStr">
        <is>
          <t>no reporta</t>
        </is>
      </c>
      <c r="U282" s="25" t="n">
        <v>3127911714</v>
      </c>
      <c r="V282" s="25" t="inlineStr">
        <is>
          <t>Hugo García</t>
        </is>
      </c>
      <c r="AE282" s="25" t="inlineStr">
        <is>
          <t>lote 5 Parcelación Tres corrientes</t>
        </is>
      </c>
      <c r="AG282" s="25">
        <f>CONCATENATE(W282," ",X282," ",Y282," ",Z282," ",AA282," ",AB282," ",AC282," ",AD282," ",AE282," ",AF282)</f>
        <v/>
      </c>
      <c r="AH282" s="25" t="inlineStr">
        <is>
          <t>no reporta</t>
        </is>
      </c>
      <c r="AI282" s="25" t="n">
        <v>3182632244</v>
      </c>
      <c r="AO282" s="25" t="n">
        <v>13</v>
      </c>
      <c r="AP282" s="34" t="n">
        <v>42479</v>
      </c>
      <c r="AQ282" s="34" t="n">
        <v>42506</v>
      </c>
      <c r="AR282" s="46" t="n"/>
      <c r="AT282" s="25" t="inlineStr">
        <is>
          <t>Auto de archivo</t>
        </is>
      </c>
    </row>
    <row r="283">
      <c r="A283" s="25" t="inlineStr">
        <is>
          <t>280-2016</t>
        </is>
      </c>
      <c r="B283" s="25" t="n">
        <v>387930</v>
      </c>
      <c r="D283" s="25" t="inlineStr">
        <is>
          <t>RESIDUOS SOLIDOS</t>
        </is>
      </c>
      <c r="G283" s="25" t="inlineStr">
        <is>
          <t xml:space="preserve">Basuras en sitios y horarios no autorizados. </t>
        </is>
      </c>
      <c r="H283" s="25" t="inlineStr">
        <is>
          <t>Adriana Velez</t>
        </is>
      </c>
      <c r="S283" s="25">
        <f>CONCATENATE(I283," ",J283," ",K283," ",L283," ",M283," ",N283," ",O283," ",P283," ",Q283," ",R283)</f>
        <v/>
      </c>
      <c r="T283" s="25" t="n">
        <v>1037672143</v>
      </c>
      <c r="U283" s="25" t="n">
        <v>5596930</v>
      </c>
      <c r="V283" s="25" t="inlineStr">
        <is>
          <t>Varios Usuarios</t>
        </is>
      </c>
      <c r="W283" s="25" t="inlineStr">
        <is>
          <t>CL</t>
        </is>
      </c>
      <c r="X283" s="25" t="n">
        <v>41</v>
      </c>
      <c r="Z283" s="25" t="inlineStr">
        <is>
          <t>SUR</t>
        </is>
      </c>
      <c r="AA283" s="25" t="inlineStr">
        <is>
          <t>Cra</t>
        </is>
      </c>
      <c r="AC283" s="25" t="n">
        <v>45</v>
      </c>
      <c r="AG283" s="25">
        <f>CONCATENATE(W283," ",X283," ",Y283," ",Z283," ",AA283," ",AB283," ",AC283," ",AD283," ",AE283," ",AF283)</f>
        <v/>
      </c>
      <c r="AH283" s="25" t="inlineStr">
        <is>
          <t>no reporta</t>
        </is>
      </c>
      <c r="AI283" s="25" t="inlineStr">
        <is>
          <t>no reporta</t>
        </is>
      </c>
      <c r="AO283" s="25" t="n">
        <v>6</v>
      </c>
      <c r="AP283" s="34" t="n">
        <v>42513</v>
      </c>
      <c r="AQ283" s="34" t="n">
        <v>42520</v>
      </c>
      <c r="AR283" s="46" t="n"/>
      <c r="AT283" s="25" t="inlineStr">
        <is>
          <t>Auto de archivo</t>
        </is>
      </c>
    </row>
    <row r="284">
      <c r="A284" s="25" t="inlineStr">
        <is>
          <t>281-2016</t>
        </is>
      </c>
      <c r="B284" s="25" t="n">
        <v>387929</v>
      </c>
      <c r="D284" s="25" t="inlineStr">
        <is>
          <t>ESCOMBROS</t>
        </is>
      </c>
      <c r="G284" s="25" t="inlineStr">
        <is>
          <t>El Sr. Rodrigo saca escombros y los coloca en la cuadra del edificio.</t>
        </is>
      </c>
      <c r="H284" s="25" t="inlineStr">
        <is>
          <t>Anonimo</t>
        </is>
      </c>
      <c r="S284" s="25">
        <f>CONCATENATE(I284," ",J284," ",K284," ",L284," ",M284," ",N284," ",O284," ",P284," ",Q284," ",R284)</f>
        <v/>
      </c>
      <c r="T284" s="25" t="inlineStr">
        <is>
          <t>no reporta</t>
        </is>
      </c>
      <c r="U284" s="25" t="inlineStr">
        <is>
          <t>no reporta</t>
        </is>
      </c>
      <c r="V284" s="25" t="inlineStr">
        <is>
          <t>Rodrigo Velez</t>
        </is>
      </c>
      <c r="W284" s="25" t="inlineStr">
        <is>
          <t>KR</t>
        </is>
      </c>
      <c r="X284" s="25" t="n">
        <v>46</v>
      </c>
      <c r="Y284" s="25" t="inlineStr">
        <is>
          <t>A</t>
        </is>
      </c>
      <c r="AA284" s="25" t="inlineStr">
        <is>
          <t>Calle</t>
        </is>
      </c>
      <c r="AC284" s="25" t="n">
        <v>44</v>
      </c>
      <c r="AF284" s="25" t="inlineStr">
        <is>
          <t>Bandera Roja</t>
        </is>
      </c>
      <c r="AG284" s="25">
        <f>CONCATENATE(W284," ",X284," ",Y284," ",Z284," ",AA284," ",AB284," ",AC284," ",AD284," ",AE284," ",AF284)</f>
        <v/>
      </c>
      <c r="AH284" s="25" t="inlineStr">
        <is>
          <t>no reporta</t>
        </is>
      </c>
      <c r="AI284" s="25" t="inlineStr">
        <is>
          <t>no reporta</t>
        </is>
      </c>
      <c r="AO284" s="25" t="n">
        <v>8</v>
      </c>
      <c r="AP284" s="34" t="n">
        <v>42513</v>
      </c>
      <c r="AQ284" s="34" t="n">
        <v>42529</v>
      </c>
      <c r="AR284" s="46" t="n"/>
      <c r="AT284" s="25" t="inlineStr">
        <is>
          <t>Auto de archivo</t>
        </is>
      </c>
      <c r="AV284" s="38" t="n"/>
      <c r="AX284" s="38" t="n"/>
    </row>
    <row r="285">
      <c r="A285" s="25" t="inlineStr">
        <is>
          <t>282-2016</t>
        </is>
      </c>
      <c r="B285" s="25" t="n">
        <v>387875</v>
      </c>
      <c r="C285" s="25" t="inlineStr">
        <is>
          <t>FLORA</t>
        </is>
      </c>
      <c r="G285" s="25" t="inlineStr">
        <is>
          <t>Se esta efectuando poda de arboles, se desconoce si tiene permiso</t>
        </is>
      </c>
      <c r="H285" s="25" t="inlineStr">
        <is>
          <t>Urbanizacion camino de brujas</t>
        </is>
      </c>
      <c r="R285" s="25" t="inlineStr">
        <is>
          <t>Calle 37 b sur # 27 a 71</t>
        </is>
      </c>
      <c r="S285" s="25">
        <f>CONCATENATE(I285," ",J285," ",K285," ",L285," ",M285," ",N285," ",O285," ",P285," ",Q285," ",R285)</f>
        <v/>
      </c>
      <c r="T285" s="25" t="inlineStr">
        <is>
          <t>no reporta</t>
        </is>
      </c>
      <c r="U285" s="25" t="inlineStr">
        <is>
          <t>no reporta</t>
        </is>
      </c>
      <c r="V285" s="25" t="inlineStr">
        <is>
          <t>Proyecto Nogales</t>
        </is>
      </c>
      <c r="AF285" s="25" t="inlineStr">
        <is>
          <t>Calle 37 B sur # 27 a 45</t>
        </is>
      </c>
      <c r="AG285" s="25">
        <f>CONCATENATE(W285," ",X285," ",Y285," ",Z285," ",AA285," ",AB285," ",AC285," ",AD285," ",AE285," ",AF285)</f>
        <v/>
      </c>
      <c r="AH285" s="25" t="inlineStr">
        <is>
          <t>no reporta</t>
        </is>
      </c>
      <c r="AI285" s="25" t="inlineStr">
        <is>
          <t>no reporta</t>
        </is>
      </c>
      <c r="AO285" s="25" t="n">
        <v>5</v>
      </c>
      <c r="AP285" s="34" t="n">
        <v>42513</v>
      </c>
      <c r="AQ285" s="34" t="n">
        <v>42529</v>
      </c>
      <c r="AR285" s="46" t="n"/>
      <c r="AT285" s="25" t="inlineStr">
        <is>
          <t>Auto de archivo</t>
        </is>
      </c>
      <c r="AV285" s="38" t="n"/>
      <c r="AX285" s="38" t="n"/>
    </row>
    <row r="286">
      <c r="A286" s="25" t="inlineStr">
        <is>
          <t>283-2016</t>
        </is>
      </c>
      <c r="B286" s="25" t="n">
        <v>388140</v>
      </c>
      <c r="D286" s="25" t="inlineStr">
        <is>
          <t>RESIDUOS SOLIDOS</t>
        </is>
      </c>
      <c r="G286" s="25" t="inlineStr">
        <is>
          <t xml:space="preserve">Mala disposicion de residuos solidos. </t>
        </is>
      </c>
      <c r="H286" s="25" t="inlineStr">
        <is>
          <t>de oficio</t>
        </is>
      </c>
      <c r="S286" s="25">
        <f>CONCATENATE(I286," ",J286," ",K286," ",L286," ",M286," ",N286," ",O286," ",P286," ",Q286," ",R286)</f>
        <v/>
      </c>
      <c r="T286" s="25" t="inlineStr">
        <is>
          <t>no reporta</t>
        </is>
      </c>
      <c r="U286" s="25" t="inlineStr">
        <is>
          <t>no reporta</t>
        </is>
      </c>
      <c r="V286" s="25" t="inlineStr">
        <is>
          <t>Lucelly Suarez</t>
        </is>
      </c>
      <c r="AF286" s="25" t="inlineStr">
        <is>
          <t>Kilometro 75 # 45 ff 69</t>
        </is>
      </c>
      <c r="AG286" s="25">
        <f>CONCATENATE(W286," ",X286," ",Y286," ",Z286," ",AA286," ",AB286," ",AC286," ",AD286," ",AE286," ",AF286)</f>
        <v/>
      </c>
      <c r="AH286" s="25" t="inlineStr">
        <is>
          <t>no reporta</t>
        </is>
      </c>
      <c r="AI286" s="25" t="inlineStr">
        <is>
          <t>no reporta</t>
        </is>
      </c>
      <c r="AO286" s="25" t="n">
        <v>12</v>
      </c>
      <c r="AP286" s="34" t="n">
        <v>42513</v>
      </c>
      <c r="AQ286" s="34" t="n">
        <v>42564</v>
      </c>
      <c r="AR286" s="46" t="n"/>
      <c r="AT286" s="25" t="inlineStr">
        <is>
          <t>Auto de archivo</t>
        </is>
      </c>
      <c r="AV286" s="38" t="n"/>
      <c r="AX286" s="38" t="n"/>
    </row>
    <row r="287">
      <c r="A287" s="25" t="inlineStr">
        <is>
          <t>284-2016</t>
        </is>
      </c>
      <c r="B287" s="25" t="n">
        <v>388139</v>
      </c>
      <c r="D287" s="25" t="inlineStr">
        <is>
          <t>RESIDUOS SOLIDOS</t>
        </is>
      </c>
      <c r="G287" s="25" t="inlineStr">
        <is>
          <t xml:space="preserve">Mala disposicion de residuos solidos. </t>
        </is>
      </c>
      <c r="H287" s="25" t="inlineStr">
        <is>
          <t>de oficio</t>
        </is>
      </c>
      <c r="S287" s="25">
        <f>CONCATENATE(I287," ",J287," ",K287," ",L287," ",M287," ",N287," ",O287," ",P287," ",Q287," ",R287)</f>
        <v/>
      </c>
      <c r="T287" s="25" t="inlineStr">
        <is>
          <t>no reporta</t>
        </is>
      </c>
      <c r="U287" s="25" t="inlineStr">
        <is>
          <t>no reporta</t>
        </is>
      </c>
      <c r="V287" s="25" t="inlineStr">
        <is>
          <t>Victor Daniel Perez</t>
        </is>
      </c>
      <c r="AF287" s="25" t="inlineStr">
        <is>
          <t>Trav 34 sur # 31 - 20</t>
        </is>
      </c>
      <c r="AG287" s="25">
        <f>CONCATENATE(W287," ",X287," ",Y287," ",Z287," ",AA287," ",AB287," ",AC287," ",AD287," ",AE287," ",AF287)</f>
        <v/>
      </c>
      <c r="AH287" s="25" t="inlineStr">
        <is>
          <t>no reporta</t>
        </is>
      </c>
      <c r="AI287" s="25" t="n">
        <v>2703395</v>
      </c>
      <c r="AO287" s="25" t="n">
        <v>9</v>
      </c>
      <c r="AP287" s="34" t="n">
        <v>42513</v>
      </c>
      <c r="AQ287" s="34" t="n">
        <v>42459</v>
      </c>
      <c r="AR287" s="46" t="n"/>
      <c r="AT287" s="25" t="inlineStr">
        <is>
          <t>Auto de archivo</t>
        </is>
      </c>
      <c r="AV287" s="38" t="n"/>
      <c r="AX287" s="38" t="n"/>
    </row>
    <row r="288">
      <c r="A288" s="25" t="inlineStr">
        <is>
          <t>285-2016</t>
        </is>
      </c>
      <c r="B288" s="25" t="n">
        <v>388141</v>
      </c>
      <c r="D288" s="25" t="inlineStr">
        <is>
          <t>RESIDUOS SOLIDOS</t>
        </is>
      </c>
      <c r="G288" s="25" t="inlineStr">
        <is>
          <t xml:space="preserve">Mala disposicion de residuos solidos. </t>
        </is>
      </c>
      <c r="H288" s="25" t="inlineStr">
        <is>
          <t>de oficio</t>
        </is>
      </c>
      <c r="S288" s="25">
        <f>CONCATENATE(I288," ",J288," ",K288," ",L288," ",M288," ",N288," ",O288," ",P288," ",Q288," ",R288)</f>
        <v/>
      </c>
      <c r="T288" s="25" t="inlineStr">
        <is>
          <t>no reporta</t>
        </is>
      </c>
      <c r="U288" s="25" t="inlineStr">
        <is>
          <t>no reporta</t>
        </is>
      </c>
      <c r="V288" s="25" t="inlineStr">
        <is>
          <t>Delicias Frutales</t>
        </is>
      </c>
      <c r="AF288" s="25" t="inlineStr">
        <is>
          <t>Trans. 33 b sur 39 - 67</t>
        </is>
      </c>
      <c r="AG288" s="25">
        <f>CONCATENATE(W288," ",X288," ",Y288," ",Z288," ",AA288," ",AB288," ",AC288," ",AD288," ",AE288," ",AF288)</f>
        <v/>
      </c>
      <c r="AH288" s="25" t="inlineStr">
        <is>
          <t>no reporta</t>
        </is>
      </c>
      <c r="AI288" s="25" t="inlineStr">
        <is>
          <t>no reporta</t>
        </is>
      </c>
      <c r="AO288" s="25" t="n">
        <v>9</v>
      </c>
      <c r="AP288" s="34" t="n">
        <v>42513</v>
      </c>
      <c r="AQ288" s="34" t="n">
        <v>42440</v>
      </c>
      <c r="AR288" s="46" t="n"/>
      <c r="AT288" s="25" t="inlineStr">
        <is>
          <t>Auto de archivo</t>
        </is>
      </c>
      <c r="AV288" s="38" t="n"/>
      <c r="AX288" s="38" t="n"/>
    </row>
    <row r="289">
      <c r="A289" s="25" t="inlineStr">
        <is>
          <t>286-2016</t>
        </is>
      </c>
      <c r="B289" s="25" t="n">
        <v>388142</v>
      </c>
      <c r="D289" s="25" t="inlineStr">
        <is>
          <t>RESIDUOS SOLIDOS</t>
        </is>
      </c>
      <c r="G289" s="25" t="inlineStr">
        <is>
          <t xml:space="preserve">Mala disposicion de residuos solidos. </t>
        </is>
      </c>
      <c r="H289" s="25" t="inlineStr">
        <is>
          <t>de oficio</t>
        </is>
      </c>
      <c r="S289" s="25">
        <f>CONCATENATE(I289," ",J289," ",K289," ",L289," ",M289," ",N289," ",O289," ",P289," ",Q289," ",R289)</f>
        <v/>
      </c>
      <c r="T289" s="25" t="inlineStr">
        <is>
          <t>no reporta</t>
        </is>
      </c>
      <c r="U289" s="25" t="inlineStr">
        <is>
          <t>no reporta</t>
        </is>
      </c>
      <c r="V289" s="25" t="inlineStr">
        <is>
          <t>Ruben Dario Orrego</t>
        </is>
      </c>
      <c r="AF289" s="25" t="inlineStr">
        <is>
          <t>Trasnv. 36 a sur # 29-132</t>
        </is>
      </c>
      <c r="AG289" s="25">
        <f>CONCATENATE(W289," ",X289," ",Y289," ",Z289," ",AA289," ",AB289," ",AC289," ",AD289," ",AE289," ",AF289)</f>
        <v/>
      </c>
      <c r="AH289" s="25" t="inlineStr">
        <is>
          <t>no reporta</t>
        </is>
      </c>
      <c r="AI289" s="25" t="inlineStr">
        <is>
          <t>no reporta</t>
        </is>
      </c>
      <c r="AO289" s="25" t="n">
        <v>9</v>
      </c>
      <c r="AP289" s="34" t="n">
        <v>42513</v>
      </c>
      <c r="AQ289" s="34" t="n">
        <v>42431</v>
      </c>
      <c r="AR289" s="46" t="n"/>
      <c r="AT289" s="25" t="inlineStr">
        <is>
          <t>Auto de archivo</t>
        </is>
      </c>
      <c r="AV289" s="38" t="n"/>
      <c r="AX289" s="38" t="n"/>
    </row>
    <row r="290">
      <c r="A290" s="25" t="inlineStr">
        <is>
          <t>287-2016</t>
        </is>
      </c>
      <c r="B290" s="25" t="n">
        <v>388143</v>
      </c>
      <c r="D290" s="25" t="inlineStr">
        <is>
          <t>RESIDUOS SOLIDOS</t>
        </is>
      </c>
      <c r="G290" s="25" t="inlineStr">
        <is>
          <t xml:space="preserve">Mala disposicion de residuos solidos. </t>
        </is>
      </c>
      <c r="H290" s="25" t="inlineStr">
        <is>
          <t>de oficio</t>
        </is>
      </c>
      <c r="S290" s="25">
        <f>CONCATENATE(I290," ",J290," ",K290," ",L290," ",M290," ",N290," ",O290," ",P290," ",Q290," ",R290)</f>
        <v/>
      </c>
      <c r="T290" s="25" t="inlineStr">
        <is>
          <t>no reporta</t>
        </is>
      </c>
      <c r="U290" s="25" t="inlineStr">
        <is>
          <t>no reporta</t>
        </is>
      </c>
      <c r="V290" s="25" t="inlineStr">
        <is>
          <t>Javier Marin</t>
        </is>
      </c>
      <c r="AF290" s="25" t="inlineStr">
        <is>
          <t>Calle 39 sur # 34 a 17</t>
        </is>
      </c>
      <c r="AG290" s="25">
        <f>CONCATENATE(W290," ",X290," ",Y290," ",Z290," ",AA290," ",AB290," ",AC290," ",AD290," ",AE290," ",AF290)</f>
        <v/>
      </c>
      <c r="AH290" s="25" t="inlineStr">
        <is>
          <t>no reporta</t>
        </is>
      </c>
      <c r="AI290" s="25" t="inlineStr">
        <is>
          <t>no reporta</t>
        </is>
      </c>
      <c r="AO290" s="25" t="n">
        <v>9</v>
      </c>
      <c r="AP290" s="34" t="n">
        <v>42513</v>
      </c>
      <c r="AQ290" s="34" t="n">
        <v>42513</v>
      </c>
      <c r="AR290" s="46" t="n"/>
      <c r="AT290" s="25" t="inlineStr">
        <is>
          <t>Auto de archivo</t>
        </is>
      </c>
      <c r="AV290" s="38" t="n"/>
      <c r="AX290" s="38" t="n"/>
    </row>
    <row r="291">
      <c r="A291" s="25" t="inlineStr">
        <is>
          <t>288-2016</t>
        </is>
      </c>
      <c r="B291" s="25" t="n">
        <v>388144</v>
      </c>
      <c r="D291" s="25" t="inlineStr">
        <is>
          <t>RESIDUOS SOLIDOS</t>
        </is>
      </c>
      <c r="G291" s="25" t="inlineStr">
        <is>
          <t xml:space="preserve">Mala disposicion de residuos solidos. </t>
        </is>
      </c>
      <c r="H291" s="25" t="inlineStr">
        <is>
          <t>de oficio</t>
        </is>
      </c>
      <c r="S291" s="25">
        <f>CONCATENATE(I291," ",J291," ",K291," ",L291," ",M291," ",N291," ",O291," ",P291," ",Q291," ",R291)</f>
        <v/>
      </c>
      <c r="T291" s="25" t="inlineStr">
        <is>
          <t>no reporta</t>
        </is>
      </c>
      <c r="U291" s="25" t="inlineStr">
        <is>
          <t>no reporta</t>
        </is>
      </c>
      <c r="V291" s="25" t="inlineStr">
        <is>
          <t>Samuel Gutierrez</t>
        </is>
      </c>
      <c r="AF291" s="25" t="inlineStr">
        <is>
          <t>barrio mesa</t>
        </is>
      </c>
      <c r="AG291" s="25">
        <f>CONCATENATE(W291," ",X291," ",Y291," ",Z291," ",AA291," ",AB291," ",AC291," ",AD291," ",AE291," ",AF291)</f>
        <v/>
      </c>
      <c r="AH291" s="25" t="inlineStr">
        <is>
          <t>no reporta</t>
        </is>
      </c>
      <c r="AI291" s="25" t="inlineStr">
        <is>
          <t>no reporta</t>
        </is>
      </c>
      <c r="AO291" s="25" t="n">
        <v>9</v>
      </c>
      <c r="AP291" s="34" t="n">
        <v>42513</v>
      </c>
      <c r="AQ291" s="34" t="n">
        <v>42446</v>
      </c>
      <c r="AR291" s="46" t="n"/>
      <c r="AT291" s="25" t="inlineStr">
        <is>
          <t>Auto de archivo</t>
        </is>
      </c>
      <c r="AV291" s="38" t="n"/>
      <c r="AX291" s="38" t="n"/>
    </row>
    <row r="292">
      <c r="A292" s="25" t="inlineStr">
        <is>
          <t>289-2016</t>
        </is>
      </c>
      <c r="B292" s="25" t="n">
        <v>387817</v>
      </c>
      <c r="D292" s="25" t="inlineStr">
        <is>
          <t>RESIDUOS SOLIDOS</t>
        </is>
      </c>
      <c r="G292" s="25" t="inlineStr">
        <is>
          <t xml:space="preserve">Mala disposicion de residuos solidos. </t>
        </is>
      </c>
      <c r="H292" s="25" t="inlineStr">
        <is>
          <t>de oficio</t>
        </is>
      </c>
      <c r="S292" s="25">
        <f>CONCATENATE(I292," ",J292," ",K292," ",L292," ",M292," ",N292," ",O292," ",P292," ",Q292," ",R292)</f>
        <v/>
      </c>
      <c r="T292" s="25" t="inlineStr">
        <is>
          <t>no reporta</t>
        </is>
      </c>
      <c r="U292" s="25" t="inlineStr">
        <is>
          <t>no reporta</t>
        </is>
      </c>
      <c r="V292" s="25" t="inlineStr">
        <is>
          <t>Anibal Giraldo</t>
        </is>
      </c>
      <c r="AF292" s="25" t="inlineStr">
        <is>
          <t>Trasv. 34 dd sur # 33-32</t>
        </is>
      </c>
      <c r="AG292" s="25">
        <f>CONCATENATE(W292," ",X292," ",Y292," ",Z292," ",AA292," ",AB292," ",AC292," ",AD292," ",AE292," ",AF292)</f>
        <v/>
      </c>
      <c r="AH292" s="25" t="inlineStr">
        <is>
          <t>no reporta</t>
        </is>
      </c>
      <c r="AI292" s="25" t="inlineStr">
        <is>
          <t>no reporta</t>
        </is>
      </c>
      <c r="AO292" s="25" t="n">
        <v>9</v>
      </c>
      <c r="AP292" s="34" t="n">
        <v>42513</v>
      </c>
      <c r="AQ292" s="34" t="n">
        <v>42509</v>
      </c>
      <c r="AR292" s="46" t="n"/>
      <c r="AT292" s="25" t="inlineStr">
        <is>
          <t>Auto de archivo</t>
        </is>
      </c>
      <c r="AV292" s="38" t="n"/>
      <c r="AX292" s="38" t="n"/>
    </row>
    <row r="293">
      <c r="A293" s="25" t="inlineStr">
        <is>
          <t>290-2016</t>
        </is>
      </c>
      <c r="B293" s="25" t="n">
        <v>388299</v>
      </c>
      <c r="D293" s="25" t="inlineStr">
        <is>
          <t>RESIDUOS SOLIDOS</t>
        </is>
      </c>
      <c r="G293" s="25" t="inlineStr">
        <is>
          <t xml:space="preserve">Mala disposicion de residuos solidos. </t>
        </is>
      </c>
      <c r="H293" s="25" t="inlineStr">
        <is>
          <t>de oficio</t>
        </is>
      </c>
      <c r="S293" s="25">
        <f>CONCATENATE(I293," ",J293," ",K293," ",L293," ",M293," ",N293," ",O293," ",P293," ",Q293," ",R293)</f>
        <v/>
      </c>
      <c r="T293" s="25" t="inlineStr">
        <is>
          <t>no reporta</t>
        </is>
      </c>
      <c r="U293" s="25" t="inlineStr">
        <is>
          <t>no reporta</t>
        </is>
      </c>
      <c r="V293" s="25" t="inlineStr">
        <is>
          <t>Bernardo Rios</t>
        </is>
      </c>
      <c r="AF293" s="25" t="inlineStr">
        <is>
          <t>Cra. 34 # 38 sur 50</t>
        </is>
      </c>
      <c r="AG293" s="25">
        <f>CONCATENATE(W293," ",X293," ",Y293," ",Z293," ",AA293," ",AB293," ",AC293," ",AD293," ",AE293," ",AF293)</f>
        <v/>
      </c>
      <c r="AH293" s="25" t="inlineStr">
        <is>
          <t>no reporta</t>
        </is>
      </c>
      <c r="AI293" s="25" t="inlineStr">
        <is>
          <t>no reporta</t>
        </is>
      </c>
      <c r="AO293" s="25" t="n">
        <v>9</v>
      </c>
      <c r="AP293" s="34" t="n">
        <v>42513</v>
      </c>
      <c r="AQ293" s="34" t="n">
        <v>42446</v>
      </c>
      <c r="AR293" s="46" t="n"/>
      <c r="AT293" s="25" t="inlineStr">
        <is>
          <t>Auto de archivo</t>
        </is>
      </c>
      <c r="AV293" s="38" t="n"/>
      <c r="AX293" s="38" t="n"/>
    </row>
    <row r="294">
      <c r="A294" s="25" t="inlineStr">
        <is>
          <t>291-2016</t>
        </is>
      </c>
      <c r="B294" s="25" t="n">
        <v>388298</v>
      </c>
      <c r="D294" s="25" t="inlineStr">
        <is>
          <t>RESIDUOS SOLIDOS</t>
        </is>
      </c>
      <c r="G294" s="25" t="inlineStr">
        <is>
          <t xml:space="preserve">Mala disposicion de residuos solidos. </t>
        </is>
      </c>
      <c r="H294" s="25" t="inlineStr">
        <is>
          <t>de oficio</t>
        </is>
      </c>
      <c r="S294" s="25">
        <f>CONCATENATE(I294," ",J294," ",K294," ",L294," ",M294," ",N294," ",O294," ",P294," ",Q294," ",R294)</f>
        <v/>
      </c>
      <c r="T294" s="25" t="inlineStr">
        <is>
          <t>no reporta</t>
        </is>
      </c>
      <c r="U294" s="25" t="inlineStr">
        <is>
          <t>no reporta</t>
        </is>
      </c>
      <c r="V294" s="25" t="inlineStr">
        <is>
          <t>Sara Ocampo</t>
        </is>
      </c>
      <c r="AF294" s="25" t="inlineStr">
        <is>
          <t>Calle 39 sur # 35-15</t>
        </is>
      </c>
      <c r="AG294" s="25">
        <f>CONCATENATE(W294," ",X294," ",Y294," ",Z294," ",AA294," ",AB294," ",AC294," ",AD294," ",AE294," ",AF294)</f>
        <v/>
      </c>
      <c r="AH294" s="25" t="inlineStr">
        <is>
          <t>no reporta</t>
        </is>
      </c>
      <c r="AI294" s="25" t="inlineStr">
        <is>
          <t>no reporta</t>
        </is>
      </c>
      <c r="AO294" s="25" t="n">
        <v>9</v>
      </c>
      <c r="AP294" s="34" t="n">
        <v>42513</v>
      </c>
      <c r="AQ294" s="34" t="n">
        <v>42446</v>
      </c>
      <c r="AR294" s="46" t="n"/>
      <c r="AT294" s="25" t="inlineStr">
        <is>
          <t>Auto de archivo</t>
        </is>
      </c>
      <c r="AV294" s="38" t="n"/>
      <c r="AX294" s="38" t="n"/>
    </row>
    <row r="295">
      <c r="A295" s="25" t="inlineStr">
        <is>
          <t>292-2016</t>
        </is>
      </c>
      <c r="B295" s="25" t="n">
        <v>388297</v>
      </c>
      <c r="D295" s="25" t="inlineStr">
        <is>
          <t>RESIDUOS SOLIDOS</t>
        </is>
      </c>
      <c r="G295" s="25" t="inlineStr">
        <is>
          <t xml:space="preserve">Mala disposicion de residuos solidos. </t>
        </is>
      </c>
      <c r="H295" s="25" t="inlineStr">
        <is>
          <t>de oficio</t>
        </is>
      </c>
      <c r="S295" s="25">
        <f>CONCATENATE(I295," ",J295," ",K295," ",L295," ",M295," ",N295," ",O295," ",P295," ",Q295," ",R295)</f>
        <v/>
      </c>
      <c r="T295" s="25" t="inlineStr">
        <is>
          <t>no reporta</t>
        </is>
      </c>
      <c r="U295" s="25" t="inlineStr">
        <is>
          <t>no reporta</t>
        </is>
      </c>
      <c r="V295" s="25" t="inlineStr">
        <is>
          <t>Patricia Gonzalez</t>
        </is>
      </c>
      <c r="AF295" s="25" t="inlineStr">
        <is>
          <t>Cra 43 con trans. 35 sur</t>
        </is>
      </c>
      <c r="AG295" s="25">
        <f>CONCATENATE(W295," ",X295," ",Y295," ",Z295," ",AA295," ",AB295," ",AC295," ",AD295," ",AE295," ",AF295)</f>
        <v/>
      </c>
      <c r="AH295" s="25" t="inlineStr">
        <is>
          <t>no reporta</t>
        </is>
      </c>
      <c r="AI295" s="25" t="inlineStr">
        <is>
          <t>no reporta</t>
        </is>
      </c>
      <c r="AO295" s="25" t="n">
        <v>9</v>
      </c>
      <c r="AP295" s="34" t="n">
        <v>42513</v>
      </c>
      <c r="AQ295" s="34" t="n">
        <v>42459</v>
      </c>
      <c r="AR295" s="46" t="n"/>
      <c r="AT295" s="25" t="inlineStr">
        <is>
          <t>Auto de archivo</t>
        </is>
      </c>
      <c r="AV295" s="38" t="n"/>
      <c r="AX295" s="38" t="n"/>
    </row>
    <row r="296">
      <c r="A296" s="25" t="inlineStr">
        <is>
          <t>293-2016</t>
        </is>
      </c>
      <c r="B296" s="25" t="n">
        <v>388296</v>
      </c>
      <c r="D296" s="25" t="inlineStr">
        <is>
          <t>RESIDUOS SOLIDOS</t>
        </is>
      </c>
      <c r="G296" s="25" t="inlineStr">
        <is>
          <t xml:space="preserve">Mala disposicion de residuos solidos. </t>
        </is>
      </c>
      <c r="H296" s="25" t="inlineStr">
        <is>
          <t>de oficio</t>
        </is>
      </c>
      <c r="S296" s="25">
        <f>CONCATENATE(I296," ",J296," ",K296," ",L296," ",M296," ",N296," ",O296," ",P296," ",Q296," ",R296)</f>
        <v/>
      </c>
      <c r="T296" s="25" t="inlineStr">
        <is>
          <t>no reporta</t>
        </is>
      </c>
      <c r="U296" s="25" t="inlineStr">
        <is>
          <t>no reporta</t>
        </is>
      </c>
      <c r="V296" s="25" t="inlineStr">
        <is>
          <t>Panificadora Produpan</t>
        </is>
      </c>
      <c r="AF296" s="25" t="inlineStr">
        <is>
          <t>Trav. 34 bb sur # 32 c 19</t>
        </is>
      </c>
      <c r="AG296" s="25">
        <f>CONCATENATE(W296," ",X296," ",Y296," ",Z296," ",AA296," ",AB296," ",AC296," ",AD296," ",AE296," ",AF296)</f>
        <v/>
      </c>
      <c r="AH296" s="25" t="inlineStr">
        <is>
          <t>no reporta</t>
        </is>
      </c>
      <c r="AI296" s="25" t="inlineStr">
        <is>
          <t>no reporta</t>
        </is>
      </c>
      <c r="AO296" s="25" t="n">
        <v>9</v>
      </c>
      <c r="AP296" s="34" t="n">
        <v>42513</v>
      </c>
      <c r="AQ296" s="34" t="n">
        <v>42440</v>
      </c>
      <c r="AR296" s="46" t="n"/>
      <c r="AT296" s="25" t="inlineStr">
        <is>
          <t>Auto de archivo</t>
        </is>
      </c>
      <c r="AV296" s="38" t="n"/>
      <c r="AX296" s="38" t="n"/>
    </row>
    <row r="297">
      <c r="A297" s="25" t="inlineStr">
        <is>
          <t>294-2016</t>
        </is>
      </c>
      <c r="B297" s="25" t="n">
        <v>387720</v>
      </c>
      <c r="C297" s="25" t="inlineStr">
        <is>
          <t>FLORA</t>
        </is>
      </c>
      <c r="G297" s="25" t="inlineStr">
        <is>
          <t>Arbol en riesgo de caida</t>
        </is>
      </c>
      <c r="H297" s="25" t="inlineStr">
        <is>
          <t>de oficio</t>
        </is>
      </c>
      <c r="S297" s="25">
        <f>CONCATENATE(I297," ",J297," ",K297," ",L297," ",M297," ",N297," ",O297," ",P297," ",Q297," ",R297)</f>
        <v/>
      </c>
      <c r="T297" s="25" t="inlineStr">
        <is>
          <t>no reporta</t>
        </is>
      </c>
      <c r="U297" s="25" t="inlineStr">
        <is>
          <t>no reporta</t>
        </is>
      </c>
      <c r="V297" s="25" t="inlineStr">
        <is>
          <t xml:space="preserve">Guillermo Tapias Uribe. </t>
        </is>
      </c>
      <c r="AF297" s="25" t="inlineStr">
        <is>
          <t>Calle 39 d sur # 24 d 36</t>
        </is>
      </c>
      <c r="AG297" s="25">
        <f>CONCATENATE(W297," ",X297," ",Y297," ",Z297," ",AA297," ",AB297," ",AC297," ",AD297," ",AE297," ",AF297)</f>
        <v/>
      </c>
      <c r="AH297" s="25" t="inlineStr">
        <is>
          <t>no reporta</t>
        </is>
      </c>
      <c r="AI297" s="25" t="inlineStr">
        <is>
          <t>no reporta</t>
        </is>
      </c>
      <c r="AO297" s="25" t="n">
        <v>5</v>
      </c>
      <c r="AP297" s="34" t="n">
        <v>42513</v>
      </c>
      <c r="AQ297" s="34" t="n">
        <v>42431</v>
      </c>
      <c r="AR297" s="46" t="n"/>
      <c r="AT297" s="25" t="inlineStr">
        <is>
          <t>Auto de archivo</t>
        </is>
      </c>
    </row>
    <row r="298">
      <c r="A298" s="25" t="inlineStr">
        <is>
          <t>295-2016</t>
        </is>
      </c>
      <c r="B298" s="25" t="n">
        <v>388149</v>
      </c>
      <c r="D298" s="25" t="inlineStr">
        <is>
          <t>RESIDUOS SOLIDOS</t>
        </is>
      </c>
      <c r="G298" s="25" t="inlineStr">
        <is>
          <t xml:space="preserve">Mala disposicion de residuos solidos. </t>
        </is>
      </c>
      <c r="H298" s="25" t="inlineStr">
        <is>
          <t>de oficio</t>
        </is>
      </c>
      <c r="S298" s="25">
        <f>CONCATENATE(I298," ",J298," ",K298," ",L298," ",M298," ",N298," ",O298," ",P298," ",Q298," ",R298)</f>
        <v/>
      </c>
      <c r="T298" s="25" t="inlineStr">
        <is>
          <t>no reporta</t>
        </is>
      </c>
      <c r="U298" s="25" t="inlineStr">
        <is>
          <t>no reporta</t>
        </is>
      </c>
      <c r="V298" s="25" t="inlineStr">
        <is>
          <t>Fabiola Tangarife</t>
        </is>
      </c>
      <c r="AF298" s="25" t="inlineStr">
        <is>
          <t>Tranv. 32 Sur # 32 - 52</t>
        </is>
      </c>
      <c r="AG298" s="25">
        <f>CONCATENATE(W298," ",X298," ",Y298," ",Z298," ",AA298," ",AB298," ",AC298," ",AD298," ",AE298," ",AF298)</f>
        <v/>
      </c>
      <c r="AH298" s="25" t="inlineStr">
        <is>
          <t>no reporta</t>
        </is>
      </c>
      <c r="AI298" s="25" t="inlineStr">
        <is>
          <t>no reporta</t>
        </is>
      </c>
      <c r="AO298" s="25" t="n">
        <v>9</v>
      </c>
      <c r="AP298" s="34" t="n">
        <v>42514</v>
      </c>
      <c r="AQ298" s="34" t="n">
        <v>42513</v>
      </c>
      <c r="AR298" s="46" t="n"/>
      <c r="AT298" s="25" t="inlineStr">
        <is>
          <t>Auto de archivo</t>
        </is>
      </c>
      <c r="AV298" s="38" t="n"/>
      <c r="AX298" s="38" t="n"/>
    </row>
    <row r="299">
      <c r="A299" s="25" t="inlineStr">
        <is>
          <t>296-2016</t>
        </is>
      </c>
      <c r="B299" s="25" t="n">
        <v>388280</v>
      </c>
      <c r="D299" s="25" t="inlineStr">
        <is>
          <t>RESIDUOS SOLIDOS</t>
        </is>
      </c>
      <c r="G299" s="25" t="inlineStr">
        <is>
          <t xml:space="preserve">Mala disposicion de residuos solidos. </t>
        </is>
      </c>
      <c r="H299" s="25" t="inlineStr">
        <is>
          <t>de oficio</t>
        </is>
      </c>
      <c r="S299" s="25">
        <f>CONCATENATE(I299," ",J299," ",K299," ",L299," ",M299," ",N299," ",O299," ",P299," ",Q299," ",R299)</f>
        <v/>
      </c>
      <c r="T299" s="25" t="inlineStr">
        <is>
          <t>no reporta</t>
        </is>
      </c>
      <c r="U299" s="25" t="inlineStr">
        <is>
          <t>no reporta</t>
        </is>
      </c>
      <c r="V299" s="25" t="inlineStr">
        <is>
          <t>Industrias de alimentos Aymara</t>
        </is>
      </c>
      <c r="AF299" s="25" t="inlineStr">
        <is>
          <t>Cra 43 # 32 sur 07</t>
        </is>
      </c>
      <c r="AG299" s="25">
        <f>CONCATENATE(W299," ",X299," ",Y299," ",Z299," ",AA299," ",AB299," ",AC299," ",AD299," ",AE299," ",AF299)</f>
        <v/>
      </c>
      <c r="AH299" s="25" t="inlineStr">
        <is>
          <t>no reporta</t>
        </is>
      </c>
      <c r="AI299" s="25" t="inlineStr">
        <is>
          <t>no reporta</t>
        </is>
      </c>
      <c r="AO299" s="25" t="n">
        <v>9</v>
      </c>
      <c r="AP299" s="34" t="n">
        <v>42514</v>
      </c>
      <c r="AQ299" s="34" t="n">
        <v>42511</v>
      </c>
      <c r="AR299" s="46" t="n"/>
      <c r="AT299" s="25" t="inlineStr">
        <is>
          <t>Auto de archivo</t>
        </is>
      </c>
      <c r="AV299" s="38" t="n"/>
      <c r="AX299" s="38" t="n"/>
    </row>
    <row r="300">
      <c r="A300" s="25" t="inlineStr">
        <is>
          <t>297-2016</t>
        </is>
      </c>
      <c r="B300" s="25" t="n">
        <v>388281</v>
      </c>
      <c r="D300" s="25" t="inlineStr">
        <is>
          <t>RESIDUOS SOLIDOS</t>
        </is>
      </c>
      <c r="G300" s="25" t="inlineStr">
        <is>
          <t xml:space="preserve">Mala disposicion de residuos solidos. </t>
        </is>
      </c>
      <c r="H300" s="25" t="inlineStr">
        <is>
          <t>de oficio</t>
        </is>
      </c>
      <c r="S300" s="25">
        <f>CONCATENATE(I300," ",J300," ",K300," ",L300," ",M300," ",N300," ",O300," ",P300," ",Q300," ",R300)</f>
        <v/>
      </c>
      <c r="T300" s="25" t="inlineStr">
        <is>
          <t>no reporta</t>
        </is>
      </c>
      <c r="U300" s="25" t="inlineStr">
        <is>
          <t>no reporta</t>
        </is>
      </c>
      <c r="V300" s="25" t="inlineStr">
        <is>
          <t>Diomer Alexis Gil</t>
        </is>
      </c>
      <c r="AF300" s="25" t="inlineStr">
        <is>
          <t>Iglesia Santa Barbara.</t>
        </is>
      </c>
      <c r="AG300" s="25">
        <f>CONCATENATE(W300," ",X300," ",Y300," ",Z300," ",AA300," ",AB300," ",AC300," ",AD300," ",AE300," ",AF300)</f>
        <v/>
      </c>
      <c r="AH300" s="25" t="inlineStr">
        <is>
          <t>no reporta</t>
        </is>
      </c>
      <c r="AI300" s="25" t="inlineStr">
        <is>
          <t>no reporta</t>
        </is>
      </c>
      <c r="AO300" s="25" t="n">
        <v>9</v>
      </c>
      <c r="AP300" s="34" t="n">
        <v>42514</v>
      </c>
      <c r="AQ300" s="34" t="n">
        <v>43615</v>
      </c>
      <c r="AR300" s="46" t="n"/>
      <c r="AT300" s="25" t="inlineStr">
        <is>
          <t>Auto de archivo</t>
        </is>
      </c>
      <c r="AV300" s="38" t="n"/>
      <c r="AX300" s="38" t="n"/>
    </row>
    <row r="301">
      <c r="A301" s="25" t="inlineStr">
        <is>
          <t>298-2016</t>
        </is>
      </c>
      <c r="B301" s="25" t="n">
        <v>388282</v>
      </c>
      <c r="D301" s="25" t="inlineStr">
        <is>
          <t>RESIDUOS SOLIDOS</t>
        </is>
      </c>
      <c r="G301" s="25" t="inlineStr">
        <is>
          <t xml:space="preserve">Mala disposicion de residuos solidos. </t>
        </is>
      </c>
      <c r="H301" s="25" t="inlineStr">
        <is>
          <t>de oficio</t>
        </is>
      </c>
      <c r="S301" s="25">
        <f>CONCATENATE(I301," ",J301," ",K301," ",L301," ",M301," ",N301," ",O301," ",P301," ",Q301," ",R301)</f>
        <v/>
      </c>
      <c r="T301" s="25" t="inlineStr">
        <is>
          <t>no reporta</t>
        </is>
      </c>
      <c r="U301" s="25" t="inlineStr">
        <is>
          <t>no reporta</t>
        </is>
      </c>
      <c r="V301" s="25" t="inlineStr">
        <is>
          <t>Carmela Montoya Berrio</t>
        </is>
      </c>
      <c r="AF301" s="25" t="inlineStr">
        <is>
          <t>Iglesia Santa Barbara.</t>
        </is>
      </c>
      <c r="AG301" s="25">
        <f>CONCATENATE(W301," ",X301," ",Y301," ",Z301," ",AA301," ",AB301," ",AC301," ",AD301," ",AE301," ",AF301)</f>
        <v/>
      </c>
      <c r="AH301" s="25" t="inlineStr">
        <is>
          <t>no reporta</t>
        </is>
      </c>
      <c r="AI301" s="25" t="inlineStr">
        <is>
          <t>no reporta</t>
        </is>
      </c>
      <c r="AO301" s="25" t="n">
        <v>9</v>
      </c>
      <c r="AP301" s="34" t="n">
        <v>42514</v>
      </c>
      <c r="AQ301" s="34" t="n">
        <v>42515</v>
      </c>
      <c r="AR301" s="46" t="n"/>
      <c r="AT301" s="25" t="inlineStr">
        <is>
          <t>Auto de archivo</t>
        </is>
      </c>
      <c r="AV301" s="38" t="n"/>
      <c r="AX301" s="38" t="n"/>
    </row>
    <row r="302">
      <c r="A302" s="25" t="inlineStr">
        <is>
          <t>299-2016</t>
        </is>
      </c>
      <c r="B302" s="25" t="n">
        <v>388283</v>
      </c>
      <c r="D302" s="25" t="inlineStr">
        <is>
          <t>RESIDUOS SOLIDOS</t>
        </is>
      </c>
      <c r="G302" s="25" t="inlineStr">
        <is>
          <t xml:space="preserve">Mala disposicion de residuos solidos. </t>
        </is>
      </c>
      <c r="H302" s="25" t="inlineStr">
        <is>
          <t>de oficio</t>
        </is>
      </c>
      <c r="S302" s="25">
        <f>CONCATENATE(I302," ",J302," ",K302," ",L302," ",M302," ",N302," ",O302," ",P302," ",Q302," ",R302)</f>
        <v/>
      </c>
      <c r="T302" s="25" t="inlineStr">
        <is>
          <t>no reporta</t>
        </is>
      </c>
      <c r="U302" s="25" t="inlineStr">
        <is>
          <t>no reporta</t>
        </is>
      </c>
      <c r="V302" s="25" t="inlineStr">
        <is>
          <t>Fernando Duque</t>
        </is>
      </c>
      <c r="AF302" s="25" t="inlineStr">
        <is>
          <t>Mesa</t>
        </is>
      </c>
      <c r="AG302" s="25">
        <f>CONCATENATE(W302," ",X302," ",Y302," ",Z302," ",AA302," ",AB302," ",AC302," ",AD302," ",AE302," ",AF302)</f>
        <v/>
      </c>
      <c r="AH302" s="25" t="inlineStr">
        <is>
          <t>no reporta</t>
        </is>
      </c>
      <c r="AI302" s="25" t="inlineStr">
        <is>
          <t>no reporta</t>
        </is>
      </c>
      <c r="AO302" s="25" t="n">
        <v>9</v>
      </c>
      <c r="AP302" s="34" t="n">
        <v>42514</v>
      </c>
      <c r="AQ302" s="34" t="n">
        <v>43615</v>
      </c>
      <c r="AR302" s="46" t="n"/>
      <c r="AT302" s="25" t="inlineStr">
        <is>
          <t>Auto de archivo</t>
        </is>
      </c>
      <c r="AV302" s="38" t="n"/>
      <c r="AX302" s="38" t="n"/>
    </row>
    <row r="303">
      <c r="A303" s="25" t="inlineStr">
        <is>
          <t>300-2016</t>
        </is>
      </c>
      <c r="B303" s="25" t="n">
        <v>388284</v>
      </c>
      <c r="D303" s="25" t="inlineStr">
        <is>
          <t>RESIDUOS SOLIDOS</t>
        </is>
      </c>
      <c r="G303" s="25" t="inlineStr">
        <is>
          <t xml:space="preserve">Mala disposicion de residuos solidos. </t>
        </is>
      </c>
      <c r="H303" s="25" t="inlineStr">
        <is>
          <t>de oficio</t>
        </is>
      </c>
      <c r="S303" s="25">
        <f>CONCATENATE(I303," ",J303," ",K303," ",L303," ",M303," ",N303," ",O303," ",P303," ",Q303," ",R303)</f>
        <v/>
      </c>
      <c r="T303" s="25" t="inlineStr">
        <is>
          <t>no reporta</t>
        </is>
      </c>
      <c r="U303" s="25" t="inlineStr">
        <is>
          <t>no reporta</t>
        </is>
      </c>
      <c r="V303" s="25" t="inlineStr">
        <is>
          <t>Fundacion de la Mujer</t>
        </is>
      </c>
      <c r="AF303" s="25" t="inlineStr">
        <is>
          <t>Mesa</t>
        </is>
      </c>
      <c r="AG303" s="25">
        <f>CONCATENATE(W303," ",X303," ",Y303," ",Z303," ",AA303," ",AB303," ",AC303," ",AD303," ",AE303," ",AF303)</f>
        <v/>
      </c>
      <c r="AH303" s="25" t="inlineStr">
        <is>
          <t>no reporta</t>
        </is>
      </c>
      <c r="AI303" s="25" t="inlineStr">
        <is>
          <t>no reporta</t>
        </is>
      </c>
      <c r="AO303" s="25" t="n">
        <v>9</v>
      </c>
      <c r="AP303" s="34" t="n">
        <v>42514</v>
      </c>
      <c r="AQ303" s="34" t="n">
        <v>42462</v>
      </c>
      <c r="AR303" s="46" t="n"/>
      <c r="AT303" s="25" t="inlineStr">
        <is>
          <t>Auto de archivo</t>
        </is>
      </c>
      <c r="AV303" s="38" t="n"/>
      <c r="AX303" s="38" t="n"/>
    </row>
    <row r="304">
      <c r="A304" s="25" t="inlineStr">
        <is>
          <t>301-2016</t>
        </is>
      </c>
      <c r="B304" s="25" t="n">
        <v>388285</v>
      </c>
      <c r="D304" s="25" t="inlineStr">
        <is>
          <t>RESIDUOS SOLIDOS</t>
        </is>
      </c>
      <c r="G304" s="25" t="inlineStr">
        <is>
          <t xml:space="preserve">Mala disposicion de residuos solidos. </t>
        </is>
      </c>
      <c r="H304" s="25" t="inlineStr">
        <is>
          <t>de oficio</t>
        </is>
      </c>
      <c r="S304" s="25">
        <f>CONCATENATE(I304," ",J304," ",K304," ",L304," ",M304," ",N304," ",O304," ",P304," ",Q304," ",R304)</f>
        <v/>
      </c>
      <c r="T304" s="25" t="inlineStr">
        <is>
          <t>no reporta</t>
        </is>
      </c>
      <c r="U304" s="25" t="inlineStr">
        <is>
          <t>no reporta</t>
        </is>
      </c>
      <c r="V304" s="25" t="inlineStr">
        <is>
          <t>Olga cecilia Montoya</t>
        </is>
      </c>
      <c r="AF304" s="25" t="inlineStr">
        <is>
          <t>la magnolia</t>
        </is>
      </c>
      <c r="AG304" s="25">
        <f>CONCATENATE(W304," ",X304," ",Y304," ",Z304," ",AA304," ",AB304," ",AC304," ",AD304," ",AE304," ",AF304)</f>
        <v/>
      </c>
      <c r="AH304" s="25" t="inlineStr">
        <is>
          <t>no reporta</t>
        </is>
      </c>
      <c r="AI304" s="25" t="inlineStr">
        <is>
          <t>no reporta</t>
        </is>
      </c>
      <c r="AJ304" s="25" t="inlineStr">
        <is>
          <t>La Magnolia</t>
        </is>
      </c>
      <c r="AO304" s="25" t="n">
        <v>9</v>
      </c>
      <c r="AP304" s="34" t="n">
        <v>42514</v>
      </c>
      <c r="AQ304" s="34" t="n">
        <v>42483</v>
      </c>
      <c r="AR304" s="46" t="n"/>
      <c r="AT304" s="25" t="inlineStr">
        <is>
          <t>Auto de archivo</t>
        </is>
      </c>
      <c r="AV304" s="38" t="n"/>
      <c r="AX304" s="38" t="n"/>
    </row>
    <row r="305">
      <c r="A305" s="25" t="inlineStr">
        <is>
          <t>302-2016</t>
        </is>
      </c>
      <c r="B305" s="25" t="n">
        <v>388286</v>
      </c>
      <c r="D305" s="25" t="inlineStr">
        <is>
          <t>RESIDUOS SOLIDOS</t>
        </is>
      </c>
      <c r="G305" s="25" t="inlineStr">
        <is>
          <t xml:space="preserve">Mala disposicion de residuos solidos. </t>
        </is>
      </c>
      <c r="H305" s="25" t="inlineStr">
        <is>
          <t>de oficio</t>
        </is>
      </c>
      <c r="S305" s="25">
        <f>CONCATENATE(I305," ",J305," ",K305," ",L305," ",M305," ",N305," ",O305," ",P305," ",Q305," ",R305)</f>
        <v/>
      </c>
      <c r="T305" s="25" t="inlineStr">
        <is>
          <t>no reporta</t>
        </is>
      </c>
      <c r="U305" s="25" t="inlineStr">
        <is>
          <t>no reporta</t>
        </is>
      </c>
      <c r="V305" s="25" t="inlineStr">
        <is>
          <t>Santiago de Jesus Mejia</t>
        </is>
      </c>
      <c r="AF305" s="25" t="inlineStr">
        <is>
          <t>san rafael</t>
        </is>
      </c>
      <c r="AG305" s="25">
        <f>CONCATENATE(W305," ",X305," ",Y305," ",Z305," ",AA305," ",AB305," ",AC305," ",AD305," ",AE305," ",AF305)</f>
        <v/>
      </c>
      <c r="AH305" s="25" t="inlineStr">
        <is>
          <t>no reporta</t>
        </is>
      </c>
      <c r="AI305" s="25" t="inlineStr">
        <is>
          <t>no reporta</t>
        </is>
      </c>
      <c r="AJ305" s="25" t="inlineStr">
        <is>
          <t>San Rafael</t>
        </is>
      </c>
      <c r="AO305" s="25" t="n">
        <v>6</v>
      </c>
      <c r="AP305" s="34" t="n">
        <v>42514</v>
      </c>
      <c r="AQ305" s="34" t="n">
        <v>42513</v>
      </c>
      <c r="AR305" s="46" t="n"/>
      <c r="AT305" s="25" t="inlineStr">
        <is>
          <t>Auto de archivo</t>
        </is>
      </c>
      <c r="AV305" s="38" t="n"/>
      <c r="AX305" s="38" t="n"/>
    </row>
    <row r="306">
      <c r="A306" s="25" t="inlineStr">
        <is>
          <t>303-2016</t>
        </is>
      </c>
      <c r="B306" s="25" t="n">
        <v>388287</v>
      </c>
      <c r="D306" s="25" t="inlineStr">
        <is>
          <t>RESIDUOS SOLIDOS</t>
        </is>
      </c>
      <c r="G306" s="25" t="inlineStr">
        <is>
          <t xml:space="preserve">Mala disposicion de residuos solidos. </t>
        </is>
      </c>
      <c r="H306" s="25" t="inlineStr">
        <is>
          <t>de oficio</t>
        </is>
      </c>
      <c r="S306" s="25">
        <f>CONCATENATE(I306," ",J306," ",K306," ",L306," ",M306," ",N306," ",O306," ",P306," ",Q306," ",R306)</f>
        <v/>
      </c>
      <c r="T306" s="25" t="inlineStr">
        <is>
          <t>no reporta</t>
        </is>
      </c>
      <c r="U306" s="25" t="inlineStr">
        <is>
          <t>no reporta</t>
        </is>
      </c>
      <c r="V306" s="25" t="inlineStr">
        <is>
          <t>Jose Luis Urtado Moreno</t>
        </is>
      </c>
      <c r="AF306" s="25" t="inlineStr">
        <is>
          <t>bota del dia</t>
        </is>
      </c>
      <c r="AG306" s="25">
        <f>CONCATENATE(W306," ",X306," ",Y306," ",Z306," ",AA306," ",AB306," ",AC306," ",AD306," ",AE306," ",AF306)</f>
        <v/>
      </c>
      <c r="AH306" s="25" t="inlineStr">
        <is>
          <t>no reporta</t>
        </is>
      </c>
      <c r="AI306" s="25" t="inlineStr">
        <is>
          <t>no reporta</t>
        </is>
      </c>
      <c r="AJ306" s="25" t="inlineStr">
        <is>
          <t>Zona Centro</t>
        </is>
      </c>
      <c r="AO306" s="25" t="n">
        <v>9</v>
      </c>
      <c r="AP306" s="34" t="n">
        <v>42514</v>
      </c>
      <c r="AQ306" s="34" t="n">
        <v>42513</v>
      </c>
      <c r="AR306" s="46" t="n"/>
      <c r="AT306" s="25" t="inlineStr">
        <is>
          <t>Auto de archivo</t>
        </is>
      </c>
      <c r="AV306" s="38" t="n"/>
      <c r="AX306" s="38" t="n"/>
    </row>
    <row r="307">
      <c r="A307" s="25" t="inlineStr">
        <is>
          <t>304-2016</t>
        </is>
      </c>
      <c r="B307" s="25" t="n">
        <v>388288</v>
      </c>
      <c r="D307" s="25" t="inlineStr">
        <is>
          <t>RESIDUOS SOLIDOS</t>
        </is>
      </c>
      <c r="G307" s="25" t="inlineStr">
        <is>
          <t xml:space="preserve">Mala disposicion de residuos solidos. </t>
        </is>
      </c>
      <c r="H307" s="25" t="inlineStr">
        <is>
          <t>de oficio</t>
        </is>
      </c>
      <c r="S307" s="25">
        <f>CONCATENATE(I307," ",J307," ",K307," ",L307," ",M307," ",N307," ",O307," ",P307," ",Q307," ",R307)</f>
        <v/>
      </c>
      <c r="T307" s="25" t="inlineStr">
        <is>
          <t>no reporta</t>
        </is>
      </c>
      <c r="U307" s="25" t="inlineStr">
        <is>
          <t>no reporta</t>
        </is>
      </c>
      <c r="V307" s="25" t="inlineStr">
        <is>
          <t>Alba Correa</t>
        </is>
      </c>
      <c r="AF307" s="25" t="inlineStr">
        <is>
          <t>Calle 41 a sur # 27 a 36</t>
        </is>
      </c>
      <c r="AG307" s="25">
        <f>CONCATENATE(W307," ",X307," ",Y307," ",Z307," ",AA307," ",AB307," ",AC307," ",AD307," ",AE307," ",AF307)</f>
        <v/>
      </c>
      <c r="AH307" s="25" t="inlineStr">
        <is>
          <t>no reporta</t>
        </is>
      </c>
      <c r="AI307" s="25" t="inlineStr">
        <is>
          <t>no reporta</t>
        </is>
      </c>
      <c r="AJ307" s="25" t="inlineStr">
        <is>
          <t>Zona Centro</t>
        </is>
      </c>
      <c r="AO307" s="25" t="n">
        <v>9</v>
      </c>
      <c r="AP307" s="34" t="n">
        <v>42514</v>
      </c>
      <c r="AQ307" s="34" t="n">
        <v>42424</v>
      </c>
      <c r="AR307" s="46" t="n"/>
      <c r="AT307" s="25" t="inlineStr">
        <is>
          <t>Auto de archivo</t>
        </is>
      </c>
      <c r="AV307" s="38" t="n"/>
      <c r="AX307" s="38" t="n"/>
    </row>
    <row r="308">
      <c r="A308" s="25" t="inlineStr">
        <is>
          <t>305-2016</t>
        </is>
      </c>
      <c r="B308" s="25" t="n">
        <v>388289</v>
      </c>
      <c r="D308" s="25" t="inlineStr">
        <is>
          <t>RESIDUOS SOLIDOS</t>
        </is>
      </c>
      <c r="G308" s="25" t="inlineStr">
        <is>
          <t xml:space="preserve">Mala disposicion de residuos solidos. </t>
        </is>
      </c>
      <c r="H308" s="25" t="inlineStr">
        <is>
          <t>de oficio</t>
        </is>
      </c>
      <c r="S308" s="25">
        <f>CONCATENATE(I308," ",J308," ",K308," ",L308," ",M308," ",N308," ",O308," ",P308," ",Q308," ",R308)</f>
        <v/>
      </c>
      <c r="T308" s="25" t="inlineStr">
        <is>
          <t>no reporta</t>
        </is>
      </c>
      <c r="U308" s="25" t="inlineStr">
        <is>
          <t>no reporta</t>
        </is>
      </c>
      <c r="V308" s="25" t="inlineStr">
        <is>
          <t>Elias Guapacha</t>
        </is>
      </c>
      <c r="AF308" s="25" t="inlineStr">
        <is>
          <t>Calle 41 a sur # 27 a 30</t>
        </is>
      </c>
      <c r="AG308" s="25">
        <f>CONCATENATE(W308," ",X308," ",Y308," ",Z308," ",AA308," ",AB308," ",AC308," ",AD308," ",AE308," ",AF308)</f>
        <v/>
      </c>
      <c r="AH308" s="25" t="inlineStr">
        <is>
          <t>no reporta</t>
        </is>
      </c>
      <c r="AI308" s="25" t="inlineStr">
        <is>
          <t>no reporta</t>
        </is>
      </c>
      <c r="AJ308" s="25" t="inlineStr">
        <is>
          <t>Zona Centro</t>
        </is>
      </c>
      <c r="AO308" s="25" t="n">
        <v>9</v>
      </c>
      <c r="AP308" s="34" t="n">
        <v>42514</v>
      </c>
      <c r="AQ308" s="34" t="n">
        <v>42424</v>
      </c>
      <c r="AR308" s="46" t="n"/>
      <c r="AT308" s="25" t="inlineStr">
        <is>
          <t>Auto de archivo</t>
        </is>
      </c>
      <c r="AV308" s="38" t="n"/>
      <c r="AX308" s="38" t="n"/>
    </row>
    <row r="309">
      <c r="A309" s="25" t="inlineStr">
        <is>
          <t>306-2016</t>
        </is>
      </c>
      <c r="B309" s="25" t="n">
        <v>388290</v>
      </c>
      <c r="D309" s="25" t="inlineStr">
        <is>
          <t>RESIDUOS SOLIDOS</t>
        </is>
      </c>
      <c r="G309" s="25" t="inlineStr">
        <is>
          <t xml:space="preserve">Mala disposicion de residuos solidos. </t>
        </is>
      </c>
      <c r="H309" s="25" t="inlineStr">
        <is>
          <t>de oficio</t>
        </is>
      </c>
      <c r="S309" s="25">
        <f>CONCATENATE(I309," ",J309," ",K309," ",L309," ",M309," ",N309," ",O309," ",P309," ",Q309," ",R309)</f>
        <v/>
      </c>
      <c r="T309" s="25" t="inlineStr">
        <is>
          <t>no reporta</t>
        </is>
      </c>
      <c r="U309" s="25" t="inlineStr">
        <is>
          <t>no reporta</t>
        </is>
      </c>
      <c r="V309" s="25" t="inlineStr">
        <is>
          <t>Francisco Santamaria</t>
        </is>
      </c>
      <c r="AF309" s="25" t="inlineStr">
        <is>
          <t>Calle 41 b sur # 25 a 29</t>
        </is>
      </c>
      <c r="AG309" s="25">
        <f>CONCATENATE(W309," ",X309," ",Y309," ",Z309," ",AA309," ",AB309," ",AC309," ",AD309," ",AE309," ",AF309)</f>
        <v/>
      </c>
      <c r="AH309" s="25" t="inlineStr">
        <is>
          <t>no reporta</t>
        </is>
      </c>
      <c r="AI309" s="25" t="inlineStr">
        <is>
          <t>no reporta</t>
        </is>
      </c>
      <c r="AJ309" s="25" t="inlineStr">
        <is>
          <t>San Rafael</t>
        </is>
      </c>
      <c r="AO309" s="25" t="n">
        <v>6</v>
      </c>
      <c r="AP309" s="34" t="n">
        <v>42514</v>
      </c>
      <c r="AQ309" s="34" t="n">
        <v>42424</v>
      </c>
      <c r="AR309" s="46" t="n"/>
      <c r="AT309" s="25" t="inlineStr">
        <is>
          <t>Auto de archivo</t>
        </is>
      </c>
      <c r="AV309" s="38" t="n"/>
      <c r="AX309" s="38" t="n"/>
    </row>
    <row r="310">
      <c r="A310" s="25" t="inlineStr">
        <is>
          <t>307-2016</t>
        </is>
      </c>
      <c r="B310" s="25" t="n">
        <v>388291</v>
      </c>
      <c r="D310" s="25" t="inlineStr">
        <is>
          <t>RESIDUOS SOLIDOS</t>
        </is>
      </c>
      <c r="G310" s="25" t="inlineStr">
        <is>
          <t xml:space="preserve">Mala disposicion de residuos solidos. </t>
        </is>
      </c>
      <c r="H310" s="25" t="inlineStr">
        <is>
          <t>de oficio</t>
        </is>
      </c>
      <c r="S310" s="25">
        <f>CONCATENATE(I310," ",J310," ",K310," ",L310," ",M310," ",N310," ",O310," ",P310," ",Q310," ",R310)</f>
        <v/>
      </c>
      <c r="T310" s="25" t="inlineStr">
        <is>
          <t>no reporta</t>
        </is>
      </c>
      <c r="U310" s="25" t="inlineStr">
        <is>
          <t>no reporta</t>
        </is>
      </c>
      <c r="V310" s="25" t="inlineStr">
        <is>
          <t>Devocion</t>
        </is>
      </c>
      <c r="AF310" s="25" t="inlineStr">
        <is>
          <t>Dig. 32 B # 29 sur 36</t>
        </is>
      </c>
      <c r="AG310" s="25">
        <f>CONCATENATE(W310," ",X310," ",Y310," ",Z310," ",AA310," ",AB310," ",AC310," ",AD310," ",AE310," ",AF310)</f>
        <v/>
      </c>
      <c r="AH310" s="25" t="inlineStr">
        <is>
          <t>no reporta</t>
        </is>
      </c>
      <c r="AI310" s="25" t="inlineStr">
        <is>
          <t>no reporta</t>
        </is>
      </c>
      <c r="AJ310" s="25" t="inlineStr">
        <is>
          <t>La Magnolia</t>
        </is>
      </c>
      <c r="AO310" s="25" t="n">
        <v>9</v>
      </c>
      <c r="AP310" s="34" t="n">
        <v>42514</v>
      </c>
      <c r="AQ310" s="34" t="n">
        <v>42511</v>
      </c>
      <c r="AR310" s="46" t="n"/>
      <c r="AT310" s="25" t="inlineStr">
        <is>
          <t>Auto de archivo</t>
        </is>
      </c>
      <c r="AV310" s="38" t="n"/>
      <c r="AX310" s="38" t="n"/>
    </row>
    <row r="311">
      <c r="A311" s="25" t="inlineStr">
        <is>
          <t>308-2016</t>
        </is>
      </c>
      <c r="B311" s="25" t="n">
        <v>388292</v>
      </c>
      <c r="D311" s="25" t="inlineStr">
        <is>
          <t>RESIDUOS SOLIDOS</t>
        </is>
      </c>
      <c r="G311" s="25" t="inlineStr">
        <is>
          <t xml:space="preserve">Mala disposicion de residuos solidos. </t>
        </is>
      </c>
      <c r="H311" s="25" t="inlineStr">
        <is>
          <t>de oficio</t>
        </is>
      </c>
      <c r="S311" s="25">
        <f>CONCATENATE(I311," ",J311," ",K311," ",L311," ",M311," ",N311," ",O311," ",P311," ",Q311," ",R311)</f>
        <v/>
      </c>
      <c r="T311" s="25" t="inlineStr">
        <is>
          <t>no reporta</t>
        </is>
      </c>
      <c r="U311" s="25" t="inlineStr">
        <is>
          <t>no reporta</t>
        </is>
      </c>
      <c r="V311" s="25" t="inlineStr">
        <is>
          <t>Martha Rosa Mesa</t>
        </is>
      </c>
      <c r="AF311" s="25" t="inlineStr">
        <is>
          <t>Dig. 32 B # 29 sur 12</t>
        </is>
      </c>
      <c r="AG311" s="25">
        <f>CONCATENATE(W311," ",X311," ",Y311," ",Z311," ",AA311," ",AB311," ",AC311," ",AD311," ",AE311," ",AF311)</f>
        <v/>
      </c>
      <c r="AH311" s="25" t="inlineStr">
        <is>
          <t>no reporta</t>
        </is>
      </c>
      <c r="AI311" s="25" t="inlineStr">
        <is>
          <t>no reporta</t>
        </is>
      </c>
      <c r="AJ311" s="25" t="inlineStr">
        <is>
          <t>La Magnolia</t>
        </is>
      </c>
      <c r="AO311" s="25" t="n">
        <v>9</v>
      </c>
      <c r="AP311" s="34" t="n">
        <v>42514</v>
      </c>
      <c r="AQ311" s="34" t="n">
        <v>42511</v>
      </c>
      <c r="AR311" s="46" t="n"/>
      <c r="AT311" s="25" t="inlineStr">
        <is>
          <t>Auto de archivo</t>
        </is>
      </c>
      <c r="AV311" s="38" t="n"/>
      <c r="AX311" s="38" t="n"/>
    </row>
    <row r="312">
      <c r="A312" s="25" t="inlineStr">
        <is>
          <t>309-2016</t>
        </is>
      </c>
      <c r="B312" s="25" t="n">
        <v>388295</v>
      </c>
      <c r="D312" s="25" t="inlineStr">
        <is>
          <t>RESIDUOS SOLIDOS</t>
        </is>
      </c>
      <c r="G312" s="25" t="inlineStr">
        <is>
          <t xml:space="preserve">Mala disposicion de residuos solidos. </t>
        </is>
      </c>
      <c r="H312" s="25" t="inlineStr">
        <is>
          <t>de oficio</t>
        </is>
      </c>
      <c r="S312" s="25">
        <f>CONCATENATE(I312," ",J312," ",K312," ",L312," ",M312," ",N312," ",O312," ",P312," ",Q312," ",R312)</f>
        <v/>
      </c>
      <c r="T312" s="25" t="inlineStr">
        <is>
          <t>no reporta</t>
        </is>
      </c>
      <c r="U312" s="25" t="inlineStr">
        <is>
          <t>no reporta</t>
        </is>
      </c>
      <c r="V312" s="25" t="inlineStr">
        <is>
          <t>Martha Acosta</t>
        </is>
      </c>
      <c r="AF312" s="25" t="inlineStr">
        <is>
          <t>Trans. 31 sur # 32 b 40</t>
        </is>
      </c>
      <c r="AG312" s="25">
        <f>CONCATENATE(W312," ",X312," ",Y312," ",Z312," ",AA312," ",AB312," ",AC312," ",AD312," ",AE312," ",AF312)</f>
        <v/>
      </c>
      <c r="AH312" s="25" t="inlineStr">
        <is>
          <t>no reporta</t>
        </is>
      </c>
      <c r="AI312" s="25" t="inlineStr">
        <is>
          <t>no reporta</t>
        </is>
      </c>
      <c r="AJ312" s="25" t="inlineStr">
        <is>
          <t>La Magnolia</t>
        </is>
      </c>
      <c r="AO312" s="25" t="n">
        <v>9</v>
      </c>
      <c r="AP312" s="34" t="n">
        <v>42514</v>
      </c>
      <c r="AQ312" s="34" t="n">
        <v>42511</v>
      </c>
      <c r="AR312" s="46" t="n"/>
      <c r="AT312" s="25" t="inlineStr">
        <is>
          <t>Auto de archivo</t>
        </is>
      </c>
      <c r="AV312" s="38" t="n"/>
      <c r="AX312" s="38" t="n"/>
    </row>
    <row r="313">
      <c r="A313" s="25" t="inlineStr">
        <is>
          <t>310-2016</t>
        </is>
      </c>
      <c r="B313" s="25" t="n">
        <v>388300</v>
      </c>
      <c r="D313" s="25" t="inlineStr">
        <is>
          <t>RESIDUOS SOLIDOS</t>
        </is>
      </c>
      <c r="G313" s="25" t="inlineStr">
        <is>
          <t xml:space="preserve">Mala disposicion de residuos solidos. </t>
        </is>
      </c>
      <c r="H313" s="25" t="inlineStr">
        <is>
          <t>de oficio</t>
        </is>
      </c>
      <c r="S313" s="25">
        <f>CONCATENATE(I313," ",J313," ",K313," ",L313," ",M313," ",N313," ",O313," ",P313," ",Q313," ",R313)</f>
        <v/>
      </c>
      <c r="T313" s="25" t="inlineStr">
        <is>
          <t>no reporta</t>
        </is>
      </c>
      <c r="U313" s="25" t="inlineStr">
        <is>
          <t>no reporta</t>
        </is>
      </c>
      <c r="V313" s="25" t="inlineStr">
        <is>
          <t>Clinica de Especialistas</t>
        </is>
      </c>
      <c r="AF313" s="25" t="inlineStr">
        <is>
          <t>Dig 33 # 32 sur 10</t>
        </is>
      </c>
      <c r="AG313" s="25">
        <f>CONCATENATE(W313," ",X313," ",Y313," ",Z313," ",AA313," ",AB313," ",AC313," ",AD313," ",AE313," ",AF313)</f>
        <v/>
      </c>
      <c r="AH313" s="25" t="inlineStr">
        <is>
          <t>no reporta</t>
        </is>
      </c>
      <c r="AI313" s="25" t="inlineStr">
        <is>
          <t>no reporta</t>
        </is>
      </c>
      <c r="AJ313" s="25" t="inlineStr">
        <is>
          <t>La Magnolia</t>
        </is>
      </c>
      <c r="AO313" s="25" t="n">
        <v>9</v>
      </c>
      <c r="AP313" s="34" t="n">
        <v>42514</v>
      </c>
      <c r="AQ313" s="34" t="n">
        <v>42511</v>
      </c>
      <c r="AR313" s="46" t="n"/>
      <c r="AT313" s="25" t="inlineStr">
        <is>
          <t>Auto de archivo</t>
        </is>
      </c>
      <c r="AV313" s="38" t="n"/>
      <c r="AX313" s="38" t="n"/>
    </row>
    <row r="314">
      <c r="A314" s="25" t="inlineStr">
        <is>
          <t>311-2016</t>
        </is>
      </c>
      <c r="B314" s="25" t="n">
        <v>388301</v>
      </c>
      <c r="D314" s="25" t="inlineStr">
        <is>
          <t>RESIDUOS SOLIDOS</t>
        </is>
      </c>
      <c r="G314" s="25" t="inlineStr">
        <is>
          <t xml:space="preserve">Mala disposicion de residuos solidos. </t>
        </is>
      </c>
      <c r="H314" s="25" t="inlineStr">
        <is>
          <t>de oficio</t>
        </is>
      </c>
      <c r="S314" s="25">
        <f>CONCATENATE(I314," ",J314," ",K314," ",L314," ",M314," ",N314," ",O314," ",P314," ",Q314," ",R314)</f>
        <v/>
      </c>
      <c r="T314" s="25" t="inlineStr">
        <is>
          <t>no reporta</t>
        </is>
      </c>
      <c r="U314" s="25" t="inlineStr">
        <is>
          <t>no reporta</t>
        </is>
      </c>
      <c r="V314" s="25" t="inlineStr">
        <is>
          <t>Laboratorio Botero</t>
        </is>
      </c>
      <c r="AF314" s="25" t="inlineStr">
        <is>
          <t>Dig 32 # 25 sur 07</t>
        </is>
      </c>
      <c r="AG314" s="25">
        <f>CONCATENATE(W314," ",X314," ",Y314," ",Z314," ",AA314," ",AB314," ",AC314," ",AD314," ",AE314," ",AF314)</f>
        <v/>
      </c>
      <c r="AH314" s="25" t="inlineStr">
        <is>
          <t>no reporta</t>
        </is>
      </c>
      <c r="AI314" s="25" t="inlineStr">
        <is>
          <t>no reporta</t>
        </is>
      </c>
      <c r="AJ314" s="25" t="inlineStr">
        <is>
          <t>La Magnolia</t>
        </is>
      </c>
      <c r="AO314" s="25" t="n">
        <v>9</v>
      </c>
      <c r="AP314" s="34" t="n">
        <v>42514</v>
      </c>
      <c r="AQ314" s="34" t="n">
        <v>42511</v>
      </c>
      <c r="AR314" s="46" t="n"/>
      <c r="AT314" s="25" t="inlineStr">
        <is>
          <t>Auto de archivo</t>
        </is>
      </c>
      <c r="AV314" s="38" t="n"/>
      <c r="AX314" s="38" t="n"/>
    </row>
    <row r="315">
      <c r="A315" s="25" t="inlineStr">
        <is>
          <t>312-2016</t>
        </is>
      </c>
      <c r="B315" s="25" t="n">
        <v>388302</v>
      </c>
      <c r="C315" s="25" t="inlineStr">
        <is>
          <t>FAUNA SILVESTRE</t>
        </is>
      </c>
      <c r="G315" s="25" t="inlineStr">
        <is>
          <t>Criadero de cerdos generando malos olores y proliferacion de insectos</t>
        </is>
      </c>
      <c r="H315" s="25" t="inlineStr">
        <is>
          <t>de oficio</t>
        </is>
      </c>
      <c r="S315" s="25">
        <f>CONCATENATE(I315," ",J315," ",K315," ",L315," ",M315," ",N315," ",O315," ",P315," ",Q315," ",R315)</f>
        <v/>
      </c>
      <c r="T315" s="25" t="inlineStr">
        <is>
          <t>no reporta</t>
        </is>
      </c>
      <c r="U315" s="25" t="inlineStr">
        <is>
          <t>no reporta</t>
        </is>
      </c>
      <c r="V315" s="25" t="inlineStr">
        <is>
          <t>Alvaro Castañeda</t>
        </is>
      </c>
      <c r="AF315" s="25" t="inlineStr">
        <is>
          <t>Frente a la finca San Alejo sector la Esperanza</t>
        </is>
      </c>
      <c r="AG315" s="25">
        <f>CONCATENATE(W315," ",X315," ",Y315," ",Z315," ",AA315," ",AB315," ",AC315," ",AD315," ",AE315," ",AF315)</f>
        <v/>
      </c>
      <c r="AH315" s="25" t="inlineStr">
        <is>
          <t>no reporta</t>
        </is>
      </c>
      <c r="AI315" s="25" t="inlineStr">
        <is>
          <t>no reporta</t>
        </is>
      </c>
      <c r="AJ315" s="25" t="inlineStr">
        <is>
          <t>Las Palmas</t>
        </is>
      </c>
      <c r="AO315" s="25" t="n">
        <v>12</v>
      </c>
      <c r="AP315" s="34" t="n">
        <v>42514</v>
      </c>
      <c r="AQ315" s="34" t="n">
        <v>42529</v>
      </c>
      <c r="AR315" s="46" t="n"/>
      <c r="AT315" s="25" t="inlineStr">
        <is>
          <t>Auto de archivo</t>
        </is>
      </c>
      <c r="AV315" s="38" t="n"/>
      <c r="AX315" s="38" t="n"/>
    </row>
    <row r="316">
      <c r="A316" s="25" t="inlineStr">
        <is>
          <t>313-2016</t>
        </is>
      </c>
      <c r="B316" s="25" t="n">
        <v>388451</v>
      </c>
      <c r="D316" s="25" t="inlineStr">
        <is>
          <t>RESIDUOS SOLIDOS</t>
        </is>
      </c>
      <c r="G316" s="25" t="inlineStr">
        <is>
          <t xml:space="preserve">Mala disposicion de residuos solidos. </t>
        </is>
      </c>
      <c r="H316" s="25" t="inlineStr">
        <is>
          <t>de oficio</t>
        </is>
      </c>
      <c r="S316" s="25">
        <f>CONCATENATE(I316," ",J316," ",K316," ",L316," ",M316," ",N316," ",O316," ",P316," ",Q316," ",R316)</f>
        <v/>
      </c>
      <c r="T316" s="25" t="inlineStr">
        <is>
          <t>no reporta</t>
        </is>
      </c>
      <c r="U316" s="25" t="inlineStr">
        <is>
          <t>no reporta</t>
        </is>
      </c>
      <c r="V316" s="25" t="inlineStr">
        <is>
          <t>Organización San Angel sas</t>
        </is>
      </c>
      <c r="AF316" s="25" t="inlineStr">
        <is>
          <t>Transv. 29 sur 32 b  114</t>
        </is>
      </c>
      <c r="AG316" s="25">
        <f>CONCATENATE(W316," ",X316," ",Y316," ",Z316," ",AA316," ",AB316," ",AC316," ",AD316," ",AE316," ",AF316)</f>
        <v/>
      </c>
      <c r="AH316" s="25" t="inlineStr">
        <is>
          <t>no reporta</t>
        </is>
      </c>
      <c r="AI316" s="25" t="inlineStr">
        <is>
          <t>no reporta</t>
        </is>
      </c>
      <c r="AJ316" s="25" t="inlineStr">
        <is>
          <t>La Magnolia</t>
        </is>
      </c>
      <c r="AO316" s="25" t="n">
        <v>9</v>
      </c>
      <c r="AP316" s="34" t="n">
        <v>42514</v>
      </c>
      <c r="AQ316" s="34" t="n">
        <v>42511</v>
      </c>
      <c r="AR316" s="46" t="n"/>
      <c r="AT316" s="25" t="inlineStr">
        <is>
          <t>Auto de archivo</t>
        </is>
      </c>
      <c r="AV316" s="38" t="n"/>
      <c r="AX316" s="38" t="n"/>
    </row>
    <row r="317">
      <c r="A317" s="25" t="inlineStr">
        <is>
          <t>314-2016</t>
        </is>
      </c>
      <c r="B317" s="25" t="n">
        <v>388336</v>
      </c>
      <c r="C317" s="25" t="inlineStr">
        <is>
          <t>FLORA</t>
        </is>
      </c>
      <c r="G317" s="25" t="inlineStr">
        <is>
          <t>Se realiza tala afectando el retiro de qeubrada</t>
        </is>
      </c>
      <c r="H317" s="25" t="inlineStr">
        <is>
          <t>de oficio</t>
        </is>
      </c>
      <c r="S317" s="25">
        <f>CONCATENATE(I317," ",J317," ",K317," ",L317," ",M317," ",N317," ",O317," ",P317," ",Q317," ",R317)</f>
        <v/>
      </c>
      <c r="T317" s="25" t="inlineStr">
        <is>
          <t>no reporta</t>
        </is>
      </c>
      <c r="U317" s="25" t="inlineStr">
        <is>
          <t>no reporta</t>
        </is>
      </c>
      <c r="V317" s="25" t="inlineStr">
        <is>
          <t>Humberto Gil</t>
        </is>
      </c>
      <c r="AF317" s="25" t="inlineStr">
        <is>
          <t xml:space="preserve">Sector la Esperanza  </t>
        </is>
      </c>
      <c r="AG317" s="25">
        <f>CONCATENATE(W317," ",X317," ",Y317," ",Z317," ",AA317," ",AB317," ",AC317," ",AD317," ",AE317," ",AF317)</f>
        <v/>
      </c>
      <c r="AH317" s="25" t="inlineStr">
        <is>
          <t>no reporta</t>
        </is>
      </c>
      <c r="AI317" s="25" t="inlineStr">
        <is>
          <t>no reporta</t>
        </is>
      </c>
      <c r="AJ317" s="25" t="inlineStr">
        <is>
          <t>Las Palmas</t>
        </is>
      </c>
      <c r="AO317" s="25" t="n">
        <v>12</v>
      </c>
      <c r="AP317" s="34" t="n">
        <v>42514</v>
      </c>
      <c r="AQ317" s="34" t="n">
        <v>42529</v>
      </c>
      <c r="AR317" s="46" t="n"/>
      <c r="AT317" s="25" t="inlineStr">
        <is>
          <t>Auto de archivo</t>
        </is>
      </c>
    </row>
    <row r="318">
      <c r="A318" s="25" t="inlineStr">
        <is>
          <t>315-2016</t>
        </is>
      </c>
      <c r="B318" s="25" t="n">
        <v>388488</v>
      </c>
      <c r="C318" s="25" t="inlineStr">
        <is>
          <t>FLORA</t>
        </is>
      </c>
      <c r="G318" s="25" t="inlineStr">
        <is>
          <t>Arbol que esta generando perjuicios la quejoso y dique que no lo va a podar.</t>
        </is>
      </c>
      <c r="H318" s="25" t="inlineStr">
        <is>
          <t xml:space="preserve">Juan Cardeño Gaviria </t>
        </is>
      </c>
      <c r="I318" s="25" t="inlineStr">
        <is>
          <t>CL</t>
        </is>
      </c>
      <c r="J318" s="25" t="n">
        <v>40</v>
      </c>
      <c r="K318" s="25" t="inlineStr">
        <is>
          <t>C</t>
        </is>
      </c>
      <c r="L318" s="25" t="inlineStr">
        <is>
          <t>SUR</t>
        </is>
      </c>
      <c r="M318" s="25" t="n">
        <v>43</v>
      </c>
      <c r="O318" s="25" t="n">
        <v>8</v>
      </c>
      <c r="R318" s="25" t="inlineStr">
        <is>
          <t>Apto 102 Edif. El mirador</t>
        </is>
      </c>
      <c r="S318" s="25">
        <f>CONCATENATE(I318," ",J318," ",K318," ",L318," ",M318," ",N318," ",O318," ",P318," ",Q318," ",R318)</f>
        <v/>
      </c>
      <c r="T318" s="25" t="n">
        <v>98549448</v>
      </c>
      <c r="U318" s="25" t="inlineStr">
        <is>
          <t>5414887 - 3017526925</t>
        </is>
      </c>
      <c r="V318" s="25" t="inlineStr">
        <is>
          <t>Juan Carlos Castaño</t>
        </is>
      </c>
      <c r="W318" s="25" t="inlineStr">
        <is>
          <t>CL</t>
        </is>
      </c>
      <c r="X318" s="25" t="n">
        <v>40</v>
      </c>
      <c r="Y318" s="25" t="inlineStr">
        <is>
          <t>C</t>
        </is>
      </c>
      <c r="Z318" s="25" t="inlineStr">
        <is>
          <t>SUR</t>
        </is>
      </c>
      <c r="AA318" s="25" t="n">
        <v>42</v>
      </c>
      <c r="AB318" s="25" t="inlineStr">
        <is>
          <t>A</t>
        </is>
      </c>
      <c r="AC318" s="25" t="n">
        <v>56</v>
      </c>
      <c r="AG318" s="25">
        <f>CONCATENATE(W318," ",X318," ",Y318," ",Z318," ",AA318," ",AB318," ",AC318," ",AD318," ",AE318," ",AF318)</f>
        <v/>
      </c>
      <c r="AH318" s="25" t="inlineStr">
        <is>
          <t>no reporta</t>
        </is>
      </c>
      <c r="AI318" s="25" t="inlineStr">
        <is>
          <t>no reporta</t>
        </is>
      </c>
      <c r="AJ318" s="25" t="inlineStr">
        <is>
          <t>El Dorado</t>
        </is>
      </c>
      <c r="AO318" s="25" t="n">
        <v>7</v>
      </c>
      <c r="AP318" s="34" t="n">
        <v>42514</v>
      </c>
      <c r="AQ318" s="34" t="n">
        <v>42549</v>
      </c>
      <c r="AR318" s="46" t="n"/>
      <c r="AT318" s="25" t="inlineStr">
        <is>
          <t>Auto de archivo</t>
        </is>
      </c>
    </row>
    <row r="319">
      <c r="A319" s="25" t="inlineStr">
        <is>
          <t>316-2016</t>
        </is>
      </c>
      <c r="B319" s="25" t="n">
        <v>388650</v>
      </c>
      <c r="C319" s="25" t="inlineStr">
        <is>
          <t>HÍDRICO</t>
        </is>
      </c>
      <c r="G319" s="25" t="inlineStr">
        <is>
          <t>Descarga a la quebrada las palmas con sedimentacion.</t>
        </is>
      </c>
      <c r="H319" s="25" t="inlineStr">
        <is>
          <t>de oficio</t>
        </is>
      </c>
      <c r="S319" s="25">
        <f>CONCATENATE(I319," ",J319," ",K319," ",L319," ",M319," ",N319," ",O319," ",P319," ",Q319," ",R319)</f>
        <v/>
      </c>
      <c r="T319" s="25" t="inlineStr">
        <is>
          <t>no reporta</t>
        </is>
      </c>
      <c r="U319" s="25" t="inlineStr">
        <is>
          <t>no reporta</t>
        </is>
      </c>
      <c r="V319" s="25" t="inlineStr">
        <is>
          <t>Proyecto Balmoral</t>
        </is>
      </c>
      <c r="AG319" s="25">
        <f>CONCATENATE(W319," ",X319," ",Y319," ",Z319," ",AA319," ",AB319," ",AC319," ",AD319," ",AE319," ",AF319)</f>
        <v/>
      </c>
      <c r="AH319" s="25" t="inlineStr">
        <is>
          <t>no reporta</t>
        </is>
      </c>
      <c r="AI319" s="25" t="inlineStr">
        <is>
          <t>no reporta</t>
        </is>
      </c>
      <c r="AJ319" s="25" t="inlineStr">
        <is>
          <t>Las Palmas</t>
        </is>
      </c>
      <c r="AK319" s="25" t="inlineStr">
        <is>
          <t>Las Palmas</t>
        </is>
      </c>
      <c r="AO319" s="25" t="n">
        <v>12</v>
      </c>
      <c r="AP319" s="34" t="n">
        <v>42514</v>
      </c>
      <c r="AQ319" s="34" t="n">
        <v>42502</v>
      </c>
      <c r="AR319" s="46" t="n"/>
      <c r="AT319" s="25" t="inlineStr">
        <is>
          <t>Auto de archivo</t>
        </is>
      </c>
    </row>
    <row r="320">
      <c r="A320" s="25" t="inlineStr">
        <is>
          <t>317-2016</t>
        </is>
      </c>
      <c r="B320" s="25" t="n">
        <v>388647</v>
      </c>
      <c r="C320" s="25" t="inlineStr">
        <is>
          <t>FAUNA DOMÉSTICA</t>
        </is>
      </c>
      <c r="G320" s="25" t="inlineStr">
        <is>
          <t>El perro pequeño de nombre bola ocho lo mordio y ya a mordido dos personas mas.</t>
        </is>
      </c>
      <c r="H320" s="25" t="inlineStr">
        <is>
          <t>Sergio Sanchez Garces</t>
        </is>
      </c>
      <c r="R320" s="25" t="inlineStr">
        <is>
          <t>Cra 29 a # 40 f sur 18 Apto 112</t>
        </is>
      </c>
      <c r="S320" s="25">
        <f>CONCATENATE(I320," ",J320," ",K320," ",L320," ",M320," ",N320," ",O320," ",P320," ",Q320," ",R320)</f>
        <v/>
      </c>
      <c r="T320" s="25" t="n">
        <v>6008653</v>
      </c>
      <c r="U320" s="25" t="n">
        <v>3156515348</v>
      </c>
      <c r="V320" s="25" t="inlineStr">
        <is>
          <t>Horacio (Administrador de parquedero Santra)</t>
        </is>
      </c>
      <c r="AF320" s="25" t="inlineStr">
        <is>
          <t>Terminal santra del dorado</t>
        </is>
      </c>
      <c r="AG320" s="25">
        <f>CONCATENATE(W320," ",X320," ",Y320," ",Z320," ",AA320," ",AB320," ",AC320," ",AD320," ",AE320," ",AF320)</f>
        <v/>
      </c>
      <c r="AH320" s="25" t="inlineStr">
        <is>
          <t>no reporta</t>
        </is>
      </c>
      <c r="AI320" s="25" t="inlineStr">
        <is>
          <t>no reporta</t>
        </is>
      </c>
      <c r="AJ320" s="25" t="inlineStr">
        <is>
          <t>El Dorado</t>
        </is>
      </c>
      <c r="AO320" s="25" t="n">
        <v>7</v>
      </c>
      <c r="AP320" s="34" t="n">
        <v>42514</v>
      </c>
      <c r="AQ320" s="34" t="n">
        <v>42514</v>
      </c>
      <c r="AR320" s="46" t="n"/>
      <c r="AT320" s="25" t="inlineStr">
        <is>
          <t>Auto de archivo</t>
        </is>
      </c>
    </row>
    <row r="321">
      <c r="A321" s="25" t="inlineStr">
        <is>
          <t>318-2016</t>
        </is>
      </c>
      <c r="B321" s="25" t="n">
        <v>388690</v>
      </c>
      <c r="C321" s="25" t="inlineStr">
        <is>
          <t>FLORA</t>
        </is>
      </c>
      <c r="G321" s="25" t="inlineStr">
        <is>
          <t>Corto dos arboles aprovechando la tempestad del 30 de Abril</t>
        </is>
      </c>
      <c r="H321" s="25" t="inlineStr">
        <is>
          <t>anonimo</t>
        </is>
      </c>
      <c r="S321" s="25">
        <f>CONCATENATE(I321," ",J321," ",K321," ",L321," ",M321," ",N321," ",O321," ",P321," ",Q321," ",R321)</f>
        <v/>
      </c>
      <c r="T321" s="25" t="inlineStr">
        <is>
          <t>no reporta</t>
        </is>
      </c>
      <c r="U321" s="25" t="inlineStr">
        <is>
          <t>no reporta</t>
        </is>
      </c>
      <c r="V321" s="25" t="inlineStr">
        <is>
          <t>Fernando</t>
        </is>
      </c>
      <c r="AF321" s="25" t="inlineStr">
        <is>
          <t>Trasnv. 33 sur # 32 d 48</t>
        </is>
      </c>
      <c r="AG321" s="25">
        <f>CONCATENATE(W321," ",X321," ",Y321," ",Z321," ",AA321," ",AB321," ",AC321," ",AD321," ",AE321," ",AF321)</f>
        <v/>
      </c>
      <c r="AH321" s="25" t="inlineStr">
        <is>
          <t>no reporta</t>
        </is>
      </c>
      <c r="AI321" s="25" t="inlineStr">
        <is>
          <t>no reporta</t>
        </is>
      </c>
      <c r="AJ321" s="25" t="inlineStr">
        <is>
          <t>La Magnolia</t>
        </is>
      </c>
      <c r="AO321" s="25" t="n">
        <v>9</v>
      </c>
      <c r="AP321" s="34" t="n">
        <v>42515</v>
      </c>
      <c r="AQ321" s="34" t="n">
        <v>42532</v>
      </c>
      <c r="AR321" s="46" t="n"/>
      <c r="AT321" s="25" t="inlineStr">
        <is>
          <t>Auto de archivo</t>
        </is>
      </c>
    </row>
    <row r="322">
      <c r="A322" s="25" t="inlineStr">
        <is>
          <t>319-2016</t>
        </is>
      </c>
      <c r="B322" s="25" t="n">
        <v>388649</v>
      </c>
      <c r="C322" s="25" t="inlineStr">
        <is>
          <t>FLORA</t>
        </is>
      </c>
      <c r="G322" s="25" t="inlineStr">
        <is>
          <t>Esta dañando la fauna y la flora por que tumbo un guadual en el momento hay 5 trabajadores para contruir una pista de bicicros</t>
        </is>
      </c>
      <c r="H322" s="25" t="inlineStr">
        <is>
          <t>anonimo (De oficio)</t>
        </is>
      </c>
      <c r="S322" s="25">
        <f>CONCATENATE(I322," ",J322," ",K322," ",L322," ",M322," ",N322," ",O322," ",P322," ",Q322," ",R322)</f>
        <v/>
      </c>
      <c r="T322" s="25" t="inlineStr">
        <is>
          <t>no reporta</t>
        </is>
      </c>
      <c r="U322" s="25" t="inlineStr">
        <is>
          <t>no reporta</t>
        </is>
      </c>
      <c r="V322" s="25" t="inlineStr">
        <is>
          <t>Duvian Buritica</t>
        </is>
      </c>
      <c r="AF322" s="25" t="inlineStr">
        <is>
          <t>Cll 49 d sur # 39 b 51</t>
        </is>
      </c>
      <c r="AG322" s="25">
        <f>CONCATENATE(W322," ",X322," ",Y322," ",Z322," ",AA322," ",AB322," ",AC322," ",AD322," ",AE322," ",AF322)</f>
        <v/>
      </c>
      <c r="AH322" s="25" t="inlineStr">
        <is>
          <t>no reporta</t>
        </is>
      </c>
      <c r="AI322" s="25" t="inlineStr">
        <is>
          <t>no reporta</t>
        </is>
      </c>
      <c r="AJ322" s="25" t="inlineStr">
        <is>
          <t>Loma del Barro</t>
        </is>
      </c>
      <c r="AO322" s="25" t="n">
        <v>7</v>
      </c>
      <c r="AP322" s="34" t="n">
        <v>42515</v>
      </c>
      <c r="AQ322" s="34" t="n">
        <v>42530</v>
      </c>
      <c r="AR322" s="46" t="n"/>
      <c r="AT322" s="25" t="inlineStr">
        <is>
          <t>Auto de archivo</t>
        </is>
      </c>
      <c r="AV322" s="38" t="n"/>
      <c r="AX322" s="38" t="n"/>
    </row>
    <row r="323">
      <c r="A323" s="25" t="inlineStr">
        <is>
          <t>320-2016</t>
        </is>
      </c>
      <c r="B323" s="25" t="n">
        <v>388648</v>
      </c>
      <c r="C323" s="25" t="inlineStr">
        <is>
          <t>FAUNA DOMÉSTICA</t>
        </is>
      </c>
      <c r="G323" s="25" t="inlineStr">
        <is>
          <t>Perro bull terrier sin bozal en via publica, en el parque ecologico</t>
        </is>
      </c>
      <c r="H323" s="25" t="inlineStr">
        <is>
          <t>de oficio</t>
        </is>
      </c>
      <c r="S323" s="25">
        <f>CONCATENATE(I323," ",J323," ",K323," ",L323," ",M323," ",N323," ",O323," ",P323," ",Q323," ",R323)</f>
        <v/>
      </c>
      <c r="T323" s="25" t="inlineStr">
        <is>
          <t>no reporta</t>
        </is>
      </c>
      <c r="U323" s="25" t="inlineStr">
        <is>
          <t>no reporta</t>
        </is>
      </c>
      <c r="V323" s="25" t="inlineStr">
        <is>
          <t>Alexander Rojas</t>
        </is>
      </c>
      <c r="AF323" s="25" t="inlineStr">
        <is>
          <t>Barrio San Jose</t>
        </is>
      </c>
      <c r="AG323" s="25">
        <f>CONCATENATE(W323," ",X323," ",Y323," ",Z323," ",AA323," ",AB323," ",AC323," ",AD323," ",AE323," ",AF323)</f>
        <v/>
      </c>
      <c r="AH323" s="25" t="inlineStr">
        <is>
          <t>no reporta</t>
        </is>
      </c>
      <c r="AI323" s="25" t="n">
        <v>3155151542</v>
      </c>
      <c r="AJ323" s="25" t="inlineStr">
        <is>
          <t>San José</t>
        </is>
      </c>
      <c r="AO323" s="25" t="n">
        <v>6</v>
      </c>
      <c r="AP323" s="34" t="n">
        <v>42515</v>
      </c>
      <c r="AQ323" s="34" t="n">
        <v>42515</v>
      </c>
      <c r="AR323" s="46" t="n"/>
      <c r="AT323" s="25" t="inlineStr">
        <is>
          <t>Auto de archivo</t>
        </is>
      </c>
    </row>
    <row r="324">
      <c r="A324" s="25" t="inlineStr">
        <is>
          <t>321-2016</t>
        </is>
      </c>
      <c r="B324" s="25" t="n">
        <v>388637</v>
      </c>
      <c r="C324" s="25" t="inlineStr">
        <is>
          <t>FAUNA SILVESTRE</t>
        </is>
      </c>
      <c r="G324" s="25" t="inlineStr">
        <is>
          <t>tenencia de fauna silvestre en la loma de las brujas</t>
        </is>
      </c>
      <c r="H324" s="25" t="inlineStr">
        <is>
          <t>de oficio (Area Metropolitana)</t>
        </is>
      </c>
      <c r="S324" s="25">
        <f>CONCATENATE(I324," ",J324," ",K324," ",L324," ",M324," ",N324," ",O324," ",P324," ",Q324," ",R324)</f>
        <v/>
      </c>
      <c r="T324" s="25" t="inlineStr">
        <is>
          <t>no reporta</t>
        </is>
      </c>
      <c r="U324" s="25" t="inlineStr">
        <is>
          <t>no reporta</t>
        </is>
      </c>
      <c r="V324" s="25" t="inlineStr">
        <is>
          <t>Residente Casa 112</t>
        </is>
      </c>
      <c r="AF324" s="25" t="inlineStr">
        <is>
          <t>Residente Casa 112 loma de las brujas</t>
        </is>
      </c>
      <c r="AG324" s="25">
        <f>CONCATENATE(W324," ",X324," ",Y324," ",Z324," ",AA324," ",AB324," ",AC324," ",AD324," ",AE324," ",AF324)</f>
        <v/>
      </c>
      <c r="AH324" s="25" t="inlineStr">
        <is>
          <t>no reporta</t>
        </is>
      </c>
      <c r="AI324" s="25" t="inlineStr">
        <is>
          <t>no reporta</t>
        </is>
      </c>
      <c r="AJ324" s="25" t="inlineStr">
        <is>
          <t>Loma de las Brujas</t>
        </is>
      </c>
      <c r="AO324" s="25" t="n">
        <v>5</v>
      </c>
      <c r="AP324" s="34" t="n">
        <v>42515</v>
      </c>
      <c r="AQ324" s="34" t="n">
        <v>42515</v>
      </c>
      <c r="AR324" s="46" t="n"/>
      <c r="AT324" s="25" t="inlineStr">
        <is>
          <t>Auto de archivo</t>
        </is>
      </c>
    </row>
    <row r="325">
      <c r="A325" s="25" t="inlineStr">
        <is>
          <t>322-2016</t>
        </is>
      </c>
      <c r="B325" s="43" t="inlineStr">
        <is>
          <t>160sae1604-1430</t>
        </is>
      </c>
      <c r="C325" s="25" t="inlineStr">
        <is>
          <t>HÍDRICO</t>
        </is>
      </c>
      <c r="G325" s="25" t="inlineStr">
        <is>
          <t>Contaminacion de basura en la quebrada la seca y estabilizacion de talud</t>
        </is>
      </c>
      <c r="H325" s="25" t="inlineStr">
        <is>
          <t>de oficio</t>
        </is>
      </c>
      <c r="S325" s="25">
        <f>CONCATENATE(I325," ",J325," ",K325," ",L325," ",M325," ",N325," ",O325," ",P325," ",Q325," ",R325)</f>
        <v/>
      </c>
      <c r="T325" s="25" t="inlineStr">
        <is>
          <t>no reporta</t>
        </is>
      </c>
      <c r="U325" s="25" t="inlineStr">
        <is>
          <t>no reporta</t>
        </is>
      </c>
      <c r="V325" s="25" t="inlineStr">
        <is>
          <t>Fideicomiso Provincia Toscana (Jacinto Luna Molina)</t>
        </is>
      </c>
      <c r="AG325" s="25">
        <f>CONCATENATE(W325," ",X325," ",Y325," ",Z325," ",AA325," ",AB325," ",AC325," ",AD325," ",AE325," ",AF325)</f>
        <v/>
      </c>
      <c r="AH325" s="25" t="inlineStr">
        <is>
          <t>no reporta</t>
        </is>
      </c>
      <c r="AI325" s="25" t="inlineStr">
        <is>
          <t>no reporta</t>
        </is>
      </c>
      <c r="AJ325" s="25" t="inlineStr">
        <is>
          <t>El Esmeraldal</t>
        </is>
      </c>
      <c r="AO325" s="25" t="n">
        <v>4</v>
      </c>
      <c r="AP325" s="34" t="n">
        <v>42515</v>
      </c>
      <c r="AQ325" s="34" t="n">
        <v>42487</v>
      </c>
      <c r="AR325" s="46" t="n"/>
      <c r="AT325" s="25" t="inlineStr">
        <is>
          <t>Auto de archivo</t>
        </is>
      </c>
    </row>
    <row r="326">
      <c r="A326" s="25" t="inlineStr">
        <is>
          <t>323-2016</t>
        </is>
      </c>
      <c r="B326" s="25" t="n">
        <v>362791</v>
      </c>
      <c r="C326" s="25" t="inlineStr">
        <is>
          <t>FAUNA DOMÉSTICA</t>
        </is>
      </c>
      <c r="G326" s="25" t="inlineStr">
        <is>
          <t>Perro en mal estado y mala tenecia</t>
        </is>
      </c>
      <c r="H326" s="25" t="inlineStr">
        <is>
          <t>Tereza Muñoz</t>
        </is>
      </c>
      <c r="R326" s="25" t="inlineStr">
        <is>
          <t>Cll 40 b  # 27 a 18 int. 154</t>
        </is>
      </c>
      <c r="S326" s="25">
        <f>CONCATENATE(I326," ",J326," ",K326," ",L326," ",M326," ",N326," ",O326," ",P326," ",Q326," ",R326)</f>
        <v/>
      </c>
      <c r="T326" s="25" t="inlineStr">
        <is>
          <t>no reporta</t>
        </is>
      </c>
      <c r="U326" s="25" t="n">
        <v>5969759</v>
      </c>
      <c r="V326" s="25" t="inlineStr">
        <is>
          <t>Por determinar</t>
        </is>
      </c>
      <c r="AG326" s="25">
        <f>CONCATENATE(W326," ",X326," ",Y326," ",Z326," ",AA326," ",AB326," ",AC326," ",AD326," ",AE326," ",AF326)</f>
        <v/>
      </c>
      <c r="AH326" s="25" t="inlineStr">
        <is>
          <t>no reporta</t>
        </is>
      </c>
      <c r="AI326" s="25" t="inlineStr">
        <is>
          <t>no reporta</t>
        </is>
      </c>
      <c r="AJ326" s="25" t="inlineStr">
        <is>
          <t xml:space="preserve">La Mina </t>
        </is>
      </c>
      <c r="AO326" s="25" t="n">
        <v>6</v>
      </c>
      <c r="AP326" s="34" t="n">
        <v>42516</v>
      </c>
      <c r="AQ326" s="34" t="n">
        <v>42517</v>
      </c>
      <c r="AR326" s="46" t="n"/>
      <c r="AT326" s="25" t="inlineStr">
        <is>
          <t>Auto de archivo</t>
        </is>
      </c>
    </row>
    <row r="327">
      <c r="A327" s="25" t="inlineStr">
        <is>
          <t>324-2016</t>
        </is>
      </c>
      <c r="B327" s="25" t="n">
        <v>388894</v>
      </c>
      <c r="C327" s="25" t="inlineStr">
        <is>
          <t>FLORA</t>
        </is>
      </c>
      <c r="D327" s="25" t="inlineStr">
        <is>
          <t>RESIDUO ESPECIAL</t>
        </is>
      </c>
      <c r="G327" s="25" t="inlineStr">
        <is>
          <t>Vertimiento de aguas negras y arbol que esta en riesgo.</t>
        </is>
      </c>
      <c r="H327" s="25" t="inlineStr">
        <is>
          <t>Blanca Fernanda Rada</t>
        </is>
      </c>
      <c r="R327" s="25" t="inlineStr">
        <is>
          <t>Cll 40 d sur # 25 b 80</t>
        </is>
      </c>
      <c r="S327" s="25">
        <f>CONCATENATE(I327," ",J327," ",K327," ",L327," ",M327," ",N327," ",O327," ",P327," ",Q327," ",R327)</f>
        <v/>
      </c>
      <c r="T327" s="25" t="inlineStr">
        <is>
          <t>no reporta</t>
        </is>
      </c>
      <c r="U327" s="25" t="n">
        <v>6012470</v>
      </c>
      <c r="V327" s="25" t="inlineStr">
        <is>
          <t>Por determinar</t>
        </is>
      </c>
      <c r="AF327" s="25" t="inlineStr">
        <is>
          <t>Cll 40 d sur # 25 b 80</t>
        </is>
      </c>
      <c r="AG327" s="25">
        <f>CONCATENATE(W327," ",X327," ",Y327," ",Z327," ",AA327," ",AB327," ",AC327," ",AD327," ",AE327," ",AF327)</f>
        <v/>
      </c>
      <c r="AH327" s="25" t="inlineStr">
        <is>
          <t>no reporta</t>
        </is>
      </c>
      <c r="AI327" s="25" t="inlineStr">
        <is>
          <t>no reporta</t>
        </is>
      </c>
      <c r="AJ327" s="25" t="inlineStr">
        <is>
          <t xml:space="preserve">La Mina </t>
        </is>
      </c>
      <c r="AO327" s="25" t="n">
        <v>6</v>
      </c>
      <c r="AP327" s="34" t="n">
        <v>42516</v>
      </c>
      <c r="AQ327" s="34" t="n">
        <v>42640</v>
      </c>
      <c r="AR327" s="46" t="n"/>
      <c r="AT327" s="25" t="inlineStr">
        <is>
          <t>Auto de archivo</t>
        </is>
      </c>
    </row>
    <row r="328">
      <c r="A328" s="25" t="inlineStr">
        <is>
          <t>325-2016</t>
        </is>
      </c>
      <c r="B328" s="25" t="n">
        <v>386576</v>
      </c>
      <c r="C328" s="25" t="inlineStr">
        <is>
          <t>AIRE</t>
        </is>
      </c>
      <c r="G328" s="25" t="inlineStr">
        <is>
          <t>Olores ofensivos el señor me tira las cascaras al negocio y eso huele muy feo y yo vendo comidas</t>
        </is>
      </c>
      <c r="H328" s="25" t="inlineStr">
        <is>
          <t>Anonimo</t>
        </is>
      </c>
      <c r="R328" s="25" t="inlineStr">
        <is>
          <t>Cra 48 # 25a sur Multifamiliar Villa Grande</t>
        </is>
      </c>
      <c r="S328" s="25">
        <f>CONCATENATE(I328," ",J328," ",K328," ",L328," ",M328," ",N328," ",O328," ",P328," ",Q328," ",R328)</f>
        <v/>
      </c>
      <c r="T328" s="25" t="inlineStr">
        <is>
          <t>no reporta</t>
        </is>
      </c>
      <c r="U328" s="25" t="inlineStr">
        <is>
          <t>no reporta</t>
        </is>
      </c>
      <c r="V328" s="25" t="inlineStr">
        <is>
          <t>Por determinar</t>
        </is>
      </c>
      <c r="AF328" s="25" t="inlineStr">
        <is>
          <t>Caspeta postobon</t>
        </is>
      </c>
      <c r="AG328" s="25">
        <f>CONCATENATE(W328," ",X328," ",Y328," ",Z328," ",AA328," ",AB328," ",AC328," ",AD328," ",AE328," ",AF328)</f>
        <v/>
      </c>
      <c r="AH328" s="25" t="inlineStr">
        <is>
          <t>no reporta</t>
        </is>
      </c>
      <c r="AI328" s="25" t="inlineStr">
        <is>
          <t>no reporta</t>
        </is>
      </c>
      <c r="AJ328" s="25" t="inlineStr">
        <is>
          <t>Las Vegas</t>
        </is>
      </c>
      <c r="AO328" s="25" t="n">
        <v>1</v>
      </c>
      <c r="AP328" s="34" t="n">
        <v>42516</v>
      </c>
      <c r="AQ328" s="34" t="n">
        <v>42530</v>
      </c>
      <c r="AR328" s="46" t="n"/>
      <c r="AT328" s="25" t="inlineStr">
        <is>
          <t>Auto de archivo</t>
        </is>
      </c>
    </row>
    <row r="329">
      <c r="A329" s="25" t="inlineStr">
        <is>
          <t>326-2016</t>
        </is>
      </c>
      <c r="B329" s="25" t="n">
        <v>369475</v>
      </c>
      <c r="C329" s="25" t="inlineStr">
        <is>
          <t>LOTE-PREDIO</t>
        </is>
      </c>
      <c r="D329" s="25" t="inlineStr">
        <is>
          <t>RESIDUOS SOLIDOS</t>
        </is>
      </c>
      <c r="G329" s="25" t="inlineStr">
        <is>
          <t>Predios con acumulacion de escombros y residuos</t>
        </is>
      </c>
      <c r="H329" s="25" t="inlineStr">
        <is>
          <t>Mariela Bolivar</t>
        </is>
      </c>
      <c r="S329" s="25">
        <f>CONCATENATE(I329," ",J329," ",K329," ",L329," ",M329," ",N329," ",O329," ",P329," ",Q329," ",R329)</f>
        <v/>
      </c>
      <c r="T329" s="25" t="inlineStr">
        <is>
          <t>no reporta</t>
        </is>
      </c>
      <c r="U329" s="25" t="inlineStr">
        <is>
          <t>no reporta</t>
        </is>
      </c>
      <c r="V329" s="25" t="inlineStr">
        <is>
          <t>Luis Alfonso Rueda (int 156) - Jorge Enrique Restrepo (Int. 147)</t>
        </is>
      </c>
      <c r="W329" s="25" t="inlineStr">
        <is>
          <t>KR</t>
        </is>
      </c>
      <c r="X329" s="25" t="n">
        <v>20</v>
      </c>
      <c r="AA329" s="25" t="n">
        <v>25</v>
      </c>
      <c r="AC329" s="25" t="n">
        <v>84</v>
      </c>
      <c r="AD329" s="25" t="inlineStr">
        <is>
          <t>SUR</t>
        </is>
      </c>
      <c r="AF329" s="25" t="inlineStr">
        <is>
          <t xml:space="preserve"> Luis Alfonso Rueda (int 156) - Jorge Enrique Restrepo (Int. 147)</t>
        </is>
      </c>
      <c r="AG329" s="25">
        <f>CONCATENATE(W329," ",X329," ",Y329," ",Z329," ",AA329," ",AB329," ",AC329," ",AD329," ",AE329," ",AF329)</f>
        <v/>
      </c>
      <c r="AH329" s="25" t="inlineStr">
        <is>
          <t>no reporta</t>
        </is>
      </c>
      <c r="AI329" s="25" t="inlineStr">
        <is>
          <t>no reporta</t>
        </is>
      </c>
      <c r="AJ329" s="25" t="inlineStr">
        <is>
          <t>Loma El Atravezado</t>
        </is>
      </c>
      <c r="AO329" s="25" t="n">
        <v>4</v>
      </c>
      <c r="AP329" s="34" t="n">
        <v>42516</v>
      </c>
      <c r="AQ329" s="34" t="n">
        <v>42433</v>
      </c>
      <c r="AR329" s="46" t="n"/>
      <c r="AT329" s="25" t="inlineStr">
        <is>
          <t>Auto de archivo</t>
        </is>
      </c>
    </row>
    <row r="330">
      <c r="A330" s="25" t="inlineStr">
        <is>
          <t>327-2016</t>
        </is>
      </c>
      <c r="B330" s="25" t="n">
        <v>388874</v>
      </c>
      <c r="C330" s="25" t="inlineStr">
        <is>
          <t>FLORA</t>
        </is>
      </c>
      <c r="G330" s="25" t="inlineStr">
        <is>
          <t>Arboles exoticos y nativos en muy mal estado</t>
        </is>
      </c>
      <c r="H330" s="25" t="inlineStr">
        <is>
          <t>de oficio</t>
        </is>
      </c>
      <c r="S330" s="25">
        <f>CONCATENATE(I330," ",J330," ",K330," ",L330," ",M330," ",N330," ",O330," ",P330," ",Q330," ",R330)</f>
        <v/>
      </c>
      <c r="T330" s="25" t="inlineStr">
        <is>
          <t>no reporta</t>
        </is>
      </c>
      <c r="U330" s="25" t="inlineStr">
        <is>
          <t>no reporta</t>
        </is>
      </c>
      <c r="V330" s="25" t="inlineStr">
        <is>
          <t>Vereda las palmas (Varios usuarios)</t>
        </is>
      </c>
      <c r="AF330" s="25" t="inlineStr">
        <is>
          <t>sector la Esperanza</t>
        </is>
      </c>
      <c r="AG330" s="25">
        <f>CONCATENATE(W330," ",X330," ",Y330," ",Z330," ",AA330," ",AB330," ",AC330," ",AD330," ",AE330," ",AF330)</f>
        <v/>
      </c>
      <c r="AH330" s="25" t="inlineStr">
        <is>
          <t>no reporta</t>
        </is>
      </c>
      <c r="AI330" s="25" t="inlineStr">
        <is>
          <t>no reporta</t>
        </is>
      </c>
      <c r="AJ330" s="25" t="inlineStr">
        <is>
          <t>Las Palmas</t>
        </is>
      </c>
      <c r="AO330" s="25" t="n">
        <v>12</v>
      </c>
      <c r="AP330" s="34" t="n">
        <v>42516</v>
      </c>
      <c r="AQ330" s="34" t="n">
        <v>42513</v>
      </c>
      <c r="AR330" s="46" t="n"/>
      <c r="AT330" s="25" t="inlineStr">
        <is>
          <t>Auto de archivo</t>
        </is>
      </c>
      <c r="AU330" s="25" t="inlineStr">
        <is>
          <t>Julian va hablar con Jorge Bustamante para mirar como se procede con este caso.</t>
        </is>
      </c>
    </row>
    <row r="331">
      <c r="A331" s="25" t="inlineStr">
        <is>
          <t>328-2016</t>
        </is>
      </c>
      <c r="B331" s="43" t="inlineStr">
        <is>
          <t>388980 -407493 - 432095</t>
        </is>
      </c>
      <c r="C331" s="25" t="inlineStr">
        <is>
          <t>HÍDRICO</t>
        </is>
      </c>
      <c r="G331" s="25" t="inlineStr">
        <is>
          <t>Vertimiento de aguas residuales a red de aguas lluvias</t>
        </is>
      </c>
      <c r="H331" s="25" t="inlineStr">
        <is>
          <t>EPM</t>
        </is>
      </c>
      <c r="S331" s="25">
        <f>CONCATENATE(I331," ",J331," ",K331," ",L331," ",M331," ",N331," ",O331," ",P331," ",Q331," ",R331)</f>
        <v/>
      </c>
      <c r="T331" s="25" t="inlineStr">
        <is>
          <t>no reporta</t>
        </is>
      </c>
      <c r="U331" s="25" t="inlineStr">
        <is>
          <t>no reporta</t>
        </is>
      </c>
      <c r="V331" s="25" t="inlineStr">
        <is>
          <t xml:space="preserve">Beatriz Lopez Agudelo </t>
        </is>
      </c>
      <c r="W331" s="25" t="inlineStr">
        <is>
          <t>CL</t>
        </is>
      </c>
      <c r="X331" s="25" t="n">
        <v>20</v>
      </c>
      <c r="Z331" s="25" t="inlineStr">
        <is>
          <t>SUR</t>
        </is>
      </c>
      <c r="AA331" s="25" t="n">
        <v>46</v>
      </c>
      <c r="AC331" s="25" t="n">
        <v>12</v>
      </c>
      <c r="AF331" s="25" t="inlineStr">
        <is>
          <t>Edificio los Cerezos</t>
        </is>
      </c>
      <c r="AG331" s="25">
        <f>CONCATENATE(W331," ",X331," ",Y331," ",Z331," ",AA331," ",AB331," ",AC331," ",AD331," ",AE331," ",AF331)</f>
        <v/>
      </c>
      <c r="AH331" s="25" t="inlineStr">
        <is>
          <t>no reporta</t>
        </is>
      </c>
      <c r="AI331" s="25" t="inlineStr">
        <is>
          <t>no reporta</t>
        </is>
      </c>
      <c r="AJ331" s="25" t="inlineStr">
        <is>
          <t>Zuñiga</t>
        </is>
      </c>
      <c r="AO331" s="25" t="n">
        <v>4</v>
      </c>
      <c r="AP331" s="34" t="n">
        <v>42516</v>
      </c>
      <c r="AQ331" s="34" t="n">
        <v>42439</v>
      </c>
      <c r="AR331" s="46" t="n"/>
      <c r="AS331" s="25" t="inlineStr">
        <is>
          <t>Código de policia</t>
        </is>
      </c>
      <c r="AT331" s="25" t="inlineStr">
        <is>
          <t>Auto de archivo</t>
        </is>
      </c>
    </row>
    <row r="332">
      <c r="A332" s="25" t="inlineStr">
        <is>
          <t>329-2016</t>
        </is>
      </c>
      <c r="B332" s="43" t="inlineStr">
        <is>
          <t>141459 - 0387707</t>
        </is>
      </c>
      <c r="C332" s="25" t="inlineStr">
        <is>
          <t>FLORA</t>
        </is>
      </c>
      <c r="G332" s="25" t="inlineStr">
        <is>
          <t xml:space="preserve">Seto sembrado en gran cantidad de tierra y su peso esta inclinando la malla hacia los parqueaderos </t>
        </is>
      </c>
      <c r="H332" s="25" t="inlineStr">
        <is>
          <t>de oficio</t>
        </is>
      </c>
      <c r="S332" s="25">
        <f>CONCATENATE(I332," ",J332," ",K332," ",L332," ",M332," ",N332," ",O332," ",P332," ",Q332," ",R332)</f>
        <v/>
      </c>
      <c r="T332" s="25" t="inlineStr">
        <is>
          <t>no reporta</t>
        </is>
      </c>
      <c r="U332" s="25" t="inlineStr">
        <is>
          <t>no reporta</t>
        </is>
      </c>
      <c r="V332" s="25" t="inlineStr">
        <is>
          <t>Etelberto Gomez - Angela Correa</t>
        </is>
      </c>
      <c r="W332" s="25" t="inlineStr">
        <is>
          <t>KR</t>
        </is>
      </c>
      <c r="X332" s="25" t="n">
        <v>28</v>
      </c>
      <c r="AA332" s="25" t="n">
        <v>37</v>
      </c>
      <c r="AB332" s="25" t="inlineStr">
        <is>
          <t>B</t>
        </is>
      </c>
      <c r="AC332" s="25" t="n">
        <v>103</v>
      </c>
      <c r="AD332" s="25" t="inlineStr">
        <is>
          <t>SUR</t>
        </is>
      </c>
      <c r="AF332" s="25" t="inlineStr">
        <is>
          <t>Urbanizacion Arboleda de las Brujas</t>
        </is>
      </c>
      <c r="AG332" s="25">
        <f>CONCATENATE(W332," ",X332," ",Y332," ",Z332," ",AA332," ",AB332," ",AC332," ",AD332," ",AE332," ",AF332)</f>
        <v/>
      </c>
      <c r="AH332" s="25" t="inlineStr">
        <is>
          <t>no reporta</t>
        </is>
      </c>
      <c r="AI332" s="25" t="inlineStr">
        <is>
          <t>no reporta</t>
        </is>
      </c>
      <c r="AJ332" s="25" t="inlineStr">
        <is>
          <t>Loma de las Brujas</t>
        </is>
      </c>
      <c r="AO332" s="25" t="n">
        <v>5</v>
      </c>
      <c r="AP332" s="34" t="n">
        <v>42517</v>
      </c>
      <c r="AQ332" s="34" t="n">
        <v>42534</v>
      </c>
      <c r="AR332" s="46" t="n"/>
      <c r="AT332" s="25" t="inlineStr">
        <is>
          <t>Auto de archivo</t>
        </is>
      </c>
    </row>
    <row r="333">
      <c r="A333" s="25" t="inlineStr">
        <is>
          <t>330-2016</t>
        </is>
      </c>
      <c r="B333" s="25" t="n">
        <v>383914</v>
      </c>
      <c r="D333" s="25" t="inlineStr">
        <is>
          <t>RESIDUOS SOLIDOS</t>
        </is>
      </c>
      <c r="G333" s="25" t="inlineStr">
        <is>
          <t>Persiste problemática por mala dispocision y acumulacion de residuos solidos en el patio de la vivienda del solicitante</t>
        </is>
      </c>
      <c r="H333" s="25" t="inlineStr">
        <is>
          <t>Manuel de Jesus Alvarez Restrepo</t>
        </is>
      </c>
      <c r="R333" s="25" t="inlineStr">
        <is>
          <t>Calle 40 sur # 26 - 32 int. 9901</t>
        </is>
      </c>
      <c r="S333" s="25">
        <f>CONCATENATE(I333," ",J333," ",K333," ",L333," ",M333," ",N333," ",O333," ",P333," ",Q333," ",R333)</f>
        <v/>
      </c>
      <c r="T333" s="25" t="inlineStr">
        <is>
          <t>no reporta</t>
        </is>
      </c>
      <c r="U333" s="25" t="inlineStr">
        <is>
          <t>no reporta</t>
        </is>
      </c>
      <c r="V333" s="25" t="inlineStr">
        <is>
          <t>Julio Vlez y otros</t>
        </is>
      </c>
      <c r="AF333" s="25" t="inlineStr">
        <is>
          <t>Calle 40 sur # 26 - 28</t>
        </is>
      </c>
      <c r="AG333" s="25">
        <f>CONCATENATE(W333," ",X333," ",Y333," ",Z333," ",AA333," ",AB333," ",AC333," ",AD333," ",AE333," ",AF333)</f>
        <v/>
      </c>
      <c r="AH333" s="25" t="inlineStr">
        <is>
          <t>no reporta</t>
        </is>
      </c>
      <c r="AI333" s="25" t="inlineStr">
        <is>
          <t>no reporta</t>
        </is>
      </c>
      <c r="AJ333" s="25" t="inlineStr">
        <is>
          <t>El Salado</t>
        </is>
      </c>
      <c r="AO333" s="25" t="n">
        <v>6</v>
      </c>
      <c r="AP333" s="34" t="n">
        <v>42517</v>
      </c>
      <c r="AQ333" s="34" t="n">
        <v>42515</v>
      </c>
      <c r="AR333" s="46" t="n"/>
      <c r="AT333" s="25" t="inlineStr">
        <is>
          <t>Auto de archivo</t>
        </is>
      </c>
    </row>
    <row r="334">
      <c r="A334" s="25" t="inlineStr">
        <is>
          <t>331-2016</t>
        </is>
      </c>
      <c r="B334" s="25" t="n">
        <v>141553</v>
      </c>
      <c r="C334" s="25" t="inlineStr">
        <is>
          <t>FAUNA DOMÉSTICA</t>
        </is>
      </c>
      <c r="G334" s="25" t="inlineStr">
        <is>
          <t>Canino que lesiona al Sr. Palacion Guerra Juaquin Emilio</t>
        </is>
      </c>
      <c r="H334" s="25" t="inlineStr">
        <is>
          <t>de oficio</t>
        </is>
      </c>
      <c r="S334" s="25">
        <f>CONCATENATE(I334," ",J334," ",K334," ",L334," ",M334," ",N334," ",O334," ",P334," ",Q334," ",R334)</f>
        <v/>
      </c>
      <c r="T334" s="25" t="inlineStr">
        <is>
          <t>no reporta</t>
        </is>
      </c>
      <c r="U334" s="25" t="inlineStr">
        <is>
          <t>no reporta</t>
        </is>
      </c>
      <c r="V334" s="25" t="inlineStr">
        <is>
          <t>Maria Jose Marin Patiño</t>
        </is>
      </c>
      <c r="AF334" s="25" t="inlineStr">
        <is>
          <t>Cll 56 sur # 16 - 123</t>
        </is>
      </c>
      <c r="AG334" s="25">
        <f>CONCATENATE(W334," ",X334," ",Y334," ",Z334," ",AA334," ",AB334," ",AC334," ",AD334," ",AE334," ",AF334)</f>
        <v/>
      </c>
      <c r="AH334" s="25" t="n">
        <v>1152210245</v>
      </c>
      <c r="AI334" s="25" t="n">
        <v>3175787686</v>
      </c>
      <c r="AJ334" s="25" t="inlineStr">
        <is>
          <t>Las Casitas</t>
        </is>
      </c>
      <c r="AO334" s="25" t="n">
        <v>8</v>
      </c>
      <c r="AP334" s="34" t="n">
        <v>42517</v>
      </c>
      <c r="AQ334" s="34" t="n">
        <v>42393</v>
      </c>
      <c r="AR334" s="46" t="n"/>
      <c r="AT334" s="25" t="inlineStr">
        <is>
          <t>Auto de archivo</t>
        </is>
      </c>
      <c r="AV334" s="38" t="n"/>
      <c r="AX334" s="38" t="n"/>
    </row>
    <row r="335">
      <c r="A335" s="25" t="inlineStr">
        <is>
          <t>332-2016</t>
        </is>
      </c>
      <c r="B335" s="25" t="n">
        <v>316357</v>
      </c>
      <c r="C335" s="25" t="inlineStr">
        <is>
          <t>FAUNA DOMÉSTICA</t>
        </is>
      </c>
      <c r="G335" s="25" t="inlineStr">
        <is>
          <t>Perro Pitbull son bozal</t>
        </is>
      </c>
      <c r="H335" s="25" t="inlineStr">
        <is>
          <t>de oficio</t>
        </is>
      </c>
      <c r="S335" s="25">
        <f>CONCATENATE(I335," ",J335," ",K335," ",L335," ",M335," ",N335," ",O335," ",P335," ",Q335," ",R335)</f>
        <v/>
      </c>
      <c r="T335" s="25" t="inlineStr">
        <is>
          <t>no reporta</t>
        </is>
      </c>
      <c r="U335" s="25" t="inlineStr">
        <is>
          <t>no reporta</t>
        </is>
      </c>
      <c r="V335" s="25" t="inlineStr">
        <is>
          <t>Wilson Benitez Betancur</t>
        </is>
      </c>
      <c r="AF335" s="25" t="inlineStr">
        <is>
          <t>Transv. 34 dd sur 29 - 71 int. 101</t>
        </is>
      </c>
      <c r="AG335" s="25">
        <f>CONCATENATE(W335," ",X335," ",Y335," ",Z335," ",AA335," ",AB335," ",AC335," ",AD335," ",AE335," ",AF335)</f>
        <v/>
      </c>
      <c r="AH335" s="25" t="n">
        <v>1037627538</v>
      </c>
      <c r="AI335" s="25" t="n">
        <v>5790940</v>
      </c>
      <c r="AJ335" s="25" t="inlineStr">
        <is>
          <t>Alto de Misael</t>
        </is>
      </c>
      <c r="AO335" s="25" t="n">
        <v>3</v>
      </c>
      <c r="AP335" s="34" t="n">
        <v>42517</v>
      </c>
      <c r="AQ335" s="34" t="n">
        <v>42393</v>
      </c>
      <c r="AR335" s="46" t="n"/>
      <c r="AT335" s="25" t="inlineStr">
        <is>
          <t>Auto de archivo</t>
        </is>
      </c>
      <c r="AV335" s="38" t="n"/>
      <c r="AX335" s="38" t="n"/>
    </row>
    <row r="336">
      <c r="A336" s="25" t="inlineStr">
        <is>
          <t>333-2016</t>
        </is>
      </c>
      <c r="B336" s="25" t="n">
        <v>389633</v>
      </c>
      <c r="D336" s="25" t="inlineStr">
        <is>
          <t>RESIDUOS SOLIDOS</t>
        </is>
      </c>
      <c r="G336" s="25" t="inlineStr">
        <is>
          <t xml:space="preserve">Comparendo ambiental por residos solidos. </t>
        </is>
      </c>
      <c r="H336" s="25" t="inlineStr">
        <is>
          <t>de oficio</t>
        </is>
      </c>
      <c r="S336" s="25">
        <f>CONCATENATE(I336," ",J336," ",K336," ",L336," ",M336," ",N336," ",O336," ",P336," ",Q336," ",R336)</f>
        <v/>
      </c>
      <c r="T336" s="25" t="inlineStr">
        <is>
          <t>no reporta</t>
        </is>
      </c>
      <c r="U336" s="25" t="inlineStr">
        <is>
          <t>no reporta</t>
        </is>
      </c>
      <c r="V336" s="25" t="inlineStr">
        <is>
          <t>Elkin Ramirez</t>
        </is>
      </c>
      <c r="AF336" s="25" t="inlineStr">
        <is>
          <t>Cll 46 sur # 46 a sur 43</t>
        </is>
      </c>
      <c r="AG336" s="25">
        <f>CONCATENATE(W336," ",X336," ",Y336," ",Z336," ",AA336," ",AB336," ",AC336," ",AD336," ",AE336," ",AF336)</f>
        <v/>
      </c>
      <c r="AH336" s="25" t="n">
        <v>70568035</v>
      </c>
      <c r="AI336" s="25" t="inlineStr">
        <is>
          <t>no reporta</t>
        </is>
      </c>
      <c r="AJ336" s="25" t="inlineStr">
        <is>
          <t>Primavera</t>
        </is>
      </c>
      <c r="AO336" s="25" t="n">
        <v>8</v>
      </c>
      <c r="AP336" s="34" t="n">
        <v>42518</v>
      </c>
      <c r="AQ336" s="34" t="n">
        <v>42517</v>
      </c>
      <c r="AR336" s="46" t="n"/>
      <c r="AT336" s="25" t="inlineStr">
        <is>
          <t>Auto de archivo</t>
        </is>
      </c>
    </row>
    <row r="337">
      <c r="A337" s="25" t="inlineStr">
        <is>
          <t>334-2016</t>
        </is>
      </c>
      <c r="B337" s="25" t="n">
        <v>389634</v>
      </c>
      <c r="D337" s="25" t="inlineStr">
        <is>
          <t>RESIDUOS SOLIDOS</t>
        </is>
      </c>
      <c r="G337" s="25" t="inlineStr">
        <is>
          <t>Vecinos del edificio botan basura a un solar abandonado Apto 401-301</t>
        </is>
      </c>
      <c r="H337" s="25" t="inlineStr">
        <is>
          <t>anonimo</t>
        </is>
      </c>
      <c r="S337" s="25">
        <f>CONCATENATE(I337," ",J337," ",K337," ",L337," ",M337," ",N337," ",O337," ",P337," ",Q337," ",R337)</f>
        <v/>
      </c>
      <c r="T337" s="25" t="inlineStr">
        <is>
          <t>no reporta</t>
        </is>
      </c>
      <c r="U337" s="25" t="inlineStr">
        <is>
          <t>no reporta</t>
        </is>
      </c>
      <c r="V337" s="25" t="inlineStr">
        <is>
          <t>Residente apartamentos 401 - 301</t>
        </is>
      </c>
      <c r="AF337" s="25" t="inlineStr">
        <is>
          <t>Cra 43 a # 40 h sur 85 Apto 301 - 401</t>
        </is>
      </c>
      <c r="AG337" s="25">
        <f>CONCATENATE(W337," ",X337," ",Y337," ",Z337," ",AA337," ",AB337," ",AC337," ",AD337," ",AE337," ",AF337)</f>
        <v/>
      </c>
      <c r="AH337" s="25" t="inlineStr">
        <is>
          <t>no reporta</t>
        </is>
      </c>
      <c r="AI337" s="25" t="inlineStr">
        <is>
          <t>no reporta</t>
        </is>
      </c>
      <c r="AJ337" s="25" t="inlineStr">
        <is>
          <t>El Dorado</t>
        </is>
      </c>
      <c r="AO337" s="25" t="n">
        <v>7</v>
      </c>
      <c r="AP337" s="34" t="n">
        <v>42518</v>
      </c>
      <c r="AQ337" s="34" t="n">
        <v>42530</v>
      </c>
      <c r="AR337" s="46" t="n"/>
      <c r="AT337" s="25" t="inlineStr">
        <is>
          <t>Auto de archivo</t>
        </is>
      </c>
    </row>
    <row r="338">
      <c r="A338" s="25" t="inlineStr">
        <is>
          <t>335-2016</t>
        </is>
      </c>
      <c r="B338" s="25" t="n">
        <v>389439</v>
      </c>
      <c r="C338" s="25" t="inlineStr">
        <is>
          <t>FLORA</t>
        </is>
      </c>
      <c r="G338" s="25" t="inlineStr">
        <is>
          <t>Hay unos arboles que estan generando un perjuicio para la infraestructura del local # 100 y salon de reuniones</t>
        </is>
      </c>
      <c r="H338" s="25" t="inlineStr">
        <is>
          <t>de oficio</t>
        </is>
      </c>
      <c r="S338" s="25">
        <f>CONCATENATE(I338," ",J338," ",K338," ",L338," ",M338," ",N338," ",O338," ",P338," ",Q338," ",R338)</f>
        <v/>
      </c>
      <c r="T338" s="25" t="inlineStr">
        <is>
          <t>no reporta</t>
        </is>
      </c>
      <c r="U338" s="25" t="inlineStr">
        <is>
          <t>no reporta</t>
        </is>
      </c>
      <c r="V338" s="25" t="inlineStr">
        <is>
          <t>Multifamiliares villa grande</t>
        </is>
      </c>
      <c r="W338" s="25" t="inlineStr">
        <is>
          <t>KR</t>
        </is>
      </c>
      <c r="X338" s="25" t="n">
        <v>48</v>
      </c>
      <c r="AA338" s="25" t="n">
        <v>25</v>
      </c>
      <c r="AB338" s="25" t="inlineStr">
        <is>
          <t>AA</t>
        </is>
      </c>
      <c r="AC338" s="25" t="n">
        <v>70</v>
      </c>
      <c r="AD338" s="25" t="inlineStr">
        <is>
          <t>SUR</t>
        </is>
      </c>
      <c r="AF338" s="25" t="inlineStr">
        <is>
          <t>Urbanizacion Villa Grande</t>
        </is>
      </c>
      <c r="AG338" s="25">
        <f>CONCATENATE(W338," ",X338," ",Y338," ",Z338," ",AA338," ",AB338," ",AC338," ",AD338," ",AE338," ",AF338)</f>
        <v/>
      </c>
      <c r="AH338" s="25" t="inlineStr">
        <is>
          <t>no reporta</t>
        </is>
      </c>
      <c r="AI338" s="25" t="inlineStr">
        <is>
          <t>no reporta</t>
        </is>
      </c>
      <c r="AJ338" s="25" t="inlineStr">
        <is>
          <t>Villagrande</t>
        </is>
      </c>
      <c r="AO338" s="25" t="n">
        <v>2</v>
      </c>
      <c r="AP338" s="34" t="n">
        <v>42519</v>
      </c>
      <c r="AQ338" s="34" t="n">
        <v>42530</v>
      </c>
      <c r="AR338" s="46" t="n"/>
      <c r="AT338" s="25" t="inlineStr">
        <is>
          <t>Auto de archivo</t>
        </is>
      </c>
      <c r="AU338" s="25" t="inlineStr">
        <is>
          <t xml:space="preserve">Se notifica a parques y arbolizacion. </t>
        </is>
      </c>
    </row>
    <row r="339">
      <c r="A339" s="25" t="inlineStr">
        <is>
          <t>336-2016</t>
        </is>
      </c>
      <c r="B339" s="25" t="inlineStr">
        <is>
          <t>390238-360213</t>
        </is>
      </c>
      <c r="C339" s="25" t="inlineStr">
        <is>
          <t>FAUNA DOMÉSTICA</t>
        </is>
      </c>
      <c r="G339" s="25" t="inlineStr">
        <is>
          <t xml:space="preserve">un perro de raza pitbull de propiedad del señor alejandro mordio a mi hijo el dia de ayer, lo mordio en el brazo </t>
        </is>
      </c>
      <c r="H339" s="25" t="inlineStr">
        <is>
          <t xml:space="preserve">ivan dario montoya arenas </t>
        </is>
      </c>
      <c r="U339" s="25" t="n">
        <v>3321934</v>
      </c>
      <c r="V339" s="25" t="inlineStr">
        <is>
          <t>alejandro sanchez</t>
        </is>
      </c>
      <c r="W339" s="25" t="inlineStr">
        <is>
          <t>dg</t>
        </is>
      </c>
      <c r="X339" s="25" t="n">
        <v>30</v>
      </c>
      <c r="AA339" s="25" t="n">
        <v>34</v>
      </c>
      <c r="AB339" s="25" t="inlineStr">
        <is>
          <t>a</t>
        </is>
      </c>
      <c r="AC339" s="25" t="n">
        <v>52</v>
      </c>
      <c r="AF339" s="25" t="inlineStr">
        <is>
          <t>228-229</t>
        </is>
      </c>
      <c r="AH339" s="25" t="inlineStr">
        <is>
          <t>no reporta</t>
        </is>
      </c>
      <c r="AI339" s="25" t="inlineStr">
        <is>
          <t>no reporta</t>
        </is>
      </c>
      <c r="AJ339" s="25" t="inlineStr">
        <is>
          <t>Uribe Angel</t>
        </is>
      </c>
      <c r="AO339" s="25" t="n">
        <v>3</v>
      </c>
      <c r="AP339" s="34" t="n">
        <v>42522</v>
      </c>
      <c r="AQ339" s="34" t="n">
        <v>42529</v>
      </c>
      <c r="AR339" s="46" t="n"/>
      <c r="AT339" s="25" t="inlineStr">
        <is>
          <t>Auto de archivo</t>
        </is>
      </c>
    </row>
    <row r="340">
      <c r="A340" t="inlineStr">
        <is>
          <t>337-2016</t>
        </is>
      </c>
      <c r="B340" s="25" t="n">
        <v>-390229</v>
      </c>
      <c r="D340" s="25" t="inlineStr">
        <is>
          <t>RESIDUOS SOLIDOS</t>
        </is>
      </c>
      <c r="G340" s="25" t="inlineStr">
        <is>
          <t>Le estan tirando pañales y basura al techo</t>
        </is>
      </c>
      <c r="H340" s="25" t="inlineStr">
        <is>
          <t>Gladis Montoya Giraldo</t>
        </is>
      </c>
      <c r="S340" s="25">
        <f>CONCATENATE(I340," ",J340," ",K340," ",L340," ",M340," ",N340," ",O340," ",P340," ",Q340," ",R340)</f>
        <v/>
      </c>
      <c r="T340" s="25" t="inlineStr">
        <is>
          <t>no reporta</t>
        </is>
      </c>
      <c r="U340" s="25" t="inlineStr">
        <is>
          <t>no reporta</t>
        </is>
      </c>
      <c r="V340" s="25" t="inlineStr">
        <is>
          <t>por determinar</t>
        </is>
      </c>
      <c r="W340" s="25" t="inlineStr">
        <is>
          <t>KR</t>
        </is>
      </c>
      <c r="X340" s="25" t="n">
        <v>26</v>
      </c>
      <c r="Y340" s="25" t="inlineStr">
        <is>
          <t>A</t>
        </is>
      </c>
      <c r="AA340" s="25" t="n">
        <v>40</v>
      </c>
      <c r="AC340" s="25" t="n">
        <v>31</v>
      </c>
      <c r="AE340" s="25" t="inlineStr">
        <is>
          <t>Intr. 109</t>
        </is>
      </c>
      <c r="AG340" s="25">
        <f>CONCATENATE(W340," ",X340," ",Y340," ",Z340," ",AA340," ",AB340," ",AC340," ",AD340," ",AE340," ",AF340)</f>
        <v/>
      </c>
      <c r="AH340" s="25" t="inlineStr">
        <is>
          <t>no reporta</t>
        </is>
      </c>
      <c r="AI340" s="25" t="inlineStr">
        <is>
          <t>no reporta</t>
        </is>
      </c>
      <c r="AJ340" s="25" t="inlineStr">
        <is>
          <t>Obrero</t>
        </is>
      </c>
      <c r="AO340" s="25" t="n">
        <v>9</v>
      </c>
      <c r="AP340" s="34" t="n">
        <v>42524</v>
      </c>
      <c r="AQ340" s="34" t="n">
        <v>42533</v>
      </c>
      <c r="AR340" s="46" t="n"/>
      <c r="AT340" s="25" t="inlineStr">
        <is>
          <t>Auto de archivo</t>
        </is>
      </c>
    </row>
    <row r="341">
      <c r="A341" t="inlineStr">
        <is>
          <t>338-2016</t>
        </is>
      </c>
      <c r="B341" s="25" t="n">
        <v>390396</v>
      </c>
      <c r="D341" s="25" t="inlineStr">
        <is>
          <t>MATERIALES DE CONSTRUCCIÓN</t>
        </is>
      </c>
      <c r="G341" s="25" t="inlineStr">
        <is>
          <t>Almacenar materiales en areas publicas.</t>
        </is>
      </c>
      <c r="H341" s="25" t="inlineStr">
        <is>
          <t>de oficio</t>
        </is>
      </c>
      <c r="S341" s="25">
        <f>CONCATENATE(I341," ",J341," ",K341," ",L341," ",M341," ",N341," ",O341," ",P341," ",Q341," ",R341)</f>
        <v/>
      </c>
      <c r="T341" s="25" t="inlineStr">
        <is>
          <t>no reporta</t>
        </is>
      </c>
      <c r="U341" s="25" t="inlineStr">
        <is>
          <t>no reporta</t>
        </is>
      </c>
      <c r="V341" s="25" t="inlineStr">
        <is>
          <t>Gabriel Jaime Arango</t>
        </is>
      </c>
      <c r="AF341" s="25" t="inlineStr">
        <is>
          <t>Cra 25 aa 40 g sur 61</t>
        </is>
      </c>
      <c r="AG341" s="25">
        <f>CONCATENATE(W341," ",X341," ",Y341," ",Z341," ",AA341," ",AB341," ",AC341," ",AD341," ",AE341," ",AF341)</f>
        <v/>
      </c>
      <c r="AH341" s="25" t="inlineStr">
        <is>
          <t>no reporta</t>
        </is>
      </c>
      <c r="AI341" s="25" t="inlineStr">
        <is>
          <t>no reporta</t>
        </is>
      </c>
      <c r="AJ341" s="25" t="inlineStr">
        <is>
          <t xml:space="preserve">La Mina </t>
        </is>
      </c>
      <c r="AO341" s="25" t="n">
        <v>6</v>
      </c>
      <c r="AP341" s="34" t="n">
        <v>42524</v>
      </c>
      <c r="AQ341" s="34" t="n">
        <v>42521</v>
      </c>
      <c r="AR341" s="46" t="n"/>
      <c r="AT341" s="25" t="inlineStr">
        <is>
          <t>Auto de archivo</t>
        </is>
      </c>
    </row>
    <row r="342">
      <c r="A342" t="inlineStr">
        <is>
          <t>339-2016</t>
        </is>
      </c>
      <c r="B342" s="25" t="n">
        <v>390404</v>
      </c>
      <c r="D342" s="25" t="inlineStr">
        <is>
          <t>MATERIALES DE CONSTRUCCIÓN</t>
        </is>
      </c>
      <c r="G342" s="25" t="inlineStr">
        <is>
          <t>Almacenar materiales en areas publicas.</t>
        </is>
      </c>
      <c r="H342" s="25" t="inlineStr">
        <is>
          <t>de oficio</t>
        </is>
      </c>
      <c r="S342" s="25">
        <f>CONCATENATE(I342," ",J342," ",K342," ",L342," ",M342," ",N342," ",O342," ",P342," ",Q342," ",R342)</f>
        <v/>
      </c>
      <c r="T342" s="25" t="inlineStr">
        <is>
          <t>no reporta</t>
        </is>
      </c>
      <c r="U342" s="25" t="inlineStr">
        <is>
          <t>no reporta</t>
        </is>
      </c>
      <c r="V342" s="25" t="inlineStr">
        <is>
          <t>Yorgen Asmed Quintero</t>
        </is>
      </c>
      <c r="AF342" s="25" t="inlineStr">
        <is>
          <t>Cll 40 aa sur # 30-77</t>
        </is>
      </c>
      <c r="AG342" s="25">
        <f>CONCATENATE(W342," ",X342," ",Y342," ",Z342," ",AA342," ",AB342," ",AC342," ",AD342," ",AE342," ",AF342)</f>
        <v/>
      </c>
      <c r="AH342" s="25" t="inlineStr">
        <is>
          <t>no reporta</t>
        </is>
      </c>
      <c r="AI342" s="25" t="inlineStr">
        <is>
          <t>no reporta</t>
        </is>
      </c>
      <c r="AJ342" s="25" t="inlineStr">
        <is>
          <t>San José</t>
        </is>
      </c>
      <c r="AO342" s="25" t="n">
        <v>6</v>
      </c>
      <c r="AP342" s="34" t="n">
        <v>42524</v>
      </c>
      <c r="AQ342" s="34" t="n">
        <v>42521</v>
      </c>
      <c r="AR342" s="46" t="n"/>
      <c r="AT342" s="25" t="inlineStr">
        <is>
          <t>Auto de archivo</t>
        </is>
      </c>
    </row>
    <row r="343">
      <c r="A343" t="inlineStr">
        <is>
          <t>340-2016</t>
        </is>
      </c>
      <c r="B343" s="25" t="n">
        <v>390405</v>
      </c>
      <c r="D343" s="25" t="inlineStr">
        <is>
          <t>MATERIALES DE CONSTRUCCIÓN</t>
        </is>
      </c>
      <c r="G343" s="25" t="inlineStr">
        <is>
          <t>Almacenar materiales en areas publicas.</t>
        </is>
      </c>
      <c r="H343" s="25" t="inlineStr">
        <is>
          <t>de oficio</t>
        </is>
      </c>
      <c r="S343" s="25">
        <f>CONCATENATE(I343," ",J343," ",K343," ",L343," ",M343," ",N343," ",O343," ",P343," ",Q343," ",R343)</f>
        <v/>
      </c>
      <c r="T343" s="25" t="inlineStr">
        <is>
          <t>no reporta</t>
        </is>
      </c>
      <c r="U343" s="25" t="inlineStr">
        <is>
          <t>no reporta</t>
        </is>
      </c>
      <c r="V343" s="25" t="inlineStr">
        <is>
          <t>Gladis Amparo Tamayo</t>
        </is>
      </c>
      <c r="AF343" s="25" t="inlineStr">
        <is>
          <t>Cra 30 # 40 d sur 51</t>
        </is>
      </c>
      <c r="AG343" s="25">
        <f>CONCATENATE(W343," ",X343," ",Y343," ",Z343," ",AA343," ",AB343," ",AC343," ",AD343," ",AE343," ",AF343)</f>
        <v/>
      </c>
      <c r="AH343" s="25" t="inlineStr">
        <is>
          <t>no reporta</t>
        </is>
      </c>
      <c r="AI343" s="25" t="inlineStr">
        <is>
          <t>no reporta</t>
        </is>
      </c>
      <c r="AJ343" s="25" t="inlineStr">
        <is>
          <t>San Rafael</t>
        </is>
      </c>
      <c r="AO343" s="25" t="n">
        <v>6</v>
      </c>
      <c r="AP343" s="34" t="n">
        <v>42524</v>
      </c>
      <c r="AQ343" s="34" t="n">
        <v>42521</v>
      </c>
      <c r="AR343" s="46" t="n"/>
      <c r="AT343" s="25" t="inlineStr">
        <is>
          <t>Auto de archivo</t>
        </is>
      </c>
    </row>
    <row r="344">
      <c r="A344" s="25" t="inlineStr">
        <is>
          <t>341-2016</t>
        </is>
      </c>
      <c r="B344" s="25" t="n">
        <v>390382</v>
      </c>
      <c r="C344" s="25" t="inlineStr">
        <is>
          <t>FLORA</t>
        </is>
      </c>
      <c r="G344" s="25" t="inlineStr">
        <is>
          <t>Cortaron los Arboles del centro de la unidad sin autorizacion</t>
        </is>
      </c>
      <c r="H344" s="25" t="inlineStr">
        <is>
          <t>anonimo</t>
        </is>
      </c>
      <c r="S344" s="25">
        <f>CONCATENATE(I344," ",J344," ",K344," ",L344," ",M344," ",N344," ",O344," ",P344," ",Q344," ",R344)</f>
        <v/>
      </c>
      <c r="T344" s="25" t="inlineStr">
        <is>
          <t>no reporta</t>
        </is>
      </c>
      <c r="U344" s="25" t="inlineStr">
        <is>
          <t>no reporta</t>
        </is>
      </c>
      <c r="V344" s="25" t="inlineStr">
        <is>
          <t>Camino Verde de los Naranjos</t>
        </is>
      </c>
      <c r="AF344" s="25" t="inlineStr">
        <is>
          <t>Calle 39 a sur # 27 b 40</t>
        </is>
      </c>
      <c r="AG344" s="25">
        <f>CONCATENATE(W344," ",X344," ",Y344," ",Z344," ",AA344," ",AB344," ",AC344," ",AD344," ",AE344," ",AF344)</f>
        <v/>
      </c>
      <c r="AH344" s="25" t="inlineStr">
        <is>
          <t>no reporta</t>
        </is>
      </c>
      <c r="AI344" s="25" t="n">
        <v>2763816</v>
      </c>
      <c r="AJ344" s="25" t="inlineStr">
        <is>
          <t>San José</t>
        </is>
      </c>
      <c r="AO344" s="25" t="n">
        <v>6</v>
      </c>
      <c r="AP344" s="34" t="n">
        <v>42524</v>
      </c>
      <c r="AQ344" s="34" t="n">
        <v>42514</v>
      </c>
      <c r="AR344" s="46" t="n"/>
      <c r="AT344" s="25" t="inlineStr">
        <is>
          <t>Auto de archivo</t>
        </is>
      </c>
    </row>
    <row r="345">
      <c r="A345" s="25" t="inlineStr">
        <is>
          <t>342-2016</t>
        </is>
      </c>
      <c r="B345" s="25" t="n">
        <v>141934</v>
      </c>
      <c r="C345" s="25" t="inlineStr">
        <is>
          <t>FAUNA DOMÉSTICA</t>
        </is>
      </c>
      <c r="G345" s="25" t="inlineStr">
        <is>
          <t>Tenecia de un petbull sin bosal</t>
        </is>
      </c>
      <c r="H345" s="25" t="inlineStr">
        <is>
          <t>de oficio</t>
        </is>
      </c>
      <c r="S345" s="25">
        <f>CONCATENATE(I345," ",J345," ",K345," ",L345," ",M345," ",N345," ",O345," ",P345," ",Q345," ",R345)</f>
        <v/>
      </c>
      <c r="T345" s="25" t="inlineStr">
        <is>
          <t>no reporta</t>
        </is>
      </c>
      <c r="U345" s="25" t="inlineStr">
        <is>
          <t>no reporta</t>
        </is>
      </c>
      <c r="V345" s="25" t="inlineStr">
        <is>
          <t>Juan Felipe Garcia</t>
        </is>
      </c>
      <c r="AF345" s="25" t="inlineStr">
        <is>
          <t>Trasnv. 36 c con Diagonal 32</t>
        </is>
      </c>
      <c r="AG345" s="25">
        <f>CONCATENATE(W345," ",X345," ",Y345," ",Z345," ",AA345," ",AB345," ",AC345," ",AD345," ",AE345," ",AF345)</f>
        <v/>
      </c>
      <c r="AH345" s="25" t="inlineStr">
        <is>
          <t>no reporta</t>
        </is>
      </c>
      <c r="AI345" s="25" t="inlineStr">
        <is>
          <t>no reporta</t>
        </is>
      </c>
      <c r="AJ345" s="25" t="inlineStr">
        <is>
          <t>Uribe Angel</t>
        </is>
      </c>
      <c r="AO345" s="25" t="n">
        <v>3</v>
      </c>
      <c r="AP345" s="34" t="n">
        <v>42524</v>
      </c>
      <c r="AQ345" s="34" t="n">
        <v>42497</v>
      </c>
      <c r="AR345" s="46" t="n"/>
      <c r="AT345" s="25" t="inlineStr">
        <is>
          <t>Auto de archivo</t>
        </is>
      </c>
    </row>
    <row r="346">
      <c r="A346" s="25" t="inlineStr">
        <is>
          <t>343-2016</t>
        </is>
      </c>
      <c r="B346" s="25" t="n">
        <v>389169</v>
      </c>
      <c r="C346" s="25" t="inlineStr">
        <is>
          <t>LOTE-PREDIO</t>
        </is>
      </c>
      <c r="G346" s="25" t="inlineStr">
        <is>
          <t>Lote en malas condiciones genera ratas y no le hacen mantenimiento</t>
        </is>
      </c>
      <c r="H346" s="25" t="inlineStr">
        <is>
          <t>Paula Andrea Jimenez</t>
        </is>
      </c>
      <c r="R346" s="25" t="inlineStr">
        <is>
          <t>Calle 53 sur # 40 84 int. 104</t>
        </is>
      </c>
      <c r="S346" s="25">
        <f>CONCATENATE(I346," ",J346," ",K346," ",L346," ",M346," ",N346," ",O346," ",P346," ",Q346," ",R346)</f>
        <v/>
      </c>
      <c r="T346" s="25" t="n">
        <v>43877364</v>
      </c>
      <c r="U346" s="25" t="n">
        <v>3314025</v>
      </c>
      <c r="V346" s="25" t="inlineStr">
        <is>
          <t>Claudia Cortines</t>
        </is>
      </c>
      <c r="AF346" s="25" t="inlineStr">
        <is>
          <t>Calle 40 sur # 24 d 86</t>
        </is>
      </c>
      <c r="AG346" s="25">
        <f>CONCATENATE(W346," ",X346," ",Y346," ",Z346," ",AA346," ",AB346," ",AC346," ",AD346," ",AE346," ",AF346)</f>
        <v/>
      </c>
      <c r="AH346" s="25" t="inlineStr">
        <is>
          <t>no reporta</t>
        </is>
      </c>
      <c r="AI346" s="25" t="inlineStr">
        <is>
          <t>no reporta</t>
        </is>
      </c>
      <c r="AJ346" s="25" t="inlineStr">
        <is>
          <t xml:space="preserve">La Mina </t>
        </is>
      </c>
      <c r="AO346" s="25" t="n">
        <v>6</v>
      </c>
      <c r="AP346" s="34" t="n">
        <v>42524</v>
      </c>
      <c r="AQ346" s="34" t="n">
        <v>42530</v>
      </c>
      <c r="AR346" s="46" t="n"/>
      <c r="AT346" s="25" t="inlineStr">
        <is>
          <t>Auto de archivo</t>
        </is>
      </c>
    </row>
    <row r="347">
      <c r="A347" s="25" t="inlineStr">
        <is>
          <t>344-2016</t>
        </is>
      </c>
      <c r="B347" s="25" t="n">
        <v>389691</v>
      </c>
      <c r="C347" s="25" t="inlineStr">
        <is>
          <t>FAUNA DOMÉSTICA</t>
        </is>
      </c>
      <c r="G347" s="25" t="inlineStr">
        <is>
          <t>Perro pitbull sin bozal</t>
        </is>
      </c>
      <c r="H347" s="25" t="inlineStr">
        <is>
          <t>de oficio</t>
        </is>
      </c>
      <c r="S347" s="25">
        <f>CONCATENATE(I347," ",J347," ",K347," ",L347," ",M347," ",N347," ",O347," ",P347," ",Q347," ",R347)</f>
        <v/>
      </c>
      <c r="T347" s="25" t="inlineStr">
        <is>
          <t>no reporta</t>
        </is>
      </c>
      <c r="U347" s="25" t="inlineStr">
        <is>
          <t>no reporta</t>
        </is>
      </c>
      <c r="V347" s="25" t="inlineStr">
        <is>
          <t>Juan Jose Velasquez</t>
        </is>
      </c>
      <c r="AF347" s="25" t="inlineStr">
        <is>
          <t>Cra 43 con Cll 36 - Cra. 42 # 40-06</t>
        </is>
      </c>
      <c r="AG347" s="25">
        <f>CONCATENATE(W347," ",X347," ",Y347," ",Z347," ",AA347," ",AB347," ",AC347," ",AD347," ",AE347," ",AF347)</f>
        <v/>
      </c>
      <c r="AH347" s="25" t="inlineStr">
        <is>
          <t>no reporta</t>
        </is>
      </c>
      <c r="AI347" s="25" t="inlineStr">
        <is>
          <t>no reporta</t>
        </is>
      </c>
      <c r="AJ347" s="25" t="inlineStr">
        <is>
          <t>El Dorado</t>
        </is>
      </c>
      <c r="AO347" s="25" t="n">
        <v>7</v>
      </c>
      <c r="AP347" s="34" t="n">
        <v>42524</v>
      </c>
      <c r="AQ347" s="34" t="n">
        <v>42422</v>
      </c>
      <c r="AR347" s="46" t="n"/>
      <c r="AT347" s="25" t="inlineStr">
        <is>
          <t>Auto de archivo</t>
        </is>
      </c>
    </row>
    <row r="348">
      <c r="A348" s="25" t="inlineStr">
        <is>
          <t>345-2016</t>
        </is>
      </c>
      <c r="B348" s="43" t="inlineStr">
        <is>
          <t>16052948 - 17 May 2016</t>
        </is>
      </c>
      <c r="C348" s="25" t="inlineStr">
        <is>
          <t>HÍDRICO</t>
        </is>
      </c>
      <c r="G348" s="25" t="inlineStr">
        <is>
          <t>Aporte de sedimentacion a la red de aguas lluvias.</t>
        </is>
      </c>
      <c r="H348" s="25" t="inlineStr">
        <is>
          <t>de oficio</t>
        </is>
      </c>
      <c r="S348" s="25">
        <f>CONCATENATE(I348," ",J348," ",K348," ",L348," ",M348," ",N348," ",O348," ",P348," ",Q348," ",R348)</f>
        <v/>
      </c>
      <c r="T348" s="25" t="inlineStr">
        <is>
          <t>no reporta</t>
        </is>
      </c>
      <c r="U348" s="25" t="inlineStr">
        <is>
          <t>no reporta</t>
        </is>
      </c>
      <c r="V348" s="25" t="inlineStr">
        <is>
          <t>Promotora sas</t>
        </is>
      </c>
      <c r="AF348" s="25" t="inlineStr">
        <is>
          <t>Carrera 24 B # 40 a sur 162</t>
        </is>
      </c>
      <c r="AG348" s="25">
        <f>CONCATENATE(W348," ",X348," ",Y348," ",Z348," ",AA348," ",AB348," ",AC348," ",AD348," ",AE348," ",AF348)</f>
        <v/>
      </c>
      <c r="AH348" s="25" t="inlineStr">
        <is>
          <t>no reporta</t>
        </is>
      </c>
      <c r="AI348" s="25" t="inlineStr">
        <is>
          <t>3147729138 - 3182642907</t>
        </is>
      </c>
      <c r="AJ348" s="25" t="inlineStr">
        <is>
          <t xml:space="preserve">La Mina </t>
        </is>
      </c>
      <c r="AO348" s="25" t="n">
        <v>6</v>
      </c>
      <c r="AP348" s="34" t="n">
        <v>42524</v>
      </c>
      <c r="AQ348" s="34" t="n">
        <v>42422</v>
      </c>
      <c r="AR348" s="46" t="n"/>
      <c r="AT348" s="25" t="inlineStr">
        <is>
          <t>Auto de archivo</t>
        </is>
      </c>
    </row>
    <row r="349">
      <c r="A349" s="25" t="inlineStr">
        <is>
          <t>346-2016</t>
        </is>
      </c>
      <c r="B349" s="25" t="n">
        <v>390608</v>
      </c>
      <c r="C349" s="25" t="inlineStr">
        <is>
          <t>HÍDRICO</t>
        </is>
      </c>
      <c r="D349" s="25" t="inlineStr">
        <is>
          <t>RESIDUOS SOLIDOS</t>
        </is>
      </c>
      <c r="G349" s="25" t="inlineStr">
        <is>
          <t>Lavado de contenedores en via publica e inadecuada disposicion de residuos solidos</t>
        </is>
      </c>
      <c r="H349" s="25" t="inlineStr">
        <is>
          <t>de oficio</t>
        </is>
      </c>
      <c r="S349" s="25">
        <f>CONCATENATE(I349," ",J349," ",K349," ",L349," ",M349," ",N349," ",O349," ",P349," ",Q349," ",R349)</f>
        <v/>
      </c>
      <c r="T349" s="25" t="inlineStr">
        <is>
          <t>no reporta</t>
        </is>
      </c>
      <c r="U349" s="25" t="inlineStr">
        <is>
          <t>no reporta</t>
        </is>
      </c>
      <c r="V349" s="25" t="inlineStr">
        <is>
          <t>Unidad residencial Aires</t>
        </is>
      </c>
      <c r="AF349" s="25" t="inlineStr">
        <is>
          <t>Cll 48 c sur # 42 a 80</t>
        </is>
      </c>
      <c r="AG349" s="25">
        <f>CONCATENATE(W349," ",X349," ",Y349," ",Z349," ",AA349," ",AB349," ",AC349," ",AD349," ",AE349," ",AF349)</f>
        <v/>
      </c>
      <c r="AH349" s="25" t="inlineStr">
        <is>
          <t>no reporta</t>
        </is>
      </c>
      <c r="AI349" s="25" t="n">
        <v>3348418</v>
      </c>
      <c r="AJ349" s="25" t="inlineStr">
        <is>
          <t>Loma del Barro</t>
        </is>
      </c>
      <c r="AO349" s="25" t="n">
        <v>7</v>
      </c>
      <c r="AP349" s="34" t="n">
        <v>42524</v>
      </c>
      <c r="AQ349" s="34" t="n">
        <v>42518</v>
      </c>
      <c r="AR349" s="46" t="n"/>
      <c r="AT349" s="25" t="inlineStr">
        <is>
          <t>Auto de archivo</t>
        </is>
      </c>
    </row>
    <row r="350">
      <c r="A350" s="25" t="inlineStr">
        <is>
          <t>347-2016</t>
        </is>
      </c>
      <c r="B350" s="25" t="n">
        <v>390598</v>
      </c>
      <c r="D350" s="25" t="inlineStr">
        <is>
          <t>RESIDUOS SOLIDOS</t>
        </is>
      </c>
      <c r="G350" s="25" t="inlineStr">
        <is>
          <t>Mala disposición de residuos solidos</t>
        </is>
      </c>
      <c r="H350" s="25" t="inlineStr">
        <is>
          <t>de oficio</t>
        </is>
      </c>
      <c r="S350" s="25">
        <f>CONCATENATE(I350," ",J350," ",K350," ",L350," ",M350," ",N350," ",O350," ",P350," ",Q350," ",R350)</f>
        <v/>
      </c>
      <c r="T350" s="25" t="inlineStr">
        <is>
          <t>no reporta</t>
        </is>
      </c>
      <c r="U350" s="25" t="inlineStr">
        <is>
          <t>no reporta</t>
        </is>
      </c>
      <c r="V350" s="25" t="inlineStr">
        <is>
          <t>Gana</t>
        </is>
      </c>
      <c r="AG350" s="25">
        <f>CONCATENATE(W350," ",X350," ",Y350," ",Z350," ",AA350," ",AB350," ",AC350," ",AD350," ",AE350," ",AF350)</f>
        <v/>
      </c>
      <c r="AH350" s="25" t="inlineStr">
        <is>
          <t>no reporta</t>
        </is>
      </c>
      <c r="AI350" s="25" t="inlineStr">
        <is>
          <t>no reporta</t>
        </is>
      </c>
      <c r="AJ350" s="25" t="inlineStr">
        <is>
          <t>Zona Centro</t>
        </is>
      </c>
      <c r="AO350" s="25" t="n">
        <v>9</v>
      </c>
      <c r="AP350" s="34" t="n">
        <v>42524</v>
      </c>
      <c r="AQ350" s="34" t="n">
        <v>42523</v>
      </c>
      <c r="AR350" s="46" t="n"/>
      <c r="AT350" s="25" t="inlineStr">
        <is>
          <t>Auto de archivo</t>
        </is>
      </c>
      <c r="AV350" s="38" t="n"/>
      <c r="AX350" s="38" t="n"/>
    </row>
    <row r="351">
      <c r="A351" s="25" t="inlineStr">
        <is>
          <t>348-2016</t>
        </is>
      </c>
      <c r="B351" s="43" t="inlineStr">
        <is>
          <t>390597 - 142381</t>
        </is>
      </c>
      <c r="C351" s="25" t="inlineStr">
        <is>
          <t>HÍDRICO</t>
        </is>
      </c>
      <c r="D351" s="25" t="inlineStr">
        <is>
          <t>ESCOMBROS</t>
        </is>
      </c>
      <c r="G351" s="25" t="inlineStr">
        <is>
          <t>Mal manejo de la zona de retiro y verificacion de adecuada disposicion de escombros</t>
        </is>
      </c>
      <c r="H351" s="25" t="inlineStr">
        <is>
          <t>de oficio</t>
        </is>
      </c>
      <c r="S351" s="25">
        <f>CONCATENATE(I351," ",J351," ",K351," ",L351," ",M351," ",N351," ",O351," ",P351," ",Q351," ",R351)</f>
        <v/>
      </c>
      <c r="T351" s="25" t="inlineStr">
        <is>
          <t>no reporta</t>
        </is>
      </c>
      <c r="U351" s="25" t="inlineStr">
        <is>
          <t>no reporta</t>
        </is>
      </c>
      <c r="V351" s="25" t="inlineStr">
        <is>
          <t>Conintel sa</t>
        </is>
      </c>
      <c r="AF351" s="25" t="inlineStr">
        <is>
          <t>Predio 00600100001 BR MZ BR</t>
        </is>
      </c>
      <c r="AG351" s="25">
        <f>CONCATENATE(W351," ",X351," ",Y351," ",Z351," ",AA351," ",AB351," ",AC351," ",AD351," ",AE351," ",AF351)</f>
        <v/>
      </c>
      <c r="AH351" s="25" t="inlineStr">
        <is>
          <t>811046,293-1</t>
        </is>
      </c>
      <c r="AI351" s="25" t="inlineStr">
        <is>
          <t>no reporta</t>
        </is>
      </c>
      <c r="AJ351" s="25" t="inlineStr">
        <is>
          <t>El Trianón</t>
        </is>
      </c>
      <c r="AO351" s="25" t="n">
        <v>7</v>
      </c>
      <c r="AP351" s="34" t="n">
        <v>42524</v>
      </c>
      <c r="AQ351" s="61" t="n">
        <v>42523</v>
      </c>
      <c r="AR351" s="46" t="n"/>
      <c r="AS351" s="25" t="inlineStr">
        <is>
          <t>Ley 1333 de 2009</t>
        </is>
      </c>
      <c r="AT351" s="25" t="inlineStr">
        <is>
          <t>Auto de archivo</t>
        </is>
      </c>
    </row>
    <row r="352">
      <c r="A352" s="25" t="inlineStr">
        <is>
          <t>349-2016</t>
        </is>
      </c>
      <c r="B352" s="25" t="n">
        <v>390609</v>
      </c>
      <c r="D352" s="25" t="inlineStr">
        <is>
          <t>RESIDUOS SOLIDOS</t>
        </is>
      </c>
      <c r="G352" s="25" t="inlineStr">
        <is>
          <t xml:space="preserve">Mala disposicion de residuos solidos. </t>
        </is>
      </c>
      <c r="H352" s="25" t="inlineStr">
        <is>
          <t>de oficio</t>
        </is>
      </c>
      <c r="S352" s="25">
        <f>CONCATENATE(I352," ",J352," ",K352," ",L352," ",M352," ",N352," ",O352," ",P352," ",Q352," ",R352)</f>
        <v/>
      </c>
      <c r="T352" s="25" t="inlineStr">
        <is>
          <t>no reporta</t>
        </is>
      </c>
      <c r="U352" s="25" t="inlineStr">
        <is>
          <t>no reporta</t>
        </is>
      </c>
      <c r="V352" s="25" t="inlineStr">
        <is>
          <t>Carlos Saldarriaga</t>
        </is>
      </c>
      <c r="AF352" s="25" t="inlineStr">
        <is>
          <t>Cll 40 sur # 28 B 37</t>
        </is>
      </c>
      <c r="AG352" s="25">
        <f>CONCATENATE(W352," ",X352," ",Y352," ",Z352," ",AA352," ",AB352," ",AC352," ",AD352," ",AE352," ",AF352)</f>
        <v/>
      </c>
      <c r="AH352" s="25" t="inlineStr">
        <is>
          <t>no reporta</t>
        </is>
      </c>
      <c r="AI352" s="25" t="inlineStr">
        <is>
          <t>no reporta</t>
        </is>
      </c>
      <c r="AJ352" s="25" t="inlineStr">
        <is>
          <t>Zona Centro</t>
        </is>
      </c>
      <c r="AO352" s="25" t="n">
        <v>9</v>
      </c>
      <c r="AP352" s="34" t="n">
        <v>42524</v>
      </c>
      <c r="AQ352" s="34" t="n">
        <v>42515</v>
      </c>
      <c r="AR352" s="46" t="n"/>
      <c r="AT352" s="25" t="inlineStr">
        <is>
          <t>Auto de archivo</t>
        </is>
      </c>
      <c r="AV352" s="38" t="n"/>
      <c r="AX352" s="38" t="n"/>
    </row>
    <row r="353">
      <c r="A353" s="25" t="inlineStr">
        <is>
          <t>350-2016</t>
        </is>
      </c>
      <c r="B353" s="25" t="n">
        <v>390753</v>
      </c>
      <c r="D353" s="25" t="inlineStr">
        <is>
          <t>RESIDUOS SOLIDOS</t>
        </is>
      </c>
      <c r="G353" s="25" t="inlineStr">
        <is>
          <t xml:space="preserve">Mala disposicion de residuos solidos. </t>
        </is>
      </c>
      <c r="H353" s="25" t="inlineStr">
        <is>
          <t>de oficio</t>
        </is>
      </c>
      <c r="S353" s="25">
        <f>CONCATENATE(I353," ",J353," ",K353," ",L353," ",M353," ",N353," ",O353," ",P353," ",Q353," ",R353)</f>
        <v/>
      </c>
      <c r="T353" s="25" t="inlineStr">
        <is>
          <t>no reporta</t>
        </is>
      </c>
      <c r="U353" s="25" t="inlineStr">
        <is>
          <t>no reporta</t>
        </is>
      </c>
      <c r="V353" s="25" t="inlineStr">
        <is>
          <t>Nancy Restrepo</t>
        </is>
      </c>
      <c r="AF353" s="25" t="inlineStr">
        <is>
          <t>Cra 30 # 40 sur 21</t>
        </is>
      </c>
      <c r="AG353" s="25">
        <f>CONCATENATE(W353," ",X353," ",Y353," ",Z353," ",AA353," ",AB353," ",AC353," ",AD353," ",AE353," ",AF353)</f>
        <v/>
      </c>
      <c r="AH353" s="25" t="inlineStr">
        <is>
          <t>no reporta</t>
        </is>
      </c>
      <c r="AI353" s="25" t="inlineStr">
        <is>
          <t>no reporta</t>
        </is>
      </c>
      <c r="AJ353" s="25" t="inlineStr">
        <is>
          <t>Zona Centro</t>
        </is>
      </c>
      <c r="AO353" s="25" t="n">
        <v>9</v>
      </c>
      <c r="AP353" s="34" t="n">
        <v>42524</v>
      </c>
      <c r="AQ353" s="34" t="n">
        <v>42515</v>
      </c>
      <c r="AR353" s="46" t="n"/>
      <c r="AT353" s="25" t="inlineStr">
        <is>
          <t>Auto de archivo</t>
        </is>
      </c>
      <c r="AV353" s="38" t="n"/>
      <c r="AX353" s="38" t="n"/>
    </row>
    <row r="354">
      <c r="A354" s="25" t="inlineStr">
        <is>
          <t>351-2016</t>
        </is>
      </c>
      <c r="B354" s="25" t="n">
        <v>142050</v>
      </c>
      <c r="C354" s="25" t="inlineStr">
        <is>
          <t>FAUNA DOMÉSTICA</t>
        </is>
      </c>
      <c r="G354" s="25" t="inlineStr">
        <is>
          <t>Compromiso de tenecia de mascotas en la inspeccion sexta</t>
        </is>
      </c>
      <c r="H354" s="25" t="inlineStr">
        <is>
          <t>de oficio (Angela Maria Estrada - Monica Ospina)</t>
        </is>
      </c>
      <c r="S354" s="25">
        <f>CONCATENATE(I354," ",J354," ",K354," ",L354," ",M354," ",N354," ",O354," ",P354," ",Q354," ",R354)</f>
        <v/>
      </c>
      <c r="T354" s="25" t="inlineStr">
        <is>
          <t>no reporta</t>
        </is>
      </c>
      <c r="U354" s="25" t="inlineStr">
        <is>
          <t>no reporta</t>
        </is>
      </c>
      <c r="V354" s="25" t="inlineStr">
        <is>
          <t>Carolina Londoño - Diego Fernando Perdomo</t>
        </is>
      </c>
      <c r="AF354" s="25" t="inlineStr">
        <is>
          <t>Barrio San Jose</t>
        </is>
      </c>
      <c r="AG354" s="25">
        <f>CONCATENATE(W354," ",X354," ",Y354," ",Z354," ",AA354," ",AB354," ",AC354," ",AD354," ",AE354," ",AF354)</f>
        <v/>
      </c>
      <c r="AH354" s="25" t="inlineStr">
        <is>
          <t>no reporta</t>
        </is>
      </c>
      <c r="AI354" s="25" t="inlineStr">
        <is>
          <t>no reporta</t>
        </is>
      </c>
      <c r="AJ354" s="25" t="inlineStr">
        <is>
          <t>San José</t>
        </is>
      </c>
      <c r="AO354" s="25" t="n">
        <v>6</v>
      </c>
      <c r="AP354" s="34" t="n">
        <v>42524</v>
      </c>
      <c r="AQ354" s="34" t="n">
        <v>42523</v>
      </c>
      <c r="AR354" s="46" t="n"/>
      <c r="AT354" s="25" t="inlineStr">
        <is>
          <t>Auto de archivo</t>
        </is>
      </c>
    </row>
    <row r="355">
      <c r="A355" s="25" t="inlineStr">
        <is>
          <t>352-2016</t>
        </is>
      </c>
      <c r="B355" s="43" t="inlineStr">
        <is>
          <t>390857 - 0384270</t>
        </is>
      </c>
      <c r="C355" s="25" t="inlineStr">
        <is>
          <t>LOTE-PREDIO</t>
        </is>
      </c>
      <c r="D355" s="25" t="inlineStr">
        <is>
          <t>ESCOMBROS</t>
        </is>
      </c>
      <c r="G355" s="25" t="inlineStr">
        <is>
          <t>Afectaciones por acopio de escombros en el predio del solicitante.</t>
        </is>
      </c>
      <c r="H355" s="25" t="inlineStr">
        <is>
          <t>Silvia Liliana Rodriguez</t>
        </is>
      </c>
      <c r="R355" s="25" t="inlineStr">
        <is>
          <t>Calle 36 sur # 22 - 05 Int. 124 Finca torremolinos</t>
        </is>
      </c>
      <c r="S355" s="25">
        <f>CONCATENATE(I355," ",J355," ",K355," ",L355," ",M355," ",N355," ",O355," ",P355," ",Q355," ",R355)</f>
        <v/>
      </c>
      <c r="T355" s="25" t="n">
        <v>36175085</v>
      </c>
      <c r="U355" s="25" t="n">
        <v>3217654775</v>
      </c>
      <c r="V355" s="25" t="inlineStr">
        <is>
          <t>Aicardo</t>
        </is>
      </c>
      <c r="W355" s="25" t="inlineStr">
        <is>
          <t>CL</t>
        </is>
      </c>
      <c r="X355" s="25" t="n">
        <v>36</v>
      </c>
      <c r="Z355" s="25" t="inlineStr">
        <is>
          <t>SUR</t>
        </is>
      </c>
      <c r="AA355" s="25" t="n">
        <v>22</v>
      </c>
      <c r="AC355" s="25" t="n">
        <v>5</v>
      </c>
      <c r="AE355" s="25" t="n">
        <v>124</v>
      </c>
      <c r="AF355" s="25" t="inlineStr">
        <is>
          <t>Vecino Cercano</t>
        </is>
      </c>
      <c r="AG355" s="25">
        <f>CONCATENATE(W355," ",X355," ",Y355," ",Z355," ",AA355," ",AB355," ",AC355," ",AD355," ",AE355," ",AF355)</f>
        <v/>
      </c>
      <c r="AH355" s="25" t="inlineStr">
        <is>
          <t>no reporta</t>
        </is>
      </c>
      <c r="AI355" s="25" t="inlineStr">
        <is>
          <t>no reporta</t>
        </is>
      </c>
      <c r="AJ355" s="25" t="inlineStr">
        <is>
          <t>El Chocho</t>
        </is>
      </c>
      <c r="AO355" s="25" t="n">
        <v>5</v>
      </c>
      <c r="AP355" s="34" t="n">
        <v>42528</v>
      </c>
      <c r="AQ355" s="34" t="n">
        <v>42530</v>
      </c>
      <c r="AR355" s="46" t="n"/>
      <c r="AT355" s="25" t="inlineStr">
        <is>
          <t>Auto de archivo</t>
        </is>
      </c>
      <c r="AV355" s="38" t="n"/>
      <c r="AX355" s="38" t="n"/>
    </row>
    <row r="356">
      <c r="A356" s="25" t="inlineStr">
        <is>
          <t>353-2016</t>
        </is>
      </c>
      <c r="B356" s="25" t="n">
        <v>390943</v>
      </c>
      <c r="D356" s="25" t="inlineStr">
        <is>
          <t>ESCOMBROS</t>
        </is>
      </c>
      <c r="G356" s="25" t="inlineStr">
        <is>
          <t>Delante de la parcelacion la acuarela estan echando unos escombros a un humedal</t>
        </is>
      </c>
      <c r="H356" s="25" t="inlineStr">
        <is>
          <t>Teresita de Botero</t>
        </is>
      </c>
      <c r="S356" s="25">
        <f>CONCATENATE(I356," ",J356," ",K356," ",L356," ",M356," ",N356," ",O356," ",P356," ",Q356," ",R356)</f>
        <v/>
      </c>
      <c r="T356" s="25" t="inlineStr">
        <is>
          <t>no reporta</t>
        </is>
      </c>
      <c r="U356" s="25" t="n">
        <v>3861168</v>
      </c>
      <c r="V356" s="25" t="inlineStr">
        <is>
          <t>Por determinar</t>
        </is>
      </c>
      <c r="AF356" s="25" t="inlineStr">
        <is>
          <t>vereda los valles</t>
        </is>
      </c>
      <c r="AG356" s="25">
        <f>CONCATENATE(W356," ",X356," ",Y356," ",Z356," ",AA356," ",AB356," ",AC356," ",AD356," ",AE356," ",AF356)</f>
        <v/>
      </c>
      <c r="AH356" s="25" t="inlineStr">
        <is>
          <t>no reporta</t>
        </is>
      </c>
      <c r="AI356" s="25" t="inlineStr">
        <is>
          <t>no reporta</t>
        </is>
      </c>
      <c r="AJ356" s="25" t="inlineStr">
        <is>
          <t>Las Palmas</t>
        </is>
      </c>
      <c r="AO356" s="25" t="n">
        <v>12</v>
      </c>
      <c r="AP356" s="34" t="n">
        <v>42528</v>
      </c>
      <c r="AQ356" s="34" t="n">
        <v>42529</v>
      </c>
      <c r="AR356" s="46" t="n"/>
      <c r="AT356" s="25" t="inlineStr">
        <is>
          <t>Auto de archivo</t>
        </is>
      </c>
      <c r="AV356" s="38" t="n"/>
      <c r="AX356" s="38" t="n"/>
    </row>
    <row r="357">
      <c r="A357" s="25" t="inlineStr">
        <is>
          <t>354-2016</t>
        </is>
      </c>
      <c r="B357" s="62" t="n">
        <v>391909</v>
      </c>
      <c r="C357" s="25" t="inlineStr">
        <is>
          <t>AIRE</t>
        </is>
      </c>
      <c r="G357" s="25" t="inlineStr">
        <is>
          <t>falta de instalacion de polisombra y malla atrapa</t>
        </is>
      </c>
      <c r="H357" s="25" t="inlineStr">
        <is>
          <t>de oficio</t>
        </is>
      </c>
      <c r="S357" s="25">
        <f>CONCATENATE(I357," ",J357," ",K357," ",L357," ",M357," ",N357," ",O357," ",P357," ",Q357," ",R357)</f>
        <v/>
      </c>
      <c r="T357" s="25" t="inlineStr">
        <is>
          <t>no reporta</t>
        </is>
      </c>
      <c r="U357" s="25" t="inlineStr">
        <is>
          <t>no reporta</t>
        </is>
      </c>
      <c r="V357" s="25" t="inlineStr">
        <is>
          <t>ingeoplus - proyecto Ravello</t>
        </is>
      </c>
      <c r="AF357" s="25" t="inlineStr">
        <is>
          <t>Detrás de la bomba de primavera</t>
        </is>
      </c>
      <c r="AG357" s="25">
        <f>CONCATENATE(W357," ",X357," ",Y357," ",Z357," ",AA357," ",AB357," ",AC357," ",AD357," ",AE357," ",AF357)</f>
        <v/>
      </c>
      <c r="AH357" s="25" t="inlineStr">
        <is>
          <t>900275437-1</t>
        </is>
      </c>
      <c r="AI357" s="25" t="inlineStr">
        <is>
          <t>no reporta</t>
        </is>
      </c>
      <c r="AJ357" s="25" t="inlineStr">
        <is>
          <t>Primavera</t>
        </is>
      </c>
      <c r="AO357" s="25" t="n">
        <v>8</v>
      </c>
      <c r="AP357" s="34" t="n">
        <v>42529</v>
      </c>
      <c r="AQ357" s="34" t="n">
        <v>42488</v>
      </c>
      <c r="AR357" s="46" t="n"/>
      <c r="AT357" s="25" t="inlineStr">
        <is>
          <t>Auto de archivo</t>
        </is>
      </c>
    </row>
    <row r="358">
      <c r="A358" s="25" t="inlineStr">
        <is>
          <t>355-2016</t>
        </is>
      </c>
      <c r="B358" s="25" t="n">
        <v>6170</v>
      </c>
      <c r="C358" s="25" t="inlineStr">
        <is>
          <t>HÍDRICO</t>
        </is>
      </c>
      <c r="D358" s="25" t="inlineStr">
        <is>
          <t>MATERIALES DE CONSTRUCCIÓN</t>
        </is>
      </c>
      <c r="G358" s="25" t="inlineStr">
        <is>
          <t>Dispocision inadecuada de material sobre zona de protecccion y sedimentos a la fuente hidrica</t>
        </is>
      </c>
      <c r="H358" s="25" t="inlineStr">
        <is>
          <t>de oficio</t>
        </is>
      </c>
      <c r="S358" s="25">
        <f>CONCATENATE(I358," ",J358," ",K358," ",L358," ",M358," ",N358," ",O358," ",P358," ",Q358," ",R358)</f>
        <v/>
      </c>
      <c r="T358" s="25" t="inlineStr">
        <is>
          <t>no reporta</t>
        </is>
      </c>
      <c r="U358" s="25" t="inlineStr">
        <is>
          <t>no reporta</t>
        </is>
      </c>
      <c r="V358" s="25" t="inlineStr">
        <is>
          <t>Proyecto California</t>
        </is>
      </c>
      <c r="AF358" s="25" t="inlineStr">
        <is>
          <t xml:space="preserve">Calle 39 b sur # 25 - 88 </t>
        </is>
      </c>
      <c r="AG358" s="25">
        <f>CONCATENATE(W358," ",X358," ",Y358," ",Z358," ",AA358," ",AB358," ",AC358," ",AD358," ",AE358," ",AF358)</f>
        <v/>
      </c>
      <c r="AH358" s="25" t="inlineStr">
        <is>
          <t>no reporta</t>
        </is>
      </c>
      <c r="AI358" s="25" t="inlineStr">
        <is>
          <t>no reporta</t>
        </is>
      </c>
      <c r="AJ358" s="25" t="inlineStr">
        <is>
          <t>El Chingui</t>
        </is>
      </c>
      <c r="AO358" s="25" t="n">
        <v>6</v>
      </c>
      <c r="AP358" s="34" t="n">
        <v>42530</v>
      </c>
      <c r="AQ358" s="34" t="n">
        <v>42522</v>
      </c>
      <c r="AR358" s="46" t="n"/>
      <c r="AT358" s="25" t="inlineStr">
        <is>
          <t>Auto de archivo</t>
        </is>
      </c>
      <c r="AU358" s="25" t="inlineStr">
        <is>
          <t xml:space="preserve">Se remite a parques y biodiversidad </t>
        </is>
      </c>
      <c r="AV358" s="38" t="n"/>
      <c r="AX358" s="38" t="n"/>
    </row>
    <row r="359">
      <c r="A359" s="25" t="inlineStr">
        <is>
          <t>355-2-2016</t>
        </is>
      </c>
      <c r="B359" s="25" t="n">
        <v>391907</v>
      </c>
      <c r="C359" s="25" t="inlineStr">
        <is>
          <t>FAUNA DOMÉSTICA</t>
        </is>
      </c>
      <c r="G359" s="25" t="inlineStr">
        <is>
          <t xml:space="preserve">ata que de mascota a un vecino </t>
        </is>
      </c>
      <c r="H359" s="25" t="inlineStr">
        <is>
          <t xml:space="preserve">emilio jose serrano </t>
        </is>
      </c>
      <c r="I359" s="25" t="inlineStr">
        <is>
          <t>CL</t>
        </is>
      </c>
      <c r="J359" s="25" t="n">
        <v>23</v>
      </c>
      <c r="L359" s="25" t="inlineStr">
        <is>
          <t>sur</t>
        </is>
      </c>
      <c r="M359" s="25" t="n">
        <v>15</v>
      </c>
      <c r="O359" s="25" t="n">
        <v>5</v>
      </c>
      <c r="T359" s="25" t="n">
        <v>70554200</v>
      </c>
      <c r="U359" s="25" t="n">
        <v>3172301</v>
      </c>
      <c r="V359" s="25" t="inlineStr">
        <is>
          <t xml:space="preserve">luis hernando navarro </t>
        </is>
      </c>
      <c r="W359" s="25" t="inlineStr">
        <is>
          <t>CL</t>
        </is>
      </c>
      <c r="X359" s="25" t="n">
        <v>23</v>
      </c>
      <c r="Z359" s="25" t="inlineStr">
        <is>
          <t>sur</t>
        </is>
      </c>
      <c r="AA359" s="25" t="n">
        <v>15</v>
      </c>
      <c r="AC359" s="25" t="n">
        <v>5</v>
      </c>
      <c r="AF359" s="25" t="n">
        <v>138</v>
      </c>
      <c r="AH359" s="25" t="inlineStr">
        <is>
          <t>no reporta</t>
        </is>
      </c>
      <c r="AI359" s="25" t="inlineStr">
        <is>
          <t>no reporta</t>
        </is>
      </c>
      <c r="AJ359" s="25" t="inlineStr">
        <is>
          <t>Zuñiga</t>
        </is>
      </c>
      <c r="AO359" s="25" t="n">
        <v>4</v>
      </c>
      <c r="AP359" s="34" t="n">
        <v>42559</v>
      </c>
      <c r="AQ359" s="34" t="n">
        <v>42530</v>
      </c>
      <c r="AR359" s="46" t="n"/>
      <c r="AT359" s="25" t="inlineStr">
        <is>
          <t>Auto de archivo</t>
        </is>
      </c>
      <c r="AV359" s="38" t="n"/>
      <c r="AX359" s="38" t="n"/>
    </row>
    <row r="360">
      <c r="A360" s="25" t="inlineStr">
        <is>
          <t>356-2016</t>
        </is>
      </c>
      <c r="B360" s="25" t="n">
        <v>391354</v>
      </c>
      <c r="C360" s="25" t="inlineStr">
        <is>
          <t>HÍDRICO</t>
        </is>
      </c>
      <c r="G360" s="25" t="inlineStr">
        <is>
          <t>Carro de cementos argos descargando lavando cedimento de cemento a sumidero.</t>
        </is>
      </c>
      <c r="H360" s="25" t="inlineStr">
        <is>
          <t>de oficio</t>
        </is>
      </c>
      <c r="S360" s="25">
        <f>CONCATENATE(I360," ",J360," ",K360," ",L360," ",M360," ",N360," ",O360," ",P360," ",Q360," ",R360)</f>
        <v/>
      </c>
      <c r="T360" s="25" t="inlineStr">
        <is>
          <t>no reporta</t>
        </is>
      </c>
      <c r="U360" s="25" t="inlineStr">
        <is>
          <t>no reporta</t>
        </is>
      </c>
      <c r="V360" s="25" t="inlineStr">
        <is>
          <t>Cementos argos</t>
        </is>
      </c>
      <c r="AF360" s="25" t="inlineStr">
        <is>
          <t>Cll 37 sur # 43 a 104</t>
        </is>
      </c>
      <c r="AG360" s="25">
        <f>CONCATENATE(W360," ",X360," ",Y360," ",Z360," ",AA360," ",AB360," ",AC360," ",AD360," ",AE360," ",AF360)</f>
        <v/>
      </c>
      <c r="AH360" s="25" t="inlineStr">
        <is>
          <t>no reporta</t>
        </is>
      </c>
      <c r="AI360" s="25" t="inlineStr">
        <is>
          <t>no reporta</t>
        </is>
      </c>
      <c r="AJ360" s="25" t="inlineStr">
        <is>
          <t>Zona Centro</t>
        </is>
      </c>
      <c r="AO360" s="25" t="n">
        <v>9</v>
      </c>
      <c r="AP360" s="34" t="n">
        <v>42530</v>
      </c>
      <c r="AQ360" s="34" t="n">
        <v>42529</v>
      </c>
      <c r="AR360" s="46" t="n"/>
      <c r="AT360" s="25" t="inlineStr">
        <is>
          <t>Auto de archivo</t>
        </is>
      </c>
      <c r="AV360" s="38" t="n"/>
      <c r="AX360" s="38" t="n"/>
    </row>
    <row r="361">
      <c r="A361" s="25" t="inlineStr">
        <is>
          <t>357-2016</t>
        </is>
      </c>
      <c r="B361" s="25" t="n">
        <v>371670</v>
      </c>
      <c r="C361" s="25" t="inlineStr">
        <is>
          <t>FAUNA DOMÉSTICA</t>
        </is>
      </c>
      <c r="G361" s="25" t="inlineStr">
        <is>
          <t xml:space="preserve">tiene gallinas en mala tenecia les da comida en descomposicion y al parecer es zoofilico </t>
        </is>
      </c>
      <c r="H361" s="25" t="inlineStr">
        <is>
          <t>yaqueline torres</t>
        </is>
      </c>
      <c r="R361" s="25" t="inlineStr">
        <is>
          <t>Cra 26 # 40 b sur 02 int 111</t>
        </is>
      </c>
      <c r="S361" s="25">
        <f>CONCATENATE(I361," ",J361," ",K361," ",L361," ",M361," ",N361," ",O361," ",P361," ",Q361," ",R361)</f>
        <v/>
      </c>
      <c r="T361" s="25" t="n">
        <v>32240606</v>
      </c>
      <c r="U361" s="25" t="n">
        <v>2702576</v>
      </c>
      <c r="V361" s="25" t="inlineStr">
        <is>
          <t>Luis Carlos Rios</t>
        </is>
      </c>
      <c r="AF361" s="25" t="inlineStr">
        <is>
          <t>Cra 26 # 40 b sur 02</t>
        </is>
      </c>
      <c r="AG361" s="25">
        <f>CONCATENATE(W361," ",X361," ",Y361," ",Z361," ",AA361," ",AB361," ",AC361," ",AD361," ",AE361," ",AF361)</f>
        <v/>
      </c>
      <c r="AH361" s="25" t="inlineStr">
        <is>
          <t>no reporta</t>
        </is>
      </c>
      <c r="AI361" s="25" t="n">
        <v>2702576</v>
      </c>
      <c r="AJ361" s="25" t="inlineStr">
        <is>
          <t xml:space="preserve">La Mina </t>
        </is>
      </c>
      <c r="AO361" s="25" t="n">
        <v>6</v>
      </c>
      <c r="AP361" s="34" t="n">
        <v>42530</v>
      </c>
      <c r="AQ361" s="34" t="n">
        <v>42529</v>
      </c>
      <c r="AR361" s="46" t="n"/>
      <c r="AT361" s="25" t="inlineStr">
        <is>
          <t>Auto de archivo</t>
        </is>
      </c>
    </row>
    <row r="362">
      <c r="A362" s="107" t="inlineStr">
        <is>
          <t>358-2016</t>
        </is>
      </c>
      <c r="B362" s="43" t="inlineStr">
        <is>
          <t>391086 - 407399</t>
        </is>
      </c>
      <c r="C362" s="25" t="inlineStr">
        <is>
          <t>HÍDRICO</t>
        </is>
      </c>
      <c r="G362" s="25" t="inlineStr">
        <is>
          <t>Proyecto en sona de retiro quebrada las brujas</t>
        </is>
      </c>
      <c r="H362" s="25" t="inlineStr">
        <is>
          <t>rafael restrepo bravo</t>
        </is>
      </c>
      <c r="S362" s="25">
        <f>CONCATENATE(I362," ",J362," ",K362," ",L362," ",M362," ",N362," ",O362," ",P362," ",Q362," ",R362)</f>
        <v/>
      </c>
      <c r="T362" s="25" t="inlineStr">
        <is>
          <t>no reporta</t>
        </is>
      </c>
      <c r="U362" s="25" t="inlineStr">
        <is>
          <t>no reporta</t>
        </is>
      </c>
      <c r="V362" s="25" t="inlineStr">
        <is>
          <t>Proyecto urbanistico punta del parque</t>
        </is>
      </c>
      <c r="AF362" s="25" t="inlineStr">
        <is>
          <t>loma de las brujas</t>
        </is>
      </c>
      <c r="AG362" s="25">
        <f>CONCATENATE(W362," ",X362," ",Y362," ",Z362," ",AA362," ",AB362," ",AC362," ",AD362," ",AE362," ",AF362)</f>
        <v/>
      </c>
      <c r="AH362" s="25" t="inlineStr">
        <is>
          <t>no reporta</t>
        </is>
      </c>
      <c r="AI362" s="25" t="inlineStr">
        <is>
          <t>no reporta</t>
        </is>
      </c>
      <c r="AJ362" s="25" t="inlineStr">
        <is>
          <t>Loma de las Brujas</t>
        </is>
      </c>
      <c r="AO362" s="25" t="n">
        <v>5</v>
      </c>
      <c r="AP362" s="34" t="n">
        <v>42530</v>
      </c>
      <c r="AQ362" s="34" t="n">
        <v>42577</v>
      </c>
      <c r="AR362" s="46" t="n"/>
      <c r="AT362" s="25" t="inlineStr">
        <is>
          <t>Auto de archivo</t>
        </is>
      </c>
      <c r="AU362" s="25" t="inlineStr">
        <is>
          <t xml:space="preserve">Se Anexa vistia hay que sacar el dco de Auto de Archivo. </t>
        </is>
      </c>
      <c r="AV362" s="38" t="n"/>
      <c r="AX362" s="38" t="n"/>
    </row>
    <row r="363">
      <c r="A363" s="25" t="inlineStr">
        <is>
          <t>359-2016</t>
        </is>
      </c>
      <c r="B363" s="25" t="n">
        <v>391097</v>
      </c>
      <c r="C363" s="25" t="inlineStr">
        <is>
          <t>FAUNA DOMÉSTICA</t>
        </is>
      </c>
      <c r="G363" s="25" t="inlineStr">
        <is>
          <t>Tiene dos galos y tres gallinas las cuales permanecen sueltas y duermen en las ramos de los arboles</t>
        </is>
      </c>
      <c r="H363" s="25" t="inlineStr">
        <is>
          <t>de oficio</t>
        </is>
      </c>
      <c r="S363" s="25">
        <f>CONCATENATE(I363," ",J363," ",K363," ",L363," ",M363," ",N363," ",O363," ",P363," ",Q363," ",R363)</f>
        <v/>
      </c>
      <c r="T363" s="25" t="inlineStr">
        <is>
          <t>no reporta</t>
        </is>
      </c>
      <c r="U363" s="25" t="inlineStr">
        <is>
          <t>no reporta</t>
        </is>
      </c>
      <c r="V363" s="25" t="inlineStr">
        <is>
          <t>Jose Edwin Esquivel</t>
        </is>
      </c>
      <c r="AF363" s="25" t="inlineStr">
        <is>
          <t>Cra 25 con la 38 d sur 02</t>
        </is>
      </c>
      <c r="AG363" s="25">
        <f>CONCATENATE(W363," ",X363," ",Y363," ",Z363," ",AA363," ",AB363," ",AC363," ",AD363," ",AE363," ",AF363)</f>
        <v/>
      </c>
      <c r="AH363" s="25" t="inlineStr">
        <is>
          <t>no reporta</t>
        </is>
      </c>
      <c r="AI363" s="25" t="inlineStr">
        <is>
          <t>no reporta</t>
        </is>
      </c>
      <c r="AJ363" s="25" t="inlineStr">
        <is>
          <t>El Chingui</t>
        </is>
      </c>
      <c r="AO363" s="25" t="n">
        <v>6</v>
      </c>
      <c r="AP363" s="34" t="n">
        <v>42530</v>
      </c>
      <c r="AQ363" s="34" t="n">
        <v>42542</v>
      </c>
      <c r="AR363" s="46" t="n"/>
      <c r="AT363" s="25" t="inlineStr">
        <is>
          <t>Auto de archivo</t>
        </is>
      </c>
    </row>
    <row r="364">
      <c r="A364" s="25" t="inlineStr">
        <is>
          <t>360-2016</t>
        </is>
      </c>
      <c r="B364" s="25" t="n">
        <v>391529</v>
      </c>
      <c r="D364" s="25" t="inlineStr">
        <is>
          <t>ESCOMBROS</t>
        </is>
      </c>
      <c r="G364" s="25" t="inlineStr">
        <is>
          <t>Escombros que dejo el municipio y se deben retirar por uqe la comunidad esta dejando los escrementos de las mascotas alli.</t>
        </is>
      </c>
      <c r="H364" s="25" t="inlineStr">
        <is>
          <t>la cominidad</t>
        </is>
      </c>
      <c r="R364" s="25" t="inlineStr">
        <is>
          <t>cra 42 con la 26 sector el hollo</t>
        </is>
      </c>
      <c r="S364" s="25">
        <f>CONCATENATE(I364," ",J364," ",K364," ",L364," ",M364," ",N364," ",O364," ",P364," ",Q364," ",R364)</f>
        <v/>
      </c>
      <c r="T364" s="25" t="inlineStr">
        <is>
          <t>no reporta</t>
        </is>
      </c>
      <c r="U364" s="25" t="inlineStr">
        <is>
          <t>no reporta</t>
        </is>
      </c>
      <c r="V364" s="25" t="inlineStr">
        <is>
          <t>la comunidad</t>
        </is>
      </c>
      <c r="AF364" s="25" t="inlineStr">
        <is>
          <t>sector el hollo cra 42 con la 26</t>
        </is>
      </c>
      <c r="AG364" s="25">
        <f>CONCATENATE(W364," ",X364," ",Y364," ",Z364," ",AA364," ",AB364," ",AC364," ",AD364," ",AE364," ",AF364)</f>
        <v/>
      </c>
      <c r="AH364" s="25" t="inlineStr">
        <is>
          <t>no reporta</t>
        </is>
      </c>
      <c r="AI364" s="25" t="inlineStr">
        <is>
          <t>no reporta</t>
        </is>
      </c>
      <c r="AJ364" s="25" t="inlineStr">
        <is>
          <t>El Salado</t>
        </is>
      </c>
      <c r="AO364" s="25" t="n">
        <v>6</v>
      </c>
      <c r="AP364" s="34" t="n">
        <v>42530</v>
      </c>
      <c r="AQ364" s="34" t="n">
        <v>42533</v>
      </c>
      <c r="AR364" s="46" t="n"/>
      <c r="AT364" s="25" t="inlineStr">
        <is>
          <t>Auto de archivo</t>
        </is>
      </c>
    </row>
    <row r="365">
      <c r="A365" s="25" t="inlineStr">
        <is>
          <t>361-2016</t>
        </is>
      </c>
      <c r="B365" s="25" t="n">
        <v>391573</v>
      </c>
      <c r="C365" s="25" t="inlineStr">
        <is>
          <t>HÍDRICO</t>
        </is>
      </c>
      <c r="D365" s="25" t="inlineStr">
        <is>
          <t>ESCOMBROS</t>
        </is>
      </c>
      <c r="G365" s="25" t="inlineStr">
        <is>
          <t>Se observo lleno con escombros al lado de una fuente hidrica</t>
        </is>
      </c>
      <c r="H365" s="25" t="inlineStr">
        <is>
          <t>de oficio</t>
        </is>
      </c>
      <c r="S365" s="25">
        <f>CONCATENATE(I365," ",J365," ",K365," ",L365," ",M365," ",N365," ",O365," ",P365," ",Q365," ",R365)</f>
        <v/>
      </c>
      <c r="T365" s="25" t="inlineStr">
        <is>
          <t>no reporta</t>
        </is>
      </c>
      <c r="U365" s="25" t="inlineStr">
        <is>
          <t>no reporta</t>
        </is>
      </c>
      <c r="V365" s="25" t="inlineStr">
        <is>
          <t>Carlos Gonzales Osorio</t>
        </is>
      </c>
      <c r="AF365" s="25" t="inlineStr">
        <is>
          <t>Sector la Acuarela - vereda las palmas</t>
        </is>
      </c>
      <c r="AG365" s="25">
        <f>CONCATENATE(W365," ",X365," ",Y365," ",Z365," ",AA365," ",AB365," ",AC365," ",AD365," ",AE365," ",AF365)</f>
        <v/>
      </c>
      <c r="AH365" s="25" t="inlineStr">
        <is>
          <t>no reporta</t>
        </is>
      </c>
      <c r="AI365" s="25" t="n">
        <v>3187343476</v>
      </c>
      <c r="AJ365" s="25" t="inlineStr">
        <is>
          <t>Las Palmas</t>
        </is>
      </c>
      <c r="AO365" s="25" t="n">
        <v>12</v>
      </c>
      <c r="AP365" s="34" t="n">
        <v>42530</v>
      </c>
      <c r="AQ365" s="34" t="n">
        <v>42528</v>
      </c>
      <c r="AR365" s="46" t="n"/>
      <c r="AT365" s="25" t="inlineStr">
        <is>
          <t>Auto de archivo</t>
        </is>
      </c>
    </row>
    <row r="366">
      <c r="A366" s="25" t="inlineStr">
        <is>
          <t>362-2016</t>
        </is>
      </c>
      <c r="B366" s="25" t="n">
        <v>391571</v>
      </c>
      <c r="C366" s="25" t="inlineStr">
        <is>
          <t>LOTE-PREDIO</t>
        </is>
      </c>
      <c r="G366" s="25" t="inlineStr">
        <is>
          <t>Estan talando arboles y haciendo podas al parecer sin respetar retiro de quebrada</t>
        </is>
      </c>
      <c r="H366" s="25" t="inlineStr">
        <is>
          <t>de oficio</t>
        </is>
      </c>
      <c r="S366" s="25">
        <f>CONCATENATE(I366," ",J366," ",K366," ",L366," ",M366," ",N366," ",O366," ",P366," ",Q366," ",R366)</f>
        <v/>
      </c>
      <c r="T366" s="25" t="inlineStr">
        <is>
          <t>no reporta</t>
        </is>
      </c>
      <c r="U366" s="25" t="inlineStr">
        <is>
          <t>no reporta</t>
        </is>
      </c>
      <c r="V366" s="25" t="inlineStr">
        <is>
          <t>Parcelacion Balmoral</t>
        </is>
      </c>
      <c r="AF366" s="25" t="inlineStr">
        <is>
          <t>las palmas</t>
        </is>
      </c>
      <c r="AG366" s="25">
        <f>CONCATENATE(W366," ",X366," ",Y366," ",Z366," ",AA366," ",AB366," ",AC366," ",AD366," ",AE366," ",AF366)</f>
        <v/>
      </c>
      <c r="AH366" s="25" t="inlineStr">
        <is>
          <t>no reporta</t>
        </is>
      </c>
      <c r="AI366" s="25" t="inlineStr">
        <is>
          <t>no reporta</t>
        </is>
      </c>
      <c r="AJ366" s="25" t="inlineStr">
        <is>
          <t>Las Palmas</t>
        </is>
      </c>
      <c r="AO366" s="25" t="n">
        <v>12</v>
      </c>
      <c r="AP366" s="34" t="n">
        <v>42530</v>
      </c>
      <c r="AQ366" s="34" t="n">
        <v>42540</v>
      </c>
      <c r="AR366" s="46" t="n"/>
      <c r="AT366" s="25" t="inlineStr">
        <is>
          <t>Auto de archivo</t>
        </is>
      </c>
    </row>
    <row r="367">
      <c r="A367" s="25" t="inlineStr">
        <is>
          <t>363-2016</t>
        </is>
      </c>
      <c r="B367" s="25" t="n">
        <v>391532</v>
      </c>
      <c r="C367" s="25" t="inlineStr">
        <is>
          <t>LOTE-PREDIO</t>
        </is>
      </c>
      <c r="D367" s="25" t="inlineStr">
        <is>
          <t>ESCOMBROS</t>
        </is>
      </c>
      <c r="G367" s="25" t="inlineStr">
        <is>
          <t>Hay una escombrera al parecer no cumple requisitos tecnicos para su funcionamiento</t>
        </is>
      </c>
      <c r="H367" s="25" t="inlineStr">
        <is>
          <t>de oficio</t>
        </is>
      </c>
      <c r="S367" s="25">
        <f>CONCATENATE(I367," ",J367," ",K367," ",L367," ",M367," ",N367," ",O367," ",P367," ",Q367," ",R367)</f>
        <v/>
      </c>
      <c r="T367" s="25" t="inlineStr">
        <is>
          <t>no reporta</t>
        </is>
      </c>
      <c r="U367" s="25" t="inlineStr">
        <is>
          <t>no reporta</t>
        </is>
      </c>
      <c r="V367" s="25" t="inlineStr">
        <is>
          <t>Gustavo Roman</t>
        </is>
      </c>
      <c r="AF367" s="25" t="inlineStr">
        <is>
          <t>Sector la Esperanza</t>
        </is>
      </c>
      <c r="AG367" s="25">
        <f>CONCATENATE(W367," ",X367," ",Y367," ",Z367," ",AA367," ",AB367," ",AC367," ",AD367," ",AE367," ",AF367)</f>
        <v/>
      </c>
      <c r="AH367" s="25" t="inlineStr">
        <is>
          <t>no reporta</t>
        </is>
      </c>
      <c r="AI367" s="25" t="inlineStr">
        <is>
          <t>no reporta</t>
        </is>
      </c>
      <c r="AJ367" s="25" t="inlineStr">
        <is>
          <t>Las Palmas</t>
        </is>
      </c>
      <c r="AO367" s="25" t="n">
        <v>12</v>
      </c>
      <c r="AP367" s="34" t="n">
        <v>42530</v>
      </c>
      <c r="AQ367" s="34" t="n">
        <v>42549</v>
      </c>
      <c r="AR367" s="46" t="n"/>
      <c r="AT367" s="25" t="inlineStr">
        <is>
          <t>Auto de archivo</t>
        </is>
      </c>
    </row>
    <row r="368">
      <c r="A368" s="25" t="inlineStr">
        <is>
          <t>364-2016</t>
        </is>
      </c>
      <c r="B368" s="25" t="n">
        <v>391531</v>
      </c>
      <c r="C368" s="25" t="inlineStr">
        <is>
          <t>FLORA</t>
        </is>
      </c>
      <c r="G368" s="25" t="inlineStr">
        <is>
          <t>Cortaron dos eucaliptos que no estaban en riesgo</t>
        </is>
      </c>
      <c r="H368" s="25" t="inlineStr">
        <is>
          <t>de oficio</t>
        </is>
      </c>
      <c r="S368" s="25">
        <f>CONCATENATE(I368," ",J368," ",K368," ",L368," ",M368," ",N368," ",O368," ",P368," ",Q368," ",R368)</f>
        <v/>
      </c>
      <c r="T368" s="25" t="inlineStr">
        <is>
          <t>no reporta</t>
        </is>
      </c>
      <c r="U368" s="25" t="inlineStr">
        <is>
          <t>no reporta</t>
        </is>
      </c>
      <c r="V368" s="25" t="inlineStr">
        <is>
          <t>Oreste Donadio y Regina Sepulveda</t>
        </is>
      </c>
      <c r="AF368" s="25" t="inlineStr">
        <is>
          <t>finca la provincia</t>
        </is>
      </c>
      <c r="AG368" s="25">
        <f>CONCATENATE(W368," ",X368," ",Y368," ",Z368," ",AA368," ",AB368," ",AC368," ",AD368," ",AE368," ",AF368)</f>
        <v/>
      </c>
      <c r="AH368" s="25" t="inlineStr">
        <is>
          <t>no reporta</t>
        </is>
      </c>
      <c r="AI368" s="25" t="n">
        <v>3380335</v>
      </c>
      <c r="AJ368" s="25" t="inlineStr">
        <is>
          <t>Perico</t>
        </is>
      </c>
      <c r="AO368" s="25" t="n">
        <v>12</v>
      </c>
      <c r="AP368" s="34" t="n">
        <v>42530</v>
      </c>
      <c r="AQ368" s="34" t="n">
        <v>42542</v>
      </c>
      <c r="AR368" s="46" t="n"/>
      <c r="AT368" s="25" t="inlineStr">
        <is>
          <t>Auto de archivo</t>
        </is>
      </c>
    </row>
    <row r="369">
      <c r="A369" s="25" t="inlineStr">
        <is>
          <t>365-2016</t>
        </is>
      </c>
      <c r="B369" s="25" t="n">
        <v>391908</v>
      </c>
      <c r="D369" s="25" t="inlineStr">
        <is>
          <t>RESIDUOS SOLIDOS</t>
        </is>
      </c>
      <c r="G369" s="25" t="inlineStr">
        <is>
          <t>Mi vecina me tira los pañales y toda la basura a mi techo</t>
        </is>
      </c>
      <c r="H369" s="25" t="inlineStr">
        <is>
          <t>Maria Graciela Giraldo</t>
        </is>
      </c>
      <c r="S369" s="25">
        <f>CONCATENATE(I369," ",J369," ",K369," ",L369," ",M369," ",N369," ",O369," ",P369," ",Q369," ",R369)</f>
        <v/>
      </c>
      <c r="T369" s="25" t="n">
        <v>32332333</v>
      </c>
      <c r="U369" s="25" t="n">
        <v>2709661</v>
      </c>
      <c r="V369" s="25" t="inlineStr">
        <is>
          <t>Lucia</t>
        </is>
      </c>
      <c r="AF369" s="25" t="inlineStr">
        <is>
          <t>Cra 26 a # 40 sur 31 Int. 109</t>
        </is>
      </c>
      <c r="AG369" s="25">
        <f>CONCATENATE(W369," ",X369," ",Y369," ",Z369," ",AA369," ",AB369," ",AC369," ",AD369," ",AE369," ",AF369)</f>
        <v/>
      </c>
      <c r="AH369" s="25" t="inlineStr">
        <is>
          <t>no reporta</t>
        </is>
      </c>
      <c r="AI369" s="25" t="inlineStr">
        <is>
          <t>no reporta</t>
        </is>
      </c>
      <c r="AJ369" s="25" t="inlineStr">
        <is>
          <t xml:space="preserve">La Mina </t>
        </is>
      </c>
      <c r="AO369" s="25" t="n">
        <v>6</v>
      </c>
      <c r="AP369" s="34" t="n">
        <v>42530</v>
      </c>
      <c r="AQ369" s="34" t="n">
        <v>42557</v>
      </c>
      <c r="AR369" s="46" t="n"/>
      <c r="AT369" s="25" t="inlineStr">
        <is>
          <t>Auto de archivo</t>
        </is>
      </c>
    </row>
    <row r="370">
      <c r="A370" s="25" t="inlineStr">
        <is>
          <t>366-2016</t>
        </is>
      </c>
      <c r="B370" s="25" t="n">
        <v>391882</v>
      </c>
      <c r="C370" s="25" t="inlineStr">
        <is>
          <t>FAUNA DOMÉSTICA</t>
        </is>
      </c>
      <c r="G370" s="25" t="inlineStr">
        <is>
          <t>Mala tenencia de mascotas</t>
        </is>
      </c>
      <c r="H370" s="25" t="inlineStr">
        <is>
          <t>fernando muñoz - mirador de las antillas</t>
        </is>
      </c>
      <c r="S370" s="25">
        <f>CONCATENATE(I370," ",J370," ",K370," ",L370," ",M370," ",N370," ",O370," ",P370," ",Q370," ",R370)</f>
        <v/>
      </c>
      <c r="T370" s="25" t="inlineStr">
        <is>
          <t>no reporta</t>
        </is>
      </c>
      <c r="U370" s="25" t="n">
        <v>3007733856</v>
      </c>
      <c r="V370" s="25" t="inlineStr">
        <is>
          <t>Residente apto 901</t>
        </is>
      </c>
      <c r="AF370" s="25" t="inlineStr">
        <is>
          <t>mirador de las antillas</t>
        </is>
      </c>
      <c r="AG370" s="25">
        <f>CONCATENATE(W370," ",X370," ",Y370," ",Z370," ",AA370," ",AB370," ",AC370," ",AD370," ",AE370," ",AF370)</f>
        <v/>
      </c>
      <c r="AH370" s="25" t="inlineStr">
        <is>
          <t>no reporta</t>
        </is>
      </c>
      <c r="AI370" s="25" t="inlineStr">
        <is>
          <t>no reporta</t>
        </is>
      </c>
      <c r="AJ370" s="25" t="inlineStr">
        <is>
          <t>Las Antillas</t>
        </is>
      </c>
      <c r="AO370" s="25" t="n">
        <v>7</v>
      </c>
      <c r="AP370" s="34" t="n">
        <v>42531</v>
      </c>
      <c r="AQ370" s="34" t="n">
        <v>42607</v>
      </c>
      <c r="AR370" s="46" t="n"/>
      <c r="AT370" s="25" t="inlineStr">
        <is>
          <t>Auto de archivo</t>
        </is>
      </c>
    </row>
    <row r="371">
      <c r="A371" s="25" t="inlineStr">
        <is>
          <t>367-2016</t>
        </is>
      </c>
      <c r="B371" s="25" t="n">
        <v>390945</v>
      </c>
      <c r="D371" s="25" t="inlineStr">
        <is>
          <t>ESCOMBROS</t>
        </is>
      </c>
      <c r="G371" s="25" t="inlineStr">
        <is>
          <t xml:space="preserve">escombros en via publica </t>
        </is>
      </c>
      <c r="H371" s="25" t="inlineStr">
        <is>
          <t>de oficio</t>
        </is>
      </c>
      <c r="S371" s="25">
        <f>CONCATENATE(I371," ",J371," ",K371," ",L371," ",M371," ",N371," ",O371," ",P371," ",Q371," ",R371)</f>
        <v/>
      </c>
      <c r="T371" s="25" t="inlineStr">
        <is>
          <t>no reporta</t>
        </is>
      </c>
      <c r="U371" s="25" t="inlineStr">
        <is>
          <t>no reporta</t>
        </is>
      </c>
      <c r="V371" s="25" t="inlineStr">
        <is>
          <t>Claudia Patricia Alvarez</t>
        </is>
      </c>
      <c r="AF371" s="25" t="inlineStr">
        <is>
          <t>Transv.  34 a sur # 32 - 09</t>
        </is>
      </c>
      <c r="AG371" s="25">
        <f>CONCATENATE(W371," ",X371," ",Y371," ",Z371," ",AA371," ",AB371," ",AC371," ",AD371," ",AE371," ",AF371)</f>
        <v/>
      </c>
      <c r="AH371" s="25" t="inlineStr">
        <is>
          <t>no reporta</t>
        </is>
      </c>
      <c r="AI371" s="25" t="inlineStr">
        <is>
          <t>no reporta</t>
        </is>
      </c>
      <c r="AJ371" s="25" t="inlineStr">
        <is>
          <t>La Magnolia</t>
        </is>
      </c>
      <c r="AO371" s="25" t="n">
        <v>9</v>
      </c>
      <c r="AP371" s="34" t="n">
        <v>42531</v>
      </c>
      <c r="AQ371" s="34" t="n">
        <v>42523</v>
      </c>
      <c r="AR371" s="46" t="n"/>
      <c r="AT371" s="25" t="inlineStr">
        <is>
          <t>Auto de archivo</t>
        </is>
      </c>
    </row>
    <row r="372">
      <c r="A372" s="25" t="inlineStr">
        <is>
          <t>368-2016</t>
        </is>
      </c>
      <c r="B372" s="25" t="n">
        <v>390947</v>
      </c>
      <c r="D372" s="25" t="inlineStr">
        <is>
          <t>ESCOMBROS</t>
        </is>
      </c>
      <c r="G372" s="25" t="inlineStr">
        <is>
          <t xml:space="preserve">escombros en via publica </t>
        </is>
      </c>
      <c r="H372" s="25" t="inlineStr">
        <is>
          <t>de oficio</t>
        </is>
      </c>
      <c r="S372" s="25">
        <f>CONCATENATE(I372," ",J372," ",K372," ",L372," ",M372," ",N372," ",O372," ",P372," ",Q372," ",R372)</f>
        <v/>
      </c>
      <c r="T372" s="25" t="inlineStr">
        <is>
          <t>no reporta</t>
        </is>
      </c>
      <c r="U372" s="25" t="inlineStr">
        <is>
          <t>no reporta</t>
        </is>
      </c>
      <c r="V372" s="25" t="inlineStr">
        <is>
          <t>nelson bustamante</t>
        </is>
      </c>
      <c r="AF372" s="25" t="inlineStr">
        <is>
          <t>Transv.  34 a sur # 32 b 15</t>
        </is>
      </c>
      <c r="AG372" s="25">
        <f>CONCATENATE(W372," ",X372," ",Y372," ",Z372," ",AA372," ",AB372," ",AC372," ",AD372," ",AE372," ",AF372)</f>
        <v/>
      </c>
      <c r="AH372" s="25" t="inlineStr">
        <is>
          <t>no reporta</t>
        </is>
      </c>
      <c r="AI372" s="25" t="inlineStr">
        <is>
          <t>no reporta</t>
        </is>
      </c>
      <c r="AJ372" s="25" t="inlineStr">
        <is>
          <t>La Magnolia</t>
        </is>
      </c>
      <c r="AO372" s="25" t="n">
        <v>9</v>
      </c>
      <c r="AP372" s="34" t="n">
        <v>42531</v>
      </c>
      <c r="AQ372" s="34" t="n">
        <v>42523</v>
      </c>
      <c r="AR372" s="46" t="n"/>
      <c r="AT372" s="25" t="inlineStr">
        <is>
          <t>Auto de archivo</t>
        </is>
      </c>
    </row>
    <row r="373">
      <c r="A373" s="25" t="inlineStr">
        <is>
          <t>369-2016</t>
        </is>
      </c>
      <c r="B373" s="25" t="n">
        <v>390946</v>
      </c>
      <c r="D373" s="25" t="inlineStr">
        <is>
          <t>ESCOMBROS</t>
        </is>
      </c>
      <c r="G373" s="25" t="inlineStr">
        <is>
          <t xml:space="preserve">escombros en via publica </t>
        </is>
      </c>
      <c r="H373" s="25" t="inlineStr">
        <is>
          <t>de oficio</t>
        </is>
      </c>
      <c r="S373" s="25">
        <f>CONCATENATE(I373," ",J373," ",K373," ",L373," ",M373," ",N373," ",O373," ",P373," ",Q373," ",R373)</f>
        <v/>
      </c>
      <c r="T373" s="25" t="inlineStr">
        <is>
          <t>no reporta</t>
        </is>
      </c>
      <c r="U373" s="25" t="inlineStr">
        <is>
          <t>no reporta</t>
        </is>
      </c>
      <c r="V373" s="25" t="inlineStr">
        <is>
          <t>daniel herrera</t>
        </is>
      </c>
      <c r="AF373" s="25" t="inlineStr">
        <is>
          <t>Cra 27 a # 37 sur 80</t>
        </is>
      </c>
      <c r="AG373" s="25">
        <f>CONCATENATE(W373," ",X373," ",Y373," ",Z373," ",AA373," ",AB373," ",AC373," ",AD373," ",AE373," ",AF373)</f>
        <v/>
      </c>
      <c r="AH373" s="25" t="inlineStr">
        <is>
          <t>no reporta</t>
        </is>
      </c>
      <c r="AI373" s="25" t="inlineStr">
        <is>
          <t>no reporta</t>
        </is>
      </c>
      <c r="AJ373" s="25" t="inlineStr">
        <is>
          <t>La Magnolia</t>
        </is>
      </c>
      <c r="AO373" s="25" t="n">
        <v>9</v>
      </c>
      <c r="AP373" s="34" t="n">
        <v>42531</v>
      </c>
      <c r="AQ373" s="34" t="n">
        <v>42523</v>
      </c>
      <c r="AR373" s="46" t="n"/>
      <c r="AT373" s="25" t="inlineStr">
        <is>
          <t>Auto de archivo</t>
        </is>
      </c>
    </row>
    <row r="374">
      <c r="A374" s="25" t="inlineStr">
        <is>
          <t>370-2016</t>
        </is>
      </c>
      <c r="B374" s="25" t="n">
        <v>390944</v>
      </c>
      <c r="D374" s="25" t="inlineStr">
        <is>
          <t>ESCOMBROS</t>
        </is>
      </c>
      <c r="G374" s="25" t="inlineStr">
        <is>
          <t xml:space="preserve">escombros en via publica </t>
        </is>
      </c>
      <c r="H374" s="25" t="inlineStr">
        <is>
          <t>de oficio</t>
        </is>
      </c>
      <c r="S374" s="25">
        <f>CONCATENATE(I374," ",J374," ",K374," ",L374," ",M374," ",N374," ",O374," ",P374," ",Q374," ",R374)</f>
        <v/>
      </c>
      <c r="T374" s="25" t="inlineStr">
        <is>
          <t>no reporta</t>
        </is>
      </c>
      <c r="U374" s="25" t="inlineStr">
        <is>
          <t>no reporta</t>
        </is>
      </c>
      <c r="V374" s="25" t="inlineStr">
        <is>
          <t>Maria Victoria Herrera</t>
        </is>
      </c>
      <c r="AF374" s="25" t="inlineStr">
        <is>
          <t>Trasnv. 34 sur # 32 - 69</t>
        </is>
      </c>
      <c r="AG374" s="25">
        <f>CONCATENATE(W374," ",X374," ",Y374," ",Z374," ",AA374," ",AB374," ",AC374," ",AD374," ",AE374," ",AF374)</f>
        <v/>
      </c>
      <c r="AH374" s="25" t="inlineStr">
        <is>
          <t>no reporta</t>
        </is>
      </c>
      <c r="AI374" s="25" t="inlineStr">
        <is>
          <t>no reporta</t>
        </is>
      </c>
      <c r="AJ374" s="25" t="inlineStr">
        <is>
          <t>La Magnolia</t>
        </is>
      </c>
      <c r="AO374" s="25" t="n">
        <v>9</v>
      </c>
      <c r="AP374" s="34" t="n">
        <v>42531</v>
      </c>
      <c r="AQ374" s="34" t="n">
        <v>42523</v>
      </c>
      <c r="AR374" s="46" t="n"/>
      <c r="AT374" s="25" t="inlineStr">
        <is>
          <t>Auto de archivo</t>
        </is>
      </c>
    </row>
    <row r="375">
      <c r="A375" s="25" t="inlineStr">
        <is>
          <t>371-2016</t>
        </is>
      </c>
      <c r="B375" s="25" t="n">
        <v>391016</v>
      </c>
      <c r="C375" s="25" t="inlineStr">
        <is>
          <t>FLORA</t>
        </is>
      </c>
      <c r="G375" s="25" t="inlineStr">
        <is>
          <t>Cortaron unos arboles que se encontraban al lado de la direccion mencionada</t>
        </is>
      </c>
      <c r="H375" s="25" t="inlineStr">
        <is>
          <t>hernan Jimenez</t>
        </is>
      </c>
      <c r="R375" s="25" t="inlineStr">
        <is>
          <t>Missisipi de la cuenca</t>
        </is>
      </c>
      <c r="S375" s="25">
        <f>CONCATENATE(I375," ",J375," ",K375," ",L375," ",M375," ",N375," ",O375," ",P375," ",Q375," ",R375)</f>
        <v/>
      </c>
      <c r="T375" s="25" t="inlineStr">
        <is>
          <t>no reporta</t>
        </is>
      </c>
      <c r="U375" s="25" t="inlineStr">
        <is>
          <t>no reporta</t>
        </is>
      </c>
      <c r="V375" s="25" t="inlineStr">
        <is>
          <t>Missisipi de la cuenca</t>
        </is>
      </c>
      <c r="AF375" s="25" t="inlineStr">
        <is>
          <t>Cra 39 e # 48 f sur 150 apto 414</t>
        </is>
      </c>
      <c r="AG375" s="25">
        <f>CONCATENATE(W375," ",X375," ",Y375," ",Z375," ",AA375," ",AB375," ",AC375," ",AD375," ",AE375," ",AF375)</f>
        <v/>
      </c>
      <c r="AH375" s="25" t="inlineStr">
        <is>
          <t>no reporta</t>
        </is>
      </c>
      <c r="AI375" s="25" t="inlineStr">
        <is>
          <t>no reporta</t>
        </is>
      </c>
      <c r="AJ375" s="25" t="inlineStr">
        <is>
          <t>Loma del Barro</t>
        </is>
      </c>
      <c r="AO375" s="25" t="n">
        <v>7</v>
      </c>
      <c r="AP375" s="34" t="n">
        <v>42531</v>
      </c>
      <c r="AQ375" s="34" t="n">
        <v>42439</v>
      </c>
      <c r="AR375" s="46" t="n"/>
      <c r="AT375" s="25" t="inlineStr">
        <is>
          <t>Auto de archivo</t>
        </is>
      </c>
    </row>
    <row r="376">
      <c r="A376" s="25" t="inlineStr">
        <is>
          <t>372-2016</t>
        </is>
      </c>
      <c r="B376" s="25" t="n">
        <v>390746</v>
      </c>
      <c r="D376" s="25" t="inlineStr">
        <is>
          <t>RESIDUO ESPECIAL</t>
        </is>
      </c>
      <c r="G376" s="25" t="inlineStr">
        <is>
          <t>Tiene chatarra y esta generadon muchas cucarachas</t>
        </is>
      </c>
      <c r="H376" s="25" t="inlineStr">
        <is>
          <t>Martha Lucia Ospina</t>
        </is>
      </c>
      <c r="S376" s="25">
        <f>CONCATENATE(I376," ",J376," ",K376," ",L376," ",M376," ",N376," ",O376," ",P376," ",Q376," ",R376)</f>
        <v/>
      </c>
      <c r="T376" s="25" t="inlineStr">
        <is>
          <t>no reporta</t>
        </is>
      </c>
      <c r="U376" s="25" t="inlineStr">
        <is>
          <t>no reporta</t>
        </is>
      </c>
      <c r="V376" s="25" t="inlineStr">
        <is>
          <t>Miriam Lucia Yepez</t>
        </is>
      </c>
      <c r="AF376" s="25" t="inlineStr">
        <is>
          <t>Cra 43 a # 40 sur 79</t>
        </is>
      </c>
      <c r="AG376" s="25">
        <f>CONCATENATE(W376," ",X376," ",Y376," ",Z376," ",AA376," ",AB376," ",AC376," ",AD376," ",AE376," ",AF376)</f>
        <v/>
      </c>
      <c r="AH376" s="25" t="inlineStr">
        <is>
          <t>no reporta</t>
        </is>
      </c>
      <c r="AI376" s="25" t="inlineStr">
        <is>
          <t>no reporta</t>
        </is>
      </c>
      <c r="AJ376" s="25" t="inlineStr">
        <is>
          <t>El Dorado</t>
        </is>
      </c>
      <c r="AO376" s="25" t="n">
        <v>7</v>
      </c>
      <c r="AP376" s="34" t="n">
        <v>42531</v>
      </c>
      <c r="AQ376" s="34" t="n">
        <v>42533</v>
      </c>
      <c r="AR376" s="46" t="n"/>
      <c r="AT376" s="25" t="inlineStr">
        <is>
          <t>Auto de archivo</t>
        </is>
      </c>
    </row>
    <row r="377">
      <c r="A377" s="25" t="inlineStr">
        <is>
          <t>373-2016</t>
        </is>
      </c>
      <c r="B377" s="25" t="n">
        <v>391635</v>
      </c>
      <c r="C377" s="25" t="inlineStr">
        <is>
          <t>FLORA</t>
        </is>
      </c>
      <c r="G377" s="25" t="inlineStr">
        <is>
          <t>podaron arboles que estan en lote del municipio</t>
        </is>
      </c>
      <c r="H377" s="25" t="inlineStr">
        <is>
          <t>la cominidad</t>
        </is>
      </c>
      <c r="S377" s="25">
        <f>CONCATENATE(I377," ",J377," ",K377," ",L377," ",M377," ",N377," ",O377," ",P377," ",Q377," ",R377)</f>
        <v/>
      </c>
      <c r="T377" s="25" t="inlineStr">
        <is>
          <t>no reporta</t>
        </is>
      </c>
      <c r="U377" s="25" t="inlineStr">
        <is>
          <t>no reporta</t>
        </is>
      </c>
      <c r="V377" s="25" t="inlineStr">
        <is>
          <t>Lourdes Perez Ruiz</t>
        </is>
      </c>
      <c r="AF377" s="25" t="inlineStr">
        <is>
          <t>Calle 41 b sur # 24 d 10</t>
        </is>
      </c>
      <c r="AG377" s="25">
        <f>CONCATENATE(W377," ",X377," ",Y377," ",Z377," ",AA377," ",AB377," ",AC377," ",AD377," ",AE377," ",AF377)</f>
        <v/>
      </c>
      <c r="AH377" s="25" t="inlineStr">
        <is>
          <t>no reporta</t>
        </is>
      </c>
      <c r="AI377" s="25" t="n">
        <v>2701195</v>
      </c>
      <c r="AJ377" s="25" t="inlineStr">
        <is>
          <t xml:space="preserve">La Mina </t>
        </is>
      </c>
      <c r="AO377" s="25" t="n">
        <v>6</v>
      </c>
      <c r="AP377" s="34" t="n">
        <v>42531</v>
      </c>
      <c r="AQ377" s="34" t="n">
        <v>42529</v>
      </c>
      <c r="AR377" s="46" t="n"/>
      <c r="AT377" s="25" t="inlineStr">
        <is>
          <t>Auto de archivo</t>
        </is>
      </c>
    </row>
    <row r="378">
      <c r="A378" s="25" t="inlineStr">
        <is>
          <t>374-2016</t>
        </is>
      </c>
      <c r="B378" s="25" t="n">
        <v>391959</v>
      </c>
      <c r="C378" s="25" t="inlineStr">
        <is>
          <t>HÍDRICO</t>
        </is>
      </c>
      <c r="D378" s="25" t="inlineStr">
        <is>
          <t>ESCOMBROS</t>
        </is>
      </c>
      <c r="G378" s="25" t="inlineStr">
        <is>
          <t>Se observo lleno con escombros al lado de un humedal</t>
        </is>
      </c>
      <c r="H378" s="25" t="inlineStr">
        <is>
          <t xml:space="preserve">la comunidad   </t>
        </is>
      </c>
      <c r="S378" s="25">
        <f>CONCATENATE(I378," ",J378," ",K378," ",L378," ",M378," ",N378," ",O378," ",P378," ",Q378," ",R378)</f>
        <v/>
      </c>
      <c r="T378" s="25" t="inlineStr">
        <is>
          <t>no reporta</t>
        </is>
      </c>
      <c r="U378" s="25" t="n">
        <v>3176340248</v>
      </c>
      <c r="V378" s="25" t="inlineStr">
        <is>
          <t>Por determinar</t>
        </is>
      </c>
      <c r="AF378" s="25" t="inlineStr">
        <is>
          <t>Sector la Acuarela Contiguo a la tienda de rancho morales - vereda las palmas</t>
        </is>
      </c>
      <c r="AG378" s="25">
        <f>CONCATENATE(W378," ",X378," ",Y378," ",Z378," ",AA378," ",AB378," ",AC378," ",AD378," ",AE378," ",AF378)</f>
        <v/>
      </c>
      <c r="AH378" s="25" t="inlineStr">
        <is>
          <t>no reporta</t>
        </is>
      </c>
      <c r="AI378" s="25" t="inlineStr">
        <is>
          <t>no reporta</t>
        </is>
      </c>
      <c r="AJ378" s="25" t="inlineStr">
        <is>
          <t>Las Palmas</t>
        </is>
      </c>
      <c r="AO378" s="25" t="n">
        <v>12</v>
      </c>
      <c r="AP378" s="34" t="n">
        <v>42530</v>
      </c>
      <c r="AQ378" s="34" t="n">
        <v>42531</v>
      </c>
      <c r="AR378" s="46" t="n"/>
      <c r="AT378" s="25" t="inlineStr">
        <is>
          <t>Auto de archivo</t>
        </is>
      </c>
    </row>
    <row r="379">
      <c r="A379" s="25" t="inlineStr">
        <is>
          <t>375-2016</t>
        </is>
      </c>
      <c r="B379" s="25" t="inlineStr">
        <is>
          <t>Oficio 85 Inspeccion Palmas</t>
        </is>
      </c>
      <c r="C379" s="25" t="inlineStr">
        <is>
          <t>HÍDRICO</t>
        </is>
      </c>
      <c r="G379" s="25" t="inlineStr">
        <is>
          <t>Movimientos de tierra y remocion de capa vegetal en zona de retiro de la quebrada la Morgan</t>
        </is>
      </c>
      <c r="H379" s="25" t="inlineStr">
        <is>
          <t>Acueducto la Morgan - Jorge Marulanda</t>
        </is>
      </c>
      <c r="S379" s="25">
        <f>CONCATENATE(I379," ",J379," ",K379," ",L379," ",M379," ",N379," ",O379," ",P379," ",Q379," ",R379)</f>
        <v/>
      </c>
      <c r="T379" s="25" t="inlineStr">
        <is>
          <t>no reporta</t>
        </is>
      </c>
      <c r="U379" s="25" t="n">
        <v>3104439082</v>
      </c>
      <c r="V379" s="25" t="inlineStr">
        <is>
          <t>Predio 846 Parcelacion Manantiales de la Acuarela (Sebastian - Rogelio)</t>
        </is>
      </c>
      <c r="AF379" s="25" t="inlineStr">
        <is>
          <t>Predio 846</t>
        </is>
      </c>
      <c r="AG379" s="25">
        <f>CONCATENATE(W379," ",X379," ",Y379," ",Z379," ",AA379," ",AB379," ",AC379," ",AD379," ",AE379," ",AF379)</f>
        <v/>
      </c>
      <c r="AH379" s="25" t="inlineStr">
        <is>
          <t>no reporta</t>
        </is>
      </c>
      <c r="AI379" s="25" t="n">
        <v>3184094934</v>
      </c>
      <c r="AJ379" s="25" t="inlineStr">
        <is>
          <t>Las Palmas</t>
        </is>
      </c>
      <c r="AK379" s="25" t="inlineStr">
        <is>
          <t>Las Palmas</t>
        </is>
      </c>
      <c r="AO379" s="25" t="n">
        <v>12</v>
      </c>
      <c r="AP379" s="34" t="n">
        <v>42531</v>
      </c>
      <c r="AQ379" s="34" t="n">
        <v>42684</v>
      </c>
      <c r="AR379" s="46" t="n"/>
      <c r="AS379" s="25" t="inlineStr">
        <is>
          <t>Ley 1333 de 2009</t>
        </is>
      </c>
      <c r="AT379" s="25" t="inlineStr">
        <is>
          <t>Auto de archivo</t>
        </is>
      </c>
    </row>
    <row r="380">
      <c r="A380" s="25" t="inlineStr">
        <is>
          <t>376-2016</t>
        </is>
      </c>
      <c r="B380" s="25" t="n">
        <v>392221</v>
      </c>
      <c r="C380" s="25" t="inlineStr">
        <is>
          <t>HÍDRICO</t>
        </is>
      </c>
      <c r="G380" s="25" t="inlineStr">
        <is>
          <t>Vertimiento de aguias residuales desde la vivienda de este usuario</t>
        </is>
      </c>
      <c r="H380" s="25" t="inlineStr">
        <is>
          <t>Alejandro Jaramillo Arango</t>
        </is>
      </c>
      <c r="S380" s="25">
        <f>CONCATENATE(I380," ",J380," ",K380," ",L380," ",M380," ",N380," ",O380," ",P380," ",Q380," ",R380)</f>
        <v/>
      </c>
      <c r="T380" s="25" t="n">
        <v>1037660098</v>
      </c>
      <c r="U380" s="25" t="inlineStr">
        <is>
          <t>no reporta</t>
        </is>
      </c>
      <c r="V380" s="25" t="inlineStr">
        <is>
          <t>Antonio Acosta</t>
        </is>
      </c>
      <c r="W380" s="25" t="inlineStr">
        <is>
          <t>CL</t>
        </is>
      </c>
      <c r="X380" s="25" t="n">
        <v>40</v>
      </c>
      <c r="Y380" s="25" t="inlineStr">
        <is>
          <t>D</t>
        </is>
      </c>
      <c r="Z380" s="25" t="inlineStr">
        <is>
          <t>SUR</t>
        </is>
      </c>
      <c r="AA380" s="25" t="n">
        <v>25</v>
      </c>
      <c r="AB380" s="25" t="inlineStr">
        <is>
          <t>B</t>
        </is>
      </c>
      <c r="AC380" s="25" t="n">
        <v>18</v>
      </c>
      <c r="AG380" s="25">
        <f>CONCATENATE(W380," ",X380," ",Y380," ",Z380," ",AA380," ",AB380," ",AC380," ",AD380," ",AE380," ",AF380)</f>
        <v/>
      </c>
      <c r="AH380" s="25" t="inlineStr">
        <is>
          <t>no reporta</t>
        </is>
      </c>
      <c r="AI380" s="25" t="inlineStr">
        <is>
          <t>no reporta</t>
        </is>
      </c>
      <c r="AJ380" s="25" t="inlineStr">
        <is>
          <t xml:space="preserve">La Mina </t>
        </is>
      </c>
      <c r="AO380" s="25" t="n">
        <v>6</v>
      </c>
      <c r="AP380" s="34" t="n">
        <v>42534</v>
      </c>
      <c r="AQ380" s="34" t="n">
        <v>42542</v>
      </c>
      <c r="AR380" s="46" t="n"/>
      <c r="AT380" s="25" t="inlineStr">
        <is>
          <t>Auto de archivo</t>
        </is>
      </c>
    </row>
    <row r="381">
      <c r="A381" s="25" t="inlineStr">
        <is>
          <t>377-2016</t>
        </is>
      </c>
      <c r="B381" s="25" t="n">
        <v>392514</v>
      </c>
      <c r="C381" s="25" t="inlineStr">
        <is>
          <t>HÍDRICO</t>
        </is>
      </c>
      <c r="G381" s="25" t="inlineStr">
        <is>
          <t>en el sector de los gallegos, vereda pantanillo estan consturllendo casas prefabricadas y abrieron una trocha comprometiendo un nacimiento de agua</t>
        </is>
      </c>
      <c r="H381" s="25" t="inlineStr">
        <is>
          <t>de oficio</t>
        </is>
      </c>
      <c r="S381" s="25">
        <f>CONCATENATE(I381," ",J381," ",K381," ",L381," ",M381," ",N381," ",O381," ",P381," ",Q381," ",R381)</f>
        <v/>
      </c>
      <c r="V381" s="25" t="inlineStr">
        <is>
          <t>Administrador flores de la colina 2</t>
        </is>
      </c>
      <c r="AF381" s="25" t="inlineStr">
        <is>
          <t>En el sector de los gallegos detrás del estadero obra cadabra</t>
        </is>
      </c>
      <c r="AG381" s="25">
        <f>CONCATENATE(W381," ",X381," ",Y381," ",Z381," ",AA381," ",AB381," ",AC381," ",AD381," ",AE381," ",AF381)</f>
        <v/>
      </c>
      <c r="AH381" s="25" t="inlineStr">
        <is>
          <t>no reporta</t>
        </is>
      </c>
      <c r="AI381" s="25" t="inlineStr">
        <is>
          <t>no reporta</t>
        </is>
      </c>
      <c r="AJ381" s="25" t="inlineStr">
        <is>
          <t>Pantanillo</t>
        </is>
      </c>
      <c r="AO381" s="25" t="n">
        <v>13</v>
      </c>
      <c r="AP381" s="34" t="n">
        <v>42535</v>
      </c>
      <c r="AQ381" s="34" t="n">
        <v>42551</v>
      </c>
      <c r="AR381" s="46" t="n"/>
      <c r="AT381" s="25" t="inlineStr">
        <is>
          <t>Auto de archivo</t>
        </is>
      </c>
      <c r="AU381" s="34" t="n"/>
    </row>
    <row r="382">
      <c r="A382" s="25" t="inlineStr">
        <is>
          <t>378-2016</t>
        </is>
      </c>
      <c r="B382" s="25" t="n">
        <v>392469</v>
      </c>
      <c r="D382" s="25" t="inlineStr">
        <is>
          <t>RESIDUOS SOLIDOS</t>
        </is>
      </c>
      <c r="G382" s="25" t="inlineStr">
        <is>
          <t>en esta direccion los vecinos sacan muchas basuras</t>
        </is>
      </c>
      <c r="H382" s="25" t="inlineStr">
        <is>
          <t>Mary Luz Ramirez</t>
        </is>
      </c>
      <c r="R382" s="25" t="inlineStr">
        <is>
          <t>Cll 41 sur 25 aa 122 Int. 3130</t>
        </is>
      </c>
      <c r="S382" s="25">
        <f>CONCATENATE(I382," ",J382," ",K382," ",L382," ",M382," ",N382," ",O382," ",P382," ",Q382," ",R382)</f>
        <v/>
      </c>
      <c r="T382" s="25" t="n">
        <v>32765365</v>
      </c>
      <c r="U382" s="25" t="n">
        <v>5702265</v>
      </c>
      <c r="V382" s="25" t="inlineStr">
        <is>
          <t>varios usuarios</t>
        </is>
      </c>
      <c r="AF382" s="25" t="inlineStr">
        <is>
          <t>Cll 41 sur 25 aa 122 Int. 3130</t>
        </is>
      </c>
      <c r="AG382" s="25">
        <f>CONCATENATE(W382," ",X382," ",Y382," ",Z382," ",AA382," ",AB382," ",AC382," ",AD382," ",AE382," ",AF382)</f>
        <v/>
      </c>
      <c r="AH382" s="25" t="inlineStr">
        <is>
          <t>no reporta</t>
        </is>
      </c>
      <c r="AI382" s="25" t="inlineStr">
        <is>
          <t>no reporta</t>
        </is>
      </c>
      <c r="AJ382" s="25" t="inlineStr">
        <is>
          <t xml:space="preserve">La Mina </t>
        </is>
      </c>
      <c r="AO382" s="25" t="n">
        <v>6</v>
      </c>
      <c r="AP382" s="34" t="n">
        <v>42535</v>
      </c>
      <c r="AQ382" s="34" t="n">
        <v>42534</v>
      </c>
      <c r="AR382" s="46" t="n"/>
      <c r="AT382" s="25" t="inlineStr">
        <is>
          <t>Auto de archivo</t>
        </is>
      </c>
      <c r="AU382" s="25" t="inlineStr">
        <is>
          <t>Para sencibilizacion, se programa sencivilizacion en compañía con enviaseo y el personal de la inspeccion ambiental y se cotinuara con los controles pertinentes.</t>
        </is>
      </c>
    </row>
    <row r="383">
      <c r="A383" s="25" t="inlineStr">
        <is>
          <t>379-2016</t>
        </is>
      </c>
      <c r="B383" s="25" t="n">
        <v>142295</v>
      </c>
      <c r="C383" s="25" t="inlineStr">
        <is>
          <t>HÍDRICO</t>
        </is>
      </c>
      <c r="D383" s="25" t="inlineStr">
        <is>
          <t>RESIDUOS SOLIDOS</t>
        </is>
      </c>
      <c r="G383" s="25" t="inlineStr">
        <is>
          <t>descarga de aguas residuales a box coulvert de algunas casas de la unidad</t>
        </is>
      </c>
      <c r="H383" s="25" t="inlineStr">
        <is>
          <t>EPM - OOPP</t>
        </is>
      </c>
      <c r="S383" s="25">
        <f>CONCATENATE(I383," ",J383," ",K383," ",L383," ",M383," ",N383," ",O383," ",P383," ",Q383," ",R383)</f>
        <v/>
      </c>
      <c r="T383" s="25" t="inlineStr">
        <is>
          <t>no reporta</t>
        </is>
      </c>
      <c r="U383" s="25" t="inlineStr">
        <is>
          <t>no reporta</t>
        </is>
      </c>
      <c r="V383" s="25" t="inlineStr">
        <is>
          <t>Alquerias de san isidro</t>
        </is>
      </c>
      <c r="AF383" s="25" t="inlineStr">
        <is>
          <t>Urbvanizacion alquerias de San Isidro.</t>
        </is>
      </c>
      <c r="AG383" s="25">
        <f>CONCATENATE(W383," ",X383," ",Y383," ",Z383," ",AA383," ",AB383," ",AC383," ",AD383," ",AE383," ",AF383)</f>
        <v/>
      </c>
      <c r="AH383" s="25" t="inlineStr">
        <is>
          <t>no reporta</t>
        </is>
      </c>
      <c r="AI383" s="25" t="inlineStr">
        <is>
          <t>no reporta</t>
        </is>
      </c>
      <c r="AJ383" s="25" t="inlineStr">
        <is>
          <t>El Escobero</t>
        </is>
      </c>
      <c r="AO383" s="25" t="n">
        <v>10</v>
      </c>
      <c r="AP383" s="34" t="n">
        <v>42535</v>
      </c>
      <c r="AQ383" s="34" t="n">
        <v>42626</v>
      </c>
      <c r="AR383" s="46" t="n"/>
      <c r="AT383" s="25" t="inlineStr">
        <is>
          <t>Auto de archivo</t>
        </is>
      </c>
    </row>
    <row r="384">
      <c r="A384" s="25" t="inlineStr">
        <is>
          <t>380-2016</t>
        </is>
      </c>
      <c r="B384" s="25" t="n">
        <v>392609</v>
      </c>
      <c r="C384" s="25" t="inlineStr">
        <is>
          <t>AIRE</t>
        </is>
      </c>
      <c r="D384" s="25" t="inlineStr">
        <is>
          <t>MATERIALES DE CONSTRUCCIÓN</t>
        </is>
      </c>
      <c r="G384" s="25" t="inlineStr">
        <is>
          <t>Falta de polisombra, zaram, materiales acopiados en zona de retiro.</t>
        </is>
      </c>
      <c r="H384" s="25" t="inlineStr">
        <is>
          <t>de oficio</t>
        </is>
      </c>
      <c r="R384" s="25" t="inlineStr">
        <is>
          <t>Proyecto Entre Pinos</t>
        </is>
      </c>
      <c r="S384" s="25">
        <f>CONCATENATE(I384," ",J384," ",K384," ",L384," ",M384," ",N384," ",O384," ",P384," ",Q384," ",R384)</f>
        <v/>
      </c>
      <c r="T384" s="25" t="inlineStr">
        <is>
          <t>no reporta</t>
        </is>
      </c>
      <c r="U384" s="25" t="inlineStr">
        <is>
          <t>no reporta</t>
        </is>
      </c>
      <c r="V384" s="25" t="inlineStr">
        <is>
          <t>Proyecto EntrePinos (Arconsa)</t>
        </is>
      </c>
      <c r="AF384" s="25" t="inlineStr">
        <is>
          <t>Proyecto EntrePinos loma de las Brujas</t>
        </is>
      </c>
      <c r="AG384" s="25">
        <f>CONCATENATE(W384," ",X384," ",Y384," ",Z384," ",AA384," ",AB384," ",AC384," ",AD384," ",AE384," ",AF384)</f>
        <v/>
      </c>
      <c r="AH384" s="25" t="inlineStr">
        <is>
          <t>no reporta</t>
        </is>
      </c>
      <c r="AI384" s="25" t="inlineStr">
        <is>
          <t>no reporta</t>
        </is>
      </c>
      <c r="AJ384" s="25" t="inlineStr">
        <is>
          <t>Loma de las Brujas</t>
        </is>
      </c>
      <c r="AO384" s="25" t="n">
        <v>5</v>
      </c>
      <c r="AP384" s="34" t="n">
        <v>42535</v>
      </c>
      <c r="AQ384" s="34" t="n">
        <v>42487</v>
      </c>
      <c r="AR384" s="46" t="n"/>
      <c r="AT384" s="25" t="inlineStr">
        <is>
          <t>Auto de archivo</t>
        </is>
      </c>
    </row>
    <row r="385">
      <c r="A385" s="25" t="inlineStr">
        <is>
          <t>381-2016</t>
        </is>
      </c>
      <c r="B385" s="25" t="n">
        <v>392306</v>
      </c>
      <c r="C385" s="25" t="inlineStr">
        <is>
          <t>FLORA</t>
        </is>
      </c>
      <c r="G385" s="25" t="inlineStr">
        <is>
          <t>Cortaron dos aguacatillos sin previa autorizacion</t>
        </is>
      </c>
      <c r="H385" s="25" t="inlineStr">
        <is>
          <t>lina londoño</t>
        </is>
      </c>
      <c r="S385" s="25">
        <f>CONCATENATE(I385," ",J385," ",K385," ",L385," ",M385," ",N385," ",O385," ",P385," ",Q385," ",R385)</f>
        <v/>
      </c>
      <c r="T385" s="25" t="inlineStr">
        <is>
          <t>no reporta</t>
        </is>
      </c>
      <c r="U385" s="25" t="inlineStr">
        <is>
          <t>no reporta</t>
        </is>
      </c>
      <c r="V385" s="25" t="inlineStr">
        <is>
          <t>Administrador Flores de la Colina 2</t>
        </is>
      </c>
      <c r="AF385" s="25" t="inlineStr">
        <is>
          <t>Cra 32 b # 40 f sur 25</t>
        </is>
      </c>
      <c r="AG385" s="25">
        <f>CONCATENATE(W385," ",X385," ",Y385," ",Z385," ",AA385," ",AB385," ",AC385," ",AD385," ",AE385," ",AF385)</f>
        <v/>
      </c>
      <c r="AH385" s="25" t="inlineStr">
        <is>
          <t>no reporta</t>
        </is>
      </c>
      <c r="AI385" s="25" t="inlineStr">
        <is>
          <t>no reporta</t>
        </is>
      </c>
      <c r="AJ385" s="25" t="inlineStr">
        <is>
          <t>El Dorado</t>
        </is>
      </c>
      <c r="AO385" s="25" t="n">
        <v>7</v>
      </c>
      <c r="AP385" s="34" t="n">
        <v>42535</v>
      </c>
      <c r="AQ385" s="34" t="n">
        <v>42542</v>
      </c>
      <c r="AR385" s="46" t="n"/>
      <c r="AT385" s="25" t="inlineStr">
        <is>
          <t>Auto de archivo</t>
        </is>
      </c>
      <c r="AV385" s="38" t="n"/>
      <c r="AX385" s="38" t="n"/>
      <c r="AY385" s="38" t="n"/>
      <c r="BA385" s="38" t="n"/>
    </row>
    <row r="386">
      <c r="A386" s="25" t="inlineStr">
        <is>
          <t>382-2016</t>
        </is>
      </c>
      <c r="B386" s="43" t="inlineStr">
        <is>
          <t>396440 -392409</t>
        </is>
      </c>
      <c r="C386" s="25" t="inlineStr">
        <is>
          <t>HÍDRICO</t>
        </is>
      </c>
      <c r="D386" s="25" t="inlineStr">
        <is>
          <t>RESIDUOS SOLIDOS</t>
        </is>
      </c>
      <c r="G386" s="25" t="inlineStr">
        <is>
          <t>por basuras en zona de retiro de quebrada</t>
        </is>
      </c>
      <c r="H386" s="25" t="inlineStr">
        <is>
          <t>Lucia Gonzales</t>
        </is>
      </c>
      <c r="R386" s="25" t="inlineStr">
        <is>
          <t>Cra 43 a # 40 sur 90</t>
        </is>
      </c>
      <c r="S386" s="25">
        <f>CONCATENATE(I386," ",J386," ",K386," ",L386," ",M386," ",N386," ",O386," ",P386," ",Q386," ",R386)</f>
        <v/>
      </c>
      <c r="T386" s="25" t="inlineStr">
        <is>
          <t>no reporta</t>
        </is>
      </c>
      <c r="U386" s="25" t="inlineStr">
        <is>
          <t>no reporta</t>
        </is>
      </c>
      <c r="V386" s="25" t="inlineStr">
        <is>
          <t>Urbanizacion Agua Dulce</t>
        </is>
      </c>
      <c r="AF386" s="25" t="inlineStr">
        <is>
          <t>Urbanizacion Agua Dulce Primavera</t>
        </is>
      </c>
      <c r="AG386" s="25">
        <f>CONCATENATE(W386," ",X386," ",Y386," ",Z386," ",AA386," ",AB386," ",AC386," ",AD386," ",AE386," ",AF386)</f>
        <v/>
      </c>
      <c r="AH386" s="25" t="inlineStr">
        <is>
          <t>no reporta</t>
        </is>
      </c>
      <c r="AI386" s="25" t="inlineStr">
        <is>
          <t>no reporta</t>
        </is>
      </c>
      <c r="AJ386" s="25" t="inlineStr">
        <is>
          <t>Primavera</t>
        </is>
      </c>
      <c r="AO386" s="25" t="n">
        <v>8</v>
      </c>
      <c r="AP386" s="34" t="n">
        <v>42535</v>
      </c>
      <c r="AQ386" s="34" t="n">
        <v>42542</v>
      </c>
      <c r="AR386" s="46" t="n"/>
      <c r="AT386" s="25" t="inlineStr">
        <is>
          <t>Auto de archivo</t>
        </is>
      </c>
    </row>
    <row r="387">
      <c r="A387" s="25" t="inlineStr">
        <is>
          <t>383-2016</t>
        </is>
      </c>
      <c r="B387" s="43" t="inlineStr">
        <is>
          <t>391017 - 138900 - 431275 - 35286</t>
        </is>
      </c>
      <c r="C387" s="25" t="inlineStr">
        <is>
          <t>HÍDRICO</t>
        </is>
      </c>
      <c r="G387" s="25" t="inlineStr">
        <is>
          <t>Por movimiento de tierra esta afectando la fuente hidrica y a su vez el acueducto</t>
        </is>
      </c>
      <c r="H387" s="25" t="inlineStr">
        <is>
          <t>Beatriz Orozco Zuluaga</t>
        </is>
      </c>
      <c r="R387" s="25" t="inlineStr">
        <is>
          <t>Parcelacion Manantiales de la Acuarela</t>
        </is>
      </c>
      <c r="S387" s="25">
        <f>CONCATENATE(I387," ",J387," ",K387," ",L387," ",M387," ",N387," ",O387," ",P387," ",Q387," ",R387)</f>
        <v/>
      </c>
      <c r="U387" s="25" t="inlineStr">
        <is>
          <t>5420023 - 5421519</t>
        </is>
      </c>
      <c r="V387" s="25" t="inlineStr">
        <is>
          <t xml:space="preserve">Carlos Rivera - reserva del bosque </t>
        </is>
      </c>
      <c r="AF387" s="25" t="inlineStr">
        <is>
          <t>Urbanizacion Reserva del Bosque</t>
        </is>
      </c>
      <c r="AG387" s="25">
        <f>CONCATENATE(W387," ",X387," ",Y387," ",Z387," ",AA387," ",AB387," ",AC387," ",AD387," ",AE387," ",AF387)</f>
        <v/>
      </c>
      <c r="AH387" s="25" t="inlineStr">
        <is>
          <t>no reporta</t>
        </is>
      </c>
      <c r="AI387" s="25" t="n">
        <v>3146286801</v>
      </c>
      <c r="AJ387" s="25" t="inlineStr">
        <is>
          <t>Las Palmas</t>
        </is>
      </c>
      <c r="AO387" s="25" t="n">
        <v>12</v>
      </c>
      <c r="AP387" s="34" t="n">
        <v>42535</v>
      </c>
      <c r="AQ387" s="34" t="n">
        <v>42550</v>
      </c>
      <c r="AR387" s="46" t="n"/>
      <c r="AT387" s="25" t="inlineStr">
        <is>
          <t>Auto de archivo</t>
        </is>
      </c>
    </row>
    <row r="388">
      <c r="A388" s="25" t="inlineStr">
        <is>
          <t>384-2016</t>
        </is>
      </c>
      <c r="B388" s="25" t="n">
        <v>142778</v>
      </c>
      <c r="C388" s="25" t="inlineStr">
        <is>
          <t>FAUNA DOMÉSTICA</t>
        </is>
      </c>
      <c r="G388" s="25" t="inlineStr">
        <is>
          <t>Maltrato perrita estrella, este vehiculo atropello a la perrita estrellita.</t>
        </is>
      </c>
      <c r="H388" s="25" t="inlineStr">
        <is>
          <t>Carolina Ganan  Grajales</t>
        </is>
      </c>
      <c r="R388" s="25" t="inlineStr">
        <is>
          <t xml:space="preserve">Palmas </t>
        </is>
      </c>
      <c r="S388" s="25">
        <f>CONCATENATE(I388," ",J388," ",K388," ",L388," ",M388," ",N388," ",O388," ",P388," ",Q388," ",R388)</f>
        <v/>
      </c>
      <c r="T388" s="25" t="inlineStr">
        <is>
          <t>no reporta</t>
        </is>
      </c>
      <c r="U388" s="25" t="inlineStr">
        <is>
          <t>no reporta</t>
        </is>
      </c>
      <c r="V388" s="25" t="inlineStr">
        <is>
          <t>Vehiculo de placas BXW 533</t>
        </is>
      </c>
      <c r="AF388" s="25" t="inlineStr">
        <is>
          <t>Palmas</t>
        </is>
      </c>
      <c r="AG388" s="25">
        <f>CONCATENATE(W388," ",X388," ",Y388," ",Z388," ",AA388," ",AB388," ",AC388," ",AD388," ",AE388," ",AF388)</f>
        <v/>
      </c>
      <c r="AH388" s="25" t="inlineStr">
        <is>
          <t>no reporta</t>
        </is>
      </c>
      <c r="AI388" s="25" t="inlineStr">
        <is>
          <t>no reporta</t>
        </is>
      </c>
      <c r="AJ388" s="25" t="inlineStr">
        <is>
          <t>Las Palmas</t>
        </is>
      </c>
      <c r="AO388" s="25" t="n">
        <v>12</v>
      </c>
      <c r="AP388" s="34" t="n">
        <v>42535</v>
      </c>
      <c r="AQ388" s="34" t="n">
        <v>42545</v>
      </c>
      <c r="AR388" s="46" t="n"/>
      <c r="AT388" s="25" t="inlineStr">
        <is>
          <t>Auto de archivo</t>
        </is>
      </c>
    </row>
    <row r="389">
      <c r="A389" s="25" t="inlineStr">
        <is>
          <t>385-2016</t>
        </is>
      </c>
      <c r="B389" s="25" t="n">
        <v>142567</v>
      </c>
      <c r="C389" s="25" t="inlineStr">
        <is>
          <t>LOTE-PREDIO</t>
        </is>
      </c>
      <c r="D389" s="25" t="inlineStr">
        <is>
          <t>ESCOMBROS</t>
        </is>
      </c>
      <c r="G389" s="25" t="inlineStr">
        <is>
          <t>Contruccicon abandonada con escombros, que generan afectacion sanitaria y demas</t>
        </is>
      </c>
      <c r="H389" s="25" t="inlineStr">
        <is>
          <t>de oficio (Sec. De Salud)</t>
        </is>
      </c>
      <c r="S389" s="25">
        <f>CONCATENATE(I389," ",J389," ",K389," ",L389," ",M389," ",N389," ",O389," ",P389," ",Q389," ",R389)</f>
        <v/>
      </c>
      <c r="T389" s="25" t="inlineStr">
        <is>
          <t>no reporta</t>
        </is>
      </c>
      <c r="U389" s="25" t="inlineStr">
        <is>
          <t>no reporta</t>
        </is>
      </c>
      <c r="V389" s="25" t="inlineStr">
        <is>
          <t>Propietario casa abandonada</t>
        </is>
      </c>
      <c r="W389" s="25" t="inlineStr">
        <is>
          <t>KR</t>
        </is>
      </c>
      <c r="X389" s="25" t="n">
        <v>26</v>
      </c>
      <c r="Y389" s="25" t="inlineStr">
        <is>
          <t>D</t>
        </is>
      </c>
      <c r="AA389" s="25" t="n">
        <v>28</v>
      </c>
      <c r="AC389" s="25" t="n">
        <v>73</v>
      </c>
      <c r="AD389" s="25" t="inlineStr">
        <is>
          <t>SUR</t>
        </is>
      </c>
      <c r="AG389" s="25">
        <f>CONCATENATE(W389," ",X389," ",Y389," ",Z389," ",AA389," ",AB389," ",AC389," ",AD389," ",AE389," ",AF389)</f>
        <v/>
      </c>
      <c r="AH389" s="25" t="inlineStr">
        <is>
          <t>no reporta</t>
        </is>
      </c>
      <c r="AI389" s="25" t="inlineStr">
        <is>
          <t>no reporta</t>
        </is>
      </c>
      <c r="AJ389" s="25" t="inlineStr">
        <is>
          <t>Loma El Atravezado</t>
        </is>
      </c>
      <c r="AO389" s="25" t="n">
        <v>4</v>
      </c>
      <c r="AP389" s="34" t="n">
        <v>42535</v>
      </c>
      <c r="AQ389" s="34" t="n">
        <v>42542</v>
      </c>
      <c r="AR389" s="46" t="n"/>
      <c r="AT389" s="25" t="inlineStr">
        <is>
          <t>Auto de archivo</t>
        </is>
      </c>
    </row>
    <row r="390">
      <c r="A390" s="25" t="inlineStr">
        <is>
          <t>386-2016</t>
        </is>
      </c>
      <c r="B390" s="25" t="n">
        <v>392741</v>
      </c>
      <c r="C390" s="25" t="inlineStr">
        <is>
          <t>FAUNA DOMÉSTICA</t>
        </is>
      </c>
      <c r="G390" s="25" t="inlineStr">
        <is>
          <t xml:space="preserve">Tienen dos caninos y no los tiene con los cuidados veterinarios, uno tiene tumores y no lo llevan al medico, la dueña se encuentra despues de las 4:pm </t>
        </is>
      </c>
      <c r="H390" s="25" t="inlineStr">
        <is>
          <t>comunidad</t>
        </is>
      </c>
      <c r="S390" s="25">
        <f>CONCATENATE(I390," ",J390," ",K390," ",L390," ",M390," ",N390," ",O390," ",P390," ",Q390," ",R390)</f>
        <v/>
      </c>
      <c r="T390" s="25" t="inlineStr">
        <is>
          <t>no reporta</t>
        </is>
      </c>
      <c r="U390" s="25" t="inlineStr">
        <is>
          <t>no reporta</t>
        </is>
      </c>
      <c r="V390" s="25" t="inlineStr">
        <is>
          <t>Andrea Catalina</t>
        </is>
      </c>
      <c r="AF390" s="25" t="inlineStr">
        <is>
          <t>Cll 40 e sur # 27 a 19</t>
        </is>
      </c>
      <c r="AG390" s="25">
        <f>CONCATENATE(W390," ",X390," ",Y390," ",Z390," ",AA390," ",AB390," ",AC390," ",AD390," ",AE390," ",AF390)</f>
        <v/>
      </c>
      <c r="AH390" s="25" t="inlineStr">
        <is>
          <t>no reporta</t>
        </is>
      </c>
      <c r="AI390" s="25" t="inlineStr">
        <is>
          <t>no reporta</t>
        </is>
      </c>
      <c r="AJ390" s="25" t="inlineStr">
        <is>
          <t>San José</t>
        </is>
      </c>
      <c r="AO390" s="25" t="n">
        <v>6</v>
      </c>
      <c r="AP390" s="34" t="n">
        <v>42535</v>
      </c>
      <c r="AQ390" s="34" t="n">
        <v>42542</v>
      </c>
      <c r="AR390" s="46" t="n"/>
      <c r="AT390" s="25" t="inlineStr">
        <is>
          <t>Auto de archivo</t>
        </is>
      </c>
    </row>
    <row r="391">
      <c r="A391" s="25" t="inlineStr">
        <is>
          <t>387-2016</t>
        </is>
      </c>
      <c r="B391" s="25" t="n">
        <v>392746</v>
      </c>
      <c r="C391" s="25" t="inlineStr">
        <is>
          <t>FAUNA DOMÉSTICA</t>
        </is>
      </c>
      <c r="G391" s="25" t="inlineStr">
        <is>
          <t>Perro sin bozal dentro de la unidad y mordio a un residente de la</t>
        </is>
      </c>
      <c r="H391" s="25" t="inlineStr">
        <is>
          <t>Gloria Valencia (Administradora trento)</t>
        </is>
      </c>
      <c r="I391" s="25" t="inlineStr">
        <is>
          <t>KR</t>
        </is>
      </c>
      <c r="J391" s="25" t="n">
        <v>27</v>
      </c>
      <c r="K391" s="25" t="inlineStr">
        <is>
          <t>D</t>
        </is>
      </c>
      <c r="M391" s="25" t="n">
        <v>27</v>
      </c>
      <c r="O391" s="25" t="n">
        <v>123</v>
      </c>
      <c r="P391" s="25" t="inlineStr">
        <is>
          <t>SUR</t>
        </is>
      </c>
      <c r="S391" s="25">
        <f>CONCATENATE(I391," ",J391," ",K391," ",L391," ",M391," ",N391," ",O391," ",P391," ",Q391," ",R391)</f>
        <v/>
      </c>
      <c r="T391" s="25" t="inlineStr">
        <is>
          <t>no reporta</t>
        </is>
      </c>
      <c r="U391" s="25" t="inlineStr">
        <is>
          <t>no reporta</t>
        </is>
      </c>
      <c r="V391" s="25" t="inlineStr">
        <is>
          <t>Jairo Gurumendi</t>
        </is>
      </c>
      <c r="W391" s="25" t="inlineStr">
        <is>
          <t>KR</t>
        </is>
      </c>
      <c r="X391" s="25" t="n">
        <v>27</v>
      </c>
      <c r="Y391" s="25" t="inlineStr">
        <is>
          <t>D</t>
        </is>
      </c>
      <c r="AA391" s="25" t="n">
        <v>27</v>
      </c>
      <c r="AC391" s="25" t="n">
        <v>123</v>
      </c>
      <c r="AD391" s="25" t="inlineStr">
        <is>
          <t>SUR</t>
        </is>
      </c>
      <c r="AG391" s="25">
        <f>CONCATENATE(W391," ",X391," ",Y391," ",Z391," ",AA391," ",AB391," ",AC391," ",AD391," ",AE391," ",AF391)</f>
        <v/>
      </c>
      <c r="AH391" s="25" t="inlineStr">
        <is>
          <t>no reporta</t>
        </is>
      </c>
      <c r="AI391" s="25" t="inlineStr">
        <is>
          <t>no reporta</t>
        </is>
      </c>
      <c r="AJ391" s="25" t="inlineStr">
        <is>
          <t>El Esmeraldal</t>
        </is>
      </c>
      <c r="AO391" s="25" t="n">
        <v>4</v>
      </c>
      <c r="AP391" s="34" t="n">
        <v>42535</v>
      </c>
      <c r="AQ391" s="34" t="n">
        <v>42545</v>
      </c>
      <c r="AR391" s="46" t="n"/>
      <c r="AT391" s="25" t="inlineStr">
        <is>
          <t>Auto de archivo</t>
        </is>
      </c>
    </row>
    <row r="392">
      <c r="A392" s="25" t="inlineStr">
        <is>
          <t>388-2016</t>
        </is>
      </c>
      <c r="B392" s="25" t="n">
        <v>392903</v>
      </c>
      <c r="C392" s="25" t="inlineStr">
        <is>
          <t>FAUNA DOMÉSTICA</t>
        </is>
      </c>
      <c r="G392" s="25" t="inlineStr">
        <is>
          <t>Semovientes en la via e ingresan a los predios privados.</t>
        </is>
      </c>
      <c r="H392" s="25" t="inlineStr">
        <is>
          <t>Jose Ignacio Martinez</t>
        </is>
      </c>
      <c r="T392" s="25" t="inlineStr">
        <is>
          <t>no reporta</t>
        </is>
      </c>
      <c r="U392" s="25" t="inlineStr">
        <is>
          <t>no reporta</t>
        </is>
      </c>
      <c r="V392" s="25" t="inlineStr">
        <is>
          <t>Por determinar</t>
        </is>
      </c>
      <c r="AF392" s="25" t="inlineStr">
        <is>
          <t>vereda la Esperanza Sector la Esperanza</t>
        </is>
      </c>
      <c r="AG392" s="25">
        <f>CONCATENATE(W392," ",X392," ",Y392," ",Z392," ",AA392," ",AB392," ",AC392," ",AD392," ",AE392," ",AF392)</f>
        <v/>
      </c>
      <c r="AH392" s="25" t="inlineStr">
        <is>
          <t>no reporta</t>
        </is>
      </c>
      <c r="AI392" s="25" t="inlineStr">
        <is>
          <t>no reporta</t>
        </is>
      </c>
      <c r="AJ392" s="25" t="inlineStr">
        <is>
          <t>Las Palmas</t>
        </is>
      </c>
      <c r="AO392" s="25" t="n">
        <v>12</v>
      </c>
      <c r="AP392" s="34" t="n">
        <v>42536</v>
      </c>
      <c r="AQ392" s="34" t="n">
        <v>42536</v>
      </c>
      <c r="AR392" s="46" t="n"/>
      <c r="AT392" s="25" t="inlineStr">
        <is>
          <t>Auto de archivo</t>
        </is>
      </c>
    </row>
    <row r="393">
      <c r="A393" s="25" t="inlineStr">
        <is>
          <t>389-2016</t>
        </is>
      </c>
      <c r="C393" s="25" t="inlineStr">
        <is>
          <t>FAUNA DOMÉSTICA</t>
        </is>
      </c>
      <c r="G393" s="25" t="inlineStr">
        <is>
          <t>Perro Bull terrier  sin bozal en via pública ataca a una ciudadana ( comparendo)</t>
        </is>
      </c>
      <c r="H393" s="25" t="inlineStr">
        <is>
          <t>de oficio</t>
        </is>
      </c>
      <c r="I393" s="25" t="inlineStr">
        <is>
          <t>CL</t>
        </is>
      </c>
      <c r="J393" s="25" t="n">
        <v>39</v>
      </c>
      <c r="K393" s="25" t="inlineStr">
        <is>
          <t>A</t>
        </is>
      </c>
      <c r="M393" s="25" t="n">
        <v>48</v>
      </c>
      <c r="S393" s="25" t="inlineStr">
        <is>
          <t>cll 39 a con cra 48 alcala</t>
        </is>
      </c>
      <c r="T393" s="25" t="inlineStr">
        <is>
          <t>no reporta</t>
        </is>
      </c>
      <c r="U393" s="25" t="inlineStr">
        <is>
          <t>no reporta</t>
        </is>
      </c>
      <c r="V393" s="25" t="inlineStr">
        <is>
          <t>Jaiber steven ospina bedoya</t>
        </is>
      </c>
      <c r="W393" s="25" t="inlineStr">
        <is>
          <t>KR</t>
        </is>
      </c>
      <c r="X393" s="25" t="n">
        <v>47</v>
      </c>
      <c r="Y393" s="25" t="inlineStr">
        <is>
          <t>A</t>
        </is>
      </c>
      <c r="AA393" s="25" t="n">
        <v>38</v>
      </c>
      <c r="AB393" s="25" t="inlineStr">
        <is>
          <t>B</t>
        </is>
      </c>
      <c r="AC393" s="25" t="n">
        <v>29</v>
      </c>
      <c r="AF393" s="25" t="inlineStr">
        <is>
          <t>alcala</t>
        </is>
      </c>
      <c r="AG393" s="25">
        <f>CONCATENATE(W393," ",X393," ",Y393," ",Z393," ",AA393," ",AB393," ",AC393," ",AD393," ",AE393," ",AF393)</f>
        <v/>
      </c>
      <c r="AH393" s="25" t="n">
        <v>1036649121</v>
      </c>
      <c r="AI393" s="25" t="n">
        <v>3015530792</v>
      </c>
      <c r="AJ393" s="25" t="inlineStr">
        <is>
          <t>Alcalá</t>
        </is>
      </c>
      <c r="AO393" s="25" t="n">
        <v>8</v>
      </c>
      <c r="AP393" s="34" t="n">
        <v>42541</v>
      </c>
      <c r="AQ393" s="34" t="n">
        <v>42532</v>
      </c>
      <c r="AR393" s="46" t="n"/>
      <c r="AT393" s="25" t="inlineStr">
        <is>
          <t>Auto de archivo</t>
        </is>
      </c>
    </row>
    <row r="394">
      <c r="A394" s="25" t="inlineStr">
        <is>
          <t>390-2016</t>
        </is>
      </c>
      <c r="B394" s="25" t="n">
        <v>392931</v>
      </c>
      <c r="C394" s="25" t="inlineStr">
        <is>
          <t>SUELO</t>
        </is>
      </c>
      <c r="D394" s="25" t="inlineStr">
        <is>
          <t>RESIDUOS SOLIDOS</t>
        </is>
      </c>
      <c r="G394" s="25" t="inlineStr">
        <is>
          <t>Inadecuada disposición de residuos sólidos por parte de los vecinos</t>
        </is>
      </c>
      <c r="H394" s="25" t="inlineStr">
        <is>
          <t>Claudia Alvarez</t>
        </is>
      </c>
      <c r="I394" s="25" t="inlineStr">
        <is>
          <t>DG</t>
        </is>
      </c>
      <c r="J394" s="25" t="n">
        <v>32</v>
      </c>
      <c r="K394" s="25" t="inlineStr">
        <is>
          <t>B</t>
        </is>
      </c>
      <c r="M394" s="25" t="n">
        <v>34</v>
      </c>
      <c r="N394" s="25" t="inlineStr">
        <is>
          <t>C</t>
        </is>
      </c>
      <c r="O394" s="25" t="n">
        <v>12</v>
      </c>
      <c r="P394" s="25" t="inlineStr">
        <is>
          <t>SUR</t>
        </is>
      </c>
      <c r="S394" s="25" t="inlineStr">
        <is>
          <t>Dg 32b # 34c sur 12</t>
        </is>
      </c>
      <c r="T394" s="25" t="n">
        <v>43733004</v>
      </c>
      <c r="U394" s="25" t="n">
        <v>2992924</v>
      </c>
      <c r="V394" s="25" t="inlineStr">
        <is>
          <t>comunidad</t>
        </is>
      </c>
      <c r="W394" s="25" t="inlineStr">
        <is>
          <t>DG</t>
        </is>
      </c>
      <c r="X394" s="25" t="n">
        <v>32</v>
      </c>
      <c r="Y394" s="25" t="inlineStr">
        <is>
          <t>B</t>
        </is>
      </c>
      <c r="AA394" s="25" t="n">
        <v>34</v>
      </c>
      <c r="AB394" s="25" t="inlineStr">
        <is>
          <t>C</t>
        </is>
      </c>
      <c r="AF394" s="25" t="inlineStr">
        <is>
          <t>san mateo</t>
        </is>
      </c>
      <c r="AG394" s="25" t="inlineStr">
        <is>
          <t>Dg 32b x transv 34c</t>
        </is>
      </c>
      <c r="AH394" s="25" t="inlineStr">
        <is>
          <t>no reporta</t>
        </is>
      </c>
      <c r="AI394" s="25" t="inlineStr">
        <is>
          <t>no reporta</t>
        </is>
      </c>
      <c r="AO394" s="25" t="n">
        <v>9</v>
      </c>
      <c r="AP394" s="34" t="n">
        <v>42541</v>
      </c>
      <c r="AQ394" s="34" t="n">
        <v>42542</v>
      </c>
      <c r="AR394" s="46" t="n"/>
      <c r="AS394" s="25" t="inlineStr">
        <is>
          <t>Código de policia</t>
        </is>
      </c>
      <c r="AT394" s="25" t="inlineStr">
        <is>
          <t>Auto de archivo</t>
        </is>
      </c>
    </row>
    <row r="395">
      <c r="A395" s="25" t="inlineStr">
        <is>
          <t>391-2016</t>
        </is>
      </c>
      <c r="B395" s="25" t="n">
        <v>394206</v>
      </c>
      <c r="C395" s="25" t="inlineStr">
        <is>
          <t>AIRE</t>
        </is>
      </c>
      <c r="G395" s="25" t="inlineStr">
        <is>
          <t>estan haciendo una quema hace mas de 12 horas</t>
        </is>
      </c>
      <c r="H395" s="25" t="inlineStr">
        <is>
          <t>Elizabeht Arias Arango</t>
        </is>
      </c>
      <c r="V395" s="25" t="inlineStr">
        <is>
          <t>por determinar</t>
        </is>
      </c>
      <c r="W395" s="25" t="inlineStr">
        <is>
          <t>DG</t>
        </is>
      </c>
      <c r="X395" s="25" t="n">
        <v>30</v>
      </c>
      <c r="AA395" s="25" t="n">
        <v>35</v>
      </c>
      <c r="AB395" s="25" t="inlineStr">
        <is>
          <t>D</t>
        </is>
      </c>
      <c r="AC395" s="25" t="n">
        <v>27</v>
      </c>
      <c r="AF395" s="25" t="inlineStr">
        <is>
          <t>la sebastiana</t>
        </is>
      </c>
      <c r="AG395" s="25" t="inlineStr">
        <is>
          <t>Dg 30 # 35d 27</t>
        </is>
      </c>
      <c r="AH395" s="25" t="inlineStr">
        <is>
          <t>no reporta</t>
        </is>
      </c>
      <c r="AI395" s="25" t="inlineStr">
        <is>
          <t>no reporta</t>
        </is>
      </c>
      <c r="AJ395" s="25" t="inlineStr">
        <is>
          <t>La Sebastiana</t>
        </is>
      </c>
      <c r="AO395" s="25" t="n">
        <v>3</v>
      </c>
      <c r="AP395" s="34" t="n">
        <v>42541</v>
      </c>
      <c r="AQ395" s="34" t="n">
        <v>42542</v>
      </c>
      <c r="AR395" s="46" t="n"/>
      <c r="AT395" s="25" t="inlineStr">
        <is>
          <t>Auto de archivo</t>
        </is>
      </c>
    </row>
    <row r="396">
      <c r="A396" s="25" t="inlineStr">
        <is>
          <t>392-2016</t>
        </is>
      </c>
      <c r="B396" s="25" t="n">
        <v>393124</v>
      </c>
      <c r="D396" s="25" t="inlineStr">
        <is>
          <t>RESIDUOS SOLIDOS</t>
        </is>
      </c>
      <c r="G396" s="25" t="inlineStr">
        <is>
          <t>La señora manifiesta que la unidad residencial  que tiene al frente saca basura todos los dias y la tiran a la quebrada</t>
        </is>
      </c>
      <c r="H396" s="25" t="inlineStr">
        <is>
          <t>Elena Uribe Vasquez</t>
        </is>
      </c>
      <c r="I396" s="25" t="inlineStr">
        <is>
          <t>CL</t>
        </is>
      </c>
      <c r="J396" s="25" t="n">
        <v>27</v>
      </c>
      <c r="K396" s="25" t="inlineStr">
        <is>
          <t>D</t>
        </is>
      </c>
      <c r="L396" s="25" t="inlineStr">
        <is>
          <t>SUR</t>
        </is>
      </c>
      <c r="M396" s="25" t="n">
        <v>27</v>
      </c>
      <c r="N396" s="25" t="inlineStr">
        <is>
          <t>B</t>
        </is>
      </c>
      <c r="O396" s="25" t="n">
        <v>4</v>
      </c>
      <c r="S396" s="25" t="inlineStr">
        <is>
          <t xml:space="preserve">cll 27d sur # 27b 4 la inmaculada bajando x cumbres </t>
        </is>
      </c>
      <c r="T396" s="25" t="n">
        <v>32493942</v>
      </c>
      <c r="U396" s="25" t="n">
        <v>3362437</v>
      </c>
      <c r="V396" s="25" t="inlineStr">
        <is>
          <t>Por determinar</t>
        </is>
      </c>
      <c r="W396" s="25" t="inlineStr">
        <is>
          <t>CL</t>
        </is>
      </c>
      <c r="X396" s="25" t="n">
        <v>27</v>
      </c>
      <c r="Y396" s="25" t="inlineStr">
        <is>
          <t>D</t>
        </is>
      </c>
      <c r="Z396" s="25" t="inlineStr">
        <is>
          <t>SUR</t>
        </is>
      </c>
      <c r="AA396" s="25" t="n">
        <v>27</v>
      </c>
      <c r="AB396" s="25" t="inlineStr">
        <is>
          <t>B</t>
        </is>
      </c>
      <c r="AC396" s="25" t="n">
        <v>4</v>
      </c>
      <c r="AF396" s="25" t="inlineStr">
        <is>
          <t>La inmaculada</t>
        </is>
      </c>
      <c r="AG396" s="25" t="inlineStr">
        <is>
          <t>cll 27d sur 27b 4</t>
        </is>
      </c>
      <c r="AH396" s="25" t="inlineStr">
        <is>
          <t>no reporta</t>
        </is>
      </c>
      <c r="AI396" s="25" t="inlineStr">
        <is>
          <t>no reporta</t>
        </is>
      </c>
      <c r="AJ396" s="25" t="inlineStr">
        <is>
          <t>Inmaculada</t>
        </is>
      </c>
      <c r="AO396" s="25" t="n">
        <v>5</v>
      </c>
      <c r="AP396" s="34" t="n">
        <v>42541</v>
      </c>
      <c r="AQ396" s="34" t="n">
        <v>42612</v>
      </c>
      <c r="AR396" s="46" t="n"/>
      <c r="AT396" s="25" t="inlineStr">
        <is>
          <t>Auto de archivo</t>
        </is>
      </c>
      <c r="AV396" s="38" t="n"/>
      <c r="AX396" s="38" t="n"/>
    </row>
    <row r="397">
      <c r="A397" s="25" t="inlineStr">
        <is>
          <t>393-2016</t>
        </is>
      </c>
      <c r="B397" s="25" t="n">
        <v>392339</v>
      </c>
      <c r="C397" s="25" t="inlineStr">
        <is>
          <t>SUELO</t>
        </is>
      </c>
      <c r="G397" s="25" t="inlineStr">
        <is>
          <t>tapa metalica, reventaron maholl lo cual causa ruido las 24 horas del dia</t>
        </is>
      </c>
      <c r="H397" s="25" t="inlineStr">
        <is>
          <t>Maria cristina cano</t>
        </is>
      </c>
      <c r="I397" s="25" t="inlineStr">
        <is>
          <t>CL</t>
        </is>
      </c>
      <c r="J397" s="25" t="n">
        <v>40</v>
      </c>
      <c r="L397" s="25" t="inlineStr">
        <is>
          <t>SUR</t>
        </is>
      </c>
      <c r="M397" s="25" t="n">
        <v>24</v>
      </c>
      <c r="N397" s="25" t="inlineStr">
        <is>
          <t>E</t>
        </is>
      </c>
      <c r="O397" s="25" t="n">
        <v>27</v>
      </c>
      <c r="R397" s="25" t="inlineStr">
        <is>
          <t>el salado</t>
        </is>
      </c>
      <c r="S397" s="25" t="inlineStr">
        <is>
          <t>cll 40s # 24E -27</t>
        </is>
      </c>
      <c r="T397" s="25" t="n">
        <v>42886257</v>
      </c>
      <c r="U397" s="25" t="n">
        <v>3319858</v>
      </c>
      <c r="V397" s="25" t="inlineStr">
        <is>
          <t>Por determinar</t>
        </is>
      </c>
      <c r="AH397" s="25" t="inlineStr">
        <is>
          <t>no reporta</t>
        </is>
      </c>
      <c r="AI397" s="25" t="inlineStr">
        <is>
          <t>no reporta</t>
        </is>
      </c>
      <c r="AP397" s="34" t="n">
        <v>42541</v>
      </c>
      <c r="AQ397" s="34" t="n">
        <v>42553</v>
      </c>
      <c r="AR397" s="46" t="n"/>
      <c r="AT397" s="25" t="inlineStr">
        <is>
          <t>Auto de archivo</t>
        </is>
      </c>
    </row>
    <row r="398">
      <c r="A398" s="25" t="inlineStr">
        <is>
          <t>394-2016</t>
        </is>
      </c>
      <c r="B398" s="25" t="n">
        <v>393853</v>
      </c>
      <c r="C398" s="25" t="inlineStr">
        <is>
          <t>HÍDRICO</t>
        </is>
      </c>
      <c r="G398" s="25" t="inlineStr">
        <is>
          <t>descarga de sedimentos en afluente</t>
        </is>
      </c>
      <c r="H398" s="25" t="inlineStr">
        <is>
          <t>de oficio</t>
        </is>
      </c>
      <c r="S398" s="25" t="inlineStr">
        <is>
          <t>no reporta</t>
        </is>
      </c>
      <c r="T398" s="25" t="inlineStr">
        <is>
          <t>no reporta</t>
        </is>
      </c>
      <c r="U398" s="25" t="inlineStr">
        <is>
          <t>no reporta</t>
        </is>
      </c>
      <c r="V398" s="25" t="inlineStr">
        <is>
          <t>por determinar</t>
        </is>
      </c>
      <c r="W398" s="25" t="inlineStr">
        <is>
          <t>KR</t>
        </is>
      </c>
      <c r="X398" s="25" t="n">
        <v>36</v>
      </c>
      <c r="AA398" s="25" t="n">
        <v>22</v>
      </c>
      <c r="AC398" s="25" t="n">
        <v>5</v>
      </c>
      <c r="AF398" s="25" t="inlineStr">
        <is>
          <t>santa catalina</t>
        </is>
      </c>
      <c r="AG398" s="25" t="inlineStr">
        <is>
          <t>cra 36 # 22-05 int 166</t>
        </is>
      </c>
      <c r="AH398" s="25" t="inlineStr">
        <is>
          <t>no reporta</t>
        </is>
      </c>
      <c r="AI398" s="25" t="inlineStr">
        <is>
          <t>no reporta</t>
        </is>
      </c>
      <c r="AJ398" s="25" t="inlineStr">
        <is>
          <t>Santa Catalina</t>
        </is>
      </c>
      <c r="AO398" s="25" t="n">
        <v>10</v>
      </c>
      <c r="AP398" s="34" t="n">
        <v>42541</v>
      </c>
      <c r="AQ398" s="34" t="n">
        <v>42534</v>
      </c>
      <c r="AR398" s="46" t="n"/>
      <c r="AT398" s="25" t="inlineStr">
        <is>
          <t>Auto de archivo</t>
        </is>
      </c>
    </row>
    <row r="399">
      <c r="A399" s="25" t="inlineStr">
        <is>
          <t>395-2016</t>
        </is>
      </c>
      <c r="B399" s="25" t="n">
        <v>393812</v>
      </c>
      <c r="C399" s="25" t="inlineStr">
        <is>
          <t>FLORA</t>
        </is>
      </c>
      <c r="G399" s="25" t="inlineStr">
        <is>
          <t xml:space="preserve">poda de árboles sin autorización </t>
        </is>
      </c>
      <c r="H399" s="25" t="inlineStr">
        <is>
          <t>comunidad</t>
        </is>
      </c>
      <c r="S399" s="25" t="inlineStr">
        <is>
          <t>no reporta</t>
        </is>
      </c>
      <c r="T399" s="25" t="inlineStr">
        <is>
          <t>no reporta</t>
        </is>
      </c>
      <c r="U399" s="25" t="inlineStr">
        <is>
          <t>no reporta</t>
        </is>
      </c>
      <c r="V399" s="25" t="inlineStr">
        <is>
          <t>Juan carlos restrepo( unidad residencial palma de mayorca )</t>
        </is>
      </c>
      <c r="W399" s="25" t="inlineStr">
        <is>
          <t>CL</t>
        </is>
      </c>
      <c r="X399" s="25" t="n">
        <v>36</v>
      </c>
      <c r="Y399" s="25" t="inlineStr">
        <is>
          <t>D</t>
        </is>
      </c>
      <c r="AA399" s="25" t="n">
        <v>27</v>
      </c>
      <c r="AB399" s="25" t="inlineStr">
        <is>
          <t>C</t>
        </is>
      </c>
      <c r="AC399" s="25" t="n">
        <v>40</v>
      </c>
      <c r="AF399" s="25" t="inlineStr">
        <is>
          <t>loma del escobero</t>
        </is>
      </c>
      <c r="AG399" s="25" t="inlineStr">
        <is>
          <t>cll 36D # 27c 40</t>
        </is>
      </c>
      <c r="AH399" s="25" t="inlineStr">
        <is>
          <t>no reporta</t>
        </is>
      </c>
      <c r="AI399" s="25" t="n">
        <v>3793790</v>
      </c>
      <c r="AO399" s="25" t="n">
        <v>10</v>
      </c>
      <c r="AP399" s="34" t="n">
        <v>42541</v>
      </c>
      <c r="AQ399" s="34" t="n">
        <v>42537</v>
      </c>
      <c r="AR399" s="46" t="n"/>
      <c r="AT399" s="25" t="inlineStr">
        <is>
          <t>Auto de archivo</t>
        </is>
      </c>
    </row>
    <row r="400">
      <c r="A400" s="25" t="inlineStr">
        <is>
          <t>396-2016</t>
        </is>
      </c>
      <c r="B400" s="25" t="inlineStr">
        <is>
          <t>393810-393809</t>
        </is>
      </c>
      <c r="D400" s="25" t="inlineStr">
        <is>
          <t>RESIDUOS SOLIDOS</t>
        </is>
      </c>
      <c r="G400" s="25" t="inlineStr">
        <is>
          <t>inadecuada disposición de residuos sólidos</t>
        </is>
      </c>
      <c r="H400" s="25" t="inlineStr">
        <is>
          <t>EL ALCALDE</t>
        </is>
      </c>
      <c r="I400" s="25" t="inlineStr">
        <is>
          <t>CL</t>
        </is>
      </c>
      <c r="J400" s="25" t="n">
        <v>45</v>
      </c>
      <c r="L400" s="25" t="inlineStr">
        <is>
          <t>SUR</t>
        </is>
      </c>
      <c r="M400" s="25" t="n">
        <v>39</v>
      </c>
      <c r="N400" s="25" t="inlineStr">
        <is>
          <t>B</t>
        </is>
      </c>
      <c r="O400" s="25" t="n">
        <v>128</v>
      </c>
      <c r="S400" s="25" t="inlineStr">
        <is>
          <t>cll 45 sur # 39b 128</t>
        </is>
      </c>
      <c r="T400" s="25" t="inlineStr">
        <is>
          <t>no reporta</t>
        </is>
      </c>
      <c r="U400" s="25" t="inlineStr">
        <is>
          <t>no reporta</t>
        </is>
      </c>
      <c r="V400" s="25" t="inlineStr">
        <is>
          <t>Varios</t>
        </is>
      </c>
      <c r="W400" s="25" t="inlineStr">
        <is>
          <t>CL</t>
        </is>
      </c>
      <c r="X400" s="25" t="n">
        <v>45</v>
      </c>
      <c r="Z400" s="25" t="inlineStr">
        <is>
          <t>SUR</t>
        </is>
      </c>
      <c r="AA400" s="25" t="n">
        <v>39</v>
      </c>
      <c r="AB400" s="25" t="inlineStr">
        <is>
          <t>B</t>
        </is>
      </c>
      <c r="AC400" s="25" t="n">
        <v>128</v>
      </c>
      <c r="AF400" s="25" t="inlineStr">
        <is>
          <t>oasis</t>
        </is>
      </c>
      <c r="AG400" s="25" t="inlineStr">
        <is>
          <t>cll 45 sur # 39b 128</t>
        </is>
      </c>
      <c r="AH400" s="25" t="inlineStr">
        <is>
          <t>no reporta</t>
        </is>
      </c>
      <c r="AI400" s="25" t="inlineStr">
        <is>
          <t>no reporta</t>
        </is>
      </c>
      <c r="AO400" s="25" t="n">
        <v>8</v>
      </c>
      <c r="AP400" s="34" t="n">
        <v>42541</v>
      </c>
      <c r="AQ400" s="34" t="n">
        <v>42538</v>
      </c>
      <c r="AR400" s="46" t="n"/>
      <c r="AT400" s="25" t="inlineStr">
        <is>
          <t>Auto de archivo</t>
        </is>
      </c>
    </row>
    <row r="401">
      <c r="A401" s="25" t="inlineStr">
        <is>
          <t>397-2016</t>
        </is>
      </c>
      <c r="B401" s="25" t="n">
        <v>393809</v>
      </c>
      <c r="C401" s="25" t="inlineStr">
        <is>
          <t>SUELO</t>
        </is>
      </c>
      <c r="D401" s="25" t="inlineStr">
        <is>
          <t>RESIDUOS SOLIDOS</t>
        </is>
      </c>
      <c r="F401" s="25" t="inlineStr">
        <is>
          <t>enviar oficio a oopp</t>
        </is>
      </c>
      <c r="G401" s="25" t="inlineStr">
        <is>
          <t>lote abandonado con residuos sólidos y escombros</t>
        </is>
      </c>
      <c r="H401" s="25" t="inlineStr">
        <is>
          <t>EL ALCALDE</t>
        </is>
      </c>
      <c r="T401" s="25" t="inlineStr">
        <is>
          <t>no reporta</t>
        </is>
      </c>
      <c r="U401" s="25" t="inlineStr">
        <is>
          <t>no reporta</t>
        </is>
      </c>
      <c r="V401" s="25" t="inlineStr">
        <is>
          <t xml:space="preserve">varios </t>
        </is>
      </c>
      <c r="W401" s="25" t="inlineStr">
        <is>
          <t>KR</t>
        </is>
      </c>
      <c r="X401" s="25" t="n">
        <v>48</v>
      </c>
      <c r="AA401" s="25" t="n">
        <v>44</v>
      </c>
      <c r="AB401" s="25" t="inlineStr">
        <is>
          <t>E</t>
        </is>
      </c>
      <c r="AC401" s="25" t="n">
        <v>70</v>
      </c>
      <c r="AF401" s="25" t="inlineStr">
        <is>
          <t>las casitas</t>
        </is>
      </c>
      <c r="AG401" s="25" t="inlineStr">
        <is>
          <t>cra 48 # 44E 70- 102</t>
        </is>
      </c>
      <c r="AH401" s="25" t="inlineStr">
        <is>
          <t>no reporta</t>
        </is>
      </c>
      <c r="AI401" s="25" t="inlineStr">
        <is>
          <t>no reporta</t>
        </is>
      </c>
      <c r="AJ401" s="25" t="inlineStr">
        <is>
          <t>Las Casitas</t>
        </is>
      </c>
      <c r="AO401" s="25" t="n">
        <v>7</v>
      </c>
      <c r="AP401" s="34" t="n">
        <v>42541</v>
      </c>
      <c r="AQ401" s="34" t="n">
        <v>42538</v>
      </c>
      <c r="AR401" s="46" t="n"/>
      <c r="AT401" s="25" t="inlineStr">
        <is>
          <t>Auto de archivo</t>
        </is>
      </c>
    </row>
    <row r="402">
      <c r="A402" s="25" t="inlineStr">
        <is>
          <t>398-2016</t>
        </is>
      </c>
      <c r="B402" s="25" t="n">
        <v>393811</v>
      </c>
      <c r="C402" s="25" t="inlineStr">
        <is>
          <t>SUELO</t>
        </is>
      </c>
      <c r="D402" s="25" t="inlineStr">
        <is>
          <t>RESIDUOS SOLIDOS</t>
        </is>
      </c>
      <c r="G402" s="25" t="inlineStr">
        <is>
          <t>inadecuada disposición de residos sólidos</t>
        </is>
      </c>
      <c r="H402" s="25" t="inlineStr">
        <is>
          <t>EL ALCALDE</t>
        </is>
      </c>
      <c r="S402" s="25" t="inlineStr">
        <is>
          <t>cra 42a # 40h sur 41</t>
        </is>
      </c>
      <c r="T402" s="25" t="inlineStr">
        <is>
          <t>no reporta</t>
        </is>
      </c>
      <c r="U402" s="25" t="inlineStr">
        <is>
          <t>no reporta</t>
        </is>
      </c>
      <c r="V402" s="25" t="inlineStr">
        <is>
          <t>varios</t>
        </is>
      </c>
      <c r="W402" s="25" t="inlineStr">
        <is>
          <t>KR</t>
        </is>
      </c>
      <c r="X402" s="25" t="n">
        <v>42</v>
      </c>
      <c r="Y402" s="25" t="inlineStr">
        <is>
          <t>A</t>
        </is>
      </c>
      <c r="AA402" s="25" t="n">
        <v>40</v>
      </c>
      <c r="AC402" s="25" t="n">
        <v>41</v>
      </c>
      <c r="AD402" s="25" t="inlineStr">
        <is>
          <t>SUR</t>
        </is>
      </c>
      <c r="AF402" s="25" t="inlineStr">
        <is>
          <t>dorado</t>
        </is>
      </c>
      <c r="AG402" s="25" t="inlineStr">
        <is>
          <t>cra 42a # 40h sur 41</t>
        </is>
      </c>
      <c r="AH402" s="25" t="inlineStr">
        <is>
          <t>no reporta</t>
        </is>
      </c>
      <c r="AI402" s="25" t="inlineStr">
        <is>
          <t>no reporta</t>
        </is>
      </c>
      <c r="AO402" s="25" t="n">
        <v>12</v>
      </c>
      <c r="AP402" s="34" t="n">
        <v>42542</v>
      </c>
      <c r="AQ402" s="34" t="n">
        <v>42538</v>
      </c>
      <c r="AR402" s="46" t="n"/>
      <c r="AT402" s="25" t="inlineStr">
        <is>
          <t>Auto de archivo</t>
        </is>
      </c>
      <c r="AV402" s="38" t="n"/>
      <c r="AX402" s="53" t="n"/>
    </row>
    <row r="403">
      <c r="A403" s="25" t="inlineStr">
        <is>
          <t>399-2016</t>
        </is>
      </c>
      <c r="B403" s="25" t="n">
        <v>393768</v>
      </c>
      <c r="C403" s="25" t="inlineStr">
        <is>
          <t>SUELO</t>
        </is>
      </c>
      <c r="G403" s="25" t="inlineStr">
        <is>
          <t>Movimiento de tierra en zona de retiro de la quebrada las palmas</t>
        </is>
      </c>
      <c r="H403" s="25" t="inlineStr">
        <is>
          <t>De oficio</t>
        </is>
      </c>
      <c r="T403" s="25" t="inlineStr">
        <is>
          <t>no reporta</t>
        </is>
      </c>
      <c r="U403" s="25" t="inlineStr">
        <is>
          <t>no reporta</t>
        </is>
      </c>
      <c r="V403" s="25" t="inlineStr">
        <is>
          <t>Luz Adriana Valencia Salazar</t>
        </is>
      </c>
      <c r="AF403" s="25" t="inlineStr">
        <is>
          <t>las palmas</t>
        </is>
      </c>
      <c r="AG403" s="25" t="inlineStr">
        <is>
          <t>vereda, barrio las palmas sctor peaje</t>
        </is>
      </c>
      <c r="AH403" s="25" t="n">
        <v>43098231</v>
      </c>
      <c r="AI403" s="25" t="n">
        <v>3014236</v>
      </c>
      <c r="AJ403" s="25" t="inlineStr">
        <is>
          <t>Las Palmas</t>
        </is>
      </c>
      <c r="AO403" s="25" t="n">
        <v>12</v>
      </c>
      <c r="AP403" s="34" t="n">
        <v>42542</v>
      </c>
      <c r="AQ403" s="34" t="n">
        <v>42538</v>
      </c>
      <c r="AR403" s="46" t="n"/>
      <c r="AT403" s="25" t="inlineStr">
        <is>
          <t>Auto de archivo</t>
        </is>
      </c>
    </row>
    <row r="404">
      <c r="A404" s="25" t="inlineStr">
        <is>
          <t>400-2016</t>
        </is>
      </c>
      <c r="B404" s="25" t="n">
        <v>391668</v>
      </c>
      <c r="C404" s="25" t="inlineStr">
        <is>
          <t>SUELO</t>
        </is>
      </c>
      <c r="G404" s="25" t="inlineStr">
        <is>
          <t>agua de lluvia se estanca en la grama y se entra a los parqueaderos</t>
        </is>
      </c>
      <c r="H404" s="25" t="inlineStr">
        <is>
          <t>Urb la toledana</t>
        </is>
      </c>
      <c r="I404" s="25" t="inlineStr">
        <is>
          <t>CL</t>
        </is>
      </c>
      <c r="J404" s="25" t="n">
        <v>37</v>
      </c>
      <c r="K404" s="25" t="inlineStr">
        <is>
          <t>B</t>
        </is>
      </c>
      <c r="L404" s="25" t="inlineStr">
        <is>
          <t>SUR</t>
        </is>
      </c>
      <c r="M404" s="25" t="n">
        <v>27</v>
      </c>
      <c r="N404" s="25" t="inlineStr">
        <is>
          <t>B</t>
        </is>
      </c>
      <c r="O404" s="25" t="n">
        <v>147</v>
      </c>
      <c r="R404" s="25" t="inlineStr">
        <is>
          <t>loma las brujas</t>
        </is>
      </c>
      <c r="S404" s="25" t="inlineStr">
        <is>
          <t>cll 37 B sur # 27b 147</t>
        </is>
      </c>
      <c r="T404" s="25" t="inlineStr">
        <is>
          <t>no reporta</t>
        </is>
      </c>
      <c r="U404" s="25" t="inlineStr">
        <is>
          <t>no reporta</t>
        </is>
      </c>
      <c r="V404" s="25" t="inlineStr">
        <is>
          <t>Urb la reserva</t>
        </is>
      </c>
      <c r="W404" s="25" t="inlineStr">
        <is>
          <t>CL</t>
        </is>
      </c>
      <c r="X404" s="25" t="n">
        <v>37</v>
      </c>
      <c r="Y404" s="25" t="inlineStr">
        <is>
          <t>B</t>
        </is>
      </c>
      <c r="Z404" s="25" t="inlineStr">
        <is>
          <t>SUR</t>
        </is>
      </c>
      <c r="AA404" s="25" t="n">
        <v>27</v>
      </c>
      <c r="AB404" s="25" t="inlineStr">
        <is>
          <t>B</t>
        </is>
      </c>
      <c r="AC404" s="25" t="n">
        <v>125</v>
      </c>
      <c r="AF404" s="25" t="inlineStr">
        <is>
          <t>la brujas</t>
        </is>
      </c>
      <c r="AG404" s="25" t="inlineStr">
        <is>
          <t>loma las brujas</t>
        </is>
      </c>
      <c r="AH404" s="25" t="inlineStr">
        <is>
          <t>no reporta</t>
        </is>
      </c>
      <c r="AI404" s="25" t="inlineStr">
        <is>
          <t>no reporta</t>
        </is>
      </c>
      <c r="AO404" s="25" t="n">
        <v>5</v>
      </c>
      <c r="AP404" s="34" t="n">
        <v>42542</v>
      </c>
      <c r="AQ404" s="34" t="n">
        <v>42546</v>
      </c>
      <c r="AR404" s="46" t="n"/>
      <c r="AT404" s="25" t="inlineStr">
        <is>
          <t>Auto de archivo</t>
        </is>
      </c>
    </row>
    <row r="405">
      <c r="A405" s="25" t="inlineStr">
        <is>
          <t>401-2016</t>
        </is>
      </c>
      <c r="B405" s="25" t="n">
        <v>394076</v>
      </c>
      <c r="C405" s="25" t="inlineStr">
        <is>
          <t>ESPACIO PUBLICOS VERDES</t>
        </is>
      </c>
      <c r="D405" s="25" t="inlineStr">
        <is>
          <t>ESCOMBROS</t>
        </is>
      </c>
      <c r="G405" s="25" t="inlineStr">
        <is>
          <t>el señor Alvaro coloco unos escombros en espacio público en zona verdey los vecinos estan colocando basuras</t>
        </is>
      </c>
      <c r="H405" s="25" t="inlineStr">
        <is>
          <t>anonimo</t>
        </is>
      </c>
      <c r="R405" s="25" t="inlineStr">
        <is>
          <t>gualandayes</t>
        </is>
      </c>
      <c r="S405" s="25" t="inlineStr">
        <is>
          <t>cra 30 con la cll 40G sur primer piso 3018</t>
        </is>
      </c>
      <c r="T405" s="25" t="inlineStr">
        <is>
          <t>no reporta</t>
        </is>
      </c>
      <c r="U405" s="25" t="inlineStr">
        <is>
          <t>no reporta</t>
        </is>
      </c>
      <c r="V405" s="25" t="inlineStr">
        <is>
          <t>Alvaro Hernando Giarldo posada</t>
        </is>
      </c>
      <c r="W405" s="25" t="inlineStr">
        <is>
          <t>KR</t>
        </is>
      </c>
      <c r="X405" s="25" t="n">
        <v>30</v>
      </c>
      <c r="AA405" s="25" t="n">
        <v>40</v>
      </c>
      <c r="AB405" s="25" t="inlineStr">
        <is>
          <t>G</t>
        </is>
      </c>
      <c r="AD405" s="25" t="inlineStr">
        <is>
          <t>SUR</t>
        </is>
      </c>
      <c r="AF405" s="25" t="inlineStr">
        <is>
          <t>gualandayes</t>
        </is>
      </c>
      <c r="AG405" s="25" t="inlineStr">
        <is>
          <t>cra 30 con la cll 40G sur primer piso 30 18</t>
        </is>
      </c>
      <c r="AH405" s="25" t="n">
        <v>70504859</v>
      </c>
      <c r="AI405" s="25" t="n">
        <v>3346299</v>
      </c>
      <c r="AJ405" s="25" t="inlineStr">
        <is>
          <t>San Rafael</t>
        </is>
      </c>
      <c r="AO405" s="25" t="n">
        <v>6</v>
      </c>
      <c r="AP405" s="34" t="n">
        <v>42542</v>
      </c>
      <c r="AR405" s="46" t="n"/>
      <c r="AT405" s="25" t="inlineStr">
        <is>
          <t>Auto de archivo</t>
        </is>
      </c>
    </row>
    <row r="406">
      <c r="A406" s="25" t="inlineStr">
        <is>
          <t>402-2016</t>
        </is>
      </c>
      <c r="B406" s="25" t="n">
        <v>393963</v>
      </c>
      <c r="C406" s="25" t="inlineStr">
        <is>
          <t>AIRE</t>
        </is>
      </c>
      <c r="G406" s="25" t="inlineStr">
        <is>
          <t>Personal de la constructora esta fumigando el cerro tutelar, por favor visitar</t>
        </is>
      </c>
      <c r="H406" s="25" t="inlineStr">
        <is>
          <t xml:space="preserve">Mariela escudero </t>
        </is>
      </c>
      <c r="I406" s="25" t="inlineStr">
        <is>
          <t>CL</t>
        </is>
      </c>
      <c r="J406" s="25" t="n">
        <v>45</v>
      </c>
      <c r="K406" s="25" t="inlineStr">
        <is>
          <t>B</t>
        </is>
      </c>
      <c r="L406" s="25" t="inlineStr">
        <is>
          <t>SUR</t>
        </is>
      </c>
      <c r="M406" s="25" t="n">
        <v>38</v>
      </c>
      <c r="O406" s="25" t="n">
        <v>15</v>
      </c>
      <c r="R406" s="25" t="inlineStr">
        <is>
          <t>las antillas</t>
        </is>
      </c>
      <c r="S406" s="25" t="inlineStr">
        <is>
          <t>cll 45B sur 38-15</t>
        </is>
      </c>
      <c r="T406" s="25" t="n">
        <v>32017101</v>
      </c>
      <c r="U406" s="25" t="n">
        <v>5969924</v>
      </c>
      <c r="V406" s="25" t="inlineStr">
        <is>
          <t>por determinar</t>
        </is>
      </c>
      <c r="W406" s="25" t="inlineStr">
        <is>
          <t>CL</t>
        </is>
      </c>
      <c r="X406" s="25" t="n">
        <v>45</v>
      </c>
      <c r="Y406" s="25" t="inlineStr">
        <is>
          <t>B</t>
        </is>
      </c>
      <c r="Z406" s="25" t="inlineStr">
        <is>
          <t>SUR</t>
        </is>
      </c>
      <c r="AA406" s="25" t="n">
        <v>38</v>
      </c>
      <c r="AC406" s="25" t="n">
        <v>15</v>
      </c>
      <c r="AF406" s="25" t="inlineStr">
        <is>
          <t>las antillas</t>
        </is>
      </c>
      <c r="AG406" s="25" t="inlineStr">
        <is>
          <t>cll 45B sur 38-15</t>
        </is>
      </c>
      <c r="AJ406" s="25" t="inlineStr">
        <is>
          <t>Las Antillas</t>
        </is>
      </c>
      <c r="AO406" s="25" t="n">
        <v>7</v>
      </c>
      <c r="AP406" s="34" t="n">
        <v>42542</v>
      </c>
      <c r="AQ406" s="34" t="n">
        <v>42567</v>
      </c>
      <c r="AR406" s="46" t="n"/>
      <c r="AT406" s="25" t="inlineStr">
        <is>
          <t>Auto de archivo</t>
        </is>
      </c>
    </row>
    <row r="407">
      <c r="A407" s="25" t="inlineStr">
        <is>
          <t>403-2016</t>
        </is>
      </c>
      <c r="B407" s="25" t="n">
        <v>393460</v>
      </c>
      <c r="C407" s="25" t="inlineStr">
        <is>
          <t>FAUNA DOMÉSTICA</t>
        </is>
      </c>
      <c r="G407" s="25" t="inlineStr">
        <is>
          <t>La señora coloca veneno para caninos y felinos , lo tira con comida esto es de todos los dias igual a las palomas les tita maiz con veneno</t>
        </is>
      </c>
      <c r="H407" s="25" t="inlineStr">
        <is>
          <t>anonimo</t>
        </is>
      </c>
      <c r="I407" t="inlineStr">
        <is>
          <t>cl</t>
        </is>
      </c>
      <c r="J407" s="25" t="n">
        <v>40</v>
      </c>
      <c r="L407" s="25" t="inlineStr">
        <is>
          <t>sur</t>
        </is>
      </c>
      <c r="M407" s="25" t="n">
        <v>122</v>
      </c>
      <c r="R407" s="25" t="inlineStr">
        <is>
          <t>jesus de la buena esperanza</t>
        </is>
      </c>
      <c r="S407" s="25" t="inlineStr">
        <is>
          <t>cll 40 sur # 122</t>
        </is>
      </c>
      <c r="T407" s="25" t="inlineStr">
        <is>
          <t>no reporta</t>
        </is>
      </c>
      <c r="U407" s="25" t="inlineStr">
        <is>
          <t>no reporta</t>
        </is>
      </c>
      <c r="V407" s="25" t="inlineStr">
        <is>
          <t>Elena Torres</t>
        </is>
      </c>
      <c r="AF407" s="25" t="inlineStr">
        <is>
          <t>jesus de la buena esperanza</t>
        </is>
      </c>
      <c r="AG407" s="25" t="inlineStr">
        <is>
          <t>el salado</t>
        </is>
      </c>
      <c r="AJ407" s="25" t="inlineStr">
        <is>
          <t>El Salado</t>
        </is>
      </c>
      <c r="AO407" s="25" t="n">
        <v>6</v>
      </c>
      <c r="AP407" s="34" t="n">
        <v>42542</v>
      </c>
      <c r="AQ407" s="34" t="n">
        <v>42541</v>
      </c>
      <c r="AR407" s="46" t="n"/>
      <c r="AT407" s="25" t="inlineStr">
        <is>
          <t>Auto de archivo</t>
        </is>
      </c>
    </row>
    <row r="408">
      <c r="A408" s="25" t="inlineStr">
        <is>
          <t>404-2016</t>
        </is>
      </c>
      <c r="B408" s="25" t="n">
        <v>393492</v>
      </c>
      <c r="C408" s="25" t="inlineStr">
        <is>
          <t>SUELO</t>
        </is>
      </c>
      <c r="D408" s="25" t="inlineStr">
        <is>
          <t>ESCOMBROS</t>
        </is>
      </c>
      <c r="G408" s="25" t="inlineStr">
        <is>
          <t>se detecta que el sector se convirtio en un botadero de escombros, los cuales caen a la quebrada la ayura</t>
        </is>
      </c>
      <c r="H408" s="25" t="inlineStr">
        <is>
          <t>de oficio( amigos del barrio)</t>
        </is>
      </c>
      <c r="I408" s="25" t="inlineStr">
        <is>
          <t>CL</t>
        </is>
      </c>
      <c r="J408" s="25" t="n">
        <v>36</v>
      </c>
      <c r="L408" s="25" t="inlineStr">
        <is>
          <t>SUR</t>
        </is>
      </c>
      <c r="M408" s="25" t="n">
        <v>27</v>
      </c>
      <c r="N408" s="25" t="inlineStr">
        <is>
          <t>D</t>
        </is>
      </c>
      <c r="O408" s="25" t="n">
        <v>18</v>
      </c>
      <c r="R408" s="25" t="inlineStr">
        <is>
          <t>la inmaculada</t>
        </is>
      </c>
      <c r="S408" s="25" t="inlineStr">
        <is>
          <t>cll 36 sur # 27D 18</t>
        </is>
      </c>
      <c r="T408" s="25" t="inlineStr">
        <is>
          <t>no reporta</t>
        </is>
      </c>
      <c r="U408" s="25" t="inlineStr">
        <is>
          <t>no reporta</t>
        </is>
      </c>
      <c r="V408" s="25" t="inlineStr">
        <is>
          <t>Por determinar</t>
        </is>
      </c>
      <c r="AF408" s="25" t="inlineStr">
        <is>
          <t>estacion palmas</t>
        </is>
      </c>
      <c r="AG408" s="25" t="inlineStr">
        <is>
          <t>estación palmas</t>
        </is>
      </c>
      <c r="AH408" s="25" t="inlineStr">
        <is>
          <t>no reporta</t>
        </is>
      </c>
      <c r="AI408" s="25" t="inlineStr">
        <is>
          <t>no reporta</t>
        </is>
      </c>
      <c r="AJ408" s="25" t="inlineStr">
        <is>
          <t>Las Palmas</t>
        </is>
      </c>
      <c r="AO408" s="25" t="n">
        <v>12</v>
      </c>
      <c r="AP408" s="34" t="n">
        <v>42542</v>
      </c>
      <c r="AQ408" s="34" t="n">
        <v>42557</v>
      </c>
      <c r="AR408" s="46" t="n"/>
      <c r="AT408" s="25" t="inlineStr">
        <is>
          <t>Auto de archivo</t>
        </is>
      </c>
    </row>
    <row r="409">
      <c r="A409" s="25" t="inlineStr">
        <is>
          <t>405-2016</t>
        </is>
      </c>
      <c r="B409" s="25" t="n">
        <v>393491</v>
      </c>
      <c r="C409" s="25" t="inlineStr">
        <is>
          <t>HÍDRICO</t>
        </is>
      </c>
      <c r="G409" s="25" t="inlineStr">
        <is>
          <t>La quebrada ayura pasa por debajo de este puente, al otro lado del mismo la quebrada cambia totalmente de color</t>
        </is>
      </c>
      <c r="H409" s="25" t="inlineStr">
        <is>
          <t>de oficio( amigos del barrio)</t>
        </is>
      </c>
      <c r="I409" s="25" t="inlineStr">
        <is>
          <t>KR</t>
        </is>
      </c>
      <c r="J409" s="25" t="n">
        <v>43</v>
      </c>
      <c r="K409" s="25" t="inlineStr">
        <is>
          <t>A</t>
        </is>
      </c>
      <c r="M409" s="25" t="n">
        <v>25</v>
      </c>
      <c r="P409" s="25" t="inlineStr">
        <is>
          <t>SUR</t>
        </is>
      </c>
      <c r="S409" s="25" t="inlineStr">
        <is>
          <t>cra 43A con calle 25 sur</t>
        </is>
      </c>
      <c r="T409" s="25" t="inlineStr">
        <is>
          <t>no reporta</t>
        </is>
      </c>
      <c r="U409" s="25" t="inlineStr">
        <is>
          <t>no reporta</t>
        </is>
      </c>
      <c r="V409" s="25" t="inlineStr">
        <is>
          <t>quebrada ayura</t>
        </is>
      </c>
      <c r="W409" s="25" t="inlineStr">
        <is>
          <t>KR</t>
        </is>
      </c>
      <c r="X409" s="25" t="n">
        <v>43</v>
      </c>
      <c r="Y409" s="25" t="inlineStr">
        <is>
          <t>A</t>
        </is>
      </c>
      <c r="AA409" s="25" t="n">
        <v>25</v>
      </c>
      <c r="AD409" s="25" t="inlineStr">
        <is>
          <t>SUR</t>
        </is>
      </c>
      <c r="AH409" s="25" t="inlineStr">
        <is>
          <t>no reporta</t>
        </is>
      </c>
      <c r="AI409" s="25" t="inlineStr">
        <is>
          <t>no reporta</t>
        </is>
      </c>
      <c r="AP409" s="34" t="n">
        <v>42542</v>
      </c>
      <c r="AQ409" s="34" t="n">
        <v>42538</v>
      </c>
      <c r="AR409" s="46" t="n"/>
      <c r="AT409" s="25" t="inlineStr">
        <is>
          <t>Auto de archivo</t>
        </is>
      </c>
    </row>
    <row r="410">
      <c r="A410" s="25" t="inlineStr">
        <is>
          <t>406-2016</t>
        </is>
      </c>
      <c r="B410" s="43" t="inlineStr">
        <is>
          <t>relacion con 394                       393602</t>
        </is>
      </c>
      <c r="C410" s="25" t="inlineStr">
        <is>
          <t>SUELO</t>
        </is>
      </c>
      <c r="G410" s="25" t="inlineStr">
        <is>
          <t>Red de alcantarillado roto causando perjuicio a la comunidad</t>
        </is>
      </c>
      <c r="H410" s="25" t="inlineStr">
        <is>
          <t>comunidad</t>
        </is>
      </c>
      <c r="T410" s="25" t="inlineStr">
        <is>
          <t>no reporta</t>
        </is>
      </c>
      <c r="U410" s="25" t="inlineStr">
        <is>
          <t>no reporta</t>
        </is>
      </c>
      <c r="V410" s="25" t="inlineStr">
        <is>
          <t>julio Botero y Dora Elena Lopez</t>
        </is>
      </c>
      <c r="W410" s="25" t="inlineStr">
        <is>
          <t>KR</t>
        </is>
      </c>
      <c r="X410" s="25" t="n">
        <v>23</v>
      </c>
      <c r="AA410" s="25" t="n">
        <v>36</v>
      </c>
      <c r="AB410" s="25" t="inlineStr">
        <is>
          <t>A</t>
        </is>
      </c>
      <c r="AC410" s="25" t="n">
        <v>64</v>
      </c>
      <c r="AF410" s="25" t="inlineStr">
        <is>
          <t>loma del chocho</t>
        </is>
      </c>
      <c r="AG410" s="25" t="inlineStr">
        <is>
          <t>cra 23 # 36a sur 64( cerca a la iglesia purisima concepción)</t>
        </is>
      </c>
      <c r="AH410" s="25" t="inlineStr">
        <is>
          <t>no reporta</t>
        </is>
      </c>
      <c r="AI410" s="25" t="inlineStr">
        <is>
          <t>3113133759-3362699-3104130836</t>
        </is>
      </c>
      <c r="AJ410" s="25" t="inlineStr">
        <is>
          <t>El Chocho</t>
        </is>
      </c>
      <c r="AO410" s="25" t="n">
        <v>5</v>
      </c>
      <c r="AP410" s="34" t="n">
        <v>42542</v>
      </c>
      <c r="AR410" s="46" t="n"/>
      <c r="AT410" s="25" t="inlineStr">
        <is>
          <t>Auto de archivo</t>
        </is>
      </c>
    </row>
    <row r="411">
      <c r="A411" s="25" t="inlineStr">
        <is>
          <t>407-2016</t>
        </is>
      </c>
      <c r="B411" s="25" t="n">
        <v>394205</v>
      </c>
      <c r="C411" s="25" t="inlineStr">
        <is>
          <t>SUELO</t>
        </is>
      </c>
      <c r="D411" s="25" t="inlineStr">
        <is>
          <t>MATERIALES DE CONSTRUCCIÓN</t>
        </is>
      </c>
      <c r="G411" s="25" t="inlineStr">
        <is>
          <t>Estan construyendo un edifcio y tiran el material particulado y escombros que caen al primer piso y a los vecinos</t>
        </is>
      </c>
      <c r="H411" s="25" t="inlineStr">
        <is>
          <t>anonimo</t>
        </is>
      </c>
      <c r="R411" s="25" t="inlineStr">
        <is>
          <t>sebastiana</t>
        </is>
      </c>
      <c r="T411" s="25" t="inlineStr">
        <is>
          <t>no reporta</t>
        </is>
      </c>
      <c r="U411" s="25" t="inlineStr">
        <is>
          <t>no reporta</t>
        </is>
      </c>
      <c r="V411" s="25" t="inlineStr">
        <is>
          <t>por determinar</t>
        </is>
      </c>
      <c r="W411" s="25" t="inlineStr">
        <is>
          <t>DG</t>
        </is>
      </c>
      <c r="X411" s="25" t="n">
        <v>30</v>
      </c>
      <c r="AA411" s="25" t="n">
        <v>35</v>
      </c>
      <c r="AB411" s="25" t="inlineStr">
        <is>
          <t>D</t>
        </is>
      </c>
      <c r="AC411" s="25" t="inlineStr">
        <is>
          <t>051-o 057</t>
        </is>
      </c>
      <c r="AD411" s="25" t="inlineStr">
        <is>
          <t>SUR</t>
        </is>
      </c>
      <c r="AF411" s="25" t="inlineStr">
        <is>
          <t>sebastiana</t>
        </is>
      </c>
      <c r="AG411" s="25" t="inlineStr">
        <is>
          <t>Dg 30 # 35d sur 051 o 057</t>
        </is>
      </c>
      <c r="AH411" s="25" t="inlineStr">
        <is>
          <t>no reporta</t>
        </is>
      </c>
      <c r="AI411" s="25" t="inlineStr">
        <is>
          <t>no reporta</t>
        </is>
      </c>
      <c r="AJ411" s="25" t="inlineStr">
        <is>
          <t>La Sebastiana</t>
        </is>
      </c>
      <c r="AO411" s="25" t="n">
        <v>3</v>
      </c>
      <c r="AP411" s="34" t="n">
        <v>42542</v>
      </c>
      <c r="AQ411" s="34" t="n">
        <v>42552</v>
      </c>
      <c r="AR411" s="46" t="n"/>
      <c r="AT411" s="25" t="inlineStr">
        <is>
          <t>Auto de archivo</t>
        </is>
      </c>
    </row>
    <row r="412">
      <c r="A412" s="25" t="inlineStr">
        <is>
          <t>408-2016</t>
        </is>
      </c>
      <c r="B412" s="25" t="n">
        <v>380334</v>
      </c>
      <c r="C412" s="25" t="inlineStr">
        <is>
          <t>FAUNA DOMÉSTICA</t>
        </is>
      </c>
      <c r="G412" s="25" t="inlineStr">
        <is>
          <t>tenencia de mascotas peligrosas en la via sin bozal</t>
        </is>
      </c>
      <c r="H412" s="25" t="inlineStr">
        <is>
          <t>juan pablo celedon</t>
        </is>
      </c>
      <c r="R412" s="25" t="inlineStr">
        <is>
          <t>el atravazado</t>
        </is>
      </c>
      <c r="T412" s="25" t="n">
        <v>98556631</v>
      </c>
      <c r="U412" s="25" t="inlineStr">
        <is>
          <t>no reporta</t>
        </is>
      </c>
      <c r="V412" s="25" t="inlineStr">
        <is>
          <t>silvia olarte</t>
        </is>
      </c>
      <c r="W412" s="25" t="inlineStr">
        <is>
          <t>CL</t>
        </is>
      </c>
      <c r="X412" s="25" t="n">
        <v>23</v>
      </c>
      <c r="Z412" s="25" t="inlineStr">
        <is>
          <t>SUR</t>
        </is>
      </c>
      <c r="AA412" s="25" t="n">
        <v>15</v>
      </c>
      <c r="AC412" s="25" t="n">
        <v>175</v>
      </c>
      <c r="AF412" s="25" t="inlineStr">
        <is>
          <t>el atravezado</t>
        </is>
      </c>
      <c r="AG412" s="25" t="inlineStr">
        <is>
          <t>cll 23 sur # 15 175 casa 138</t>
        </is>
      </c>
      <c r="AH412" s="25" t="inlineStr">
        <is>
          <t>no reporta</t>
        </is>
      </c>
      <c r="AI412" s="25" t="inlineStr">
        <is>
          <t>no reporta</t>
        </is>
      </c>
      <c r="AJ412" s="25" t="inlineStr">
        <is>
          <t>Loma El Atravezado</t>
        </is>
      </c>
      <c r="AP412" s="34" t="n">
        <v>42542</v>
      </c>
      <c r="AQ412" s="34" t="n">
        <v>43644</v>
      </c>
      <c r="AR412" s="46" t="n"/>
      <c r="AT412" s="25" t="inlineStr">
        <is>
          <t>Auto de archivo</t>
        </is>
      </c>
    </row>
    <row r="413">
      <c r="A413" s="25" t="inlineStr">
        <is>
          <t>409-2016</t>
        </is>
      </c>
      <c r="B413" s="25" t="n">
        <v>395407</v>
      </c>
      <c r="C413" s="25" t="inlineStr">
        <is>
          <t>FAUNA DOMÉSTICA</t>
        </is>
      </c>
      <c r="G413" s="25" t="inlineStr">
        <is>
          <t>perro que ataca a otro al pasar la calle</t>
        </is>
      </c>
      <c r="H413" s="25" t="inlineStr">
        <is>
          <t>Maria Alejandra Palacio</t>
        </is>
      </c>
      <c r="I413" s="25" t="inlineStr">
        <is>
          <t>CL</t>
        </is>
      </c>
      <c r="J413" s="25" t="n">
        <v>46</v>
      </c>
      <c r="K413" s="25" t="inlineStr">
        <is>
          <t>A</t>
        </is>
      </c>
      <c r="L413" s="25" t="inlineStr">
        <is>
          <t>SUR</t>
        </is>
      </c>
      <c r="M413" s="25" t="n">
        <v>40</v>
      </c>
      <c r="N413" s="25" t="inlineStr">
        <is>
          <t>A</t>
        </is>
      </c>
      <c r="O413" s="25" t="n">
        <v>61</v>
      </c>
      <c r="R413" s="25" t="inlineStr">
        <is>
          <t>la  paz</t>
        </is>
      </c>
      <c r="S413" s="25" t="inlineStr">
        <is>
          <t>clle 46a sur # 40a 61 apto 203 B1C</t>
        </is>
      </c>
      <c r="T413" s="25" t="n">
        <v>1037637947</v>
      </c>
      <c r="U413" s="25" t="n">
        <v>3006720180</v>
      </c>
      <c r="V413" s="25" t="inlineStr">
        <is>
          <t>Edwin Jaramillo</t>
        </is>
      </c>
      <c r="W413" s="25" t="inlineStr">
        <is>
          <t>CL</t>
        </is>
      </c>
      <c r="X413" s="25" t="n">
        <v>48</v>
      </c>
      <c r="Y413" s="25" t="inlineStr">
        <is>
          <t>D</t>
        </is>
      </c>
      <c r="Z413" s="25" t="inlineStr">
        <is>
          <t>SUR</t>
        </is>
      </c>
      <c r="AA413" s="25" t="n">
        <v>42</v>
      </c>
      <c r="AB413" s="25" t="inlineStr">
        <is>
          <t>BB</t>
        </is>
      </c>
      <c r="AC413" s="25" t="n">
        <v>17</v>
      </c>
      <c r="AF413" s="25" t="inlineStr">
        <is>
          <t>señorial</t>
        </is>
      </c>
      <c r="AG413" s="25" t="inlineStr">
        <is>
          <t>clle 48D sur # 42BB 17 BI 4.05 apto 203</t>
        </is>
      </c>
      <c r="AH413" s="25" t="inlineStr">
        <is>
          <t>no reporta</t>
        </is>
      </c>
      <c r="AI413" s="25" t="inlineStr">
        <is>
          <t>no reporta</t>
        </is>
      </c>
      <c r="AJ413" s="25" t="inlineStr">
        <is>
          <t>El Trianón</t>
        </is>
      </c>
      <c r="AO413" s="25" t="n">
        <v>7</v>
      </c>
      <c r="AP413" s="34" t="n">
        <v>42549</v>
      </c>
      <c r="AQ413" s="34" t="n">
        <v>42542</v>
      </c>
      <c r="AR413" s="46" t="n"/>
      <c r="AT413" s="25" t="inlineStr">
        <is>
          <t>Auto de archivo</t>
        </is>
      </c>
    </row>
    <row r="414">
      <c r="A414" s="25" t="inlineStr">
        <is>
          <t>410-2016</t>
        </is>
      </c>
      <c r="B414" s="25" t="n">
        <v>136723</v>
      </c>
      <c r="C414" s="25" t="inlineStr">
        <is>
          <t>FAUNA DOMÉSTICA</t>
        </is>
      </c>
      <c r="G414" s="25" t="inlineStr">
        <is>
          <t>Caninos que causan molestias a los vecinos con las exccretas</t>
        </is>
      </c>
      <c r="H414" s="25" t="inlineStr">
        <is>
          <t xml:space="preserve">Xelina Rueda </t>
        </is>
      </c>
      <c r="I414" s="25" t="inlineStr">
        <is>
          <t>DG</t>
        </is>
      </c>
      <c r="J414" s="25" t="n">
        <v>29</v>
      </c>
      <c r="M414" s="25" t="n">
        <v>28</v>
      </c>
      <c r="O414" s="25" t="n">
        <v>4</v>
      </c>
      <c r="P414" s="25" t="inlineStr">
        <is>
          <t>SUR</t>
        </is>
      </c>
      <c r="S414" s="25" t="inlineStr">
        <is>
          <t>Dg 29 # 28 sur 04</t>
        </is>
      </c>
      <c r="T414" s="25" t="n">
        <v>42874167</v>
      </c>
      <c r="V414" s="25" t="inlineStr">
        <is>
          <t>no reporta nombre</t>
        </is>
      </c>
      <c r="W414" s="25" t="inlineStr">
        <is>
          <t>DG</t>
        </is>
      </c>
      <c r="X414" s="25" t="n">
        <v>29</v>
      </c>
      <c r="Z414" s="25" t="inlineStr">
        <is>
          <t>SUR</t>
        </is>
      </c>
      <c r="AA414" s="25" t="n">
        <v>28</v>
      </c>
      <c r="AC414" s="25" t="n">
        <v>4</v>
      </c>
      <c r="AH414" s="25" t="inlineStr">
        <is>
          <t>no reporta</t>
        </is>
      </c>
      <c r="AI414" s="25" t="inlineStr">
        <is>
          <t>no reporta</t>
        </is>
      </c>
      <c r="AP414" s="34" t="n">
        <v>42549</v>
      </c>
      <c r="AQ414" s="34" t="n">
        <v>42556</v>
      </c>
      <c r="AR414" s="46" t="n"/>
      <c r="AT414" s="25" t="inlineStr">
        <is>
          <t>Auto de archivo</t>
        </is>
      </c>
    </row>
    <row r="415">
      <c r="A415" s="25" t="inlineStr">
        <is>
          <t>411-2016</t>
        </is>
      </c>
      <c r="B415" s="25" t="n">
        <v>395972</v>
      </c>
      <c r="C415" s="25" t="inlineStr">
        <is>
          <t>FAUNA DOMÉSTICA</t>
        </is>
      </c>
      <c r="G415" s="25" t="inlineStr">
        <is>
          <t>El perro de propiedad del señor Luis Miguel ataco mi perro</t>
        </is>
      </c>
      <c r="H415" s="25" t="inlineStr">
        <is>
          <t>Paola Andrea Velez</t>
        </is>
      </c>
      <c r="I415" s="25" t="inlineStr">
        <is>
          <t>CL</t>
        </is>
      </c>
      <c r="J415" s="25" t="n">
        <v>45</v>
      </c>
      <c r="K415" s="25" t="inlineStr">
        <is>
          <t>B</t>
        </is>
      </c>
      <c r="L415" s="25" t="inlineStr">
        <is>
          <t>SUR</t>
        </is>
      </c>
      <c r="M415" s="25" t="n">
        <v>38</v>
      </c>
      <c r="O415" s="25" t="n">
        <v>288</v>
      </c>
      <c r="R415" s="25" t="inlineStr">
        <is>
          <t>trianon</t>
        </is>
      </c>
      <c r="S415" s="25" t="inlineStr">
        <is>
          <t>clle 45b sur 38-288</t>
        </is>
      </c>
      <c r="T415" s="25" t="inlineStr">
        <is>
          <t>no reporta</t>
        </is>
      </c>
      <c r="U415" s="25" t="n">
        <v>3341080</v>
      </c>
      <c r="V415" s="25" t="inlineStr">
        <is>
          <t>Luis Miguel Quintero Calle</t>
        </is>
      </c>
      <c r="W415" s="25" t="inlineStr">
        <is>
          <t>CL</t>
        </is>
      </c>
      <c r="X415" s="25" t="n">
        <v>45</v>
      </c>
      <c r="Z415" s="25" t="inlineStr">
        <is>
          <t>SUR</t>
        </is>
      </c>
      <c r="AA415" s="25" t="n">
        <v>38</v>
      </c>
      <c r="AC415" s="25" t="n">
        <v>288</v>
      </c>
      <c r="AF415" s="25" t="inlineStr">
        <is>
          <t>enhtre el trianon y las antillas</t>
        </is>
      </c>
      <c r="AG415" s="25" t="inlineStr">
        <is>
          <t>clle 45 sur # 38-288</t>
        </is>
      </c>
      <c r="AH415" s="25" t="inlineStr">
        <is>
          <t>no reporta</t>
        </is>
      </c>
      <c r="AI415" s="25" t="n">
        <v>3184065503</v>
      </c>
      <c r="AJ415" s="25" t="inlineStr">
        <is>
          <t>El Trianón</t>
        </is>
      </c>
      <c r="AO415" s="25" t="n">
        <v>7</v>
      </c>
      <c r="AP415" s="34" t="n">
        <v>42549</v>
      </c>
      <c r="AQ415" s="34" t="n">
        <v>42565</v>
      </c>
      <c r="AR415" s="46" t="n"/>
      <c r="AT415" s="25" t="inlineStr">
        <is>
          <t>Auto de archivo</t>
        </is>
      </c>
    </row>
    <row r="416">
      <c r="A416" s="25" t="inlineStr">
        <is>
          <t>412-2016</t>
        </is>
      </c>
      <c r="B416" s="25" t="inlineStr">
        <is>
          <t>395706 - 6698</t>
        </is>
      </c>
      <c r="C416" s="25" t="inlineStr">
        <is>
          <t>HÍDRICO</t>
        </is>
      </c>
      <c r="G416" s="25" t="inlineStr">
        <is>
          <t xml:space="preserve"> construccion de boux couvert</t>
        </is>
      </c>
      <c r="H416" s="25" t="inlineStr">
        <is>
          <t>de oficio</t>
        </is>
      </c>
      <c r="R416" s="25" t="inlineStr">
        <is>
          <t xml:space="preserve">las palmas </t>
        </is>
      </c>
      <c r="T416" s="25" t="inlineStr">
        <is>
          <t>no reporta</t>
        </is>
      </c>
      <c r="U416" s="25" t="inlineStr">
        <is>
          <t>no reporta</t>
        </is>
      </c>
      <c r="V416" s="25" t="inlineStr">
        <is>
          <t>Parcelación  Belomonte  - Arquitectura y Concreto</t>
        </is>
      </c>
      <c r="AF416" s="25" t="inlineStr">
        <is>
          <t>las palmas antes del peaje</t>
        </is>
      </c>
      <c r="AH416" s="25" t="inlineStr">
        <is>
          <t>no reporta</t>
        </is>
      </c>
      <c r="AI416" s="25" t="inlineStr">
        <is>
          <t>no reporta</t>
        </is>
      </c>
      <c r="AJ416" s="25" t="inlineStr">
        <is>
          <t>Las Palmas</t>
        </is>
      </c>
      <c r="AO416" s="25" t="n">
        <v>12</v>
      </c>
      <c r="AP416" s="34" t="n">
        <v>42549</v>
      </c>
      <c r="AQ416" s="34" t="n">
        <v>42588</v>
      </c>
      <c r="AR416" s="46" t="n"/>
      <c r="AS416" s="25" t="inlineStr">
        <is>
          <t>Remisión u otros</t>
        </is>
      </c>
      <c r="AT416" s="25" t="inlineStr">
        <is>
          <t>Auto de archivo</t>
        </is>
      </c>
      <c r="AU416" s="34" t="inlineStr">
        <is>
          <t>Corantioquia</t>
        </is>
      </c>
      <c r="AV416" s="38" t="n">
        <v>42549</v>
      </c>
      <c r="AW416" s="37" t="inlineStr">
        <is>
          <t>J.Guzman</t>
        </is>
      </c>
    </row>
    <row r="417">
      <c r="A417" s="25" t="inlineStr">
        <is>
          <t>413-2016</t>
        </is>
      </c>
      <c r="B417" s="25" t="n">
        <v>395708</v>
      </c>
      <c r="C417" s="25" t="inlineStr">
        <is>
          <t>SUELO</t>
        </is>
      </c>
      <c r="D417" s="25" t="inlineStr">
        <is>
          <t>RESIDUOS SOLIDOS</t>
        </is>
      </c>
      <c r="G417" s="25" t="inlineStr">
        <is>
          <t>restaurante trabaja en horas de la noche y les colocan las basuras a los vecinos</t>
        </is>
      </c>
      <c r="H417" s="25" t="inlineStr">
        <is>
          <t>cominidad</t>
        </is>
      </c>
      <c r="R417" s="25" t="inlineStr">
        <is>
          <t>jardines</t>
        </is>
      </c>
      <c r="T417" s="25" t="inlineStr">
        <is>
          <t>no reporta</t>
        </is>
      </c>
      <c r="U417" s="25" t="inlineStr">
        <is>
          <t>no reporta</t>
        </is>
      </c>
      <c r="V417" s="25" t="inlineStr">
        <is>
          <t>restaurante milagros, barrio jardines, no reporta nomenclatura</t>
        </is>
      </c>
      <c r="AG417" s="25" t="inlineStr">
        <is>
          <t>no reporta nomenclatura</t>
        </is>
      </c>
      <c r="AH417" s="25" t="inlineStr">
        <is>
          <t>no reporta</t>
        </is>
      </c>
      <c r="AI417" s="25" t="inlineStr">
        <is>
          <t>no reporta</t>
        </is>
      </c>
      <c r="AJ417" s="25" t="inlineStr">
        <is>
          <t>Jardines</t>
        </is>
      </c>
      <c r="AP417" s="34" t="n">
        <v>42549</v>
      </c>
      <c r="AQ417" s="34" t="n">
        <v>42590</v>
      </c>
      <c r="AR417" s="46" t="n"/>
      <c r="AT417" s="25" t="inlineStr">
        <is>
          <t>Auto de archivo</t>
        </is>
      </c>
    </row>
    <row r="418">
      <c r="A418" s="25" t="inlineStr">
        <is>
          <t>414-2016</t>
        </is>
      </c>
      <c r="B418" s="25" t="n">
        <v>395409</v>
      </c>
      <c r="C418" s="25" t="inlineStr">
        <is>
          <t>FLORA</t>
        </is>
      </c>
      <c r="G418" s="25" t="inlineStr">
        <is>
          <t>Arbol que se encuentra recostado en la pared de mi casa y genera riesgo de caida</t>
        </is>
      </c>
      <c r="H418" s="25" t="inlineStr">
        <is>
          <t>Ruth Elena Ochoa</t>
        </is>
      </c>
      <c r="I418" s="25" t="inlineStr">
        <is>
          <t>cr</t>
        </is>
      </c>
      <c r="J418" s="25" t="n">
        <v>26</v>
      </c>
      <c r="M418" s="25" t="n">
        <v>41</v>
      </c>
      <c r="N418" s="25" t="inlineStr">
        <is>
          <t xml:space="preserve">A </t>
        </is>
      </c>
      <c r="O418" s="25" t="n">
        <v>70</v>
      </c>
      <c r="P418" s="25" t="inlineStr">
        <is>
          <t xml:space="preserve">sur </t>
        </is>
      </c>
      <c r="R418" s="25" t="inlineStr">
        <is>
          <t>san rafael</t>
        </is>
      </c>
      <c r="S418" s="25" t="inlineStr">
        <is>
          <t>cra  26 # 41 A sur 70</t>
        </is>
      </c>
      <c r="T418" s="25" t="n">
        <v>21439124</v>
      </c>
      <c r="U418" s="25" t="n">
        <v>3328889</v>
      </c>
      <c r="V418" s="25" t="inlineStr">
        <is>
          <t xml:space="preserve">Lucia </t>
        </is>
      </c>
      <c r="AF418" s="25" t="inlineStr">
        <is>
          <t xml:space="preserve">detrás de la casa de la solicitante </t>
        </is>
      </c>
      <c r="AG418" s="25" t="inlineStr">
        <is>
          <t>barrio san rafael</t>
        </is>
      </c>
      <c r="AH418" s="25" t="inlineStr">
        <is>
          <t>no reporta</t>
        </is>
      </c>
      <c r="AI418" s="25" t="inlineStr">
        <is>
          <t>no reporta</t>
        </is>
      </c>
      <c r="AJ418" s="25" t="inlineStr">
        <is>
          <t>san rafael</t>
        </is>
      </c>
      <c r="AO418" s="25" t="n">
        <v>6</v>
      </c>
      <c r="AP418" s="34" t="n">
        <v>42549</v>
      </c>
      <c r="AQ418" s="34" t="n">
        <v>42592</v>
      </c>
      <c r="AR418" s="46" t="n"/>
      <c r="AT418" s="25" t="inlineStr">
        <is>
          <t>Auto de archivo</t>
        </is>
      </c>
      <c r="AU418" s="25" t="inlineStr">
        <is>
          <t>Remitido a OOPP</t>
        </is>
      </c>
    </row>
    <row r="419">
      <c r="A419" s="25" t="inlineStr">
        <is>
          <t>415-2016</t>
        </is>
      </c>
      <c r="B419" s="25" t="n">
        <v>395408</v>
      </c>
      <c r="C419" s="25" t="inlineStr">
        <is>
          <t>SUELO</t>
        </is>
      </c>
      <c r="D419" s="25" t="inlineStr">
        <is>
          <t>RESIDUOS SOLIDOS</t>
        </is>
      </c>
      <c r="G419" s="25" t="inlineStr">
        <is>
          <t>En el pasaje de la iglesia de santa barbara al frente del supermercado tiraron escombros</t>
        </is>
      </c>
      <c r="H419" s="25" t="inlineStr">
        <is>
          <t>anonimo</t>
        </is>
      </c>
      <c r="AP419" s="34" t="n"/>
      <c r="AQ419" s="34" t="n">
        <v>42551</v>
      </c>
      <c r="AR419" s="46" t="n"/>
      <c r="AT419" s="25" t="inlineStr">
        <is>
          <t>Auto de archivo</t>
        </is>
      </c>
    </row>
    <row r="420">
      <c r="A420" s="25" t="inlineStr">
        <is>
          <t>416-2016</t>
        </is>
      </c>
      <c r="B420" s="25" t="n">
        <v>396492</v>
      </c>
      <c r="D420" s="25" t="inlineStr">
        <is>
          <t>RESIDUOS SOLIDOS</t>
        </is>
      </c>
      <c r="G420" s="25" t="inlineStr">
        <is>
          <t>Quemas de residuos vegetales en predio privado</t>
        </is>
      </c>
      <c r="H420" s="25" t="inlineStr">
        <is>
          <t>De oficio</t>
        </is>
      </c>
      <c r="V420" s="25" t="inlineStr">
        <is>
          <t>Catalina Restrepo Aristizabal</t>
        </is>
      </c>
      <c r="AG420" s="25" t="inlineStr">
        <is>
          <t>Finca Fuente Piedra</t>
        </is>
      </c>
      <c r="AH420" s="25" t="n">
        <v>43565087</v>
      </c>
      <c r="AI420" s="25" t="n">
        <v>3006644678</v>
      </c>
      <c r="AK420" s="25" t="inlineStr">
        <is>
          <t>Pantanillo</t>
        </is>
      </c>
      <c r="AO420" s="25" t="n">
        <v>12</v>
      </c>
      <c r="AP420" s="61" t="n">
        <v>42550</v>
      </c>
      <c r="AQ420" s="34" t="n">
        <v>42549</v>
      </c>
      <c r="AR420" s="46" t="n"/>
      <c r="AT420" s="25" t="inlineStr">
        <is>
          <t>Auto de archivo</t>
        </is>
      </c>
      <c r="AU420" s="25" t="inlineStr">
        <is>
          <t>Comparendo ambiental</t>
        </is>
      </c>
      <c r="AV420" s="38" t="n">
        <v>42549</v>
      </c>
      <c r="AW420" s="37" t="inlineStr">
        <is>
          <t>J. Restrepo - S. bustamante</t>
        </is>
      </c>
    </row>
    <row r="421">
      <c r="A421" s="25" t="inlineStr">
        <is>
          <t>417-2016</t>
        </is>
      </c>
      <c r="B421" s="25" t="n">
        <v>396490</v>
      </c>
      <c r="D421" s="25" t="inlineStr">
        <is>
          <t>RESIDUOS SOLIDOS</t>
        </is>
      </c>
      <c r="G421" s="25" t="inlineStr">
        <is>
          <t>Quemas de residuos vegetales en predio privado</t>
        </is>
      </c>
      <c r="H421" s="25" t="inlineStr">
        <is>
          <t>De oficio</t>
        </is>
      </c>
      <c r="V421" s="25" t="inlineStr">
        <is>
          <t>Hugo Londoño</t>
        </is>
      </c>
      <c r="AG421" s="25" t="inlineStr">
        <is>
          <t>Finca Cerca a Escuela Perico</t>
        </is>
      </c>
      <c r="AH421" s="25" t="n">
        <v>70123610</v>
      </c>
      <c r="AI421" s="25" t="n">
        <v>3176803139</v>
      </c>
      <c r="AK421" s="25" t="inlineStr">
        <is>
          <t>Perico</t>
        </is>
      </c>
      <c r="AO421" s="25" t="n">
        <v>12</v>
      </c>
      <c r="AP421" s="61" t="n">
        <v>42550</v>
      </c>
      <c r="AQ421" s="34" t="n">
        <v>42549</v>
      </c>
      <c r="AR421" s="46" t="n"/>
      <c r="AT421" s="25" t="inlineStr">
        <is>
          <t>Auto de archivo</t>
        </is>
      </c>
      <c r="AU421" s="25" t="inlineStr">
        <is>
          <t>Comparendo ambiental</t>
        </is>
      </c>
      <c r="AV421" s="38" t="n">
        <v>42550</v>
      </c>
      <c r="AW421" s="37" t="inlineStr">
        <is>
          <t>J. Restrepo - S. bustamante</t>
        </is>
      </c>
    </row>
    <row r="422">
      <c r="A422" s="25" t="inlineStr">
        <is>
          <t>418-2016</t>
        </is>
      </c>
      <c r="B422" s="25" t="n">
        <v>396395</v>
      </c>
      <c r="D422" s="25" t="inlineStr">
        <is>
          <t>RESIDUOS SOLIDOS</t>
        </is>
      </c>
      <c r="G422" s="25" t="inlineStr">
        <is>
          <t>Escombros en espacio público sin autorización</t>
        </is>
      </c>
      <c r="H422" s="25" t="inlineStr">
        <is>
          <t>De oficio</t>
        </is>
      </c>
      <c r="S422" s="25" t="inlineStr">
        <is>
          <t>no repora direccion del peticionario</t>
        </is>
      </c>
      <c r="T422" s="25" t="inlineStr">
        <is>
          <t>no reporta</t>
        </is>
      </c>
      <c r="U422" s="25" t="inlineStr">
        <is>
          <t>no reporta</t>
        </is>
      </c>
      <c r="V422" s="25" t="inlineStr">
        <is>
          <t>Flor y Gustavo</t>
        </is>
      </c>
      <c r="W422" s="25" t="inlineStr">
        <is>
          <t>CL</t>
        </is>
      </c>
      <c r="X422" s="25" t="n">
        <v>41</v>
      </c>
      <c r="Y422" s="25" t="inlineStr">
        <is>
          <t>B</t>
        </is>
      </c>
      <c r="Z422" s="25" t="inlineStr">
        <is>
          <t>SUR</t>
        </is>
      </c>
      <c r="AA422" s="25" t="n">
        <v>25</v>
      </c>
      <c r="AB422" s="25" t="inlineStr">
        <is>
          <t>A</t>
        </is>
      </c>
      <c r="AC422" s="25" t="n">
        <v>2</v>
      </c>
      <c r="AE422" s="25" t="n">
        <v>3</v>
      </c>
      <c r="AF422" s="25" t="inlineStr">
        <is>
          <t>san rafael</t>
        </is>
      </c>
      <c r="AG422" s="25">
        <f>CONCATENATE(W422," ",X422," ",Y422," ",Z422," ",AA422," ",AB422," ",AC422," ",AD422," ",AE422," ",AF422)</f>
        <v/>
      </c>
      <c r="AH422" s="25" t="inlineStr">
        <is>
          <t>no reporta</t>
        </is>
      </c>
      <c r="AI422" s="25" t="inlineStr">
        <is>
          <t>no reporta</t>
        </is>
      </c>
      <c r="AJ422" s="25" t="inlineStr">
        <is>
          <t>San Rafael</t>
        </is>
      </c>
      <c r="AO422" s="25" t="n">
        <v>6</v>
      </c>
      <c r="AP422" s="61" t="n">
        <v>42549</v>
      </c>
      <c r="AQ422" s="34" t="n">
        <v>42546</v>
      </c>
      <c r="AR422" s="46" t="n"/>
      <c r="AT422" s="25" t="inlineStr">
        <is>
          <t>Auto de archivo</t>
        </is>
      </c>
    </row>
    <row r="423">
      <c r="A423" s="25" t="inlineStr">
        <is>
          <t>419-2016</t>
        </is>
      </c>
      <c r="B423" s="25" t="n">
        <v>396396</v>
      </c>
      <c r="D423" s="25" t="inlineStr">
        <is>
          <t>ESCOMBROS</t>
        </is>
      </c>
      <c r="G423" s="25" t="inlineStr">
        <is>
          <t>tienen unos escombros hace mas de 20 dias y la gente aprovecha para acumular residuos</t>
        </is>
      </c>
      <c r="H423" s="25" t="inlineStr">
        <is>
          <t>Porfirio Vasquez</t>
        </is>
      </c>
      <c r="R423" s="25" t="inlineStr">
        <is>
          <t>mesa</t>
        </is>
      </c>
      <c r="T423" s="25" t="n">
        <v>3500574</v>
      </c>
      <c r="U423" s="25" t="n">
        <v>5977682</v>
      </c>
      <c r="V423" s="25" t="inlineStr">
        <is>
          <t>Leticia Arboleda</t>
        </is>
      </c>
      <c r="W423" s="25" t="inlineStr">
        <is>
          <t>KR</t>
        </is>
      </c>
      <c r="X423" s="25" t="n">
        <v>32</v>
      </c>
      <c r="Z423" s="25" t="inlineStr">
        <is>
          <t>SUR</t>
        </is>
      </c>
      <c r="AA423" s="25" t="n">
        <v>38</v>
      </c>
      <c r="AC423" s="25" t="n">
        <v>29</v>
      </c>
      <c r="AF423" s="25" t="inlineStr">
        <is>
          <t>barrio mesa</t>
        </is>
      </c>
      <c r="AG423" s="25" t="inlineStr">
        <is>
          <t>cra 32 # 38 sur 29</t>
        </is>
      </c>
      <c r="AH423" s="25" t="inlineStr">
        <is>
          <t>no reporta</t>
        </is>
      </c>
      <c r="AI423" s="25" t="inlineStr">
        <is>
          <t>no reporta</t>
        </is>
      </c>
      <c r="AJ423" s="25" t="inlineStr">
        <is>
          <t>Mesa</t>
        </is>
      </c>
      <c r="AO423" s="25" t="n">
        <v>9</v>
      </c>
      <c r="AP423" s="34" t="n">
        <v>42551</v>
      </c>
      <c r="AQ423" s="34" t="n">
        <v>42576</v>
      </c>
      <c r="AR423" s="46" t="n"/>
      <c r="AT423" s="25" t="inlineStr">
        <is>
          <t>Auto de archivo</t>
        </is>
      </c>
    </row>
    <row r="424">
      <c r="A424" s="25" t="inlineStr">
        <is>
          <t>420-2016</t>
        </is>
      </c>
      <c r="B424" s="25" t="n">
        <v>396162</v>
      </c>
      <c r="G424" s="25" t="inlineStr">
        <is>
          <t>hay un arbol que esta causando perjuicio porque las hojas caen a los techos</t>
        </is>
      </c>
      <c r="H424" s="25" t="inlineStr">
        <is>
          <t>Blanca Fernandez</t>
        </is>
      </c>
      <c r="R424" s="25" t="inlineStr">
        <is>
          <t xml:space="preserve">la mina </t>
        </is>
      </c>
      <c r="S424" s="25" t="inlineStr">
        <is>
          <t xml:space="preserve">sin nomenclatura </t>
        </is>
      </c>
      <c r="U424" s="25" t="inlineStr">
        <is>
          <t>3012470-2060000</t>
        </is>
      </c>
      <c r="V424" s="25" t="inlineStr">
        <is>
          <t>por determinar</t>
        </is>
      </c>
      <c r="W424" s="25" t="inlineStr">
        <is>
          <t>CL</t>
        </is>
      </c>
      <c r="X424" s="25" t="n">
        <v>40</v>
      </c>
      <c r="Y424" s="25" t="inlineStr">
        <is>
          <t>D</t>
        </is>
      </c>
      <c r="Z424" s="25" t="inlineStr">
        <is>
          <t>SUR</t>
        </is>
      </c>
      <c r="AA424" s="25" t="n">
        <v>25</v>
      </c>
      <c r="AB424" s="25" t="inlineStr">
        <is>
          <t>B</t>
        </is>
      </c>
      <c r="AC424" s="25" t="n">
        <v>80</v>
      </c>
      <c r="AF424" s="25" t="inlineStr">
        <is>
          <t>la mina</t>
        </is>
      </c>
      <c r="AG424" s="25" t="inlineStr">
        <is>
          <t>calle 40D sur # 25B 80</t>
        </is>
      </c>
      <c r="AH424" s="25" t="inlineStr">
        <is>
          <t>no reporta</t>
        </is>
      </c>
      <c r="AI424" s="25" t="inlineStr">
        <is>
          <t>no reporta</t>
        </is>
      </c>
      <c r="AJ424" s="25" t="inlineStr">
        <is>
          <t xml:space="preserve">La Mina </t>
        </is>
      </c>
      <c r="AO424" s="25" t="n">
        <v>6</v>
      </c>
      <c r="AP424" s="34" t="n">
        <v>42551</v>
      </c>
      <c r="AQ424" s="34" t="n">
        <v>42731</v>
      </c>
      <c r="AR424" s="46" t="n"/>
      <c r="AT424" s="25" t="inlineStr">
        <is>
          <t>Auto de archivo</t>
        </is>
      </c>
    </row>
    <row r="425">
      <c r="A425" s="25" t="inlineStr">
        <is>
          <t>421-2016</t>
        </is>
      </c>
      <c r="B425" s="25" t="n">
        <v>396160</v>
      </c>
      <c r="D425" s="25" t="inlineStr">
        <is>
          <t>RESIDUOS SOLIDOS</t>
        </is>
      </c>
      <c r="G425" s="25" t="inlineStr">
        <is>
          <t>tiran todos los sobrantes de comoda a la calle y esto genera amos olores</t>
        </is>
      </c>
      <c r="H425" s="25" t="inlineStr">
        <is>
          <t>de oficio</t>
        </is>
      </c>
      <c r="R425" s="25" t="inlineStr">
        <is>
          <t>por el polideportivo</t>
        </is>
      </c>
      <c r="S425" s="25" t="inlineStr">
        <is>
          <t xml:space="preserve">sin nomenclatura </t>
        </is>
      </c>
      <c r="T425" s="25" t="inlineStr">
        <is>
          <t>no reporta</t>
        </is>
      </c>
      <c r="U425" s="25" t="inlineStr">
        <is>
          <t>no reporta</t>
        </is>
      </c>
      <c r="V425" s="25" t="inlineStr">
        <is>
          <t>bodega 113</t>
        </is>
      </c>
      <c r="W425" s="25" t="inlineStr">
        <is>
          <t>KR</t>
        </is>
      </c>
      <c r="X425" s="25" t="n">
        <v>46</v>
      </c>
      <c r="AA425" s="25" t="n">
        <v>48</v>
      </c>
      <c r="AB425" s="25" t="inlineStr">
        <is>
          <t>C</t>
        </is>
      </c>
      <c r="AC425" s="25" t="n">
        <v>40</v>
      </c>
      <c r="AF425" s="25" t="inlineStr">
        <is>
          <t>por el polideportivo</t>
        </is>
      </c>
      <c r="AG425" s="25" t="inlineStr">
        <is>
          <t>Cra 46 # 48 c sur 40</t>
        </is>
      </c>
      <c r="AH425" s="25" t="inlineStr">
        <is>
          <t>no reporta</t>
        </is>
      </c>
      <c r="AI425" s="25" t="inlineStr">
        <is>
          <t>no reporta</t>
        </is>
      </c>
      <c r="AP425" s="34" t="n">
        <v>42551</v>
      </c>
      <c r="AQ425" s="34" t="n">
        <v>42576</v>
      </c>
      <c r="AR425" s="46" t="n"/>
      <c r="AT425" s="25" t="inlineStr">
        <is>
          <t>Auto de archivo</t>
        </is>
      </c>
    </row>
    <row r="426">
      <c r="A426" s="25" t="inlineStr">
        <is>
          <t>422-2016</t>
        </is>
      </c>
      <c r="B426" s="25" t="n">
        <v>396161</v>
      </c>
      <c r="G426" s="25" t="inlineStr">
        <is>
          <t>Bolsas de basura llenas de lechugas</t>
        </is>
      </c>
      <c r="H426" s="25" t="inlineStr">
        <is>
          <t>de oficio</t>
        </is>
      </c>
      <c r="S426" s="25" t="inlineStr">
        <is>
          <t xml:space="preserve">sin nomenclatura </t>
        </is>
      </c>
      <c r="T426" s="25" t="inlineStr">
        <is>
          <t>no reporta</t>
        </is>
      </c>
      <c r="U426" s="25" t="inlineStr">
        <is>
          <t>no reporta</t>
        </is>
      </c>
      <c r="V426" s="25" t="inlineStr">
        <is>
          <t>Javier Gomez</t>
        </is>
      </c>
      <c r="W426" s="25" t="inlineStr">
        <is>
          <t>CL</t>
        </is>
      </c>
      <c r="X426" s="25" t="n">
        <v>46</v>
      </c>
      <c r="Z426" s="25" t="inlineStr">
        <is>
          <t>SUR</t>
        </is>
      </c>
      <c r="AA426" s="25" t="n">
        <v>45</v>
      </c>
      <c r="AC426" s="25" t="n">
        <v>67</v>
      </c>
      <c r="AG426" s="25" t="inlineStr">
        <is>
          <t>calle 46 # 45 sur 67</t>
        </is>
      </c>
      <c r="AH426" s="25" t="inlineStr">
        <is>
          <t>no reporta</t>
        </is>
      </c>
      <c r="AI426" s="25" t="n">
        <v>2766628</v>
      </c>
      <c r="AP426" s="34" t="n">
        <v>42551</v>
      </c>
      <c r="AQ426" s="34" t="n">
        <v>42515</v>
      </c>
      <c r="AR426" s="46" t="n"/>
      <c r="AT426" s="25" t="inlineStr">
        <is>
          <t>Auto de archivo</t>
        </is>
      </c>
    </row>
    <row r="427">
      <c r="A427" s="25" t="inlineStr">
        <is>
          <t>423-2016</t>
        </is>
      </c>
      <c r="B427" s="25" t="n">
        <v>396230</v>
      </c>
      <c r="G427" s="25" t="inlineStr">
        <is>
          <t>se estan instalando unos recicladores que perjudican el entorno y dejan basura en el anden</t>
        </is>
      </c>
      <c r="H427" s="25" t="inlineStr">
        <is>
          <t>Orlando Garcia</t>
        </is>
      </c>
      <c r="I427" s="25" t="inlineStr">
        <is>
          <t>KR</t>
        </is>
      </c>
      <c r="J427" s="25" t="n">
        <v>27</v>
      </c>
      <c r="K427" s="25" t="inlineStr">
        <is>
          <t>G</t>
        </is>
      </c>
      <c r="L427" s="25" t="inlineStr">
        <is>
          <t>SUR</t>
        </is>
      </c>
      <c r="M427" s="25" t="n">
        <v>35</v>
      </c>
      <c r="O427" s="25" t="n">
        <v>150</v>
      </c>
      <c r="S427" s="25" t="inlineStr">
        <is>
          <t xml:space="preserve">sin nomenclatura </t>
        </is>
      </c>
      <c r="T427" s="25" t="inlineStr">
        <is>
          <t>no reporta</t>
        </is>
      </c>
      <c r="U427" s="25" t="inlineStr">
        <is>
          <t>5700730-3117776363</t>
        </is>
      </c>
      <c r="V427" s="25" t="inlineStr">
        <is>
          <t xml:space="preserve">perjudicante cra 27G con la calle 35 sur x la iglesia nuestra señora de las lomas entre la la urbanizacion Guali y Saltamonte </t>
        </is>
      </c>
      <c r="AG427" s="25" t="inlineStr">
        <is>
          <t>cra 27G con calle 35 sur  entre urb Guali y saltamontes</t>
        </is>
      </c>
      <c r="AH427" s="25" t="inlineStr">
        <is>
          <t>no reporta</t>
        </is>
      </c>
      <c r="AI427" s="25" t="inlineStr">
        <is>
          <t>no reporta</t>
        </is>
      </c>
      <c r="AP427" s="34" t="n">
        <v>42551</v>
      </c>
      <c r="AQ427" s="34" t="n">
        <v>42561</v>
      </c>
      <c r="AR427" s="46" t="n"/>
      <c r="AT427" s="25" t="inlineStr">
        <is>
          <t>Auto de archivo</t>
        </is>
      </c>
    </row>
    <row r="428">
      <c r="A428" s="25" t="inlineStr">
        <is>
          <t>424-2016</t>
        </is>
      </c>
      <c r="B428" s="25" t="n">
        <v>395242</v>
      </c>
      <c r="G428" s="25" t="inlineStr">
        <is>
          <t>afectacion ambiental por parte del apto 201, bloq 14, vecina con fabrica de arepas que produce humo</t>
        </is>
      </c>
      <c r="H428" s="25" t="inlineStr">
        <is>
          <t>Unidad Nazareth</t>
        </is>
      </c>
      <c r="I428" s="25" t="inlineStr">
        <is>
          <t>KR</t>
        </is>
      </c>
      <c r="J428" s="25" t="n">
        <v>24</v>
      </c>
      <c r="K428" s="25" t="inlineStr">
        <is>
          <t>C</t>
        </is>
      </c>
      <c r="M428" s="25" t="n">
        <v>40</v>
      </c>
      <c r="N428" s="25" t="inlineStr">
        <is>
          <t>FF</t>
        </is>
      </c>
      <c r="O428" s="25" t="n">
        <v>48</v>
      </c>
      <c r="R428" s="25" t="inlineStr">
        <is>
          <t>por la mina</t>
        </is>
      </c>
      <c r="S428" s="25" t="inlineStr">
        <is>
          <t>cra 24C # 40ff 48</t>
        </is>
      </c>
      <c r="T428" s="25" t="inlineStr">
        <is>
          <t>Nit 9000086720-9</t>
        </is>
      </c>
      <c r="U428" s="25" t="n">
        <v>5793270</v>
      </c>
      <c r="V428" s="25" t="inlineStr">
        <is>
          <t>Hernando Hernandez</t>
        </is>
      </c>
      <c r="AF428" s="25" t="inlineStr">
        <is>
          <t>la mina</t>
        </is>
      </c>
      <c r="AG428" s="25" t="inlineStr">
        <is>
          <t>Bloque 14  apto 201</t>
        </is>
      </c>
      <c r="AH428" s="25" t="inlineStr">
        <is>
          <t>no reporta</t>
        </is>
      </c>
      <c r="AI428" s="25" t="inlineStr">
        <is>
          <t>no reporta</t>
        </is>
      </c>
      <c r="AJ428" s="25" t="inlineStr">
        <is>
          <t xml:space="preserve">La Mina </t>
        </is>
      </c>
      <c r="AO428" s="25" t="n">
        <v>6</v>
      </c>
      <c r="AP428" s="34" t="n">
        <v>42551</v>
      </c>
      <c r="AQ428" s="34" t="n">
        <v>42544</v>
      </c>
      <c r="AR428" s="46" t="n"/>
      <c r="AT428" s="25" t="inlineStr">
        <is>
          <t>Auto de archivo</t>
        </is>
      </c>
    </row>
    <row r="429">
      <c r="A429" s="25" t="inlineStr">
        <is>
          <t>425-2016</t>
        </is>
      </c>
      <c r="B429" s="25" t="n">
        <v>395252</v>
      </c>
      <c r="D429" s="25" t="inlineStr">
        <is>
          <t>RESIDUOS SOLIDOS</t>
        </is>
      </c>
      <c r="G429" s="25" t="inlineStr">
        <is>
          <t>Inadecuada disposicion de residuos solidos en horas y sitios no permitidos</t>
        </is>
      </c>
      <c r="H429" s="25" t="inlineStr">
        <is>
          <t>ALCALDE</t>
        </is>
      </c>
      <c r="S429" s="25" t="inlineStr">
        <is>
          <t xml:space="preserve">sin nomenclatura </t>
        </is>
      </c>
      <c r="V429" s="25" t="inlineStr">
        <is>
          <t>varios</t>
        </is>
      </c>
      <c r="W429" s="25" t="inlineStr">
        <is>
          <t>KR</t>
        </is>
      </c>
      <c r="X429" s="25" t="n">
        <v>25</v>
      </c>
      <c r="AA429" s="25" t="n">
        <v>39</v>
      </c>
      <c r="AF429" s="25" t="inlineStr">
        <is>
          <t>alcala</t>
        </is>
      </c>
      <c r="AG429" s="25" t="inlineStr">
        <is>
          <t>cra 45 x calle 39 barrio alcala</t>
        </is>
      </c>
      <c r="AH429" s="25" t="inlineStr">
        <is>
          <t>no reporta</t>
        </is>
      </c>
      <c r="AI429" s="25" t="inlineStr">
        <is>
          <t>no reporta</t>
        </is>
      </c>
      <c r="AJ429" s="25" t="inlineStr">
        <is>
          <t>Alcalá</t>
        </is>
      </c>
      <c r="AO429" s="25" t="n">
        <v>8</v>
      </c>
      <c r="AP429" s="34" t="n">
        <v>42551</v>
      </c>
      <c r="AQ429" s="34" t="n">
        <v>42543</v>
      </c>
      <c r="AR429" s="46" t="n"/>
      <c r="AT429" s="25" t="inlineStr">
        <is>
          <t>Auto de archivo</t>
        </is>
      </c>
    </row>
    <row r="430">
      <c r="A430" s="25" t="inlineStr">
        <is>
          <t>426-2016</t>
        </is>
      </c>
      <c r="B430" s="25" t="n">
        <v>396726</v>
      </c>
      <c r="D430" s="25" t="inlineStr">
        <is>
          <t>RESIDUOS SOLIDOS</t>
        </is>
      </c>
      <c r="G430" s="25" t="inlineStr">
        <is>
          <t>Estan arrojando basuras al cause de la quebrada chorrofrio en la parte alta</t>
        </is>
      </c>
      <c r="H430" s="25" t="inlineStr">
        <is>
          <t>Miguel Osorio</t>
        </is>
      </c>
      <c r="I430" s="25" t="inlineStr">
        <is>
          <t>CL</t>
        </is>
      </c>
      <c r="J430" s="25" t="n">
        <v>36</v>
      </c>
      <c r="L430" s="25" t="inlineStr">
        <is>
          <t>SUR</t>
        </is>
      </c>
      <c r="M430" s="25" t="n">
        <v>22</v>
      </c>
      <c r="O430" s="25" t="n">
        <v>11</v>
      </c>
      <c r="R430" s="25" t="inlineStr">
        <is>
          <t>santa catalina</t>
        </is>
      </c>
      <c r="S430" s="25" t="inlineStr">
        <is>
          <t>calle 36 sur # 22-11</t>
        </is>
      </c>
      <c r="T430" s="25" t="inlineStr">
        <is>
          <t>no reporta</t>
        </is>
      </c>
      <c r="U430" s="25" t="inlineStr">
        <is>
          <t>no reporta</t>
        </is>
      </c>
      <c r="V430" s="25" t="inlineStr">
        <is>
          <t>por determinar</t>
        </is>
      </c>
      <c r="AF430" s="25" t="inlineStr">
        <is>
          <t>santa  catlina</t>
        </is>
      </c>
      <c r="AG430" s="25" t="inlineStr">
        <is>
          <t xml:space="preserve">santa catalina </t>
        </is>
      </c>
      <c r="AH430" s="25" t="inlineStr">
        <is>
          <t>no reporta</t>
        </is>
      </c>
      <c r="AI430" s="25" t="inlineStr">
        <is>
          <t>no reporta</t>
        </is>
      </c>
      <c r="AJ430" s="25" t="inlineStr">
        <is>
          <t>Santa Catalina</t>
        </is>
      </c>
      <c r="AO430" s="25" t="n">
        <v>10</v>
      </c>
      <c r="AP430" s="34" t="n">
        <v>42551</v>
      </c>
      <c r="AQ430" s="34" t="n">
        <v>42558</v>
      </c>
      <c r="AR430" s="46" t="n"/>
      <c r="AT430" s="25" t="inlineStr">
        <is>
          <t>Auto de archivo</t>
        </is>
      </c>
    </row>
    <row r="431">
      <c r="A431" s="25" t="inlineStr">
        <is>
          <t>427-2016</t>
        </is>
      </c>
      <c r="B431" s="25" t="n">
        <v>394939</v>
      </c>
      <c r="C431" s="25" t="inlineStr">
        <is>
          <t>AIRE</t>
        </is>
      </c>
      <c r="G431" s="25" t="inlineStr">
        <is>
          <t>parqueadero en zona residencial y contaller de reparacion y pintura para carros, desaseo y contaminacion visual en la via y los andenes</t>
        </is>
      </c>
      <c r="H431" s="25" t="inlineStr">
        <is>
          <t>anonimo</t>
        </is>
      </c>
      <c r="R431" s="25" t="inlineStr">
        <is>
          <t xml:space="preserve">la mina </t>
        </is>
      </c>
      <c r="S431" s="25" t="inlineStr">
        <is>
          <t xml:space="preserve">Cra 29 con 40 c sur </t>
        </is>
      </c>
      <c r="T431" s="25" t="inlineStr">
        <is>
          <t>no reporta</t>
        </is>
      </c>
      <c r="U431" s="25" t="inlineStr">
        <is>
          <t>no reporta</t>
        </is>
      </c>
      <c r="V431" s="25" t="inlineStr">
        <is>
          <t>dueño del parqueadero: Guillermo Mejia Ochoa</t>
        </is>
      </c>
      <c r="W431" s="25" t="inlineStr">
        <is>
          <t>KR</t>
        </is>
      </c>
      <c r="X431" s="25" t="n">
        <v>29</v>
      </c>
      <c r="AA431" s="25" t="n">
        <v>40</v>
      </c>
      <c r="AB431" s="25" t="inlineStr">
        <is>
          <t>C</t>
        </is>
      </c>
      <c r="AD431" s="25" t="inlineStr">
        <is>
          <t>SUR</t>
        </is>
      </c>
      <c r="AF431" s="25" t="inlineStr">
        <is>
          <t>la mina parte baja</t>
        </is>
      </c>
      <c r="AG431" s="25" t="inlineStr">
        <is>
          <t>Cra 29 con 40C sur la mina parte baja</t>
        </is>
      </c>
      <c r="AH431" s="25" t="inlineStr">
        <is>
          <t>no reporta</t>
        </is>
      </c>
      <c r="AI431" s="25" t="inlineStr">
        <is>
          <t>no reporta</t>
        </is>
      </c>
      <c r="AJ431" s="25" t="inlineStr">
        <is>
          <t xml:space="preserve">La Mina </t>
        </is>
      </c>
      <c r="AO431" s="25" t="n">
        <v>6</v>
      </c>
      <c r="AP431" s="34" t="n">
        <v>42551</v>
      </c>
      <c r="AQ431" s="34" t="n">
        <v>42535</v>
      </c>
      <c r="AR431" s="46" t="n"/>
      <c r="AT431" s="25" t="inlineStr">
        <is>
          <t>Auto de archivo</t>
        </is>
      </c>
    </row>
    <row r="432">
      <c r="A432" s="25" t="inlineStr">
        <is>
          <t>428-2016</t>
        </is>
      </c>
      <c r="B432" s="25" t="n">
        <v>396501</v>
      </c>
      <c r="D432" s="25" t="inlineStr">
        <is>
          <t>RESIDUOS SOLIDOS</t>
        </is>
      </c>
      <c r="G432" s="25" t="inlineStr">
        <is>
          <t>saca residuos solidos despues que pasa el carro recolector</t>
        </is>
      </c>
      <c r="H432" s="25" t="inlineStr">
        <is>
          <t>Olga Gonzales</t>
        </is>
      </c>
      <c r="R432" s="25" t="inlineStr">
        <is>
          <t>dorado</t>
        </is>
      </c>
      <c r="S432" s="25" t="inlineStr">
        <is>
          <t>dorado edificio san miguel</t>
        </is>
      </c>
      <c r="T432" s="25" t="n">
        <v>43546646</v>
      </c>
      <c r="U432" s="25" t="n">
        <v>3328783</v>
      </c>
      <c r="V432" s="25" t="inlineStr">
        <is>
          <t xml:space="preserve">por determinar </t>
        </is>
      </c>
      <c r="W432" s="25" t="inlineStr">
        <is>
          <t>KR</t>
        </is>
      </c>
      <c r="X432" s="25" t="n">
        <v>42</v>
      </c>
      <c r="Y432" s="25" t="inlineStr">
        <is>
          <t>A</t>
        </is>
      </c>
      <c r="AA432" s="25" t="n">
        <v>40</v>
      </c>
      <c r="AC432" s="25" t="n">
        <v>53</v>
      </c>
      <c r="AD432" s="25" t="inlineStr">
        <is>
          <t>SUR</t>
        </is>
      </c>
      <c r="AF432" s="25" t="inlineStr">
        <is>
          <t>el dorado</t>
        </is>
      </c>
      <c r="AG432" s="25" t="inlineStr">
        <is>
          <t>cra 42a  #  40 h sur 53</t>
        </is>
      </c>
      <c r="AH432" s="25" t="inlineStr">
        <is>
          <t>no reporta</t>
        </is>
      </c>
      <c r="AI432" s="25" t="inlineStr">
        <is>
          <t>no reporta</t>
        </is>
      </c>
      <c r="AJ432" s="25" t="inlineStr">
        <is>
          <t>el dorado</t>
        </is>
      </c>
      <c r="AO432" s="25" t="n">
        <v>7</v>
      </c>
      <c r="AP432" s="34" t="n">
        <v>42551</v>
      </c>
      <c r="AQ432" s="34" t="n">
        <v>42576</v>
      </c>
      <c r="AR432" s="46" t="n"/>
      <c r="AT432" s="25" t="inlineStr">
        <is>
          <t>Auto de archivo</t>
        </is>
      </c>
    </row>
    <row r="433">
      <c r="A433" s="25" t="inlineStr">
        <is>
          <t>429-2016</t>
        </is>
      </c>
      <c r="B433" s="25" t="n">
        <v>397195</v>
      </c>
      <c r="D433" s="25" t="inlineStr">
        <is>
          <t>RESIDUOS SOLIDOS</t>
        </is>
      </c>
      <c r="G433" s="25" t="inlineStr">
        <is>
          <t>comparendo por mala disposicion de residuos solidos</t>
        </is>
      </c>
      <c r="H433" s="25" t="inlineStr">
        <is>
          <t>de oficio</t>
        </is>
      </c>
      <c r="I433" s="25" t="inlineStr">
        <is>
          <t>CL</t>
        </is>
      </c>
      <c r="J433" s="25" t="n">
        <v>38</v>
      </c>
      <c r="L433" s="25" t="inlineStr">
        <is>
          <t>SUR</t>
        </is>
      </c>
      <c r="M433" s="25" t="n">
        <v>37</v>
      </c>
      <c r="O433" s="25" t="n">
        <v>45</v>
      </c>
      <c r="R433" s="25" t="inlineStr">
        <is>
          <t>barrio mesa</t>
        </is>
      </c>
      <c r="T433" s="25" t="inlineStr">
        <is>
          <t>no reporta</t>
        </is>
      </c>
      <c r="U433" s="25" t="inlineStr">
        <is>
          <t>no reporta</t>
        </is>
      </c>
      <c r="V433" s="25" t="inlineStr">
        <is>
          <t>Maria Cecilia Atehortua</t>
        </is>
      </c>
      <c r="W433" s="25" t="inlineStr">
        <is>
          <t>CL</t>
        </is>
      </c>
      <c r="X433" s="25" t="n">
        <v>38</v>
      </c>
      <c r="Z433" s="25" t="inlineStr">
        <is>
          <t>SUR</t>
        </is>
      </c>
      <c r="AA433" s="25" t="n">
        <v>37</v>
      </c>
      <c r="AC433" s="25" t="n">
        <v>45</v>
      </c>
      <c r="AF433" s="25" t="inlineStr">
        <is>
          <t>mesa</t>
        </is>
      </c>
      <c r="AG433" s="25" t="inlineStr">
        <is>
          <t>calle 38 sur 37-45</t>
        </is>
      </c>
      <c r="AH433" s="25" t="n">
        <v>32539373</v>
      </c>
      <c r="AI433" s="25" t="n">
        <v>3136406323</v>
      </c>
      <c r="AJ433" s="25" t="inlineStr">
        <is>
          <t>Mesa</t>
        </is>
      </c>
      <c r="AO433" s="25" t="n">
        <v>9</v>
      </c>
      <c r="AP433" s="34" t="n">
        <v>42556</v>
      </c>
      <c r="AQ433" s="34" t="n">
        <v>42551</v>
      </c>
      <c r="AR433" s="46" t="n"/>
      <c r="AT433" s="25" t="inlineStr">
        <is>
          <t>Auto de archivo</t>
        </is>
      </c>
    </row>
    <row r="434">
      <c r="A434" s="25" t="inlineStr">
        <is>
          <t>430-2016</t>
        </is>
      </c>
      <c r="B434" s="25" t="n">
        <v>397411</v>
      </c>
      <c r="D434" s="25" t="inlineStr">
        <is>
          <t>RESIDUOS SOLIDOS</t>
        </is>
      </c>
      <c r="G434" s="25" t="inlineStr">
        <is>
          <t>comparendo por mala disposicion de residuos solidos</t>
        </is>
      </c>
      <c r="H434" s="25" t="inlineStr">
        <is>
          <t>de oficio</t>
        </is>
      </c>
      <c r="I434" s="25" t="inlineStr">
        <is>
          <t>CL</t>
        </is>
      </c>
      <c r="J434" s="25" t="n">
        <v>36</v>
      </c>
      <c r="L434" s="25" t="inlineStr">
        <is>
          <t>SUR</t>
        </is>
      </c>
      <c r="M434" s="25" t="n">
        <v>41</v>
      </c>
      <c r="O434" s="25" t="n">
        <v>84</v>
      </c>
      <c r="R434" s="25" t="inlineStr">
        <is>
          <t>zona centro</t>
        </is>
      </c>
      <c r="S434" s="25" t="inlineStr">
        <is>
          <t>clle 36 sur  41-84</t>
        </is>
      </c>
      <c r="V434" s="25" t="inlineStr">
        <is>
          <t>Darus Tienda</t>
        </is>
      </c>
      <c r="W434" s="25" t="inlineStr">
        <is>
          <t>CL</t>
        </is>
      </c>
      <c r="X434" s="25" t="n">
        <v>36</v>
      </c>
      <c r="Z434" s="25" t="inlineStr">
        <is>
          <t>SUR</t>
        </is>
      </c>
      <c r="AA434" s="25" t="n">
        <v>41</v>
      </c>
      <c r="AC434" s="25" t="n">
        <v>84</v>
      </c>
      <c r="AF434" s="25" t="inlineStr">
        <is>
          <t>zona centro</t>
        </is>
      </c>
      <c r="AG434" s="25" t="inlineStr">
        <is>
          <t>clle 36 sur 41-84</t>
        </is>
      </c>
      <c r="AH434" s="25" t="n">
        <v>71271576</v>
      </c>
      <c r="AI434" s="25" t="n">
        <v>3316123</v>
      </c>
      <c r="AJ434" s="25" t="inlineStr">
        <is>
          <t>zona centro</t>
        </is>
      </c>
      <c r="AO434" s="25" t="n">
        <v>9</v>
      </c>
      <c r="AP434" s="34" t="n">
        <v>42556</v>
      </c>
      <c r="AQ434" s="34" t="n">
        <v>42554</v>
      </c>
      <c r="AR434" s="46" t="n"/>
      <c r="AT434" s="25" t="inlineStr">
        <is>
          <t>Auto de archivo</t>
        </is>
      </c>
    </row>
    <row r="435">
      <c r="A435" s="25" t="inlineStr">
        <is>
          <t>431-2016</t>
        </is>
      </c>
      <c r="B435" s="25" t="n">
        <v>397197</v>
      </c>
      <c r="D435" s="25" t="inlineStr">
        <is>
          <t>RESIDUOS SOLIDOS</t>
        </is>
      </c>
      <c r="G435" s="25" t="inlineStr">
        <is>
          <t>comparendo por mala disposicion de residuos solidos</t>
        </is>
      </c>
      <c r="H435" s="25" t="inlineStr">
        <is>
          <t>de oficio</t>
        </is>
      </c>
      <c r="I435" s="25" t="inlineStr">
        <is>
          <t>CL</t>
        </is>
      </c>
      <c r="J435" s="25" t="n">
        <v>38</v>
      </c>
      <c r="K435" s="25" t="inlineStr">
        <is>
          <t>A</t>
        </is>
      </c>
      <c r="L435" s="25" t="inlineStr">
        <is>
          <t>SUR</t>
        </is>
      </c>
      <c r="M435" s="25" t="n">
        <v>32</v>
      </c>
      <c r="O435" s="25" t="n">
        <v>44</v>
      </c>
      <c r="R435" s="25" t="inlineStr">
        <is>
          <t>barrio mesa</t>
        </is>
      </c>
      <c r="S435" s="25" t="inlineStr">
        <is>
          <t>calle 38A sur 32-44</t>
        </is>
      </c>
      <c r="T435" s="25" t="inlineStr">
        <is>
          <t>no reporta</t>
        </is>
      </c>
      <c r="U435" s="25" t="inlineStr">
        <is>
          <t>no reporta</t>
        </is>
      </c>
      <c r="V435" s="25" t="inlineStr">
        <is>
          <t>Luz Marina Tamayo</t>
        </is>
      </c>
      <c r="W435" s="25" t="inlineStr">
        <is>
          <t>CL</t>
        </is>
      </c>
      <c r="X435" s="25" t="n">
        <v>38</v>
      </c>
      <c r="Y435" s="25" t="inlineStr">
        <is>
          <t>A</t>
        </is>
      </c>
      <c r="Z435" s="25" t="inlineStr">
        <is>
          <t>SUR</t>
        </is>
      </c>
      <c r="AA435" s="25" t="n">
        <v>32</v>
      </c>
      <c r="AC435" s="25" t="n">
        <v>44</v>
      </c>
      <c r="AF435" s="25" t="inlineStr">
        <is>
          <t>barrio mesa</t>
        </is>
      </c>
      <c r="AG435" s="25" t="inlineStr">
        <is>
          <t>calle 38A sur 32-44</t>
        </is>
      </c>
      <c r="AH435" s="25" t="n">
        <v>32335267</v>
      </c>
      <c r="AI435" s="25" t="n">
        <v>2763531</v>
      </c>
      <c r="AJ435" s="25" t="inlineStr">
        <is>
          <t>Mesa</t>
        </is>
      </c>
      <c r="AO435" s="25" t="n">
        <v>9</v>
      </c>
      <c r="AP435" s="34" t="n">
        <v>42556</v>
      </c>
      <c r="AQ435" s="34" t="n">
        <v>42551</v>
      </c>
      <c r="AR435" s="46" t="n"/>
      <c r="AT435" s="25" t="inlineStr">
        <is>
          <t>Auto de archivo</t>
        </is>
      </c>
    </row>
    <row r="436">
      <c r="A436" s="25" t="inlineStr">
        <is>
          <t>432-2016</t>
        </is>
      </c>
      <c r="B436" s="25" t="n">
        <v>397464</v>
      </c>
      <c r="D436" s="25" t="inlineStr">
        <is>
          <t>RESIDUOS SOLIDOS</t>
        </is>
      </c>
      <c r="G436" s="25" t="inlineStr">
        <is>
          <t xml:space="preserve">comparendo por mala disposicion de residuos solidos </t>
        </is>
      </c>
      <c r="H436" s="25" t="inlineStr">
        <is>
          <t>de oficio</t>
        </is>
      </c>
      <c r="I436" s="25" t="inlineStr">
        <is>
          <t>CL</t>
        </is>
      </c>
      <c r="J436" s="25" t="n">
        <v>34</v>
      </c>
      <c r="L436" s="25" t="inlineStr">
        <is>
          <t>SUR</t>
        </is>
      </c>
      <c r="M436" s="25" t="n">
        <v>43</v>
      </c>
      <c r="N436" s="25" t="inlineStr">
        <is>
          <t>A</t>
        </is>
      </c>
      <c r="O436" s="25" t="n">
        <v>11</v>
      </c>
      <c r="R436" s="25" t="inlineStr">
        <is>
          <t>barrio san marcos 4to piso</t>
        </is>
      </c>
      <c r="S436" s="25" t="inlineStr">
        <is>
          <t>calle 34 sur 43A 11 4to piso</t>
        </is>
      </c>
      <c r="T436" s="25" t="inlineStr">
        <is>
          <t>no reporta</t>
        </is>
      </c>
      <c r="U436" s="25" t="inlineStr">
        <is>
          <t>no reporta</t>
        </is>
      </c>
      <c r="V436" s="25" t="inlineStr">
        <is>
          <t>Esneider Flechas Rendin</t>
        </is>
      </c>
      <c r="W436" s="25" t="inlineStr">
        <is>
          <t>CL</t>
        </is>
      </c>
      <c r="X436" s="25" t="n">
        <v>34</v>
      </c>
      <c r="Z436" s="25" t="inlineStr">
        <is>
          <t>SUR</t>
        </is>
      </c>
      <c r="AA436" s="25" t="n">
        <v>43</v>
      </c>
      <c r="AB436" s="25" t="inlineStr">
        <is>
          <t>A</t>
        </is>
      </c>
      <c r="AC436" s="25" t="n">
        <v>11</v>
      </c>
      <c r="AF436" s="25" t="inlineStr">
        <is>
          <t>san marcos</t>
        </is>
      </c>
      <c r="AG436" s="25" t="inlineStr">
        <is>
          <t>cll 34 sur 43A 114to piso</t>
        </is>
      </c>
      <c r="AH436" s="25" t="n">
        <v>1037628333</v>
      </c>
      <c r="AI436" s="25" t="n">
        <v>3013209013</v>
      </c>
      <c r="AJ436" s="25" t="inlineStr">
        <is>
          <t>San Marcos</t>
        </is>
      </c>
      <c r="AO436" s="25" t="n">
        <v>2</v>
      </c>
      <c r="AP436" s="34" t="n">
        <v>42556</v>
      </c>
      <c r="AQ436" s="34" t="n">
        <v>42553</v>
      </c>
      <c r="AR436" s="46" t="n"/>
      <c r="AT436" s="25" t="inlineStr">
        <is>
          <t>Auto de archivo</t>
        </is>
      </c>
    </row>
    <row r="437">
      <c r="A437" s="25" t="inlineStr">
        <is>
          <t>433-2016</t>
        </is>
      </c>
      <c r="B437" s="25" t="n">
        <v>397198</v>
      </c>
      <c r="D437" s="25" t="inlineStr">
        <is>
          <t>RESIDUOS SOLIDOS</t>
        </is>
      </c>
      <c r="G437" s="25" t="inlineStr">
        <is>
          <t>comparendo por mala disposicion de residuos solidos</t>
        </is>
      </c>
      <c r="H437" s="25" t="inlineStr">
        <is>
          <t>de oficio</t>
        </is>
      </c>
      <c r="I437" s="25" t="inlineStr">
        <is>
          <t>KR</t>
        </is>
      </c>
      <c r="J437" s="25" t="n">
        <v>39</v>
      </c>
      <c r="M437" s="25" t="n">
        <v>36</v>
      </c>
      <c r="R437" s="25" t="inlineStr">
        <is>
          <t>zona centro</t>
        </is>
      </c>
      <c r="S437" s="25" t="inlineStr">
        <is>
          <t>cra 39 x calle 36</t>
        </is>
      </c>
      <c r="T437" s="25" t="inlineStr">
        <is>
          <t>no reporta</t>
        </is>
      </c>
      <c r="U437" s="25" t="inlineStr">
        <is>
          <t>no reporta</t>
        </is>
      </c>
      <c r="V437" s="25" t="inlineStr">
        <is>
          <t>Jorge Andres Betancur Arias</t>
        </is>
      </c>
      <c r="W437" s="25" t="inlineStr">
        <is>
          <t>KR</t>
        </is>
      </c>
      <c r="X437" s="25" t="n">
        <v>39</v>
      </c>
      <c r="AA437" s="25" t="n">
        <v>36</v>
      </c>
      <c r="AF437" s="25" t="inlineStr">
        <is>
          <t xml:space="preserve">zona centro </t>
        </is>
      </c>
      <c r="AG437" s="25" t="inlineStr">
        <is>
          <t>cra 39 x calle 36</t>
        </is>
      </c>
      <c r="AH437" s="25" t="n">
        <v>98660122</v>
      </c>
      <c r="AI437" s="25" t="n">
        <v>3175463281</v>
      </c>
      <c r="AJ437" s="25" t="inlineStr">
        <is>
          <t>Zona Centro</t>
        </is>
      </c>
      <c r="AO437" s="25" t="n">
        <v>9</v>
      </c>
      <c r="AP437" s="34" t="n">
        <v>42556</v>
      </c>
      <c r="AQ437" s="34" t="n">
        <v>42520</v>
      </c>
      <c r="AR437" s="46" t="n"/>
      <c r="AT437" s="25" t="inlineStr">
        <is>
          <t>Auto de archivo</t>
        </is>
      </c>
    </row>
    <row r="438">
      <c r="A438" s="25" t="inlineStr">
        <is>
          <t>434-2016</t>
        </is>
      </c>
      <c r="B438" s="25" t="n">
        <v>397209</v>
      </c>
      <c r="D438" s="25" t="inlineStr">
        <is>
          <t>RESIDUOS SOLIDOS</t>
        </is>
      </c>
      <c r="G438" s="25" t="inlineStr">
        <is>
          <t>comparendo por vertimiento y labado en via y espacio  público</t>
        </is>
      </c>
      <c r="H438" s="25" t="inlineStr">
        <is>
          <t>de oficio</t>
        </is>
      </c>
      <c r="I438" s="25" t="inlineStr">
        <is>
          <t>CL</t>
        </is>
      </c>
      <c r="J438" s="25" t="n">
        <v>37</v>
      </c>
      <c r="L438" s="25" t="inlineStr">
        <is>
          <t>SUR</t>
        </is>
      </c>
      <c r="M438" s="25" t="n">
        <v>35</v>
      </c>
      <c r="O438" s="25" t="n">
        <v>6</v>
      </c>
      <c r="R438" s="25" t="inlineStr">
        <is>
          <t>barrio mesa</t>
        </is>
      </c>
      <c r="S438" s="25" t="inlineStr">
        <is>
          <t>calle 37 sur 35-06</t>
        </is>
      </c>
      <c r="T438" s="25" t="inlineStr">
        <is>
          <t>no reporta</t>
        </is>
      </c>
      <c r="U438" s="25" t="inlineStr">
        <is>
          <t>no reporta</t>
        </is>
      </c>
      <c r="V438" s="25" t="inlineStr">
        <is>
          <t>Restaurante donde gloria</t>
        </is>
      </c>
      <c r="W438" s="25" t="inlineStr">
        <is>
          <t>CL</t>
        </is>
      </c>
      <c r="X438" s="25" t="n">
        <v>37</v>
      </c>
      <c r="Z438" s="25" t="inlineStr">
        <is>
          <t>SUR</t>
        </is>
      </c>
      <c r="AA438" s="25" t="n">
        <v>35</v>
      </c>
      <c r="AC438" s="25" t="n">
        <v>6</v>
      </c>
      <c r="AF438" s="25" t="inlineStr">
        <is>
          <t>barrio mesa</t>
        </is>
      </c>
      <c r="AG438" s="25" t="inlineStr">
        <is>
          <t>calle 37 sur 35-06</t>
        </is>
      </c>
      <c r="AH438" s="25" t="n">
        <v>21876662</v>
      </c>
      <c r="AI438" s="25" t="n">
        <v>2701967</v>
      </c>
      <c r="AJ438" s="25" t="inlineStr">
        <is>
          <t>Mesa</t>
        </is>
      </c>
      <c r="AO438" s="25" t="n">
        <v>9</v>
      </c>
      <c r="AP438" s="34" t="n">
        <v>42556</v>
      </c>
      <c r="AQ438" s="34" t="n">
        <v>42552</v>
      </c>
      <c r="AR438" s="46" t="n"/>
      <c r="AT438" s="25" t="inlineStr">
        <is>
          <t>Auto de archivo</t>
        </is>
      </c>
    </row>
    <row r="439">
      <c r="A439" s="25" t="inlineStr">
        <is>
          <t>435-2016</t>
        </is>
      </c>
      <c r="B439" s="25" t="n">
        <v>397196</v>
      </c>
      <c r="D439" s="25" t="inlineStr">
        <is>
          <t>RESIDUOS SOLIDOS</t>
        </is>
      </c>
      <c r="G439" s="25" t="inlineStr">
        <is>
          <t>comparendo por mala disposicion de residuos solidos</t>
        </is>
      </c>
      <c r="H439" s="25" t="inlineStr">
        <is>
          <t>de oficio</t>
        </is>
      </c>
      <c r="I439" s="25" t="inlineStr">
        <is>
          <t>CL</t>
        </is>
      </c>
      <c r="J439" s="25" t="n">
        <v>38</v>
      </c>
      <c r="L439" s="25" t="inlineStr">
        <is>
          <t>SUR</t>
        </is>
      </c>
      <c r="M439" s="25" t="n">
        <v>38</v>
      </c>
      <c r="O439" s="25" t="n">
        <v>31</v>
      </c>
      <c r="R439" s="25" t="inlineStr">
        <is>
          <t>arrienda equipos</t>
        </is>
      </c>
      <c r="S439" s="25" t="inlineStr">
        <is>
          <t>calle 38 A sur 38-31</t>
        </is>
      </c>
      <c r="T439" s="25" t="inlineStr">
        <is>
          <t>no reporta</t>
        </is>
      </c>
      <c r="U439" s="25" t="inlineStr">
        <is>
          <t>no reporta</t>
        </is>
      </c>
      <c r="V439" s="25" t="inlineStr">
        <is>
          <t xml:space="preserve">Gabriel Ochoa </t>
        </is>
      </c>
      <c r="W439" s="25" t="inlineStr">
        <is>
          <t>CL</t>
        </is>
      </c>
      <c r="X439" s="25" t="n">
        <v>38</v>
      </c>
      <c r="Y439" s="25" t="inlineStr">
        <is>
          <t>A</t>
        </is>
      </c>
      <c r="Z439" s="25" t="inlineStr">
        <is>
          <t>SUR</t>
        </is>
      </c>
      <c r="AA439" s="25" t="n">
        <v>38</v>
      </c>
      <c r="AC439" s="25" t="n">
        <v>31</v>
      </c>
      <c r="AF439" s="25" t="inlineStr">
        <is>
          <t>barrio mesa</t>
        </is>
      </c>
      <c r="AG439" s="25" t="inlineStr">
        <is>
          <t>calle 38 A sur 38-31</t>
        </is>
      </c>
      <c r="AH439" s="25" t="n">
        <v>98543495</v>
      </c>
      <c r="AJ439" s="25" t="inlineStr">
        <is>
          <t>Mesa</t>
        </is>
      </c>
      <c r="AO439" s="25" t="n">
        <v>9</v>
      </c>
      <c r="AP439" s="34" t="n">
        <v>42556</v>
      </c>
      <c r="AQ439" s="34" t="n">
        <v>42551</v>
      </c>
      <c r="AR439" s="46" t="n"/>
      <c r="AT439" s="25" t="inlineStr">
        <is>
          <t>Auto de archivo</t>
        </is>
      </c>
    </row>
    <row r="440">
      <c r="A440" s="25" t="inlineStr">
        <is>
          <t>436-2016</t>
        </is>
      </c>
      <c r="B440" s="25" t="n">
        <v>397199</v>
      </c>
      <c r="D440" s="25" t="inlineStr">
        <is>
          <t>RESIDUOS SOLIDOS</t>
        </is>
      </c>
      <c r="G440" s="25" t="inlineStr">
        <is>
          <t>comparendo por no recoger escretas en espacio publico</t>
        </is>
      </c>
      <c r="H440" s="25" t="inlineStr">
        <is>
          <t>de oficio</t>
        </is>
      </c>
      <c r="I440" s="25" t="inlineStr">
        <is>
          <t>CL</t>
        </is>
      </c>
      <c r="J440" s="25" t="n">
        <v>46</v>
      </c>
      <c r="K440" s="25" t="inlineStr">
        <is>
          <t>C</t>
        </is>
      </c>
      <c r="L440" s="25" t="inlineStr">
        <is>
          <t>SUR</t>
        </is>
      </c>
      <c r="M440" s="25" t="n">
        <v>37</v>
      </c>
      <c r="O440" s="25" t="n">
        <v>58</v>
      </c>
      <c r="R440" s="25" t="inlineStr">
        <is>
          <t>trianon</t>
        </is>
      </c>
      <c r="S440" s="25" t="inlineStr">
        <is>
          <t>calle 46C sur 37-58</t>
        </is>
      </c>
      <c r="T440" s="25" t="inlineStr">
        <is>
          <t>no reporta</t>
        </is>
      </c>
      <c r="U440" s="25" t="inlineStr">
        <is>
          <t>no reporta</t>
        </is>
      </c>
      <c r="V440" s="25" t="inlineStr">
        <is>
          <t>Rodrigo Salazar</t>
        </is>
      </c>
      <c r="W440" s="25" t="inlineStr">
        <is>
          <t>CL</t>
        </is>
      </c>
      <c r="X440" s="25" t="n">
        <v>46</v>
      </c>
      <c r="Y440" s="25" t="inlineStr">
        <is>
          <t>C</t>
        </is>
      </c>
      <c r="Z440" s="25" t="inlineStr">
        <is>
          <t>SUR</t>
        </is>
      </c>
      <c r="AA440" s="25" t="n">
        <v>37</v>
      </c>
      <c r="AC440" s="25" t="n">
        <v>58</v>
      </c>
      <c r="AF440" s="25" t="inlineStr">
        <is>
          <t>trianon</t>
        </is>
      </c>
      <c r="AG440" s="25" t="inlineStr">
        <is>
          <t>calle 46C sur 37-58</t>
        </is>
      </c>
      <c r="AH440" s="25" t="n">
        <v>70066677</v>
      </c>
      <c r="AI440" s="25" t="n">
        <v>2708579</v>
      </c>
      <c r="AJ440" s="25" t="inlineStr">
        <is>
          <t>El Trianón</t>
        </is>
      </c>
      <c r="AO440" s="25" t="n">
        <v>7</v>
      </c>
      <c r="AP440" s="34" t="n">
        <v>42556</v>
      </c>
      <c r="AQ440" s="34" t="n">
        <v>42550</v>
      </c>
      <c r="AR440" s="46" t="n"/>
      <c r="AT440" s="25" t="inlineStr">
        <is>
          <t>Auto de archivo</t>
        </is>
      </c>
    </row>
    <row r="441">
      <c r="A441" s="25" t="inlineStr">
        <is>
          <t>437-2016</t>
        </is>
      </c>
      <c r="B441" s="25" t="n">
        <v>397194</v>
      </c>
      <c r="D441" s="25" t="inlineStr">
        <is>
          <t>RESIDUOS SOLIDOS</t>
        </is>
      </c>
      <c r="G441" s="25" t="inlineStr">
        <is>
          <t>comparendo por mala disposicion de residuos solidos</t>
        </is>
      </c>
      <c r="H441" s="25" t="inlineStr">
        <is>
          <t>de oficio</t>
        </is>
      </c>
      <c r="I441" s="25" t="inlineStr">
        <is>
          <t>KR</t>
        </is>
      </c>
      <c r="J441" s="25" t="n">
        <v>34</v>
      </c>
      <c r="L441" s="25" t="inlineStr">
        <is>
          <t>SUR</t>
        </is>
      </c>
      <c r="M441" s="25" t="n">
        <v>38</v>
      </c>
      <c r="N441" s="25" t="inlineStr">
        <is>
          <t>A</t>
        </is>
      </c>
      <c r="O441" s="25" t="n">
        <v>35</v>
      </c>
      <c r="R441" s="25" t="inlineStr">
        <is>
          <t>barrio mesa</t>
        </is>
      </c>
      <c r="S441" s="25" t="inlineStr">
        <is>
          <t>cra 34 38A sur 35</t>
        </is>
      </c>
      <c r="T441" s="25" t="inlineStr">
        <is>
          <t>no reporta</t>
        </is>
      </c>
      <c r="U441" s="25" t="inlineStr">
        <is>
          <t>no reporta</t>
        </is>
      </c>
      <c r="V441" s="25" t="inlineStr">
        <is>
          <t>Rut Fernandez toro y Andrea Martinez</t>
        </is>
      </c>
      <c r="W441" s="25" t="inlineStr">
        <is>
          <t>KR</t>
        </is>
      </c>
      <c r="X441" s="25" t="n">
        <v>34</v>
      </c>
      <c r="Y441" s="25" t="inlineStr">
        <is>
          <t>A</t>
        </is>
      </c>
      <c r="Z441" s="25" t="inlineStr">
        <is>
          <t>SUR</t>
        </is>
      </c>
      <c r="AA441" s="25" t="n">
        <v>38</v>
      </c>
      <c r="AC441" s="25" t="n">
        <v>35</v>
      </c>
      <c r="AF441" s="25" t="inlineStr">
        <is>
          <t>barrio mesa</t>
        </is>
      </c>
      <c r="AG441" s="25" t="inlineStr">
        <is>
          <t>cra 34 38A sur 35</t>
        </is>
      </c>
      <c r="AH441" s="25" t="inlineStr">
        <is>
          <t>no reporta</t>
        </is>
      </c>
      <c r="AI441" s="25" t="inlineStr">
        <is>
          <t>no reporta</t>
        </is>
      </c>
      <c r="AJ441" s="25" t="inlineStr">
        <is>
          <t>Mesa</t>
        </is>
      </c>
      <c r="AO441" s="25" t="n">
        <v>9</v>
      </c>
      <c r="AP441" s="34" t="n">
        <v>42556</v>
      </c>
      <c r="AQ441" s="34" t="n">
        <v>42551</v>
      </c>
      <c r="AR441" s="46" t="n"/>
      <c r="AT441" s="25" t="inlineStr">
        <is>
          <t>Auto de archivo</t>
        </is>
      </c>
    </row>
    <row r="442">
      <c r="A442" s="25" t="inlineStr">
        <is>
          <t>438-2016</t>
        </is>
      </c>
      <c r="B442" s="25" t="n">
        <v>397365</v>
      </c>
      <c r="D442" s="25" t="inlineStr">
        <is>
          <t>RESIDUOS SOLIDOS</t>
        </is>
      </c>
      <c r="G442" s="25" t="inlineStr">
        <is>
          <t>comparendo por mala disposicion de residuos solidos</t>
        </is>
      </c>
      <c r="H442" s="25" t="inlineStr">
        <is>
          <t>de oficio</t>
        </is>
      </c>
      <c r="I442" s="25" t="inlineStr">
        <is>
          <t>KR</t>
        </is>
      </c>
      <c r="J442" s="25" t="n">
        <v>40</v>
      </c>
      <c r="M442" s="25" t="n">
        <v>38</v>
      </c>
      <c r="N442" s="25" t="inlineStr">
        <is>
          <t>A</t>
        </is>
      </c>
      <c r="O442" s="25" t="n">
        <v>51</v>
      </c>
      <c r="P442" s="25" t="inlineStr">
        <is>
          <t>SUR</t>
        </is>
      </c>
      <c r="R442" s="25" t="inlineStr">
        <is>
          <t>barrio mesa</t>
        </is>
      </c>
      <c r="S442" s="25" t="inlineStr">
        <is>
          <t>cra 40 38A sur 51</t>
        </is>
      </c>
      <c r="T442" s="25" t="inlineStr">
        <is>
          <t>no reporta</t>
        </is>
      </c>
      <c r="U442" s="25" t="inlineStr">
        <is>
          <t>no reporta</t>
        </is>
      </c>
      <c r="V442" s="25" t="inlineStr">
        <is>
          <t>Hernando Pardo</t>
        </is>
      </c>
      <c r="W442" s="25" t="inlineStr">
        <is>
          <t>KR</t>
        </is>
      </c>
      <c r="X442" s="25" t="n">
        <v>40</v>
      </c>
      <c r="AA442" s="25" t="n">
        <v>38</v>
      </c>
      <c r="AB442" s="25" t="inlineStr">
        <is>
          <t>A</t>
        </is>
      </c>
      <c r="AC442" s="25" t="n">
        <v>51</v>
      </c>
      <c r="AD442" s="25" t="inlineStr">
        <is>
          <t>SUR</t>
        </is>
      </c>
      <c r="AF442" s="25" t="inlineStr">
        <is>
          <t>barrio mesa</t>
        </is>
      </c>
      <c r="AG442" s="25" t="inlineStr">
        <is>
          <t>cra 40 38A sur 51</t>
        </is>
      </c>
      <c r="AH442" s="25" t="inlineStr">
        <is>
          <t>no reporta</t>
        </is>
      </c>
      <c r="AI442" s="25" t="inlineStr">
        <is>
          <t>no reporta</t>
        </is>
      </c>
      <c r="AJ442" s="25" t="inlineStr">
        <is>
          <t>Mesa</t>
        </is>
      </c>
      <c r="AO442" s="25" t="n">
        <v>9</v>
      </c>
      <c r="AP442" s="34" t="n">
        <v>42556</v>
      </c>
      <c r="AQ442" s="34" t="n">
        <v>42551</v>
      </c>
      <c r="AR442" s="46" t="n"/>
      <c r="AS442" s="25" t="inlineStr">
        <is>
          <t>Comparendo ambiental</t>
        </is>
      </c>
      <c r="AT442" s="25" t="inlineStr">
        <is>
          <t>Auto de archivo</t>
        </is>
      </c>
      <c r="AU442" s="25" t="inlineStr">
        <is>
          <t>Cancelado</t>
        </is>
      </c>
    </row>
    <row r="443">
      <c r="A443" s="25" t="inlineStr">
        <is>
          <t>439-2016</t>
        </is>
      </c>
      <c r="B443" s="25" t="n">
        <v>397200</v>
      </c>
      <c r="D443" s="25" t="inlineStr">
        <is>
          <t>RESIDUOS SOLIDOS</t>
        </is>
      </c>
      <c r="G443" s="25" t="inlineStr">
        <is>
          <t>comparendo por mala disposicion de residuos sólidos</t>
        </is>
      </c>
      <c r="H443" s="25" t="inlineStr">
        <is>
          <t>de oficio</t>
        </is>
      </c>
      <c r="I443" s="25" t="inlineStr">
        <is>
          <t>CL</t>
        </is>
      </c>
      <c r="J443" s="25" t="n">
        <v>36</v>
      </c>
      <c r="L443" s="25" t="inlineStr">
        <is>
          <t>SUR</t>
        </is>
      </c>
      <c r="M443" s="25" t="n">
        <v>38</v>
      </c>
      <c r="O443" s="25" t="n">
        <v>21</v>
      </c>
      <c r="R443" s="25" t="inlineStr">
        <is>
          <t>zona centro</t>
        </is>
      </c>
      <c r="S443" s="25" t="inlineStr">
        <is>
          <t>calle 36 sur 38-21</t>
        </is>
      </c>
      <c r="T443" s="25" t="inlineStr">
        <is>
          <t>no reporta</t>
        </is>
      </c>
      <c r="U443" s="25" t="inlineStr">
        <is>
          <t>no reporta</t>
        </is>
      </c>
      <c r="V443" s="25" t="inlineStr">
        <is>
          <t>Restaurante Maderso y café</t>
        </is>
      </c>
      <c r="W443" s="25" t="inlineStr">
        <is>
          <t>CL</t>
        </is>
      </c>
      <c r="X443" s="25" t="n">
        <v>36</v>
      </c>
      <c r="Z443" s="25" t="inlineStr">
        <is>
          <t>SUR</t>
        </is>
      </c>
      <c r="AA443" s="25" t="n">
        <v>38</v>
      </c>
      <c r="AC443" s="25" t="n">
        <v>21</v>
      </c>
      <c r="AF443" s="25" t="inlineStr">
        <is>
          <t>zona centro</t>
        </is>
      </c>
      <c r="AG443" s="25" t="inlineStr">
        <is>
          <t>calle 36 sur 38-21</t>
        </is>
      </c>
      <c r="AH443" s="25" t="inlineStr">
        <is>
          <t>43755054-4</t>
        </is>
      </c>
      <c r="AI443" s="25" t="n">
        <v>3324355</v>
      </c>
      <c r="AJ443" s="25" t="inlineStr">
        <is>
          <t>Zona Centro</t>
        </is>
      </c>
      <c r="AO443" s="25" t="n">
        <v>9</v>
      </c>
      <c r="AP443" s="34" t="n">
        <v>42556</v>
      </c>
      <c r="AQ443" s="34" t="n">
        <v>42556</v>
      </c>
      <c r="AR443" s="46" t="n"/>
      <c r="AT443" s="25" t="inlineStr">
        <is>
          <t>Auto de archivo</t>
        </is>
      </c>
    </row>
    <row r="444">
      <c r="A444" s="25" t="inlineStr">
        <is>
          <t>440-2016</t>
        </is>
      </c>
      <c r="B444" s="25" t="n">
        <v>392905</v>
      </c>
      <c r="D444" s="25" t="inlineStr">
        <is>
          <t>RESIDUOS SOLIDOS</t>
        </is>
      </c>
      <c r="G444" s="25" t="inlineStr">
        <is>
          <t>comparendo por vertimiento de aguas residuales a manjol</t>
        </is>
      </c>
      <c r="H444" s="25" t="inlineStr">
        <is>
          <t>de oficio</t>
        </is>
      </c>
      <c r="I444" s="25" t="inlineStr">
        <is>
          <t>CL</t>
        </is>
      </c>
      <c r="J444" s="25" t="n">
        <v>37</v>
      </c>
      <c r="L444" s="25" t="inlineStr">
        <is>
          <t>SUR</t>
        </is>
      </c>
      <c r="R444" s="25" t="inlineStr">
        <is>
          <t>los naranjos</t>
        </is>
      </c>
      <c r="S444" s="25" t="inlineStr">
        <is>
          <t>calle 37 sur esquina av ppal abajo de la normal</t>
        </is>
      </c>
      <c r="T444" s="25" t="inlineStr">
        <is>
          <t>no reporta</t>
        </is>
      </c>
      <c r="U444" s="25" t="inlineStr">
        <is>
          <t>no reporta</t>
        </is>
      </c>
      <c r="V444" s="25" t="inlineStr">
        <is>
          <t>restaurante donde Gloria</t>
        </is>
      </c>
      <c r="W444" s="25" t="inlineStr">
        <is>
          <t>CL</t>
        </is>
      </c>
      <c r="X444" s="25" t="n">
        <v>37</v>
      </c>
      <c r="Z444" s="25" t="inlineStr">
        <is>
          <t>SUR</t>
        </is>
      </c>
      <c r="AF444" s="25" t="inlineStr">
        <is>
          <t>los naranjos</t>
        </is>
      </c>
      <c r="AG444" s="25" t="inlineStr">
        <is>
          <t>calle 37 esquina av ppal debajo de la normal</t>
        </is>
      </c>
      <c r="AH444" s="25" t="inlineStr">
        <is>
          <t>no reporta</t>
        </is>
      </c>
      <c r="AI444" s="25" t="inlineStr">
        <is>
          <t>no reporta</t>
        </is>
      </c>
      <c r="AJ444" s="25" t="inlineStr">
        <is>
          <t>Los Naranjos</t>
        </is>
      </c>
      <c r="AO444" s="25" t="n">
        <v>9</v>
      </c>
      <c r="AP444" s="34" t="n">
        <v>42556</v>
      </c>
      <c r="AQ444" s="34" t="n">
        <v>42532</v>
      </c>
      <c r="AR444" s="46" t="n"/>
      <c r="AT444" s="25" t="inlineStr">
        <is>
          <t>Auto de archivo</t>
        </is>
      </c>
    </row>
    <row r="445">
      <c r="A445" s="25" t="inlineStr">
        <is>
          <t>441-2016</t>
        </is>
      </c>
      <c r="B445" s="25" t="n">
        <v>392909</v>
      </c>
      <c r="D445" s="25" t="inlineStr">
        <is>
          <t>RESIDUOS SOLIDOS</t>
        </is>
      </c>
      <c r="G445" s="25" t="inlineStr">
        <is>
          <t>comparendo por lavado de canastas co residuos en espacio público</t>
        </is>
      </c>
      <c r="H445" s="25" t="inlineStr">
        <is>
          <t>de oficio</t>
        </is>
      </c>
      <c r="I445" s="25" t="inlineStr">
        <is>
          <t>CL</t>
        </is>
      </c>
      <c r="J445" s="25" t="n">
        <v>37</v>
      </c>
      <c r="L445" s="25" t="inlineStr">
        <is>
          <t>SUR</t>
        </is>
      </c>
      <c r="R445" s="25" t="inlineStr">
        <is>
          <t>zona centro</t>
        </is>
      </c>
      <c r="S445" s="25" t="inlineStr">
        <is>
          <t>calle 37 sur</t>
        </is>
      </c>
      <c r="T445" s="25" t="inlineStr">
        <is>
          <t>no reporta</t>
        </is>
      </c>
      <c r="U445" s="25" t="inlineStr">
        <is>
          <t>no reporta</t>
        </is>
      </c>
      <c r="V445" s="25" t="inlineStr">
        <is>
          <t>el cosechero</t>
        </is>
      </c>
      <c r="W445" s="25" t="inlineStr">
        <is>
          <t>CL</t>
        </is>
      </c>
      <c r="X445" s="25" t="n">
        <v>37</v>
      </c>
      <c r="Z445" s="25" t="inlineStr">
        <is>
          <t>SUR</t>
        </is>
      </c>
      <c r="AF445" s="25" t="inlineStr">
        <is>
          <t>zona centro</t>
        </is>
      </c>
      <c r="AG445" s="25" t="inlineStr">
        <is>
          <t>calle 37 sur 35-06</t>
        </is>
      </c>
      <c r="AH445" s="25" t="inlineStr">
        <is>
          <t>no reporta</t>
        </is>
      </c>
      <c r="AI445" s="25" t="n">
        <v>2763209</v>
      </c>
      <c r="AJ445" s="25" t="inlineStr">
        <is>
          <t>Zona Centro</t>
        </is>
      </c>
      <c r="AO445" s="25" t="n">
        <v>9</v>
      </c>
      <c r="AP445" s="34" t="n">
        <v>42556</v>
      </c>
      <c r="AQ445" s="34" t="n">
        <v>42535</v>
      </c>
      <c r="AR445" s="46" t="n"/>
      <c r="AT445" s="25" t="inlineStr">
        <is>
          <t>Auto de archivo</t>
        </is>
      </c>
      <c r="AV445" s="38" t="n"/>
      <c r="AX445" s="38" t="n"/>
    </row>
    <row r="446">
      <c r="A446" s="25" t="inlineStr">
        <is>
          <t>442-2016</t>
        </is>
      </c>
      <c r="B446" s="25" t="n">
        <v>394403</v>
      </c>
      <c r="D446" s="25" t="inlineStr">
        <is>
          <t>MATERIALES DE CONSTRUCCIÓN</t>
        </is>
      </c>
      <c r="G446" s="25" t="inlineStr">
        <is>
          <t>estan haciendo una construciion y le coloco dos materos de cemento en la zona verde del vecino</t>
        </is>
      </c>
      <c r="H446" s="25" t="inlineStr">
        <is>
          <t>de oficio</t>
        </is>
      </c>
      <c r="I446" s="25" t="inlineStr">
        <is>
          <t>CL</t>
        </is>
      </c>
      <c r="J446" s="25" t="n">
        <v>40</v>
      </c>
      <c r="L446" s="25" t="inlineStr">
        <is>
          <t>SUR</t>
        </is>
      </c>
      <c r="M446" s="25" t="n">
        <v>44</v>
      </c>
      <c r="O446" s="25" t="n">
        <v>1</v>
      </c>
      <c r="R446" s="25" t="inlineStr">
        <is>
          <t>calle basura</t>
        </is>
      </c>
      <c r="S446" s="25" t="inlineStr">
        <is>
          <t>calle 40 sur 44-01 apto 202</t>
        </is>
      </c>
      <c r="T446" s="25" t="inlineStr">
        <is>
          <t>no reporta</t>
        </is>
      </c>
      <c r="U446" s="25" t="inlineStr">
        <is>
          <t>no reporta</t>
        </is>
      </c>
      <c r="V446" s="25" t="inlineStr">
        <is>
          <t>Margarita Osorio</t>
        </is>
      </c>
      <c r="W446" s="25" t="inlineStr">
        <is>
          <t>CL</t>
        </is>
      </c>
      <c r="X446" s="25" t="n">
        <v>40</v>
      </c>
      <c r="Z446" s="25" t="inlineStr">
        <is>
          <t>SUR</t>
        </is>
      </c>
      <c r="AA446" s="25" t="n">
        <v>44</v>
      </c>
      <c r="AC446" s="25" t="n">
        <v>1</v>
      </c>
      <c r="AF446" s="25" t="inlineStr">
        <is>
          <t>calle basura</t>
        </is>
      </c>
      <c r="AG446" s="25" t="inlineStr">
        <is>
          <t>calle 40 sur 44-01</t>
        </is>
      </c>
      <c r="AH446" s="25" t="inlineStr">
        <is>
          <t>no reporta</t>
        </is>
      </c>
      <c r="AI446" s="25" t="inlineStr">
        <is>
          <t>no reporta</t>
        </is>
      </c>
      <c r="AJ446" s="25" t="inlineStr">
        <is>
          <t>Alcalá</t>
        </is>
      </c>
      <c r="AO446" s="25" t="n">
        <v>8</v>
      </c>
      <c r="AP446" s="34" t="n">
        <v>42556</v>
      </c>
      <c r="AQ446" s="34" t="n">
        <v>42543</v>
      </c>
      <c r="AR446" s="46" t="n"/>
      <c r="AT446" s="25" t="inlineStr">
        <is>
          <t>Auto de archivo</t>
        </is>
      </c>
    </row>
    <row r="447">
      <c r="A447" s="25" t="inlineStr">
        <is>
          <t>443-2016</t>
        </is>
      </c>
      <c r="B447" s="25" t="n">
        <v>394347</v>
      </c>
      <c r="D447" s="25" t="inlineStr">
        <is>
          <t>ESCOMBROS</t>
        </is>
      </c>
      <c r="G447" s="25" t="inlineStr">
        <is>
          <t>el señor Alvaro coloco unos escombros en la zona pública y los vecinos estan colocando residuos encima</t>
        </is>
      </c>
      <c r="H447" s="25" t="inlineStr">
        <is>
          <t>comunidad</t>
        </is>
      </c>
      <c r="I447" s="25" t="inlineStr">
        <is>
          <t>KR</t>
        </is>
      </c>
      <c r="J447" s="25" t="n">
        <v>30</v>
      </c>
      <c r="L447" s="25" t="inlineStr">
        <is>
          <t>SUR</t>
        </is>
      </c>
      <c r="M447" s="25" t="n">
        <v>40</v>
      </c>
      <c r="N447" s="25" t="inlineStr">
        <is>
          <t>G</t>
        </is>
      </c>
      <c r="R447" s="25" t="inlineStr">
        <is>
          <t>gualandayes</t>
        </is>
      </c>
      <c r="S447" s="25" t="inlineStr">
        <is>
          <t>cra 30 con la calle 40G sur primer piso 30-18</t>
        </is>
      </c>
      <c r="T447" s="25" t="inlineStr">
        <is>
          <t>no reporta</t>
        </is>
      </c>
      <c r="U447" s="25" t="inlineStr">
        <is>
          <t>no reporta</t>
        </is>
      </c>
      <c r="V447" s="25" t="inlineStr">
        <is>
          <t>alvaro</t>
        </is>
      </c>
      <c r="W447" s="25" t="inlineStr">
        <is>
          <t>KR</t>
        </is>
      </c>
      <c r="X447" s="25" t="n">
        <v>30</v>
      </c>
      <c r="Z447" s="25" t="inlineStr">
        <is>
          <t>SUR</t>
        </is>
      </c>
      <c r="AA447" s="25" t="n">
        <v>40</v>
      </c>
      <c r="AB447" s="25" t="inlineStr">
        <is>
          <t>G</t>
        </is>
      </c>
      <c r="AF447" s="25" t="inlineStr">
        <is>
          <t>Gualandayes</t>
        </is>
      </c>
      <c r="AG447" s="25" t="inlineStr">
        <is>
          <t>cra 30 con la calle 40g sur primer piso 30-18</t>
        </is>
      </c>
      <c r="AH447" s="25" t="inlineStr">
        <is>
          <t>no reporta</t>
        </is>
      </c>
      <c r="AI447" s="25" t="inlineStr">
        <is>
          <t>no reporta</t>
        </is>
      </c>
      <c r="AJ447" s="25" t="inlineStr">
        <is>
          <t>San Rafael</t>
        </is>
      </c>
      <c r="AO447" s="25" t="n">
        <v>6</v>
      </c>
      <c r="AP447" s="34" t="n">
        <v>42556</v>
      </c>
      <c r="AQ447" s="34" t="n">
        <v>42548</v>
      </c>
      <c r="AR447" s="46" t="n"/>
      <c r="AT447" s="25" t="inlineStr">
        <is>
          <t>Auto de archivo</t>
        </is>
      </c>
      <c r="AV447" s="38" t="n"/>
      <c r="AX447" s="38" t="n"/>
    </row>
    <row r="448">
      <c r="A448" s="25" t="inlineStr">
        <is>
          <t>444-2016</t>
        </is>
      </c>
      <c r="B448" s="25" t="n">
        <v>394201</v>
      </c>
      <c r="D448" s="25" t="inlineStr">
        <is>
          <t>RESIDUOS SOLIDOS</t>
        </is>
      </c>
      <c r="G448" s="25" t="inlineStr">
        <is>
          <t>un señor recicla y deja los residuos sólidos en la esquina y esto se presta  para que la comunidad acumule basura</t>
        </is>
      </c>
      <c r="H448" s="25" t="inlineStr">
        <is>
          <t>Anonimo</t>
        </is>
      </c>
      <c r="S448" s="25" t="inlineStr">
        <is>
          <t>calle 41B sur con cra 29AA -5</t>
        </is>
      </c>
      <c r="T448" s="25" t="inlineStr">
        <is>
          <t>no reporta</t>
        </is>
      </c>
      <c r="U448" s="25" t="inlineStr">
        <is>
          <t>no reporta</t>
        </is>
      </c>
      <c r="V448" s="25" t="inlineStr">
        <is>
          <t>Angel</t>
        </is>
      </c>
      <c r="W448" s="25" t="inlineStr">
        <is>
          <t>CL</t>
        </is>
      </c>
      <c r="X448" s="25" t="n">
        <v>41</v>
      </c>
      <c r="Y448" s="25" t="inlineStr">
        <is>
          <t>B</t>
        </is>
      </c>
      <c r="Z448" s="25" t="inlineStr">
        <is>
          <t>SUR</t>
        </is>
      </c>
      <c r="AA448" s="25" t="n">
        <v>29</v>
      </c>
      <c r="AB448" s="25" t="inlineStr">
        <is>
          <t>AA</t>
        </is>
      </c>
      <c r="AC448" s="25" t="n">
        <v>5</v>
      </c>
      <c r="AG448" s="25" t="inlineStr">
        <is>
          <t>calle 41B suer con cra 29AA-5</t>
        </is>
      </c>
      <c r="AH448" s="25" t="inlineStr">
        <is>
          <t>no reporta</t>
        </is>
      </c>
      <c r="AI448" s="25" t="inlineStr">
        <is>
          <t>no reporta</t>
        </is>
      </c>
      <c r="AJ448" s="25" t="inlineStr">
        <is>
          <t>San Rafael</t>
        </is>
      </c>
      <c r="AO448" s="25" t="n">
        <v>6</v>
      </c>
      <c r="AP448" s="34" t="n">
        <v>42556</v>
      </c>
      <c r="AQ448" s="34" t="n">
        <v>42546</v>
      </c>
      <c r="AR448" s="46" t="n"/>
      <c r="AT448" s="25" t="inlineStr">
        <is>
          <t>Auto de archivo</t>
        </is>
      </c>
    </row>
    <row r="449">
      <c r="A449" s="25" t="inlineStr">
        <is>
          <t>445-2016</t>
        </is>
      </c>
      <c r="B449" s="25" t="n">
        <v>394203</v>
      </c>
      <c r="C449" s="25" t="inlineStr">
        <is>
          <t>FAUNA DOMÉSTICA</t>
        </is>
      </c>
      <c r="G449" s="25" t="inlineStr">
        <is>
          <t>Canino de nimbre Dangel de raza Bullterrier se encontraba sin bozal ni tarilla en el espacio público y ataca a una ciudadana</t>
        </is>
      </c>
      <c r="H449" s="25" t="inlineStr">
        <is>
          <t>de oficio</t>
        </is>
      </c>
      <c r="I449" s="25" t="inlineStr">
        <is>
          <t>KR</t>
        </is>
      </c>
      <c r="J449" s="25" t="n">
        <v>47</v>
      </c>
      <c r="K449" s="25" t="inlineStr">
        <is>
          <t>A</t>
        </is>
      </c>
      <c r="M449" s="25" t="n">
        <v>38</v>
      </c>
      <c r="N449" s="25" t="inlineStr">
        <is>
          <t>A</t>
        </is>
      </c>
      <c r="O449" s="25" t="n">
        <v>29</v>
      </c>
      <c r="R449" s="25" t="inlineStr">
        <is>
          <t>Alcala</t>
        </is>
      </c>
      <c r="S449" s="25" t="inlineStr">
        <is>
          <t>cra 47a 38a 29</t>
        </is>
      </c>
      <c r="T449" s="25" t="inlineStr">
        <is>
          <t>no reporta</t>
        </is>
      </c>
      <c r="U449" s="25" t="inlineStr">
        <is>
          <t>no reporta</t>
        </is>
      </c>
      <c r="V449" s="25" t="inlineStr">
        <is>
          <t>Jaiber Stiven ospina Bedoya</t>
        </is>
      </c>
      <c r="W449" s="25" t="inlineStr">
        <is>
          <t>KR</t>
        </is>
      </c>
      <c r="X449" s="25" t="n">
        <v>47</v>
      </c>
      <c r="Y449" s="25" t="inlineStr">
        <is>
          <t>A</t>
        </is>
      </c>
      <c r="AA449" s="25" t="n">
        <v>38</v>
      </c>
      <c r="AB449" s="25" t="inlineStr">
        <is>
          <t>A</t>
        </is>
      </c>
      <c r="AC449" s="25" t="n">
        <v>29</v>
      </c>
      <c r="AF449" s="25" t="inlineStr">
        <is>
          <t>alcala</t>
        </is>
      </c>
      <c r="AG449" s="25" t="inlineStr">
        <is>
          <t>cra 47a 38a 29</t>
        </is>
      </c>
      <c r="AH449" s="25" t="inlineStr">
        <is>
          <t>no reporta</t>
        </is>
      </c>
      <c r="AI449" s="25" t="n">
        <v>3015530992</v>
      </c>
      <c r="AJ449" s="25" t="inlineStr">
        <is>
          <t>Alcalá</t>
        </is>
      </c>
      <c r="AO449" s="25" t="n">
        <v>8</v>
      </c>
      <c r="AP449" s="34" t="n">
        <v>42556</v>
      </c>
      <c r="AQ449" s="34" t="n">
        <v>42551</v>
      </c>
      <c r="AR449" s="46" t="n"/>
      <c r="AT449" s="25" t="inlineStr">
        <is>
          <t>Auto de archivo</t>
        </is>
      </c>
    </row>
    <row r="450">
      <c r="A450" s="25" t="inlineStr">
        <is>
          <t>446-2016</t>
        </is>
      </c>
      <c r="B450" s="25" t="n">
        <v>397443</v>
      </c>
      <c r="C450" s="25" t="inlineStr">
        <is>
          <t>FAUNA DOMÉSTICA</t>
        </is>
      </c>
      <c r="G450" s="25" t="inlineStr">
        <is>
          <t>Inadecuada tenencia de mascotas</t>
        </is>
      </c>
      <c r="H450" s="25" t="inlineStr">
        <is>
          <t>Alcaldia</t>
        </is>
      </c>
      <c r="T450" s="25" t="inlineStr">
        <is>
          <t>no reporta</t>
        </is>
      </c>
      <c r="U450" s="25" t="inlineStr">
        <is>
          <t>no reporta</t>
        </is>
      </c>
      <c r="V450" s="25" t="inlineStr">
        <is>
          <t xml:space="preserve">juan Carlos  zapata </t>
        </is>
      </c>
      <c r="W450" s="25" t="inlineStr">
        <is>
          <t>KR</t>
        </is>
      </c>
      <c r="X450" s="25" t="n">
        <v>40</v>
      </c>
      <c r="Y450" s="25" t="inlineStr">
        <is>
          <t>A</t>
        </is>
      </c>
      <c r="Z450" s="25" t="inlineStr">
        <is>
          <t>SUR</t>
        </is>
      </c>
      <c r="AA450" s="25" t="n">
        <v>48</v>
      </c>
      <c r="AC450" s="25" t="n">
        <v>72</v>
      </c>
      <c r="AF450" s="25" t="inlineStr">
        <is>
          <t>trianon</t>
        </is>
      </c>
      <c r="AG450" s="25" t="inlineStr">
        <is>
          <t>cra 40a 48 sur 72</t>
        </is>
      </c>
      <c r="AH450" s="25" t="inlineStr">
        <is>
          <t>no reporta</t>
        </is>
      </c>
      <c r="AI450" s="25" t="n">
        <v>4173735</v>
      </c>
      <c r="AJ450" s="25" t="inlineStr">
        <is>
          <t>El Trianón</t>
        </is>
      </c>
      <c r="AO450" s="25" t="n">
        <v>7</v>
      </c>
      <c r="AP450" s="34" t="n">
        <v>42556</v>
      </c>
      <c r="AQ450" s="34" t="n">
        <v>42549</v>
      </c>
      <c r="AR450" s="46" t="n"/>
      <c r="AT450" s="25" t="inlineStr">
        <is>
          <t>Auto de archivo</t>
        </is>
      </c>
    </row>
    <row r="451">
      <c r="A451" s="25" t="inlineStr">
        <is>
          <t>447-2016</t>
        </is>
      </c>
      <c r="B451" s="25" t="n">
        <v>397444</v>
      </c>
      <c r="C451" s="25" t="inlineStr">
        <is>
          <t>HÍDRICO</t>
        </is>
      </c>
      <c r="G451" s="25" t="inlineStr">
        <is>
          <t>Descargas directas a sumideros</t>
        </is>
      </c>
      <c r="H451" s="25" t="inlineStr">
        <is>
          <t>alcala</t>
        </is>
      </c>
      <c r="R451" s="25" t="inlineStr">
        <is>
          <t>alcala</t>
        </is>
      </c>
      <c r="S451" s="25" t="inlineStr">
        <is>
          <t>cra 47 37 sur 69 frente a esta dirección</t>
        </is>
      </c>
      <c r="T451" s="25" t="inlineStr">
        <is>
          <t>no reporta</t>
        </is>
      </c>
      <c r="U451" s="25" t="inlineStr">
        <is>
          <t>no reporta</t>
        </is>
      </c>
      <c r="V451" s="25" t="inlineStr">
        <is>
          <t>Asociados HDED S.A:S</t>
        </is>
      </c>
      <c r="W451" s="25" t="inlineStr">
        <is>
          <t>KR</t>
        </is>
      </c>
      <c r="X451" s="25" t="n">
        <v>47</v>
      </c>
      <c r="Z451" s="25" t="inlineStr">
        <is>
          <t>SUR</t>
        </is>
      </c>
      <c r="AA451" s="25" t="n">
        <v>37</v>
      </c>
      <c r="AC451" s="25" t="n">
        <v>69</v>
      </c>
      <c r="AF451" s="25" t="inlineStr">
        <is>
          <t>alcala</t>
        </is>
      </c>
      <c r="AG451" s="25" t="inlineStr">
        <is>
          <t xml:space="preserve">cra 47 37 sur 69 frente a esta dirección </t>
        </is>
      </c>
      <c r="AH451" s="25" t="inlineStr">
        <is>
          <t>no reporta</t>
        </is>
      </c>
      <c r="AI451" s="25" t="inlineStr">
        <is>
          <t>3312749-3332656</t>
        </is>
      </c>
      <c r="AJ451" s="25" t="inlineStr">
        <is>
          <t>Alcalá</t>
        </is>
      </c>
      <c r="AO451" s="25" t="n">
        <v>7</v>
      </c>
      <c r="AP451" s="34" t="n">
        <v>42556</v>
      </c>
      <c r="AQ451" s="34" t="n">
        <v>42549</v>
      </c>
      <c r="AR451" s="46" t="n"/>
      <c r="AT451" s="25" t="inlineStr">
        <is>
          <t>Auto de archivo</t>
        </is>
      </c>
    </row>
    <row r="452">
      <c r="A452" s="25" t="inlineStr">
        <is>
          <t>448-2016</t>
        </is>
      </c>
      <c r="B452" s="25" t="n">
        <v>397445</v>
      </c>
      <c r="D452" s="25" t="inlineStr">
        <is>
          <t>ESCOMBROS</t>
        </is>
      </c>
      <c r="G452" s="25" t="inlineStr">
        <is>
          <t xml:space="preserve">Escombros en espacio público </t>
        </is>
      </c>
      <c r="H452" s="25" t="inlineStr">
        <is>
          <t>altos del trianon</t>
        </is>
      </c>
      <c r="I452" s="25" t="inlineStr">
        <is>
          <t>KR</t>
        </is>
      </c>
      <c r="J452" s="25" t="n">
        <v>38</v>
      </c>
      <c r="M452" s="25" t="n">
        <v>38</v>
      </c>
      <c r="O452" s="25" t="n">
        <v>9</v>
      </c>
      <c r="R452" s="25" t="inlineStr">
        <is>
          <t>altos del trianon</t>
        </is>
      </c>
      <c r="S452" s="25" t="inlineStr">
        <is>
          <t>cra 38 38-09 apto 502</t>
        </is>
      </c>
      <c r="T452" s="25" t="inlineStr">
        <is>
          <t>no reporta</t>
        </is>
      </c>
      <c r="U452" s="25" t="n">
        <v>3116454605</v>
      </c>
      <c r="V452" s="25" t="inlineStr">
        <is>
          <t>Rigoberto Botero</t>
        </is>
      </c>
      <c r="W452" s="25" t="inlineStr">
        <is>
          <t>KR</t>
        </is>
      </c>
      <c r="X452" s="25" t="n">
        <v>38</v>
      </c>
      <c r="AA452" s="25" t="n">
        <v>38</v>
      </c>
      <c r="AC452" s="25" t="n">
        <v>9</v>
      </c>
      <c r="AF452" s="25" t="inlineStr">
        <is>
          <t>altos del trianon</t>
        </is>
      </c>
      <c r="AG452" s="25" t="inlineStr">
        <is>
          <t>cra 38 38 09 apto 502</t>
        </is>
      </c>
      <c r="AH452" s="25" t="inlineStr">
        <is>
          <t>no reporta</t>
        </is>
      </c>
      <c r="AI452" s="25" t="n">
        <v>3116454605</v>
      </c>
      <c r="AJ452" s="25" t="inlineStr">
        <is>
          <t>El Trianón</t>
        </is>
      </c>
      <c r="AO452" s="25" t="n">
        <v>7</v>
      </c>
      <c r="AP452" s="34" t="n">
        <v>42556</v>
      </c>
      <c r="AQ452" s="34" t="n">
        <v>42549</v>
      </c>
      <c r="AR452" s="46" t="n"/>
      <c r="AT452" s="25" t="inlineStr">
        <is>
          <t>Auto de archivo</t>
        </is>
      </c>
    </row>
    <row r="453">
      <c r="A453" s="25" t="inlineStr">
        <is>
          <t>449-2016</t>
        </is>
      </c>
      <c r="B453" s="25" t="n">
        <v>397447</v>
      </c>
      <c r="C453" s="25" t="inlineStr">
        <is>
          <t>FAUNA DOMÉSTICA</t>
        </is>
      </c>
      <c r="G453" s="25" t="inlineStr">
        <is>
          <t>La comunidad en general se queja por las escretas de los caninos en la via pública y en los antejardines</t>
        </is>
      </c>
      <c r="H453" s="25" t="inlineStr">
        <is>
          <t>alcaldia</t>
        </is>
      </c>
      <c r="I453" s="25" t="inlineStr">
        <is>
          <t>KR</t>
        </is>
      </c>
      <c r="J453" s="25" t="n">
        <v>40</v>
      </c>
      <c r="M453" s="25" t="n">
        <v>48</v>
      </c>
      <c r="R453" s="25" t="inlineStr">
        <is>
          <t>el trianon</t>
        </is>
      </c>
      <c r="S453" s="25" t="inlineStr">
        <is>
          <t>cra 40 entre la calle 48 con la 48b sur</t>
        </is>
      </c>
      <c r="T453" s="25" t="inlineStr">
        <is>
          <t>no reporta</t>
        </is>
      </c>
      <c r="U453" s="25" t="inlineStr">
        <is>
          <t>no reporta</t>
        </is>
      </c>
      <c r="V453" s="25" t="inlineStr">
        <is>
          <t xml:space="preserve">Comunidad </t>
        </is>
      </c>
      <c r="W453" s="25" t="inlineStr">
        <is>
          <t>KR</t>
        </is>
      </c>
      <c r="X453" s="25" t="n">
        <v>40</v>
      </c>
      <c r="AA453" s="25" t="n">
        <v>48</v>
      </c>
      <c r="AB453" s="25" t="inlineStr">
        <is>
          <t>B</t>
        </is>
      </c>
      <c r="AC453" s="25" t="n">
        <v>48</v>
      </c>
      <c r="AD453" s="25" t="inlineStr">
        <is>
          <t>SUR</t>
        </is>
      </c>
      <c r="AG453" s="25" t="inlineStr">
        <is>
          <t>cra 40 entre la calle 48 con la 48b sur</t>
        </is>
      </c>
      <c r="AH453" s="25" t="inlineStr">
        <is>
          <t>no reporta</t>
        </is>
      </c>
      <c r="AI453" s="25" t="inlineStr">
        <is>
          <t>no reporta</t>
        </is>
      </c>
      <c r="AJ453" s="25" t="inlineStr">
        <is>
          <t>El Trianón</t>
        </is>
      </c>
      <c r="AO453" s="25" t="n">
        <v>7</v>
      </c>
      <c r="AP453" s="34" t="n">
        <v>42556</v>
      </c>
      <c r="AQ453" s="34" t="n">
        <v>42661</v>
      </c>
      <c r="AR453" s="46" t="n"/>
      <c r="AT453" s="25" t="inlineStr">
        <is>
          <t>Auto de archivo</t>
        </is>
      </c>
      <c r="AV453" s="38" t="n"/>
      <c r="AX453" s="38" t="n"/>
    </row>
    <row r="454">
      <c r="A454" s="25" t="inlineStr">
        <is>
          <t>450-2016</t>
        </is>
      </c>
      <c r="B454" s="25" t="n">
        <v>397446</v>
      </c>
      <c r="D454" s="25" t="inlineStr">
        <is>
          <t>ESCOMBROS</t>
        </is>
      </c>
      <c r="G454" s="25" t="inlineStr">
        <is>
          <t>escombros en espacio público</t>
        </is>
      </c>
      <c r="H454" s="25" t="inlineStr">
        <is>
          <t>Alcaldia</t>
        </is>
      </c>
      <c r="I454" s="25" t="inlineStr">
        <is>
          <t>KR</t>
        </is>
      </c>
      <c r="J454" s="25" t="n">
        <v>40</v>
      </c>
      <c r="L454" s="25" t="inlineStr">
        <is>
          <t>SUR</t>
        </is>
      </c>
      <c r="M454" s="25" t="n">
        <v>48</v>
      </c>
      <c r="O454" s="25" t="n">
        <v>62</v>
      </c>
      <c r="R454" s="25" t="inlineStr">
        <is>
          <t>el trianon</t>
        </is>
      </c>
      <c r="S454" s="25" t="inlineStr">
        <is>
          <t>cra 40 sur 48-62</t>
        </is>
      </c>
      <c r="T454" s="25" t="inlineStr">
        <is>
          <t>no reporta</t>
        </is>
      </c>
      <c r="U454" s="25" t="inlineStr">
        <is>
          <t>no reporta</t>
        </is>
      </c>
      <c r="V454" s="25" t="inlineStr">
        <is>
          <t xml:space="preserve">Comunidad </t>
        </is>
      </c>
      <c r="W454" s="25" t="inlineStr">
        <is>
          <t>KR</t>
        </is>
      </c>
      <c r="X454" s="25" t="n">
        <v>40</v>
      </c>
      <c r="Z454" s="25" t="inlineStr">
        <is>
          <t>SUR</t>
        </is>
      </c>
      <c r="AA454" s="25" t="n">
        <v>48</v>
      </c>
      <c r="AC454" s="25" t="n">
        <v>62</v>
      </c>
      <c r="AG454" s="25" t="inlineStr">
        <is>
          <t>cra 40 sur 48-62</t>
        </is>
      </c>
      <c r="AH454" s="25" t="inlineStr">
        <is>
          <t>no reporta</t>
        </is>
      </c>
      <c r="AI454" s="25" t="inlineStr">
        <is>
          <t>no reporta</t>
        </is>
      </c>
      <c r="AJ454" s="25" t="inlineStr">
        <is>
          <t>El Trianón</t>
        </is>
      </c>
      <c r="AO454" s="25" t="n">
        <v>7</v>
      </c>
      <c r="AP454" s="34" t="n">
        <v>42556</v>
      </c>
      <c r="AQ454" s="34" t="n">
        <v>42550</v>
      </c>
      <c r="AR454" s="46" t="n"/>
      <c r="AT454" s="25" t="inlineStr">
        <is>
          <t>Auto de archivo</t>
        </is>
      </c>
    </row>
    <row r="455">
      <c r="A455" s="25" t="inlineStr">
        <is>
          <t>451-2016</t>
        </is>
      </c>
      <c r="B455" s="25" t="n">
        <v>397442</v>
      </c>
      <c r="C455" s="25" t="inlineStr">
        <is>
          <t>FAUNA DOMÉSTICA</t>
        </is>
      </c>
      <c r="G455" s="25" t="inlineStr">
        <is>
          <t>Razas potencialmente peligrosas si trailla y sin bozal</t>
        </is>
      </c>
      <c r="H455" s="25" t="inlineStr">
        <is>
          <t>cominidad</t>
        </is>
      </c>
      <c r="I455" s="25" t="inlineStr">
        <is>
          <t>CL</t>
        </is>
      </c>
      <c r="J455" s="25" t="n">
        <v>46</v>
      </c>
      <c r="M455" s="25" t="n">
        <v>39</v>
      </c>
      <c r="O455" s="25" t="n">
        <v>40</v>
      </c>
      <c r="R455" s="25" t="inlineStr">
        <is>
          <t>el trianon</t>
        </is>
      </c>
      <c r="S455" s="25" t="inlineStr">
        <is>
          <t>calle 46 entre la carrera 39 y la carrera 40</t>
        </is>
      </c>
      <c r="T455" s="25" t="inlineStr">
        <is>
          <t>no reporta</t>
        </is>
      </c>
      <c r="U455" s="25" t="inlineStr">
        <is>
          <t>no reporta</t>
        </is>
      </c>
      <c r="V455" s="25" t="inlineStr">
        <is>
          <t>varios</t>
        </is>
      </c>
      <c r="W455" s="25" t="inlineStr">
        <is>
          <t>CL</t>
        </is>
      </c>
      <c r="X455" s="25" t="n">
        <v>46</v>
      </c>
      <c r="AA455" s="25" t="n">
        <v>39</v>
      </c>
      <c r="AC455" s="25" t="n">
        <v>40</v>
      </c>
      <c r="AF455" s="25" t="inlineStr">
        <is>
          <t xml:space="preserve">el trianon </t>
        </is>
      </c>
      <c r="AG455" s="25" t="inlineStr">
        <is>
          <t>calle 46 entre la crarrera 39 y la carrera 40</t>
        </is>
      </c>
      <c r="AH455" s="25" t="inlineStr">
        <is>
          <t>no reporta</t>
        </is>
      </c>
      <c r="AI455" s="25" t="inlineStr">
        <is>
          <t>no reporta</t>
        </is>
      </c>
      <c r="AJ455" s="25" t="inlineStr">
        <is>
          <t>El Trianón</t>
        </is>
      </c>
      <c r="AO455" s="25" t="n">
        <v>7</v>
      </c>
      <c r="AP455" s="34" t="n">
        <v>42556</v>
      </c>
      <c r="AQ455" s="34" t="n">
        <v>42563</v>
      </c>
      <c r="AR455" s="46" t="n"/>
      <c r="AT455" s="25" t="inlineStr">
        <is>
          <t>Auto de archivo</t>
        </is>
      </c>
    </row>
    <row r="456">
      <c r="A456" s="25" t="inlineStr">
        <is>
          <t>452-2016</t>
        </is>
      </c>
      <c r="B456" s="25" t="n">
        <v>397441</v>
      </c>
      <c r="D456" s="25" t="inlineStr">
        <is>
          <t>MATERIALES DE CONSTRUCCIÓN</t>
        </is>
      </c>
      <c r="F456" s="25" t="inlineStr">
        <is>
          <t>Proyecto Charlotte</t>
        </is>
      </c>
      <c r="G456" s="25" t="inlineStr">
        <is>
          <t>Material particulado y aseo de via</t>
        </is>
      </c>
      <c r="H456" s="25" t="inlineStr">
        <is>
          <t>comunidad</t>
        </is>
      </c>
      <c r="I456" s="25" t="inlineStr">
        <is>
          <t>CL</t>
        </is>
      </c>
      <c r="J456" s="25" t="n">
        <v>25</v>
      </c>
      <c r="L456" s="25" t="inlineStr">
        <is>
          <t>SUR</t>
        </is>
      </c>
      <c r="M456" s="25" t="n">
        <v>45</v>
      </c>
      <c r="O456" s="25" t="n">
        <v>12</v>
      </c>
      <c r="R456" s="25" t="inlineStr">
        <is>
          <t>zuñiga</t>
        </is>
      </c>
      <c r="S456" s="25" t="inlineStr">
        <is>
          <t>calle 25 sur 45-12</t>
        </is>
      </c>
      <c r="T456" s="25" t="inlineStr">
        <is>
          <t>no reporta</t>
        </is>
      </c>
      <c r="U456" s="25" t="inlineStr">
        <is>
          <t>no reporta</t>
        </is>
      </c>
      <c r="V456" s="25" t="inlineStr">
        <is>
          <t xml:space="preserve">Vertice S.A.S </t>
        </is>
      </c>
      <c r="W456" s="25" t="inlineStr">
        <is>
          <t>CL</t>
        </is>
      </c>
      <c r="X456" s="25" t="n">
        <v>25</v>
      </c>
      <c r="Z456" s="25" t="inlineStr">
        <is>
          <t>SUR</t>
        </is>
      </c>
      <c r="AA456" s="25" t="n">
        <v>45</v>
      </c>
      <c r="AC456" s="25" t="n">
        <v>12</v>
      </c>
      <c r="AF456" s="25" t="inlineStr">
        <is>
          <t>zuñiga</t>
        </is>
      </c>
      <c r="AG456" s="25" t="inlineStr">
        <is>
          <t>calle 25 sur 45-12  charlotte</t>
        </is>
      </c>
      <c r="AI456" s="25" t="n">
        <v>2709606</v>
      </c>
      <c r="AJ456" s="25" t="inlineStr">
        <is>
          <t>Zuñiga</t>
        </is>
      </c>
      <c r="AO456" s="25" t="n">
        <v>2</v>
      </c>
      <c r="AP456" s="34" t="n">
        <v>42556</v>
      </c>
      <c r="AQ456" s="34" t="n">
        <v>42598</v>
      </c>
      <c r="AR456" s="46" t="n"/>
      <c r="AT456" s="25" t="inlineStr">
        <is>
          <t>Auto de archivo</t>
        </is>
      </c>
    </row>
    <row r="457">
      <c r="A457" s="25" t="inlineStr">
        <is>
          <t>453-2016</t>
        </is>
      </c>
      <c r="B457" s="25" t="n">
        <v>396491</v>
      </c>
      <c r="C457" s="25" t="inlineStr">
        <is>
          <t>LOTE-PREDIO</t>
        </is>
      </c>
      <c r="G457" s="25" t="inlineStr">
        <is>
          <t>Tala de individuos vegetales</t>
        </is>
      </c>
      <c r="H457" s="25" t="inlineStr">
        <is>
          <t>de oficio</t>
        </is>
      </c>
      <c r="R457" s="25" t="inlineStr">
        <is>
          <t>palmas</t>
        </is>
      </c>
      <c r="S457" s="25" t="inlineStr">
        <is>
          <t xml:space="preserve">sin nomenclatura </t>
        </is>
      </c>
      <c r="T457" s="25" t="inlineStr">
        <is>
          <t>no reporta</t>
        </is>
      </c>
      <c r="U457" s="25" t="inlineStr">
        <is>
          <t>no reporta</t>
        </is>
      </c>
      <c r="V457" s="25" t="inlineStr">
        <is>
          <t>Parcelación palmitas</t>
        </is>
      </c>
      <c r="AF457" s="25" t="inlineStr">
        <is>
          <t>palmas</t>
        </is>
      </c>
      <c r="AG457" s="25" t="inlineStr">
        <is>
          <t>sin nomenclatura</t>
        </is>
      </c>
      <c r="AH457" s="25" t="inlineStr">
        <is>
          <t>no reporta</t>
        </is>
      </c>
      <c r="AI457" s="25" t="inlineStr">
        <is>
          <t>no reporta</t>
        </is>
      </c>
      <c r="AJ457" s="25" t="inlineStr">
        <is>
          <t>Las Palmas</t>
        </is>
      </c>
      <c r="AO457" s="25" t="n">
        <v>12</v>
      </c>
      <c r="AP457" s="34" t="n">
        <v>42556</v>
      </c>
      <c r="AQ457" s="34" t="n">
        <v>42549</v>
      </c>
      <c r="AR457" s="46" t="n"/>
      <c r="AT457" s="25" t="inlineStr">
        <is>
          <t>Auto de archivo</t>
        </is>
      </c>
    </row>
    <row r="458">
      <c r="A458" s="25" t="inlineStr">
        <is>
          <t>454-2016</t>
        </is>
      </c>
      <c r="B458" s="25" t="n">
        <v>397202</v>
      </c>
      <c r="C458" s="25" t="inlineStr">
        <is>
          <t>HÍDRICO</t>
        </is>
      </c>
      <c r="G458" s="25" t="inlineStr">
        <is>
          <t>vertimiento de cemento y agua en alcantarilla de aguas lluvias, critico alcantarilla taponada completamente</t>
        </is>
      </c>
      <c r="H458" s="25" t="inlineStr">
        <is>
          <t>de oficio</t>
        </is>
      </c>
      <c r="I458" s="25" t="inlineStr">
        <is>
          <t>KR</t>
        </is>
      </c>
      <c r="J458" s="25" t="n">
        <v>35</v>
      </c>
      <c r="L458" s="25" t="inlineStr">
        <is>
          <t>SUR</t>
        </is>
      </c>
      <c r="M458" s="25" t="n">
        <v>37</v>
      </c>
      <c r="O458" s="25" t="n">
        <v>128</v>
      </c>
      <c r="R458" s="25" t="inlineStr">
        <is>
          <t>barrio mesa</t>
        </is>
      </c>
      <c r="S458" s="25" t="inlineStr">
        <is>
          <t>cra 35 37 sur 28</t>
        </is>
      </c>
      <c r="T458" s="25" t="inlineStr">
        <is>
          <t>no reporta</t>
        </is>
      </c>
      <c r="U458" s="25" t="inlineStr">
        <is>
          <t>no reporta</t>
        </is>
      </c>
      <c r="V458" s="25" t="inlineStr">
        <is>
          <t xml:space="preserve">Franz Densi Mejia </t>
        </is>
      </c>
      <c r="W458" s="25" t="inlineStr">
        <is>
          <t>KR</t>
        </is>
      </c>
      <c r="X458" s="25" t="n">
        <v>35</v>
      </c>
      <c r="Z458" s="25" t="inlineStr">
        <is>
          <t>SUR</t>
        </is>
      </c>
      <c r="AA458" s="25" t="n">
        <v>37</v>
      </c>
      <c r="AC458" s="25" t="n">
        <v>128</v>
      </c>
      <c r="AF458" s="25" t="inlineStr">
        <is>
          <t>barrio mesa</t>
        </is>
      </c>
      <c r="AG458" s="25" t="inlineStr">
        <is>
          <t>cra 35 37 sur 128</t>
        </is>
      </c>
      <c r="AH458" s="25" t="inlineStr">
        <is>
          <t>no reporta</t>
        </is>
      </c>
      <c r="AI458" s="25" t="inlineStr">
        <is>
          <t>no reporta</t>
        </is>
      </c>
      <c r="AJ458" s="25" t="inlineStr">
        <is>
          <t>Mesa</t>
        </is>
      </c>
      <c r="AO458" s="25" t="n">
        <v>9</v>
      </c>
      <c r="AP458" s="34" t="n">
        <v>42556</v>
      </c>
      <c r="AQ458" s="34" t="n">
        <v>42551</v>
      </c>
      <c r="AR458" s="46" t="n"/>
      <c r="AS458" s="25" t="inlineStr">
        <is>
          <t>Comparendo ambiental</t>
        </is>
      </c>
      <c r="AT458" s="25" t="inlineStr">
        <is>
          <t>Auto de archivo</t>
        </is>
      </c>
      <c r="AU458" s="25" t="inlineStr">
        <is>
          <t>Acuerdo de pago</t>
        </is>
      </c>
    </row>
    <row r="459">
      <c r="A459" s="25" t="inlineStr">
        <is>
          <t>455-2016</t>
        </is>
      </c>
      <c r="B459" s="25" t="inlineStr">
        <is>
          <t>397395 - 6732</t>
        </is>
      </c>
      <c r="D459" s="25" t="inlineStr">
        <is>
          <t>RESIDUOS SOLIDOS</t>
        </is>
      </c>
      <c r="G459" s="25" t="inlineStr">
        <is>
          <t>Disposición de residuos sólidos en predio privado en cercanias al acceso de la trv de la montaña con la via del escobero</t>
        </is>
      </c>
      <c r="H459" s="25" t="inlineStr">
        <is>
          <t>de oficio- inspección ambiental</t>
        </is>
      </c>
      <c r="R459" s="25" t="inlineStr">
        <is>
          <t>escobero</t>
        </is>
      </c>
      <c r="S459" s="25" t="inlineStr">
        <is>
          <t>sin nomenclatura- trv de la montaña con la via del escobero</t>
        </is>
      </c>
      <c r="T459" s="25" t="inlineStr">
        <is>
          <t>no reporta</t>
        </is>
      </c>
      <c r="U459" s="25" t="inlineStr">
        <is>
          <t>no reporta</t>
        </is>
      </c>
      <c r="V459" s="25" t="inlineStr">
        <is>
          <t>vehiculos de placas CFZ10</t>
        </is>
      </c>
      <c r="AF459" s="25" t="inlineStr">
        <is>
          <t>escobero</t>
        </is>
      </c>
      <c r="AG459" s="25" t="inlineStr">
        <is>
          <t>trv de la montaña con la via del escobero</t>
        </is>
      </c>
      <c r="AH459" s="25" t="inlineStr">
        <is>
          <t>no reporta</t>
        </is>
      </c>
      <c r="AI459" s="25" t="inlineStr">
        <is>
          <t>no reporta</t>
        </is>
      </c>
      <c r="AP459" s="34" t="n">
        <v>42556</v>
      </c>
      <c r="AQ459" s="34" t="n">
        <v>42408</v>
      </c>
      <c r="AR459" s="46" t="n"/>
      <c r="AT459" s="25" t="inlineStr">
        <is>
          <t>Auto de archivo</t>
        </is>
      </c>
    </row>
    <row r="460">
      <c r="A460" s="25" t="inlineStr">
        <is>
          <t>456-2016</t>
        </is>
      </c>
      <c r="B460" s="25" t="n">
        <v>392591</v>
      </c>
      <c r="D460" s="25" t="inlineStr">
        <is>
          <t>RESIDUOS SOLIDOS</t>
        </is>
      </c>
      <c r="G460" s="25" t="inlineStr">
        <is>
          <t>Mala disposición de residuos sólidos</t>
        </is>
      </c>
      <c r="H460" s="25" t="inlineStr">
        <is>
          <t>de oficio</t>
        </is>
      </c>
      <c r="S460" s="25" t="inlineStr">
        <is>
          <t>sin nomenclatura la bota del dia</t>
        </is>
      </c>
      <c r="T460" s="25" t="inlineStr">
        <is>
          <t>no reporta</t>
        </is>
      </c>
      <c r="U460" s="25" t="inlineStr">
        <is>
          <t>no reporta</t>
        </is>
      </c>
      <c r="V460" s="25" t="inlineStr">
        <is>
          <t>shupa shots</t>
        </is>
      </c>
      <c r="AF460" s="25" t="inlineStr">
        <is>
          <t>zona centro</t>
        </is>
      </c>
      <c r="AG460" s="25" t="inlineStr">
        <is>
          <t>sin nomenclatura</t>
        </is>
      </c>
      <c r="AH460" s="25" t="inlineStr">
        <is>
          <t>no reporta</t>
        </is>
      </c>
      <c r="AI460" s="25" t="inlineStr">
        <is>
          <t>no reporta</t>
        </is>
      </c>
      <c r="AP460" s="34" t="n">
        <v>42556</v>
      </c>
      <c r="AQ460" s="34" t="n">
        <v>42552</v>
      </c>
      <c r="AR460" s="46" t="n"/>
      <c r="AT460" s="25" t="inlineStr">
        <is>
          <t>Auto de archivo</t>
        </is>
      </c>
    </row>
    <row r="461">
      <c r="A461" s="25" t="inlineStr">
        <is>
          <t>457-2016</t>
        </is>
      </c>
      <c r="B461" s="25" t="n">
        <v>392583</v>
      </c>
      <c r="D461" s="25" t="inlineStr">
        <is>
          <t>RESIDUOS SOLIDOS</t>
        </is>
      </c>
      <c r="G461" s="25" t="inlineStr">
        <is>
          <t>mala disposicion de residuos sólidos</t>
        </is>
      </c>
      <c r="H461" s="25" t="inlineStr">
        <is>
          <t>de oficio</t>
        </is>
      </c>
      <c r="R461" s="25" t="inlineStr">
        <is>
          <t>zona centro</t>
        </is>
      </c>
      <c r="T461" s="25" t="inlineStr">
        <is>
          <t>no reporta</t>
        </is>
      </c>
      <c r="U461" s="25" t="inlineStr">
        <is>
          <t>no reporta</t>
        </is>
      </c>
      <c r="V461" s="25" t="inlineStr">
        <is>
          <t>Windsor</t>
        </is>
      </c>
      <c r="AF461" s="25" t="inlineStr">
        <is>
          <t>zona centro</t>
        </is>
      </c>
      <c r="AG461" s="25" t="inlineStr">
        <is>
          <t>sin nomenclatura</t>
        </is>
      </c>
      <c r="AH461" s="25" t="inlineStr">
        <is>
          <t>no reporta</t>
        </is>
      </c>
      <c r="AI461" s="25" t="inlineStr">
        <is>
          <t>no reporta</t>
        </is>
      </c>
      <c r="AJ461" s="25" t="inlineStr">
        <is>
          <t>zona centro</t>
        </is>
      </c>
      <c r="AP461" s="34" t="n">
        <v>42556</v>
      </c>
      <c r="AQ461" s="34" t="n">
        <v>42552</v>
      </c>
      <c r="AR461" s="46" t="n"/>
      <c r="AT461" s="25" t="inlineStr">
        <is>
          <t>Auto de archivo</t>
        </is>
      </c>
    </row>
    <row r="462">
      <c r="A462" s="25" t="inlineStr">
        <is>
          <t>458-2016</t>
        </is>
      </c>
      <c r="B462" s="25" t="n">
        <v>392586</v>
      </c>
      <c r="C462" s="25" t="inlineStr">
        <is>
          <t>HÍDRICO</t>
        </is>
      </c>
      <c r="G462" s="25" t="inlineStr">
        <is>
          <t>lavado de contenedores en via pública</t>
        </is>
      </c>
      <c r="H462" s="25" t="inlineStr">
        <is>
          <t>de oficio</t>
        </is>
      </c>
      <c r="R462" s="25" t="inlineStr">
        <is>
          <t>esmeraldal</t>
        </is>
      </c>
      <c r="S462" s="25" t="inlineStr">
        <is>
          <t>sin nomenclatura</t>
        </is>
      </c>
      <c r="T462" s="25" t="inlineStr">
        <is>
          <t>no reporta</t>
        </is>
      </c>
      <c r="U462" s="25" t="inlineStr">
        <is>
          <t>no reporta</t>
        </is>
      </c>
      <c r="V462" s="25" t="inlineStr">
        <is>
          <t>Guaduales de la abadia</t>
        </is>
      </c>
      <c r="W462" s="25" t="inlineStr">
        <is>
          <t>KR</t>
        </is>
      </c>
      <c r="X462" s="25" t="n">
        <v>28</v>
      </c>
      <c r="AA462" s="25" t="n">
        <v>27</v>
      </c>
      <c r="AC462" s="25" t="n">
        <v>42</v>
      </c>
      <c r="AD462" s="25" t="inlineStr">
        <is>
          <t>SUR</t>
        </is>
      </c>
      <c r="AF462" s="25" t="inlineStr">
        <is>
          <t>esmeraldal</t>
        </is>
      </c>
      <c r="AG462" s="25" t="inlineStr">
        <is>
          <t>cra 28 27 sur 42</t>
        </is>
      </c>
      <c r="AH462" s="25" t="inlineStr">
        <is>
          <t>no reporta</t>
        </is>
      </c>
      <c r="AI462" s="25" t="inlineStr">
        <is>
          <t>no reporta</t>
        </is>
      </c>
      <c r="AJ462" s="25" t="inlineStr">
        <is>
          <t>El Esmeraldal</t>
        </is>
      </c>
      <c r="AO462" s="25" t="n">
        <v>4</v>
      </c>
      <c r="AP462" s="34" t="n">
        <v>42556</v>
      </c>
      <c r="AQ462" s="34" t="n">
        <v>42534</v>
      </c>
      <c r="AR462" s="46" t="n"/>
      <c r="AS462" s="25" t="inlineStr">
        <is>
          <t>Comparendo ambiental</t>
        </is>
      </c>
      <c r="AT462" s="25" t="inlineStr">
        <is>
          <t>Auto de archivo</t>
        </is>
      </c>
      <c r="AU462" s="25" t="inlineStr">
        <is>
          <t>Capacitación</t>
        </is>
      </c>
    </row>
    <row r="463">
      <c r="A463" s="25" t="inlineStr">
        <is>
          <t>459-2016</t>
        </is>
      </c>
      <c r="B463" s="25" t="n">
        <v>391635</v>
      </c>
      <c r="C463" s="25" t="inlineStr">
        <is>
          <t>FLORA</t>
        </is>
      </c>
      <c r="G463" s="25" t="inlineStr">
        <is>
          <t>podaron árboles en lote del municipio sin autorización</t>
        </is>
      </c>
      <c r="H463" s="25" t="inlineStr">
        <is>
          <t>cominidad</t>
        </is>
      </c>
      <c r="I463" s="25" t="inlineStr">
        <is>
          <t>CL</t>
        </is>
      </c>
      <c r="J463" s="25" t="n">
        <v>41</v>
      </c>
      <c r="K463" s="25" t="inlineStr">
        <is>
          <t>B</t>
        </is>
      </c>
      <c r="L463" s="25" t="inlineStr">
        <is>
          <t>SUR</t>
        </is>
      </c>
      <c r="M463" s="25" t="n">
        <v>24</v>
      </c>
      <c r="N463" s="25" t="inlineStr">
        <is>
          <t>D</t>
        </is>
      </c>
      <c r="O463" s="25" t="n">
        <v>10</v>
      </c>
      <c r="R463" s="25" t="inlineStr">
        <is>
          <t xml:space="preserve">la mina </t>
        </is>
      </c>
      <c r="S463" s="25" t="inlineStr">
        <is>
          <t>calle 41b sur 24d 10</t>
        </is>
      </c>
      <c r="T463" s="25" t="inlineStr">
        <is>
          <t>no reporta</t>
        </is>
      </c>
      <c r="U463" s="25" t="inlineStr">
        <is>
          <t>no reporta</t>
        </is>
      </c>
      <c r="V463" s="25" t="inlineStr">
        <is>
          <t>Lourdes perez Ruiz</t>
        </is>
      </c>
      <c r="W463" s="25" t="inlineStr">
        <is>
          <t>CL</t>
        </is>
      </c>
      <c r="X463" s="25" t="n">
        <v>41</v>
      </c>
      <c r="Y463" s="25" t="inlineStr">
        <is>
          <t>B</t>
        </is>
      </c>
      <c r="AA463" s="25" t="n">
        <v>24</v>
      </c>
      <c r="AB463" s="25" t="inlineStr">
        <is>
          <t>D</t>
        </is>
      </c>
      <c r="AC463" s="25" t="n">
        <v>10</v>
      </c>
      <c r="AF463" s="25" t="inlineStr">
        <is>
          <t>la mina</t>
        </is>
      </c>
      <c r="AG463" s="25" t="inlineStr">
        <is>
          <t>calle 41b sur 24d 10</t>
        </is>
      </c>
      <c r="AH463" s="25" t="inlineStr">
        <is>
          <t>no reporta</t>
        </is>
      </c>
      <c r="AI463" s="25" t="n">
        <v>2701195</v>
      </c>
      <c r="AJ463" s="25" t="inlineStr">
        <is>
          <t xml:space="preserve">La Mina </t>
        </is>
      </c>
      <c r="AO463" s="25" t="n">
        <v>6</v>
      </c>
      <c r="AP463" s="34" t="n">
        <v>42556</v>
      </c>
      <c r="AQ463" s="34" t="n">
        <v>42526</v>
      </c>
      <c r="AR463" s="46" t="n"/>
      <c r="AT463" s="25" t="inlineStr">
        <is>
          <t>Auto de archivo</t>
        </is>
      </c>
    </row>
    <row r="464">
      <c r="A464" s="25" t="inlineStr">
        <is>
          <t>460-2016</t>
        </is>
      </c>
      <c r="B464" s="25" t="n">
        <v>392584</v>
      </c>
      <c r="D464" s="25" t="inlineStr">
        <is>
          <t>ESCOMBROS</t>
        </is>
      </c>
      <c r="G464" s="25" t="inlineStr">
        <is>
          <t>escombros en el espacio público</t>
        </is>
      </c>
      <c r="H464" s="25" t="inlineStr">
        <is>
          <t>de oficio</t>
        </is>
      </c>
      <c r="R464" s="25" t="inlineStr">
        <is>
          <t>barrio mesa</t>
        </is>
      </c>
      <c r="T464" s="25" t="inlineStr">
        <is>
          <t>no reporta</t>
        </is>
      </c>
      <c r="U464" s="25" t="inlineStr">
        <is>
          <t>no reporta</t>
        </is>
      </c>
      <c r="V464" s="25" t="inlineStr">
        <is>
          <t>Juan carlos pelaez</t>
        </is>
      </c>
      <c r="W464" s="25" t="inlineStr">
        <is>
          <t>KR</t>
        </is>
      </c>
      <c r="X464" s="25" t="n">
        <v>36</v>
      </c>
      <c r="AA464" s="25" t="n">
        <v>39</v>
      </c>
      <c r="AC464" s="25" t="n">
        <v>19</v>
      </c>
      <c r="AD464" s="25" t="inlineStr">
        <is>
          <t>SUR</t>
        </is>
      </c>
      <c r="AF464" s="25" t="inlineStr">
        <is>
          <t>barrio mesa</t>
        </is>
      </c>
      <c r="AG464" s="25" t="inlineStr">
        <is>
          <t>cra 36 39 sur 19</t>
        </is>
      </c>
      <c r="AH464" s="25" t="inlineStr">
        <is>
          <t>no reporta</t>
        </is>
      </c>
      <c r="AI464" s="25" t="n">
        <v>3318879</v>
      </c>
      <c r="AJ464" s="25" t="inlineStr">
        <is>
          <t xml:space="preserve">La Mina </t>
        </is>
      </c>
      <c r="AO464" s="25" t="n">
        <v>6</v>
      </c>
      <c r="AP464" s="34" t="n">
        <v>42556</v>
      </c>
      <c r="AQ464" s="34" t="n">
        <v>42554</v>
      </c>
      <c r="AR464" s="46" t="n"/>
      <c r="AT464" s="25" t="inlineStr">
        <is>
          <t>Auto de archivo</t>
        </is>
      </c>
    </row>
    <row r="465">
      <c r="A465" s="25" t="inlineStr">
        <is>
          <t>461-2016</t>
        </is>
      </c>
      <c r="B465" s="25" t="n">
        <v>393601</v>
      </c>
      <c r="D465" s="25" t="inlineStr">
        <is>
          <t>MATERIALES DE CONSTRUCCIÓN</t>
        </is>
      </c>
      <c r="G465" s="25" t="inlineStr">
        <is>
          <t>hicieron una construcción  y dejaron unas piedras grandes en la esquina de la xasa, se esta convirtiendo en un basurero</t>
        </is>
      </c>
      <c r="H465" s="25" t="inlineStr">
        <is>
          <t>Fredy de jesus ospina agudelo</t>
        </is>
      </c>
      <c r="I465" s="25" t="inlineStr">
        <is>
          <t>TR</t>
        </is>
      </c>
      <c r="J465" s="25" t="n">
        <v>34</v>
      </c>
      <c r="K465" s="25" t="inlineStr">
        <is>
          <t>C</t>
        </is>
      </c>
      <c r="L465" s="25" t="inlineStr">
        <is>
          <t>SUR</t>
        </is>
      </c>
      <c r="M465" s="25" t="n">
        <v>39</v>
      </c>
      <c r="O465" s="25" t="n">
        <v>46</v>
      </c>
      <c r="R465" s="25" t="inlineStr">
        <is>
          <t>por el restrepo molina</t>
        </is>
      </c>
      <c r="S465" s="25" t="inlineStr">
        <is>
          <t>tv 34c sur 39 46</t>
        </is>
      </c>
      <c r="T465" s="25" t="inlineStr">
        <is>
          <t>no reporta</t>
        </is>
      </c>
      <c r="U465" s="25" t="n">
        <v>2768876</v>
      </c>
      <c r="V465" s="25" t="inlineStr">
        <is>
          <t>por determinar</t>
        </is>
      </c>
      <c r="AF465" s="25" t="inlineStr">
        <is>
          <t>por el restrepo molina</t>
        </is>
      </c>
      <c r="AG465" s="25" t="inlineStr">
        <is>
          <t>no reporta dirección del perjudicante</t>
        </is>
      </c>
      <c r="AH465" s="25" t="inlineStr">
        <is>
          <t>no reporta</t>
        </is>
      </c>
      <c r="AI465" s="25" t="inlineStr">
        <is>
          <t>no reporta</t>
        </is>
      </c>
      <c r="AJ465" s="25" t="inlineStr">
        <is>
          <t>Obrero</t>
        </is>
      </c>
      <c r="AO465" s="25" t="n">
        <v>9</v>
      </c>
      <c r="AP465" s="34" t="n">
        <v>42556</v>
      </c>
      <c r="AQ465" s="34" t="n">
        <v>42576</v>
      </c>
      <c r="AR465" s="46" t="n"/>
      <c r="AT465" s="25" t="inlineStr">
        <is>
          <t>Auto de archivo</t>
        </is>
      </c>
    </row>
    <row r="466">
      <c r="A466" s="25" t="inlineStr">
        <is>
          <t>462-2016</t>
        </is>
      </c>
      <c r="B466" s="25" t="n">
        <v>394660</v>
      </c>
      <c r="C466" s="25" t="inlineStr">
        <is>
          <t>FLORA</t>
        </is>
      </c>
      <c r="D466" s="25" t="inlineStr">
        <is>
          <t>ESCOMBROS</t>
        </is>
      </c>
      <c r="G466" s="25" t="inlineStr">
        <is>
          <t>hizo una remodelacion y los trabajadores dañaron la manguera que nos abastece, hizo una tala y los arboles cayeron en el tanque</t>
        </is>
      </c>
      <c r="H466" s="25" t="inlineStr">
        <is>
          <t xml:space="preserve">Maria Victoria Medina duque </t>
        </is>
      </c>
      <c r="I466" s="25" t="inlineStr">
        <is>
          <t>CL</t>
        </is>
      </c>
      <c r="J466" s="25" t="n">
        <v>36</v>
      </c>
      <c r="L466" s="25" t="inlineStr">
        <is>
          <t>SUR</t>
        </is>
      </c>
      <c r="M466" s="25" t="n">
        <v>22</v>
      </c>
      <c r="O466" s="25" t="n">
        <v>5</v>
      </c>
      <c r="R466" s="25" t="inlineStr">
        <is>
          <t>loma del chocho</t>
        </is>
      </c>
      <c r="S466" s="25" t="inlineStr">
        <is>
          <t>calle 36 sur 22-05 casa 216</t>
        </is>
      </c>
      <c r="T466" s="25" t="inlineStr">
        <is>
          <t>no reporta</t>
        </is>
      </c>
      <c r="U466" s="25" t="n">
        <v>3176491365</v>
      </c>
      <c r="V466" s="25" t="inlineStr">
        <is>
          <t>(por determinar)Gloria finca la cascada casa 103</t>
        </is>
      </c>
      <c r="W466" s="25" t="inlineStr">
        <is>
          <t>CL</t>
        </is>
      </c>
      <c r="X466" s="25" t="n">
        <v>36</v>
      </c>
      <c r="Z466" s="25" t="inlineStr">
        <is>
          <t>SUR</t>
        </is>
      </c>
      <c r="AA466" s="25" t="n">
        <v>22</v>
      </c>
      <c r="AC466" s="25" t="n">
        <v>5</v>
      </c>
      <c r="AF466" s="25" t="inlineStr">
        <is>
          <t>loma del chocho</t>
        </is>
      </c>
      <c r="AG466" s="25" t="inlineStr">
        <is>
          <t>calle 36 sur 22-05 casa 103</t>
        </is>
      </c>
      <c r="AH466" s="25" t="inlineStr">
        <is>
          <t>no reporta</t>
        </is>
      </c>
      <c r="AI466" s="25" t="inlineStr">
        <is>
          <t>no reporta</t>
        </is>
      </c>
      <c r="AJ466" s="25" t="inlineStr">
        <is>
          <t>El Chocho</t>
        </is>
      </c>
      <c r="AO466" s="25" t="n">
        <v>5</v>
      </c>
      <c r="AP466" s="34" t="n">
        <v>42556</v>
      </c>
      <c r="AQ466" s="34" t="n">
        <v>42551</v>
      </c>
      <c r="AR466" s="46" t="n"/>
      <c r="AT466" s="25" t="inlineStr">
        <is>
          <t>Auto de archivo</t>
        </is>
      </c>
    </row>
    <row r="467">
      <c r="A467" s="25" t="inlineStr">
        <is>
          <t>463-2016</t>
        </is>
      </c>
      <c r="B467" s="25" t="n">
        <v>394659</v>
      </c>
      <c r="C467" s="25" t="inlineStr">
        <is>
          <t>FLORA</t>
        </is>
      </c>
      <c r="D467" s="25" t="inlineStr">
        <is>
          <t>ESCOMBROS</t>
        </is>
      </c>
      <c r="G467" s="25" t="inlineStr">
        <is>
          <t>hizo una remodelacion y los trabajadores dañaron la manguera que nos abastece, hizo una tala y los arboles cayeron en el tanque</t>
        </is>
      </c>
      <c r="H467" s="25" t="inlineStr">
        <is>
          <t xml:space="preserve">Maria Victoria Medina duque </t>
        </is>
      </c>
      <c r="I467" s="25" t="inlineStr">
        <is>
          <t>CL</t>
        </is>
      </c>
      <c r="J467" s="25" t="n">
        <v>36</v>
      </c>
      <c r="L467" s="25" t="inlineStr">
        <is>
          <t>SUR</t>
        </is>
      </c>
      <c r="M467" s="25" t="n">
        <v>22</v>
      </c>
      <c r="O467" s="25" t="n">
        <v>5</v>
      </c>
      <c r="R467" s="25" t="inlineStr">
        <is>
          <t>loma del chocho</t>
        </is>
      </c>
      <c r="S467" s="25" t="inlineStr">
        <is>
          <t>calle 36 sur 22-05 casa 216</t>
        </is>
      </c>
      <c r="T467" s="25" t="inlineStr">
        <is>
          <t>no reporta</t>
        </is>
      </c>
      <c r="U467" s="25" t="n">
        <v>3176491365</v>
      </c>
      <c r="V467" s="25" t="inlineStr">
        <is>
          <t>(por determinar)Gloria finca la cascada casa 103</t>
        </is>
      </c>
      <c r="W467" s="25" t="inlineStr">
        <is>
          <t>CL</t>
        </is>
      </c>
      <c r="X467" s="25" t="n">
        <v>36</v>
      </c>
      <c r="Z467" s="25" t="inlineStr">
        <is>
          <t>SUR</t>
        </is>
      </c>
      <c r="AA467" s="25" t="n">
        <v>22</v>
      </c>
      <c r="AC467" s="25" t="n">
        <v>5</v>
      </c>
      <c r="AF467" s="25" t="inlineStr">
        <is>
          <t>loma del chocho</t>
        </is>
      </c>
      <c r="AG467" s="25" t="inlineStr">
        <is>
          <t>calle 36 sur 22-05 casa 103</t>
        </is>
      </c>
      <c r="AH467" s="25" t="inlineStr">
        <is>
          <t>no reporta</t>
        </is>
      </c>
      <c r="AI467" s="25" t="inlineStr">
        <is>
          <t>no reporta</t>
        </is>
      </c>
      <c r="AJ467" s="25" t="inlineStr">
        <is>
          <t>El Chocho</t>
        </is>
      </c>
      <c r="AO467" s="25" t="n">
        <v>5</v>
      </c>
      <c r="AP467" s="34" t="n">
        <v>42556</v>
      </c>
      <c r="AQ467" s="34" t="n">
        <v>42583</v>
      </c>
      <c r="AR467" s="46" t="n"/>
      <c r="AT467" s="25" t="inlineStr">
        <is>
          <t>Auto de archivo</t>
        </is>
      </c>
    </row>
    <row r="468">
      <c r="A468" s="25" t="inlineStr">
        <is>
          <t>464-2016</t>
        </is>
      </c>
      <c r="B468" s="25" t="n">
        <v>394658</v>
      </c>
      <c r="C468" s="25" t="inlineStr">
        <is>
          <t>HÍDRICO</t>
        </is>
      </c>
      <c r="G468" s="25" t="inlineStr">
        <is>
          <t xml:space="preserve">visita por parte de medio ambiente por posible vertimiento de aguas negras a la quebrada el atravezado y algunas casas aledañas </t>
        </is>
      </c>
      <c r="H468" s="25" t="inlineStr">
        <is>
          <t>anonimo</t>
        </is>
      </c>
      <c r="S468" s="25" t="inlineStr">
        <is>
          <t>no hay nomenclatura del peticionario</t>
        </is>
      </c>
      <c r="T468" s="25" t="inlineStr">
        <is>
          <t>no reporta</t>
        </is>
      </c>
      <c r="U468" s="25" t="inlineStr">
        <is>
          <t>no reporta</t>
        </is>
      </c>
      <c r="V468" s="25" t="inlineStr">
        <is>
          <t>por determinar</t>
        </is>
      </c>
      <c r="W468" s="25" t="inlineStr">
        <is>
          <t>KR</t>
        </is>
      </c>
      <c r="X468" s="25" t="n">
        <v>36</v>
      </c>
      <c r="Y468" s="25" t="inlineStr">
        <is>
          <t>D</t>
        </is>
      </c>
      <c r="Z468" s="25" t="inlineStr">
        <is>
          <t>SUR</t>
        </is>
      </c>
      <c r="AA468" s="25" t="n">
        <v>23</v>
      </c>
      <c r="AC468" s="25" t="n">
        <v>0</v>
      </c>
      <c r="AF468" s="25" t="inlineStr">
        <is>
          <t>el farolito</t>
        </is>
      </c>
      <c r="AG468" s="25" t="inlineStr">
        <is>
          <t>cra 36 sur 23-00</t>
        </is>
      </c>
      <c r="AH468" s="25" t="inlineStr">
        <is>
          <t>no reporta</t>
        </is>
      </c>
      <c r="AI468" s="25" t="inlineStr">
        <is>
          <t>no reporta</t>
        </is>
      </c>
      <c r="AP468" s="34" t="n">
        <v>42556</v>
      </c>
      <c r="AQ468" s="34" t="n">
        <v>42579</v>
      </c>
      <c r="AR468" s="46" t="n"/>
      <c r="AT468" s="25" t="inlineStr">
        <is>
          <t>Auto de archivo</t>
        </is>
      </c>
    </row>
    <row r="469">
      <c r="A469" s="25" t="inlineStr">
        <is>
          <t>465-2016</t>
        </is>
      </c>
      <c r="B469" s="25" t="n">
        <v>394728</v>
      </c>
      <c r="C469" s="25" t="inlineStr">
        <is>
          <t>ESPACIO PUBLICOS VERDES</t>
        </is>
      </c>
      <c r="G469" s="25" t="inlineStr">
        <is>
          <t>hicieron un metro de anden y los contratistas hicieron un hueco y no lo taparon, ademas dañaron la zona verde</t>
        </is>
      </c>
      <c r="H469" s="25" t="inlineStr">
        <is>
          <t>consuelo Restrepo</t>
        </is>
      </c>
      <c r="R469" s="25" t="inlineStr">
        <is>
          <t>la paz</t>
        </is>
      </c>
      <c r="S469" s="25" t="inlineStr">
        <is>
          <t>no hay nomenclatura del peticionario</t>
        </is>
      </c>
      <c r="T469" s="25" t="inlineStr">
        <is>
          <t>no reporta</t>
        </is>
      </c>
      <c r="U469" s="25" t="n">
        <v>2768224</v>
      </c>
      <c r="V469" s="25" t="inlineStr">
        <is>
          <t>INCIVILES contratistas</t>
        </is>
      </c>
      <c r="W469" s="25" t="inlineStr">
        <is>
          <t>CL</t>
        </is>
      </c>
      <c r="X469" s="25" t="n">
        <v>46</v>
      </c>
      <c r="Y469" s="25" t="inlineStr">
        <is>
          <t>A</t>
        </is>
      </c>
      <c r="Z469" s="25" t="inlineStr">
        <is>
          <t>SUR</t>
        </is>
      </c>
      <c r="AA469" s="25" t="n">
        <v>42</v>
      </c>
      <c r="AC469" s="25" t="n">
        <v>38</v>
      </c>
      <c r="AF469" s="25" t="inlineStr">
        <is>
          <t>la paz</t>
        </is>
      </c>
      <c r="AG469" s="25" t="inlineStr">
        <is>
          <t>calle 46 a sur 42-38</t>
        </is>
      </c>
      <c r="AH469" s="25" t="inlineStr">
        <is>
          <t>no reporta</t>
        </is>
      </c>
      <c r="AI469" s="25" t="inlineStr">
        <is>
          <t>no reporta</t>
        </is>
      </c>
      <c r="AJ469" s="25" t="inlineStr">
        <is>
          <t>La Paz</t>
        </is>
      </c>
      <c r="AO469" s="25" t="n">
        <v>7</v>
      </c>
      <c r="AP469" s="34" t="n">
        <v>42556</v>
      </c>
      <c r="AQ469" s="34" t="n">
        <v>42616</v>
      </c>
      <c r="AR469" s="46" t="n"/>
      <c r="AT469" s="25" t="inlineStr">
        <is>
          <t>Auto de archivo</t>
        </is>
      </c>
    </row>
    <row r="470">
      <c r="A470" s="25" t="inlineStr">
        <is>
          <t>466-2016</t>
        </is>
      </c>
      <c r="B470" s="25" t="n">
        <v>394726</v>
      </c>
      <c r="C470" s="25" t="inlineStr">
        <is>
          <t>AIRE</t>
        </is>
      </c>
      <c r="G470" s="25" t="inlineStr">
        <is>
          <t>contaminación por asadero de chorizos y ocupación de espacio público</t>
        </is>
      </c>
      <c r="H470" s="25" t="inlineStr">
        <is>
          <t>la comunidad</t>
        </is>
      </c>
      <c r="R470" s="25" t="inlineStr">
        <is>
          <t>la sebastiana</t>
        </is>
      </c>
      <c r="S470" s="55" t="inlineStr">
        <is>
          <t>no hay nomenclatura del peticionario</t>
        </is>
      </c>
      <c r="T470" s="25" t="inlineStr">
        <is>
          <t>no reporta</t>
        </is>
      </c>
      <c r="U470" s="25" t="inlineStr">
        <is>
          <t>no reporta</t>
        </is>
      </c>
      <c r="V470" s="25" t="inlineStr">
        <is>
          <t>por determinar</t>
        </is>
      </c>
      <c r="W470" s="25" t="inlineStr">
        <is>
          <t>DG</t>
        </is>
      </c>
      <c r="X470" s="25" t="n">
        <v>31</v>
      </c>
      <c r="AA470" s="25" t="n">
        <v>35</v>
      </c>
      <c r="AB470" s="25" t="inlineStr">
        <is>
          <t>B</t>
        </is>
      </c>
      <c r="AD470" s="25" t="inlineStr">
        <is>
          <t>SUR</t>
        </is>
      </c>
      <c r="AF470" s="25" t="inlineStr">
        <is>
          <t>la sebastiana</t>
        </is>
      </c>
      <c r="AG470" s="25" t="inlineStr">
        <is>
          <t>Dg 31 35b sur frente a tienda el palo</t>
        </is>
      </c>
      <c r="AH470" s="25" t="inlineStr">
        <is>
          <t>no reporta</t>
        </is>
      </c>
      <c r="AI470" s="25" t="inlineStr">
        <is>
          <t>no reporta</t>
        </is>
      </c>
      <c r="AJ470" s="25" t="inlineStr">
        <is>
          <t>La Sebastiana</t>
        </is>
      </c>
      <c r="AO470" s="25" t="n">
        <v>3</v>
      </c>
      <c r="AP470" s="34" t="n">
        <v>42556</v>
      </c>
      <c r="AQ470" s="34" t="n">
        <v>42616</v>
      </c>
      <c r="AR470" s="46" t="n"/>
      <c r="AT470" s="25" t="inlineStr">
        <is>
          <t>Auto de archivo</t>
        </is>
      </c>
    </row>
    <row r="471">
      <c r="A471" s="25" t="inlineStr">
        <is>
          <t>467-2016</t>
        </is>
      </c>
      <c r="B471" s="25" t="n">
        <v>394691</v>
      </c>
      <c r="C471" s="25" t="inlineStr">
        <is>
          <t>FLORA</t>
        </is>
      </c>
      <c r="G471" s="25" t="inlineStr">
        <is>
          <t>afectación por árboles</t>
        </is>
      </c>
      <c r="H471" s="25" t="inlineStr">
        <is>
          <t>Juan carlos Franco</t>
        </is>
      </c>
      <c r="R471" s="25" t="inlineStr">
        <is>
          <t>loma del barro</t>
        </is>
      </c>
      <c r="S471" s="55" t="inlineStr">
        <is>
          <t>no hay nomenclatura del peticionario</t>
        </is>
      </c>
      <c r="T471" s="25" t="inlineStr">
        <is>
          <t>no reporta</t>
        </is>
      </c>
      <c r="U471" s="25" t="inlineStr">
        <is>
          <t>no reporta</t>
        </is>
      </c>
      <c r="V471" s="25" t="inlineStr">
        <is>
          <t>proyecto puerto luna</t>
        </is>
      </c>
      <c r="AF471" s="25" t="inlineStr">
        <is>
          <t>loma del barro</t>
        </is>
      </c>
      <c r="AG471" s="25" t="inlineStr">
        <is>
          <t>sin nomenclatura del perjudicante</t>
        </is>
      </c>
      <c r="AH471" s="25" t="inlineStr">
        <is>
          <t>no reporta</t>
        </is>
      </c>
      <c r="AI471" s="25" t="inlineStr">
        <is>
          <t>no reporta</t>
        </is>
      </c>
      <c r="AP471" s="34" t="n">
        <v>42556</v>
      </c>
      <c r="AQ471" s="34" t="n">
        <v>42622</v>
      </c>
      <c r="AR471" s="46" t="n"/>
      <c r="AT471" s="25" t="inlineStr">
        <is>
          <t>Auto de archivo</t>
        </is>
      </c>
    </row>
    <row r="472">
      <c r="A472" s="25" t="inlineStr">
        <is>
          <t>468-2016</t>
        </is>
      </c>
      <c r="B472" s="25" t="n">
        <v>394490</v>
      </c>
      <c r="C472" s="25" t="inlineStr">
        <is>
          <t>LOTE-PREDIO</t>
        </is>
      </c>
      <c r="G472" s="25" t="inlineStr">
        <is>
          <t xml:space="preserve">afectación por heces de los caballos </t>
        </is>
      </c>
      <c r="H472" s="25" t="inlineStr">
        <is>
          <t xml:space="preserve">sandra Milena zapata </t>
        </is>
      </c>
      <c r="I472" s="25" t="inlineStr">
        <is>
          <t>KR</t>
        </is>
      </c>
      <c r="J472" s="25" t="n">
        <v>23</v>
      </c>
      <c r="K472" s="25" t="inlineStr">
        <is>
          <t>A</t>
        </is>
      </c>
      <c r="L472" s="25" t="inlineStr">
        <is>
          <t>SUR</t>
        </is>
      </c>
      <c r="M472" s="25" t="n">
        <v>26</v>
      </c>
      <c r="O472" s="25" t="n">
        <v>2</v>
      </c>
      <c r="S472" s="55" t="inlineStr">
        <is>
          <t>cra 23A 26 sur 02</t>
        </is>
      </c>
      <c r="T472" s="25" t="inlineStr">
        <is>
          <t>no reporta</t>
        </is>
      </c>
      <c r="U472" s="25" t="inlineStr">
        <is>
          <t>no reporta</t>
        </is>
      </c>
      <c r="V472" s="25" t="inlineStr">
        <is>
          <t>Finca Guadalajara</t>
        </is>
      </c>
      <c r="AG472" s="25" t="inlineStr">
        <is>
          <t>sin nomenclatura del perjudicante</t>
        </is>
      </c>
      <c r="AH472" s="25" t="inlineStr">
        <is>
          <t>no reporta</t>
        </is>
      </c>
      <c r="AI472" s="25" t="inlineStr">
        <is>
          <t>no reporta</t>
        </is>
      </c>
      <c r="AP472" s="34" t="n">
        <v>42556</v>
      </c>
      <c r="AQ472" s="34" t="n">
        <v>42640</v>
      </c>
      <c r="AR472" s="46" t="n"/>
      <c r="AT472" s="25" t="inlineStr">
        <is>
          <t>Auto de archivo</t>
        </is>
      </c>
    </row>
    <row r="473">
      <c r="A473" s="25" t="inlineStr">
        <is>
          <t>469-2016</t>
        </is>
      </c>
      <c r="B473" s="25" t="n">
        <v>393949</v>
      </c>
      <c r="C473" s="25" t="inlineStr">
        <is>
          <t>HÍDRICO</t>
        </is>
      </c>
      <c r="G473" s="25" t="inlineStr">
        <is>
          <t>vertimiento de aguas residuales a la via provenientes de lavado de vehiculos y otras fuentes desconocidas, se evidencia por olores ofensivos</t>
        </is>
      </c>
      <c r="H473" s="25" t="inlineStr">
        <is>
          <t>juan carlos leal</t>
        </is>
      </c>
      <c r="I473" s="25" t="inlineStr">
        <is>
          <t>KR</t>
        </is>
      </c>
      <c r="J473" s="25" t="n">
        <v>27</v>
      </c>
      <c r="K473" s="25" t="inlineStr">
        <is>
          <t>D</t>
        </is>
      </c>
      <c r="M473" s="25" t="n">
        <v>36</v>
      </c>
      <c r="O473" s="25" t="n">
        <v>82</v>
      </c>
      <c r="P473" s="25" t="inlineStr">
        <is>
          <t>SUR</t>
        </is>
      </c>
      <c r="R473" s="25" t="inlineStr">
        <is>
          <t>la inmaculada</t>
        </is>
      </c>
      <c r="S473" s="55" t="inlineStr">
        <is>
          <t>cra 27D 36 sur 82</t>
        </is>
      </c>
      <c r="T473" s="25" t="inlineStr">
        <is>
          <t>no reporta</t>
        </is>
      </c>
      <c r="U473" s="25" t="n">
        <v>4445281</v>
      </c>
      <c r="V473" s="25" t="inlineStr">
        <is>
          <t>proyecto nativo</t>
        </is>
      </c>
      <c r="AF473" s="25" t="inlineStr">
        <is>
          <t>la inmaculada</t>
        </is>
      </c>
      <c r="AG473" s="25" t="inlineStr">
        <is>
          <t>sin nomenclatura del perjudicante</t>
        </is>
      </c>
      <c r="AH473" s="25" t="inlineStr">
        <is>
          <t>no reporta</t>
        </is>
      </c>
      <c r="AI473" s="25" t="inlineStr">
        <is>
          <t>no reporta</t>
        </is>
      </c>
      <c r="AJ473" s="25" t="inlineStr">
        <is>
          <t>Inmaculada</t>
        </is>
      </c>
      <c r="AO473" s="25" t="n">
        <v>5</v>
      </c>
      <c r="AP473" s="34" t="n">
        <v>42556</v>
      </c>
      <c r="AQ473" s="34" t="n">
        <v>42622</v>
      </c>
      <c r="AR473" s="46" t="n"/>
      <c r="AT473" s="25" t="inlineStr">
        <is>
          <t>Auto de archivo</t>
        </is>
      </c>
      <c r="AU473" s="25" t="inlineStr">
        <is>
          <t>Se cita a recintos de la abadia</t>
        </is>
      </c>
    </row>
    <row r="474">
      <c r="A474" s="25" t="inlineStr">
        <is>
          <t>470-2016</t>
        </is>
      </c>
      <c r="B474" s="25" t="n">
        <v>394202</v>
      </c>
      <c r="C474" s="25" t="inlineStr">
        <is>
          <t>FAUNA DOMÉSTICA</t>
        </is>
      </c>
      <c r="G474" s="25" t="inlineStr">
        <is>
          <t>le ha  pega al gato con la pata mas de tres veces y me ha amenazado con matarlo, ahorcarlo o envenenarlo</t>
        </is>
      </c>
      <c r="H474" s="25" t="inlineStr">
        <is>
          <t xml:space="preserve">amparo espinosa </t>
        </is>
      </c>
      <c r="I474" s="25" t="inlineStr">
        <is>
          <t>KR</t>
        </is>
      </c>
      <c r="J474" s="25" t="n">
        <v>37</v>
      </c>
      <c r="M474" s="25" t="n">
        <v>39</v>
      </c>
      <c r="N474" s="25" t="inlineStr">
        <is>
          <t>B</t>
        </is>
      </c>
      <c r="P474" s="25" t="inlineStr">
        <is>
          <t>SUR</t>
        </is>
      </c>
      <c r="R474" s="25" t="inlineStr">
        <is>
          <t>mesa</t>
        </is>
      </c>
      <c r="S474" s="55" t="inlineStr">
        <is>
          <t>cra 37 39 b sur barrio mesa parte baja</t>
        </is>
      </c>
      <c r="T474" s="25" t="n">
        <v>32333457</v>
      </c>
      <c r="U474" s="25" t="inlineStr">
        <is>
          <t>no reporta</t>
        </is>
      </c>
      <c r="V474" s="25" t="inlineStr">
        <is>
          <t>juan esteban villa</t>
        </is>
      </c>
      <c r="W474" s="25" t="inlineStr">
        <is>
          <t>KR</t>
        </is>
      </c>
      <c r="X474" s="25" t="n">
        <v>37</v>
      </c>
      <c r="AF474" s="25" t="inlineStr">
        <is>
          <t>barrio mesa parte baja, cra 37 terminando la cuadra</t>
        </is>
      </c>
      <c r="AG474" s="25" t="inlineStr">
        <is>
          <t>nomenclatura incompleta</t>
        </is>
      </c>
      <c r="AH474" s="25" t="inlineStr">
        <is>
          <t>no reporta</t>
        </is>
      </c>
      <c r="AI474" s="25" t="n">
        <v>3322565</v>
      </c>
      <c r="AJ474" s="25" t="inlineStr">
        <is>
          <t>Mesa</t>
        </is>
      </c>
      <c r="AO474" s="25" t="n">
        <v>9</v>
      </c>
      <c r="AP474" s="34" t="n">
        <v>42556</v>
      </c>
      <c r="AQ474" s="34" t="n">
        <v>42586</v>
      </c>
      <c r="AR474" s="46" t="n"/>
      <c r="AT474" s="25" t="inlineStr">
        <is>
          <t>Auto de archivo</t>
        </is>
      </c>
    </row>
    <row r="475">
      <c r="A475" s="25" t="inlineStr">
        <is>
          <t>471-2016</t>
        </is>
      </c>
      <c r="B475" s="25" t="n">
        <v>397189</v>
      </c>
      <c r="C475" s="25" t="inlineStr">
        <is>
          <t>FLORA</t>
        </is>
      </c>
      <c r="G475" s="25" t="inlineStr">
        <is>
          <t>el señor Genaro corta el arbol cada que lo ve creciendo, aun sabiendo que no esta causando ningun perjuicio</t>
        </is>
      </c>
      <c r="H475" s="25" t="inlineStr">
        <is>
          <t>anónimo</t>
        </is>
      </c>
      <c r="R475" s="25" t="inlineStr">
        <is>
          <t>Mol la sebastiana</t>
        </is>
      </c>
      <c r="S475" s="55" t="inlineStr">
        <is>
          <t>no hay nomenclatura del peticionario</t>
        </is>
      </c>
      <c r="T475" s="25" t="inlineStr">
        <is>
          <t>no reporta</t>
        </is>
      </c>
      <c r="U475" s="25" t="inlineStr">
        <is>
          <t>no reporta</t>
        </is>
      </c>
      <c r="V475" s="25" t="inlineStr">
        <is>
          <t>Gerardo Gallego</t>
        </is>
      </c>
      <c r="W475" s="25" t="inlineStr">
        <is>
          <t>KR</t>
        </is>
      </c>
      <c r="X475" s="25" t="n">
        <v>27</v>
      </c>
      <c r="AA475" s="25" t="n">
        <v>27</v>
      </c>
      <c r="AC475" s="25" t="n">
        <v>88</v>
      </c>
      <c r="AD475" s="25" t="inlineStr">
        <is>
          <t>SUR</t>
        </is>
      </c>
      <c r="AF475" s="25" t="inlineStr">
        <is>
          <t>Mol la magnolia</t>
        </is>
      </c>
      <c r="AG475" s="25" t="inlineStr">
        <is>
          <t>cra 27 27 sur 88</t>
        </is>
      </c>
      <c r="AH475" s="25" t="inlineStr">
        <is>
          <t>no reporta</t>
        </is>
      </c>
      <c r="AI475" s="25" t="inlineStr">
        <is>
          <t>no reporta</t>
        </is>
      </c>
      <c r="AJ475" s="25" t="inlineStr">
        <is>
          <t>La Sebastiana</t>
        </is>
      </c>
      <c r="AO475" s="25" t="n">
        <v>3</v>
      </c>
      <c r="AP475" s="34" t="n">
        <v>42557</v>
      </c>
      <c r="AQ475" s="34" t="n">
        <v>42576</v>
      </c>
      <c r="AR475" s="46" t="n"/>
      <c r="AT475" s="25" t="inlineStr">
        <is>
          <t>Auto de archivo</t>
        </is>
      </c>
    </row>
    <row r="476">
      <c r="A476" s="25" t="inlineStr">
        <is>
          <t>472-2016</t>
        </is>
      </c>
      <c r="B476" s="25" t="n">
        <v>397136</v>
      </c>
      <c r="C476" s="25" t="inlineStr">
        <is>
          <t>FLORA</t>
        </is>
      </c>
      <c r="G476" s="25" t="inlineStr">
        <is>
          <t>poda yoping- anillo las ramas principales de un carbonero zorro ubicado en zona publica del barrio trianon clle 47 # 42A 20</t>
        </is>
      </c>
      <c r="H476" s="25" t="inlineStr">
        <is>
          <t>Jhon jairo Angel A</t>
        </is>
      </c>
      <c r="I476" s="25" t="inlineStr">
        <is>
          <t>CL</t>
        </is>
      </c>
      <c r="J476" s="25" t="n">
        <v>36</v>
      </c>
      <c r="L476" s="25" t="inlineStr">
        <is>
          <t>SUR</t>
        </is>
      </c>
      <c r="M476" s="25" t="n">
        <v>38</v>
      </c>
      <c r="O476" s="25" t="n">
        <v>17</v>
      </c>
      <c r="R476" s="25" t="inlineStr">
        <is>
          <t>mesa</t>
        </is>
      </c>
      <c r="S476" s="55" t="inlineStr">
        <is>
          <t>clle 36 sur 38-17</t>
        </is>
      </c>
      <c r="T476" s="25" t="n">
        <v>70554495</v>
      </c>
      <c r="U476" s="25" t="n">
        <v>3207216977</v>
      </c>
      <c r="V476" s="25" t="inlineStr">
        <is>
          <t>Arlex</t>
        </is>
      </c>
      <c r="W476" s="25" t="inlineStr">
        <is>
          <t>CL</t>
        </is>
      </c>
      <c r="X476" s="25" t="n">
        <v>46</v>
      </c>
      <c r="Y476" s="25" t="inlineStr">
        <is>
          <t>E</t>
        </is>
      </c>
      <c r="AA476" s="25" t="n">
        <v>41</v>
      </c>
      <c r="AB476" s="25" t="inlineStr">
        <is>
          <t>A</t>
        </is>
      </c>
      <c r="AC476" s="25" t="n">
        <v>26</v>
      </c>
      <c r="AF476" s="25" t="inlineStr">
        <is>
          <t xml:space="preserve">el trianon </t>
        </is>
      </c>
      <c r="AG476" s="25" t="inlineStr">
        <is>
          <t>clle 46E 41A 26</t>
        </is>
      </c>
      <c r="AH476" s="25" t="inlineStr">
        <is>
          <t>no reporta</t>
        </is>
      </c>
      <c r="AI476" s="25" t="inlineStr">
        <is>
          <t>no reporta</t>
        </is>
      </c>
      <c r="AJ476" s="25" t="inlineStr">
        <is>
          <t>El Trianón</t>
        </is>
      </c>
      <c r="AO476" s="25" t="n">
        <v>7</v>
      </c>
      <c r="AP476" s="34" t="n">
        <v>42557</v>
      </c>
      <c r="AQ476" s="34" t="n">
        <v>42579</v>
      </c>
      <c r="AR476" s="46" t="n"/>
      <c r="AT476" s="25" t="inlineStr">
        <is>
          <t>Auto de archivo</t>
        </is>
      </c>
    </row>
    <row r="477">
      <c r="A477" s="25" t="inlineStr">
        <is>
          <t>473-2016</t>
        </is>
      </c>
      <c r="B477" s="25" t="n">
        <v>397107</v>
      </c>
      <c r="C477" s="25" t="inlineStr">
        <is>
          <t>FAUNA DOMÉSTICA</t>
        </is>
      </c>
      <c r="G477" s="25" t="inlineStr">
        <is>
          <t>llevaron el canino al veterinario y le  lastimaron la cara, es una perra tranquila, ademas le encontre un algodón de hace un mes en el oido</t>
        </is>
      </c>
      <c r="H477" s="25" t="inlineStr">
        <is>
          <t>Valentina Mesa Medina</t>
        </is>
      </c>
      <c r="I477" s="25" t="inlineStr">
        <is>
          <t>CL</t>
        </is>
      </c>
      <c r="J477" s="25" t="n">
        <v>39</v>
      </c>
      <c r="L477" s="25" t="inlineStr">
        <is>
          <t>SUR</t>
        </is>
      </c>
      <c r="M477" s="25" t="n">
        <v>32</v>
      </c>
      <c r="O477" s="25" t="n">
        <v>26</v>
      </c>
      <c r="R477" s="25" t="inlineStr">
        <is>
          <t>mesa</t>
        </is>
      </c>
      <c r="S477" s="55" t="inlineStr">
        <is>
          <t>calle 39 sur 32-26</t>
        </is>
      </c>
      <c r="U477" s="25" t="n">
        <v>2974301</v>
      </c>
      <c r="V477" s="25" t="inlineStr">
        <is>
          <t>Casa del granjero estilista</t>
        </is>
      </c>
      <c r="W477" s="25" t="inlineStr">
        <is>
          <t>KR</t>
        </is>
      </c>
      <c r="X477" s="25" t="n">
        <v>43</v>
      </c>
      <c r="Y477" s="25" t="inlineStr">
        <is>
          <t>A</t>
        </is>
      </c>
      <c r="AA477" s="25" t="n">
        <v>16</v>
      </c>
      <c r="AB477" s="25" t="inlineStr">
        <is>
          <t>A</t>
        </is>
      </c>
      <c r="AC477" s="25" t="n">
        <v>140</v>
      </c>
      <c r="AD477" s="25" t="inlineStr">
        <is>
          <t>SUR</t>
        </is>
      </c>
      <c r="AF477" s="25" t="inlineStr">
        <is>
          <t>Citiplaza</t>
        </is>
      </c>
      <c r="AG477" s="25" t="inlineStr">
        <is>
          <t>cra 43a 16a sur 140</t>
        </is>
      </c>
      <c r="AH477" s="25" t="inlineStr">
        <is>
          <t>no reporta</t>
        </is>
      </c>
      <c r="AI477" s="25" t="inlineStr">
        <is>
          <t>no reporta</t>
        </is>
      </c>
      <c r="AJ477" s="25" t="inlineStr">
        <is>
          <t>El Escobero</t>
        </is>
      </c>
      <c r="AO477" s="25" t="n">
        <v>10</v>
      </c>
      <c r="AP477" s="34" t="n">
        <v>42557</v>
      </c>
      <c r="AQ477" s="34" t="n">
        <v>42561</v>
      </c>
      <c r="AR477" s="46" t="n"/>
      <c r="AT477" s="25" t="inlineStr">
        <is>
          <t>Auto de archivo</t>
        </is>
      </c>
    </row>
    <row r="478">
      <c r="A478" s="25" t="inlineStr">
        <is>
          <t>474-2016</t>
        </is>
      </c>
      <c r="B478" s="25" t="n">
        <v>397762</v>
      </c>
      <c r="C478" s="25" t="inlineStr">
        <is>
          <t>FAUNA DOMÉSTICA</t>
        </is>
      </c>
      <c r="G478" s="25" t="inlineStr">
        <is>
          <t>el 26 de junio en horasde la mañana salio el perro de la señora Blanca con un niño menor de 8 años y ataco a mi perro, sin bozal y trailla</t>
        </is>
      </c>
      <c r="H478" s="25" t="inlineStr">
        <is>
          <t>Maribel Ruiz Cepeda</t>
        </is>
      </c>
      <c r="R478" s="25" t="inlineStr">
        <is>
          <t>señorial</t>
        </is>
      </c>
      <c r="S478" s="55" t="inlineStr">
        <is>
          <t>sin nomenclatuara de peticionario</t>
        </is>
      </c>
      <c r="T478" s="25" t="n">
        <v>42891430</v>
      </c>
      <c r="U478" s="25" t="n">
        <v>3117895245</v>
      </c>
      <c r="V478" s="25" t="inlineStr">
        <is>
          <t>Blanca Maria Lopera Echavarria</t>
        </is>
      </c>
      <c r="W478" s="25" t="inlineStr">
        <is>
          <t>CL</t>
        </is>
      </c>
      <c r="X478" s="25" t="n">
        <v>48</v>
      </c>
      <c r="Y478" s="25" t="inlineStr">
        <is>
          <t>D</t>
        </is>
      </c>
      <c r="Z478" s="25" t="inlineStr">
        <is>
          <t>SUR</t>
        </is>
      </c>
      <c r="AA478" s="25" t="n">
        <v>42</v>
      </c>
      <c r="AB478" s="25" t="inlineStr">
        <is>
          <t>BB</t>
        </is>
      </c>
      <c r="AC478" s="25" t="n">
        <v>17</v>
      </c>
      <c r="AF478" s="25" t="inlineStr">
        <is>
          <t>señorial</t>
        </is>
      </c>
      <c r="AG478" s="25" t="inlineStr">
        <is>
          <t>calle 48d sur 42bb 17 apto 203</t>
        </is>
      </c>
      <c r="AH478" s="25" t="inlineStr">
        <is>
          <t>no reporta</t>
        </is>
      </c>
      <c r="AI478" s="25" t="n">
        <v>3336671</v>
      </c>
      <c r="AP478" s="34" t="n">
        <v>42557</v>
      </c>
      <c r="AQ478" s="34" t="n">
        <v>42565</v>
      </c>
      <c r="AR478" s="46" t="n"/>
      <c r="AT478" s="25" t="inlineStr">
        <is>
          <t>Auto de archivo</t>
        </is>
      </c>
    </row>
    <row r="479">
      <c r="A479" s="25" t="inlineStr">
        <is>
          <t>475-2016</t>
        </is>
      </c>
      <c r="B479" s="25" t="n">
        <v>398136</v>
      </c>
      <c r="C479" s="25" t="inlineStr">
        <is>
          <t>FAUNA SILVESTRE</t>
        </is>
      </c>
      <c r="G479" s="25" t="inlineStr">
        <is>
          <t>Un policia con placa 329558 agredio con el pie a una paloma por sacarla de la estación, la señora Diana hablo en ese momento con una coronel</t>
        </is>
      </c>
      <c r="H479" s="25" t="inlineStr">
        <is>
          <t>Diana Catalina Vasquez</t>
        </is>
      </c>
      <c r="R479" s="25" t="inlineStr">
        <is>
          <t>zona centro</t>
        </is>
      </c>
      <c r="S479" s="55" t="inlineStr">
        <is>
          <t>amigos del barrio</t>
        </is>
      </c>
      <c r="T479" s="25" t="inlineStr">
        <is>
          <t>no reporta</t>
        </is>
      </c>
      <c r="U479" s="25" t="inlineStr">
        <is>
          <t>no reporta</t>
        </is>
      </c>
      <c r="V479" s="25" t="inlineStr">
        <is>
          <t>Estación de policia parque ppal Envigado , policia con placa 329558</t>
        </is>
      </c>
      <c r="AG479" s="25" t="inlineStr">
        <is>
          <t>sin nomenclatura</t>
        </is>
      </c>
      <c r="AH479" s="25" t="inlineStr">
        <is>
          <t>no reporta</t>
        </is>
      </c>
      <c r="AI479" s="25" t="inlineStr">
        <is>
          <t>no reporta</t>
        </is>
      </c>
      <c r="AJ479" s="25" t="inlineStr">
        <is>
          <t>Zona Centro</t>
        </is>
      </c>
      <c r="AO479" s="25" t="n">
        <v>9</v>
      </c>
      <c r="AP479" s="34" t="n">
        <v>42557</v>
      </c>
      <c r="AQ479" s="34" t="n">
        <v>42716</v>
      </c>
      <c r="AR479" s="46" t="n"/>
      <c r="AT479" s="25" t="inlineStr">
        <is>
          <t>Auto de archivo</t>
        </is>
      </c>
    </row>
    <row r="480">
      <c r="A480" s="25" t="inlineStr">
        <is>
          <t>476-2016</t>
        </is>
      </c>
      <c r="B480" s="25" t="n">
        <v>398178</v>
      </c>
      <c r="D480" s="25" t="inlineStr">
        <is>
          <t>RESIDUOS SOLIDOS</t>
        </is>
      </c>
      <c r="G480" s="25" t="inlineStr">
        <is>
          <t>restaurante delitamal lava contenedor y descarga las aguas al sumidero</t>
        </is>
      </c>
      <c r="H480" s="25" t="inlineStr">
        <is>
          <t>de oficio</t>
        </is>
      </c>
      <c r="I480" s="25" t="inlineStr">
        <is>
          <t>KR</t>
        </is>
      </c>
      <c r="J480" s="25" t="n">
        <v>41</v>
      </c>
      <c r="M480" s="25" t="n">
        <v>40</v>
      </c>
      <c r="N480" s="25" t="inlineStr">
        <is>
          <t>G</t>
        </is>
      </c>
      <c r="O480" s="25" t="n">
        <v>41</v>
      </c>
      <c r="P480" s="25" t="inlineStr">
        <is>
          <t>SUR</t>
        </is>
      </c>
      <c r="R480" s="25" t="inlineStr">
        <is>
          <t>el dorado</t>
        </is>
      </c>
      <c r="S480" s="55" t="inlineStr">
        <is>
          <t>cra 41 40G sur 41</t>
        </is>
      </c>
      <c r="T480" s="25" t="inlineStr">
        <is>
          <t>no reporta</t>
        </is>
      </c>
      <c r="U480" s="25" t="inlineStr">
        <is>
          <t>no reporta</t>
        </is>
      </c>
      <c r="V480" s="25" t="inlineStr">
        <is>
          <t>Astrid Taborda "delitamal"</t>
        </is>
      </c>
      <c r="W480" s="25" t="inlineStr">
        <is>
          <t>KR</t>
        </is>
      </c>
      <c r="X480" s="25" t="n">
        <v>41</v>
      </c>
      <c r="AA480" s="25" t="n">
        <v>40</v>
      </c>
      <c r="AB480" s="25" t="inlineStr">
        <is>
          <t>G</t>
        </is>
      </c>
      <c r="AC480" s="25" t="n">
        <v>41</v>
      </c>
      <c r="AD480" s="25" t="inlineStr">
        <is>
          <t>SUR</t>
        </is>
      </c>
      <c r="AF480" s="25" t="inlineStr">
        <is>
          <t>el dorado</t>
        </is>
      </c>
      <c r="AG480" s="25" t="inlineStr">
        <is>
          <t>cra 41 40G sur 41</t>
        </is>
      </c>
      <c r="AH480" s="25" t="n">
        <v>43707447</v>
      </c>
      <c r="AI480" s="25" t="n">
        <v>2704334</v>
      </c>
      <c r="AJ480" s="25" t="inlineStr">
        <is>
          <t>El Dorado</t>
        </is>
      </c>
      <c r="AO480" s="25" t="n">
        <v>7</v>
      </c>
      <c r="AP480" s="34" t="n">
        <v>42557</v>
      </c>
      <c r="AQ480" s="34" t="n">
        <v>42694</v>
      </c>
      <c r="AR480" s="46" t="n"/>
      <c r="AT480" s="25" t="inlineStr">
        <is>
          <t>Auto de archivo</t>
        </is>
      </c>
    </row>
    <row r="481">
      <c r="A481" s="25" t="inlineStr">
        <is>
          <t>477-2016</t>
        </is>
      </c>
      <c r="B481" s="25" t="n">
        <v>393600</v>
      </c>
      <c r="C481" s="25" t="inlineStr">
        <is>
          <t>FAUNA DOMÉSTICA</t>
        </is>
      </c>
      <c r="G481" s="25" t="inlineStr">
        <is>
          <t xml:space="preserve">dos perros agresivos y bullosos, en el edificio vivene niños y ancianos y estos caninos  no dejan dormir, ya han mordido dos personas </t>
        </is>
      </c>
      <c r="H481" s="25" t="inlineStr">
        <is>
          <t>comunidad</t>
        </is>
      </c>
      <c r="I481" s="25" t="inlineStr">
        <is>
          <t>CL</t>
        </is>
      </c>
      <c r="J481" s="25" t="n">
        <v>38</v>
      </c>
      <c r="K481" s="25" t="inlineStr">
        <is>
          <t>A</t>
        </is>
      </c>
      <c r="L481" s="25" t="inlineStr">
        <is>
          <t>SUR</t>
        </is>
      </c>
      <c r="M481" s="25" t="n">
        <v>41</v>
      </c>
      <c r="O481" s="25" t="n">
        <v>71</v>
      </c>
      <c r="S481" s="55" t="inlineStr">
        <is>
          <t>calle 38 a sur carrreara 41-71 int 401</t>
        </is>
      </c>
      <c r="T481" s="25" t="inlineStr">
        <is>
          <t>no reporta</t>
        </is>
      </c>
      <c r="U481" s="25" t="inlineStr">
        <is>
          <t>no reporta</t>
        </is>
      </c>
      <c r="V481" s="25" t="inlineStr">
        <is>
          <t>Perjudicante por determinar</t>
        </is>
      </c>
      <c r="W481" s="25" t="inlineStr">
        <is>
          <t>CL</t>
        </is>
      </c>
      <c r="X481" s="25" t="n">
        <v>38</v>
      </c>
      <c r="Y481" s="25" t="inlineStr">
        <is>
          <t>A</t>
        </is>
      </c>
      <c r="Z481" s="25" t="inlineStr">
        <is>
          <t>SUR</t>
        </is>
      </c>
      <c r="AA481" s="25" t="n">
        <v>41</v>
      </c>
      <c r="AC481" s="25" t="n">
        <v>71</v>
      </c>
      <c r="AG481" s="25" t="inlineStr">
        <is>
          <t>calle 38 a sur cra 41-71 int 401</t>
        </is>
      </c>
      <c r="AH481" s="25" t="inlineStr">
        <is>
          <t>no reporta</t>
        </is>
      </c>
      <c r="AI481" s="25" t="inlineStr">
        <is>
          <t>no reporta</t>
        </is>
      </c>
      <c r="AP481" s="34" t="n">
        <v>42557</v>
      </c>
      <c r="AQ481" s="34" t="n">
        <v>42586</v>
      </c>
      <c r="AR481" s="46" t="n"/>
      <c r="AT481" s="25" t="inlineStr">
        <is>
          <t>Auto de archivo</t>
        </is>
      </c>
    </row>
    <row r="482">
      <c r="A482" s="25" t="inlineStr">
        <is>
          <t>488-2016</t>
        </is>
      </c>
      <c r="B482" s="25" t="n">
        <v>144122</v>
      </c>
      <c r="F482" s="25" t="inlineStr">
        <is>
          <t>policia ambiental</t>
        </is>
      </c>
      <c r="G482" s="25" t="inlineStr">
        <is>
          <t>perro pitbull en via publica sin bozal y trailla, que al parecer intento morder a un niño según los denunciantes</t>
        </is>
      </c>
      <c r="H482" s="25" t="inlineStr">
        <is>
          <t>de oficio</t>
        </is>
      </c>
      <c r="I482" s="25" t="inlineStr">
        <is>
          <t>CL</t>
        </is>
      </c>
      <c r="J482" s="25" t="n">
        <v>38</v>
      </c>
      <c r="L482" s="25" t="inlineStr">
        <is>
          <t>SUR</t>
        </is>
      </c>
      <c r="M482" s="25" t="n">
        <v>42</v>
      </c>
      <c r="S482" s="55" t="inlineStr">
        <is>
          <t>calle 38 sur con cra 42 via publica</t>
        </is>
      </c>
      <c r="T482" s="25" t="inlineStr">
        <is>
          <t>no reporta</t>
        </is>
      </c>
      <c r="U482" s="25" t="inlineStr">
        <is>
          <t>no reporta</t>
        </is>
      </c>
      <c r="V482" s="25" t="inlineStr">
        <is>
          <t xml:space="preserve">Braiam Ramirez Valencia </t>
        </is>
      </c>
      <c r="W482" s="25" t="inlineStr">
        <is>
          <t>KR</t>
        </is>
      </c>
      <c r="X482" s="25" t="n">
        <v>28</v>
      </c>
      <c r="Y482" s="25" t="inlineStr">
        <is>
          <t>A</t>
        </is>
      </c>
      <c r="AA482" s="25" t="n">
        <v>40</v>
      </c>
      <c r="AB482" s="25" t="inlineStr">
        <is>
          <t>D</t>
        </is>
      </c>
      <c r="AC482" s="25" t="n">
        <v>65</v>
      </c>
      <c r="AD482" s="25" t="inlineStr">
        <is>
          <t>SUR</t>
        </is>
      </c>
      <c r="AF482" s="25" t="inlineStr">
        <is>
          <t>san jose</t>
        </is>
      </c>
      <c r="AG482" s="25" t="inlineStr">
        <is>
          <t>cra 28A 40d sur 65 san jose</t>
        </is>
      </c>
      <c r="AH482" s="25" t="n">
        <v>1031634036</v>
      </c>
      <c r="AI482" s="25" t="inlineStr">
        <is>
          <t>no reporta</t>
        </is>
      </c>
      <c r="AJ482" s="25" t="inlineStr">
        <is>
          <t>San José</t>
        </is>
      </c>
      <c r="AO482" s="25" t="n">
        <v>6</v>
      </c>
      <c r="AP482" s="34" t="n">
        <v>42557</v>
      </c>
      <c r="AQ482" s="34" t="n">
        <v>42939</v>
      </c>
      <c r="AR482" s="46" t="n"/>
      <c r="AT482" s="25" t="inlineStr">
        <is>
          <t>Auto de archivo</t>
        </is>
      </c>
    </row>
    <row r="483">
      <c r="A483" s="25" t="inlineStr">
        <is>
          <t>489-2016</t>
        </is>
      </c>
      <c r="B483" s="25" t="n">
        <v>397220</v>
      </c>
      <c r="D483" s="25" t="inlineStr">
        <is>
          <t>RESIDUOS SOLIDOS</t>
        </is>
      </c>
      <c r="G483" s="25" t="inlineStr">
        <is>
          <t>residuos sólidos</t>
        </is>
      </c>
      <c r="H483" s="25" t="inlineStr">
        <is>
          <t>de oficio</t>
        </is>
      </c>
      <c r="I483" s="25" t="inlineStr">
        <is>
          <t>KR</t>
        </is>
      </c>
      <c r="J483" s="25" t="n">
        <v>30</v>
      </c>
      <c r="L483" s="25" t="inlineStr">
        <is>
          <t>SUR</t>
        </is>
      </c>
      <c r="M483" s="25" t="n">
        <v>40</v>
      </c>
      <c r="O483" s="25" t="n">
        <v>43</v>
      </c>
      <c r="R483" s="25" t="inlineStr">
        <is>
          <t>san jose</t>
        </is>
      </c>
      <c r="S483" s="55" t="inlineStr">
        <is>
          <t>cra 30 40 sur 43</t>
        </is>
      </c>
      <c r="T483" s="25" t="inlineStr">
        <is>
          <t>no reporta</t>
        </is>
      </c>
      <c r="U483" s="25" t="inlineStr">
        <is>
          <t>no reporta</t>
        </is>
      </c>
      <c r="V483" s="25" t="inlineStr">
        <is>
          <t>llamarada</t>
        </is>
      </c>
      <c r="W483" s="25" t="inlineStr">
        <is>
          <t>KR</t>
        </is>
      </c>
      <c r="X483" s="25" t="n">
        <v>30</v>
      </c>
      <c r="AA483" s="25" t="n">
        <v>40</v>
      </c>
      <c r="AC483" s="25" t="n">
        <v>43</v>
      </c>
      <c r="AD483" s="25" t="inlineStr">
        <is>
          <t>SUR</t>
        </is>
      </c>
      <c r="AF483" s="25" t="inlineStr">
        <is>
          <t>san jose</t>
        </is>
      </c>
      <c r="AG483" s="25" t="inlineStr">
        <is>
          <t>cra 30 40 sur 43</t>
        </is>
      </c>
      <c r="AH483" s="25" t="inlineStr">
        <is>
          <t>no reporta</t>
        </is>
      </c>
      <c r="AI483" s="25" t="inlineStr">
        <is>
          <t>no reporta</t>
        </is>
      </c>
      <c r="AJ483" s="25" t="inlineStr">
        <is>
          <t>San José</t>
        </is>
      </c>
      <c r="AO483" s="25" t="n">
        <v>6</v>
      </c>
      <c r="AP483" s="34" t="n">
        <v>42558</v>
      </c>
      <c r="AQ483" s="34" t="n">
        <v>42561</v>
      </c>
      <c r="AR483" s="46" t="n"/>
      <c r="AT483" s="25" t="inlineStr">
        <is>
          <t>Auto de archivo</t>
        </is>
      </c>
    </row>
    <row r="484">
      <c r="A484" s="25" t="inlineStr">
        <is>
          <t>490-2016</t>
        </is>
      </c>
      <c r="B484" s="25" t="n">
        <v>398729</v>
      </c>
      <c r="D484" s="25" t="inlineStr">
        <is>
          <t>ESCOMBROS</t>
        </is>
      </c>
      <c r="G484" s="25" t="inlineStr">
        <is>
          <t>escombros en vía pública en el sector de el oasis</t>
        </is>
      </c>
      <c r="H484" s="25" t="inlineStr">
        <is>
          <t>comunidad</t>
        </is>
      </c>
      <c r="I484" s="25" t="inlineStr">
        <is>
          <t>KR</t>
        </is>
      </c>
      <c r="J484" s="25" t="n">
        <v>39</v>
      </c>
      <c r="K484" s="25" t="inlineStr">
        <is>
          <t>D</t>
        </is>
      </c>
      <c r="M484" s="25" t="n">
        <v>45</v>
      </c>
      <c r="N484" s="25" t="inlineStr">
        <is>
          <t>A</t>
        </is>
      </c>
      <c r="O484" s="25" t="n">
        <v>74</v>
      </c>
      <c r="P484" s="25" t="inlineStr">
        <is>
          <t>SUR</t>
        </is>
      </c>
      <c r="R484" s="25" t="inlineStr">
        <is>
          <t>oasis</t>
        </is>
      </c>
      <c r="S484" s="55" t="inlineStr">
        <is>
          <t>cra 39D # 45 a sur 74</t>
        </is>
      </c>
      <c r="T484" s="25" t="inlineStr">
        <is>
          <t>no reporta</t>
        </is>
      </c>
      <c r="U484" s="25" t="inlineStr">
        <is>
          <t>no reporta</t>
        </is>
      </c>
      <c r="V484" s="25" t="inlineStr">
        <is>
          <t xml:space="preserve">Edison Andres Hernandez Mazo( aforo 146702) </t>
        </is>
      </c>
      <c r="W484" s="25" t="inlineStr">
        <is>
          <t>KR</t>
        </is>
      </c>
      <c r="X484" s="25" t="n">
        <v>39</v>
      </c>
      <c r="Y484" s="25" t="inlineStr">
        <is>
          <t>D</t>
        </is>
      </c>
      <c r="AA484" s="25" t="n">
        <v>45</v>
      </c>
      <c r="AB484" s="25" t="inlineStr">
        <is>
          <t>A</t>
        </is>
      </c>
      <c r="AC484" s="25" t="n">
        <v>74</v>
      </c>
      <c r="AD484" s="25" t="inlineStr">
        <is>
          <t>SUR</t>
        </is>
      </c>
      <c r="AF484" s="25" t="inlineStr">
        <is>
          <t>el oasis</t>
        </is>
      </c>
      <c r="AG484" s="25" t="inlineStr">
        <is>
          <t>cra 39D # 45A sur 74</t>
        </is>
      </c>
      <c r="AH484" s="25" t="inlineStr">
        <is>
          <t>no reporta</t>
        </is>
      </c>
      <c r="AI484" s="25" t="inlineStr">
        <is>
          <t>no reporta</t>
        </is>
      </c>
      <c r="AJ484" s="25" t="inlineStr">
        <is>
          <t>El Trianón</t>
        </is>
      </c>
      <c r="AO484" s="25" t="n">
        <v>7</v>
      </c>
      <c r="AP484" s="34" t="n">
        <v>42562</v>
      </c>
      <c r="AQ484" s="34" t="n">
        <v>42597</v>
      </c>
      <c r="AR484" s="46" t="n"/>
      <c r="AT484" s="25" t="inlineStr">
        <is>
          <t>Auto de archivo</t>
        </is>
      </c>
    </row>
    <row r="485">
      <c r="A485" s="25" t="inlineStr">
        <is>
          <t>491-2016</t>
        </is>
      </c>
      <c r="B485" s="25" t="n">
        <v>388746</v>
      </c>
      <c r="D485" s="25" t="inlineStr">
        <is>
          <t>ESCOMBROS</t>
        </is>
      </c>
      <c r="G485" s="25" t="inlineStr">
        <is>
          <t>en el sector las cometas tiraron unos escombros en la vía pública y llevan mas de diez dias</t>
        </is>
      </c>
      <c r="H485" s="25" t="inlineStr">
        <is>
          <t>cominidad</t>
        </is>
      </c>
      <c r="I485" s="25" t="inlineStr">
        <is>
          <t>KR</t>
        </is>
      </c>
      <c r="J485" s="25" t="n">
        <v>27</v>
      </c>
      <c r="K485" s="25" t="inlineStr">
        <is>
          <t>E</t>
        </is>
      </c>
      <c r="M485" s="25" t="n">
        <v>34</v>
      </c>
      <c r="N485" s="25" t="inlineStr">
        <is>
          <t>DD</t>
        </is>
      </c>
      <c r="O485" s="25" t="n">
        <v>41</v>
      </c>
      <c r="P485" s="25" t="inlineStr">
        <is>
          <t>SUR</t>
        </is>
      </c>
      <c r="R485" s="25" t="inlineStr">
        <is>
          <t>las cometas</t>
        </is>
      </c>
      <c r="S485" s="55" t="inlineStr">
        <is>
          <t>cra 27E # 34DD  sur 41</t>
        </is>
      </c>
      <c r="T485" s="25" t="inlineStr">
        <is>
          <t>no reporta</t>
        </is>
      </c>
      <c r="U485" s="25" t="inlineStr">
        <is>
          <t>no reporta</t>
        </is>
      </c>
      <c r="V485" s="25" t="inlineStr">
        <is>
          <t>Monica Arango</t>
        </is>
      </c>
      <c r="W485" s="25" t="inlineStr">
        <is>
          <t>KR</t>
        </is>
      </c>
      <c r="X485" s="25" t="n">
        <v>27</v>
      </c>
      <c r="Y485" s="25" t="inlineStr">
        <is>
          <t>E</t>
        </is>
      </c>
      <c r="AA485" s="25" t="n">
        <v>24</v>
      </c>
      <c r="AB485" s="25" t="inlineStr">
        <is>
          <t>DD</t>
        </is>
      </c>
      <c r="AC485" s="25" t="n">
        <v>41</v>
      </c>
      <c r="AD485" s="25" t="inlineStr">
        <is>
          <t>SUR</t>
        </is>
      </c>
      <c r="AF485" s="25" t="inlineStr">
        <is>
          <t>las cometas</t>
        </is>
      </c>
      <c r="AG485" s="25" t="inlineStr">
        <is>
          <t>cra 27E # 34DD sur 41</t>
        </is>
      </c>
      <c r="AI485" s="25" t="n">
        <v>5962697</v>
      </c>
      <c r="AP485" s="34" t="n">
        <v>42562</v>
      </c>
      <c r="AQ485" s="34" t="n">
        <v>42559</v>
      </c>
      <c r="AR485" s="46" t="n"/>
      <c r="AT485" s="25" t="inlineStr">
        <is>
          <t>Auto de archivo</t>
        </is>
      </c>
    </row>
    <row r="486">
      <c r="A486" s="25" t="inlineStr">
        <is>
          <t>492-2016</t>
        </is>
      </c>
      <c r="B486" s="43" t="inlineStr">
        <is>
          <t>396435-396434 - 0015486</t>
        </is>
      </c>
      <c r="C486" s="25" t="inlineStr">
        <is>
          <t>FLORA</t>
        </is>
      </c>
      <c r="G486" s="25" t="inlineStr">
        <is>
          <t>constructora javier londoño, esta presentando afectacion en algunos arboles relacionados con el proyecto: tierra grata esmeralda, tierra g bruja encantadora</t>
        </is>
      </c>
      <c r="H486" s="25" t="inlineStr">
        <is>
          <t>Remitido del Area Metropolitana</t>
        </is>
      </c>
      <c r="R486" s="25" t="inlineStr">
        <is>
          <t>corantioquia</t>
        </is>
      </c>
      <c r="S486" s="55" t="inlineStr">
        <is>
          <t>cra 65 # 44A 32</t>
        </is>
      </c>
      <c r="U486" s="25" t="inlineStr">
        <is>
          <t>4938888 Ext 1721</t>
        </is>
      </c>
      <c r="V486" s="25" t="inlineStr">
        <is>
          <t>perjudicante Constructora javier londoño, ( no se especifica proyecto)</t>
        </is>
      </c>
      <c r="AP486" s="34" t="n">
        <v>42562</v>
      </c>
      <c r="AQ486" s="34" t="n">
        <v>42561</v>
      </c>
      <c r="AR486" s="46" t="n"/>
      <c r="AT486" s="25" t="inlineStr">
        <is>
          <t>Auto de archivo</t>
        </is>
      </c>
    </row>
    <row r="487">
      <c r="A487" s="25" t="inlineStr">
        <is>
          <t>493-2016</t>
        </is>
      </c>
      <c r="B487" s="25" t="n">
        <v>396502</v>
      </c>
      <c r="C487" s="25" t="inlineStr">
        <is>
          <t>FLORA</t>
        </is>
      </c>
      <c r="G487" s="25" t="inlineStr">
        <is>
          <t xml:space="preserve">la señora cada quince dias le corta las hojas a la palmera </t>
        </is>
      </c>
      <c r="H487" s="25" t="inlineStr">
        <is>
          <t>Pedro isaza</t>
        </is>
      </c>
      <c r="S487" s="55" t="inlineStr">
        <is>
          <t>no reporta nomenclatura el peticionario</t>
        </is>
      </c>
      <c r="T487" s="25" t="n">
        <v>3332936</v>
      </c>
      <c r="V487" s="25" t="inlineStr">
        <is>
          <t>Estella apto 3 enseguida de bancamia</t>
        </is>
      </c>
      <c r="W487" s="25" t="inlineStr">
        <is>
          <t>KR</t>
        </is>
      </c>
      <c r="X487" s="25" t="n">
        <v>40</v>
      </c>
      <c r="AA487" s="25" t="n">
        <v>35</v>
      </c>
      <c r="AC487" s="25" t="n">
        <v>64</v>
      </c>
      <c r="AF487" s="25" t="inlineStr">
        <is>
          <t>mesa</t>
        </is>
      </c>
      <c r="AG487" s="25" t="inlineStr">
        <is>
          <t>cra 40n # 35-64</t>
        </is>
      </c>
      <c r="AH487" s="25" t="inlineStr">
        <is>
          <t xml:space="preserve">no reporta </t>
        </is>
      </c>
      <c r="AI487" s="25" t="inlineStr">
        <is>
          <t>no reporta</t>
        </is>
      </c>
      <c r="AJ487" s="25" t="inlineStr">
        <is>
          <t>Mesa</t>
        </is>
      </c>
      <c r="AO487" s="25" t="n">
        <v>9</v>
      </c>
      <c r="AP487" s="34" t="n">
        <v>42562</v>
      </c>
      <c r="AQ487" s="34" t="n">
        <v>42549</v>
      </c>
      <c r="AR487" s="46" t="n"/>
      <c r="AT487" s="25" t="inlineStr">
        <is>
          <t>Auto de archivo</t>
        </is>
      </c>
    </row>
    <row r="488">
      <c r="A488" s="25" t="inlineStr">
        <is>
          <t>494-2016</t>
        </is>
      </c>
      <c r="B488" s="25" t="n">
        <v>396777</v>
      </c>
      <c r="D488" s="25" t="inlineStr">
        <is>
          <t>RESIDUOS SOLIDOS</t>
        </is>
      </c>
      <c r="G488" s="25" t="inlineStr">
        <is>
          <t>dejan tarde de la noche las basuras de restaurantes hacer sensibilización propietarios detrás del ginnasio la bota del dia</t>
        </is>
      </c>
      <c r="H488" s="25" t="inlineStr">
        <is>
          <t>Adriana Londoño</t>
        </is>
      </c>
      <c r="I488" s="25" t="inlineStr">
        <is>
          <t>TR</t>
        </is>
      </c>
      <c r="J488" s="25" t="n">
        <v>33</v>
      </c>
      <c r="K488" s="25" t="inlineStr">
        <is>
          <t>A</t>
        </is>
      </c>
      <c r="M488" s="25" t="n">
        <v>33</v>
      </c>
      <c r="O488" s="25" t="n">
        <v>38</v>
      </c>
      <c r="R488" s="25" t="inlineStr">
        <is>
          <t>la magnolia</t>
        </is>
      </c>
      <c r="S488" s="55" t="inlineStr">
        <is>
          <t>tv 33 as ur # 33-38</t>
        </is>
      </c>
      <c r="T488" s="25" t="n">
        <v>43733721</v>
      </c>
      <c r="U488" s="25" t="n">
        <v>4938500</v>
      </c>
      <c r="V488" s="25" t="inlineStr">
        <is>
          <t>Comerciante la bota del dia</t>
        </is>
      </c>
      <c r="AF488" s="25" t="inlineStr">
        <is>
          <t>la magnolia</t>
        </is>
      </c>
      <c r="AG488" s="25" t="inlineStr">
        <is>
          <t>no reporta direccion del perjudicante</t>
        </is>
      </c>
      <c r="AH488" s="25" t="inlineStr">
        <is>
          <t xml:space="preserve">no reporta </t>
        </is>
      </c>
      <c r="AI488" s="25" t="inlineStr">
        <is>
          <t>no reporta</t>
        </is>
      </c>
      <c r="AJ488" s="25" t="inlineStr">
        <is>
          <t>La Magnolia</t>
        </is>
      </c>
      <c r="AO488" s="25" t="n">
        <v>9</v>
      </c>
      <c r="AP488" s="34" t="n">
        <v>42562</v>
      </c>
      <c r="AQ488" s="34" t="n">
        <v>42563</v>
      </c>
      <c r="AR488" s="46" t="n"/>
      <c r="AT488" s="25" t="inlineStr">
        <is>
          <t>Auto de archivo</t>
        </is>
      </c>
    </row>
    <row r="489">
      <c r="A489" s="25" t="inlineStr">
        <is>
          <t>495-2016</t>
        </is>
      </c>
      <c r="B489" s="25" t="inlineStr">
        <is>
          <t>436215-392590</t>
        </is>
      </c>
      <c r="C489" s="25" t="inlineStr">
        <is>
          <t>AIRE</t>
        </is>
      </c>
      <c r="G489" s="25" t="inlineStr">
        <is>
          <t>manejo de obra ( ruido)</t>
        </is>
      </c>
      <c r="H489" s="25" t="inlineStr">
        <is>
          <t>de oficio</t>
        </is>
      </c>
      <c r="S489" s="55" t="inlineStr">
        <is>
          <t>no repota nomenclatura</t>
        </is>
      </c>
      <c r="T489" s="25" t="inlineStr">
        <is>
          <t>no reporta</t>
        </is>
      </c>
      <c r="U489" s="25" t="inlineStr">
        <is>
          <t>no reporta</t>
        </is>
      </c>
      <c r="V489" s="25" t="inlineStr">
        <is>
          <t>proyecto Arce</t>
        </is>
      </c>
      <c r="AF489" s="25" t="inlineStr">
        <is>
          <t>esmeraldal</t>
        </is>
      </c>
      <c r="AG489" s="25" t="inlineStr">
        <is>
          <t>no reporta direccion del perjudicante</t>
        </is>
      </c>
      <c r="AH489" s="25" t="inlineStr">
        <is>
          <t xml:space="preserve">no reporta </t>
        </is>
      </c>
      <c r="AI489" s="25" t="inlineStr">
        <is>
          <t>no reporta</t>
        </is>
      </c>
      <c r="AJ489" s="25" t="inlineStr">
        <is>
          <t>El Esmeraldal</t>
        </is>
      </c>
      <c r="AO489" s="25" t="n">
        <v>4</v>
      </c>
      <c r="AP489" s="34" t="n">
        <v>42562</v>
      </c>
      <c r="AQ489" s="34" t="n">
        <v>42695</v>
      </c>
      <c r="AR489" s="46" t="n"/>
      <c r="AT489" s="25" t="inlineStr">
        <is>
          <t>Auto de archivo</t>
        </is>
      </c>
      <c r="AU489" s="25" t="inlineStr">
        <is>
          <t>VISITA CONTROL DE OBRA EL 22-11-2016</t>
        </is>
      </c>
    </row>
    <row r="490">
      <c r="A490" s="25" t="inlineStr">
        <is>
          <t>496-2016</t>
        </is>
      </c>
      <c r="B490" s="25" t="n">
        <v>391610</v>
      </c>
      <c r="D490" s="25" t="inlineStr">
        <is>
          <t>ESCOMBROS</t>
        </is>
      </c>
      <c r="G490" s="25" t="inlineStr">
        <is>
          <t xml:space="preserve">escombros en via publica </t>
        </is>
      </c>
      <c r="H490" s="25" t="inlineStr">
        <is>
          <t>de oficio</t>
        </is>
      </c>
      <c r="R490" s="25" t="inlineStr">
        <is>
          <t>mesa</t>
        </is>
      </c>
      <c r="S490" s="55" t="inlineStr">
        <is>
          <t>no reporta nomenclatura el peticionario</t>
        </is>
      </c>
      <c r="T490" s="25" t="inlineStr">
        <is>
          <t>no reporta</t>
        </is>
      </c>
      <c r="U490" s="25" t="inlineStr">
        <is>
          <t>no reporta</t>
        </is>
      </c>
      <c r="V490" s="25" t="inlineStr">
        <is>
          <t>juan carlos pelaez</t>
        </is>
      </c>
      <c r="AF490" s="25" t="inlineStr">
        <is>
          <t>mesa</t>
        </is>
      </c>
      <c r="AG490" s="25" t="inlineStr">
        <is>
          <t>no reporta direccion del perjudicante</t>
        </is>
      </c>
      <c r="AH490" s="25" t="inlineStr">
        <is>
          <t xml:space="preserve">no reporta </t>
        </is>
      </c>
      <c r="AI490" s="25" t="inlineStr">
        <is>
          <t>no reporta</t>
        </is>
      </c>
      <c r="AJ490" s="25" t="inlineStr">
        <is>
          <t>Mesa</t>
        </is>
      </c>
      <c r="AO490" s="25" t="n">
        <v>9</v>
      </c>
      <c r="AP490" s="34" t="n">
        <v>42562</v>
      </c>
      <c r="AQ490" s="34" t="n">
        <v>42415</v>
      </c>
      <c r="AR490" s="46" t="n"/>
      <c r="AT490" s="25" t="inlineStr">
        <is>
          <t>Auto de archivo</t>
        </is>
      </c>
    </row>
    <row r="491">
      <c r="A491" s="25" t="inlineStr">
        <is>
          <t>497-2016</t>
        </is>
      </c>
      <c r="B491" s="25" t="n">
        <v>391609</v>
      </c>
      <c r="D491" s="25" t="inlineStr">
        <is>
          <t>ESCOMBROS</t>
        </is>
      </c>
      <c r="G491" s="25" t="inlineStr">
        <is>
          <t>escombros en espacio publico</t>
        </is>
      </c>
      <c r="H491" s="25" t="inlineStr">
        <is>
          <t>de oficio</t>
        </is>
      </c>
      <c r="R491" s="25" t="inlineStr">
        <is>
          <t>magnolia</t>
        </is>
      </c>
      <c r="S491" s="55" t="inlineStr">
        <is>
          <t>no reporta nomenclatura el peticionario</t>
        </is>
      </c>
      <c r="T491" s="25" t="inlineStr">
        <is>
          <t>no reporta</t>
        </is>
      </c>
      <c r="U491" s="25" t="inlineStr">
        <is>
          <t>no reporta</t>
        </is>
      </c>
      <c r="V491" s="25" t="inlineStr">
        <is>
          <t>señora gloria</t>
        </is>
      </c>
      <c r="AF491" s="25" t="inlineStr">
        <is>
          <t>magnolia</t>
        </is>
      </c>
      <c r="AG491" s="25" t="inlineStr">
        <is>
          <t>no reporta direccion del perjudicante</t>
        </is>
      </c>
      <c r="AH491" s="25" t="inlineStr">
        <is>
          <t xml:space="preserve">no reporta </t>
        </is>
      </c>
      <c r="AI491" s="25" t="inlineStr">
        <is>
          <t>no reporta</t>
        </is>
      </c>
      <c r="AJ491" s="25" t="inlineStr">
        <is>
          <t>La Magnolia</t>
        </is>
      </c>
      <c r="AO491" s="25" t="n">
        <v>9</v>
      </c>
      <c r="AP491" s="34" t="n">
        <v>42562</v>
      </c>
      <c r="AQ491" s="34" t="n">
        <v>42530</v>
      </c>
      <c r="AR491" s="46" t="n"/>
      <c r="AT491" s="25" t="inlineStr">
        <is>
          <t>Auto de archivo</t>
        </is>
      </c>
    </row>
    <row r="492">
      <c r="A492" s="25" t="inlineStr">
        <is>
          <t>498-2016</t>
        </is>
      </c>
      <c r="B492" s="25" t="n">
        <v>391608</v>
      </c>
      <c r="D492" s="25" t="inlineStr">
        <is>
          <t>ESCOMBROS</t>
        </is>
      </c>
      <c r="G492" s="25" t="inlineStr">
        <is>
          <t>escombros en espacio público</t>
        </is>
      </c>
      <c r="H492" s="25" t="inlineStr">
        <is>
          <t>de oficio</t>
        </is>
      </c>
      <c r="R492" s="25" t="inlineStr">
        <is>
          <t>zuñiga</t>
        </is>
      </c>
      <c r="S492" s="55" t="inlineStr">
        <is>
          <t>no reporta nomenclatura el peticionario</t>
        </is>
      </c>
      <c r="T492" s="25" t="inlineStr">
        <is>
          <t>no reporta</t>
        </is>
      </c>
      <c r="U492" s="25" t="inlineStr">
        <is>
          <t>no reporta</t>
        </is>
      </c>
      <c r="V492" s="25" t="inlineStr">
        <is>
          <t>por detrerminar</t>
        </is>
      </c>
      <c r="W492" s="25" t="inlineStr">
        <is>
          <t>KR</t>
        </is>
      </c>
      <c r="X492" s="25" t="n">
        <v>46</v>
      </c>
      <c r="AA492" s="25" t="n">
        <v>19</v>
      </c>
      <c r="AC492" s="25" t="n">
        <v>130</v>
      </c>
      <c r="AF492" s="25" t="inlineStr">
        <is>
          <t>zuñiga</t>
        </is>
      </c>
      <c r="AG492" s="25" t="inlineStr">
        <is>
          <t>cra 46 # 19-130</t>
        </is>
      </c>
      <c r="AH492" s="25" t="inlineStr">
        <is>
          <t xml:space="preserve">no reporta </t>
        </is>
      </c>
      <c r="AI492" s="25" t="inlineStr">
        <is>
          <t>no reporta</t>
        </is>
      </c>
      <c r="AJ492" s="25" t="inlineStr">
        <is>
          <t>Zuñiga</t>
        </is>
      </c>
      <c r="AO492" s="25" t="n">
        <v>2</v>
      </c>
      <c r="AP492" s="34" t="n">
        <v>42562</v>
      </c>
      <c r="AQ492" s="34" t="n">
        <v>42530</v>
      </c>
      <c r="AR492" s="46" t="n"/>
      <c r="AT492" s="25" t="inlineStr">
        <is>
          <t>Auto de archivo</t>
        </is>
      </c>
    </row>
    <row r="493">
      <c r="A493" s="25" t="inlineStr">
        <is>
          <t>499-2016</t>
        </is>
      </c>
      <c r="B493" s="25" t="n">
        <v>387301</v>
      </c>
      <c r="C493" s="25" t="inlineStr">
        <is>
          <t>FAUNA DOMÉSTICA</t>
        </is>
      </c>
      <c r="G493" s="25" t="inlineStr">
        <is>
          <t>tiene un perro yorki que lo dejan solo todo el dia y no para de ladrar</t>
        </is>
      </c>
      <c r="H493" s="25" t="inlineStr">
        <is>
          <t>Maria Gil</t>
        </is>
      </c>
      <c r="R493" s="25" t="inlineStr">
        <is>
          <t>san jose</t>
        </is>
      </c>
      <c r="S493" s="55" t="inlineStr">
        <is>
          <t>no reporta nomenclatura el peticionario</t>
        </is>
      </c>
      <c r="T493" s="25" t="n">
        <v>42873020</v>
      </c>
      <c r="U493" s="25" t="n">
        <v>3025509</v>
      </c>
      <c r="V493" s="25" t="inlineStr">
        <is>
          <t>Sandra Usma</t>
        </is>
      </c>
      <c r="W493" s="25" t="inlineStr">
        <is>
          <t>KR</t>
        </is>
      </c>
      <c r="X493" s="25" t="n">
        <v>29</v>
      </c>
      <c r="AA493" s="25" t="n">
        <v>40</v>
      </c>
      <c r="AB493" s="25" t="inlineStr">
        <is>
          <t>E</t>
        </is>
      </c>
      <c r="AC493" s="25" t="n">
        <v>18</v>
      </c>
      <c r="AD493" s="25" t="inlineStr">
        <is>
          <t>SUR</t>
        </is>
      </c>
      <c r="AF493" s="25" t="inlineStr">
        <is>
          <t>san jose la estatua</t>
        </is>
      </c>
      <c r="AG493" s="25" t="inlineStr">
        <is>
          <t>cra 29 # 40E sur 18 int 201</t>
        </is>
      </c>
      <c r="AH493" s="25" t="inlineStr">
        <is>
          <t xml:space="preserve">no reporta </t>
        </is>
      </c>
      <c r="AI493" s="25" t="inlineStr">
        <is>
          <t>no reporta</t>
        </is>
      </c>
      <c r="AJ493" s="25" t="inlineStr">
        <is>
          <t>San José</t>
        </is>
      </c>
      <c r="AO493" s="25" t="n">
        <v>6</v>
      </c>
      <c r="AP493" s="34" t="n">
        <v>42562</v>
      </c>
      <c r="AQ493" s="34" t="n">
        <v>42509</v>
      </c>
      <c r="AR493" s="46" t="n"/>
      <c r="AT493" s="25" t="inlineStr">
        <is>
          <t>Auto de archivo</t>
        </is>
      </c>
    </row>
    <row r="494">
      <c r="A494" s="25" t="inlineStr">
        <is>
          <t>500-2016</t>
        </is>
      </c>
      <c r="B494" s="25" t="inlineStr">
        <is>
          <t>(mismo 540-2016)395619 - 400556-412017</t>
        </is>
      </c>
      <c r="C494" s="25" t="inlineStr">
        <is>
          <t>SUELO</t>
        </is>
      </c>
      <c r="G494" s="25" t="inlineStr">
        <is>
          <t>control a gestion  socioambiental de obra - lleno en predio privado</t>
        </is>
      </c>
      <c r="H494" s="25" t="inlineStr">
        <is>
          <t>de oficio</t>
        </is>
      </c>
      <c r="S494" s="55" t="inlineStr">
        <is>
          <t>inspección Ambiental</t>
        </is>
      </c>
      <c r="T494" s="25" t="inlineStr">
        <is>
          <t>no reporta</t>
        </is>
      </c>
      <c r="U494" s="25" t="inlineStr">
        <is>
          <t>no reporta</t>
        </is>
      </c>
      <c r="V494" s="25" t="inlineStr">
        <is>
          <t>Maria Fernanda Sanchez Guzman</t>
        </is>
      </c>
      <c r="AF494" s="25" t="inlineStr">
        <is>
          <t>escobero</t>
        </is>
      </c>
      <c r="AG494" s="25" t="inlineStr">
        <is>
          <t>no reporta nomenclatura ( Predio 121y 112</t>
        </is>
      </c>
      <c r="AI494" s="25" t="n">
        <v>3175351810</v>
      </c>
      <c r="AJ494" s="25" t="inlineStr">
        <is>
          <t>El Escobero</t>
        </is>
      </c>
      <c r="AO494" s="25" t="n">
        <v>10</v>
      </c>
      <c r="AP494" s="34" t="n">
        <v>42562</v>
      </c>
      <c r="AQ494" s="34" t="n">
        <v>57155</v>
      </c>
      <c r="AR494" s="46" t="n"/>
      <c r="AT494" s="25" t="inlineStr">
        <is>
          <t>Auto de archivo</t>
        </is>
      </c>
    </row>
    <row r="495">
      <c r="A495" s="25" t="inlineStr">
        <is>
          <t>501-2016</t>
        </is>
      </c>
      <c r="B495" s="25" t="n">
        <v>399097</v>
      </c>
      <c r="C495" s="25" t="inlineStr">
        <is>
          <t>FAUNA DOMÉSTICA</t>
        </is>
      </c>
      <c r="G495" s="25" t="inlineStr">
        <is>
          <t>niña menor de edad que lleva perro bull terrir, se suelta y hace caer una señora la cual fue atendida por coomeva ( hay soporte de medicos)</t>
        </is>
      </c>
      <c r="H495" s="25" t="inlineStr">
        <is>
          <t>Ana Margarita Ochoa velez</t>
        </is>
      </c>
      <c r="I495" s="25" t="inlineStr">
        <is>
          <t>CL</t>
        </is>
      </c>
      <c r="J495" s="25" t="n">
        <v>36</v>
      </c>
      <c r="L495" s="25" t="inlineStr">
        <is>
          <t>SUR</t>
        </is>
      </c>
      <c r="M495" s="25" t="n">
        <v>27</v>
      </c>
      <c r="O495" s="25" t="n">
        <v>10</v>
      </c>
      <c r="R495" s="25" t="inlineStr">
        <is>
          <t>sebastiana</t>
        </is>
      </c>
      <c r="S495" s="55" t="inlineStr">
        <is>
          <t>clle 36 sur 27-10 apto 506 urb entre parques</t>
        </is>
      </c>
      <c r="T495" s="25" t="inlineStr">
        <is>
          <t>no reporta</t>
        </is>
      </c>
      <c r="U495" s="25" t="inlineStr">
        <is>
          <t>3362152- 3002012036</t>
        </is>
      </c>
      <c r="V495" s="25" t="inlineStr">
        <is>
          <t>Olga</t>
        </is>
      </c>
      <c r="W495" s="25" t="inlineStr">
        <is>
          <t>CL</t>
        </is>
      </c>
      <c r="X495" s="25" t="n">
        <v>36</v>
      </c>
      <c r="Z495" s="25" t="inlineStr">
        <is>
          <t>SUR</t>
        </is>
      </c>
      <c r="AA495" s="25" t="n">
        <v>27</v>
      </c>
      <c r="AC495" s="25" t="n">
        <v>10</v>
      </c>
      <c r="AF495" s="25" t="inlineStr">
        <is>
          <t>sebastiana</t>
        </is>
      </c>
      <c r="AG495" s="25" t="inlineStr">
        <is>
          <t>clle 36 sur # 27-10 urb entre parques apto 115 torre3</t>
        </is>
      </c>
      <c r="AH495" s="25" t="inlineStr">
        <is>
          <t xml:space="preserve">no reporta </t>
        </is>
      </c>
      <c r="AI495" s="25" t="inlineStr">
        <is>
          <t>no reporta</t>
        </is>
      </c>
      <c r="AJ495" s="25" t="inlineStr">
        <is>
          <t>La Sebastiana</t>
        </is>
      </c>
      <c r="AO495" s="25" t="n">
        <v>3</v>
      </c>
      <c r="AP495" s="34" t="n">
        <v>42562</v>
      </c>
      <c r="AQ495" s="34" t="n">
        <v>42569</v>
      </c>
      <c r="AR495" s="46" t="n"/>
      <c r="AT495" s="25" t="inlineStr">
        <is>
          <t>Auto de archivo</t>
        </is>
      </c>
    </row>
    <row r="496">
      <c r="A496" s="25" t="inlineStr">
        <is>
          <t>502-2016</t>
        </is>
      </c>
      <c r="B496" s="25" t="n">
        <v>398603</v>
      </c>
      <c r="C496" s="25" t="inlineStr">
        <is>
          <t>FLORA</t>
        </is>
      </c>
      <c r="G496" s="25" t="inlineStr">
        <is>
          <t>los trabajadores de la obra luxor cortaron un árbol que no estaba causando perjuicio alguno</t>
        </is>
      </c>
      <c r="H496" s="25" t="inlineStr">
        <is>
          <t>cominidad</t>
        </is>
      </c>
      <c r="R496" s="25" t="inlineStr">
        <is>
          <t>la paz</t>
        </is>
      </c>
      <c r="S496" s="55" t="inlineStr">
        <is>
          <t>calle 46e por el éxito de la paz</t>
        </is>
      </c>
      <c r="T496" s="25" t="inlineStr">
        <is>
          <t>no reporta</t>
        </is>
      </c>
      <c r="U496" s="25" t="inlineStr">
        <is>
          <t>no reporta</t>
        </is>
      </c>
      <c r="V496" s="25" t="inlineStr">
        <is>
          <t>Luxor</t>
        </is>
      </c>
      <c r="W496" s="25" t="inlineStr">
        <is>
          <t>CL</t>
        </is>
      </c>
      <c r="X496" s="25" t="n">
        <v>46</v>
      </c>
      <c r="Y496" s="25" t="inlineStr">
        <is>
          <t>E</t>
        </is>
      </c>
      <c r="AF496" s="25" t="inlineStr">
        <is>
          <t>la paz</t>
        </is>
      </c>
      <c r="AG496" s="25" t="inlineStr">
        <is>
          <t>calle 46E  por el éxito de la paz</t>
        </is>
      </c>
      <c r="AH496" s="25" t="inlineStr">
        <is>
          <t xml:space="preserve">no reporta </t>
        </is>
      </c>
      <c r="AI496" s="25" t="inlineStr">
        <is>
          <t>no reporta</t>
        </is>
      </c>
      <c r="AJ496" s="25" t="inlineStr">
        <is>
          <t>La Paz</t>
        </is>
      </c>
      <c r="AO496" s="25" t="n">
        <v>7</v>
      </c>
      <c r="AP496" s="34" t="n">
        <v>42562</v>
      </c>
      <c r="AQ496" s="34" t="n">
        <v>42598</v>
      </c>
      <c r="AR496" s="46" t="n"/>
      <c r="AT496" s="25" t="inlineStr">
        <is>
          <t>Auto de archivo</t>
        </is>
      </c>
    </row>
    <row r="497">
      <c r="A497" s="25" t="inlineStr">
        <is>
          <t>503-2016</t>
        </is>
      </c>
      <c r="B497" s="25" t="n">
        <v>398604</v>
      </c>
      <c r="D497" s="25" t="inlineStr">
        <is>
          <t>ESCOMBROS</t>
        </is>
      </c>
      <c r="G497" s="25" t="inlineStr">
        <is>
          <t>tiene unos escombros hace mas de quince dias y no los quieren recoger</t>
        </is>
      </c>
      <c r="H497" s="25" t="inlineStr">
        <is>
          <t>Anónimo</t>
        </is>
      </c>
      <c r="R497" s="25" t="inlineStr">
        <is>
          <t>las cometas</t>
        </is>
      </c>
      <c r="S497" s="55" t="inlineStr">
        <is>
          <t>no reporta dirección del peticionario</t>
        </is>
      </c>
      <c r="T497" s="25" t="inlineStr">
        <is>
          <t>no reporta</t>
        </is>
      </c>
      <c r="U497" s="25" t="inlineStr">
        <is>
          <t>no reporta</t>
        </is>
      </c>
      <c r="V497" s="25" t="inlineStr">
        <is>
          <t>Luz Mariela Garcia</t>
        </is>
      </c>
      <c r="W497" s="25" t="inlineStr">
        <is>
          <t>KR</t>
        </is>
      </c>
      <c r="X497" s="25" t="n">
        <v>27</v>
      </c>
      <c r="AA497" s="25" t="n">
        <v>34</v>
      </c>
      <c r="AB497" s="25" t="inlineStr">
        <is>
          <t>DD</t>
        </is>
      </c>
      <c r="AC497" s="25" t="n">
        <v>41</v>
      </c>
      <c r="AD497" s="25" t="inlineStr">
        <is>
          <t>SUR</t>
        </is>
      </c>
      <c r="AF497" s="25" t="inlineStr">
        <is>
          <t>las cometas</t>
        </is>
      </c>
      <c r="AG497" s="25" t="inlineStr">
        <is>
          <t>cra 27 # 34DD sur 41 torre 3 apto 120</t>
        </is>
      </c>
      <c r="AH497" s="25" t="inlineStr">
        <is>
          <t xml:space="preserve">no reporta </t>
        </is>
      </c>
      <c r="AI497" s="25" t="inlineStr">
        <is>
          <t>no reporta</t>
        </is>
      </c>
      <c r="AP497" s="34" t="n">
        <v>42562</v>
      </c>
      <c r="AQ497" s="34" t="n">
        <v>42564</v>
      </c>
      <c r="AR497" s="46" t="n"/>
      <c r="AT497" s="25" t="inlineStr">
        <is>
          <t>Auto de archivo</t>
        </is>
      </c>
    </row>
    <row r="498">
      <c r="A498" s="25" t="inlineStr">
        <is>
          <t>504-2016</t>
        </is>
      </c>
      <c r="B498" s="25" t="n">
        <v>398605</v>
      </c>
      <c r="G498" s="25" t="inlineStr">
        <is>
          <t>los habitantes de este edificio estan tirando los excrementos de los animales al parquecito infantil</t>
        </is>
      </c>
      <c r="H498" s="25" t="inlineStr">
        <is>
          <t>anonimo</t>
        </is>
      </c>
      <c r="R498" s="25" t="inlineStr">
        <is>
          <t>el dorado</t>
        </is>
      </c>
      <c r="S498" s="55" t="inlineStr">
        <is>
          <t>no reporta dirección del peticionario</t>
        </is>
      </c>
      <c r="T498" s="25" t="inlineStr">
        <is>
          <t>no reporta</t>
        </is>
      </c>
      <c r="U498" s="25" t="inlineStr">
        <is>
          <t>no reporta</t>
        </is>
      </c>
      <c r="V498" s="25" t="inlineStr">
        <is>
          <t>edificio mirador del dorado</t>
        </is>
      </c>
      <c r="W498" s="25" t="inlineStr">
        <is>
          <t>CL</t>
        </is>
      </c>
      <c r="X498" s="25" t="n">
        <v>40</v>
      </c>
      <c r="Y498" s="25" t="inlineStr">
        <is>
          <t>C</t>
        </is>
      </c>
      <c r="Z498" s="25" t="inlineStr">
        <is>
          <t>SUR</t>
        </is>
      </c>
      <c r="AA498" s="25" t="n">
        <v>43</v>
      </c>
      <c r="AC498" s="25" t="n">
        <v>3</v>
      </c>
      <c r="AF498" s="25" t="inlineStr">
        <is>
          <t>el dorado</t>
        </is>
      </c>
      <c r="AG498" s="25" t="inlineStr">
        <is>
          <t>calle 40c sur # 43-03</t>
        </is>
      </c>
      <c r="AH498" s="25" t="inlineStr">
        <is>
          <t xml:space="preserve">no reporta </t>
        </is>
      </c>
      <c r="AI498" s="25" t="inlineStr">
        <is>
          <t>no reporta</t>
        </is>
      </c>
      <c r="AJ498" s="25" t="inlineStr">
        <is>
          <t>El Dorado</t>
        </is>
      </c>
      <c r="AO498" s="25" t="n">
        <v>7</v>
      </c>
      <c r="AP498" s="34" t="n">
        <v>42562</v>
      </c>
      <c r="AQ498" s="34" t="n">
        <v>42577</v>
      </c>
      <c r="AR498" s="46" t="n"/>
      <c r="AT498" s="25" t="inlineStr">
        <is>
          <t>Auto de archivo</t>
        </is>
      </c>
    </row>
    <row r="499">
      <c r="A499" s="25" t="inlineStr">
        <is>
          <t>505-2016</t>
        </is>
      </c>
      <c r="B499" s="25" t="n">
        <v>398745</v>
      </c>
      <c r="G499" s="25" t="inlineStr">
        <is>
          <t xml:space="preserve">tiene dos peeros q permanecen sueltos, sin bozal, traila y hecen las necesidades en la calle , no estan vacunadosy son agresivos </t>
        </is>
      </c>
      <c r="H499" s="25" t="inlineStr">
        <is>
          <t>Nelson Ivan Santamaria</t>
        </is>
      </c>
      <c r="I499" s="25" t="inlineStr">
        <is>
          <t>CL</t>
        </is>
      </c>
      <c r="J499" s="25" t="n">
        <v>36</v>
      </c>
      <c r="K499" s="25" t="inlineStr">
        <is>
          <t>D</t>
        </is>
      </c>
      <c r="L499" s="25" t="inlineStr">
        <is>
          <t>SUR</t>
        </is>
      </c>
      <c r="M499" s="25" t="n">
        <v>26</v>
      </c>
      <c r="N499" s="25" t="inlineStr">
        <is>
          <t>A</t>
        </is>
      </c>
      <c r="O499" s="25" t="n">
        <v>6</v>
      </c>
      <c r="R499" s="25" t="inlineStr">
        <is>
          <t>el escobero</t>
        </is>
      </c>
      <c r="S499" s="55" t="inlineStr">
        <is>
          <t>calle 36D sur # 26A 06 casa 156</t>
        </is>
      </c>
      <c r="U499" s="25" t="n">
        <v>3360491</v>
      </c>
      <c r="V499" s="25" t="inlineStr">
        <is>
          <t>Giovany y Santiago</t>
        </is>
      </c>
      <c r="W499" s="25" t="inlineStr">
        <is>
          <t>CL</t>
        </is>
      </c>
      <c r="X499" s="25" t="n">
        <v>36</v>
      </c>
      <c r="Y499" s="25" t="inlineStr">
        <is>
          <t>D</t>
        </is>
      </c>
      <c r="Z499" s="25" t="inlineStr">
        <is>
          <t>SUR</t>
        </is>
      </c>
      <c r="AA499" s="25" t="n">
        <v>26</v>
      </c>
      <c r="AB499" s="25" t="inlineStr">
        <is>
          <t>A</t>
        </is>
      </c>
      <c r="AC499" s="25" t="n">
        <v>6</v>
      </c>
      <c r="AF499" s="25" t="inlineStr">
        <is>
          <t>escobero</t>
        </is>
      </c>
      <c r="AG499" s="25" t="inlineStr">
        <is>
          <t>calle 36D sur # 26A 06 casa 156</t>
        </is>
      </c>
      <c r="AH499" s="25" t="inlineStr">
        <is>
          <t xml:space="preserve">no reporta </t>
        </is>
      </c>
      <c r="AI499" s="25" t="inlineStr">
        <is>
          <t>no reporta</t>
        </is>
      </c>
      <c r="AJ499" s="25" t="inlineStr">
        <is>
          <t>El Escobero</t>
        </is>
      </c>
      <c r="AO499" s="25" t="n">
        <v>10</v>
      </c>
      <c r="AP499" s="34" t="n">
        <v>42562</v>
      </c>
      <c r="AQ499" s="34" t="n">
        <v>42565</v>
      </c>
      <c r="AR499" s="46" t="n"/>
      <c r="AT499" s="25" t="inlineStr">
        <is>
          <t>Auto de archivo</t>
        </is>
      </c>
    </row>
    <row r="500">
      <c r="A500" s="25" t="inlineStr">
        <is>
          <t>506-2016</t>
        </is>
      </c>
      <c r="B500" s="25" t="n">
        <v>6304</v>
      </c>
      <c r="G500" s="25" t="inlineStr">
        <is>
          <t xml:space="preserve">visita tecnica al deslizamiento hacia la quebrada la sebastiana </t>
        </is>
      </c>
      <c r="H500" s="25" t="inlineStr">
        <is>
          <t>urbanizacion canto de luna</t>
        </is>
      </c>
      <c r="I500" s="25" t="inlineStr">
        <is>
          <t>CL</t>
        </is>
      </c>
      <c r="J500" s="25" t="n">
        <v>36</v>
      </c>
      <c r="K500" s="25" t="inlineStr">
        <is>
          <t>AA</t>
        </is>
      </c>
      <c r="L500" s="25" t="inlineStr">
        <is>
          <t>SUR</t>
        </is>
      </c>
      <c r="M500" s="25" t="n">
        <v>25</v>
      </c>
      <c r="N500" s="25" t="inlineStr">
        <is>
          <t>B</t>
        </is>
      </c>
      <c r="O500" s="25" t="n">
        <v>150</v>
      </c>
      <c r="S500" s="55" t="inlineStr">
        <is>
          <t>calle 36AA sur  # 25B 150</t>
        </is>
      </c>
      <c r="T500" s="25" t="inlineStr">
        <is>
          <t>no reporta</t>
        </is>
      </c>
      <c r="U500" s="25" t="inlineStr">
        <is>
          <t>no reporta</t>
        </is>
      </c>
      <c r="V500" s="25" t="inlineStr">
        <is>
          <t>Por determinar</t>
        </is>
      </c>
      <c r="W500" s="25" t="inlineStr">
        <is>
          <t>CL</t>
        </is>
      </c>
      <c r="X500" s="25" t="n">
        <v>36</v>
      </c>
      <c r="Y500" s="25" t="inlineStr">
        <is>
          <t>AA</t>
        </is>
      </c>
      <c r="Z500" s="25" t="inlineStr">
        <is>
          <t>SUR</t>
        </is>
      </c>
      <c r="AA500" s="25" t="n">
        <v>25</v>
      </c>
      <c r="AB500" s="25" t="inlineStr">
        <is>
          <t>B</t>
        </is>
      </c>
      <c r="AC500" s="25" t="n">
        <v>150</v>
      </c>
      <c r="AG500" s="25" t="inlineStr">
        <is>
          <t>calle 36AA sur # 25b 150</t>
        </is>
      </c>
      <c r="AH500" s="25" t="inlineStr">
        <is>
          <t xml:space="preserve">no reporta </t>
        </is>
      </c>
      <c r="AI500" s="25" t="inlineStr">
        <is>
          <t>no reporta</t>
        </is>
      </c>
      <c r="AP500" s="34" t="n">
        <v>42562</v>
      </c>
      <c r="AQ500" s="34" t="n">
        <v>42557</v>
      </c>
      <c r="AR500" s="46" t="n"/>
      <c r="AT500" s="25" t="inlineStr">
        <is>
          <t>Auto de archivo</t>
        </is>
      </c>
    </row>
    <row r="501">
      <c r="A501" s="25" t="inlineStr">
        <is>
          <t>507-2016</t>
        </is>
      </c>
      <c r="B501" s="25" t="n">
        <v>6245</v>
      </c>
      <c r="C501" s="25" t="inlineStr">
        <is>
          <t>SUELO</t>
        </is>
      </c>
      <c r="G501" s="25" t="inlineStr">
        <is>
          <t>estabilidad de talud en la urbanización tramontana</t>
        </is>
      </c>
      <c r="H501" s="25" t="inlineStr">
        <is>
          <t>servicio al cliente de coninsa-Ramon H</t>
        </is>
      </c>
      <c r="I501" s="25" t="inlineStr">
        <is>
          <t>CL</t>
        </is>
      </c>
      <c r="J501" s="25" t="n">
        <v>55</v>
      </c>
      <c r="M501" s="25" t="n">
        <v>45</v>
      </c>
      <c r="O501" s="25" t="n">
        <v>55</v>
      </c>
      <c r="R501" s="25" t="inlineStr">
        <is>
          <t>sede centro</t>
        </is>
      </c>
      <c r="S501" s="55" t="inlineStr">
        <is>
          <t>calle 55 # 45-55 sede centro</t>
        </is>
      </c>
      <c r="T501" s="25" t="inlineStr">
        <is>
          <t>no reporta</t>
        </is>
      </c>
      <c r="U501" s="25" t="inlineStr">
        <is>
          <t>no reporta</t>
        </is>
      </c>
      <c r="V501" s="25" t="inlineStr">
        <is>
          <t>tramontana</t>
        </is>
      </c>
      <c r="AG501" s="25" t="inlineStr">
        <is>
          <t>no reporta direccion del perjudicante</t>
        </is>
      </c>
      <c r="AH501" s="25" t="inlineStr">
        <is>
          <t xml:space="preserve">no reporta </t>
        </is>
      </c>
      <c r="AI501" s="25" t="inlineStr">
        <is>
          <t>no reporta</t>
        </is>
      </c>
      <c r="AP501" s="34" t="n">
        <v>42562</v>
      </c>
      <c r="AQ501" s="34" t="n">
        <v>42557</v>
      </c>
      <c r="AR501" s="46" t="n"/>
      <c r="AT501" s="25" t="inlineStr">
        <is>
          <t>Auto de archivo</t>
        </is>
      </c>
    </row>
    <row r="502">
      <c r="A502" s="25" t="inlineStr">
        <is>
          <t>508-2016</t>
        </is>
      </c>
      <c r="B502" s="25" t="n">
        <v>6250</v>
      </c>
      <c r="C502" s="25" t="inlineStr">
        <is>
          <t>SUELO</t>
        </is>
      </c>
      <c r="G502" s="25" t="inlineStr">
        <is>
          <t>visita tecnica a talud en un predio de arenales</t>
        </is>
      </c>
      <c r="H502" s="25" t="inlineStr">
        <is>
          <t>esta visita la hizo obras públicas</t>
        </is>
      </c>
      <c r="S502" s="55" t="n"/>
      <c r="T502" s="25" t="inlineStr">
        <is>
          <t>no reporta</t>
        </is>
      </c>
      <c r="U502" s="25" t="inlineStr">
        <is>
          <t>no reporta</t>
        </is>
      </c>
      <c r="V502" s="25" t="inlineStr">
        <is>
          <t>Angela Londoño Aristizabal</t>
        </is>
      </c>
      <c r="W502" s="25" t="inlineStr">
        <is>
          <t>CL</t>
        </is>
      </c>
      <c r="X502" s="25" t="n">
        <v>38</v>
      </c>
      <c r="Z502" s="25" t="inlineStr">
        <is>
          <t>SUR</t>
        </is>
      </c>
      <c r="AA502" s="25" t="n">
        <v>41</v>
      </c>
      <c r="AC502" s="25" t="n">
        <v>37</v>
      </c>
      <c r="AG502" s="25" t="inlineStr">
        <is>
          <t>call 38 sur # 41-37</t>
        </is>
      </c>
      <c r="AH502" s="25" t="inlineStr">
        <is>
          <t xml:space="preserve">no reporta </t>
        </is>
      </c>
      <c r="AI502" s="25" t="inlineStr">
        <is>
          <t>no reporta</t>
        </is>
      </c>
      <c r="AP502" s="34" t="n">
        <v>42562</v>
      </c>
      <c r="AQ502" s="34" t="n">
        <v>42557</v>
      </c>
      <c r="AR502" s="46" t="n"/>
      <c r="AT502" s="25" t="inlineStr">
        <is>
          <t>Auto de archivo</t>
        </is>
      </c>
    </row>
    <row r="503">
      <c r="A503" s="25" t="inlineStr">
        <is>
          <t>509-2016</t>
        </is>
      </c>
      <c r="B503" s="25" t="n">
        <v>399143</v>
      </c>
      <c r="D503" s="25" t="inlineStr">
        <is>
          <t>ESCOMBROS</t>
        </is>
      </c>
      <c r="G503" s="25" t="inlineStr">
        <is>
          <t>escombros en via pública (comparendo Ambiental)</t>
        </is>
      </c>
      <c r="H503" s="25" t="inlineStr">
        <is>
          <t>de oficio (patrullero Yilson Perez Chavez)</t>
        </is>
      </c>
      <c r="I503" s="25" t="inlineStr">
        <is>
          <t>CL</t>
        </is>
      </c>
      <c r="J503" s="25" t="n">
        <v>41</v>
      </c>
      <c r="K503" s="25" t="inlineStr">
        <is>
          <t>B</t>
        </is>
      </c>
      <c r="L503" s="25" t="inlineStr">
        <is>
          <t>SUR</t>
        </is>
      </c>
      <c r="M503" s="25" t="n">
        <v>42</v>
      </c>
      <c r="O503" s="25" t="n">
        <v>57</v>
      </c>
      <c r="R503" s="25" t="inlineStr">
        <is>
          <t>vista alegre</t>
        </is>
      </c>
      <c r="S503" s="55" t="inlineStr">
        <is>
          <t>calle 41b sur  # 42-57</t>
        </is>
      </c>
      <c r="T503" s="25" t="inlineStr">
        <is>
          <t>no reporta</t>
        </is>
      </c>
      <c r="U503" s="25" t="inlineStr">
        <is>
          <t>no reporta</t>
        </is>
      </c>
      <c r="V503" s="25" t="inlineStr">
        <is>
          <t>Rojer Muñoz  Isaza cc 70552432</t>
        </is>
      </c>
      <c r="W503" s="25" t="inlineStr">
        <is>
          <t>CL</t>
        </is>
      </c>
      <c r="X503" s="25" t="n">
        <v>41</v>
      </c>
      <c r="Y503" s="25" t="inlineStr">
        <is>
          <t>B</t>
        </is>
      </c>
      <c r="Z503" s="25" t="inlineStr">
        <is>
          <t>SUR</t>
        </is>
      </c>
      <c r="AA503" s="25" t="n">
        <v>42</v>
      </c>
      <c r="AC503" s="25" t="n">
        <v>57</v>
      </c>
      <c r="AF503" s="25" t="inlineStr">
        <is>
          <t>vista alegre</t>
        </is>
      </c>
      <c r="AG503" s="25" t="inlineStr">
        <is>
          <t>calle 41b sur 42-57</t>
        </is>
      </c>
      <c r="AH503" s="25" t="n">
        <v>70552432</v>
      </c>
      <c r="AI503" s="25" t="n">
        <v>4372256</v>
      </c>
      <c r="AJ503" s="25" t="inlineStr">
        <is>
          <t>El Trianón</t>
        </is>
      </c>
      <c r="AO503" s="25" t="n">
        <v>7</v>
      </c>
      <c r="AP503" s="34" t="n">
        <v>42562</v>
      </c>
      <c r="AQ503" s="34" t="n">
        <v>42557</v>
      </c>
      <c r="AR503" s="46" t="n"/>
      <c r="AT503" s="25" t="inlineStr">
        <is>
          <t>Auto de archivo</t>
        </is>
      </c>
    </row>
    <row r="504">
      <c r="A504" s="25" t="inlineStr">
        <is>
          <t>510-2016</t>
        </is>
      </c>
      <c r="B504" s="25" t="n">
        <v>399142</v>
      </c>
      <c r="D504" s="25" t="inlineStr">
        <is>
          <t>ESCOMBROS</t>
        </is>
      </c>
      <c r="G504" s="25" t="inlineStr">
        <is>
          <t>escombros en via pública (comparendo Ambiental)</t>
        </is>
      </c>
      <c r="H504" s="25" t="inlineStr">
        <is>
          <t>de oficio (intendente jhon alexander gil</t>
        </is>
      </c>
      <c r="I504" s="25" t="inlineStr">
        <is>
          <t>CL</t>
        </is>
      </c>
      <c r="J504" s="25" t="n">
        <v>40</v>
      </c>
      <c r="K504" s="25" t="inlineStr">
        <is>
          <t>AA</t>
        </is>
      </c>
      <c r="L504" s="25" t="inlineStr">
        <is>
          <t>SUR</t>
        </is>
      </c>
      <c r="M504" s="25" t="n">
        <v>30</v>
      </c>
      <c r="O504" s="25" t="n">
        <v>118</v>
      </c>
      <c r="R504" s="25" t="inlineStr">
        <is>
          <t xml:space="preserve">san jose </t>
        </is>
      </c>
      <c r="S504" s="55" t="inlineStr">
        <is>
          <t>calle 40AA sur # 30-118</t>
        </is>
      </c>
      <c r="T504" s="25" t="inlineStr">
        <is>
          <t>no reporta</t>
        </is>
      </c>
      <c r="U504" s="25" t="inlineStr">
        <is>
          <t>no reporta</t>
        </is>
      </c>
      <c r="V504" s="25" t="inlineStr">
        <is>
          <t>astrid Elena Garcia  Lopez</t>
        </is>
      </c>
      <c r="W504" s="25" t="inlineStr">
        <is>
          <t>CL</t>
        </is>
      </c>
      <c r="X504" s="25" t="n">
        <v>40</v>
      </c>
      <c r="Y504" s="25" t="inlineStr">
        <is>
          <t>AA</t>
        </is>
      </c>
      <c r="Z504" s="25" t="inlineStr">
        <is>
          <t>SUR</t>
        </is>
      </c>
      <c r="AA504" s="25" t="n">
        <v>30</v>
      </c>
      <c r="AC504" s="25" t="n">
        <v>118</v>
      </c>
      <c r="AF504" s="25" t="inlineStr">
        <is>
          <t xml:space="preserve">san jose </t>
        </is>
      </c>
      <c r="AG504" s="25" t="inlineStr">
        <is>
          <t>calle 40aa sur 30-118</t>
        </is>
      </c>
      <c r="AH504" s="25" t="n">
        <v>42888368</v>
      </c>
      <c r="AI504" s="25" t="n">
        <v>3319546</v>
      </c>
      <c r="AJ504" s="25" t="inlineStr">
        <is>
          <t>San José</t>
        </is>
      </c>
      <c r="AO504" s="25" t="n">
        <v>6</v>
      </c>
      <c r="AP504" s="34" t="n">
        <v>42562</v>
      </c>
      <c r="AQ504" s="34" t="n">
        <v>42557</v>
      </c>
      <c r="AR504" s="46" t="n"/>
      <c r="AT504" s="25" t="inlineStr">
        <is>
          <t>Auto de archivo</t>
        </is>
      </c>
    </row>
    <row r="505">
      <c r="A505" s="25" t="inlineStr">
        <is>
          <t>511-2016</t>
        </is>
      </c>
      <c r="B505" s="25" t="n">
        <v>399141</v>
      </c>
      <c r="D505" s="25" t="inlineStr">
        <is>
          <t>ESCOMBROS</t>
        </is>
      </c>
      <c r="G505" s="25" t="inlineStr">
        <is>
          <t>escombros en via pública (comparendo Ambiental)</t>
        </is>
      </c>
      <c r="H505" s="25" t="inlineStr">
        <is>
          <t>de oficio ( patrullero yilson perez chavez</t>
        </is>
      </c>
      <c r="I505" s="25" t="inlineStr">
        <is>
          <t>CL</t>
        </is>
      </c>
      <c r="J505" s="25" t="n">
        <v>40</v>
      </c>
      <c r="K505" s="25" t="inlineStr">
        <is>
          <t>F</t>
        </is>
      </c>
      <c r="L505" s="25" t="inlineStr">
        <is>
          <t>SUR</t>
        </is>
      </c>
      <c r="M505" s="25" t="n">
        <v>30</v>
      </c>
      <c r="O505" s="25" t="n">
        <v>16</v>
      </c>
      <c r="R505" s="25" t="inlineStr">
        <is>
          <t>la florida</t>
        </is>
      </c>
      <c r="S505" s="55" t="inlineStr">
        <is>
          <t>calle 40 f sur #30-16</t>
        </is>
      </c>
      <c r="T505" s="25" t="inlineStr">
        <is>
          <t>no reporta</t>
        </is>
      </c>
      <c r="U505" s="25" t="inlineStr">
        <is>
          <t>no reporta</t>
        </is>
      </c>
      <c r="V505" s="25" t="inlineStr">
        <is>
          <t>Blanca doris Correa Ruiz</t>
        </is>
      </c>
      <c r="W505" s="25" t="inlineStr">
        <is>
          <t>CL</t>
        </is>
      </c>
      <c r="X505" s="25" t="n">
        <v>40</v>
      </c>
      <c r="Y505" s="25" t="inlineStr">
        <is>
          <t>F</t>
        </is>
      </c>
      <c r="Z505" s="25" t="inlineStr">
        <is>
          <t>SUR</t>
        </is>
      </c>
      <c r="AA505" s="25" t="n">
        <v>30</v>
      </c>
      <c r="AC505" s="25" t="n">
        <v>16</v>
      </c>
      <c r="AF505" s="25" t="inlineStr">
        <is>
          <t>la florida</t>
        </is>
      </c>
      <c r="AG505" s="25" t="inlineStr">
        <is>
          <t>calle 40 f sur 30-16</t>
        </is>
      </c>
      <c r="AH505" s="25" t="n">
        <v>42873382</v>
      </c>
      <c r="AI505" s="25" t="n">
        <v>3195630972</v>
      </c>
      <c r="AJ505" s="25" t="inlineStr">
        <is>
          <t>San José</t>
        </is>
      </c>
      <c r="AO505" s="25" t="n">
        <v>6</v>
      </c>
      <c r="AP505" s="34" t="n">
        <v>42562</v>
      </c>
      <c r="AQ505" s="34" t="n">
        <v>42557</v>
      </c>
      <c r="AR505" s="46" t="n"/>
      <c r="AT505" s="25" t="inlineStr">
        <is>
          <t>Auto de archivo</t>
        </is>
      </c>
    </row>
    <row r="506">
      <c r="A506" s="25" t="inlineStr">
        <is>
          <t>512-2016</t>
        </is>
      </c>
      <c r="B506" s="25" t="n">
        <v>399144</v>
      </c>
      <c r="D506" s="25" t="inlineStr">
        <is>
          <t>ESCOMBROS</t>
        </is>
      </c>
      <c r="G506" s="25" t="inlineStr">
        <is>
          <t>escombros en via pública (comparendo Ambiental)</t>
        </is>
      </c>
      <c r="H506" s="25" t="inlineStr">
        <is>
          <t>de oficio ( ptrullero yilson perez chavez</t>
        </is>
      </c>
      <c r="I506" s="25" t="inlineStr">
        <is>
          <t>CL</t>
        </is>
      </c>
      <c r="J506" s="25" t="n">
        <v>41</v>
      </c>
      <c r="K506" s="25" t="inlineStr">
        <is>
          <t>B</t>
        </is>
      </c>
      <c r="L506" s="25" t="inlineStr">
        <is>
          <t>SUR</t>
        </is>
      </c>
      <c r="M506" s="25" t="n">
        <v>42</v>
      </c>
      <c r="O506" s="25" t="n">
        <v>57</v>
      </c>
      <c r="R506" s="25" t="inlineStr">
        <is>
          <t>vista alegre</t>
        </is>
      </c>
      <c r="S506" s="55" t="inlineStr">
        <is>
          <t>calle 41B sur 42-57</t>
        </is>
      </c>
      <c r="T506" s="25" t="inlineStr">
        <is>
          <t>no reporta</t>
        </is>
      </c>
      <c r="U506" s="25" t="inlineStr">
        <is>
          <t>no reporta</t>
        </is>
      </c>
      <c r="V506" s="25" t="inlineStr">
        <is>
          <t>Jerónimo Sáenz Muñoz</t>
        </is>
      </c>
      <c r="W506" s="25" t="inlineStr">
        <is>
          <t>CL</t>
        </is>
      </c>
      <c r="X506" s="25" t="n">
        <v>41</v>
      </c>
      <c r="Y506" s="25" t="inlineStr">
        <is>
          <t>B</t>
        </is>
      </c>
      <c r="Z506" s="25" t="inlineStr">
        <is>
          <t>SUR</t>
        </is>
      </c>
      <c r="AA506" s="25" t="n">
        <v>42</v>
      </c>
      <c r="AC506" s="25" t="n">
        <v>57</v>
      </c>
      <c r="AF506" s="25" t="inlineStr">
        <is>
          <t xml:space="preserve">vista alegre </t>
        </is>
      </c>
      <c r="AG506" s="25" t="inlineStr">
        <is>
          <t>calle 40B sur 42-57</t>
        </is>
      </c>
      <c r="AH506" s="25" t="n">
        <v>5744128</v>
      </c>
      <c r="AI506" s="25" t="n">
        <v>3310904</v>
      </c>
      <c r="AJ506" s="25" t="inlineStr">
        <is>
          <t>El Dorado</t>
        </is>
      </c>
      <c r="AO506" s="25" t="n">
        <v>7</v>
      </c>
      <c r="AP506" s="34" t="n">
        <v>42562</v>
      </c>
      <c r="AQ506" s="34" t="n">
        <v>42523</v>
      </c>
      <c r="AR506" s="46" t="n"/>
      <c r="AT506" s="25" t="inlineStr">
        <is>
          <t>Auto de archivo</t>
        </is>
      </c>
    </row>
    <row r="507">
      <c r="A507" s="25" t="inlineStr">
        <is>
          <t>513-2016</t>
        </is>
      </c>
      <c r="B507" s="25" t="n">
        <v>399140</v>
      </c>
      <c r="D507" s="25" t="inlineStr">
        <is>
          <t>ESCOMBROS</t>
        </is>
      </c>
      <c r="G507" s="25" t="inlineStr">
        <is>
          <t>escombros en via pública (comparendo Ambiental)</t>
        </is>
      </c>
      <c r="H507" s="25" t="inlineStr">
        <is>
          <t>de oficio (patrullero Yilson Perez Chavez)</t>
        </is>
      </c>
      <c r="I507" s="25" t="inlineStr">
        <is>
          <t>KR</t>
        </is>
      </c>
      <c r="J507" s="25" t="n">
        <v>47</v>
      </c>
      <c r="K507" s="25" t="inlineStr">
        <is>
          <t>AA</t>
        </is>
      </c>
      <c r="M507" s="25" t="n">
        <v>38</v>
      </c>
      <c r="O507" s="25" t="n">
        <v>38</v>
      </c>
      <c r="R507" s="25" t="inlineStr">
        <is>
          <t>dorado</t>
        </is>
      </c>
      <c r="S507" s="55" t="inlineStr">
        <is>
          <t>cra 47AA 38-38</t>
        </is>
      </c>
      <c r="T507" s="25" t="inlineStr">
        <is>
          <t>no reporta</t>
        </is>
      </c>
      <c r="U507" s="25" t="inlineStr">
        <is>
          <t>no reporta</t>
        </is>
      </c>
      <c r="V507" s="25" t="inlineStr">
        <is>
          <t>nelson Agudelo Velasquez</t>
        </is>
      </c>
      <c r="W507" s="25" t="inlineStr">
        <is>
          <t>KR</t>
        </is>
      </c>
      <c r="X507" s="25" t="n">
        <v>32</v>
      </c>
      <c r="Y507" s="25" t="inlineStr">
        <is>
          <t>A</t>
        </is>
      </c>
      <c r="AA507" s="25" t="n">
        <v>30</v>
      </c>
      <c r="AC507" s="25" t="n">
        <v>43</v>
      </c>
      <c r="AF507" s="25" t="inlineStr">
        <is>
          <t>dorado</t>
        </is>
      </c>
      <c r="AG507" s="25" t="inlineStr">
        <is>
          <t>cra 32a 30-43</t>
        </is>
      </c>
      <c r="AH507" s="25" t="n">
        <v>71333899</v>
      </c>
      <c r="AI507" s="25" t="n">
        <v>5837042</v>
      </c>
      <c r="AP507" s="34" t="n">
        <v>42562</v>
      </c>
      <c r="AQ507" s="34" t="n">
        <v>42587</v>
      </c>
      <c r="AR507" s="46" t="n"/>
      <c r="AT507" s="25" t="inlineStr">
        <is>
          <t>Auto de archivo</t>
        </is>
      </c>
    </row>
    <row r="508">
      <c r="A508" s="25" t="inlineStr">
        <is>
          <t>514-2016</t>
        </is>
      </c>
      <c r="B508" s="25" t="n">
        <v>399145</v>
      </c>
      <c r="D508" s="25" t="inlineStr">
        <is>
          <t>ESCOMBROS</t>
        </is>
      </c>
      <c r="G508" s="25" t="inlineStr">
        <is>
          <t>escombros en via pública (comparendo Ambiental)</t>
        </is>
      </c>
      <c r="H508" s="25" t="inlineStr">
        <is>
          <t>de oficio ( patrullero yilson perez chavez</t>
        </is>
      </c>
      <c r="I508" s="25" t="inlineStr">
        <is>
          <t>CL</t>
        </is>
      </c>
      <c r="J508" s="25" t="n">
        <v>49</v>
      </c>
      <c r="L508" s="25" t="inlineStr">
        <is>
          <t>SUR</t>
        </is>
      </c>
      <c r="M508" s="25" t="n">
        <v>43</v>
      </c>
      <c r="N508" s="25" t="inlineStr">
        <is>
          <t>A</t>
        </is>
      </c>
      <c r="O508" s="25" t="n">
        <v>90</v>
      </c>
      <c r="R508" s="25" t="inlineStr">
        <is>
          <t>las casitas</t>
        </is>
      </c>
      <c r="S508" s="55" t="inlineStr">
        <is>
          <t>calle 49 sur 43A 90</t>
        </is>
      </c>
      <c r="T508" s="25" t="inlineStr">
        <is>
          <t>no reporta</t>
        </is>
      </c>
      <c r="U508" s="25" t="inlineStr">
        <is>
          <t>no reporta</t>
        </is>
      </c>
      <c r="V508" s="25" t="inlineStr">
        <is>
          <t xml:space="preserve">Cristian Camilo Rúa </t>
        </is>
      </c>
      <c r="W508" s="25" t="inlineStr">
        <is>
          <t>KR</t>
        </is>
      </c>
      <c r="X508" s="25" t="n">
        <v>55</v>
      </c>
      <c r="Y508" s="25" t="inlineStr">
        <is>
          <t>A</t>
        </is>
      </c>
      <c r="AA508" s="25" t="n">
        <v>47</v>
      </c>
      <c r="AC508" s="25" t="n">
        <v>26</v>
      </c>
      <c r="AF508" s="25" t="inlineStr">
        <is>
          <t xml:space="preserve">las casitas </t>
        </is>
      </c>
      <c r="AG508" s="25" t="inlineStr">
        <is>
          <t>cra 55a 47-26</t>
        </is>
      </c>
      <c r="AH508" s="25" t="n">
        <v>8064866</v>
      </c>
      <c r="AI508" s="25" t="n">
        <v>3206882933</v>
      </c>
      <c r="AJ508" s="25" t="inlineStr">
        <is>
          <t>Las Casitas</t>
        </is>
      </c>
      <c r="AO508" s="25" t="n">
        <v>8</v>
      </c>
      <c r="AP508" s="34" t="n">
        <v>42562</v>
      </c>
      <c r="AQ508" s="34" t="n">
        <v>42562</v>
      </c>
      <c r="AR508" s="46" t="n"/>
      <c r="AT508" s="25" t="inlineStr">
        <is>
          <t>Auto de archivo</t>
        </is>
      </c>
    </row>
    <row r="509">
      <c r="A509" s="25" t="inlineStr">
        <is>
          <t>515-2016</t>
        </is>
      </c>
      <c r="B509" s="25" t="n">
        <v>143517</v>
      </c>
      <c r="D509" s="25" t="inlineStr">
        <is>
          <t>RESIDUOS SOLIDOS</t>
        </is>
      </c>
      <c r="G509" s="25" t="inlineStr">
        <is>
          <t>presunta afectacion sanitaria y ambiental por acumulación de residuos sólidos</t>
        </is>
      </c>
      <c r="H509" s="25" t="inlineStr">
        <is>
          <t>de oficio</t>
        </is>
      </c>
      <c r="R509" s="25" t="inlineStr">
        <is>
          <t>alcala</t>
        </is>
      </c>
      <c r="S509" s="55" t="inlineStr">
        <is>
          <t>no reporta direccion del peticionario</t>
        </is>
      </c>
      <c r="T509" s="25" t="inlineStr">
        <is>
          <t>no reporta</t>
        </is>
      </c>
      <c r="U509" s="25" t="inlineStr">
        <is>
          <t>no reporta</t>
        </is>
      </c>
      <c r="V509" s="25" t="inlineStr">
        <is>
          <t>Diego Alejandro muñoz hernandez</t>
        </is>
      </c>
      <c r="W509" s="25" t="inlineStr">
        <is>
          <t>CL</t>
        </is>
      </c>
      <c r="X509" s="25" t="n">
        <v>39</v>
      </c>
      <c r="Y509" s="25" t="inlineStr">
        <is>
          <t>B</t>
        </is>
      </c>
      <c r="Z509" s="25" t="inlineStr">
        <is>
          <t>SUR</t>
        </is>
      </c>
      <c r="AA509" s="25" t="n">
        <v>45</v>
      </c>
      <c r="AB509" s="25" t="inlineStr">
        <is>
          <t>AA</t>
        </is>
      </c>
      <c r="AC509" s="25" t="n">
        <v>48</v>
      </c>
      <c r="AF509" s="25" t="inlineStr">
        <is>
          <t>alcala</t>
        </is>
      </c>
      <c r="AG509" s="25" t="inlineStr">
        <is>
          <t>calle 39b sur 45aa 48</t>
        </is>
      </c>
      <c r="AH509" s="25" t="inlineStr">
        <is>
          <t xml:space="preserve">no reporta </t>
        </is>
      </c>
      <c r="AI509" s="25" t="inlineStr">
        <is>
          <t>no reporta</t>
        </is>
      </c>
      <c r="AJ509" s="25" t="inlineStr">
        <is>
          <t>Alcalá</t>
        </is>
      </c>
      <c r="AO509" s="25" t="n">
        <v>7</v>
      </c>
      <c r="AP509" s="34" t="n">
        <v>42562</v>
      </c>
      <c r="AQ509" s="34" t="n">
        <v>42547</v>
      </c>
      <c r="AR509" s="46" t="n"/>
      <c r="AT509" s="25" t="inlineStr">
        <is>
          <t>Auto de archivo</t>
        </is>
      </c>
    </row>
    <row r="510">
      <c r="A510" s="25" t="inlineStr">
        <is>
          <t>516-2016</t>
        </is>
      </c>
      <c r="B510" s="25" t="n">
        <v>399387</v>
      </c>
      <c r="G510" s="25" t="inlineStr">
        <is>
          <t>dueña de un canino de nombre colin se mantiene suelto en el espacio público molestando los demas caninos y transeuntes del sector , no le recogen los excrementos</t>
        </is>
      </c>
      <c r="H510" s="25" t="inlineStr">
        <is>
          <t>comunidad</t>
        </is>
      </c>
      <c r="R510" s="25" t="inlineStr">
        <is>
          <t xml:space="preserve">el salado </t>
        </is>
      </c>
      <c r="S510" s="55" t="inlineStr">
        <is>
          <t>no reporta dirección del peticionario</t>
        </is>
      </c>
      <c r="T510" s="25" t="inlineStr">
        <is>
          <t>no reporta</t>
        </is>
      </c>
      <c r="U510" s="25" t="inlineStr">
        <is>
          <t>no reporta</t>
        </is>
      </c>
      <c r="V510" s="25" t="inlineStr">
        <is>
          <t xml:space="preserve">Nasly Andrea </t>
        </is>
      </c>
      <c r="W510" s="25" t="inlineStr">
        <is>
          <t>CL</t>
        </is>
      </c>
      <c r="X510" s="25" t="n">
        <v>40</v>
      </c>
      <c r="Y510" s="25" t="inlineStr">
        <is>
          <t>A</t>
        </is>
      </c>
      <c r="AA510" s="25" t="n">
        <v>25</v>
      </c>
      <c r="AB510" s="25" t="inlineStr">
        <is>
          <t>AA</t>
        </is>
      </c>
      <c r="AC510" s="25" t="n">
        <v>25</v>
      </c>
      <c r="AF510" s="25" t="inlineStr">
        <is>
          <t>el salado</t>
        </is>
      </c>
      <c r="AG510" s="25" t="inlineStr">
        <is>
          <t>calle 40a  # 25aa 25 int 205</t>
        </is>
      </c>
      <c r="AH510" s="25" t="inlineStr">
        <is>
          <t xml:space="preserve">no reporta </t>
        </is>
      </c>
      <c r="AI510" s="25" t="inlineStr">
        <is>
          <t>no reporta</t>
        </is>
      </c>
      <c r="AJ510" s="25" t="inlineStr">
        <is>
          <t>El Salado</t>
        </is>
      </c>
      <c r="AO510" s="25" t="n">
        <v>6</v>
      </c>
      <c r="AP510" s="34" t="n">
        <v>42563</v>
      </c>
      <c r="AQ510" s="34" t="n">
        <v>42557</v>
      </c>
      <c r="AR510" s="46" t="n"/>
      <c r="AT510" s="25" t="inlineStr">
        <is>
          <t>Auto de archivo</t>
        </is>
      </c>
    </row>
    <row r="511">
      <c r="A511" s="25" t="inlineStr">
        <is>
          <t>517-2016</t>
        </is>
      </c>
      <c r="B511" s="25" t="inlineStr">
        <is>
          <t>(Mismo 194-16) 144567</t>
        </is>
      </c>
      <c r="C511" s="25" t="inlineStr">
        <is>
          <t>LOTE-PREDIO</t>
        </is>
      </c>
      <c r="F511" s="25" t="inlineStr">
        <is>
          <t>Proyecto Olive Country Living</t>
        </is>
      </c>
      <c r="G511" s="25" t="inlineStr">
        <is>
          <t>informe de control y seguimiento al territorio baj rad # 1316414 de 2014, por la cual se otorga un permiso de vertimiento</t>
        </is>
      </c>
      <c r="H511" s="25" t="inlineStr">
        <is>
          <t>secretaria de medio ambiente y desarrollo agropecuario</t>
        </is>
      </c>
      <c r="R511" s="25" t="inlineStr">
        <is>
          <t>las palmas</t>
        </is>
      </c>
      <c r="S511" s="55" t="n"/>
      <c r="T511" s="25" t="inlineStr">
        <is>
          <t>no reporta</t>
        </is>
      </c>
      <c r="U511" s="25" t="inlineStr">
        <is>
          <t>no reporta</t>
        </is>
      </c>
      <c r="V511" s="25" t="inlineStr">
        <is>
          <t>Proyecto Olive country Living</t>
        </is>
      </c>
      <c r="AG511" s="25" t="inlineStr">
        <is>
          <t>Dirección predio 368 barrio la palmas</t>
        </is>
      </c>
      <c r="AH511" s="25" t="inlineStr">
        <is>
          <t xml:space="preserve">no reporta </t>
        </is>
      </c>
      <c r="AI511" s="25" t="inlineStr">
        <is>
          <t>no reporta</t>
        </is>
      </c>
      <c r="AJ511" s="25" t="inlineStr">
        <is>
          <t>Las Palmas</t>
        </is>
      </c>
      <c r="AO511" s="25" t="n">
        <v>12</v>
      </c>
      <c r="AP511" s="34" t="n">
        <v>42563</v>
      </c>
      <c r="AQ511" s="34" t="n">
        <v>42557</v>
      </c>
      <c r="AR511" s="46" t="n"/>
      <c r="AT511" s="25" t="inlineStr">
        <is>
          <t>Auto de archivo</t>
        </is>
      </c>
    </row>
    <row r="512">
      <c r="A512" s="25" t="inlineStr">
        <is>
          <t>518-2016</t>
        </is>
      </c>
      <c r="B512" s="25" t="n">
        <v>144621</v>
      </c>
      <c r="C512" s="25" t="inlineStr">
        <is>
          <t>SUELO</t>
        </is>
      </c>
      <c r="G512" s="25" t="inlineStr">
        <is>
          <t xml:space="preserve">quema de scombros en la vereda perico sector la meseta </t>
        </is>
      </c>
      <c r="H512" s="25" t="inlineStr">
        <is>
          <t>patrulla policial</t>
        </is>
      </c>
      <c r="R512" s="25" t="inlineStr">
        <is>
          <t>las palmas</t>
        </is>
      </c>
      <c r="S512" s="55" t="inlineStr">
        <is>
          <t>no reporta dirección del peticionario</t>
        </is>
      </c>
      <c r="T512" s="25" t="inlineStr">
        <is>
          <t>no reporta</t>
        </is>
      </c>
      <c r="U512" s="25" t="inlineStr">
        <is>
          <t>no reporta</t>
        </is>
      </c>
      <c r="V512" s="25" t="inlineStr">
        <is>
          <t>Andres Felipe Soto Hernandez</t>
        </is>
      </c>
      <c r="AF512" s="25" t="inlineStr">
        <is>
          <t>perico sector la meseta</t>
        </is>
      </c>
      <c r="AG512" s="25" t="inlineStr">
        <is>
          <t>perico sector la meseta</t>
        </is>
      </c>
      <c r="AH512" s="25" t="n">
        <v>15443231</v>
      </c>
      <c r="AI512" s="25" t="inlineStr">
        <is>
          <t>no reporta</t>
        </is>
      </c>
      <c r="AJ512" s="25" t="inlineStr">
        <is>
          <t>Las Palmas</t>
        </is>
      </c>
      <c r="AO512" s="25" t="n">
        <v>12</v>
      </c>
      <c r="AP512" s="34" t="n">
        <v>42563</v>
      </c>
      <c r="AQ512" s="34" t="n">
        <v>42557</v>
      </c>
      <c r="AR512" s="46" t="n"/>
      <c r="AT512" s="25" t="inlineStr">
        <is>
          <t>Auto de archivo</t>
        </is>
      </c>
    </row>
    <row r="513">
      <c r="A513" s="25" t="inlineStr">
        <is>
          <t>519-2016</t>
        </is>
      </c>
      <c r="B513" s="25" t="n">
        <v>144816</v>
      </c>
      <c r="C513" s="25" t="inlineStr">
        <is>
          <t>SUELO</t>
        </is>
      </c>
      <c r="G513" s="25" t="inlineStr">
        <is>
          <t>inadecuado manejo de aguas lluvias</t>
        </is>
      </c>
      <c r="H513" s="25" t="inlineStr">
        <is>
          <t>carolina calle</t>
        </is>
      </c>
      <c r="S513" s="55" t="inlineStr">
        <is>
          <t>no reporta direccion del peticionario</t>
        </is>
      </c>
      <c r="T513" s="25" t="inlineStr">
        <is>
          <t>no reporta</t>
        </is>
      </c>
      <c r="U513" s="25" t="inlineStr">
        <is>
          <t>no reporta</t>
        </is>
      </c>
      <c r="V513" s="25" t="inlineStr">
        <is>
          <t>Proyecto urbanistico iberica , constructora conaltura, construcción y vivienda S.A Gabriel Jaime Gómez</t>
        </is>
      </c>
      <c r="W513" s="25" t="inlineStr">
        <is>
          <t>CL</t>
        </is>
      </c>
      <c r="X513" s="25" t="n">
        <v>5</v>
      </c>
      <c r="Y513" s="25" t="inlineStr">
        <is>
          <t>A</t>
        </is>
      </c>
      <c r="AA513" s="25" t="n">
        <v>39</v>
      </c>
      <c r="AC513" s="25" t="n">
        <v>194</v>
      </c>
      <c r="AG513" s="25" t="inlineStr">
        <is>
          <t>calle 5 a 39 194 Ed torre concasa ofic 501</t>
        </is>
      </c>
      <c r="AH513" s="25" t="inlineStr">
        <is>
          <t xml:space="preserve">no reporta </t>
        </is>
      </c>
      <c r="AI513" s="25" t="n">
        <v>2662277</v>
      </c>
      <c r="AP513" s="34" t="n">
        <v>42563</v>
      </c>
      <c r="AQ513" s="34" t="n">
        <v>42557</v>
      </c>
      <c r="AR513" s="46" t="n"/>
      <c r="AT513" s="25" t="inlineStr">
        <is>
          <t>Visitas técnicos</t>
        </is>
      </c>
    </row>
    <row r="514">
      <c r="A514" s="25" t="inlineStr">
        <is>
          <t>520-2016</t>
        </is>
      </c>
      <c r="B514" s="25" t="n">
        <v>399514</v>
      </c>
      <c r="D514" s="25" t="inlineStr">
        <is>
          <t>ESCOMBROS</t>
        </is>
      </c>
      <c r="G514" s="25" t="inlineStr">
        <is>
          <t>escombros en espacio público</t>
        </is>
      </c>
      <c r="H514" s="25" t="inlineStr">
        <is>
          <t>comunidad</t>
        </is>
      </c>
      <c r="S514" s="55" t="inlineStr">
        <is>
          <t>no reporta direccion del peticionario</t>
        </is>
      </c>
      <c r="T514" s="25" t="inlineStr">
        <is>
          <t>no reporta</t>
        </is>
      </c>
      <c r="U514" s="25" t="inlineStr">
        <is>
          <t>no reporta</t>
        </is>
      </c>
      <c r="V514" s="25" t="inlineStr">
        <is>
          <t xml:space="preserve">Walter Bustamante </t>
        </is>
      </c>
      <c r="W514" s="25" t="inlineStr">
        <is>
          <t>CL</t>
        </is>
      </c>
      <c r="X514" s="25" t="n">
        <v>38</v>
      </c>
      <c r="Z514" s="25" t="inlineStr">
        <is>
          <t>SUR</t>
        </is>
      </c>
      <c r="AA514" s="25" t="n">
        <v>31</v>
      </c>
      <c r="AC514" s="25" t="n">
        <v>29</v>
      </c>
      <c r="AF514" s="25" t="inlineStr">
        <is>
          <t>mesa</t>
        </is>
      </c>
      <c r="AG514" s="25" t="inlineStr">
        <is>
          <t>calle 38 sur 31-29</t>
        </is>
      </c>
      <c r="AH514" s="25" t="inlineStr">
        <is>
          <t xml:space="preserve">no reporta </t>
        </is>
      </c>
      <c r="AI514" s="25" t="inlineStr">
        <is>
          <t>no reporta</t>
        </is>
      </c>
      <c r="AJ514" s="25" t="inlineStr">
        <is>
          <t>Mesa</t>
        </is>
      </c>
      <c r="AO514" s="25" t="n">
        <v>9</v>
      </c>
      <c r="AP514" s="34" t="n">
        <v>42563</v>
      </c>
      <c r="AQ514" s="34" t="n">
        <v>42547</v>
      </c>
      <c r="AR514" s="46" t="n"/>
      <c r="AT514" s="25" t="inlineStr">
        <is>
          <t>Auto de archivo</t>
        </is>
      </c>
    </row>
    <row r="515">
      <c r="A515" s="25" t="inlineStr">
        <is>
          <t>521-2016</t>
        </is>
      </c>
      <c r="B515" s="25" t="n">
        <v>399513</v>
      </c>
      <c r="D515" s="25" t="inlineStr">
        <is>
          <t>ESCOMBROS</t>
        </is>
      </c>
      <c r="G515" s="25" t="inlineStr">
        <is>
          <t>escombros en espacio público</t>
        </is>
      </c>
      <c r="H515" s="25" t="inlineStr">
        <is>
          <t>comunidad</t>
        </is>
      </c>
      <c r="R515" s="25" t="inlineStr">
        <is>
          <t xml:space="preserve">la mina </t>
        </is>
      </c>
      <c r="S515" s="55" t="inlineStr">
        <is>
          <t>no reporta dirección del peticionario</t>
        </is>
      </c>
      <c r="T515" s="25" t="inlineStr">
        <is>
          <t>no reporta</t>
        </is>
      </c>
      <c r="U515" s="25" t="inlineStr">
        <is>
          <t>no reporta</t>
        </is>
      </c>
      <c r="V515" s="25" t="inlineStr">
        <is>
          <t>Marleny Correa Mesa</t>
        </is>
      </c>
      <c r="W515" s="25" t="inlineStr">
        <is>
          <t>KR</t>
        </is>
      </c>
      <c r="X515" s="25" t="n">
        <v>26</v>
      </c>
      <c r="Z515" s="25" t="inlineStr">
        <is>
          <t>SUR</t>
        </is>
      </c>
      <c r="AA515" s="25" t="n">
        <v>40</v>
      </c>
      <c r="AB515" s="25" t="inlineStr">
        <is>
          <t>E</t>
        </is>
      </c>
      <c r="AC515" s="25" t="n">
        <v>41</v>
      </c>
      <c r="AF515" s="25" t="inlineStr">
        <is>
          <t>la mina</t>
        </is>
      </c>
      <c r="AG515" s="25" t="inlineStr">
        <is>
          <t>cra 26 40E sur 41 int 137</t>
        </is>
      </c>
      <c r="AH515" s="25" t="inlineStr">
        <is>
          <t xml:space="preserve">no reporta </t>
        </is>
      </c>
      <c r="AI515" s="25" t="n">
        <v>3333859</v>
      </c>
      <c r="AJ515" s="25" t="inlineStr">
        <is>
          <t xml:space="preserve">La Mina </t>
        </is>
      </c>
      <c r="AO515" s="25" t="n">
        <v>6</v>
      </c>
      <c r="AP515" s="34" t="n">
        <v>42563</v>
      </c>
      <c r="AQ515" s="34" t="n">
        <v>42563</v>
      </c>
      <c r="AR515" s="46" t="n"/>
      <c r="AT515" s="25" t="inlineStr">
        <is>
          <t>Auto de archivo</t>
        </is>
      </c>
    </row>
    <row r="516">
      <c r="A516" s="25" t="inlineStr">
        <is>
          <t>522-2016</t>
        </is>
      </c>
      <c r="B516" s="25" t="n">
        <v>399515</v>
      </c>
      <c r="C516" s="25" t="inlineStr">
        <is>
          <t>FAUNA DOMÉSTICA</t>
        </is>
      </c>
      <c r="G516" s="25" t="inlineStr">
        <is>
          <t>inadecuada tenencia de mascotas</t>
        </is>
      </c>
      <c r="H516" s="25" t="inlineStr">
        <is>
          <t>comunidad</t>
        </is>
      </c>
      <c r="R516" s="25" t="inlineStr">
        <is>
          <t>camino verde</t>
        </is>
      </c>
      <c r="S516" s="55" t="inlineStr">
        <is>
          <t>no reporta dirección del peticionario</t>
        </is>
      </c>
      <c r="T516" s="25" t="inlineStr">
        <is>
          <t>no reporta</t>
        </is>
      </c>
      <c r="U516" s="25" t="inlineStr">
        <is>
          <t>no reporta</t>
        </is>
      </c>
      <c r="V516" s="25" t="inlineStr">
        <is>
          <t>David Salazar Gomez</t>
        </is>
      </c>
      <c r="AG516" s="25" t="inlineStr">
        <is>
          <t>no repota nomenclatura</t>
        </is>
      </c>
      <c r="AH516" s="25" t="inlineStr">
        <is>
          <t xml:space="preserve">no reporta </t>
        </is>
      </c>
      <c r="AI516" s="25" t="n">
        <v>3003972762</v>
      </c>
      <c r="AP516" s="34" t="n">
        <v>42563</v>
      </c>
      <c r="AQ516" s="34" t="n">
        <v>42574</v>
      </c>
      <c r="AR516" s="46" t="n"/>
      <c r="AT516" s="25" t="inlineStr">
        <is>
          <t>Auto de archivo</t>
        </is>
      </c>
    </row>
    <row r="517">
      <c r="A517" s="25" t="inlineStr">
        <is>
          <t>523-2016</t>
        </is>
      </c>
      <c r="B517" s="25" t="n">
        <v>400457</v>
      </c>
      <c r="D517" s="25" t="inlineStr">
        <is>
          <t>ESCOMBROS</t>
        </is>
      </c>
      <c r="G517" s="25" t="inlineStr">
        <is>
          <t>escombros en vía pública en la magnolia</t>
        </is>
      </c>
      <c r="H517" s="25" t="inlineStr">
        <is>
          <t>comunidad</t>
        </is>
      </c>
      <c r="I517" s="25" t="inlineStr">
        <is>
          <t>TR</t>
        </is>
      </c>
      <c r="J517" s="25" t="n">
        <v>33</v>
      </c>
      <c r="K517" s="25" t="inlineStr">
        <is>
          <t>A</t>
        </is>
      </c>
      <c r="L517" s="25" t="inlineStr">
        <is>
          <t>SUR</t>
        </is>
      </c>
      <c r="M517" s="25" t="inlineStr">
        <is>
          <t>32D</t>
        </is>
      </c>
      <c r="O517" s="25" t="n">
        <v>19</v>
      </c>
      <c r="R517" s="25" t="inlineStr">
        <is>
          <t>la magnolia</t>
        </is>
      </c>
      <c r="S517" s="55" t="inlineStr">
        <is>
          <t>no reprta dirección del peticionario</t>
        </is>
      </c>
      <c r="T517" s="25" t="inlineStr">
        <is>
          <t>no reporta</t>
        </is>
      </c>
      <c r="U517" s="25" t="inlineStr">
        <is>
          <t>no reporta</t>
        </is>
      </c>
      <c r="V517" s="25" t="inlineStr">
        <is>
          <t>Gonzalo Antonio Henao giraldo</t>
        </is>
      </c>
      <c r="W517" s="25" t="inlineStr">
        <is>
          <t>TR</t>
        </is>
      </c>
      <c r="X517" s="25" t="n">
        <v>33</v>
      </c>
      <c r="Y517" s="25" t="inlineStr">
        <is>
          <t>A</t>
        </is>
      </c>
      <c r="Z517" s="25" t="inlineStr">
        <is>
          <t>SUR</t>
        </is>
      </c>
      <c r="AA517" s="25" t="n">
        <v>32</v>
      </c>
      <c r="AB517" s="25" t="inlineStr">
        <is>
          <t>D</t>
        </is>
      </c>
      <c r="AC517" s="25" t="n">
        <v>19</v>
      </c>
      <c r="AF517" s="25" t="inlineStr">
        <is>
          <t>la magnolia</t>
        </is>
      </c>
      <c r="AG517" s="25" t="inlineStr">
        <is>
          <t>tv 33 a sur # 32D 19</t>
        </is>
      </c>
      <c r="AH517" s="25" t="inlineStr">
        <is>
          <t xml:space="preserve">no reporta </t>
        </is>
      </c>
      <c r="AI517" s="25" t="n">
        <v>3008215603</v>
      </c>
      <c r="AO517" s="25" t="n">
        <v>9</v>
      </c>
      <c r="AP517" s="34" t="n">
        <v>42566</v>
      </c>
      <c r="AQ517" s="34" t="n">
        <v>42574</v>
      </c>
      <c r="AR517" s="46" t="n"/>
      <c r="AT517" s="25" t="inlineStr">
        <is>
          <t>Auto de archivo</t>
        </is>
      </c>
    </row>
    <row r="518">
      <c r="A518" s="25" t="inlineStr">
        <is>
          <t>524-2016</t>
        </is>
      </c>
      <c r="B518" s="25" t="n">
        <v>400459</v>
      </c>
      <c r="D518" s="25" t="inlineStr">
        <is>
          <t>RESIDUOS SOLIDOS</t>
        </is>
      </c>
      <c r="G518" s="25" t="inlineStr">
        <is>
          <t xml:space="preserve">inadecuada disposición de residuos sólidos </t>
        </is>
      </c>
      <c r="H518" s="25" t="inlineStr">
        <is>
          <t>comunidad</t>
        </is>
      </c>
      <c r="I518" s="25" t="inlineStr">
        <is>
          <t>KR</t>
        </is>
      </c>
      <c r="J518" s="25" t="n">
        <v>27</v>
      </c>
      <c r="K518" s="25" t="inlineStr">
        <is>
          <t>G</t>
        </is>
      </c>
      <c r="M518" s="25" t="n">
        <v>34</v>
      </c>
      <c r="N518" s="25" t="inlineStr">
        <is>
          <t>DD</t>
        </is>
      </c>
      <c r="O518" s="25" t="n">
        <v>41</v>
      </c>
      <c r="P518" s="25" t="inlineStr">
        <is>
          <t>SUR</t>
        </is>
      </c>
      <c r="R518" s="25" t="inlineStr">
        <is>
          <t>las cometas</t>
        </is>
      </c>
      <c r="S518" s="55" t="inlineStr">
        <is>
          <t>no reporta dirección del peticionario</t>
        </is>
      </c>
      <c r="T518" s="25" t="inlineStr">
        <is>
          <t>no reporta</t>
        </is>
      </c>
      <c r="U518" s="25" t="inlineStr">
        <is>
          <t>no reporta</t>
        </is>
      </c>
      <c r="V518" s="25" t="inlineStr">
        <is>
          <t>Mariela Correa</t>
        </is>
      </c>
      <c r="W518" s="25" t="inlineStr">
        <is>
          <t>KR</t>
        </is>
      </c>
      <c r="X518" s="25" t="n">
        <v>27</v>
      </c>
      <c r="Y518" s="25" t="inlineStr">
        <is>
          <t>G</t>
        </is>
      </c>
      <c r="AA518" s="25" t="n">
        <v>34</v>
      </c>
      <c r="AB518" s="25" t="inlineStr">
        <is>
          <t>DD</t>
        </is>
      </c>
      <c r="AC518" s="25" t="n">
        <v>41</v>
      </c>
      <c r="AF518" s="25" t="inlineStr">
        <is>
          <t>las cometas</t>
        </is>
      </c>
      <c r="AG518" s="25" t="inlineStr">
        <is>
          <t>cra 27 G # 34DD sur 41 torre E  apto 102</t>
        </is>
      </c>
      <c r="AH518" s="25" t="inlineStr">
        <is>
          <t xml:space="preserve">no reporta </t>
        </is>
      </c>
      <c r="AI518" s="25" t="inlineStr">
        <is>
          <t>no reporta</t>
        </is>
      </c>
      <c r="AO518" s="25" t="n">
        <v>9</v>
      </c>
      <c r="AP518" s="34" t="n">
        <v>42566</v>
      </c>
      <c r="AQ518" s="34" t="n">
        <v>42579</v>
      </c>
      <c r="AR518" s="46" t="n"/>
      <c r="AT518" s="25" t="inlineStr">
        <is>
          <t>Auto de archivo</t>
        </is>
      </c>
    </row>
    <row r="519">
      <c r="A519" s="25" t="inlineStr">
        <is>
          <t>525-2016</t>
        </is>
      </c>
      <c r="B519" s="25" t="n">
        <v>400458</v>
      </c>
      <c r="D519" s="25" t="inlineStr">
        <is>
          <t>ESCOMBROS</t>
        </is>
      </c>
      <c r="G519" s="25" t="inlineStr">
        <is>
          <t>escombros en espacio público</t>
        </is>
      </c>
      <c r="H519" s="25" t="inlineStr">
        <is>
          <t>comunidad</t>
        </is>
      </c>
      <c r="R519" s="25" t="inlineStr">
        <is>
          <t xml:space="preserve">la mina </t>
        </is>
      </c>
      <c r="S519" s="55" t="inlineStr">
        <is>
          <t>no reporta dirección del peticionario</t>
        </is>
      </c>
      <c r="T519" s="25" t="inlineStr">
        <is>
          <t>no reporta</t>
        </is>
      </c>
      <c r="U519" s="25" t="inlineStr">
        <is>
          <t>no reporta</t>
        </is>
      </c>
      <c r="V519" s="25" t="inlineStr">
        <is>
          <t>Juan carlos ramirez</t>
        </is>
      </c>
      <c r="W519" s="25" t="inlineStr">
        <is>
          <t>CL</t>
        </is>
      </c>
      <c r="X519" s="25" t="n">
        <v>41</v>
      </c>
      <c r="Y519" s="25" t="inlineStr">
        <is>
          <t>B</t>
        </is>
      </c>
      <c r="Z519" s="25" t="inlineStr">
        <is>
          <t>SUR</t>
        </is>
      </c>
      <c r="AA519" s="25" t="n">
        <v>25</v>
      </c>
      <c r="AC519" s="25" t="n">
        <v>14</v>
      </c>
      <c r="AF519" s="25" t="inlineStr">
        <is>
          <t xml:space="preserve">la mina </t>
        </is>
      </c>
      <c r="AG519" s="25" t="inlineStr">
        <is>
          <t xml:space="preserve">calle 41B sur # 25-14  lote 2a </t>
        </is>
      </c>
      <c r="AH519" s="25" t="inlineStr">
        <is>
          <t xml:space="preserve">no reporta </t>
        </is>
      </c>
      <c r="AI519" s="25" t="n">
        <v>3002831034</v>
      </c>
      <c r="AO519" s="25" t="n">
        <v>6</v>
      </c>
      <c r="AP519" s="34" t="n">
        <v>42566</v>
      </c>
      <c r="AQ519" s="34" t="n">
        <v>42564</v>
      </c>
      <c r="AR519" s="46" t="n"/>
      <c r="AT519" s="25" t="inlineStr">
        <is>
          <t>Auto de archivo</t>
        </is>
      </c>
    </row>
    <row r="520">
      <c r="A520" s="25" t="inlineStr">
        <is>
          <t>526-2016</t>
        </is>
      </c>
      <c r="B520" s="25" t="n">
        <v>400456</v>
      </c>
      <c r="C520" s="25" t="inlineStr">
        <is>
          <t>LOTE-PREDIO</t>
        </is>
      </c>
      <c r="G520" s="25" t="inlineStr">
        <is>
          <t>visita de control y seguimiento a obra en las palmas ( Parques de la reserva KM 14+250 las palmas</t>
        </is>
      </c>
      <c r="H520" s="25" t="inlineStr">
        <is>
          <t>de oficio</t>
        </is>
      </c>
      <c r="R520" s="25" t="inlineStr">
        <is>
          <t>las palmas</t>
        </is>
      </c>
      <c r="S520" s="55" t="inlineStr">
        <is>
          <t>inspección ambiental</t>
        </is>
      </c>
      <c r="T520" s="25" t="inlineStr">
        <is>
          <t>no reporta</t>
        </is>
      </c>
      <c r="U520" s="25" t="inlineStr">
        <is>
          <t>no reporta</t>
        </is>
      </c>
      <c r="V520" s="25" t="inlineStr">
        <is>
          <t>Parques de la reserva</t>
        </is>
      </c>
      <c r="AF520" s="25" t="inlineStr">
        <is>
          <t>las palmas</t>
        </is>
      </c>
      <c r="AG520" s="25" t="inlineStr">
        <is>
          <t>Km 14+250 las palmas</t>
        </is>
      </c>
      <c r="AH520" s="25" t="inlineStr">
        <is>
          <t xml:space="preserve">no reporta </t>
        </is>
      </c>
      <c r="AI520" s="25" t="inlineStr">
        <is>
          <t>no reporta</t>
        </is>
      </c>
      <c r="AO520" s="25" t="n">
        <v>12</v>
      </c>
      <c r="AP520" s="34" t="n">
        <v>42566</v>
      </c>
      <c r="AQ520" s="34" t="n">
        <v>42590</v>
      </c>
      <c r="AR520" s="46" t="n"/>
      <c r="AT520" s="25" t="inlineStr">
        <is>
          <t>Auto de archivo</t>
        </is>
      </c>
    </row>
    <row r="521">
      <c r="A521" s="25" t="inlineStr">
        <is>
          <t>527-2016</t>
        </is>
      </c>
      <c r="B521" s="25" t="n">
        <v>400460</v>
      </c>
      <c r="C521" s="25" t="inlineStr">
        <is>
          <t>LOTE-PREDIO</t>
        </is>
      </c>
      <c r="G521" s="25" t="inlineStr">
        <is>
          <t>visita de control y seguimiento a obra en las palmas ( Km9+60)</t>
        </is>
      </c>
      <c r="H521" s="25" t="inlineStr">
        <is>
          <t>de oficio</t>
        </is>
      </c>
      <c r="R521" s="25" t="inlineStr">
        <is>
          <t>las palmas</t>
        </is>
      </c>
      <c r="S521" s="55" t="inlineStr">
        <is>
          <t>inspección Ambiental</t>
        </is>
      </c>
      <c r="T521" s="25" t="inlineStr">
        <is>
          <t>no reporta</t>
        </is>
      </c>
      <c r="U521" s="25" t="inlineStr">
        <is>
          <t>no reporta</t>
        </is>
      </c>
      <c r="V521" s="25" t="inlineStr">
        <is>
          <t>Obra Brasamole( ubica constructora)</t>
        </is>
      </c>
      <c r="AF521" s="25" t="inlineStr">
        <is>
          <t>las palmas</t>
        </is>
      </c>
      <c r="AG521" s="25" t="inlineStr">
        <is>
          <t>KM 9+600</t>
        </is>
      </c>
      <c r="AH521" s="25" t="inlineStr">
        <is>
          <t xml:space="preserve">no reporta </t>
        </is>
      </c>
      <c r="AI521" s="25" t="n">
        <v>3104709697</v>
      </c>
      <c r="AO521" s="25" t="n">
        <v>12</v>
      </c>
      <c r="AP521" s="34" t="n">
        <v>42566</v>
      </c>
      <c r="AQ521" s="34" t="n">
        <v>43666</v>
      </c>
      <c r="AR521" s="46" t="n"/>
      <c r="AT521" s="25" t="inlineStr">
        <is>
          <t>Auto de archivo</t>
        </is>
      </c>
    </row>
    <row r="522">
      <c r="A522" s="25" t="inlineStr">
        <is>
          <t>528-2016</t>
        </is>
      </c>
      <c r="B522" s="25" t="n">
        <v>400461</v>
      </c>
      <c r="C522" s="25" t="inlineStr">
        <is>
          <t>LOTE-PREDIO</t>
        </is>
      </c>
      <c r="G522" s="25" t="inlineStr">
        <is>
          <t>visita de control y seguimiento a obra en las palmas (vereda parico KM 3)</t>
        </is>
      </c>
      <c r="H522" s="25" t="inlineStr">
        <is>
          <t>de oficio</t>
        </is>
      </c>
      <c r="R522" s="25" t="inlineStr">
        <is>
          <t>las palmas</t>
        </is>
      </c>
      <c r="S522" s="55" t="inlineStr">
        <is>
          <t>inspección Ambiental</t>
        </is>
      </c>
      <c r="T522" s="25" t="inlineStr">
        <is>
          <t>no reporta</t>
        </is>
      </c>
      <c r="U522" s="25" t="inlineStr">
        <is>
          <t>no reporta</t>
        </is>
      </c>
      <c r="V522" s="25" t="inlineStr">
        <is>
          <t>Obra meritage</t>
        </is>
      </c>
      <c r="AF522" s="25" t="inlineStr">
        <is>
          <t>las palmas</t>
        </is>
      </c>
      <c r="AG522" s="25" t="inlineStr">
        <is>
          <t>vereda perico KM 3</t>
        </is>
      </c>
      <c r="AH522" s="25" t="inlineStr">
        <is>
          <t xml:space="preserve">no reporta </t>
        </is>
      </c>
      <c r="AI522" s="25" t="inlineStr">
        <is>
          <t>no reporta</t>
        </is>
      </c>
      <c r="AO522" s="25" t="n">
        <v>12</v>
      </c>
      <c r="AP522" s="34" t="n">
        <v>42566</v>
      </c>
      <c r="AQ522" s="34" t="n">
        <v>42562</v>
      </c>
      <c r="AR522" s="46" t="n"/>
      <c r="AT522" s="25" t="inlineStr">
        <is>
          <t>Auto de archivo</t>
        </is>
      </c>
    </row>
    <row r="523">
      <c r="A523" s="25" t="inlineStr">
        <is>
          <t>529-2016</t>
        </is>
      </c>
      <c r="B523" s="25" t="n">
        <v>400206</v>
      </c>
      <c r="C523" s="25" t="inlineStr">
        <is>
          <t>LOTE-PREDIO</t>
        </is>
      </c>
      <c r="G523" s="25" t="inlineStr">
        <is>
          <t xml:space="preserve">vertimiento de aguas residuales a quebrada </t>
        </is>
      </c>
      <c r="H523" s="25" t="inlineStr">
        <is>
          <t>Pablo Aristizabal</t>
        </is>
      </c>
      <c r="I523" s="25" t="inlineStr">
        <is>
          <t>CL</t>
        </is>
      </c>
      <c r="J523" s="25" t="n">
        <v>36</v>
      </c>
      <c r="M523" s="25" t="n">
        <v>22</v>
      </c>
      <c r="O523" s="25" t="n">
        <v>5</v>
      </c>
      <c r="R523" s="25" t="inlineStr">
        <is>
          <t>santa catalina</t>
        </is>
      </c>
      <c r="S523" s="55" t="inlineStr">
        <is>
          <t>calle 36 22-05</t>
        </is>
      </c>
      <c r="T523" s="25" t="inlineStr">
        <is>
          <t>no reporta</t>
        </is>
      </c>
      <c r="U523" s="25" t="inlineStr">
        <is>
          <t>no reporta</t>
        </is>
      </c>
      <c r="V523" s="25" t="inlineStr">
        <is>
          <t xml:space="preserve">perjudicantes residentes de este sector </t>
        </is>
      </c>
      <c r="AF523" s="25" t="inlineStr">
        <is>
          <t>santa catalina</t>
        </is>
      </c>
      <c r="AG523" s="25" t="inlineStr">
        <is>
          <t>vereda santa catalina</t>
        </is>
      </c>
      <c r="AH523" s="25" t="inlineStr">
        <is>
          <t xml:space="preserve">no reporta </t>
        </is>
      </c>
      <c r="AI523" s="25" t="inlineStr">
        <is>
          <t>no reporta</t>
        </is>
      </c>
      <c r="AO523" s="25" t="n">
        <v>10</v>
      </c>
      <c r="AP523" s="34" t="n">
        <v>42566</v>
      </c>
      <c r="AQ523" s="34" t="n">
        <v>42531</v>
      </c>
      <c r="AR523" s="46" t="n"/>
      <c r="AT523" s="25" t="inlineStr">
        <is>
          <t>Auto de archivo</t>
        </is>
      </c>
    </row>
    <row r="524">
      <c r="A524" s="25" t="inlineStr">
        <is>
          <t>530-2016</t>
        </is>
      </c>
      <c r="B524" s="25" t="n">
        <v>398677</v>
      </c>
      <c r="D524" s="25" t="inlineStr">
        <is>
          <t>ESCOMBROS</t>
        </is>
      </c>
      <c r="G524" s="25" t="inlineStr">
        <is>
          <t>mala disposición de escombros</t>
        </is>
      </c>
      <c r="H524" s="25" t="inlineStr">
        <is>
          <t>de oficio</t>
        </is>
      </c>
      <c r="R524" s="25" t="inlineStr">
        <is>
          <t>barrio mesa</t>
        </is>
      </c>
      <c r="S524" s="55" t="inlineStr">
        <is>
          <t>no reporta dirección del peticionario</t>
        </is>
      </c>
      <c r="T524" s="25" t="inlineStr">
        <is>
          <t>no reporta</t>
        </is>
      </c>
      <c r="U524" s="25" t="inlineStr">
        <is>
          <t>no reporta</t>
        </is>
      </c>
      <c r="V524" s="25" t="inlineStr">
        <is>
          <t>Susana Correa</t>
        </is>
      </c>
      <c r="W524" s="25" t="inlineStr">
        <is>
          <t>CL</t>
        </is>
      </c>
      <c r="X524" s="25" t="n">
        <v>39</v>
      </c>
      <c r="Z524" s="25" t="inlineStr">
        <is>
          <t>SUR</t>
        </is>
      </c>
      <c r="AA524" s="25" t="n">
        <v>36</v>
      </c>
      <c r="AC524" s="25" t="n">
        <v>43</v>
      </c>
      <c r="AF524" s="25" t="inlineStr">
        <is>
          <t>mesa</t>
        </is>
      </c>
      <c r="AG524" s="25" t="inlineStr">
        <is>
          <t>barro mesa</t>
        </is>
      </c>
      <c r="AH524" s="25" t="n">
        <v>1037579185</v>
      </c>
      <c r="AI524" s="25" t="n">
        <v>6003272</v>
      </c>
      <c r="AO524" s="25" t="n">
        <v>9</v>
      </c>
      <c r="AP524" s="34" t="n">
        <v>42566</v>
      </c>
      <c r="AQ524" s="34" t="n">
        <v>42574</v>
      </c>
      <c r="AR524" s="46" t="n"/>
      <c r="AT524" s="25" t="inlineStr">
        <is>
          <t>Auto de archivo</t>
        </is>
      </c>
    </row>
    <row r="525">
      <c r="A525" s="25" t="inlineStr">
        <is>
          <t>531-2016</t>
        </is>
      </c>
      <c r="B525" s="25" t="n">
        <v>400147</v>
      </c>
      <c r="D525" s="25" t="inlineStr">
        <is>
          <t>RESIDUOS SOLIDOS</t>
        </is>
      </c>
      <c r="G525" s="25" t="inlineStr">
        <is>
          <t>mala disposición de residuos sólidos</t>
        </is>
      </c>
      <c r="H525" s="25" t="inlineStr">
        <is>
          <t>de oficio</t>
        </is>
      </c>
      <c r="S525" s="55" t="inlineStr">
        <is>
          <t>no reporta dirección del peticionario</t>
        </is>
      </c>
      <c r="T525" s="25" t="inlineStr">
        <is>
          <t>no reporta</t>
        </is>
      </c>
      <c r="U525" s="25" t="inlineStr">
        <is>
          <t>no reporta</t>
        </is>
      </c>
      <c r="V525" s="25" t="inlineStr">
        <is>
          <t>Juan Carlos Arango villegas</t>
        </is>
      </c>
      <c r="W525" s="25" t="inlineStr">
        <is>
          <t>KR</t>
        </is>
      </c>
      <c r="X525" s="25" t="n">
        <v>38</v>
      </c>
      <c r="AA525" s="25" t="n">
        <v>38</v>
      </c>
      <c r="AC525" s="25" t="n">
        <v>4</v>
      </c>
      <c r="AF525" s="25" t="inlineStr">
        <is>
          <t>mesa</t>
        </is>
      </c>
      <c r="AG525" s="25" t="inlineStr">
        <is>
          <t>cra 38 # 38-04</t>
        </is>
      </c>
      <c r="AH525" s="25" t="inlineStr">
        <is>
          <t>70072333-0</t>
        </is>
      </c>
      <c r="AI525" s="25" t="n">
        <v>3313136</v>
      </c>
      <c r="AO525" s="25" t="n">
        <v>9</v>
      </c>
      <c r="AP525" s="34" t="n">
        <v>42566</v>
      </c>
      <c r="AQ525" s="34" t="n">
        <v>42563</v>
      </c>
      <c r="AR525" s="46" t="n"/>
      <c r="AT525" s="25" t="inlineStr">
        <is>
          <t>Auto de archivo</t>
        </is>
      </c>
    </row>
    <row r="526">
      <c r="A526" s="25" t="inlineStr">
        <is>
          <t>532-2016</t>
        </is>
      </c>
      <c r="B526" s="25" t="n">
        <v>400063</v>
      </c>
      <c r="C526" s="25" t="inlineStr">
        <is>
          <t>ESPACIO PUBLICOS VERDES</t>
        </is>
      </c>
      <c r="G526" s="25" t="inlineStr">
        <is>
          <t>Queja sobre presunta afectación Arboles tunel verde</t>
        </is>
      </c>
      <c r="H526" s="25" t="inlineStr">
        <is>
          <t>de oficio</t>
        </is>
      </c>
      <c r="R526" s="25" t="inlineStr">
        <is>
          <t>x la casona</t>
        </is>
      </c>
      <c r="S526" s="55" t="inlineStr">
        <is>
          <t>de oficio</t>
        </is>
      </c>
      <c r="T526" s="25" t="inlineStr">
        <is>
          <t>no reporta</t>
        </is>
      </c>
      <c r="U526" s="25" t="inlineStr">
        <is>
          <t>no reporta</t>
        </is>
      </c>
      <c r="V526" s="25" t="inlineStr">
        <is>
          <t>Telmex</t>
        </is>
      </c>
      <c r="AF526" s="25" t="inlineStr">
        <is>
          <t>tunel verde entre la casona y villa grande</t>
        </is>
      </c>
      <c r="AG526" s="25" t="inlineStr">
        <is>
          <t>sin nomenclatura</t>
        </is>
      </c>
      <c r="AH526" s="25" t="inlineStr">
        <is>
          <t xml:space="preserve">no reporta </t>
        </is>
      </c>
      <c r="AI526" s="25" t="inlineStr">
        <is>
          <t>no reporta</t>
        </is>
      </c>
      <c r="AP526" s="34" t="n">
        <v>42566</v>
      </c>
      <c r="AQ526" s="34" t="n">
        <v>42543</v>
      </c>
      <c r="AR526" s="46" t="n"/>
      <c r="AT526" s="25" t="inlineStr">
        <is>
          <t>Auto de archivo</t>
        </is>
      </c>
    </row>
    <row r="527">
      <c r="A527" s="25" t="inlineStr">
        <is>
          <t>533-2016</t>
        </is>
      </c>
      <c r="B527" s="25" t="n">
        <v>392585</v>
      </c>
      <c r="D527" s="25" t="inlineStr">
        <is>
          <t>RESIDUOS SOLIDOS</t>
        </is>
      </c>
      <c r="G527" s="25" t="inlineStr">
        <is>
          <t xml:space="preserve">residuos sólidos en vía </t>
        </is>
      </c>
      <c r="H527" s="25" t="inlineStr">
        <is>
          <t>de oficio</t>
        </is>
      </c>
      <c r="R527" s="25" t="inlineStr">
        <is>
          <t>magnolia</t>
        </is>
      </c>
      <c r="S527" s="55" t="inlineStr">
        <is>
          <t>de oficio</t>
        </is>
      </c>
      <c r="T527" s="25" t="inlineStr">
        <is>
          <t>no reporta</t>
        </is>
      </c>
      <c r="U527" s="25" t="inlineStr">
        <is>
          <t>no reporta</t>
        </is>
      </c>
      <c r="V527" s="25" t="inlineStr">
        <is>
          <t>felipe Echavarria Freydell</t>
        </is>
      </c>
      <c r="W527" s="25" t="inlineStr">
        <is>
          <t>KR</t>
        </is>
      </c>
      <c r="X527" s="25" t="n">
        <v>43</v>
      </c>
      <c r="AA527" s="25" t="n">
        <v>33</v>
      </c>
      <c r="AC527" s="25" t="n">
        <v>14</v>
      </c>
      <c r="AD527" s="25" t="inlineStr">
        <is>
          <t>SUR</t>
        </is>
      </c>
      <c r="AF527" s="25" t="inlineStr">
        <is>
          <t>choripan bota del dia</t>
        </is>
      </c>
      <c r="AG527" s="25" t="inlineStr">
        <is>
          <t>cra 43 # 33 sur 14</t>
        </is>
      </c>
      <c r="AH527" s="25" t="inlineStr">
        <is>
          <t>11152445059-7</t>
        </is>
      </c>
      <c r="AI527" s="25" t="n">
        <v>3128340680</v>
      </c>
      <c r="AO527" s="25" t="n">
        <v>9</v>
      </c>
      <c r="AP527" s="34" t="n">
        <v>42566</v>
      </c>
      <c r="AQ527" s="34" t="n">
        <v>42563</v>
      </c>
      <c r="AR527" s="46" t="n"/>
      <c r="AS527" s="25" t="inlineStr">
        <is>
          <t>Comparendo ambiental</t>
        </is>
      </c>
      <c r="AT527" s="25" t="inlineStr">
        <is>
          <t>Auto de archivo</t>
        </is>
      </c>
    </row>
    <row r="528">
      <c r="A528" s="25" t="inlineStr">
        <is>
          <t>534-2016</t>
        </is>
      </c>
      <c r="B528" s="25" t="n">
        <v>397201</v>
      </c>
      <c r="C528" s="25" t="inlineStr">
        <is>
          <t>HÍDRICO</t>
        </is>
      </c>
      <c r="G528" s="25" t="inlineStr">
        <is>
          <t>vertimiento en alcantarrillado</t>
        </is>
      </c>
      <c r="H528" s="25" t="inlineStr">
        <is>
          <t>de oficio</t>
        </is>
      </c>
      <c r="S528" s="55" t="inlineStr">
        <is>
          <t>de oficio</t>
        </is>
      </c>
      <c r="T528" s="25" t="inlineStr">
        <is>
          <t>no reporta</t>
        </is>
      </c>
      <c r="U528" s="25" t="inlineStr">
        <is>
          <t>no reporta</t>
        </is>
      </c>
      <c r="V528" s="25" t="inlineStr">
        <is>
          <t xml:space="preserve">ProdeysaLtda </t>
        </is>
      </c>
      <c r="W528" s="25" t="inlineStr">
        <is>
          <t>CL</t>
        </is>
      </c>
      <c r="X528" s="25" t="n">
        <v>38</v>
      </c>
      <c r="Z528" s="25" t="inlineStr">
        <is>
          <t>SUR</t>
        </is>
      </c>
      <c r="AA528" s="25" t="n">
        <v>46</v>
      </c>
      <c r="AC528" s="25" t="n">
        <v>1</v>
      </c>
      <c r="AF528" s="25" t="inlineStr">
        <is>
          <t>alcala</t>
        </is>
      </c>
      <c r="AG528" s="25" t="inlineStr">
        <is>
          <t>calle 38 sur # 46-01</t>
        </is>
      </c>
      <c r="AH528" s="25" t="inlineStr">
        <is>
          <t>Nit 0800245448-1</t>
        </is>
      </c>
      <c r="AI528" s="25" t="n">
        <v>2703333</v>
      </c>
      <c r="AO528" s="25" t="n">
        <v>7</v>
      </c>
      <c r="AP528" s="34" t="n">
        <v>42566</v>
      </c>
      <c r="AQ528" s="34" t="n">
        <v>42575</v>
      </c>
      <c r="AR528" s="46" t="n"/>
      <c r="AT528" s="25" t="inlineStr">
        <is>
          <t>Auto de archivo</t>
        </is>
      </c>
    </row>
    <row r="529">
      <c r="A529" s="25" t="inlineStr">
        <is>
          <t>535-2016</t>
        </is>
      </c>
      <c r="B529" s="25" t="n">
        <v>398128</v>
      </c>
      <c r="D529" s="25" t="inlineStr">
        <is>
          <t>RESIDUOS SOLIDOS</t>
        </is>
      </c>
      <c r="G529" s="25" t="inlineStr">
        <is>
          <t xml:space="preserve">mala disposición de residuos </t>
        </is>
      </c>
      <c r="H529" s="25" t="inlineStr">
        <is>
          <t>de oficio</t>
        </is>
      </c>
      <c r="S529" s="55" t="inlineStr">
        <is>
          <t>de oficio</t>
        </is>
      </c>
      <c r="T529" s="25" t="inlineStr">
        <is>
          <t>no reporta</t>
        </is>
      </c>
      <c r="U529" s="25" t="inlineStr">
        <is>
          <t>no reporta</t>
        </is>
      </c>
      <c r="V529" s="25" t="inlineStr">
        <is>
          <t>Sandra Yaneht  mejia Valencia</t>
        </is>
      </c>
      <c r="W529" s="25" t="inlineStr">
        <is>
          <t>CL</t>
        </is>
      </c>
      <c r="X529" s="25" t="n">
        <v>38</v>
      </c>
      <c r="Y529" s="25" t="inlineStr">
        <is>
          <t>A</t>
        </is>
      </c>
      <c r="Z529" s="25" t="inlineStr">
        <is>
          <t>SUR</t>
        </is>
      </c>
      <c r="AA529" s="25" t="n">
        <v>41</v>
      </c>
      <c r="AC529" s="25" t="n">
        <v>26</v>
      </c>
      <c r="AF529" s="25" t="inlineStr">
        <is>
          <t>zona centro</t>
        </is>
      </c>
      <c r="AG529" s="25" t="inlineStr">
        <is>
          <t>calle 38 a sur # 41 26</t>
        </is>
      </c>
      <c r="AH529" s="25" t="n">
        <v>4732303</v>
      </c>
      <c r="AI529" s="25" t="n">
        <v>3334913</v>
      </c>
      <c r="AO529" s="25" t="n">
        <v>9</v>
      </c>
      <c r="AP529" s="34" t="n">
        <v>42566</v>
      </c>
      <c r="AQ529" s="34" t="n">
        <v>42544</v>
      </c>
      <c r="AR529" s="46" t="n"/>
      <c r="AT529" s="25" t="inlineStr">
        <is>
          <t>Auto de archivo</t>
        </is>
      </c>
    </row>
    <row r="530">
      <c r="A530" s="25" t="inlineStr">
        <is>
          <t>536-2016</t>
        </is>
      </c>
      <c r="B530" s="25" t="inlineStr">
        <is>
          <t>400491-400123</t>
        </is>
      </c>
      <c r="D530" s="25" t="inlineStr">
        <is>
          <t>ESCOMBROS</t>
        </is>
      </c>
      <c r="G530" s="25" t="inlineStr">
        <is>
          <t>mala disposición de escombros durante dos meses continuos, parece ser que es del municipio</t>
        </is>
      </c>
      <c r="H530" s="25" t="inlineStr">
        <is>
          <t>Ana Arango Restrepo</t>
        </is>
      </c>
      <c r="I530" s="25" t="inlineStr">
        <is>
          <t>TR</t>
        </is>
      </c>
      <c r="J530" s="25" t="n">
        <v>35</v>
      </c>
      <c r="K530" s="25" t="inlineStr">
        <is>
          <t>A</t>
        </is>
      </c>
      <c r="L530" s="25" t="inlineStr">
        <is>
          <t>SUR</t>
        </is>
      </c>
      <c r="M530" s="25" t="n">
        <v>32</v>
      </c>
      <c r="O530" s="25" t="n">
        <v>70</v>
      </c>
      <c r="R530" s="25" t="inlineStr">
        <is>
          <t>las margaritas</t>
        </is>
      </c>
      <c r="S530" s="55" t="inlineStr">
        <is>
          <t>tv 35 a sur # 32-70</t>
        </is>
      </c>
      <c r="T530" s="25" t="n">
        <v>42877620</v>
      </c>
      <c r="U530" s="25" t="n">
        <v>2702769</v>
      </c>
      <c r="V530" s="25" t="inlineStr">
        <is>
          <t>Reforma por parte del municipio</t>
        </is>
      </c>
      <c r="W530" s="25" t="inlineStr">
        <is>
          <t>TR</t>
        </is>
      </c>
      <c r="X530" s="25" t="n">
        <v>35</v>
      </c>
      <c r="Y530" s="25" t="inlineStr">
        <is>
          <t>A</t>
        </is>
      </c>
      <c r="Z530" s="25" t="inlineStr">
        <is>
          <t>SUR</t>
        </is>
      </c>
      <c r="AA530" s="25" t="n">
        <v>32</v>
      </c>
      <c r="AC530" s="25" t="n">
        <v>60</v>
      </c>
      <c r="AF530" s="25" t="inlineStr">
        <is>
          <t>las margaritas</t>
        </is>
      </c>
      <c r="AG530" s="25" t="inlineStr">
        <is>
          <t>tv 35A sur #32-60</t>
        </is>
      </c>
      <c r="AH530" s="25" t="inlineStr">
        <is>
          <t xml:space="preserve">no reporta </t>
        </is>
      </c>
      <c r="AI530" s="25" t="inlineStr">
        <is>
          <t>no reporta</t>
        </is>
      </c>
      <c r="AP530" s="34" t="n">
        <v>42566</v>
      </c>
      <c r="AQ530" s="34" t="n">
        <v>42572</v>
      </c>
      <c r="AR530" s="46" t="n"/>
      <c r="AT530" s="25" t="inlineStr">
        <is>
          <t>Auto de archivo</t>
        </is>
      </c>
    </row>
    <row r="531">
      <c r="A531" s="25" t="inlineStr">
        <is>
          <t>537-2016</t>
        </is>
      </c>
      <c r="B531" s="25" t="n">
        <v>400441</v>
      </c>
      <c r="C531" s="25" t="inlineStr">
        <is>
          <t>FAUNA DOMÉSTICA</t>
        </is>
      </c>
      <c r="G531" s="25" t="inlineStr">
        <is>
          <t>perro de propiedad de la señora Alejandra Palacio me ataco cuando yo fui a agarrar mi perro, fui atacada en 3 ocasiones , me clavo el colmillo en el brazo</t>
        </is>
      </c>
      <c r="H531" s="25" t="inlineStr">
        <is>
          <t xml:space="preserve">Edwin jaramillo </t>
        </is>
      </c>
      <c r="I531" s="25" t="inlineStr">
        <is>
          <t>CL</t>
        </is>
      </c>
      <c r="J531" s="25" t="n">
        <v>48</v>
      </c>
      <c r="M531" s="25" t="n">
        <v>42</v>
      </c>
      <c r="N531" s="25" t="inlineStr">
        <is>
          <t>BB</t>
        </is>
      </c>
      <c r="O531" s="25" t="n">
        <v>17</v>
      </c>
      <c r="R531" s="25" t="inlineStr">
        <is>
          <t>la paz</t>
        </is>
      </c>
      <c r="S531" s="55" t="inlineStr">
        <is>
          <t>calle 48 # 42bb 17</t>
        </is>
      </c>
      <c r="U531" s="25" t="n">
        <v>3045895157</v>
      </c>
      <c r="V531" s="25" t="inlineStr">
        <is>
          <t>maria Alejandra Palacio</t>
        </is>
      </c>
      <c r="W531" s="25" t="inlineStr">
        <is>
          <t>CL</t>
        </is>
      </c>
      <c r="X531" s="25" t="n">
        <v>46</v>
      </c>
      <c r="Y531" s="25" t="inlineStr">
        <is>
          <t>A</t>
        </is>
      </c>
      <c r="Z531" s="25" t="inlineStr">
        <is>
          <t>SUR</t>
        </is>
      </c>
      <c r="AA531" s="25" t="n">
        <v>40</v>
      </c>
      <c r="AB531" s="25" t="inlineStr">
        <is>
          <t>A</t>
        </is>
      </c>
      <c r="AC531" s="25" t="n">
        <v>61</v>
      </c>
      <c r="AF531" s="25" t="inlineStr">
        <is>
          <t>la paz</t>
        </is>
      </c>
      <c r="AG531" s="25" t="inlineStr">
        <is>
          <t>calle 46 A sur # 40a 61 apto 203</t>
        </is>
      </c>
      <c r="AH531" s="25" t="inlineStr">
        <is>
          <t xml:space="preserve">no reporta </t>
        </is>
      </c>
      <c r="AI531" s="25" t="n">
        <v>3006720180</v>
      </c>
      <c r="AO531" s="25" t="n">
        <v>7</v>
      </c>
      <c r="AP531" s="34" t="n">
        <v>42566</v>
      </c>
      <c r="AQ531" s="34" t="n">
        <v>42574</v>
      </c>
      <c r="AR531" s="46" t="n"/>
      <c r="AT531" s="25" t="inlineStr">
        <is>
          <t>Auto de archivo</t>
        </is>
      </c>
    </row>
    <row r="532">
      <c r="A532" s="25" t="inlineStr">
        <is>
          <t>538-2016</t>
        </is>
      </c>
      <c r="B532" s="25" t="n">
        <v>388651</v>
      </c>
      <c r="G532" s="25" t="inlineStr">
        <is>
          <t>tiene gallos en mal estado los cuales hacen mucha bulla</t>
        </is>
      </c>
      <c r="H532" s="25" t="inlineStr">
        <is>
          <t>Jairo alberto cuartas</t>
        </is>
      </c>
      <c r="I532" s="25" t="inlineStr">
        <is>
          <t>CL</t>
        </is>
      </c>
      <c r="J532" s="25" t="n">
        <v>40</v>
      </c>
      <c r="K532" s="25" t="inlineStr">
        <is>
          <t>D</t>
        </is>
      </c>
      <c r="L532" s="25" t="inlineStr">
        <is>
          <t>SUR</t>
        </is>
      </c>
      <c r="M532" s="25" t="n">
        <v>25</v>
      </c>
      <c r="N532" s="25" t="inlineStr">
        <is>
          <t>B</t>
        </is>
      </c>
      <c r="O532" s="25" t="n">
        <v>54</v>
      </c>
      <c r="R532" s="25" t="inlineStr">
        <is>
          <t xml:space="preserve">la mina </t>
        </is>
      </c>
      <c r="S532" s="55" t="inlineStr">
        <is>
          <t>calle 40d sur # 25--B 54</t>
        </is>
      </c>
      <c r="T532" s="25" t="n">
        <v>98478011</v>
      </c>
      <c r="U532" s="25" t="n">
        <v>3122135574</v>
      </c>
      <c r="V532" s="25" t="inlineStr">
        <is>
          <t>por determinar</t>
        </is>
      </c>
      <c r="AF532" s="25" t="inlineStr">
        <is>
          <t>la mina</t>
        </is>
      </c>
      <c r="AG532" s="25" t="inlineStr">
        <is>
          <t>no reporta nomenclatura</t>
        </is>
      </c>
      <c r="AH532" s="25" t="inlineStr">
        <is>
          <t xml:space="preserve">no reporta </t>
        </is>
      </c>
      <c r="AI532" s="25" t="inlineStr">
        <is>
          <t>no reporta</t>
        </is>
      </c>
      <c r="AO532" s="25" t="n">
        <v>6</v>
      </c>
      <c r="AP532" s="34" t="n">
        <v>42566</v>
      </c>
      <c r="AQ532" s="34" t="n">
        <v>42724</v>
      </c>
      <c r="AR532" s="46" t="n"/>
      <c r="AT532" s="25" t="inlineStr">
        <is>
          <t>Auto de archivo</t>
        </is>
      </c>
    </row>
    <row r="533">
      <c r="A533" s="25" t="inlineStr">
        <is>
          <t>539-2016</t>
        </is>
      </c>
      <c r="B533" s="25" t="n">
        <v>399448</v>
      </c>
      <c r="C533" s="25" t="inlineStr">
        <is>
          <t>FAUNA DOMÉSTICA</t>
        </is>
      </c>
      <c r="G533" s="25" t="inlineStr">
        <is>
          <t>perro de propiedad el señor aurelio me agredio y tengo osteoporosis  y me da miedo que me vuelva a atacar, ademas lo mantiene suelto y sin trailla</t>
        </is>
      </c>
      <c r="H533" s="25" t="inlineStr">
        <is>
          <t>luz estella Saldarriaga Gomez</t>
        </is>
      </c>
      <c r="I533" s="25" t="inlineStr">
        <is>
          <t>CL</t>
        </is>
      </c>
      <c r="J533" s="25" t="n">
        <v>46</v>
      </c>
      <c r="K533" s="25" t="inlineStr">
        <is>
          <t>C</t>
        </is>
      </c>
      <c r="L533" s="25" t="inlineStr">
        <is>
          <t>SUR</t>
        </is>
      </c>
      <c r="M533" s="25" t="n">
        <v>38</v>
      </c>
      <c r="O533" s="25" t="n">
        <v>20</v>
      </c>
      <c r="R533" s="25" t="inlineStr">
        <is>
          <t xml:space="preserve">altos del trianon </t>
        </is>
      </c>
      <c r="S533" s="55" t="inlineStr">
        <is>
          <t>calle 46 c sur # 38-20 int 502</t>
        </is>
      </c>
      <c r="T533" s="25" t="inlineStr">
        <is>
          <t>no reporta</t>
        </is>
      </c>
      <c r="U533" s="25" t="n">
        <v>3128377826</v>
      </c>
      <c r="V533" s="25" t="inlineStr">
        <is>
          <t>Aurelio Garcia</t>
        </is>
      </c>
      <c r="W533" s="25" t="inlineStr">
        <is>
          <t>CL</t>
        </is>
      </c>
      <c r="X533" s="25" t="n">
        <v>46</v>
      </c>
      <c r="Y533" s="25" t="inlineStr">
        <is>
          <t>C</t>
        </is>
      </c>
      <c r="Z533" s="25" t="inlineStr">
        <is>
          <t>SUR</t>
        </is>
      </c>
      <c r="AA533" s="25" t="n">
        <v>38</v>
      </c>
      <c r="AC533" s="25" t="n">
        <v>28</v>
      </c>
      <c r="AF533" s="25" t="inlineStr">
        <is>
          <t>altos del trianon</t>
        </is>
      </c>
      <c r="AG533" s="25" t="inlineStr">
        <is>
          <t>calle 46 c sur 38-28 int 501</t>
        </is>
      </c>
      <c r="AH533" s="25" t="inlineStr">
        <is>
          <t xml:space="preserve">no reporta </t>
        </is>
      </c>
      <c r="AI533" s="25" t="inlineStr">
        <is>
          <t>no reporta</t>
        </is>
      </c>
      <c r="AO533" s="25" t="n">
        <v>7</v>
      </c>
      <c r="AP533" s="34" t="n">
        <v>42566</v>
      </c>
      <c r="AQ533" s="34" t="n">
        <v>42574</v>
      </c>
      <c r="AR533" s="46" t="n"/>
      <c r="AT533" s="25" t="inlineStr">
        <is>
          <t>Auto de archivo</t>
        </is>
      </c>
    </row>
    <row r="534">
      <c r="A534" s="25" t="inlineStr">
        <is>
          <t>540-2016</t>
        </is>
      </c>
      <c r="B534" s="25" t="n">
        <v>400556</v>
      </c>
      <c r="C534" s="25" t="inlineStr">
        <is>
          <t>HÍDRICO</t>
        </is>
      </c>
      <c r="G534" s="25" t="inlineStr">
        <is>
          <t>La quebrada el atravesado esta bajando con un color amarillo</t>
        </is>
      </c>
      <c r="H534" s="25" t="inlineStr">
        <is>
          <t>juan felipe saldarriaga</t>
        </is>
      </c>
      <c r="I534" s="25" t="inlineStr">
        <is>
          <t>CL</t>
        </is>
      </c>
      <c r="J534" s="25" t="n">
        <v>36</v>
      </c>
      <c r="K534" s="25" t="inlineStr">
        <is>
          <t>D</t>
        </is>
      </c>
      <c r="L534" s="25" t="inlineStr">
        <is>
          <t>SUR</t>
        </is>
      </c>
      <c r="M534" s="25" t="n">
        <v>25</v>
      </c>
      <c r="O534" s="25" t="n">
        <v>84</v>
      </c>
      <c r="R534" s="25" t="inlineStr">
        <is>
          <t>el escobero</t>
        </is>
      </c>
      <c r="S534" s="55" t="inlineStr">
        <is>
          <t>calle 36 d sur 25-84</t>
        </is>
      </c>
      <c r="T534" s="25" t="inlineStr">
        <is>
          <t>no reporta</t>
        </is>
      </c>
      <c r="U534" s="25" t="n">
        <v>3166931006</v>
      </c>
      <c r="V534" s="25" t="inlineStr">
        <is>
          <t>quebrada el atravesado</t>
        </is>
      </c>
      <c r="AF534" s="25" t="inlineStr">
        <is>
          <t>el escobero</t>
        </is>
      </c>
      <c r="AG534" s="25" t="inlineStr">
        <is>
          <t>calle 36D sur 25-84</t>
        </is>
      </c>
      <c r="AH534" s="25" t="inlineStr">
        <is>
          <t xml:space="preserve">no reporta </t>
        </is>
      </c>
      <c r="AI534" s="25" t="inlineStr">
        <is>
          <t>no reporta</t>
        </is>
      </c>
      <c r="AO534" s="25" t="n">
        <v>10</v>
      </c>
      <c r="AP534" s="34" t="n">
        <v>42570</v>
      </c>
      <c r="AQ534" s="34" t="n">
        <v>42574</v>
      </c>
      <c r="AR534" s="46" t="n"/>
      <c r="AT534" s="25" t="inlineStr">
        <is>
          <t>Auto de archivo</t>
        </is>
      </c>
    </row>
    <row r="535">
      <c r="A535" s="25" t="inlineStr">
        <is>
          <t>541 A-2016</t>
        </is>
      </c>
      <c r="B535" s="25" t="n">
        <v>402463</v>
      </c>
      <c r="C535" s="25" t="inlineStr">
        <is>
          <t>HÍDRICO</t>
        </is>
      </c>
      <c r="G535" s="25" t="inlineStr">
        <is>
          <t xml:space="preserve">verificacion retiro de afluente </t>
        </is>
      </c>
      <c r="H535" s="25" t="inlineStr">
        <is>
          <t>de oficio</t>
        </is>
      </c>
      <c r="S535" s="55" t="n"/>
      <c r="T535" s="25" t="inlineStr">
        <is>
          <t>no reporta</t>
        </is>
      </c>
      <c r="U535" s="25" t="inlineStr">
        <is>
          <t>no reporta</t>
        </is>
      </c>
      <c r="V535" s="25" t="inlineStr">
        <is>
          <t>faro del esmeraldal</t>
        </is>
      </c>
      <c r="W535" s="25" t="inlineStr">
        <is>
          <t>CL</t>
        </is>
      </c>
      <c r="X535" s="25" t="n">
        <v>27</v>
      </c>
      <c r="Z535" s="25" t="inlineStr">
        <is>
          <t>SUR</t>
        </is>
      </c>
      <c r="AH535" s="25" t="inlineStr">
        <is>
          <t>no reporta</t>
        </is>
      </c>
      <c r="AI535" s="25" t="inlineStr">
        <is>
          <t>no reporta</t>
        </is>
      </c>
      <c r="AO535" s="25" t="n">
        <v>4</v>
      </c>
      <c r="AP535" s="34" t="n">
        <v>42576</v>
      </c>
      <c r="AQ535" s="34" t="n">
        <v>42574</v>
      </c>
      <c r="AR535" s="46" t="n"/>
      <c r="AT535" s="25" t="inlineStr">
        <is>
          <t>Auto de archivo</t>
        </is>
      </c>
    </row>
    <row r="536">
      <c r="A536" s="25" t="inlineStr">
        <is>
          <t>541-2016</t>
        </is>
      </c>
      <c r="B536" s="25" t="inlineStr">
        <is>
          <t>400123-400491</t>
        </is>
      </c>
      <c r="D536" s="25" t="inlineStr">
        <is>
          <t>ESCOMBROS</t>
        </is>
      </c>
      <c r="G536" s="25" t="inlineStr">
        <is>
          <t>tiene unos escombros hace mas de dos meses</t>
        </is>
      </c>
      <c r="H536" s="25" t="inlineStr">
        <is>
          <t>Ana Juaquina Arango Restrepo</t>
        </is>
      </c>
      <c r="R536" s="25" t="inlineStr">
        <is>
          <t>las margaritas</t>
        </is>
      </c>
      <c r="S536" s="55" t="inlineStr">
        <is>
          <t>no reprta dirección del peticionario</t>
        </is>
      </c>
      <c r="T536" s="25" t="inlineStr">
        <is>
          <t>no reporta</t>
        </is>
      </c>
      <c r="U536" s="25" t="n">
        <v>3326908</v>
      </c>
      <c r="V536" s="25" t="inlineStr">
        <is>
          <t>Por determinar</t>
        </is>
      </c>
      <c r="W536" s="25" t="inlineStr">
        <is>
          <t>TR</t>
        </is>
      </c>
      <c r="X536" s="25" t="n">
        <v>35</v>
      </c>
      <c r="Y536" s="25" t="inlineStr">
        <is>
          <t>A</t>
        </is>
      </c>
      <c r="Z536" s="25" t="inlineStr">
        <is>
          <t>SUR</t>
        </is>
      </c>
      <c r="AA536" s="25" t="n">
        <v>32</v>
      </c>
      <c r="AC536" s="25" t="n">
        <v>60</v>
      </c>
      <c r="AF536" s="25" t="inlineStr">
        <is>
          <t>las margaritas</t>
        </is>
      </c>
      <c r="AG536" s="25" t="inlineStr">
        <is>
          <t>tv 35A sur 32-60</t>
        </is>
      </c>
      <c r="AH536" s="25" t="inlineStr">
        <is>
          <t xml:space="preserve">no reporta </t>
        </is>
      </c>
      <c r="AI536" s="25" t="inlineStr">
        <is>
          <t>no reporta</t>
        </is>
      </c>
      <c r="AP536" s="34" t="n">
        <v>42570</v>
      </c>
      <c r="AQ536" s="34" t="n">
        <v>42572</v>
      </c>
      <c r="AR536" s="46" t="n"/>
      <c r="AT536" s="25" t="inlineStr">
        <is>
          <t>Auto de archivo</t>
        </is>
      </c>
    </row>
    <row r="537">
      <c r="A537" s="25" t="inlineStr">
        <is>
          <t>542-2016</t>
        </is>
      </c>
      <c r="B537" s="43" t="inlineStr">
        <is>
          <t>145622-390438</t>
        </is>
      </c>
      <c r="C537" s="25" t="inlineStr">
        <is>
          <t>AIRE</t>
        </is>
      </c>
      <c r="G537" s="25" t="inlineStr">
        <is>
          <t>olores ofensivos a buñuelo y pescado</t>
        </is>
      </c>
      <c r="H537" s="25" t="inlineStr">
        <is>
          <t>Mery Gomez</t>
        </is>
      </c>
      <c r="I537" s="25" t="inlineStr">
        <is>
          <t>CL</t>
        </is>
      </c>
      <c r="J537" s="25" t="n">
        <v>36</v>
      </c>
      <c r="L537" s="25" t="inlineStr">
        <is>
          <t>SUR</t>
        </is>
      </c>
      <c r="M537" s="25" t="n">
        <v>42</v>
      </c>
      <c r="O537" s="25" t="n">
        <v>54</v>
      </c>
      <c r="R537" s="25" t="inlineStr">
        <is>
          <t>barrio centro</t>
        </is>
      </c>
      <c r="S537" s="55" t="inlineStr">
        <is>
          <t>calle 36 sur 42 54</t>
        </is>
      </c>
      <c r="T537" s="25" t="n">
        <v>21436665</v>
      </c>
      <c r="U537" s="25" t="n">
        <v>3027920</v>
      </c>
      <c r="V537" s="25" t="inlineStr">
        <is>
          <t>Cafeteria</t>
        </is>
      </c>
      <c r="W537" s="25" t="inlineStr">
        <is>
          <t>CL</t>
        </is>
      </c>
      <c r="X537" s="25" t="n">
        <v>36</v>
      </c>
      <c r="Z537" s="25" t="inlineStr">
        <is>
          <t>SUR</t>
        </is>
      </c>
      <c r="AA537" s="25" t="n">
        <v>42</v>
      </c>
      <c r="AC537" s="25" t="n">
        <v>50</v>
      </c>
      <c r="AF537" s="25" t="inlineStr">
        <is>
          <t>barrio centro</t>
        </is>
      </c>
      <c r="AG537" s="25" t="inlineStr">
        <is>
          <t>calle 36 sur 42-50</t>
        </is>
      </c>
      <c r="AH537" s="25" t="inlineStr">
        <is>
          <t xml:space="preserve">no reporta </t>
        </is>
      </c>
      <c r="AI537" s="25" t="inlineStr">
        <is>
          <t>no reporta</t>
        </is>
      </c>
      <c r="AO537" s="25" t="n">
        <v>9</v>
      </c>
      <c r="AP537" s="34" t="n">
        <v>42570</v>
      </c>
      <c r="AQ537" s="34" t="n">
        <v>42548</v>
      </c>
      <c r="AR537" s="46" t="n"/>
      <c r="AT537" s="25" t="inlineStr">
        <is>
          <t>Auto de archivo</t>
        </is>
      </c>
    </row>
    <row r="538" customFormat="1" s="62">
      <c r="A538" s="25" t="inlineStr">
        <is>
          <t>542 A -2016</t>
        </is>
      </c>
      <c r="B538" s="25" t="n">
        <v>403197</v>
      </c>
      <c r="C538" s="25" t="n"/>
      <c r="D538" s="25" t="inlineStr">
        <is>
          <t>RESIDUOS SOLIDOS</t>
        </is>
      </c>
      <c r="E538" s="25" t="n"/>
      <c r="F538" s="25" t="n"/>
      <c r="G538" s="25" t="inlineStr">
        <is>
          <t>mala disposicion de residuos solidos en dias y horas no establecidas,se solicita control</t>
        </is>
      </c>
      <c r="H538" s="25" t="inlineStr">
        <is>
          <t xml:space="preserve">de oficio </t>
        </is>
      </c>
      <c r="I538" s="25" t="n"/>
      <c r="J538" s="25" t="n"/>
      <c r="K538" s="25" t="n"/>
      <c r="L538" s="25" t="n"/>
      <c r="M538" s="25" t="n"/>
      <c r="N538" s="25" t="n"/>
      <c r="O538" s="25" t="n"/>
      <c r="P538" s="25" t="n"/>
      <c r="Q538" s="25" t="n"/>
      <c r="R538" s="25" t="n"/>
      <c r="S538" s="55" t="inlineStr">
        <is>
          <t>no reporta</t>
        </is>
      </c>
      <c r="T538" s="25" t="inlineStr">
        <is>
          <t>no reporta</t>
        </is>
      </c>
      <c r="U538" s="25" t="inlineStr">
        <is>
          <t>no reporta</t>
        </is>
      </c>
      <c r="V538" s="55" t="inlineStr">
        <is>
          <t>Risks &amp; protection</t>
        </is>
      </c>
      <c r="W538" s="25" t="inlineStr">
        <is>
          <t>KR</t>
        </is>
      </c>
      <c r="X538" s="25" t="n">
        <v>43</v>
      </c>
      <c r="Y538" s="25" t="inlineStr">
        <is>
          <t>B</t>
        </is>
      </c>
      <c r="Z538" s="25" t="n"/>
      <c r="AA538" s="25" t="n">
        <v>32</v>
      </c>
      <c r="AB538" s="25" t="n"/>
      <c r="AC538" s="25" t="n">
        <v>17</v>
      </c>
      <c r="AD538" s="25" t="inlineStr">
        <is>
          <t>SUR</t>
        </is>
      </c>
      <c r="AE538" s="25" t="n"/>
      <c r="AF538" s="25" t="n"/>
      <c r="AG538" s="25">
        <f>CONCATENATE(W538," ",X538," ",Y538," ",Z538," ",AA538," ",AB538," ",AC538," ",AD538," ",AE538," ",AF538)</f>
        <v/>
      </c>
      <c r="AH538" s="25" t="n">
        <v>4481112</v>
      </c>
      <c r="AI538" s="25" t="inlineStr">
        <is>
          <t>no reporta</t>
        </is>
      </c>
      <c r="AJ538" s="25" t="inlineStr">
        <is>
          <t>Zona Centro</t>
        </is>
      </c>
      <c r="AK538" s="25" t="n"/>
      <c r="AL538" s="25" t="n"/>
      <c r="AM538" s="25" t="n"/>
      <c r="AN538" s="25" t="n"/>
      <c r="AO538" s="25" t="n">
        <v>9</v>
      </c>
      <c r="AP538" s="34" t="n">
        <v>42578</v>
      </c>
      <c r="AQ538" s="34" t="n">
        <v>42577</v>
      </c>
      <c r="AR538" s="46" t="n"/>
      <c r="AS538" s="25" t="n"/>
      <c r="AT538" s="25" t="inlineStr">
        <is>
          <t>Auto de archivo</t>
        </is>
      </c>
      <c r="AU538" s="25" t="n"/>
      <c r="AV538" s="82" t="n"/>
      <c r="AW538" s="82" t="n"/>
      <c r="AX538" s="82" t="n"/>
      <c r="AY538" s="82" t="n"/>
      <c r="AZ538" s="82" t="n"/>
      <c r="BA538" s="82" t="n"/>
      <c r="BB538" s="82" t="n"/>
      <c r="BC538" s="82" t="n"/>
      <c r="BD538" s="82" t="n"/>
      <c r="BE538" s="82" t="n"/>
      <c r="BF538" s="82" t="n"/>
      <c r="BG538" s="82" t="n"/>
      <c r="BH538" s="82" t="n"/>
      <c r="BI538" s="82" t="n"/>
      <c r="BJ538" s="82" t="n"/>
      <c r="BK538" s="82" t="n"/>
      <c r="BL538" s="82" t="n"/>
      <c r="BM538" s="82" t="n"/>
      <c r="BN538" s="82" t="n"/>
      <c r="BO538" s="82" t="n"/>
      <c r="BP538" s="82" t="n"/>
      <c r="BQ538" s="82" t="n"/>
      <c r="BR538" s="82" t="n"/>
      <c r="BS538" s="82" t="n"/>
      <c r="BT538" s="82" t="n"/>
      <c r="BU538" s="82" t="n"/>
      <c r="BV538" s="82" t="n"/>
      <c r="BW538" s="82" t="n"/>
      <c r="BX538" s="82" t="n"/>
      <c r="BY538" s="82" t="n"/>
      <c r="BZ538" s="82" t="n"/>
      <c r="CA538" s="82" t="n"/>
      <c r="CB538" s="82" t="n"/>
      <c r="CC538" s="82" t="n"/>
      <c r="CD538" s="82" t="n"/>
      <c r="CE538" s="82" t="n"/>
      <c r="CF538" s="82" t="n"/>
      <c r="CG538" s="82" t="n"/>
      <c r="CH538" s="82" t="n"/>
    </row>
    <row r="539" customFormat="1" s="62">
      <c r="A539" s="25" t="inlineStr">
        <is>
          <t>543-2016</t>
        </is>
      </c>
      <c r="B539" s="25" t="n">
        <v>400146</v>
      </c>
      <c r="C539" s="25" t="n"/>
      <c r="D539" s="25" t="n"/>
      <c r="E539" s="25" t="n"/>
      <c r="F539" s="25" t="n"/>
      <c r="G539" s="25" t="inlineStr">
        <is>
          <t xml:space="preserve">Basuras en sitios y horarios no autorizados. </t>
        </is>
      </c>
      <c r="H539" s="25" t="inlineStr">
        <is>
          <t>De Oficio</t>
        </is>
      </c>
      <c r="I539" s="25" t="n"/>
      <c r="J539" s="25" t="n"/>
      <c r="K539" s="25" t="n"/>
      <c r="L539" s="25" t="n"/>
      <c r="M539" s="25" t="n"/>
      <c r="N539" s="25" t="n"/>
      <c r="O539" s="25" t="n"/>
      <c r="P539" s="25" t="n"/>
      <c r="Q539" s="25" t="n"/>
      <c r="R539" s="25" t="n"/>
      <c r="S539" s="55" t="n"/>
      <c r="T539" s="25" t="n"/>
      <c r="U539" s="25" t="n"/>
      <c r="V539" s="25" t="inlineStr">
        <is>
          <t>El Perrero</t>
        </is>
      </c>
      <c r="W539" s="25" t="n"/>
      <c r="X539" s="25" t="n"/>
      <c r="Y539" s="25" t="n"/>
      <c r="Z539" s="25" t="n"/>
      <c r="AA539" s="25" t="n"/>
      <c r="AB539" s="25" t="n"/>
      <c r="AC539" s="25" t="n"/>
      <c r="AD539" s="25" t="n"/>
      <c r="AE539" s="25" t="n"/>
      <c r="AF539" s="25" t="inlineStr">
        <is>
          <t>El Perrero Barrio Mesa</t>
        </is>
      </c>
      <c r="AG539" s="25" t="inlineStr">
        <is>
          <t>barrio mesa</t>
        </is>
      </c>
      <c r="AH539" s="25" t="inlineStr">
        <is>
          <t xml:space="preserve">no reporta </t>
        </is>
      </c>
      <c r="AI539" s="25" t="inlineStr">
        <is>
          <t>no reporta</t>
        </is>
      </c>
      <c r="AJ539" s="25" t="n"/>
      <c r="AK539" s="25" t="n"/>
      <c r="AL539" s="25" t="n"/>
      <c r="AM539" s="25" t="n"/>
      <c r="AN539" s="25" t="n"/>
      <c r="AO539" s="25" t="n">
        <v>9</v>
      </c>
      <c r="AP539" s="34" t="n">
        <v>42576</v>
      </c>
      <c r="AQ539" s="34" t="n">
        <v>42577</v>
      </c>
      <c r="AR539" s="46" t="n"/>
      <c r="AS539" s="25" t="inlineStr">
        <is>
          <t>Comparendo ambiental</t>
        </is>
      </c>
      <c r="AT539" s="25" t="inlineStr">
        <is>
          <t>Auto de archivo</t>
        </is>
      </c>
      <c r="AU539" s="25" t="inlineStr">
        <is>
          <t>Persuasivo</t>
        </is>
      </c>
      <c r="AV539" s="82" t="n"/>
      <c r="AW539" s="82" t="n"/>
      <c r="AX539" s="82" t="n"/>
      <c r="AY539" s="82" t="n"/>
      <c r="AZ539" s="82" t="n"/>
      <c r="BA539" s="82" t="n"/>
      <c r="BB539" s="82" t="n"/>
      <c r="BC539" s="82" t="n"/>
      <c r="BD539" s="82" t="n"/>
      <c r="BE539" s="82" t="n"/>
      <c r="BF539" s="82" t="n"/>
      <c r="BG539" s="82" t="n"/>
      <c r="BH539" s="82" t="n"/>
      <c r="BI539" s="82" t="n"/>
      <c r="BJ539" s="82" t="n"/>
      <c r="BK539" s="82" t="n"/>
      <c r="BL539" s="82" t="n"/>
      <c r="BM539" s="82" t="n"/>
      <c r="BN539" s="82" t="n"/>
      <c r="BO539" s="82" t="n"/>
      <c r="BP539" s="82" t="n"/>
      <c r="BQ539" s="82" t="n"/>
      <c r="BR539" s="82" t="n"/>
      <c r="BS539" s="82" t="n"/>
      <c r="BT539" s="82" t="n"/>
      <c r="BU539" s="82" t="n"/>
      <c r="BV539" s="82" t="n"/>
      <c r="BW539" s="82" t="n"/>
      <c r="BX539" s="82" t="n"/>
      <c r="BY539" s="82" t="n"/>
      <c r="BZ539" s="82" t="n"/>
      <c r="CA539" s="82" t="n"/>
      <c r="CB539" s="82" t="n"/>
      <c r="CC539" s="82" t="n"/>
      <c r="CD539" s="82" t="n"/>
      <c r="CE539" s="82" t="n"/>
      <c r="CF539" s="82" t="n"/>
      <c r="CG539" s="82" t="n"/>
      <c r="CH539" s="82" t="n"/>
    </row>
    <row r="540" customFormat="1" s="62">
      <c r="A540" s="25" t="inlineStr">
        <is>
          <t>544 A-2016</t>
        </is>
      </c>
      <c r="B540" s="25" t="n">
        <v>402835</v>
      </c>
      <c r="C540" s="25" t="n"/>
      <c r="D540" s="25" t="inlineStr">
        <is>
          <t>ESCOMBROS</t>
        </is>
      </c>
      <c r="E540" s="25" t="n"/>
      <c r="F540" s="25" t="n"/>
      <c r="G540" s="25" t="inlineStr">
        <is>
          <t>Escombros en espacio público y no rspeta retiro de afluente</t>
        </is>
      </c>
      <c r="H540" s="25" t="inlineStr">
        <is>
          <t>de oficio</t>
        </is>
      </c>
      <c r="I540" s="25" t="n"/>
      <c r="J540" s="25" t="n"/>
      <c r="K540" s="25" t="n"/>
      <c r="L540" s="25" t="n"/>
      <c r="M540" s="25" t="n"/>
      <c r="N540" s="25" t="n"/>
      <c r="O540" s="25" t="n"/>
      <c r="P540" s="25" t="n"/>
      <c r="Q540" s="25" t="n"/>
      <c r="R540" s="25" t="inlineStr">
        <is>
          <t>la paz</t>
        </is>
      </c>
      <c r="S540" s="55" t="inlineStr">
        <is>
          <t>obra luxor calle 46E</t>
        </is>
      </c>
      <c r="T540" s="25" t="inlineStr">
        <is>
          <t>no reporta</t>
        </is>
      </c>
      <c r="U540" s="25" t="inlineStr">
        <is>
          <t>no reporta</t>
        </is>
      </c>
      <c r="V540" s="25" t="inlineStr">
        <is>
          <t xml:space="preserve">Convivienda </t>
        </is>
      </c>
      <c r="W540" s="25" t="inlineStr">
        <is>
          <t>CL</t>
        </is>
      </c>
      <c r="X540" s="25" t="n">
        <v>46</v>
      </c>
      <c r="Y540" s="25" t="inlineStr">
        <is>
          <t>E</t>
        </is>
      </c>
      <c r="Z540" s="25" t="inlineStr">
        <is>
          <t>SUR</t>
        </is>
      </c>
      <c r="AA540" s="25" t="n">
        <v>42</v>
      </c>
      <c r="AB540" s="25" t="inlineStr">
        <is>
          <t>B</t>
        </is>
      </c>
      <c r="AC540" s="25" t="n">
        <v>39</v>
      </c>
      <c r="AD540" s="25" t="n"/>
      <c r="AE540" s="25" t="n"/>
      <c r="AF540" s="25" t="inlineStr">
        <is>
          <t>la paz</t>
        </is>
      </c>
      <c r="AG540" s="25" t="inlineStr">
        <is>
          <t>luxor la paz</t>
        </is>
      </c>
      <c r="AH540" s="25" t="inlineStr">
        <is>
          <t>Nit 900579501-9</t>
        </is>
      </c>
      <c r="AI540" s="25" t="inlineStr">
        <is>
          <t>3026812-3067350</t>
        </is>
      </c>
      <c r="AJ540" s="25" t="n"/>
      <c r="AK540" s="25" t="n"/>
      <c r="AL540" s="25" t="n"/>
      <c r="AM540" s="25" t="n"/>
      <c r="AN540" s="25" t="n"/>
      <c r="AO540" s="25" t="n">
        <v>7</v>
      </c>
      <c r="AP540" s="34" t="n">
        <v>42577</v>
      </c>
      <c r="AQ540" s="34" t="n">
        <v>42573</v>
      </c>
      <c r="AR540" s="46" t="n"/>
      <c r="AS540" s="25" t="n"/>
      <c r="AT540" s="25" t="inlineStr">
        <is>
          <t>Auto de archivo</t>
        </is>
      </c>
      <c r="AU540" s="25" t="n"/>
      <c r="AV540" s="82" t="n"/>
      <c r="AW540" s="82" t="n"/>
      <c r="AX540" s="82" t="n"/>
      <c r="AY540" s="82" t="n"/>
      <c r="AZ540" s="82" t="n"/>
      <c r="BA540" s="82" t="n"/>
      <c r="BB540" s="82" t="n"/>
      <c r="BC540" s="82" t="n"/>
      <c r="BD540" s="82" t="n"/>
      <c r="BE540" s="82" t="n"/>
      <c r="BF540" s="82" t="n"/>
      <c r="BG540" s="82" t="n"/>
      <c r="BH540" s="82" t="n"/>
      <c r="BI540" s="82" t="n"/>
      <c r="BJ540" s="82" t="n"/>
      <c r="BK540" s="82" t="n"/>
      <c r="BL540" s="82" t="n"/>
      <c r="BM540" s="82" t="n"/>
      <c r="BN540" s="82" t="n"/>
      <c r="BO540" s="82" t="n"/>
      <c r="BP540" s="82" t="n"/>
      <c r="BQ540" s="82" t="n"/>
      <c r="BR540" s="82" t="n"/>
      <c r="BS540" s="82" t="n"/>
      <c r="BT540" s="82" t="n"/>
      <c r="BU540" s="82" t="n"/>
      <c r="BV540" s="82" t="n"/>
      <c r="BW540" s="82" t="n"/>
      <c r="BX540" s="82" t="n"/>
      <c r="BY540" s="82" t="n"/>
      <c r="BZ540" s="82" t="n"/>
      <c r="CA540" s="82" t="n"/>
      <c r="CB540" s="82" t="n"/>
      <c r="CC540" s="82" t="n"/>
      <c r="CD540" s="82" t="n"/>
      <c r="CE540" s="82" t="n"/>
      <c r="CF540" s="82" t="n"/>
      <c r="CG540" s="82" t="n"/>
      <c r="CH540" s="82" t="n"/>
    </row>
    <row r="541" customFormat="1" s="62">
      <c r="A541" s="25" t="inlineStr">
        <is>
          <t>544-2016</t>
        </is>
      </c>
      <c r="B541" s="25" t="n">
        <v>403190</v>
      </c>
      <c r="C541" s="25" t="n"/>
      <c r="D541" s="25" t="inlineStr">
        <is>
          <t>RESIDUOS SOLIDOS</t>
        </is>
      </c>
      <c r="E541" s="25" t="n"/>
      <c r="F541" s="25" t="n"/>
      <c r="G541" s="25" t="inlineStr">
        <is>
          <t>Sencibilizacion</t>
        </is>
      </c>
      <c r="H541" s="25" t="inlineStr">
        <is>
          <t>anonimo</t>
        </is>
      </c>
      <c r="I541" s="25" t="n"/>
      <c r="J541" s="25" t="n"/>
      <c r="K541" s="25" t="n"/>
      <c r="L541" s="25" t="n"/>
      <c r="M541" s="25" t="n"/>
      <c r="N541" s="25" t="n"/>
      <c r="O541" s="25" t="n"/>
      <c r="P541" s="25" t="n"/>
      <c r="Q541" s="25" t="n"/>
      <c r="R541" s="25" t="n"/>
      <c r="S541" s="55" t="inlineStr">
        <is>
          <t>no reporta</t>
        </is>
      </c>
      <c r="T541" s="25" t="n"/>
      <c r="U541" s="25" t="n"/>
      <c r="V541" s="55" t="inlineStr">
        <is>
          <t>por determinar</t>
        </is>
      </c>
      <c r="W541" s="25" t="n"/>
      <c r="X541" s="25" t="n"/>
      <c r="Y541" s="25" t="n"/>
      <c r="Z541" s="25" t="n"/>
      <c r="AA541" s="25" t="n"/>
      <c r="AB541" s="25" t="n"/>
      <c r="AC541" s="25" t="n"/>
      <c r="AD541" s="25" t="n"/>
      <c r="AE541" s="25" t="n"/>
      <c r="AF541" s="25" t="inlineStr">
        <is>
          <t>Cll 40 aa sur # 30-99 al frente</t>
        </is>
      </c>
      <c r="AG541" s="25">
        <f>CONCATENATE(W541," ",X541," ",Y541," ",Z541," ",AA541," ",AB541," ",AC541," ",AD541," ",AE541," ",AF541)</f>
        <v/>
      </c>
      <c r="AH541" s="25" t="inlineStr">
        <is>
          <t xml:space="preserve">no reporta </t>
        </is>
      </c>
      <c r="AI541" s="25" t="inlineStr">
        <is>
          <t>no reporta</t>
        </is>
      </c>
      <c r="AJ541" s="25" t="inlineStr">
        <is>
          <t xml:space="preserve">La Mina </t>
        </is>
      </c>
      <c r="AK541" s="25" t="n"/>
      <c r="AL541" s="25" t="n"/>
      <c r="AM541" s="25" t="n"/>
      <c r="AN541" s="25" t="n"/>
      <c r="AO541" s="25" t="n">
        <v>6</v>
      </c>
      <c r="AP541" s="34" t="n">
        <v>42578</v>
      </c>
      <c r="AQ541" s="34" t="n">
        <v>42573</v>
      </c>
      <c r="AR541" s="46" t="n"/>
      <c r="AS541" s="25" t="n"/>
      <c r="AT541" s="25" t="inlineStr">
        <is>
          <t>Auto de archivo</t>
        </is>
      </c>
      <c r="AU541" s="25" t="n"/>
      <c r="AV541" s="82" t="n"/>
      <c r="AW541" s="82" t="n"/>
      <c r="AX541" s="82" t="n"/>
      <c r="AY541" s="82" t="n"/>
      <c r="AZ541" s="82" t="n"/>
      <c r="BA541" s="82" t="n"/>
      <c r="BB541" s="82" t="n"/>
      <c r="BC541" s="82" t="n"/>
      <c r="BD541" s="82" t="n"/>
      <c r="BE541" s="82" t="n"/>
      <c r="BF541" s="82" t="n"/>
      <c r="BG541" s="82" t="n"/>
      <c r="BH541" s="82" t="n"/>
      <c r="BI541" s="82" t="n"/>
      <c r="BJ541" s="82" t="n"/>
      <c r="BK541" s="82" t="n"/>
      <c r="BL541" s="82" t="n"/>
      <c r="BM541" s="82" t="n"/>
      <c r="BN541" s="82" t="n"/>
      <c r="BO541" s="82" t="n"/>
      <c r="BP541" s="82" t="n"/>
      <c r="BQ541" s="82" t="n"/>
      <c r="BR541" s="82" t="n"/>
      <c r="BS541" s="82" t="n"/>
      <c r="BT541" s="82" t="n"/>
      <c r="BU541" s="82" t="n"/>
      <c r="BV541" s="82" t="n"/>
      <c r="BW541" s="82" t="n"/>
      <c r="BX541" s="82" t="n"/>
      <c r="BY541" s="82" t="n"/>
      <c r="BZ541" s="82" t="n"/>
      <c r="CA541" s="82" t="n"/>
      <c r="CB541" s="82" t="n"/>
      <c r="CC541" s="82" t="n"/>
      <c r="CD541" s="82" t="n"/>
      <c r="CE541" s="82" t="n"/>
      <c r="CF541" s="82" t="n"/>
      <c r="CG541" s="82" t="n"/>
      <c r="CH541" s="82" t="n"/>
    </row>
    <row r="542" customFormat="1" s="62">
      <c r="A542" s="25" t="inlineStr">
        <is>
          <t>545-2016</t>
        </is>
      </c>
      <c r="B542" s="25" t="n">
        <v>402843</v>
      </c>
      <c r="C542" s="25" t="n"/>
      <c r="D542" s="25" t="inlineStr">
        <is>
          <t>RESIDUOS SOLIDOS</t>
        </is>
      </c>
      <c r="E542" s="25" t="n"/>
      <c r="F542" s="25" t="n"/>
      <c r="G542" s="25" t="inlineStr">
        <is>
          <t>Comparendo por mala disposicion de residuos en horas no establecidas</t>
        </is>
      </c>
      <c r="H542" s="25" t="inlineStr">
        <is>
          <t>de oficio</t>
        </is>
      </c>
      <c r="I542" s="25" t="n"/>
      <c r="J542" s="25" t="n"/>
      <c r="K542" s="25" t="n"/>
      <c r="L542" s="25" t="n"/>
      <c r="M542" s="25" t="n"/>
      <c r="N542" s="25" t="n"/>
      <c r="O542" s="25" t="n"/>
      <c r="P542" s="25" t="n"/>
      <c r="Q542" s="25" t="n"/>
      <c r="R542" s="25" t="inlineStr">
        <is>
          <t xml:space="preserve">por la once </t>
        </is>
      </c>
      <c r="S542" s="55" t="inlineStr">
        <is>
          <t>cra 43 A # 34 sur 28</t>
        </is>
      </c>
      <c r="T542" s="25" t="inlineStr">
        <is>
          <t>no reporta</t>
        </is>
      </c>
      <c r="U542" s="25" t="inlineStr">
        <is>
          <t>no reporta</t>
        </is>
      </c>
      <c r="V542" s="25" t="inlineStr">
        <is>
          <t>celulares y tecnologia ( claro)</t>
        </is>
      </c>
      <c r="W542" s="25" t="inlineStr">
        <is>
          <t>KR</t>
        </is>
      </c>
      <c r="X542" s="25" t="n">
        <v>43</v>
      </c>
      <c r="Y542" s="25" t="inlineStr">
        <is>
          <t>A</t>
        </is>
      </c>
      <c r="Z542" s="25" t="inlineStr">
        <is>
          <t>SUR</t>
        </is>
      </c>
      <c r="AA542" s="25" t="n">
        <v>34</v>
      </c>
      <c r="AB542" s="25" t="n"/>
      <c r="AC542" s="25" t="n">
        <v>28</v>
      </c>
      <c r="AD542" s="25" t="n"/>
      <c r="AE542" s="25" t="n"/>
      <c r="AF542" s="25" t="inlineStr">
        <is>
          <t xml:space="preserve">la once </t>
        </is>
      </c>
      <c r="AG542" s="25" t="inlineStr">
        <is>
          <t>cra 43A # 34 sur 28</t>
        </is>
      </c>
      <c r="AH542" s="25" t="inlineStr">
        <is>
          <t>Nit 811009978-0</t>
        </is>
      </c>
      <c r="AI542" s="25" t="n">
        <v>3023088</v>
      </c>
      <c r="AJ542" s="25" t="n"/>
      <c r="AK542" s="25" t="n"/>
      <c r="AL542" s="25" t="n"/>
      <c r="AM542" s="25" t="n"/>
      <c r="AN542" s="25" t="n"/>
      <c r="AO542" s="25" t="n">
        <v>9</v>
      </c>
      <c r="AP542" s="34" t="n">
        <v>42577</v>
      </c>
      <c r="AQ542" s="34" t="n">
        <v>42572</v>
      </c>
      <c r="AR542" s="46" t="n"/>
      <c r="AS542" s="25" t="n"/>
      <c r="AT542" s="25" t="inlineStr">
        <is>
          <t>Auto de archivo</t>
        </is>
      </c>
      <c r="AU542" s="25" t="n"/>
      <c r="AV542" s="82" t="n"/>
      <c r="AW542" s="82" t="n"/>
      <c r="AX542" s="82" t="n"/>
      <c r="AY542" s="82" t="n"/>
      <c r="AZ542" s="82" t="n"/>
      <c r="BA542" s="82" t="n"/>
      <c r="BB542" s="82" t="n"/>
      <c r="BC542" s="82" t="n"/>
      <c r="BD542" s="82" t="n"/>
      <c r="BE542" s="82" t="n"/>
      <c r="BF542" s="82" t="n"/>
      <c r="BG542" s="82" t="n"/>
      <c r="BH542" s="82" t="n"/>
      <c r="BI542" s="82" t="n"/>
      <c r="BJ542" s="82" t="n"/>
      <c r="BK542" s="82" t="n"/>
      <c r="BL542" s="82" t="n"/>
      <c r="BM542" s="82" t="n"/>
      <c r="BN542" s="82" t="n"/>
      <c r="BO542" s="82" t="n"/>
      <c r="BP542" s="82" t="n"/>
      <c r="BQ542" s="82" t="n"/>
      <c r="BR542" s="82" t="n"/>
      <c r="BS542" s="82" t="n"/>
      <c r="BT542" s="82" t="n"/>
      <c r="BU542" s="82" t="n"/>
      <c r="BV542" s="82" t="n"/>
      <c r="BW542" s="82" t="n"/>
      <c r="BX542" s="82" t="n"/>
      <c r="BY542" s="82" t="n"/>
      <c r="BZ542" s="82" t="n"/>
      <c r="CA542" s="82" t="n"/>
      <c r="CB542" s="82" t="n"/>
      <c r="CC542" s="82" t="n"/>
      <c r="CD542" s="82" t="n"/>
      <c r="CE542" s="82" t="n"/>
      <c r="CF542" s="82" t="n"/>
      <c r="CG542" s="82" t="n"/>
      <c r="CH542" s="82" t="n"/>
    </row>
    <row r="543" customFormat="1" s="62">
      <c r="A543" s="25" t="inlineStr">
        <is>
          <t>545 A-2016</t>
        </is>
      </c>
      <c r="B543" s="25" t="n">
        <v>401837</v>
      </c>
      <c r="C543" s="25" t="inlineStr">
        <is>
          <t>FAUNA DOMÉSTICA</t>
        </is>
      </c>
      <c r="D543" s="25" t="n"/>
      <c r="E543" s="25" t="n"/>
      <c r="F543" s="25" t="n"/>
      <c r="G543" s="25" t="inlineStr">
        <is>
          <t>Posible Maltrato Animal a equinos</t>
        </is>
      </c>
      <c r="H543" s="25" t="inlineStr">
        <is>
          <t>de oficio</t>
        </is>
      </c>
      <c r="I543" s="25" t="n"/>
      <c r="J543" s="25" t="n"/>
      <c r="K543" s="25" t="n"/>
      <c r="L543" s="25" t="n"/>
      <c r="M543" s="25" t="n"/>
      <c r="N543" s="25" t="n"/>
      <c r="O543" s="25" t="n"/>
      <c r="P543" s="25" t="n"/>
      <c r="Q543" s="25" t="n"/>
      <c r="R543" s="25" t="n"/>
      <c r="S543" s="55" t="inlineStr">
        <is>
          <t>no reporta</t>
        </is>
      </c>
      <c r="T543" s="25" t="inlineStr">
        <is>
          <t>no reporta</t>
        </is>
      </c>
      <c r="U543" s="25" t="inlineStr">
        <is>
          <t>no reporta</t>
        </is>
      </c>
      <c r="V543" s="55" t="inlineStr">
        <is>
          <t>Manuel Salvador Metauta Carvajal (Tiky Bar)</t>
        </is>
      </c>
      <c r="W543" s="25" t="n"/>
      <c r="X543" s="25" t="n"/>
      <c r="Y543" s="25" t="n"/>
      <c r="Z543" s="25" t="n"/>
      <c r="AA543" s="25" t="n"/>
      <c r="AB543" s="25" t="n"/>
      <c r="AC543" s="25" t="n"/>
      <c r="AD543" s="25" t="n"/>
      <c r="AE543" s="25" t="n"/>
      <c r="AF543" s="25" t="inlineStr">
        <is>
          <t>loma el escobero</t>
        </is>
      </c>
      <c r="AG543" s="25">
        <f>CONCATENATE(W543," ",X543," ",Y543," ",Z543," ",AA543," ",AB543," ",AC543," ",AD543," ",AE543," ",AF543)</f>
        <v/>
      </c>
      <c r="AH543" s="25" t="inlineStr">
        <is>
          <t xml:space="preserve">no reporta </t>
        </is>
      </c>
      <c r="AI543" s="25" t="inlineStr">
        <is>
          <t>no reporta</t>
        </is>
      </c>
      <c r="AJ543" s="25" t="inlineStr">
        <is>
          <t>El Escobero</t>
        </is>
      </c>
      <c r="AK543" s="25" t="n"/>
      <c r="AL543" s="25" t="n"/>
      <c r="AM543" s="25" t="n"/>
      <c r="AN543" s="25" t="n"/>
      <c r="AO543" s="25" t="n">
        <v>10</v>
      </c>
      <c r="AP543" s="34" t="n">
        <v>42578</v>
      </c>
      <c r="AQ543" s="34" t="n">
        <v>42621</v>
      </c>
      <c r="AR543" s="46" t="n"/>
      <c r="AS543" s="25" t="n"/>
      <c r="AT543" s="25" t="inlineStr">
        <is>
          <t>Auto de archivo</t>
        </is>
      </c>
      <c r="AU543" s="25" t="n"/>
      <c r="AV543" s="82" t="n"/>
      <c r="AW543" s="82" t="n"/>
      <c r="AX543" s="82" t="n"/>
      <c r="AY543" s="82" t="n"/>
      <c r="AZ543" s="82" t="n"/>
      <c r="BA543" s="82" t="n"/>
      <c r="BB543" s="82" t="n"/>
      <c r="BC543" s="82" t="n"/>
      <c r="BD543" s="82" t="n"/>
      <c r="BE543" s="82" t="n"/>
      <c r="BF543" s="82" t="n"/>
      <c r="BG543" s="82" t="n"/>
      <c r="BH543" s="82" t="n"/>
      <c r="BI543" s="82" t="n"/>
      <c r="BJ543" s="82" t="n"/>
      <c r="BK543" s="82" t="n"/>
      <c r="BL543" s="82" t="n"/>
      <c r="BM543" s="82" t="n"/>
      <c r="BN543" s="82" t="n"/>
      <c r="BO543" s="82" t="n"/>
      <c r="BP543" s="82" t="n"/>
      <c r="BQ543" s="82" t="n"/>
      <c r="BR543" s="82" t="n"/>
      <c r="BS543" s="82" t="n"/>
      <c r="BT543" s="82" t="n"/>
      <c r="BU543" s="82" t="n"/>
      <c r="BV543" s="82" t="n"/>
      <c r="BW543" s="82" t="n"/>
      <c r="BX543" s="82" t="n"/>
      <c r="BY543" s="82" t="n"/>
      <c r="BZ543" s="82" t="n"/>
      <c r="CA543" s="82" t="n"/>
      <c r="CB543" s="82" t="n"/>
      <c r="CC543" s="82" t="n"/>
      <c r="CD543" s="82" t="n"/>
      <c r="CE543" s="82" t="n"/>
      <c r="CF543" s="82" t="n"/>
      <c r="CG543" s="82" t="n"/>
      <c r="CH543" s="82" t="n"/>
    </row>
    <row r="544" customFormat="1" s="62">
      <c r="A544" s="25" t="inlineStr">
        <is>
          <t>546-2016</t>
        </is>
      </c>
      <c r="B544" s="25" t="n">
        <v>402836</v>
      </c>
      <c r="C544" s="25" t="n"/>
      <c r="D544" s="25" t="inlineStr">
        <is>
          <t>ESCOMBROS</t>
        </is>
      </c>
      <c r="E544" s="25" t="n"/>
      <c r="F544" s="25" t="n"/>
      <c r="G544" s="25" t="inlineStr">
        <is>
          <t>Escombros en via pública</t>
        </is>
      </c>
      <c r="H544" s="25" t="inlineStr">
        <is>
          <t>de oficio</t>
        </is>
      </c>
      <c r="I544" s="25" t="n"/>
      <c r="J544" s="25" t="n"/>
      <c r="K544" s="25" t="n"/>
      <c r="L544" s="25" t="n"/>
      <c r="M544" s="25" t="n"/>
      <c r="N544" s="25" t="n"/>
      <c r="O544" s="25" t="n"/>
      <c r="P544" s="25" t="n"/>
      <c r="Q544" s="25" t="n"/>
      <c r="R544" s="25" t="inlineStr">
        <is>
          <t>las margaritas</t>
        </is>
      </c>
      <c r="S544" s="55" t="inlineStr">
        <is>
          <t>inspeccion Ambiental</t>
        </is>
      </c>
      <c r="T544" s="25" t="inlineStr">
        <is>
          <t>no reporta</t>
        </is>
      </c>
      <c r="U544" s="25" t="inlineStr">
        <is>
          <t>no reporta</t>
        </is>
      </c>
      <c r="V544" s="25" t="inlineStr">
        <is>
          <t>Olga Uribe</t>
        </is>
      </c>
      <c r="W544" s="25" t="inlineStr">
        <is>
          <t>TR</t>
        </is>
      </c>
      <c r="X544" s="25" t="n">
        <v>35</v>
      </c>
      <c r="Y544" s="25" t="inlineStr">
        <is>
          <t>A</t>
        </is>
      </c>
      <c r="Z544" s="25" t="n"/>
      <c r="AA544" s="25" t="n">
        <v>32</v>
      </c>
      <c r="AB544" s="25" t="n"/>
      <c r="AC544" s="25" t="n">
        <v>60</v>
      </c>
      <c r="AD544" s="25" t="n"/>
      <c r="AE544" s="25" t="n"/>
      <c r="AF544" s="25" t="inlineStr">
        <is>
          <t>las margaritas</t>
        </is>
      </c>
      <c r="AG544" s="25" t="inlineStr">
        <is>
          <t>tv 35A # 32-60</t>
        </is>
      </c>
      <c r="AH544" s="25" t="n"/>
      <c r="AI544" s="25" t="n"/>
      <c r="AJ544" s="25" t="n"/>
      <c r="AK544" s="25" t="n"/>
      <c r="AL544" s="25" t="n"/>
      <c r="AM544" s="25" t="n"/>
      <c r="AN544" s="25" t="n"/>
      <c r="AO544" s="25" t="n">
        <v>9</v>
      </c>
      <c r="AP544" s="34" t="n">
        <v>42577</v>
      </c>
      <c r="AQ544" s="34" t="n">
        <v>42576</v>
      </c>
      <c r="AR544" s="46" t="n"/>
      <c r="AS544" s="25" t="n"/>
      <c r="AT544" s="25" t="inlineStr">
        <is>
          <t>Auto de archivo</t>
        </is>
      </c>
      <c r="AU544" s="25" t="n"/>
      <c r="AV544" s="82" t="n"/>
      <c r="AW544" s="82" t="n"/>
      <c r="AX544" s="82" t="n"/>
      <c r="AY544" s="82" t="n"/>
      <c r="AZ544" s="82" t="n"/>
      <c r="BA544" s="82" t="n"/>
      <c r="BB544" s="82" t="n"/>
      <c r="BC544" s="82" t="n"/>
      <c r="BD544" s="82" t="n"/>
      <c r="BE544" s="82" t="n"/>
      <c r="BF544" s="82" t="n"/>
      <c r="BG544" s="82" t="n"/>
      <c r="BH544" s="82" t="n"/>
      <c r="BI544" s="82" t="n"/>
      <c r="BJ544" s="82" t="n"/>
      <c r="BK544" s="82" t="n"/>
      <c r="BL544" s="82" t="n"/>
      <c r="BM544" s="82" t="n"/>
      <c r="BN544" s="82" t="n"/>
      <c r="BO544" s="82" t="n"/>
      <c r="BP544" s="82" t="n"/>
      <c r="BQ544" s="82" t="n"/>
      <c r="BR544" s="82" t="n"/>
      <c r="BS544" s="82" t="n"/>
      <c r="BT544" s="82" t="n"/>
      <c r="BU544" s="82" t="n"/>
      <c r="BV544" s="82" t="n"/>
      <c r="BW544" s="82" t="n"/>
      <c r="BX544" s="82" t="n"/>
      <c r="BY544" s="82" t="n"/>
      <c r="BZ544" s="82" t="n"/>
      <c r="CA544" s="82" t="n"/>
      <c r="CB544" s="82" t="n"/>
      <c r="CC544" s="82" t="n"/>
      <c r="CD544" s="82" t="n"/>
      <c r="CE544" s="82" t="n"/>
      <c r="CF544" s="82" t="n"/>
      <c r="CG544" s="82" t="n"/>
      <c r="CH544" s="82" t="n"/>
    </row>
    <row r="545" customFormat="1" s="62">
      <c r="A545" s="25" t="inlineStr">
        <is>
          <t>547-2016</t>
        </is>
      </c>
      <c r="B545" s="25" t="n">
        <v>402832</v>
      </c>
      <c r="C545" s="25" t="n"/>
      <c r="D545" s="25" t="inlineStr">
        <is>
          <t>ESCOMBROS</t>
        </is>
      </c>
      <c r="E545" s="25" t="n"/>
      <c r="F545" s="25" t="n"/>
      <c r="G545" s="25" t="inlineStr">
        <is>
          <t xml:space="preserve">Instalaron un cut de basura para los escombros y funciona 10 o 12 horas de ruido fuerte </t>
        </is>
      </c>
      <c r="H545" s="25" t="inlineStr">
        <is>
          <t>la comunidad</t>
        </is>
      </c>
      <c r="I545" s="25" t="n"/>
      <c r="J545" s="25" t="n"/>
      <c r="K545" s="25" t="n"/>
      <c r="L545" s="25" t="n"/>
      <c r="M545" s="25" t="n"/>
      <c r="N545" s="25" t="n"/>
      <c r="O545" s="25" t="n"/>
      <c r="P545" s="25" t="n"/>
      <c r="Q545" s="25" t="n"/>
      <c r="R545" s="25" t="inlineStr">
        <is>
          <t>trianon - las antillas</t>
        </is>
      </c>
      <c r="S545" s="55" t="n"/>
      <c r="T545" s="25" t="inlineStr">
        <is>
          <t>no reporta</t>
        </is>
      </c>
      <c r="U545" s="25" t="inlineStr">
        <is>
          <t>no reporta</t>
        </is>
      </c>
      <c r="V545" s="25" t="inlineStr">
        <is>
          <t>constructora - proyecto iris</t>
        </is>
      </c>
      <c r="W545" s="25" t="inlineStr">
        <is>
          <t>CL</t>
        </is>
      </c>
      <c r="X545" s="25" t="n">
        <v>45</v>
      </c>
      <c r="Y545" s="25" t="inlineStr">
        <is>
          <t>A</t>
        </is>
      </c>
      <c r="Z545" s="25" t="inlineStr">
        <is>
          <t>SUR</t>
        </is>
      </c>
      <c r="AA545" s="25" t="n">
        <v>39</v>
      </c>
      <c r="AB545" s="25" t="inlineStr">
        <is>
          <t>B</t>
        </is>
      </c>
      <c r="AC545" s="25" t="n">
        <v>22</v>
      </c>
      <c r="AD545" s="25" t="n"/>
      <c r="AE545" s="25" t="n"/>
      <c r="AF545" s="25" t="inlineStr">
        <is>
          <t>trianon- antillas</t>
        </is>
      </c>
      <c r="AG545" s="25" t="inlineStr">
        <is>
          <t>calle 45A sur # 39B 22</t>
        </is>
      </c>
      <c r="AH545" s="25" t="inlineStr">
        <is>
          <t xml:space="preserve">no reporta </t>
        </is>
      </c>
      <c r="AI545" s="25" t="inlineStr">
        <is>
          <t>no reporta</t>
        </is>
      </c>
      <c r="AJ545" s="25" t="n"/>
      <c r="AK545" s="25" t="n"/>
      <c r="AL545" s="25" t="n"/>
      <c r="AM545" s="25" t="n"/>
      <c r="AN545" s="25" t="n"/>
      <c r="AO545" s="25" t="n">
        <v>7</v>
      </c>
      <c r="AP545" s="34" t="n">
        <v>42577</v>
      </c>
      <c r="AQ545" s="34" t="n">
        <v>42576</v>
      </c>
      <c r="AR545" s="46" t="n"/>
      <c r="AS545" s="25" t="n"/>
      <c r="AT545" s="25" t="inlineStr">
        <is>
          <t>Auto de archivo</t>
        </is>
      </c>
      <c r="AU545" s="25" t="n"/>
      <c r="AV545" s="82" t="n"/>
      <c r="AW545" s="82" t="n"/>
      <c r="AX545" s="82" t="n"/>
      <c r="AY545" s="82" t="n"/>
      <c r="AZ545" s="82" t="n"/>
      <c r="BA545" s="82" t="n"/>
      <c r="BB545" s="82" t="n"/>
      <c r="BC545" s="82" t="n"/>
      <c r="BD545" s="82" t="n"/>
      <c r="BE545" s="82" t="n"/>
      <c r="BF545" s="82" t="n"/>
      <c r="BG545" s="82" t="n"/>
      <c r="BH545" s="82" t="n"/>
      <c r="BI545" s="82" t="n"/>
      <c r="BJ545" s="82" t="n"/>
      <c r="BK545" s="82" t="n"/>
      <c r="BL545" s="82" t="n"/>
      <c r="BM545" s="82" t="n"/>
      <c r="BN545" s="82" t="n"/>
      <c r="BO545" s="82" t="n"/>
      <c r="BP545" s="82" t="n"/>
      <c r="BQ545" s="82" t="n"/>
      <c r="BR545" s="82" t="n"/>
      <c r="BS545" s="82" t="n"/>
      <c r="BT545" s="82" t="n"/>
      <c r="BU545" s="82" t="n"/>
      <c r="BV545" s="82" t="n"/>
      <c r="BW545" s="82" t="n"/>
      <c r="BX545" s="82" t="n"/>
      <c r="BY545" s="82" t="n"/>
      <c r="BZ545" s="82" t="n"/>
      <c r="CA545" s="82" t="n"/>
      <c r="CB545" s="82" t="n"/>
      <c r="CC545" s="82" t="n"/>
      <c r="CD545" s="82" t="n"/>
      <c r="CE545" s="82" t="n"/>
      <c r="CF545" s="82" t="n"/>
      <c r="CG545" s="82" t="n"/>
      <c r="CH545" s="82" t="n"/>
    </row>
    <row r="546" customFormat="1" s="62">
      <c r="A546" s="25" t="inlineStr">
        <is>
          <t>547-2016</t>
        </is>
      </c>
      <c r="B546" s="43" t="inlineStr">
        <is>
          <t>160sae16071543</t>
        </is>
      </c>
      <c r="C546" s="25" t="inlineStr">
        <is>
          <t>HÍDRICO</t>
        </is>
      </c>
      <c r="D546" s="25" t="n"/>
      <c r="E546" s="25" t="n"/>
      <c r="F546" s="25" t="n"/>
      <c r="G546" s="25" t="inlineStr">
        <is>
          <t>verificacion de informe 1607-1543</t>
        </is>
      </c>
      <c r="H546" s="25" t="inlineStr">
        <is>
          <t>de oficio</t>
        </is>
      </c>
      <c r="I546" s="25" t="n"/>
      <c r="J546" s="25" t="n"/>
      <c r="K546" s="25" t="n"/>
      <c r="L546" s="25" t="n"/>
      <c r="M546" s="25" t="n"/>
      <c r="N546" s="25" t="n"/>
      <c r="O546" s="25" t="n"/>
      <c r="P546" s="25" t="n"/>
      <c r="Q546" s="25" t="n"/>
      <c r="R546" s="25" t="n"/>
      <c r="S546" s="25" t="n"/>
      <c r="T546" s="25" t="n"/>
      <c r="U546" s="25" t="n"/>
      <c r="V546" s="55" t="inlineStr">
        <is>
          <t>martin emilio zuluaga</t>
        </is>
      </c>
      <c r="W546" s="25" t="n"/>
      <c r="X546" s="25" t="n"/>
      <c r="Y546" s="25" t="n"/>
      <c r="Z546" s="25" t="n"/>
      <c r="AA546" s="25" t="n"/>
      <c r="AB546" s="25" t="n"/>
      <c r="AC546" s="25" t="n"/>
      <c r="AD546" s="25" t="n"/>
      <c r="AE546" s="25" t="n"/>
      <c r="AF546" s="25" t="inlineStr">
        <is>
          <t>el vallano</t>
        </is>
      </c>
      <c r="AG546" s="25">
        <f>CONCATENATE(W546," ",X546," ",Y546," ",Z546," ",AA546," ",AB546," ",AC546," ",AD546," ",AE546," ",AF546)</f>
        <v/>
      </c>
      <c r="AH546" s="25" t="inlineStr">
        <is>
          <t xml:space="preserve">no reporta </t>
        </is>
      </c>
      <c r="AI546" s="25" t="inlineStr">
        <is>
          <t>no reporta</t>
        </is>
      </c>
      <c r="AJ546" s="25" t="inlineStr">
        <is>
          <t>El Vallano</t>
        </is>
      </c>
      <c r="AK546" s="25" t="n"/>
      <c r="AL546" s="25" t="n"/>
      <c r="AM546" s="25" t="n"/>
      <c r="AN546" s="25" t="n"/>
      <c r="AO546" s="25" t="n">
        <v>11</v>
      </c>
      <c r="AP546" s="34" t="n">
        <v>42578</v>
      </c>
      <c r="AQ546" s="34" t="n">
        <v>42534</v>
      </c>
      <c r="AR546" s="46" t="n"/>
      <c r="AS546" s="25" t="n"/>
      <c r="AT546" s="25" t="inlineStr">
        <is>
          <t>Auto de archivo</t>
        </is>
      </c>
      <c r="AU546" s="25" t="n"/>
      <c r="AV546" s="82" t="n"/>
      <c r="AW546" s="82" t="n"/>
      <c r="AX546" s="82" t="n"/>
      <c r="AY546" s="82" t="n"/>
      <c r="AZ546" s="82" t="n"/>
      <c r="BA546" s="82" t="n"/>
      <c r="BB546" s="82" t="n"/>
      <c r="BC546" s="82" t="n"/>
      <c r="BD546" s="82" t="n"/>
      <c r="BE546" s="82" t="n"/>
      <c r="BF546" s="82" t="n"/>
      <c r="BG546" s="82" t="n"/>
      <c r="BH546" s="82" t="n"/>
      <c r="BI546" s="82" t="n"/>
      <c r="BJ546" s="82" t="n"/>
      <c r="BK546" s="82" t="n"/>
      <c r="BL546" s="82" t="n"/>
      <c r="BM546" s="82" t="n"/>
      <c r="BN546" s="82" t="n"/>
      <c r="BO546" s="82" t="n"/>
      <c r="BP546" s="82" t="n"/>
      <c r="BQ546" s="82" t="n"/>
      <c r="BR546" s="82" t="n"/>
      <c r="BS546" s="82" t="n"/>
      <c r="BT546" s="82" t="n"/>
      <c r="BU546" s="82" t="n"/>
      <c r="BV546" s="82" t="n"/>
      <c r="BW546" s="82" t="n"/>
      <c r="BX546" s="82" t="n"/>
      <c r="BY546" s="82" t="n"/>
      <c r="BZ546" s="82" t="n"/>
      <c r="CA546" s="82" t="n"/>
      <c r="CB546" s="82" t="n"/>
      <c r="CC546" s="82" t="n"/>
      <c r="CD546" s="82" t="n"/>
      <c r="CE546" s="82" t="n"/>
      <c r="CF546" s="82" t="n"/>
      <c r="CG546" s="82" t="n"/>
      <c r="CH546" s="82" t="n"/>
    </row>
    <row r="547" customFormat="1" s="62">
      <c r="A547" s="25" t="inlineStr">
        <is>
          <t>548-2016</t>
        </is>
      </c>
      <c r="B547" s="25" t="n">
        <v>388130</v>
      </c>
      <c r="C547" s="25" t="n"/>
      <c r="D547" s="25" t="inlineStr">
        <is>
          <t>RESIDUOS SOLIDOS</t>
        </is>
      </c>
      <c r="E547" s="25" t="n"/>
      <c r="F547" s="25" t="n"/>
      <c r="G547" s="25" t="inlineStr">
        <is>
          <t>mala disposicion de residuos sólidos</t>
        </is>
      </c>
      <c r="H547" s="25" t="inlineStr">
        <is>
          <t>de oficio</t>
        </is>
      </c>
      <c r="I547" s="25" t="n"/>
      <c r="J547" s="25" t="n"/>
      <c r="K547" s="25" t="n"/>
      <c r="L547" s="25" t="n"/>
      <c r="M547" s="25" t="n"/>
      <c r="N547" s="25" t="n"/>
      <c r="O547" s="25" t="n"/>
      <c r="P547" s="25" t="n"/>
      <c r="Q547" s="25" t="n"/>
      <c r="R547" s="25" t="inlineStr">
        <is>
          <t>san rafael</t>
        </is>
      </c>
      <c r="S547" s="55" t="n"/>
      <c r="T547" s="25" t="inlineStr">
        <is>
          <t>no reporta</t>
        </is>
      </c>
      <c r="U547" s="25" t="inlineStr">
        <is>
          <t>no reporta</t>
        </is>
      </c>
      <c r="V547" s="25" t="inlineStr">
        <is>
          <t>javier Pabon</t>
        </is>
      </c>
      <c r="W547" s="25" t="inlineStr">
        <is>
          <t>CL</t>
        </is>
      </c>
      <c r="X547" s="25" t="n">
        <v>41</v>
      </c>
      <c r="Y547" s="25" t="n"/>
      <c r="Z547" s="25" t="inlineStr">
        <is>
          <t>SUR</t>
        </is>
      </c>
      <c r="AA547" s="25" t="n">
        <v>32</v>
      </c>
      <c r="AB547" s="25" t="n"/>
      <c r="AC547" s="25" t="n">
        <v>14</v>
      </c>
      <c r="AD547" s="25" t="n"/>
      <c r="AE547" s="25" t="n"/>
      <c r="AF547" s="25" t="inlineStr">
        <is>
          <t>san rafael comparendo pedagogico</t>
        </is>
      </c>
      <c r="AG547" s="25" t="inlineStr">
        <is>
          <t>calle 41 sur # 32-14</t>
        </is>
      </c>
      <c r="AH547" s="25" t="inlineStr">
        <is>
          <t xml:space="preserve">no reporta </t>
        </is>
      </c>
      <c r="AI547" s="25" t="inlineStr">
        <is>
          <t>no reporta</t>
        </is>
      </c>
      <c r="AJ547" s="25" t="inlineStr">
        <is>
          <t>San Rafael</t>
        </is>
      </c>
      <c r="AK547" s="25" t="n"/>
      <c r="AL547" s="25" t="n"/>
      <c r="AM547" s="25" t="n"/>
      <c r="AN547" s="25" t="n"/>
      <c r="AO547" s="25" t="n">
        <v>6</v>
      </c>
      <c r="AP547" s="34" t="n">
        <v>42577</v>
      </c>
      <c r="AQ547" s="34" t="n">
        <v>42510</v>
      </c>
      <c r="AR547" s="46" t="n"/>
      <c r="AS547" s="25" t="n"/>
      <c r="AT547" s="25" t="inlineStr">
        <is>
          <t>Auto de archivo</t>
        </is>
      </c>
      <c r="AU547" s="25" t="n"/>
      <c r="AV547" s="82" t="n"/>
      <c r="AW547" s="82" t="n"/>
      <c r="AX547" s="82" t="n"/>
      <c r="AY547" s="82" t="n"/>
      <c r="AZ547" s="82" t="n"/>
      <c r="BA547" s="82" t="n"/>
      <c r="BB547" s="82" t="n"/>
      <c r="BC547" s="82" t="n"/>
      <c r="BD547" s="82" t="n"/>
      <c r="BE547" s="82" t="n"/>
      <c r="BF547" s="82" t="n"/>
      <c r="BG547" s="82" t="n"/>
      <c r="BH547" s="82" t="n"/>
      <c r="BI547" s="82" t="n"/>
      <c r="BJ547" s="82" t="n"/>
      <c r="BK547" s="82" t="n"/>
      <c r="BL547" s="82" t="n"/>
      <c r="BM547" s="82" t="n"/>
      <c r="BN547" s="82" t="n"/>
      <c r="BO547" s="82" t="n"/>
      <c r="BP547" s="82" t="n"/>
      <c r="BQ547" s="82" t="n"/>
      <c r="BR547" s="82" t="n"/>
      <c r="BS547" s="82" t="n"/>
      <c r="BT547" s="82" t="n"/>
      <c r="BU547" s="82" t="n"/>
      <c r="BV547" s="82" t="n"/>
      <c r="BW547" s="82" t="n"/>
      <c r="BX547" s="82" t="n"/>
      <c r="BY547" s="82" t="n"/>
      <c r="BZ547" s="82" t="n"/>
      <c r="CA547" s="82" t="n"/>
      <c r="CB547" s="82" t="n"/>
      <c r="CC547" s="82" t="n"/>
      <c r="CD547" s="82" t="n"/>
      <c r="CE547" s="82" t="n"/>
      <c r="CF547" s="82" t="n"/>
      <c r="CG547" s="82" t="n"/>
      <c r="CH547" s="82" t="n"/>
    </row>
    <row r="548" customFormat="1" s="62">
      <c r="A548" s="25" t="inlineStr">
        <is>
          <t>549-2016</t>
        </is>
      </c>
      <c r="B548" s="25" t="n">
        <v>388129</v>
      </c>
      <c r="C548" s="25" t="n"/>
      <c r="D548" s="25" t="inlineStr">
        <is>
          <t>MATERIALES DE CONSTRUCCIÓN</t>
        </is>
      </c>
      <c r="E548" s="25" t="n"/>
      <c r="F548" s="25" t="n"/>
      <c r="G548" s="25" t="inlineStr">
        <is>
          <t>tela de sarán que esta en inadecuadas condiciones y se acumula como un residuo en este predio</t>
        </is>
      </c>
      <c r="H548" s="25" t="inlineStr">
        <is>
          <t>jose velez</t>
        </is>
      </c>
      <c r="I548" s="25" t="inlineStr">
        <is>
          <t>CL</t>
        </is>
      </c>
      <c r="J548" s="25" t="n">
        <v>48</v>
      </c>
      <c r="K548" s="25" t="inlineStr">
        <is>
          <t>F</t>
        </is>
      </c>
      <c r="L548" s="25" t="inlineStr">
        <is>
          <t>SUR</t>
        </is>
      </c>
      <c r="M548" s="25" t="n">
        <v>40</v>
      </c>
      <c r="N548" s="25" t="n"/>
      <c r="O548" s="25" t="n">
        <v>55</v>
      </c>
      <c r="P548" s="25" t="n"/>
      <c r="Q548" s="25" t="n"/>
      <c r="R548" s="25" t="inlineStr">
        <is>
          <t>señorial</t>
        </is>
      </c>
      <c r="S548" s="55" t="inlineStr">
        <is>
          <t>calle 48 F sur # 40-55</t>
        </is>
      </c>
      <c r="T548" s="25" t="n">
        <v>17167290</v>
      </c>
      <c r="U548" s="25" t="n">
        <v>3135061715</v>
      </c>
      <c r="V548" s="25" t="inlineStr">
        <is>
          <t>clementina uribe de correa</t>
        </is>
      </c>
      <c r="W548" s="25" t="n"/>
      <c r="X548" s="25" t="n"/>
      <c r="Y548" s="25" t="n"/>
      <c r="Z548" s="25" t="n"/>
      <c r="AA548" s="25" t="n"/>
      <c r="AB548" s="25" t="n"/>
      <c r="AC548" s="25" t="n"/>
      <c r="AD548" s="25" t="n"/>
      <c r="AE548" s="25" t="n"/>
      <c r="AF548" s="25" t="inlineStr">
        <is>
          <t xml:space="preserve">cerca a la glorieta virtua lde aguadulce </t>
        </is>
      </c>
      <c r="AG548" s="25" t="inlineStr">
        <is>
          <t>no reporta direccion del perjudicante</t>
        </is>
      </c>
      <c r="AH548" s="25" t="inlineStr">
        <is>
          <t xml:space="preserve">no reporta </t>
        </is>
      </c>
      <c r="AI548" s="25" t="inlineStr">
        <is>
          <t>no reporta</t>
        </is>
      </c>
      <c r="AJ548" s="25" t="n"/>
      <c r="AK548" s="25" t="n"/>
      <c r="AL548" s="25" t="n"/>
      <c r="AM548" s="25" t="n"/>
      <c r="AN548" s="25" t="n"/>
      <c r="AO548" s="25" t="n">
        <v>7</v>
      </c>
      <c r="AP548" s="34" t="n">
        <v>42577</v>
      </c>
      <c r="AQ548" s="34" t="n">
        <v>42563</v>
      </c>
      <c r="AR548" s="46" t="n"/>
      <c r="AS548" s="25" t="n"/>
      <c r="AT548" s="25" t="inlineStr">
        <is>
          <t>Auto de archivo</t>
        </is>
      </c>
      <c r="AU548" s="25" t="n"/>
      <c r="AV548" s="82" t="n"/>
      <c r="AW548" s="82" t="n"/>
      <c r="AX548" s="82" t="n"/>
      <c r="AY548" s="82" t="n"/>
      <c r="AZ548" s="82" t="n"/>
      <c r="BA548" s="82" t="n"/>
      <c r="BB548" s="82" t="n"/>
      <c r="BC548" s="82" t="n"/>
      <c r="BD548" s="82" t="n"/>
      <c r="BE548" s="82" t="n"/>
      <c r="BF548" s="82" t="n"/>
      <c r="BG548" s="82" t="n"/>
      <c r="BH548" s="82" t="n"/>
      <c r="BI548" s="82" t="n"/>
      <c r="BJ548" s="82" t="n"/>
      <c r="BK548" s="82" t="n"/>
      <c r="BL548" s="82" t="n"/>
      <c r="BM548" s="82" t="n"/>
      <c r="BN548" s="82" t="n"/>
      <c r="BO548" s="82" t="n"/>
      <c r="BP548" s="82" t="n"/>
      <c r="BQ548" s="82" t="n"/>
      <c r="BR548" s="82" t="n"/>
      <c r="BS548" s="82" t="n"/>
      <c r="BT548" s="82" t="n"/>
      <c r="BU548" s="82" t="n"/>
      <c r="BV548" s="82" t="n"/>
      <c r="BW548" s="82" t="n"/>
      <c r="BX548" s="82" t="n"/>
      <c r="BY548" s="82" t="n"/>
      <c r="BZ548" s="82" t="n"/>
      <c r="CA548" s="82" t="n"/>
      <c r="CB548" s="82" t="n"/>
      <c r="CC548" s="82" t="n"/>
      <c r="CD548" s="82" t="n"/>
      <c r="CE548" s="82" t="n"/>
      <c r="CF548" s="82" t="n"/>
      <c r="CG548" s="82" t="n"/>
      <c r="CH548" s="82" t="n"/>
    </row>
    <row r="549" customFormat="1" s="62">
      <c r="A549" s="25" t="inlineStr">
        <is>
          <t>550-2016</t>
        </is>
      </c>
      <c r="B549" s="25" t="n">
        <v>385686</v>
      </c>
      <c r="C549" s="25" t="n"/>
      <c r="D549" s="25" t="inlineStr">
        <is>
          <t>RESIDUOS SOLIDOS</t>
        </is>
      </c>
      <c r="E549" s="25" t="n"/>
      <c r="F549" s="25" t="n"/>
      <c r="G549" s="25" t="inlineStr">
        <is>
          <t>se realiza comparaendo pedagogico por quemas de residuos sólidos</t>
        </is>
      </c>
      <c r="H549" s="25" t="inlineStr">
        <is>
          <t>de oficio</t>
        </is>
      </c>
      <c r="I549" s="25" t="n"/>
      <c r="J549" s="25" t="n"/>
      <c r="K549" s="25" t="n"/>
      <c r="L549" s="25" t="n"/>
      <c r="M549" s="25" t="n"/>
      <c r="N549" s="25" t="n"/>
      <c r="O549" s="25" t="n"/>
      <c r="P549" s="25" t="n"/>
      <c r="Q549" s="25" t="n"/>
      <c r="R549" s="25" t="n"/>
      <c r="S549" s="55" t="inlineStr">
        <is>
          <t>no reporta direccion del peticionario</t>
        </is>
      </c>
      <c r="T549" s="25" t="inlineStr">
        <is>
          <t>no reporta</t>
        </is>
      </c>
      <c r="U549" s="25" t="inlineStr">
        <is>
          <t>no reporta</t>
        </is>
      </c>
      <c r="V549" s="25" t="inlineStr">
        <is>
          <t>Juan Guillermo Rios( comparando pedagogico)</t>
        </is>
      </c>
      <c r="W549" s="25" t="n"/>
      <c r="X549" s="25" t="n"/>
      <c r="Y549" s="25" t="n"/>
      <c r="Z549" s="25" t="n"/>
      <c r="AA549" s="25" t="n"/>
      <c r="AB549" s="25" t="n"/>
      <c r="AC549" s="25" t="n"/>
      <c r="AD549" s="25" t="n"/>
      <c r="AE549" s="25" t="n"/>
      <c r="AF549" s="25" t="inlineStr">
        <is>
          <t>vereda perico</t>
        </is>
      </c>
      <c r="AG549" s="25" t="inlineStr">
        <is>
          <t>perico tienda niju</t>
        </is>
      </c>
      <c r="AH549" s="25" t="n">
        <v>15447528</v>
      </c>
      <c r="AI549" s="25" t="n">
        <v>5382976</v>
      </c>
      <c r="AJ549" s="25" t="inlineStr">
        <is>
          <t>Perico</t>
        </is>
      </c>
      <c r="AK549" s="25" t="n"/>
      <c r="AL549" s="25" t="n"/>
      <c r="AM549" s="25" t="n"/>
      <c r="AN549" s="25" t="n"/>
      <c r="AO549" s="25" t="n">
        <v>13</v>
      </c>
      <c r="AP549" s="34" t="n">
        <v>42577</v>
      </c>
      <c r="AQ549" s="34" t="n">
        <v>42415</v>
      </c>
      <c r="AR549" s="46" t="n"/>
      <c r="AS549" s="25" t="n"/>
      <c r="AT549" s="25" t="inlineStr">
        <is>
          <t>Auto de archivo</t>
        </is>
      </c>
      <c r="AU549" s="25" t="n"/>
      <c r="AV549" s="82" t="n"/>
      <c r="AW549" s="82" t="n"/>
      <c r="AX549" s="82" t="n"/>
      <c r="AY549" s="82" t="n"/>
      <c r="AZ549" s="82" t="n"/>
      <c r="BA549" s="82" t="n"/>
      <c r="BB549" s="82" t="n"/>
      <c r="BC549" s="82" t="n"/>
      <c r="BD549" s="82" t="n"/>
      <c r="BE549" s="82" t="n"/>
      <c r="BF549" s="82" t="n"/>
      <c r="BG549" s="82" t="n"/>
      <c r="BH549" s="82" t="n"/>
      <c r="BI549" s="82" t="n"/>
      <c r="BJ549" s="82" t="n"/>
      <c r="BK549" s="82" t="n"/>
      <c r="BL549" s="82" t="n"/>
      <c r="BM549" s="82" t="n"/>
      <c r="BN549" s="82" t="n"/>
      <c r="BO549" s="82" t="n"/>
      <c r="BP549" s="82" t="n"/>
      <c r="BQ549" s="82" t="n"/>
      <c r="BR549" s="82" t="n"/>
      <c r="BS549" s="82" t="n"/>
      <c r="BT549" s="82" t="n"/>
      <c r="BU549" s="82" t="n"/>
      <c r="BV549" s="82" t="n"/>
      <c r="BW549" s="82" t="n"/>
      <c r="BX549" s="82" t="n"/>
      <c r="BY549" s="82" t="n"/>
      <c r="BZ549" s="82" t="n"/>
      <c r="CA549" s="82" t="n"/>
      <c r="CB549" s="82" t="n"/>
      <c r="CC549" s="82" t="n"/>
      <c r="CD549" s="82" t="n"/>
      <c r="CE549" s="82" t="n"/>
      <c r="CF549" s="82" t="n"/>
      <c r="CG549" s="82" t="n"/>
      <c r="CH549" s="82" t="n"/>
    </row>
    <row r="550" customFormat="1" s="62">
      <c r="A550" s="25" t="inlineStr">
        <is>
          <t>550-2016</t>
        </is>
      </c>
      <c r="B550" s="25" t="n">
        <v>401648</v>
      </c>
      <c r="C550" s="25" t="n"/>
      <c r="D550" s="25" t="inlineStr">
        <is>
          <t>ESCOMBROS</t>
        </is>
      </c>
      <c r="E550" s="25" t="n"/>
      <c r="F550" s="25" t="n"/>
      <c r="G550" s="25" t="inlineStr">
        <is>
          <t>Escombros en la via publica</t>
        </is>
      </c>
      <c r="H550" s="25" t="inlineStr">
        <is>
          <t>Carlos Echeverry</t>
        </is>
      </c>
      <c r="I550" s="25" t="n"/>
      <c r="J550" s="25" t="n"/>
      <c r="K550" s="25" t="n"/>
      <c r="L550" s="25" t="n"/>
      <c r="M550" s="25" t="n"/>
      <c r="N550" s="25" t="n"/>
      <c r="O550" s="25" t="n"/>
      <c r="P550" s="25" t="n"/>
      <c r="Q550" s="25" t="n"/>
      <c r="R550" s="25" t="n"/>
      <c r="S550" s="25" t="inlineStr">
        <is>
          <t>n</t>
        </is>
      </c>
      <c r="T550" s="25" t="n">
        <v>3060809</v>
      </c>
      <c r="U550" s="25" t="n">
        <v>70092463</v>
      </c>
      <c r="V550" s="55" t="inlineStr">
        <is>
          <t>Urbanizacion santa catalina - Gloria Gil Moreno</t>
        </is>
      </c>
      <c r="W550" s="25" t="inlineStr">
        <is>
          <t>KR</t>
        </is>
      </c>
      <c r="X550" s="25" t="n">
        <v>24</v>
      </c>
      <c r="Y550" s="25" t="inlineStr">
        <is>
          <t>C</t>
        </is>
      </c>
      <c r="Z550" s="25" t="n"/>
      <c r="AA550" s="25" t="n">
        <v>41</v>
      </c>
      <c r="AB550" s="25" t="n"/>
      <c r="AC550" s="25" t="n">
        <v>70</v>
      </c>
      <c r="AD550" s="25" t="inlineStr">
        <is>
          <t>SUR</t>
        </is>
      </c>
      <c r="AE550" s="25" t="n"/>
      <c r="AF550" s="25" t="inlineStr">
        <is>
          <t>torre 2 apto 207</t>
        </is>
      </c>
      <c r="AG550" s="25">
        <f>CONCATENATE(W550," ",X550," ",Y550," ",Z550," ",AA550," ",AB550," ",AC550," ",AD550," ",AE550," ",AF550)</f>
        <v/>
      </c>
      <c r="AH550" s="25" t="inlineStr">
        <is>
          <t>n</t>
        </is>
      </c>
      <c r="AI550" s="25" t="inlineStr">
        <is>
          <t>no reporta</t>
        </is>
      </c>
      <c r="AJ550" s="25" t="inlineStr">
        <is>
          <t xml:space="preserve">La Mina </t>
        </is>
      </c>
      <c r="AK550" s="25" t="n"/>
      <c r="AL550" s="25" t="n"/>
      <c r="AM550" s="25" t="n"/>
      <c r="AN550" s="25" t="n"/>
      <c r="AO550" s="25" t="n">
        <v>6</v>
      </c>
      <c r="AP550" s="34" t="n">
        <v>42578</v>
      </c>
      <c r="AQ550" s="34" t="n">
        <v>42563</v>
      </c>
      <c r="AR550" s="46" t="n"/>
      <c r="AS550" s="25" t="n"/>
      <c r="AT550" s="25" t="inlineStr">
        <is>
          <t>Auto de archivo</t>
        </is>
      </c>
      <c r="AU550" s="25" t="n"/>
      <c r="AV550" s="82" t="n"/>
      <c r="AW550" s="82" t="n"/>
      <c r="AX550" s="82" t="n"/>
      <c r="AY550" s="82" t="n"/>
      <c r="AZ550" s="82" t="n"/>
      <c r="BA550" s="82" t="n"/>
      <c r="BB550" s="82" t="n"/>
      <c r="BC550" s="82" t="n"/>
      <c r="BD550" s="82" t="n"/>
      <c r="BE550" s="82" t="n"/>
      <c r="BF550" s="82" t="n"/>
      <c r="BG550" s="82" t="n"/>
      <c r="BH550" s="82" t="n"/>
      <c r="BI550" s="82" t="n"/>
      <c r="BJ550" s="82" t="n"/>
      <c r="BK550" s="82" t="n"/>
      <c r="BL550" s="82" t="n"/>
      <c r="BM550" s="82" t="n"/>
      <c r="BN550" s="82" t="n"/>
      <c r="BO550" s="82" t="n"/>
      <c r="BP550" s="82" t="n"/>
      <c r="BQ550" s="82" t="n"/>
      <c r="BR550" s="82" t="n"/>
      <c r="BS550" s="82" t="n"/>
      <c r="BT550" s="82" t="n"/>
      <c r="BU550" s="82" t="n"/>
      <c r="BV550" s="82" t="n"/>
      <c r="BW550" s="82" t="n"/>
      <c r="BX550" s="82" t="n"/>
      <c r="BY550" s="82" t="n"/>
      <c r="BZ550" s="82" t="n"/>
      <c r="CA550" s="82" t="n"/>
      <c r="CB550" s="82" t="n"/>
      <c r="CC550" s="82" t="n"/>
      <c r="CD550" s="82" t="n"/>
      <c r="CE550" s="82" t="n"/>
      <c r="CF550" s="82" t="n"/>
      <c r="CG550" s="82" t="n"/>
      <c r="CH550" s="82" t="n"/>
    </row>
    <row r="551" customFormat="1" s="62">
      <c r="A551" s="25" t="inlineStr">
        <is>
          <t>551 A-2016</t>
        </is>
      </c>
      <c r="B551" s="25" t="n">
        <v>402456</v>
      </c>
      <c r="C551" s="25" t="inlineStr">
        <is>
          <t>HÍDRICO</t>
        </is>
      </c>
      <c r="D551" s="25" t="n"/>
      <c r="E551" s="25" t="n"/>
      <c r="F551" s="25" t="n"/>
      <c r="G551" s="25" t="inlineStr">
        <is>
          <t>verificacion retiro afluente</t>
        </is>
      </c>
      <c r="H551" s="25" t="inlineStr">
        <is>
          <t>de oficio</t>
        </is>
      </c>
      <c r="I551" s="25" t="n"/>
      <c r="J551" s="25" t="n"/>
      <c r="K551" s="25" t="n"/>
      <c r="L551" s="25" t="n"/>
      <c r="M551" s="25" t="n"/>
      <c r="N551" s="25" t="n"/>
      <c r="O551" s="25" t="n"/>
      <c r="P551" s="25" t="n"/>
      <c r="Q551" s="25" t="n"/>
      <c r="R551" s="25" t="n"/>
      <c r="S551" s="55" t="inlineStr">
        <is>
          <t>no reporta direecion del peticionario</t>
        </is>
      </c>
      <c r="T551" s="25" t="inlineStr">
        <is>
          <t>no reporta</t>
        </is>
      </c>
      <c r="U551" s="25" t="inlineStr">
        <is>
          <t>no reporta</t>
        </is>
      </c>
      <c r="V551" s="25" t="inlineStr">
        <is>
          <t>trento</t>
        </is>
      </c>
      <c r="W551" s="25" t="inlineStr">
        <is>
          <t>CL</t>
        </is>
      </c>
      <c r="X551" s="25" t="n">
        <v>27</v>
      </c>
      <c r="Y551" s="25" t="n"/>
      <c r="Z551" s="25" t="inlineStr">
        <is>
          <t>SUR</t>
        </is>
      </c>
      <c r="AA551" s="25" t="n"/>
      <c r="AB551" s="25" t="n"/>
      <c r="AC551" s="25" t="n"/>
      <c r="AD551" s="25" t="n"/>
      <c r="AE551" s="25" t="n"/>
      <c r="AF551" s="25" t="inlineStr">
        <is>
          <t>esmeraldal</t>
        </is>
      </c>
      <c r="AG551" s="25" t="inlineStr">
        <is>
          <t>calle 27 sur via ppal</t>
        </is>
      </c>
      <c r="AH551" s="25" t="inlineStr">
        <is>
          <t xml:space="preserve">no reporta </t>
        </is>
      </c>
      <c r="AI551" s="25" t="inlineStr">
        <is>
          <t>no reporta</t>
        </is>
      </c>
      <c r="AJ551" s="25" t="inlineStr">
        <is>
          <t>El Esmeraldal</t>
        </is>
      </c>
      <c r="AK551" s="25" t="n"/>
      <c r="AL551" s="25" t="n"/>
      <c r="AM551" s="25" t="n"/>
      <c r="AN551" s="25" t="n"/>
      <c r="AO551" s="25" t="n">
        <v>4</v>
      </c>
      <c r="AP551" s="34" t="n">
        <v>42577</v>
      </c>
      <c r="AQ551" s="34" t="n">
        <v>42574</v>
      </c>
      <c r="AR551" s="46" t="n"/>
      <c r="AS551" s="25" t="n"/>
      <c r="AT551" s="25" t="inlineStr">
        <is>
          <t>Auto de archivo</t>
        </is>
      </c>
      <c r="AU551" s="25" t="n"/>
      <c r="AV551" s="82" t="n"/>
      <c r="AW551" s="82" t="n"/>
      <c r="AX551" s="82" t="n"/>
      <c r="AY551" s="82" t="n"/>
      <c r="AZ551" s="82" t="n"/>
      <c r="BA551" s="82" t="n"/>
      <c r="BB551" s="82" t="n"/>
      <c r="BC551" s="82" t="n"/>
      <c r="BD551" s="82" t="n"/>
      <c r="BE551" s="82" t="n"/>
      <c r="BF551" s="82" t="n"/>
      <c r="BG551" s="82" t="n"/>
      <c r="BH551" s="82" t="n"/>
      <c r="BI551" s="82" t="n"/>
      <c r="BJ551" s="82" t="n"/>
      <c r="BK551" s="82" t="n"/>
      <c r="BL551" s="82" t="n"/>
      <c r="BM551" s="82" t="n"/>
      <c r="BN551" s="82" t="n"/>
      <c r="BO551" s="82" t="n"/>
      <c r="BP551" s="82" t="n"/>
      <c r="BQ551" s="82" t="n"/>
      <c r="BR551" s="82" t="n"/>
      <c r="BS551" s="82" t="n"/>
      <c r="BT551" s="82" t="n"/>
      <c r="BU551" s="82" t="n"/>
      <c r="BV551" s="82" t="n"/>
      <c r="BW551" s="82" t="n"/>
      <c r="BX551" s="82" t="n"/>
      <c r="BY551" s="82" t="n"/>
      <c r="BZ551" s="82" t="n"/>
      <c r="CA551" s="82" t="n"/>
      <c r="CB551" s="82" t="n"/>
      <c r="CC551" s="82" t="n"/>
      <c r="CD551" s="82" t="n"/>
      <c r="CE551" s="82" t="n"/>
      <c r="CF551" s="82" t="n"/>
      <c r="CG551" s="82" t="n"/>
      <c r="CH551" s="82" t="n"/>
    </row>
    <row r="552" customFormat="1" s="62">
      <c r="A552" s="25" t="inlineStr">
        <is>
          <t>551-2016</t>
        </is>
      </c>
      <c r="B552" s="25" t="n">
        <v>401930</v>
      </c>
      <c r="C552" s="25" t="inlineStr">
        <is>
          <t>FLORA</t>
        </is>
      </c>
      <c r="D552" s="25" t="n"/>
      <c r="E552" s="25" t="n"/>
      <c r="F552" s="25" t="n"/>
      <c r="G552" s="25" t="inlineStr">
        <is>
          <t>Aplicando quimico a un arbol para secarlo</t>
        </is>
      </c>
      <c r="H552" s="25" t="inlineStr">
        <is>
          <t>aninomo</t>
        </is>
      </c>
      <c r="I552" s="25" t="n"/>
      <c r="J552" s="25" t="n"/>
      <c r="K552" s="25" t="n"/>
      <c r="L552" s="25" t="n"/>
      <c r="M552" s="25" t="n"/>
      <c r="N552" s="25" t="n"/>
      <c r="O552" s="25" t="n"/>
      <c r="P552" s="25" t="n"/>
      <c r="Q552" s="25" t="n"/>
      <c r="R552" s="25" t="n"/>
      <c r="S552" s="25" t="n"/>
      <c r="T552" s="25" t="n"/>
      <c r="U552" s="25" t="n"/>
      <c r="V552" s="55" t="inlineStr">
        <is>
          <t>por determinar</t>
        </is>
      </c>
      <c r="W552" s="25" t="n"/>
      <c r="X552" s="25" t="n"/>
      <c r="Y552" s="25" t="n"/>
      <c r="Z552" s="25" t="n"/>
      <c r="AA552" s="25" t="n"/>
      <c r="AB552" s="25" t="n"/>
      <c r="AC552" s="25" t="n"/>
      <c r="AD552" s="25" t="n"/>
      <c r="AE552" s="25" t="n"/>
      <c r="AF552" s="25" t="inlineStr">
        <is>
          <t>Trasnversal 34 e sur # 32 c 47 la casa esta al fondo</t>
        </is>
      </c>
      <c r="AG552" s="25">
        <f>CONCATENATE(W552," ",X552," ",Y552," ",Z552," ",AA552," ",AB552," ",AC552," ",AD552," ",AE552," ",AF552)</f>
        <v/>
      </c>
      <c r="AH552" s="25" t="inlineStr">
        <is>
          <t>n</t>
        </is>
      </c>
      <c r="AI552" s="25" t="inlineStr">
        <is>
          <t>no reporta</t>
        </is>
      </c>
      <c r="AJ552" s="25" t="inlineStr">
        <is>
          <t>Los Naranjos</t>
        </is>
      </c>
      <c r="AK552" s="25" t="n"/>
      <c r="AL552" s="25" t="n"/>
      <c r="AM552" s="25" t="n"/>
      <c r="AN552" s="25" t="n"/>
      <c r="AO552" s="25" t="n">
        <v>9</v>
      </c>
      <c r="AP552" s="34" t="n">
        <v>42578</v>
      </c>
      <c r="AQ552" s="34" t="n">
        <v>42588</v>
      </c>
      <c r="AR552" s="46" t="n"/>
      <c r="AS552" s="25" t="n"/>
      <c r="AT552" s="25" t="inlineStr">
        <is>
          <t>Auto de archivo</t>
        </is>
      </c>
      <c r="AU552" s="25" t="n"/>
      <c r="AV552" s="82" t="n"/>
      <c r="AW552" s="82" t="n"/>
      <c r="AX552" s="82" t="n"/>
      <c r="AY552" s="82" t="n"/>
      <c r="AZ552" s="82" t="n"/>
      <c r="BA552" s="82" t="n"/>
      <c r="BB552" s="82" t="n"/>
      <c r="BC552" s="82" t="n"/>
      <c r="BD552" s="82" t="n"/>
      <c r="BE552" s="82" t="n"/>
      <c r="BF552" s="82" t="n"/>
      <c r="BG552" s="82" t="n"/>
      <c r="BH552" s="82" t="n"/>
      <c r="BI552" s="82" t="n"/>
      <c r="BJ552" s="82" t="n"/>
      <c r="BK552" s="82" t="n"/>
      <c r="BL552" s="82" t="n"/>
      <c r="BM552" s="82" t="n"/>
      <c r="BN552" s="82" t="n"/>
      <c r="BO552" s="82" t="n"/>
      <c r="BP552" s="82" t="n"/>
      <c r="BQ552" s="82" t="n"/>
      <c r="BR552" s="82" t="n"/>
      <c r="BS552" s="82" t="n"/>
      <c r="BT552" s="82" t="n"/>
      <c r="BU552" s="82" t="n"/>
      <c r="BV552" s="82" t="n"/>
      <c r="BW552" s="82" t="n"/>
      <c r="BX552" s="82" t="n"/>
      <c r="BY552" s="82" t="n"/>
      <c r="BZ552" s="82" t="n"/>
      <c r="CA552" s="82" t="n"/>
      <c r="CB552" s="82" t="n"/>
      <c r="CC552" s="82" t="n"/>
      <c r="CD552" s="82" t="n"/>
      <c r="CE552" s="82" t="n"/>
      <c r="CF552" s="82" t="n"/>
      <c r="CG552" s="82" t="n"/>
      <c r="CH552" s="82" t="n"/>
    </row>
    <row r="553">
      <c r="A553" s="25" t="inlineStr">
        <is>
          <t>552-2016</t>
        </is>
      </c>
      <c r="B553" s="25" t="n">
        <v>401949</v>
      </c>
      <c r="D553" s="25" t="inlineStr">
        <is>
          <t>ESCOMBROS</t>
        </is>
      </c>
      <c r="G553" s="25" t="inlineStr">
        <is>
          <t xml:space="preserve">escombros y material reposando en la servidumbre de mi propiedad </t>
        </is>
      </c>
      <c r="H553" s="25" t="inlineStr">
        <is>
          <t>teresita ruiz pereira</t>
        </is>
      </c>
      <c r="R553" s="25" t="inlineStr">
        <is>
          <t>Cra 43 a # 40 sur 63 apto 9902</t>
        </is>
      </c>
      <c r="S553" s="25">
        <f>CONCATENATE(I553," ",J553," ",K553," ",L553," ",M553," ",N553," ",O553," ",P553," ",Q553," ",R553)</f>
        <v/>
      </c>
      <c r="V553" s="55" t="inlineStr">
        <is>
          <t>javier herrera</t>
        </is>
      </c>
      <c r="AF553" s="25" t="inlineStr">
        <is>
          <t>Cra 43 a # 40 sur 65 interior 220</t>
        </is>
      </c>
      <c r="AG553" s="25">
        <f>CONCATENATE(W553," ",X553," ",Y553," ",Z553," ",AA553," ",AB553," ",AC553," ",AD553," ",AE553," ",AF553)</f>
        <v/>
      </c>
      <c r="AH553" s="25" t="inlineStr">
        <is>
          <t>n</t>
        </is>
      </c>
      <c r="AI553" s="25" t="inlineStr">
        <is>
          <t>no reporta</t>
        </is>
      </c>
      <c r="AJ553" s="25" t="inlineStr">
        <is>
          <t>Alcalá</t>
        </is>
      </c>
      <c r="AO553" s="25" t="n">
        <v>8</v>
      </c>
      <c r="AP553" s="34" t="n">
        <v>42578</v>
      </c>
      <c r="AQ553" s="34" t="n">
        <v>42485</v>
      </c>
      <c r="AR553" s="46" t="n"/>
      <c r="AT553" s="25" t="inlineStr">
        <is>
          <t>Auto de archivo</t>
        </is>
      </c>
    </row>
    <row r="554">
      <c r="A554" s="25" t="inlineStr">
        <is>
          <t>553-2016</t>
        </is>
      </c>
      <c r="B554" s="25" t="n">
        <v>401836</v>
      </c>
      <c r="D554" s="25" t="inlineStr">
        <is>
          <t>ESCOMBROS</t>
        </is>
      </c>
      <c r="G554" s="25" t="inlineStr">
        <is>
          <t xml:space="preserve">escombros en via publica </t>
        </is>
      </c>
      <c r="H554" s="25" t="inlineStr">
        <is>
          <t>de oficio</t>
        </is>
      </c>
      <c r="S554" s="25">
        <f>CONCATENATE(I554," ",J554," ",K554," ",L554," ",M554," ",N554," ",O554," ",P554," ",Q554," ",R554)</f>
        <v/>
      </c>
      <c r="V554" s="55" t="inlineStr">
        <is>
          <t>Dario de jesus muñoz gonzalez</t>
        </is>
      </c>
      <c r="AF554" s="25" t="inlineStr">
        <is>
          <t>Cll 39 d sur frente a la # 24 ee 100 int. 112</t>
        </is>
      </c>
      <c r="AG554" s="25">
        <f>CONCATENATE(W554," ",X554," ",Y554," ",Z554," ",AA554," ",AB554," ",AC554," ",AD554," ",AE554," ",AF554)</f>
        <v/>
      </c>
      <c r="AH554" s="25" t="inlineStr">
        <is>
          <t>n</t>
        </is>
      </c>
      <c r="AI554" s="25" t="inlineStr">
        <is>
          <t>no reporta</t>
        </is>
      </c>
      <c r="AJ554" s="25" t="inlineStr">
        <is>
          <t>San Rafael</t>
        </is>
      </c>
      <c r="AO554" s="25" t="n">
        <v>6</v>
      </c>
      <c r="AP554" s="34" t="n">
        <v>42578</v>
      </c>
      <c r="AQ554" s="34" t="n">
        <v>42607</v>
      </c>
      <c r="AR554" s="46" t="n"/>
      <c r="AT554" s="25" t="inlineStr">
        <is>
          <t>Auto de archivo</t>
        </is>
      </c>
      <c r="AV554" s="38" t="n"/>
      <c r="AX554" s="38" t="n"/>
    </row>
    <row r="555">
      <c r="A555" s="25" t="inlineStr">
        <is>
          <t>554-2016</t>
        </is>
      </c>
      <c r="B555" s="25" t="n">
        <v>401476</v>
      </c>
      <c r="C555" s="25" t="inlineStr">
        <is>
          <t>FAUNA DOMÉSTICA</t>
        </is>
      </c>
      <c r="G555" s="25" t="inlineStr">
        <is>
          <t>El perro de la señora me mordio cuando yo intente separa a mi perro</t>
        </is>
      </c>
      <c r="H555" s="25" t="inlineStr">
        <is>
          <t>lina johana zapata hurtado</t>
        </is>
      </c>
      <c r="R555" s="25" t="inlineStr">
        <is>
          <t>calle 37 b sur # 27 b 81 apto 1001 unidad atalaya de san jorge</t>
        </is>
      </c>
      <c r="S555" s="25">
        <f>CONCATENATE(I555," ",J555," ",K555," ",L555," ",M555," ",N555," ",O555," ",P555," ",Q555," ",R555)</f>
        <v/>
      </c>
      <c r="T555" s="46" t="n"/>
      <c r="V555" s="55" t="inlineStr">
        <is>
          <t xml:space="preserve">juliana restrepo </t>
        </is>
      </c>
      <c r="AF555" s="25" t="inlineStr">
        <is>
          <t>calle 37 b sur # 27 b 81 apto 408 unidad atalaya de san jorge</t>
        </is>
      </c>
      <c r="AG555" s="25">
        <f>CONCATENATE(W555," ",X555," ",Y555," ",Z555," ",AA555," ",AB555," ",AC555," ",AD555," ",AE555," ",AF555)</f>
        <v/>
      </c>
      <c r="AH555" s="25" t="inlineStr">
        <is>
          <t>no reporte</t>
        </is>
      </c>
      <c r="AI555" s="25" t="inlineStr">
        <is>
          <t>no reporta</t>
        </is>
      </c>
      <c r="AJ555" s="25" t="inlineStr">
        <is>
          <t>Loma de las Brujas</t>
        </is>
      </c>
      <c r="AO555" s="25" t="n">
        <v>5</v>
      </c>
      <c r="AP555" s="34" t="n">
        <v>42578</v>
      </c>
      <c r="AQ555" s="34" t="n">
        <v>42607</v>
      </c>
      <c r="AR555" s="46" t="n"/>
      <c r="AT555" s="25" t="inlineStr">
        <is>
          <t>Auto de archivo</t>
        </is>
      </c>
    </row>
    <row r="556">
      <c r="A556" s="25" t="inlineStr">
        <is>
          <t>555-2016</t>
        </is>
      </c>
      <c r="B556" s="25" t="n">
        <v>400671</v>
      </c>
      <c r="C556" s="25" t="inlineStr">
        <is>
          <t>HÍDRICO</t>
        </is>
      </c>
      <c r="G556" s="25" t="inlineStr">
        <is>
          <t>Afectacion a un nacimineto de aguas residuales en el sector de la esperanza</t>
        </is>
      </c>
      <c r="H556" s="25" t="inlineStr">
        <is>
          <t>german velasquez moreno</t>
        </is>
      </c>
      <c r="R556" s="25" t="inlineStr">
        <is>
          <t>vereda las palmas sector la esperanza por donde esta la viergen</t>
        </is>
      </c>
      <c r="S556" s="25">
        <f>CONCATENATE(I556," ",J556," ",K556," ",L556," ",M556," ",N556," ",O556," ",P556," ",Q556," ",R556)</f>
        <v/>
      </c>
      <c r="T556" s="25" t="inlineStr">
        <is>
          <t>n</t>
        </is>
      </c>
      <c r="V556" s="25" t="inlineStr">
        <is>
          <t>german velasquez moreno</t>
        </is>
      </c>
      <c r="AF556" s="25" t="inlineStr">
        <is>
          <t>vereda las palmas sector la esperanza por donde esta la viergen</t>
        </is>
      </c>
      <c r="AG556" s="25">
        <f>CONCATENATE(W556," ",X556," ",Y556," ",Z556," ",AA556," ",AB556," ",AC556," ",AD556," ",AE556," ",AF556)</f>
        <v/>
      </c>
      <c r="AH556" s="25" t="inlineStr">
        <is>
          <t>n</t>
        </is>
      </c>
      <c r="AI556" s="25" t="inlineStr">
        <is>
          <t>no reporta</t>
        </is>
      </c>
      <c r="AJ556" s="25" t="inlineStr">
        <is>
          <t>Las Palmas</t>
        </is>
      </c>
      <c r="AO556" s="25" t="n">
        <v>12</v>
      </c>
      <c r="AP556" s="34" t="n">
        <v>42578</v>
      </c>
      <c r="AQ556" s="34" t="n">
        <v>42624</v>
      </c>
      <c r="AR556" s="46" t="n"/>
      <c r="AT556" s="25" t="inlineStr">
        <is>
          <t>Auto de archivo</t>
        </is>
      </c>
    </row>
    <row r="557">
      <c r="A557" s="25" t="inlineStr">
        <is>
          <t>556-2016</t>
        </is>
      </c>
      <c r="B557" s="25" t="n">
        <v>401336</v>
      </c>
      <c r="C557" s="25" t="inlineStr">
        <is>
          <t>HÍDRICO</t>
        </is>
      </c>
      <c r="G557" s="25" t="inlineStr">
        <is>
          <t>Vertiendo aguas residuales a la via publica</t>
        </is>
      </c>
      <c r="H557" s="25" t="inlineStr">
        <is>
          <t>comunidad</t>
        </is>
      </c>
      <c r="R557" s="25" t="inlineStr">
        <is>
          <t>cra 42 a # 26 a sur 154</t>
        </is>
      </c>
      <c r="S557" s="25">
        <f>CONCATENATE(I557," ",J557," ",K557," ",L557," ",M557," ",N557," ",O557," ",P557," ",Q557," ",R557)</f>
        <v/>
      </c>
      <c r="V557" s="55" t="inlineStr">
        <is>
          <t>yuly</t>
        </is>
      </c>
      <c r="AF557" s="25" t="inlineStr">
        <is>
          <t xml:space="preserve">las orquideas </t>
        </is>
      </c>
      <c r="AG557" s="25">
        <f>CONCATENATE(W557," ",X557," ",Y557," ",Z557," ",AA557," ",AB557," ",AC557," ",AD557," ",AE557," ",AF557)</f>
        <v/>
      </c>
      <c r="AH557" s="25" t="inlineStr">
        <is>
          <t>n</t>
        </is>
      </c>
      <c r="AI557" s="25" t="inlineStr">
        <is>
          <t>no reporta</t>
        </is>
      </c>
      <c r="AJ557" s="25" t="inlineStr">
        <is>
          <t>La Magnolia</t>
        </is>
      </c>
      <c r="AO557" s="25" t="n">
        <v>9</v>
      </c>
      <c r="AP557" s="34" t="n">
        <v>42578</v>
      </c>
      <c r="AQ557" s="34" t="n">
        <v>42570</v>
      </c>
      <c r="AR557" s="46" t="n"/>
      <c r="AT557" s="25" t="inlineStr">
        <is>
          <t>Auto de archivo</t>
        </is>
      </c>
    </row>
    <row r="558">
      <c r="A558" s="25" t="inlineStr">
        <is>
          <t>557-2016 (A)</t>
        </is>
      </c>
      <c r="B558" s="25" t="n">
        <v>400836</v>
      </c>
      <c r="C558" s="25" t="inlineStr">
        <is>
          <t>FAUNA DOMÉSTICA</t>
        </is>
      </c>
      <c r="G558" s="25" t="inlineStr">
        <is>
          <t>Posiblie maltrato en guarderia donde deje mi mascota</t>
        </is>
      </c>
      <c r="H558" s="25" t="inlineStr">
        <is>
          <t>Yuddy del carmen</t>
        </is>
      </c>
      <c r="R558" s="25" t="inlineStr">
        <is>
          <t>Cll 48 # 42 bb 17</t>
        </is>
      </c>
      <c r="S558" s="25">
        <f>CONCATENATE(I558," ",J558," ",K558," ",L558," ",M558," ",N558," ",O558," ",P558," ",Q558," ",R558)</f>
        <v/>
      </c>
      <c r="T558" s="25" t="n">
        <v>5800699</v>
      </c>
      <c r="V558" s="55" t="inlineStr">
        <is>
          <t xml:space="preserve">hotel guarderia 4 </t>
        </is>
      </c>
      <c r="AF558" s="25" t="inlineStr">
        <is>
          <t>loma del chocho</t>
        </is>
      </c>
      <c r="AG558" s="25">
        <f>CONCATENATE(W558," ",X558," ",Y558," ",Z558," ",AA558," ",AB558," ",AC558," ",AD558," ",AE558," ",AF558)</f>
        <v/>
      </c>
      <c r="AH558" s="25" t="inlineStr">
        <is>
          <t>n</t>
        </is>
      </c>
      <c r="AI558" s="25" t="inlineStr">
        <is>
          <t>no reporta</t>
        </is>
      </c>
      <c r="AJ558" s="25" t="inlineStr">
        <is>
          <t>El Chocho</t>
        </is>
      </c>
      <c r="AO558" s="25" t="n">
        <v>5</v>
      </c>
      <c r="AP558" s="34" t="n">
        <v>42578</v>
      </c>
      <c r="AQ558" s="34" t="n">
        <v>42572</v>
      </c>
      <c r="AR558" s="46" t="n"/>
      <c r="AT558" s="25" t="inlineStr">
        <is>
          <t>Auto de archivo</t>
        </is>
      </c>
    </row>
    <row r="559">
      <c r="A559" s="25" t="inlineStr">
        <is>
          <t>556-2016</t>
        </is>
      </c>
      <c r="B559" s="25" t="n">
        <v>401835</v>
      </c>
      <c r="D559" s="25" t="inlineStr">
        <is>
          <t>ESCOMBROS</t>
        </is>
      </c>
      <c r="G559" s="25" t="inlineStr">
        <is>
          <t xml:space="preserve">escombros en via publica </t>
        </is>
      </c>
      <c r="H559" s="25" t="inlineStr">
        <is>
          <t>de oficio</t>
        </is>
      </c>
      <c r="S559" s="25">
        <f>CONCATENATE(I559," ",J559," ",K559," ",L559," ",M559," ",N559," ",O559," ",P559," ",Q559," ",R559)</f>
        <v/>
      </c>
      <c r="V559" s="55" t="inlineStr">
        <is>
          <t>Luz Adriana Garcia Grajales</t>
        </is>
      </c>
      <c r="AG559" s="25">
        <f>CONCATENATE(W559," ",X559," ",Y559," ",Z559," ",AA559," ",AB559," ",AC559," ",AD559," ",AE559," ",AF559)</f>
        <v/>
      </c>
      <c r="AH559" s="25" t="inlineStr">
        <is>
          <t>n</t>
        </is>
      </c>
      <c r="AI559" s="25" t="inlineStr">
        <is>
          <t>no reporta</t>
        </is>
      </c>
      <c r="AJ559" s="25" t="inlineStr">
        <is>
          <t>Alto de Misael</t>
        </is>
      </c>
      <c r="AO559" s="25" t="n">
        <v>3</v>
      </c>
      <c r="AP559" s="34" t="n">
        <v>42578</v>
      </c>
      <c r="AQ559" s="34" t="n">
        <v>42570</v>
      </c>
      <c r="AR559" s="46" t="n"/>
      <c r="AT559" s="25" t="inlineStr">
        <is>
          <t>Auto de archivo</t>
        </is>
      </c>
      <c r="AU559" s="25" t="inlineStr">
        <is>
          <t>La señora Luz se presenta el dia 27-07-2016</t>
        </is>
      </c>
    </row>
    <row r="560">
      <c r="A560" s="25" t="inlineStr">
        <is>
          <t>557-2016 (B)</t>
        </is>
      </c>
      <c r="B560" s="25" t="n">
        <v>402046</v>
      </c>
      <c r="C560" s="25" t="inlineStr">
        <is>
          <t>LOTE-PREDIO</t>
        </is>
      </c>
      <c r="G560" s="25" t="inlineStr">
        <is>
          <t>Descarga de aguas lluvias de manera inadecuada</t>
        </is>
      </c>
      <c r="H560" s="25" t="inlineStr">
        <is>
          <t xml:space="preserve">gladis restrepo </t>
        </is>
      </c>
      <c r="S560" s="25">
        <f>CONCATENATE(I560," ",J560," ",K560," ",L560," ",M560," ",N560," ",O560," ",P560," ",Q560," ",R560)</f>
        <v/>
      </c>
      <c r="T560" s="25" t="n">
        <v>3137267694</v>
      </c>
      <c r="V560" s="55" t="inlineStr">
        <is>
          <t>Constructora Cubica</t>
        </is>
      </c>
      <c r="AF560" s="25" t="inlineStr">
        <is>
          <t>vereda la esperanza parcelacion palma alta lote 17</t>
        </is>
      </c>
      <c r="AG560" s="25">
        <f>CONCATENATE(W560," ",X560," ",Y560," ",Z560," ",AA560," ",AB560," ",AC560," ",AD560," ",AE560," ",AF560)</f>
        <v/>
      </c>
      <c r="AH560" s="25" t="inlineStr">
        <is>
          <t>n</t>
        </is>
      </c>
      <c r="AI560" s="25" t="inlineStr">
        <is>
          <t>no reporta</t>
        </is>
      </c>
      <c r="AJ560" s="25" t="inlineStr">
        <is>
          <t>Las Palmas</t>
        </is>
      </c>
      <c r="AO560" s="25" t="n">
        <v>12</v>
      </c>
      <c r="AP560" s="34" t="n">
        <v>42578</v>
      </c>
      <c r="AQ560" s="34" t="n">
        <v>42935</v>
      </c>
      <c r="AR560" s="46" t="n"/>
      <c r="AT560" s="25" t="inlineStr">
        <is>
          <t>Auto de archivo</t>
        </is>
      </c>
    </row>
    <row r="561">
      <c r="A561" s="25" t="inlineStr">
        <is>
          <t>558-2016</t>
        </is>
      </c>
      <c r="B561" s="25" t="n">
        <v>403173</v>
      </c>
      <c r="C561" s="25" t="inlineStr">
        <is>
          <t>FAUNA DOMÉSTICA</t>
        </is>
      </c>
      <c r="G561" s="25" t="inlineStr">
        <is>
          <t>El perro de la señora paula sanchez ataco a mi perro en via publica</t>
        </is>
      </c>
      <c r="H561" s="25" t="inlineStr">
        <is>
          <t xml:space="preserve">Paula Andrea Velez </t>
        </is>
      </c>
      <c r="R561" s="25" t="inlineStr">
        <is>
          <t>Cll 46 e sur # 39-10</t>
        </is>
      </c>
      <c r="S561" s="25">
        <f>CONCATENATE(I561," ",J561," ",K561," ",L561," ",M561," ",N561," ",O561," ",P561," ",Q561," ",R561)</f>
        <v/>
      </c>
      <c r="T561" s="25" t="n">
        <v>3341080</v>
      </c>
      <c r="V561" s="55" t="inlineStr">
        <is>
          <t>Paula Andrea Calle Sanchez</t>
        </is>
      </c>
      <c r="AF561" s="25" t="inlineStr">
        <is>
          <t>no reporta</t>
        </is>
      </c>
      <c r="AG561" s="25">
        <f>CONCATENATE(W561," ",X561," ",Y561," ",Z561," ",AA561," ",AB561," ",AC561," ",AD561," ",AE561," ",AF561)</f>
        <v/>
      </c>
      <c r="AH561" s="25" t="inlineStr">
        <is>
          <t>5977653 - 3183269305</t>
        </is>
      </c>
      <c r="AI561" s="25" t="inlineStr">
        <is>
          <t>no reporta</t>
        </is>
      </c>
      <c r="AJ561" s="25" t="inlineStr">
        <is>
          <t>San Rafael</t>
        </is>
      </c>
      <c r="AO561" s="25" t="n">
        <v>6</v>
      </c>
      <c r="AP561" s="34" t="n">
        <v>42578</v>
      </c>
      <c r="AQ561" s="34" t="n">
        <v>42717</v>
      </c>
      <c r="AR561" s="46" t="n"/>
      <c r="AT561" s="25" t="inlineStr">
        <is>
          <t>Auto de archivo</t>
        </is>
      </c>
    </row>
    <row r="562">
      <c r="A562" s="25" t="inlineStr">
        <is>
          <t>559-2016</t>
        </is>
      </c>
      <c r="B562" s="25" t="n">
        <v>403411</v>
      </c>
      <c r="C562" s="25" t="inlineStr">
        <is>
          <t>HÍDRICO</t>
        </is>
      </c>
      <c r="G562" s="25" t="inlineStr">
        <is>
          <t>Abrieron un hueco en el tubo y esta se rebosa en algunas casas de la unidad generando perjuicio.</t>
        </is>
      </c>
      <c r="H562" s="25" t="inlineStr">
        <is>
          <t>Alto de San Jorge - Jorge Edgar Pimienta.</t>
        </is>
      </c>
      <c r="R562" s="25" t="inlineStr">
        <is>
          <t>Cra 27 # 23 sur 102</t>
        </is>
      </c>
      <c r="S562" s="25">
        <f>CONCATENATE(I562," ",J562," ",K562," ",L562," ",M562," ",N562," ",O562," ",P562," ",Q562," ",R562)</f>
        <v/>
      </c>
      <c r="U562" s="25" t="n">
        <v>5700666</v>
      </c>
      <c r="V562" s="55" t="inlineStr">
        <is>
          <t>habitantes del barrio zuñiga, usuarios de la cancha.</t>
        </is>
      </c>
      <c r="AF562" s="25" t="inlineStr">
        <is>
          <t>no reporta</t>
        </is>
      </c>
      <c r="AG562" s="25">
        <f>CONCATENATE(W562," ",X562," ",Y562," ",Z562," ",AA562," ",AB562," ",AC562," ",AD562," ",AE562," ",AF562)</f>
        <v/>
      </c>
      <c r="AH562" s="25" t="inlineStr">
        <is>
          <t>n</t>
        </is>
      </c>
      <c r="AI562" s="25" t="inlineStr">
        <is>
          <t>no reporta</t>
        </is>
      </c>
      <c r="AJ562" s="25" t="inlineStr">
        <is>
          <t>Zuñiga</t>
        </is>
      </c>
      <c r="AO562" s="25" t="n">
        <v>4</v>
      </c>
      <c r="AP562" s="34" t="n">
        <v>42579</v>
      </c>
      <c r="AQ562" s="34" t="n">
        <v>42584</v>
      </c>
      <c r="AR562" s="46" t="n"/>
      <c r="AT562" s="25" t="inlineStr">
        <is>
          <t>Auto de archivo</t>
        </is>
      </c>
    </row>
    <row r="563">
      <c r="A563" s="25" t="inlineStr">
        <is>
          <t>560-2016</t>
        </is>
      </c>
      <c r="B563" s="25" t="n">
        <v>403313</v>
      </c>
      <c r="D563" s="25" t="inlineStr">
        <is>
          <t>RESIDUOS SOLIDOS</t>
        </is>
      </c>
      <c r="G563" s="25" t="inlineStr">
        <is>
          <t>Hay un basurero amontonado al lado del garage</t>
        </is>
      </c>
      <c r="H563" s="25" t="inlineStr">
        <is>
          <t>comunidad</t>
        </is>
      </c>
      <c r="I563" s="25" t="inlineStr">
        <is>
          <t>KR</t>
        </is>
      </c>
      <c r="J563" s="25" t="n">
        <v>40</v>
      </c>
      <c r="M563" s="25" t="n">
        <v>46</v>
      </c>
      <c r="R563" s="25" t="inlineStr">
        <is>
          <t>cra 40 con la 46D esquina</t>
        </is>
      </c>
      <c r="S563" s="25" t="inlineStr">
        <is>
          <t>cra 40 con la 46D esquina</t>
        </is>
      </c>
      <c r="T563" s="25" t="inlineStr">
        <is>
          <t>no reporta</t>
        </is>
      </c>
      <c r="U563" s="25" t="inlineStr">
        <is>
          <t>no reporta</t>
        </is>
      </c>
      <c r="V563" s="55" t="inlineStr">
        <is>
          <t>por determinar</t>
        </is>
      </c>
      <c r="X563" s="25" t="n">
        <v>40</v>
      </c>
      <c r="AA563" s="25" t="n">
        <v>46</v>
      </c>
      <c r="AB563" s="25" t="inlineStr">
        <is>
          <t>D</t>
        </is>
      </c>
      <c r="AF563" s="25" t="inlineStr">
        <is>
          <t>no reporta</t>
        </is>
      </c>
      <c r="AG563" s="25" t="inlineStr">
        <is>
          <t>no reporta</t>
        </is>
      </c>
      <c r="AH563" s="25" t="inlineStr">
        <is>
          <t xml:space="preserve">no reporta </t>
        </is>
      </c>
      <c r="AI563" s="25" t="inlineStr">
        <is>
          <t>no reporta</t>
        </is>
      </c>
      <c r="AJ563" s="25" t="inlineStr">
        <is>
          <t>El Trianón</t>
        </is>
      </c>
      <c r="AO563" s="25" t="n">
        <v>7</v>
      </c>
      <c r="AP563" s="34" t="n">
        <v>42583</v>
      </c>
      <c r="AQ563" s="34" t="n">
        <v>42578</v>
      </c>
      <c r="AR563" s="46" t="n"/>
      <c r="AT563" s="25" t="inlineStr">
        <is>
          <t>Auto de archivo</t>
        </is>
      </c>
    </row>
    <row r="564">
      <c r="A564" s="25" t="inlineStr">
        <is>
          <t>561-2016</t>
        </is>
      </c>
      <c r="B564" s="25" t="n">
        <v>403797</v>
      </c>
      <c r="D564" s="25" t="inlineStr">
        <is>
          <t>ESCOMBROS</t>
        </is>
      </c>
      <c r="G564" s="25" t="inlineStr">
        <is>
          <t>Escombros  acumulados hace aprox 2 meses en este sitio y no han sido recogidos. Solicitan atención rápida del caso y respuesta a la solicitante</t>
        </is>
      </c>
      <c r="H564" s="25" t="inlineStr">
        <is>
          <t>Ana Mercedes Arango, Ramon Emilio Arango, Ana joaquina Arango</t>
        </is>
      </c>
      <c r="I564" s="25" t="inlineStr">
        <is>
          <t>TR</t>
        </is>
      </c>
      <c r="J564" s="25" t="n">
        <v>35</v>
      </c>
      <c r="K564" s="25" t="inlineStr">
        <is>
          <t>A</t>
        </is>
      </c>
      <c r="L564" s="25" t="inlineStr">
        <is>
          <t>SUR</t>
        </is>
      </c>
      <c r="M564" s="25" t="n">
        <v>32</v>
      </c>
      <c r="O564" s="25" t="n">
        <v>70</v>
      </c>
      <c r="R564" s="25" t="inlineStr">
        <is>
          <t>Los naranjos</t>
        </is>
      </c>
      <c r="S564" s="25" t="inlineStr">
        <is>
          <t>tv 35 a sur # 32-70</t>
        </is>
      </c>
      <c r="T564" s="25" t="inlineStr">
        <is>
          <t>no reporta</t>
        </is>
      </c>
      <c r="U564" s="25" t="n">
        <v>2702769</v>
      </c>
      <c r="V564" s="55" t="inlineStr">
        <is>
          <t>por determinar</t>
        </is>
      </c>
      <c r="W564" s="25" t="inlineStr">
        <is>
          <t>TR</t>
        </is>
      </c>
      <c r="X564" s="25" t="n">
        <v>35</v>
      </c>
      <c r="Z564" s="25" t="inlineStr">
        <is>
          <t>SUR</t>
        </is>
      </c>
      <c r="AA564" s="25" t="n">
        <v>32</v>
      </c>
      <c r="AC564" s="25" t="n">
        <v>70</v>
      </c>
      <c r="AF564" s="25" t="inlineStr">
        <is>
          <t>los naranjos</t>
        </is>
      </c>
      <c r="AG564" s="25">
        <f>CONCATENATE(W564," ",X564," ",Y564," ",Z564," ",AA564," ",AB564," ",AC564," ",AD564," ",AE564," ",AF564)</f>
        <v/>
      </c>
      <c r="AH564" s="25" t="inlineStr">
        <is>
          <t xml:space="preserve">no reporta </t>
        </is>
      </c>
      <c r="AI564" s="25" t="inlineStr">
        <is>
          <t>no reporta</t>
        </is>
      </c>
      <c r="AJ564" s="25" t="inlineStr">
        <is>
          <t>Los Naranjos</t>
        </is>
      </c>
      <c r="AO564" s="25" t="n">
        <v>9</v>
      </c>
      <c r="AP564" s="34" t="n">
        <v>42583</v>
      </c>
      <c r="AQ564" s="34" t="n">
        <v>42588</v>
      </c>
      <c r="AR564" s="46" t="n"/>
      <c r="AT564" s="25" t="inlineStr">
        <is>
          <t>Auto de archivo</t>
        </is>
      </c>
    </row>
    <row r="565">
      <c r="A565" s="25" t="inlineStr">
        <is>
          <t>562-2016</t>
        </is>
      </c>
      <c r="B565" s="25" t="n">
        <v>403855</v>
      </c>
      <c r="C565" s="25" t="inlineStr">
        <is>
          <t>FAUNA DOMÉSTICA</t>
        </is>
      </c>
      <c r="G565" s="25" t="inlineStr">
        <is>
          <t>el joven de la foto tiene un pitbull si poliza a terceros, no posse certificado de tenencia, deja suelto en la calle y sin bozal, se anexa registro fotografico</t>
        </is>
      </c>
      <c r="H565" s="25" t="inlineStr">
        <is>
          <t>de oficio, amigosdel barrio</t>
        </is>
      </c>
      <c r="I565" s="25" t="inlineStr">
        <is>
          <t>KR</t>
        </is>
      </c>
      <c r="J565" s="25" t="n">
        <v>24</v>
      </c>
      <c r="L565" s="25" t="inlineStr">
        <is>
          <t>SUR</t>
        </is>
      </c>
      <c r="M565" s="25" t="n">
        <v>39</v>
      </c>
      <c r="N565" s="25" t="inlineStr">
        <is>
          <t>DD</t>
        </is>
      </c>
      <c r="O565" s="25" t="n">
        <v>13</v>
      </c>
      <c r="R565" s="25" t="inlineStr">
        <is>
          <t xml:space="preserve">el salado </t>
        </is>
      </c>
      <c r="S565" s="25" t="inlineStr">
        <is>
          <t>cra 24 # 39DD  sur 13</t>
        </is>
      </c>
      <c r="T565" s="25" t="inlineStr">
        <is>
          <t>no reporta</t>
        </is>
      </c>
      <c r="U565" s="25" t="inlineStr">
        <is>
          <t>no reporta</t>
        </is>
      </c>
      <c r="V565" s="55" t="inlineStr">
        <is>
          <t>por determinar</t>
        </is>
      </c>
      <c r="W565" s="25" t="inlineStr">
        <is>
          <t>KR</t>
        </is>
      </c>
      <c r="X565" s="25" t="n">
        <v>24</v>
      </c>
      <c r="AA565" s="25" t="n">
        <v>39</v>
      </c>
      <c r="AB565" s="25" t="inlineStr">
        <is>
          <t>DD</t>
        </is>
      </c>
      <c r="AC565" s="25" t="n">
        <v>13</v>
      </c>
      <c r="AF565" s="25" t="inlineStr">
        <is>
          <t>el salado</t>
        </is>
      </c>
      <c r="AG565" s="25">
        <f>CONCATENATE(W565," ",X565," ",Y565," ",Z565," ",AA565," ",AB565," ",AC565," ",AD565," ",AE565," ",AF565)</f>
        <v/>
      </c>
      <c r="AH565" s="25" t="inlineStr">
        <is>
          <t xml:space="preserve">no reporta </t>
        </is>
      </c>
      <c r="AI565" s="25" t="inlineStr">
        <is>
          <t>no reporta</t>
        </is>
      </c>
      <c r="AJ565" s="25" t="inlineStr">
        <is>
          <t>El Salado</t>
        </is>
      </c>
      <c r="AO565" s="25" t="n">
        <v>6</v>
      </c>
      <c r="AP565" s="34" t="n">
        <v>42583</v>
      </c>
      <c r="AQ565" s="34" t="n">
        <v>42716</v>
      </c>
      <c r="AR565" s="46" t="n"/>
      <c r="AT565" s="25" t="inlineStr">
        <is>
          <t>Auto de archivo</t>
        </is>
      </c>
    </row>
    <row r="566">
      <c r="A566" s="25" t="inlineStr">
        <is>
          <t>563-2016</t>
        </is>
      </c>
      <c r="B566" s="25" t="n">
        <v>403713</v>
      </c>
      <c r="D566" s="25" t="inlineStr">
        <is>
          <t>ESCOMBROS</t>
        </is>
      </c>
      <c r="G566" s="25" t="inlineStr">
        <is>
          <t>Escombros en la via publica</t>
        </is>
      </c>
      <c r="H566" s="25" t="inlineStr">
        <is>
          <t>anonimo</t>
        </is>
      </c>
      <c r="I566" s="25" t="inlineStr">
        <is>
          <t>TR</t>
        </is>
      </c>
      <c r="J566" s="25" t="n">
        <v>35</v>
      </c>
      <c r="K566" s="25" t="inlineStr">
        <is>
          <t>A</t>
        </is>
      </c>
      <c r="L566" s="25" t="inlineStr">
        <is>
          <t>SUR</t>
        </is>
      </c>
      <c r="M566" s="25" t="n">
        <v>32</v>
      </c>
      <c r="O566" s="25" t="n">
        <v>76</v>
      </c>
      <c r="R566" s="25" t="inlineStr">
        <is>
          <t>las margaritas</t>
        </is>
      </c>
      <c r="S566" s="25" t="inlineStr">
        <is>
          <t>tv 35 a sur # 32-70</t>
        </is>
      </c>
      <c r="T566" s="25" t="inlineStr">
        <is>
          <t>no reporta</t>
        </is>
      </c>
      <c r="U566" s="25" t="inlineStr">
        <is>
          <t>no reporta</t>
        </is>
      </c>
      <c r="V566" s="55" t="inlineStr">
        <is>
          <t xml:space="preserve">Diana Estrada </t>
        </is>
      </c>
      <c r="W566" s="25" t="inlineStr">
        <is>
          <t>TR</t>
        </is>
      </c>
      <c r="X566" s="25" t="n">
        <v>35</v>
      </c>
      <c r="Y566" s="25" t="inlineStr">
        <is>
          <t>A</t>
        </is>
      </c>
      <c r="Z566" s="25" t="inlineStr">
        <is>
          <t>SUR</t>
        </is>
      </c>
      <c r="AA566" s="25" t="n">
        <v>32</v>
      </c>
      <c r="AC566" s="25" t="n">
        <v>76</v>
      </c>
      <c r="AF566" s="25" t="inlineStr">
        <is>
          <t>las margaritas</t>
        </is>
      </c>
      <c r="AG566" s="25">
        <f>CONCATENATE(W566," ",X566," ",Y566," ",Z566," ",AA566," ",AB566," ",AC566," ",AD566," ",AE566," ",AF566)</f>
        <v/>
      </c>
      <c r="AH566" s="25" t="inlineStr">
        <is>
          <t xml:space="preserve">no reporta </t>
        </is>
      </c>
      <c r="AI566" s="25" t="inlineStr">
        <is>
          <t>no reporta</t>
        </is>
      </c>
      <c r="AJ566" s="25" t="inlineStr">
        <is>
          <t>Los Naranjos</t>
        </is>
      </c>
      <c r="AP566" s="34" t="n">
        <v>42583</v>
      </c>
      <c r="AQ566" s="34" t="n">
        <v>42588</v>
      </c>
      <c r="AR566" s="46" t="n"/>
      <c r="AT566" s="25" t="inlineStr">
        <is>
          <t>Auto de archivo</t>
        </is>
      </c>
    </row>
    <row r="567">
      <c r="A567" s="25" t="inlineStr">
        <is>
          <t>564-2016</t>
        </is>
      </c>
      <c r="B567" s="25" t="n">
        <v>403868</v>
      </c>
      <c r="D567" s="25" t="inlineStr">
        <is>
          <t>RESIDUOS SOLIDOS</t>
        </is>
      </c>
      <c r="G567" s="25" t="inlineStr">
        <is>
          <t xml:space="preserve">se solicita visita para verificar que cumplan con todos los requisitos pertinentes y para que sean sencibilizados con el tema de residuos </t>
        </is>
      </c>
      <c r="H567" s="25" t="inlineStr">
        <is>
          <t>amigos del barrio</t>
        </is>
      </c>
      <c r="I567" s="25" t="inlineStr">
        <is>
          <t>CL</t>
        </is>
      </c>
      <c r="J567" s="25" t="n">
        <v>40</v>
      </c>
      <c r="K567" s="25" t="inlineStr">
        <is>
          <t>B</t>
        </is>
      </c>
      <c r="L567" s="25" t="inlineStr">
        <is>
          <t>SUR</t>
        </is>
      </c>
      <c r="M567" s="25" t="n">
        <v>27</v>
      </c>
      <c r="N567" s="25" t="inlineStr">
        <is>
          <t>B</t>
        </is>
      </c>
      <c r="O567" s="25" t="n">
        <v>94</v>
      </c>
      <c r="R567" s="25" t="inlineStr">
        <is>
          <t xml:space="preserve">la mina </t>
        </is>
      </c>
      <c r="S567" s="25" t="inlineStr">
        <is>
          <t>calle 40B sur # 27B 94</t>
        </is>
      </c>
      <c r="T567" s="25" t="inlineStr">
        <is>
          <t>no reporta</t>
        </is>
      </c>
      <c r="U567" s="25" t="inlineStr">
        <is>
          <t>no reporta</t>
        </is>
      </c>
      <c r="V567" s="55" t="inlineStr">
        <is>
          <t>veterinaria caninos</t>
        </is>
      </c>
      <c r="W567" s="25" t="inlineStr">
        <is>
          <t>CL</t>
        </is>
      </c>
      <c r="X567" s="25" t="n">
        <v>40</v>
      </c>
      <c r="Y567" s="25" t="inlineStr">
        <is>
          <t>B</t>
        </is>
      </c>
      <c r="Z567" s="25" t="inlineStr">
        <is>
          <t>SUR</t>
        </is>
      </c>
      <c r="AA567" s="25" t="n">
        <v>27</v>
      </c>
      <c r="AB567" s="25" t="inlineStr">
        <is>
          <t>B</t>
        </is>
      </c>
      <c r="AC567" s="25" t="n">
        <v>94</v>
      </c>
      <c r="AF567" s="25" t="inlineStr">
        <is>
          <t>la mina</t>
        </is>
      </c>
      <c r="AG567" s="25">
        <f>CONCATENATE(W567," ",X567," ",Y567," ",Z567," ",AA567," ",AB567," ",AC567," ",AD567," ",AE567," ",AF567)</f>
        <v/>
      </c>
      <c r="AH567" s="25" t="inlineStr">
        <is>
          <t xml:space="preserve">no reporta </t>
        </is>
      </c>
      <c r="AI567" s="25" t="inlineStr">
        <is>
          <t>no reporta</t>
        </is>
      </c>
      <c r="AJ567" s="25" t="inlineStr">
        <is>
          <t xml:space="preserve">La Mina </t>
        </is>
      </c>
      <c r="AO567" s="25" t="n">
        <v>6</v>
      </c>
      <c r="AP567" s="34" t="n">
        <v>42583</v>
      </c>
      <c r="AQ567" s="34" t="n">
        <v>42616</v>
      </c>
      <c r="AR567" s="46" t="n"/>
      <c r="AT567" s="25" t="inlineStr">
        <is>
          <t>Auto de archivo</t>
        </is>
      </c>
    </row>
    <row r="568">
      <c r="A568" s="25" t="inlineStr">
        <is>
          <t>565-2016</t>
        </is>
      </c>
      <c r="B568" s="25" t="n">
        <v>403711</v>
      </c>
      <c r="C568" s="25" t="inlineStr">
        <is>
          <t>HÍDRICO</t>
        </is>
      </c>
      <c r="G568" s="25" t="inlineStr">
        <is>
          <t>las señora  chirley recicla y hace mal uso de este y acumula ropa sucia y aguas estancadas perjudicando a los vecinos</t>
        </is>
      </c>
      <c r="H568" s="25" t="inlineStr">
        <is>
          <t>Oriana Catalina Florez Arboleda</t>
        </is>
      </c>
      <c r="I568" s="25" t="inlineStr">
        <is>
          <t>CL</t>
        </is>
      </c>
      <c r="J568" s="25" t="n">
        <v>40</v>
      </c>
      <c r="K568" s="25" t="inlineStr">
        <is>
          <t>E</t>
        </is>
      </c>
      <c r="L568" s="25" t="inlineStr">
        <is>
          <t>SUR</t>
        </is>
      </c>
      <c r="M568" s="25" t="n">
        <v>25</v>
      </c>
      <c r="N568" s="25" t="inlineStr">
        <is>
          <t>B</t>
        </is>
      </c>
      <c r="O568" s="25" t="n">
        <v>93</v>
      </c>
      <c r="R568" s="25" t="inlineStr">
        <is>
          <t xml:space="preserve">la mina </t>
        </is>
      </c>
      <c r="S568" s="25" t="inlineStr">
        <is>
          <t>calle 40E sur 25b 93</t>
        </is>
      </c>
      <c r="T568" s="25" t="inlineStr">
        <is>
          <t>no reporta</t>
        </is>
      </c>
      <c r="U568" s="25" t="n">
        <v>3137830336</v>
      </c>
      <c r="V568" s="55" t="inlineStr">
        <is>
          <t xml:space="preserve">Shirley  Arboleda </t>
        </is>
      </c>
      <c r="W568" s="25" t="inlineStr">
        <is>
          <t>CL</t>
        </is>
      </c>
      <c r="X568" s="25" t="n">
        <v>40</v>
      </c>
      <c r="Y568" s="25" t="inlineStr">
        <is>
          <t>E</t>
        </is>
      </c>
      <c r="Z568" s="25" t="inlineStr">
        <is>
          <t>SUR</t>
        </is>
      </c>
      <c r="AA568" s="25" t="n">
        <v>25</v>
      </c>
      <c r="AB568" s="25" t="inlineStr">
        <is>
          <t>B</t>
        </is>
      </c>
      <c r="AC568" s="25" t="n">
        <v>93</v>
      </c>
      <c r="AF568" s="25" t="inlineStr">
        <is>
          <t>la mina</t>
        </is>
      </c>
      <c r="AG568" s="25">
        <f>CONCATENATE(W568," ",X568," ",Y568," ",Z568," ",AA568," ",AB568," ",AC568," ",AD568," ",AE568," ",AF568)</f>
        <v/>
      </c>
      <c r="AH568" s="25" t="inlineStr">
        <is>
          <t xml:space="preserve">no reporta </t>
        </is>
      </c>
      <c r="AI568" s="25" t="n">
        <v>3316041</v>
      </c>
      <c r="AJ568" s="25" t="inlineStr">
        <is>
          <t xml:space="preserve">La Mina </t>
        </is>
      </c>
      <c r="AO568" s="25" t="n">
        <v>6</v>
      </c>
      <c r="AP568" s="34" t="n">
        <v>42583</v>
      </c>
      <c r="AQ568" s="34" t="n">
        <v>42616</v>
      </c>
      <c r="AR568" s="46" t="n"/>
      <c r="AT568" s="25" t="inlineStr">
        <is>
          <t>Auto de archivo</t>
        </is>
      </c>
    </row>
    <row r="569">
      <c r="A569" s="25" t="inlineStr">
        <is>
          <t>566-2016</t>
        </is>
      </c>
      <c r="B569" s="25" t="n">
        <v>403926</v>
      </c>
      <c r="C569" s="25" t="inlineStr">
        <is>
          <t>FLORA</t>
        </is>
      </c>
      <c r="G569" s="25" t="inlineStr">
        <is>
          <t>talaron un guayabo que no estaba causando perjuicio en esa unidad, preguntar por jaime</t>
        </is>
      </c>
      <c r="H569" s="25" t="inlineStr">
        <is>
          <t>jaime Munera</t>
        </is>
      </c>
      <c r="R569" s="25" t="inlineStr">
        <is>
          <t>bosques de san carlos</t>
        </is>
      </c>
      <c r="S569" s="25" t="inlineStr">
        <is>
          <t>no reporta nomenclatura el peticionario</t>
        </is>
      </c>
      <c r="T569" s="25" t="inlineStr">
        <is>
          <t>no reporta</t>
        </is>
      </c>
      <c r="U569" s="25" t="inlineStr">
        <is>
          <t>no reporta</t>
        </is>
      </c>
      <c r="V569" s="55" t="inlineStr">
        <is>
          <t>Bosque de san carlos arriba del oasis al frente de parques de la gloria</t>
        </is>
      </c>
      <c r="AF569" s="25" t="inlineStr">
        <is>
          <t>subiendo por el oasis</t>
        </is>
      </c>
      <c r="AG569" s="25" t="inlineStr">
        <is>
          <t>no reporta nomenclatura</t>
        </is>
      </c>
      <c r="AH569" s="25" t="inlineStr">
        <is>
          <t xml:space="preserve">no reporta </t>
        </is>
      </c>
      <c r="AI569" s="25" t="inlineStr">
        <is>
          <t>no reporta</t>
        </is>
      </c>
      <c r="AJ569" s="25" t="inlineStr">
        <is>
          <t>Las Antillas</t>
        </is>
      </c>
      <c r="AO569" s="25" t="n">
        <v>7</v>
      </c>
      <c r="AP569" s="34" t="n">
        <v>42583</v>
      </c>
      <c r="AQ569" s="34" t="n">
        <v>42620</v>
      </c>
      <c r="AR569" s="46" t="n"/>
      <c r="AT569" s="25" t="inlineStr">
        <is>
          <t>Auto de archivo</t>
        </is>
      </c>
    </row>
    <row r="570">
      <c r="A570" s="25" t="inlineStr">
        <is>
          <t>567-2016</t>
        </is>
      </c>
      <c r="B570" s="25" t="n">
        <v>393962</v>
      </c>
      <c r="D570" s="25" t="inlineStr">
        <is>
          <t>RESIDUOS SOLIDOS</t>
        </is>
      </c>
      <c r="G570" s="25" t="inlineStr">
        <is>
          <t>población indigena que acumula residuos sólidos en la zona de esta usuaria</t>
        </is>
      </c>
      <c r="H570" s="25" t="inlineStr">
        <is>
          <t>Gisela  uribe</t>
        </is>
      </c>
      <c r="I570" s="25" t="inlineStr">
        <is>
          <t>TR</t>
        </is>
      </c>
      <c r="J570" s="25" t="n">
        <v>34</v>
      </c>
      <c r="K570" s="25" t="inlineStr">
        <is>
          <t>D</t>
        </is>
      </c>
      <c r="L570" s="25" t="inlineStr">
        <is>
          <t>SUR</t>
        </is>
      </c>
      <c r="M570" s="25" t="n">
        <v>33</v>
      </c>
      <c r="O570" s="25" t="n">
        <v>14</v>
      </c>
      <c r="R570" s="25" t="inlineStr">
        <is>
          <t>obrero</t>
        </is>
      </c>
      <c r="S570" s="25" t="inlineStr">
        <is>
          <t>tv 34D  sur # 33-14</t>
        </is>
      </c>
      <c r="T570" s="25" t="inlineStr">
        <is>
          <t>CC # 32206441</t>
        </is>
      </c>
      <c r="U570" s="25" t="inlineStr">
        <is>
          <t>tel  2769156- 3195710062</t>
        </is>
      </c>
      <c r="V570" s="55" t="inlineStr">
        <is>
          <t>por determinar</t>
        </is>
      </c>
      <c r="W570" s="25" t="inlineStr">
        <is>
          <t>TR</t>
        </is>
      </c>
      <c r="X570" s="25" t="n">
        <v>34</v>
      </c>
      <c r="Y570" s="25" t="inlineStr">
        <is>
          <t>D</t>
        </is>
      </c>
      <c r="Z570" s="25" t="inlineStr">
        <is>
          <t>SUR</t>
        </is>
      </c>
      <c r="AA570" s="25" t="n">
        <v>33</v>
      </c>
      <c r="AC570" s="25" t="n">
        <v>14</v>
      </c>
      <c r="AF570" s="25" t="inlineStr">
        <is>
          <t>obrero</t>
        </is>
      </c>
      <c r="AG570" s="25" t="inlineStr">
        <is>
          <t>tv 34D sur # 33-14</t>
        </is>
      </c>
      <c r="AH570" s="25" t="inlineStr">
        <is>
          <t xml:space="preserve">no reporta </t>
        </is>
      </c>
      <c r="AI570" s="25" t="inlineStr">
        <is>
          <t>no reporta</t>
        </is>
      </c>
      <c r="AJ570" s="25" t="inlineStr">
        <is>
          <t>Obrero</t>
        </is>
      </c>
      <c r="AO570" s="25" t="n">
        <v>9</v>
      </c>
      <c r="AP570" s="34" t="n">
        <v>42583</v>
      </c>
      <c r="AQ570" s="34" t="n">
        <v>42541</v>
      </c>
      <c r="AR570" s="46" t="n"/>
      <c r="AT570" s="25" t="inlineStr">
        <is>
          <t>Auto de archivo</t>
        </is>
      </c>
    </row>
    <row r="571">
      <c r="A571" s="25" t="inlineStr">
        <is>
          <t>568-2016</t>
        </is>
      </c>
      <c r="B571" s="25" t="n">
        <v>404107</v>
      </c>
      <c r="G571" s="25" t="inlineStr">
        <is>
          <t xml:space="preserve">queja por ruido en la trv 32 bajando hacia el asilo revivir </t>
        </is>
      </c>
      <c r="H571" s="25" t="inlineStr">
        <is>
          <t>cominidad</t>
        </is>
      </c>
      <c r="I571" s="25" t="inlineStr">
        <is>
          <t>TR</t>
        </is>
      </c>
      <c r="J571" s="25" t="n">
        <v>32</v>
      </c>
      <c r="L571" s="25" t="inlineStr">
        <is>
          <t>SUR</t>
        </is>
      </c>
      <c r="M571" s="25" t="n">
        <v>31</v>
      </c>
      <c r="N571" s="25" t="inlineStr">
        <is>
          <t>E</t>
        </is>
      </c>
      <c r="O571" s="25" t="n">
        <v>68</v>
      </c>
      <c r="R571" s="25" t="inlineStr">
        <is>
          <t>la magnolia</t>
        </is>
      </c>
      <c r="S571" s="25" t="inlineStr">
        <is>
          <t>tv 32 sur # 31E 68</t>
        </is>
      </c>
      <c r="T571" s="25" t="inlineStr">
        <is>
          <t>no reporta</t>
        </is>
      </c>
      <c r="U571" s="25" t="inlineStr">
        <is>
          <t>no reporta</t>
        </is>
      </c>
      <c r="V571" s="55" t="inlineStr">
        <is>
          <t xml:space="preserve">Mac mantenimiento a calderas SAS </t>
        </is>
      </c>
      <c r="W571" s="25" t="inlineStr">
        <is>
          <t>TR</t>
        </is>
      </c>
      <c r="X571" s="25" t="n">
        <v>32</v>
      </c>
      <c r="Z571" s="25" t="inlineStr">
        <is>
          <t>SUR</t>
        </is>
      </c>
      <c r="AA571" s="25" t="n">
        <v>31</v>
      </c>
      <c r="AB571" s="25" t="inlineStr">
        <is>
          <t>E</t>
        </is>
      </c>
      <c r="AC571" s="25" t="n">
        <v>68</v>
      </c>
      <c r="AF571" s="25" t="inlineStr">
        <is>
          <t>la magnolia</t>
        </is>
      </c>
      <c r="AG571" s="25" t="inlineStr">
        <is>
          <t>tv 32 sur 31E 68</t>
        </is>
      </c>
      <c r="AH571" s="25" t="n">
        <v>4485594</v>
      </c>
      <c r="AJ571" s="25" t="inlineStr">
        <is>
          <t>La Magnolia</t>
        </is>
      </c>
      <c r="AO571" s="25" t="n">
        <v>9</v>
      </c>
      <c r="AP571" s="34" t="n">
        <v>42583</v>
      </c>
      <c r="AQ571" s="34" t="n">
        <v>42577</v>
      </c>
      <c r="AR571" s="46" t="n"/>
      <c r="AT571" s="25" t="inlineStr">
        <is>
          <t>Auto de archivo</t>
        </is>
      </c>
    </row>
    <row r="572">
      <c r="A572" s="25" t="inlineStr">
        <is>
          <t>569-2016</t>
        </is>
      </c>
      <c r="B572" s="25" t="n">
        <v>404102</v>
      </c>
      <c r="C572" s="25" t="inlineStr">
        <is>
          <t>SUELO</t>
        </is>
      </c>
      <c r="G572" s="25" t="inlineStr">
        <is>
          <t>esta tirando el material vegetal al guadual y no deja progresar el guadual</t>
        </is>
      </c>
      <c r="H572" s="25" t="inlineStr">
        <is>
          <t>comunidad</t>
        </is>
      </c>
      <c r="I572" s="25" t="inlineStr">
        <is>
          <t>DG</t>
        </is>
      </c>
      <c r="J572" s="25" t="n">
        <v>31</v>
      </c>
      <c r="K572" s="25" t="inlineStr">
        <is>
          <t>A</t>
        </is>
      </c>
      <c r="M572" s="25" t="n">
        <v>34</v>
      </c>
      <c r="N572" s="25" t="inlineStr">
        <is>
          <t>E</t>
        </is>
      </c>
      <c r="O572" s="25" t="n">
        <v>30</v>
      </c>
      <c r="R572" s="25" t="inlineStr">
        <is>
          <t>sebastiana</t>
        </is>
      </c>
      <c r="S572" s="25" t="inlineStr">
        <is>
          <t>dg 31a # 34E 30</t>
        </is>
      </c>
      <c r="T572" s="25" t="inlineStr">
        <is>
          <t>no reporta</t>
        </is>
      </c>
      <c r="U572" s="25" t="inlineStr">
        <is>
          <t>no reporta</t>
        </is>
      </c>
      <c r="V572" s="55" t="inlineStr">
        <is>
          <t>por determinar</t>
        </is>
      </c>
      <c r="W572" s="25" t="inlineStr">
        <is>
          <t>DG</t>
        </is>
      </c>
      <c r="X572" s="25" t="n">
        <v>31</v>
      </c>
      <c r="Y572" s="25" t="inlineStr">
        <is>
          <t>A</t>
        </is>
      </c>
      <c r="AA572" s="25" t="n">
        <v>34</v>
      </c>
      <c r="AB572" s="25" t="inlineStr">
        <is>
          <t>E</t>
        </is>
      </c>
      <c r="AC572" s="25" t="n">
        <v>30</v>
      </c>
      <c r="AF572" s="25" t="inlineStr">
        <is>
          <t xml:space="preserve">sebasriana </t>
        </is>
      </c>
      <c r="AG572" s="25" t="inlineStr">
        <is>
          <t>dg 31a # 34e 30</t>
        </is>
      </c>
      <c r="AH572" s="25" t="inlineStr">
        <is>
          <t xml:space="preserve">no reporta </t>
        </is>
      </c>
      <c r="AI572" s="25" t="inlineStr">
        <is>
          <t>no reporta</t>
        </is>
      </c>
      <c r="AJ572" s="25" t="inlineStr">
        <is>
          <t>La Sebastiana</t>
        </is>
      </c>
      <c r="AO572" s="25" t="n">
        <v>3</v>
      </c>
      <c r="AP572" s="34" t="n">
        <v>42583</v>
      </c>
      <c r="AQ572" s="34" t="n">
        <v>42616</v>
      </c>
      <c r="AR572" s="46" t="n"/>
      <c r="AT572" s="25" t="inlineStr">
        <is>
          <t>Auto de archivo</t>
        </is>
      </c>
    </row>
    <row r="573">
      <c r="A573" s="25" t="inlineStr">
        <is>
          <t>570-2016</t>
        </is>
      </c>
      <c r="B573" s="25" t="n">
        <v>404105</v>
      </c>
      <c r="C573" s="25" t="inlineStr">
        <is>
          <t>FLORA</t>
        </is>
      </c>
      <c r="G573" s="25" t="inlineStr">
        <is>
          <t>Daño dos jardineras porque va a construir,  los arboles se llaman azar de la india</t>
        </is>
      </c>
      <c r="H573" s="25" t="inlineStr">
        <is>
          <t>comuidad</t>
        </is>
      </c>
      <c r="I573" s="25" t="inlineStr">
        <is>
          <t>DG</t>
        </is>
      </c>
      <c r="J573" s="25" t="n">
        <v>31</v>
      </c>
      <c r="K573" s="25" t="inlineStr">
        <is>
          <t>A</t>
        </is>
      </c>
      <c r="M573" s="25" t="n">
        <v>34</v>
      </c>
      <c r="N573" s="25" t="inlineStr">
        <is>
          <t>E</t>
        </is>
      </c>
      <c r="O573" s="25" t="n">
        <v>20</v>
      </c>
      <c r="R573" s="25" t="inlineStr">
        <is>
          <t>sebastiana</t>
        </is>
      </c>
      <c r="S573" s="25" t="inlineStr">
        <is>
          <t>dg 31a # 34E 30</t>
        </is>
      </c>
      <c r="T573" s="25" t="inlineStr">
        <is>
          <t>no reporta</t>
        </is>
      </c>
      <c r="U573" s="25" t="inlineStr">
        <is>
          <t>no reporta</t>
        </is>
      </c>
      <c r="V573" s="55" t="inlineStr">
        <is>
          <t>por detrminar</t>
        </is>
      </c>
      <c r="W573" s="25" t="inlineStr">
        <is>
          <t>DG</t>
        </is>
      </c>
      <c r="X573" s="25" t="n">
        <v>31</v>
      </c>
      <c r="Y573" s="25" t="inlineStr">
        <is>
          <t>A</t>
        </is>
      </c>
      <c r="AA573" s="25" t="n">
        <v>34</v>
      </c>
      <c r="AB573" s="25" t="inlineStr">
        <is>
          <t>E</t>
        </is>
      </c>
      <c r="AC573" s="25" t="n">
        <v>20</v>
      </c>
      <c r="AF573" s="25" t="inlineStr">
        <is>
          <t>sebastiana</t>
        </is>
      </c>
      <c r="AG573" s="25" t="inlineStr">
        <is>
          <t>dg 31a # 34e 30</t>
        </is>
      </c>
      <c r="AH573" s="25" t="inlineStr">
        <is>
          <t xml:space="preserve">no reporta </t>
        </is>
      </c>
      <c r="AI573" s="25" t="inlineStr">
        <is>
          <t>no reporta</t>
        </is>
      </c>
      <c r="AJ573" s="25" t="inlineStr">
        <is>
          <t>La Sebastiana</t>
        </is>
      </c>
      <c r="AO573" s="25" t="n">
        <v>3</v>
      </c>
      <c r="AP573" s="34" t="n">
        <v>42583</v>
      </c>
      <c r="AQ573" s="34" t="n">
        <v>42631</v>
      </c>
      <c r="AR573" s="46" t="n"/>
      <c r="AT573" s="25" t="inlineStr">
        <is>
          <t>Auto de archivo</t>
        </is>
      </c>
    </row>
    <row r="574">
      <c r="A574" s="25" t="inlineStr">
        <is>
          <t>571-2016</t>
        </is>
      </c>
      <c r="B574" s="25" t="n">
        <v>404106</v>
      </c>
      <c r="C574" s="25" t="inlineStr">
        <is>
          <t>FLORA</t>
        </is>
      </c>
      <c r="G574" s="25" t="inlineStr">
        <is>
          <t>habia un limón de dos metros y la mama de la dueña de la casa lo argollo, ella queria reponerlo entonces que lo reponga</t>
        </is>
      </c>
      <c r="H574" s="25" t="inlineStr">
        <is>
          <t>comunidad</t>
        </is>
      </c>
      <c r="I574" s="25" t="inlineStr">
        <is>
          <t>CL</t>
        </is>
      </c>
      <c r="J574" s="25" t="n">
        <v>36</v>
      </c>
      <c r="K574" s="25" t="inlineStr">
        <is>
          <t>E</t>
        </is>
      </c>
      <c r="M574" s="25" t="n">
        <v>29</v>
      </c>
      <c r="N574" s="25" t="inlineStr">
        <is>
          <t>A</t>
        </is>
      </c>
      <c r="O574" s="25" t="n">
        <v>6</v>
      </c>
      <c r="R574" s="25" t="inlineStr">
        <is>
          <t>la pradera</t>
        </is>
      </c>
      <c r="S574" s="25" t="inlineStr">
        <is>
          <t>calle 36e # 29a 06</t>
        </is>
      </c>
      <c r="T574" s="25" t="inlineStr">
        <is>
          <t>no reporta</t>
        </is>
      </c>
      <c r="U574" s="25" t="inlineStr">
        <is>
          <t>no reporta</t>
        </is>
      </c>
      <c r="V574" s="55" t="inlineStr">
        <is>
          <t>por determinar</t>
        </is>
      </c>
      <c r="W574" s="25" t="inlineStr">
        <is>
          <t>CL</t>
        </is>
      </c>
      <c r="X574" s="25" t="n">
        <v>36</v>
      </c>
      <c r="Y574" s="25" t="inlineStr">
        <is>
          <t>E</t>
        </is>
      </c>
      <c r="AA574" s="25" t="n">
        <v>29</v>
      </c>
      <c r="AB574" s="25" t="inlineStr">
        <is>
          <t>A</t>
        </is>
      </c>
      <c r="AC574" s="25" t="n">
        <v>6</v>
      </c>
      <c r="AF574" s="25" t="inlineStr">
        <is>
          <t>la pradera</t>
        </is>
      </c>
      <c r="AG574" s="25" t="inlineStr">
        <is>
          <t>calle 36e # 29a 06</t>
        </is>
      </c>
      <c r="AH574" s="25" t="inlineStr">
        <is>
          <t xml:space="preserve">no reporta </t>
        </is>
      </c>
      <c r="AI574" s="25" t="inlineStr">
        <is>
          <t>no reporta</t>
        </is>
      </c>
      <c r="AJ574" s="25" t="inlineStr">
        <is>
          <t>La Pradera</t>
        </is>
      </c>
      <c r="AO574" s="25" t="n">
        <v>5</v>
      </c>
      <c r="AP574" s="34" t="n">
        <v>42583</v>
      </c>
      <c r="AQ574" s="34" t="n">
        <v>42618</v>
      </c>
      <c r="AR574" s="46" t="n"/>
      <c r="AT574" s="25" t="inlineStr">
        <is>
          <t>Auto de archivo</t>
        </is>
      </c>
    </row>
    <row r="575">
      <c r="A575" s="25" t="inlineStr">
        <is>
          <t>572-2016</t>
        </is>
      </c>
      <c r="B575" s="25" t="n">
        <v>404313</v>
      </c>
      <c r="C575" s="25" t="inlineStr">
        <is>
          <t>FAUNA DOMÉSTICA</t>
        </is>
      </c>
      <c r="G575" s="25" t="inlineStr">
        <is>
          <t>el perro de este apartamento lo sacan sin bozal ni trailla, en el dia de hoy intento atacarme dejandome un morado en el brazo, si no es porque me guardo en el asensor el ataaque hubiera sido peor</t>
        </is>
      </c>
      <c r="H575" s="25" t="inlineStr">
        <is>
          <t>Maria del carmen vasquez restrepo</t>
        </is>
      </c>
      <c r="I575" s="25" t="inlineStr">
        <is>
          <t>KR</t>
        </is>
      </c>
      <c r="J575" s="25" t="n">
        <v>24</v>
      </c>
      <c r="K575" s="25" t="inlineStr">
        <is>
          <t>B</t>
        </is>
      </c>
      <c r="M575" s="25" t="n">
        <v>40</v>
      </c>
      <c r="N575" s="25" t="inlineStr">
        <is>
          <t>A</t>
        </is>
      </c>
      <c r="O575" s="25" t="n">
        <v>52</v>
      </c>
      <c r="P575" s="25" t="inlineStr">
        <is>
          <t>SUR</t>
        </is>
      </c>
      <c r="R575" s="25" t="inlineStr">
        <is>
          <t xml:space="preserve">la mina </t>
        </is>
      </c>
      <c r="S575" s="25" t="inlineStr">
        <is>
          <t>cra 24b #40a sur 52 torre 6 apto 219</t>
        </is>
      </c>
      <c r="T575" s="25" t="inlineStr">
        <is>
          <t>no reporta</t>
        </is>
      </c>
      <c r="U575" s="25" t="inlineStr">
        <is>
          <t>no reporta</t>
        </is>
      </c>
      <c r="V575" s="55" t="inlineStr">
        <is>
          <t>por determinar</t>
        </is>
      </c>
      <c r="W575" s="25" t="inlineStr">
        <is>
          <t>KR</t>
        </is>
      </c>
      <c r="X575" s="25" t="n">
        <v>24</v>
      </c>
      <c r="Y575" s="25" t="inlineStr">
        <is>
          <t>B</t>
        </is>
      </c>
      <c r="Z575" s="25" t="inlineStr">
        <is>
          <t>SUR</t>
        </is>
      </c>
      <c r="AA575" s="25" t="n">
        <v>40</v>
      </c>
      <c r="AC575" s="25" t="n">
        <v>52</v>
      </c>
      <c r="AF575" s="25" t="inlineStr">
        <is>
          <t>la mina</t>
        </is>
      </c>
      <c r="AG575" s="25" t="inlineStr">
        <is>
          <t>cra 24B # 40a sur 52 apto 517</t>
        </is>
      </c>
      <c r="AH575" s="25" t="inlineStr">
        <is>
          <t xml:space="preserve">no reporta </t>
        </is>
      </c>
      <c r="AI575" s="25" t="inlineStr">
        <is>
          <t>no reporta</t>
        </is>
      </c>
      <c r="AJ575" s="25" t="inlineStr">
        <is>
          <t xml:space="preserve">La Mina </t>
        </is>
      </c>
      <c r="AO575" s="25" t="n">
        <v>6</v>
      </c>
      <c r="AP575" s="34" t="n">
        <v>42583</v>
      </c>
      <c r="AQ575" s="34" t="n">
        <v>42620</v>
      </c>
      <c r="AR575" s="46" t="n"/>
      <c r="AT575" s="25" t="inlineStr">
        <is>
          <t>Auto de archivo</t>
        </is>
      </c>
    </row>
    <row r="576">
      <c r="A576" s="25" t="inlineStr">
        <is>
          <t>573-2016</t>
        </is>
      </c>
      <c r="B576" s="25" t="n">
        <v>404819</v>
      </c>
      <c r="D576" s="25" t="inlineStr">
        <is>
          <t>RESIDUOS SOLIDOS</t>
        </is>
      </c>
      <c r="G576" s="25" t="inlineStr">
        <is>
          <t>Mala disposición de residuos sólidos ( comparendo)</t>
        </is>
      </c>
      <c r="H576" s="25" t="inlineStr">
        <is>
          <t>De oficio</t>
        </is>
      </c>
      <c r="I576" s="25" t="inlineStr">
        <is>
          <t>KR</t>
        </is>
      </c>
      <c r="J576" s="25" t="n">
        <v>46</v>
      </c>
      <c r="M576" s="25" t="n">
        <v>19</v>
      </c>
      <c r="O576" s="25" t="n">
        <v>130</v>
      </c>
      <c r="P576" s="25" t="inlineStr">
        <is>
          <t>SUR</t>
        </is>
      </c>
      <c r="R576" s="25" t="inlineStr">
        <is>
          <t>zuñiga</t>
        </is>
      </c>
      <c r="S576" s="25" t="inlineStr">
        <is>
          <t>cra 46 19 sur 130</t>
        </is>
      </c>
      <c r="T576" s="25" t="inlineStr">
        <is>
          <t>no reporta</t>
        </is>
      </c>
      <c r="U576" s="25" t="inlineStr">
        <is>
          <t>no reporta</t>
        </is>
      </c>
      <c r="V576" s="55" t="inlineStr">
        <is>
          <t xml:space="preserve">nodo coworking </t>
        </is>
      </c>
      <c r="W576" s="25" t="inlineStr">
        <is>
          <t>KR</t>
        </is>
      </c>
      <c r="X576" s="25" t="n">
        <v>46</v>
      </c>
      <c r="Z576" s="25" t="inlineStr">
        <is>
          <t>SUR</t>
        </is>
      </c>
      <c r="AA576" s="25" t="n">
        <v>19</v>
      </c>
      <c r="AC576" s="25" t="n">
        <v>130</v>
      </c>
      <c r="AF576" s="25" t="inlineStr">
        <is>
          <t>zuñiga</t>
        </is>
      </c>
      <c r="AG576" s="25" t="inlineStr">
        <is>
          <t>cra 46 # 19-130</t>
        </is>
      </c>
      <c r="AH576" s="25" t="n">
        <v>18420157</v>
      </c>
      <c r="AI576" s="25" t="n">
        <v>2705776</v>
      </c>
      <c r="AJ576" s="25" t="inlineStr">
        <is>
          <t>Zuñiga</t>
        </is>
      </c>
      <c r="AO576" s="25" t="n">
        <v>4</v>
      </c>
      <c r="AP576" s="34" t="n">
        <v>42586</v>
      </c>
      <c r="AQ576" s="34" t="n">
        <v>42585</v>
      </c>
      <c r="AR576" s="46" t="n"/>
      <c r="AT576" s="25" t="inlineStr">
        <is>
          <t>Auto de archivo</t>
        </is>
      </c>
    </row>
    <row r="577">
      <c r="A577" s="25" t="inlineStr">
        <is>
          <t>574-2016</t>
        </is>
      </c>
      <c r="B577" s="25" t="n">
        <v>405750</v>
      </c>
      <c r="D577" s="25" t="inlineStr">
        <is>
          <t>RESIDUOS SOLIDOS</t>
        </is>
      </c>
      <c r="G577" s="25" t="inlineStr">
        <is>
          <t>Mala disposición de residuos sólidos ( comparendo)</t>
        </is>
      </c>
      <c r="H577" s="25" t="inlineStr">
        <is>
          <t>de oficio</t>
        </is>
      </c>
      <c r="I577" s="25" t="inlineStr">
        <is>
          <t>CL</t>
        </is>
      </c>
      <c r="J577" s="25" t="n">
        <v>40</v>
      </c>
      <c r="L577" s="25" t="inlineStr">
        <is>
          <t>SUR</t>
        </is>
      </c>
      <c r="M577" s="25" t="n">
        <v>24</v>
      </c>
      <c r="N577" s="25" t="inlineStr">
        <is>
          <t>EE</t>
        </is>
      </c>
      <c r="O577" s="25" t="n">
        <v>6</v>
      </c>
      <c r="R577" s="25" t="inlineStr">
        <is>
          <t xml:space="preserve">el salado </t>
        </is>
      </c>
      <c r="S577" s="25" t="inlineStr">
        <is>
          <t>calle 40 sur 24 ee 06</t>
        </is>
      </c>
      <c r="T577" s="25" t="inlineStr">
        <is>
          <t>cc 98666475</t>
        </is>
      </c>
      <c r="U577" s="25" t="n">
        <v>3024572</v>
      </c>
      <c r="V577" s="55" t="inlineStr">
        <is>
          <t>jose ochoa ( supermercado los ochoa)</t>
        </is>
      </c>
      <c r="W577" s="25" t="inlineStr">
        <is>
          <t>CL</t>
        </is>
      </c>
      <c r="X577" s="25" t="n">
        <v>40</v>
      </c>
      <c r="Z577" s="25" t="inlineStr">
        <is>
          <t>SUR</t>
        </is>
      </c>
      <c r="AA577" s="25" t="n">
        <v>24</v>
      </c>
      <c r="AB577" s="25" t="inlineStr">
        <is>
          <t>EE</t>
        </is>
      </c>
      <c r="AC577" s="25" t="n">
        <v>6</v>
      </c>
      <c r="AF577" s="25" t="inlineStr">
        <is>
          <t>el salado</t>
        </is>
      </c>
      <c r="AG577" s="25" t="inlineStr">
        <is>
          <t>calle 40 sur 24EE 06</t>
        </is>
      </c>
      <c r="AH577" s="25" t="n">
        <v>98666475</v>
      </c>
      <c r="AI577" s="25" t="n">
        <v>3024572</v>
      </c>
      <c r="AJ577" s="25" t="inlineStr">
        <is>
          <t>El Salado</t>
        </is>
      </c>
      <c r="AO577" s="25" t="n">
        <v>6</v>
      </c>
      <c r="AP577" s="34" t="n">
        <v>42586</v>
      </c>
      <c r="AQ577" s="34" t="n">
        <v>42585</v>
      </c>
      <c r="AR577" s="46" t="n"/>
      <c r="AT577" s="25" t="inlineStr">
        <is>
          <t>Auto de archivo</t>
        </is>
      </c>
      <c r="AU577" s="34" t="n"/>
    </row>
    <row r="578">
      <c r="A578" s="25" t="inlineStr">
        <is>
          <t>575-2016</t>
        </is>
      </c>
      <c r="B578" s="25" t="inlineStr">
        <is>
          <t>402839 - 040309</t>
        </is>
      </c>
      <c r="C578" s="25" t="inlineStr">
        <is>
          <t>HÍDRICO</t>
        </is>
      </c>
      <c r="G578" s="25" t="inlineStr">
        <is>
          <t>vertimiento de aguas negras en la quebrada la sebastiana</t>
        </is>
      </c>
      <c r="H578" s="25" t="inlineStr">
        <is>
          <t>urbanizacion san sebastian</t>
        </is>
      </c>
      <c r="I578" s="25" t="inlineStr">
        <is>
          <t>KR</t>
        </is>
      </c>
      <c r="J578" s="25" t="n">
        <v>27</v>
      </c>
      <c r="L578" s="25" t="inlineStr">
        <is>
          <t>SUR</t>
        </is>
      </c>
      <c r="M578" s="25" t="n">
        <v>36</v>
      </c>
      <c r="N578" s="25" t="inlineStr">
        <is>
          <t>C</t>
        </is>
      </c>
      <c r="O578" s="25" t="n">
        <v>33</v>
      </c>
      <c r="S578" s="25" t="inlineStr">
        <is>
          <t>cra 27 36C sur 33</t>
        </is>
      </c>
      <c r="T578" s="25" t="inlineStr">
        <is>
          <t>no reporta</t>
        </is>
      </c>
      <c r="U578" s="25" t="inlineStr">
        <is>
          <t>no reporta</t>
        </is>
      </c>
      <c r="V578" s="55" t="inlineStr">
        <is>
          <t>por determinar</t>
        </is>
      </c>
      <c r="W578" s="25" t="inlineStr">
        <is>
          <t>KR</t>
        </is>
      </c>
      <c r="X578" s="25" t="n">
        <v>27</v>
      </c>
      <c r="Z578" s="25" t="inlineStr">
        <is>
          <t>SUR</t>
        </is>
      </c>
      <c r="AA578" s="25" t="n">
        <v>36</v>
      </c>
      <c r="AB578" s="25" t="inlineStr">
        <is>
          <t>C</t>
        </is>
      </c>
      <c r="AC578" s="25" t="n">
        <v>33</v>
      </c>
      <c r="AG578" s="25" t="inlineStr">
        <is>
          <t>cra 27 36C sur 33</t>
        </is>
      </c>
      <c r="AH578" s="25" t="inlineStr">
        <is>
          <t xml:space="preserve">no reporta </t>
        </is>
      </c>
      <c r="AI578" s="25" t="n">
        <v>3361371</v>
      </c>
      <c r="AJ578" s="25" t="inlineStr">
        <is>
          <t>El Escobero</t>
        </is>
      </c>
      <c r="AO578" s="25" t="n">
        <v>10</v>
      </c>
      <c r="AP578" s="34" t="n">
        <v>42586</v>
      </c>
      <c r="AQ578" s="34" t="n">
        <v>42549</v>
      </c>
      <c r="AR578" s="46" t="n"/>
      <c r="AT578" s="25" t="inlineStr">
        <is>
          <t>Auto de archivo</t>
        </is>
      </c>
    </row>
    <row r="579">
      <c r="A579" s="25" t="inlineStr">
        <is>
          <t>576-2016</t>
        </is>
      </c>
      <c r="B579" s="25" t="n">
        <v>405718</v>
      </c>
      <c r="C579" s="25" t="inlineStr">
        <is>
          <t>SUELO</t>
        </is>
      </c>
      <c r="G579" s="25" t="inlineStr">
        <is>
          <t xml:space="preserve">se vino un talud de tierra sobre la via, obstaculizado el paso a los habitantes de la unidad, esta es doble via , quedando en riesgo los carros que pasan para las parcelas </t>
        </is>
      </c>
      <c r="H579" s="25" t="inlineStr">
        <is>
          <t>Amparo emilia Alvarez restrepo</t>
        </is>
      </c>
      <c r="I579" s="25" t="inlineStr">
        <is>
          <t>CL</t>
        </is>
      </c>
      <c r="J579" s="25" t="n">
        <v>36</v>
      </c>
      <c r="K579" s="25" t="inlineStr">
        <is>
          <t>D</t>
        </is>
      </c>
      <c r="L579" s="25" t="inlineStr">
        <is>
          <t>SUR</t>
        </is>
      </c>
      <c r="R579" s="25" t="inlineStr">
        <is>
          <t>el escobero</t>
        </is>
      </c>
      <c r="S579" s="25" t="inlineStr">
        <is>
          <t>calle 36D sur kilometro 4 via el escobero al frente de la clinica veterinaria ces</t>
        </is>
      </c>
      <c r="T579" s="25" t="inlineStr">
        <is>
          <t>no reporta</t>
        </is>
      </c>
      <c r="U579" s="25" t="n">
        <v>4117727</v>
      </c>
      <c r="V579" s="55" t="inlineStr">
        <is>
          <t>Luis javier Restrepo dueño del lote # 20</t>
        </is>
      </c>
      <c r="W579" s="25" t="inlineStr">
        <is>
          <t>CL</t>
        </is>
      </c>
      <c r="X579" s="25" t="n">
        <v>36</v>
      </c>
      <c r="Y579" s="25" t="inlineStr">
        <is>
          <t>D</t>
        </is>
      </c>
      <c r="Z579" s="25" t="inlineStr">
        <is>
          <t>SUR</t>
        </is>
      </c>
      <c r="AF579" s="25" t="inlineStr">
        <is>
          <t>el escobero</t>
        </is>
      </c>
      <c r="AG579" s="25" t="inlineStr">
        <is>
          <t>calle 36D sur kilometro 4 via el escobero al frente de la clinica ces</t>
        </is>
      </c>
      <c r="AP579" s="34" t="n">
        <v>42586</v>
      </c>
      <c r="AQ579" s="34" t="n">
        <v>42629</v>
      </c>
      <c r="AR579" s="46" t="n"/>
      <c r="AT579" s="25" t="inlineStr">
        <is>
          <t>Auto de archivo</t>
        </is>
      </c>
      <c r="AU579" s="34" t="n"/>
    </row>
    <row r="580">
      <c r="A580" s="25" t="inlineStr">
        <is>
          <t>577-2016</t>
        </is>
      </c>
      <c r="B580" s="25" t="n">
        <v>405636</v>
      </c>
      <c r="C580" s="25" t="inlineStr">
        <is>
          <t>FAUNA DOMÉSTICA</t>
        </is>
      </c>
      <c r="G580" s="25" t="inlineStr">
        <is>
          <t xml:space="preserve">Tiene un pitbull, lo mantiene sin ninguna seguridad y lo maltrata, tengo miedo que este  ataque a mi niña </t>
        </is>
      </c>
      <c r="I580" s="25" t="inlineStr">
        <is>
          <t>KR</t>
        </is>
      </c>
      <c r="J580" s="25" t="n">
        <v>39</v>
      </c>
      <c r="K580" s="25" t="inlineStr">
        <is>
          <t>B</t>
        </is>
      </c>
      <c r="L580" s="25" t="inlineStr">
        <is>
          <t>SUR</t>
        </is>
      </c>
      <c r="M580" s="25" t="n">
        <v>48</v>
      </c>
      <c r="O580" s="25" t="n">
        <v>50</v>
      </c>
      <c r="R580" s="25" t="inlineStr">
        <is>
          <t>trianon</t>
        </is>
      </c>
      <c r="S580" s="25" t="inlineStr">
        <is>
          <t>cra 39B # 48 sur 50</t>
        </is>
      </c>
      <c r="T580" s="25" t="inlineStr">
        <is>
          <t>no reporta</t>
        </is>
      </c>
      <c r="U580" s="25" t="n">
        <v>3158966439</v>
      </c>
      <c r="V580" s="55" t="inlineStr">
        <is>
          <t>por determinar</t>
        </is>
      </c>
      <c r="W580" s="25" t="inlineStr">
        <is>
          <t>KR</t>
        </is>
      </c>
      <c r="X580" s="25" t="n">
        <v>39</v>
      </c>
      <c r="Y580" s="25" t="inlineStr">
        <is>
          <t>B</t>
        </is>
      </c>
      <c r="Z580" s="25" t="inlineStr">
        <is>
          <t>SUR</t>
        </is>
      </c>
      <c r="AA580" s="25" t="n">
        <v>48</v>
      </c>
      <c r="AC580" s="25" t="n">
        <v>50</v>
      </c>
      <c r="AF580" s="25" t="inlineStr">
        <is>
          <t>el trianon</t>
        </is>
      </c>
      <c r="AG580" s="25" t="inlineStr">
        <is>
          <t>cra 39B # 48 sur 50</t>
        </is>
      </c>
      <c r="AH580" s="25" t="inlineStr">
        <is>
          <t xml:space="preserve">no reporta </t>
        </is>
      </c>
      <c r="AI580" s="25" t="inlineStr">
        <is>
          <t>no reporta</t>
        </is>
      </c>
      <c r="AJ580" s="25" t="inlineStr">
        <is>
          <t>El Trianón</t>
        </is>
      </c>
      <c r="AO580" s="25" t="n">
        <v>7</v>
      </c>
      <c r="AP580" s="34" t="n">
        <v>42586</v>
      </c>
      <c r="AQ580" s="34" t="n">
        <v>42638</v>
      </c>
      <c r="AR580" s="46" t="n"/>
      <c r="AT580" s="25" t="inlineStr">
        <is>
          <t>Auto de archivo</t>
        </is>
      </c>
    </row>
    <row r="581">
      <c r="A581" s="25" t="inlineStr">
        <is>
          <t>578-2016</t>
        </is>
      </c>
      <c r="B581" s="25" t="n">
        <v>6639</v>
      </c>
      <c r="C581" s="25" t="inlineStr">
        <is>
          <t>SUELO</t>
        </is>
      </c>
      <c r="G581" s="25" t="inlineStr">
        <is>
          <t>Inadecuado manejo de agus lluvias, conformacion de lleno en zona de protección de fuente hidrica</t>
        </is>
      </c>
      <c r="H581" s="25" t="inlineStr">
        <is>
          <t>de oficio</t>
        </is>
      </c>
      <c r="I581" s="25" t="inlineStr">
        <is>
          <t>TR</t>
        </is>
      </c>
      <c r="J581" s="25" t="n">
        <v>35</v>
      </c>
      <c r="L581" s="25" t="inlineStr">
        <is>
          <t>SUR</t>
        </is>
      </c>
      <c r="M581" s="25" t="n">
        <v>30</v>
      </c>
      <c r="O581" s="25" t="n">
        <v>2</v>
      </c>
      <c r="R581" s="25" t="inlineStr">
        <is>
          <t>sebastiana</t>
        </is>
      </c>
      <c r="S581" s="25" t="inlineStr">
        <is>
          <t>tv 35 sur # 30- 02</t>
        </is>
      </c>
      <c r="T581" s="25" t="inlineStr">
        <is>
          <t>no reporta</t>
        </is>
      </c>
      <c r="U581" s="25" t="inlineStr">
        <is>
          <t>no reporta</t>
        </is>
      </c>
      <c r="V581" s="55" t="inlineStr">
        <is>
          <t>proyecto urbanistico terranova</t>
        </is>
      </c>
      <c r="W581" s="25" t="inlineStr">
        <is>
          <t>TR</t>
        </is>
      </c>
      <c r="X581" s="25" t="n">
        <v>35</v>
      </c>
      <c r="Z581" s="25" t="inlineStr">
        <is>
          <t>SUR</t>
        </is>
      </c>
      <c r="AA581" s="25" t="n">
        <v>30</v>
      </c>
      <c r="AC581" s="25" t="n">
        <v>2</v>
      </c>
      <c r="AF581" s="25" t="inlineStr">
        <is>
          <t>sebastiana</t>
        </is>
      </c>
      <c r="AG581" s="25" t="inlineStr">
        <is>
          <t>tv 35 sur 30-02</t>
        </is>
      </c>
      <c r="AH581" s="25" t="inlineStr">
        <is>
          <t xml:space="preserve">no reporta </t>
        </is>
      </c>
      <c r="AI581" s="25" t="n">
        <v>3324435</v>
      </c>
      <c r="AJ581" s="25" t="inlineStr">
        <is>
          <t>La Sebastiana</t>
        </is>
      </c>
      <c r="AO581" s="25" t="n">
        <v>3</v>
      </c>
      <c r="AP581" s="34" t="n">
        <v>42586</v>
      </c>
      <c r="AQ581" s="34" t="n">
        <v>42672</v>
      </c>
      <c r="AR581" s="46" t="n"/>
      <c r="AT581" s="25" t="inlineStr">
        <is>
          <t>Auto de archivo</t>
        </is>
      </c>
    </row>
    <row r="582">
      <c r="A582" s="25" t="inlineStr">
        <is>
          <t>579-2016</t>
        </is>
      </c>
      <c r="B582" s="25" t="n">
        <v>392584</v>
      </c>
      <c r="D582" s="25" t="inlineStr">
        <is>
          <t>ESCOMBROS</t>
        </is>
      </c>
      <c r="G582" s="25" t="inlineStr">
        <is>
          <t xml:space="preserve">escombros en via pública </t>
        </is>
      </c>
      <c r="H582" s="25" t="inlineStr">
        <is>
          <t>de oficio</t>
        </is>
      </c>
      <c r="S582" s="25" t="inlineStr">
        <is>
          <t xml:space="preserve">no reportaron dirección </t>
        </is>
      </c>
      <c r="T582" s="25" t="inlineStr">
        <is>
          <t>no reporta</t>
        </is>
      </c>
      <c r="U582" s="25" t="inlineStr">
        <is>
          <t>no reporta</t>
        </is>
      </c>
      <c r="V582" s="55" t="inlineStr">
        <is>
          <t>por determinar</t>
        </is>
      </c>
      <c r="AF582" s="25" t="inlineStr">
        <is>
          <t>mesa</t>
        </is>
      </c>
      <c r="AG582" s="25" t="inlineStr">
        <is>
          <t xml:space="preserve">no reportan dirección </t>
        </is>
      </c>
      <c r="AH582" s="25" t="inlineStr">
        <is>
          <t xml:space="preserve">no reporta </t>
        </is>
      </c>
      <c r="AI582" s="25" t="inlineStr">
        <is>
          <t>no reporta</t>
        </is>
      </c>
      <c r="AJ582" s="25" t="inlineStr">
        <is>
          <t>Mesa</t>
        </is>
      </c>
      <c r="AO582" s="25" t="n">
        <v>9</v>
      </c>
      <c r="AP582" s="34" t="n">
        <v>42586</v>
      </c>
      <c r="AQ582" s="34" t="n">
        <v>42527</v>
      </c>
      <c r="AR582" s="46" t="n"/>
      <c r="AT582" s="25" t="inlineStr">
        <is>
          <t>Auto de archivo</t>
        </is>
      </c>
    </row>
    <row r="583">
      <c r="A583" s="25" t="inlineStr">
        <is>
          <t>580-2016</t>
        </is>
      </c>
      <c r="B583" s="25" t="n">
        <v>405302</v>
      </c>
      <c r="C583" s="25" t="inlineStr">
        <is>
          <t>SUELO</t>
        </is>
      </c>
      <c r="G583" s="25" t="inlineStr">
        <is>
          <t>lavado de bomba de concreto</t>
        </is>
      </c>
      <c r="H583" s="25" t="inlineStr">
        <is>
          <t>de oficio</t>
        </is>
      </c>
      <c r="I583" s="25" t="inlineStr">
        <is>
          <t>DG</t>
        </is>
      </c>
      <c r="J583" s="25" t="n">
        <v>29</v>
      </c>
      <c r="M583" s="25" t="n">
        <v>34</v>
      </c>
      <c r="N583" s="25" t="inlineStr">
        <is>
          <t>B</t>
        </is>
      </c>
      <c r="O583" s="25" t="n">
        <v>30</v>
      </c>
      <c r="R583" s="25" t="inlineStr">
        <is>
          <t>las cometas</t>
        </is>
      </c>
      <c r="S583" s="25" t="inlineStr">
        <is>
          <t>dg 29 34b 30</t>
        </is>
      </c>
      <c r="T583" s="25" t="inlineStr">
        <is>
          <t>CC 1037633283</t>
        </is>
      </c>
      <c r="U583" s="25" t="n">
        <v>3217228038</v>
      </c>
      <c r="V583" s="55" t="inlineStr">
        <is>
          <t>Daniel Restrepo</t>
        </is>
      </c>
      <c r="W583" s="25" t="inlineStr">
        <is>
          <t>DG</t>
        </is>
      </c>
      <c r="X583" s="25" t="n">
        <v>29</v>
      </c>
      <c r="AA583" s="25" t="n">
        <v>34</v>
      </c>
      <c r="AB583" s="25" t="inlineStr">
        <is>
          <t>B</t>
        </is>
      </c>
      <c r="AC583" s="25" t="n">
        <v>30</v>
      </c>
      <c r="AF583" s="25" t="inlineStr">
        <is>
          <t>cometas</t>
        </is>
      </c>
      <c r="AG583" s="25" t="inlineStr">
        <is>
          <t>dg  29 34b 30</t>
        </is>
      </c>
      <c r="AH583" s="25" t="n">
        <v>1037633283</v>
      </c>
      <c r="AI583" s="25" t="n">
        <v>3217228038</v>
      </c>
      <c r="AP583" s="34" t="n">
        <v>42586</v>
      </c>
      <c r="AQ583" s="34" t="n">
        <v>42581</v>
      </c>
      <c r="AR583" s="46" t="n"/>
      <c r="AT583" s="25" t="inlineStr">
        <is>
          <t>Auto de archivo</t>
        </is>
      </c>
    </row>
    <row r="584">
      <c r="A584" s="25" t="inlineStr">
        <is>
          <t>581-2016</t>
        </is>
      </c>
      <c r="B584" s="25" t="n">
        <v>404823</v>
      </c>
      <c r="D584" s="25" t="inlineStr">
        <is>
          <t>ESCOMBROS</t>
        </is>
      </c>
      <c r="G584" s="25" t="inlineStr">
        <is>
          <t xml:space="preserve">escobros en via pública </t>
        </is>
      </c>
      <c r="H584" s="25" t="inlineStr">
        <is>
          <t>de oficio</t>
        </is>
      </c>
      <c r="I584" s="25" t="inlineStr">
        <is>
          <t>KR</t>
        </is>
      </c>
      <c r="J584" s="25" t="n">
        <v>26</v>
      </c>
      <c r="K584" s="25" t="inlineStr">
        <is>
          <t>A</t>
        </is>
      </c>
      <c r="M584" s="25" t="n">
        <v>40</v>
      </c>
      <c r="O584" s="25" t="n">
        <v>31</v>
      </c>
      <c r="R584" s="25" t="inlineStr">
        <is>
          <t>rosellon</t>
        </is>
      </c>
      <c r="S584" s="25" t="inlineStr">
        <is>
          <t>cra 26a 40-31</t>
        </is>
      </c>
      <c r="T584" s="25" t="inlineStr">
        <is>
          <t>no reporta</t>
        </is>
      </c>
      <c r="U584" s="25" t="inlineStr">
        <is>
          <t>no reporta</t>
        </is>
      </c>
      <c r="V584" s="55" t="inlineStr">
        <is>
          <t>juan carlos hurtado</t>
        </is>
      </c>
      <c r="W584" s="25" t="inlineStr">
        <is>
          <t>KR</t>
        </is>
      </c>
      <c r="X584" s="25" t="n">
        <v>26</v>
      </c>
      <c r="Y584" s="25" t="inlineStr">
        <is>
          <t>A</t>
        </is>
      </c>
      <c r="AA584" s="25" t="n">
        <v>40</v>
      </c>
      <c r="AC584" s="25" t="n">
        <v>31</v>
      </c>
      <c r="AF584" s="25" t="inlineStr">
        <is>
          <t>rosellon</t>
        </is>
      </c>
      <c r="AG584" s="25" t="inlineStr">
        <is>
          <t>cra 26a 40 31</t>
        </is>
      </c>
      <c r="AH584" s="25" t="inlineStr">
        <is>
          <t xml:space="preserve">no reporta </t>
        </is>
      </c>
      <c r="AI584" s="25" t="inlineStr">
        <is>
          <t>no reporta</t>
        </is>
      </c>
      <c r="AJ584" s="25" t="inlineStr">
        <is>
          <t>San José</t>
        </is>
      </c>
      <c r="AO584" s="25" t="n">
        <v>6</v>
      </c>
      <c r="AP584" s="34" t="n">
        <v>42586</v>
      </c>
      <c r="AQ584" s="34" t="n">
        <v>42583</v>
      </c>
      <c r="AR584" s="46" t="n"/>
      <c r="AT584" s="25" t="inlineStr">
        <is>
          <t>Auto de archivo</t>
        </is>
      </c>
      <c r="AV584" s="38" t="n"/>
      <c r="AX584" s="38" t="n"/>
    </row>
    <row r="585">
      <c r="A585" s="25" t="inlineStr">
        <is>
          <t>582-2016</t>
        </is>
      </c>
      <c r="B585" s="25" t="n">
        <v>405381</v>
      </c>
      <c r="C585" s="25" t="inlineStr">
        <is>
          <t>AIRE</t>
        </is>
      </c>
      <c r="G585" s="25" t="inlineStr">
        <is>
          <t>al frente de la bodega cian públicidad pintan y los gases de pintura desfogan hacia las bodegas que hay alrededor, esto queda al frente de la secretaria de transito</t>
        </is>
      </c>
      <c r="H585" s="25" t="inlineStr">
        <is>
          <t>anonimo</t>
        </is>
      </c>
      <c r="I585" s="25" t="inlineStr">
        <is>
          <t>CL</t>
        </is>
      </c>
      <c r="J585" s="25" t="n">
        <v>49</v>
      </c>
      <c r="M585" s="25" t="n">
        <v>43</v>
      </c>
      <c r="N585" s="25" t="inlineStr">
        <is>
          <t>A</t>
        </is>
      </c>
      <c r="O585" s="25" t="n">
        <v>267</v>
      </c>
      <c r="R585" s="25" t="inlineStr">
        <is>
          <t>las casitas</t>
        </is>
      </c>
      <c r="S585" s="25" t="inlineStr">
        <is>
          <t>calle 49 sur  43a 67</t>
        </is>
      </c>
      <c r="T585" s="25" t="inlineStr">
        <is>
          <t>no reporta</t>
        </is>
      </c>
      <c r="U585" s="25" t="n">
        <v>2762332</v>
      </c>
      <c r="V585" s="55" t="inlineStr">
        <is>
          <t>unidad canto del bosque</t>
        </is>
      </c>
      <c r="W585" s="25" t="inlineStr">
        <is>
          <t>CL</t>
        </is>
      </c>
      <c r="X585" s="25" t="n">
        <v>49</v>
      </c>
      <c r="Z585" s="25" t="inlineStr">
        <is>
          <t>SUR</t>
        </is>
      </c>
      <c r="AA585" s="25" t="n">
        <v>43</v>
      </c>
      <c r="AB585" s="25" t="inlineStr">
        <is>
          <t>A</t>
        </is>
      </c>
      <c r="AC585" s="25" t="n">
        <v>267</v>
      </c>
      <c r="AF585" s="25" t="inlineStr">
        <is>
          <t xml:space="preserve">las casitas </t>
        </is>
      </c>
      <c r="AG585" s="25" t="inlineStr">
        <is>
          <t>calle 49 sur 43a 267</t>
        </is>
      </c>
      <c r="AH585" s="25" t="inlineStr">
        <is>
          <t xml:space="preserve">no reporta </t>
        </is>
      </c>
      <c r="AI585" s="25" t="inlineStr">
        <is>
          <t>no reporta</t>
        </is>
      </c>
      <c r="AJ585" s="25" t="inlineStr">
        <is>
          <t>Las Casitas</t>
        </is>
      </c>
      <c r="AO585" s="25" t="n">
        <v>8</v>
      </c>
      <c r="AP585" s="34" t="n">
        <v>42586</v>
      </c>
      <c r="AQ585" s="34" t="n">
        <v>42655</v>
      </c>
      <c r="AR585" s="46" t="n"/>
      <c r="AT585" s="25" t="inlineStr">
        <is>
          <t>Auto de archivo</t>
        </is>
      </c>
    </row>
    <row r="586">
      <c r="A586" s="25" t="inlineStr">
        <is>
          <t>583-2016</t>
        </is>
      </c>
      <c r="B586" s="25" t="n">
        <v>405380</v>
      </c>
      <c r="C586" s="25" t="inlineStr">
        <is>
          <t>FLORA</t>
        </is>
      </c>
      <c r="G586" s="25" t="inlineStr">
        <is>
          <t>Afectación a cobertura natural del antejardin y poda sin autorización de palma areca</t>
        </is>
      </c>
      <c r="H586" s="25" t="inlineStr">
        <is>
          <t>de oficio</t>
        </is>
      </c>
      <c r="S586" s="25" t="inlineStr">
        <is>
          <t>inspección ambiental</t>
        </is>
      </c>
      <c r="T586" s="25" t="inlineStr">
        <is>
          <t>no reporta</t>
        </is>
      </c>
      <c r="U586" s="25" t="inlineStr">
        <is>
          <t>no reporta</t>
        </is>
      </c>
      <c r="V586" s="55" t="inlineStr">
        <is>
          <t>Guillermo hurtado y Mercedes Montoya</t>
        </is>
      </c>
      <c r="W586" s="25" t="inlineStr">
        <is>
          <t>CL</t>
        </is>
      </c>
      <c r="X586" s="25" t="n">
        <v>35</v>
      </c>
      <c r="Z586" s="25" t="inlineStr">
        <is>
          <t>SUR</t>
        </is>
      </c>
      <c r="AA586" s="25" t="n">
        <v>43</v>
      </c>
      <c r="AB586" s="25" t="inlineStr">
        <is>
          <t>B</t>
        </is>
      </c>
      <c r="AC586" s="25" t="n">
        <v>22</v>
      </c>
      <c r="AF586" s="25" t="inlineStr">
        <is>
          <t>Andalucia</t>
        </is>
      </c>
      <c r="AG586" s="25" t="inlineStr">
        <is>
          <t>calle 35 sur # 43B 22</t>
        </is>
      </c>
      <c r="AH586" s="25" t="inlineStr">
        <is>
          <t xml:space="preserve">no reporta </t>
        </is>
      </c>
      <c r="AI586" s="25" t="n">
        <v>5310869</v>
      </c>
      <c r="AP586" s="34" t="n">
        <v>42586</v>
      </c>
      <c r="AQ586" s="34" t="n">
        <v>42628</v>
      </c>
      <c r="AR586" s="46" t="n"/>
      <c r="AT586" s="25" t="inlineStr">
        <is>
          <t>Auto de archivo</t>
        </is>
      </c>
    </row>
    <row r="587">
      <c r="A587" s="25" t="inlineStr">
        <is>
          <t>584-2016</t>
        </is>
      </c>
      <c r="B587" s="25" t="n">
        <v>404306</v>
      </c>
      <c r="C587" s="25" t="inlineStr">
        <is>
          <t>FLORA</t>
        </is>
      </c>
      <c r="G587" s="25" t="inlineStr">
        <is>
          <t>Materas colgantes en arboles, con demasiado peso, cada vez colocan más su fin es acabar con el arboreo, no hace manejo preventivo de las plagas</t>
        </is>
      </c>
      <c r="H587" s="25" t="inlineStr">
        <is>
          <t>Arturo de jesus Ortega</t>
        </is>
      </c>
      <c r="S587" s="25" t="inlineStr">
        <is>
          <t>no reportan nomemclatura</t>
        </is>
      </c>
      <c r="T587" s="25" t="inlineStr">
        <is>
          <t>no reporta</t>
        </is>
      </c>
      <c r="U587" s="25" t="inlineStr">
        <is>
          <t>no reporta</t>
        </is>
      </c>
      <c r="V587" s="55" t="inlineStr">
        <is>
          <t>esperanza Cuartas</t>
        </is>
      </c>
      <c r="AF587" s="25" t="inlineStr">
        <is>
          <t>Urbanización Milan 3.</t>
        </is>
      </c>
      <c r="AG587" s="25" t="inlineStr">
        <is>
          <t>No reportaron nomenclatura</t>
        </is>
      </c>
      <c r="AH587" s="25" t="inlineStr">
        <is>
          <t xml:space="preserve">no reporta </t>
        </is>
      </c>
      <c r="AI587" s="25" t="inlineStr">
        <is>
          <t>no reporta</t>
        </is>
      </c>
      <c r="AJ587" s="25" t="inlineStr">
        <is>
          <t>Milan- Vallejuelos</t>
        </is>
      </c>
      <c r="AO587" s="25" t="n">
        <v>7</v>
      </c>
      <c r="AP587" s="34" t="n">
        <v>42586</v>
      </c>
      <c r="AQ587" s="34" t="n">
        <v>42592</v>
      </c>
      <c r="AR587" s="46" t="n"/>
      <c r="AT587" s="25" t="inlineStr">
        <is>
          <t>Auto de archivo</t>
        </is>
      </c>
      <c r="AU587" s="25" t="inlineStr">
        <is>
          <t xml:space="preserve">Se hace acta de compromiso  </t>
        </is>
      </c>
    </row>
    <row r="588">
      <c r="A588" s="25" t="inlineStr">
        <is>
          <t>585-2016</t>
        </is>
      </c>
      <c r="B588" s="25" t="n">
        <v>146924</v>
      </c>
      <c r="C588" s="25" t="inlineStr">
        <is>
          <t>HÍDRICO</t>
        </is>
      </c>
      <c r="G588" s="56" t="inlineStr">
        <is>
          <t>se encontro al ciudadano lavando una motocicleta de placas MSS03C dentro de la quebrada</t>
        </is>
      </c>
      <c r="H588" s="57" t="inlineStr">
        <is>
          <t xml:space="preserve">de oficio - Patrullero Gustavo garcia </t>
        </is>
      </c>
      <c r="I588" s="25" t="inlineStr">
        <is>
          <t>CL</t>
        </is>
      </c>
      <c r="J588" s="25" t="n">
        <v>40</v>
      </c>
      <c r="L588" s="25" t="inlineStr">
        <is>
          <t>SUR</t>
        </is>
      </c>
      <c r="R588" s="25" t="inlineStr">
        <is>
          <t>el vallano</t>
        </is>
      </c>
      <c r="S588" s="25" t="inlineStr">
        <is>
          <t xml:space="preserve">calle 40 sur vereda el vallano </t>
        </is>
      </c>
      <c r="T588" s="25" t="n">
        <v>148995</v>
      </c>
      <c r="U588" s="25" t="inlineStr">
        <is>
          <t>no reporta</t>
        </is>
      </c>
      <c r="V588" s="57" t="inlineStr">
        <is>
          <t xml:space="preserve">Carlos Romario Ardila Ramos </t>
        </is>
      </c>
      <c r="W588" s="25" t="inlineStr">
        <is>
          <t>TR</t>
        </is>
      </c>
      <c r="X588" s="25" t="n">
        <v>32</v>
      </c>
      <c r="Y588" s="25" t="inlineStr">
        <is>
          <t>CC</t>
        </is>
      </c>
      <c r="Z588" s="25" t="inlineStr">
        <is>
          <t>SUR</t>
        </is>
      </c>
      <c r="AA588" s="25" t="n">
        <v>31</v>
      </c>
      <c r="AB588" s="25" t="inlineStr">
        <is>
          <t>B</t>
        </is>
      </c>
      <c r="AC588" s="25" t="n">
        <v>11</v>
      </c>
      <c r="AF588" s="25" t="inlineStr">
        <is>
          <t>vereda el vallano</t>
        </is>
      </c>
      <c r="AG588" s="25" t="inlineStr">
        <is>
          <t>tv 32cc sur # 31BA -11</t>
        </is>
      </c>
      <c r="AH588" s="25" t="inlineStr">
        <is>
          <t>CC 1047424055</t>
        </is>
      </c>
      <c r="AI588" s="25" t="n">
        <v>5973934</v>
      </c>
      <c r="AJ588" s="25" t="inlineStr">
        <is>
          <t>El Vallano</t>
        </is>
      </c>
      <c r="AO588" s="25" t="n">
        <v>11</v>
      </c>
      <c r="AP588" s="34" t="n">
        <v>42586</v>
      </c>
      <c r="AQ588" s="34" t="n">
        <v>42581</v>
      </c>
      <c r="AR588" s="46" t="n"/>
      <c r="AT588" s="25" t="inlineStr">
        <is>
          <t>Auto de archivo</t>
        </is>
      </c>
    </row>
    <row r="589">
      <c r="A589" s="25" t="inlineStr">
        <is>
          <t>586-2016</t>
        </is>
      </c>
      <c r="B589" s="25" t="n">
        <v>405135</v>
      </c>
      <c r="C589" s="25" t="inlineStr">
        <is>
          <t>FAUNA DOMÉSTICA</t>
        </is>
      </c>
      <c r="G589" s="25" t="inlineStr">
        <is>
          <t>chivos sin control en espacio público</t>
        </is>
      </c>
      <c r="H589" s="25" t="inlineStr">
        <is>
          <t>cominidad</t>
        </is>
      </c>
      <c r="I589" s="25" t="inlineStr">
        <is>
          <t>CL</t>
        </is>
      </c>
      <c r="J589" s="25" t="n">
        <v>49</v>
      </c>
      <c r="K589" s="25" t="inlineStr">
        <is>
          <t>D</t>
        </is>
      </c>
      <c r="L589" s="25" t="inlineStr">
        <is>
          <t>SUR</t>
        </is>
      </c>
      <c r="M589" s="25" t="n">
        <v>39</v>
      </c>
      <c r="N589" s="25" t="inlineStr">
        <is>
          <t>B</t>
        </is>
      </c>
      <c r="O589" s="25" t="n">
        <v>39</v>
      </c>
      <c r="R589" s="25" t="inlineStr">
        <is>
          <t>alto las flores</t>
        </is>
      </c>
      <c r="S589" s="25" t="inlineStr">
        <is>
          <t>calle 49D sur # 39B 39</t>
        </is>
      </c>
      <c r="V589" s="55" t="inlineStr">
        <is>
          <t>Yamile Idarraga Rojas</t>
        </is>
      </c>
      <c r="W589" s="25" t="inlineStr">
        <is>
          <t>CL</t>
        </is>
      </c>
      <c r="X589" s="25" t="n">
        <v>49</v>
      </c>
      <c r="Y589" s="25" t="inlineStr">
        <is>
          <t>D</t>
        </is>
      </c>
      <c r="Z589" s="25" t="inlineStr">
        <is>
          <t>SUR</t>
        </is>
      </c>
      <c r="AA589" s="25" t="n">
        <v>39</v>
      </c>
      <c r="AB589" s="25" t="inlineStr">
        <is>
          <t>B</t>
        </is>
      </c>
      <c r="AC589" s="25" t="n">
        <v>39</v>
      </c>
      <c r="AF589" s="25" t="inlineStr">
        <is>
          <t>alto de las flores</t>
        </is>
      </c>
      <c r="AG589" s="25" t="inlineStr">
        <is>
          <t>calle 49D sur # 39B 39</t>
        </is>
      </c>
      <c r="AH589" s="25" t="inlineStr">
        <is>
          <t>CC 43873143</t>
        </is>
      </c>
      <c r="AI589" s="25" t="n">
        <v>2714636</v>
      </c>
      <c r="AJ589" s="25" t="inlineStr">
        <is>
          <t>Loma del Barro</t>
        </is>
      </c>
      <c r="AO589" s="25" t="n">
        <v>7</v>
      </c>
      <c r="AP589" s="34" t="n">
        <v>42586</v>
      </c>
      <c r="AQ589" s="34" t="n">
        <v>42584</v>
      </c>
      <c r="AR589" s="46" t="n"/>
      <c r="AT589" s="25" t="inlineStr">
        <is>
          <t>Auto de archivo</t>
        </is>
      </c>
    </row>
    <row r="590">
      <c r="A590" s="25" t="inlineStr">
        <is>
          <t>587-2016</t>
        </is>
      </c>
      <c r="B590" s="25" t="n">
        <v>405260</v>
      </c>
      <c r="C590" s="25" t="inlineStr">
        <is>
          <t>HÍDRICO</t>
        </is>
      </c>
      <c r="G590" s="25" t="inlineStr">
        <is>
          <t>Unidad que bota material vegetal a cauce de la quebrada mina honda, tienen compostadero y lombricompostadero</t>
        </is>
      </c>
      <c r="H590" s="25" t="inlineStr">
        <is>
          <t>Alberto Duque Hincapie</t>
        </is>
      </c>
      <c r="I590" s="25" t="inlineStr">
        <is>
          <t>CL</t>
        </is>
      </c>
      <c r="J590" s="25" t="n">
        <v>27</v>
      </c>
      <c r="K590" s="25" t="inlineStr">
        <is>
          <t>D</t>
        </is>
      </c>
      <c r="L590" s="25" t="inlineStr">
        <is>
          <t>SUR</t>
        </is>
      </c>
      <c r="M590" s="25" t="n">
        <v>27</v>
      </c>
      <c r="N590" s="25" t="inlineStr">
        <is>
          <t>C</t>
        </is>
      </c>
      <c r="O590" s="25" t="n">
        <v>50</v>
      </c>
      <c r="R590" s="25" t="inlineStr">
        <is>
          <t>puebla</t>
        </is>
      </c>
      <c r="S590" s="25" t="inlineStr">
        <is>
          <t>calle 27 D sur # 27c 50</t>
        </is>
      </c>
      <c r="T590" s="25" t="inlineStr">
        <is>
          <t>no reporta</t>
        </is>
      </c>
      <c r="U590" s="25" t="inlineStr">
        <is>
          <t>no reporta</t>
        </is>
      </c>
      <c r="V590" s="55" t="inlineStr">
        <is>
          <t>Puebla</t>
        </is>
      </c>
      <c r="W590" s="25" t="inlineStr">
        <is>
          <t>CL</t>
        </is>
      </c>
      <c r="X590" s="25" t="n">
        <v>27</v>
      </c>
      <c r="Y590" s="25" t="inlineStr">
        <is>
          <t>D</t>
        </is>
      </c>
      <c r="Z590" s="25" t="inlineStr">
        <is>
          <t>SUR</t>
        </is>
      </c>
      <c r="AA590" s="25" t="n">
        <v>27</v>
      </c>
      <c r="AB590" s="25" t="inlineStr">
        <is>
          <t>C</t>
        </is>
      </c>
      <c r="AC590" s="25" t="n">
        <v>50</v>
      </c>
      <c r="AF590" s="25" t="inlineStr">
        <is>
          <t>puebla</t>
        </is>
      </c>
      <c r="AG590" s="25" t="inlineStr">
        <is>
          <t>calle 27 D sur  # 27c 50</t>
        </is>
      </c>
      <c r="AH590" s="25" t="inlineStr">
        <is>
          <t>Nit 900206060-2</t>
        </is>
      </c>
      <c r="AI590" s="25" t="n">
        <v>3566148</v>
      </c>
      <c r="AJ590" s="25" t="inlineStr">
        <is>
          <t>Uribe Angel</t>
        </is>
      </c>
      <c r="AO590" s="25" t="n">
        <v>3</v>
      </c>
      <c r="AP590" s="34" t="n">
        <v>42586</v>
      </c>
      <c r="AQ590" s="34" t="n">
        <v>42580</v>
      </c>
      <c r="AR590" s="46" t="n"/>
      <c r="AT590" s="25" t="inlineStr">
        <is>
          <t>Auto de archivo</t>
        </is>
      </c>
      <c r="AU590" s="25" t="inlineStr">
        <is>
          <t>Se realiza vistia el dia 18-01-2017</t>
        </is>
      </c>
    </row>
    <row r="591">
      <c r="A591" s="25" t="inlineStr">
        <is>
          <t>588-2016</t>
        </is>
      </c>
      <c r="B591" s="25" t="n">
        <v>405793</v>
      </c>
      <c r="C591" s="25" t="inlineStr">
        <is>
          <t>FAUNA DOMÉSTICA</t>
        </is>
      </c>
      <c r="G591" s="25" t="inlineStr">
        <is>
          <t>canino perdido</t>
        </is>
      </c>
      <c r="H591" s="25" t="inlineStr">
        <is>
          <t xml:space="preserve">catalina arenas s </t>
        </is>
      </c>
      <c r="I591" s="25" t="inlineStr">
        <is>
          <t>KR</t>
        </is>
      </c>
      <c r="J591" s="25" t="n">
        <v>27</v>
      </c>
      <c r="K591" s="25" t="inlineStr">
        <is>
          <t>F</t>
        </is>
      </c>
      <c r="L591" s="25" t="inlineStr">
        <is>
          <t>SUR</t>
        </is>
      </c>
      <c r="M591" s="25" t="n">
        <v>34</v>
      </c>
      <c r="N591" s="25" t="inlineStr">
        <is>
          <t>DD</t>
        </is>
      </c>
      <c r="O591" s="25" t="n">
        <v>52</v>
      </c>
      <c r="R591" s="25" t="inlineStr">
        <is>
          <t>las cometas</t>
        </is>
      </c>
      <c r="S591" s="25" t="inlineStr">
        <is>
          <t>cra 27f # 34dd  sur 52</t>
        </is>
      </c>
      <c r="T591" s="25" t="inlineStr">
        <is>
          <t>CC 42827737</t>
        </is>
      </c>
      <c r="U591" s="25" t="inlineStr">
        <is>
          <t>6114263-3164723315</t>
        </is>
      </c>
      <c r="V591" s="55" t="inlineStr">
        <is>
          <t>canino perdido que se lleva a el hogar Mi Amigo fiel, lo recibe juliana</t>
        </is>
      </c>
      <c r="AF591" s="25" t="inlineStr">
        <is>
          <t>el chocho</t>
        </is>
      </c>
      <c r="AG591" s="25" t="inlineStr">
        <is>
          <t>el cocho telefono de juliana 3002158202</t>
        </is>
      </c>
      <c r="AJ591" s="25" t="inlineStr">
        <is>
          <t>El Chocho</t>
        </is>
      </c>
      <c r="AO591" s="25" t="n">
        <v>5</v>
      </c>
      <c r="AP591" s="34" t="n">
        <v>42586</v>
      </c>
      <c r="AQ591" s="34" t="n">
        <v>42581</v>
      </c>
      <c r="AR591" s="46" t="n"/>
      <c r="AT591" s="25" t="inlineStr">
        <is>
          <t>Auto de archivo</t>
        </is>
      </c>
    </row>
    <row r="592">
      <c r="A592" s="25" t="inlineStr">
        <is>
          <t>589-2016</t>
        </is>
      </c>
      <c r="B592" s="25" t="n">
        <v>405022</v>
      </c>
      <c r="C592" s="25" t="inlineStr">
        <is>
          <t>FAUNA DOMÉSTICA</t>
        </is>
      </c>
      <c r="G592" s="25" t="inlineStr">
        <is>
          <t xml:space="preserve">sacan los perros y no recogen los excrementos y cuando los recogen los tiran a la calle, o las tiran del cuarto piso </t>
        </is>
      </c>
      <c r="H592" s="25" t="inlineStr">
        <is>
          <t>anonimo</t>
        </is>
      </c>
      <c r="I592" s="25" t="inlineStr">
        <is>
          <t>CL</t>
        </is>
      </c>
      <c r="J592" s="25" t="n">
        <v>30</v>
      </c>
      <c r="K592" s="25" t="inlineStr">
        <is>
          <t>A</t>
        </is>
      </c>
      <c r="L592" s="25" t="inlineStr">
        <is>
          <t>SUR</t>
        </is>
      </c>
      <c r="M592" s="25" t="n">
        <v>44</v>
      </c>
      <c r="N592" s="25" t="inlineStr">
        <is>
          <t>A</t>
        </is>
      </c>
      <c r="O592" s="25" t="n">
        <v>61</v>
      </c>
      <c r="R592" s="25" t="inlineStr">
        <is>
          <t>jardines</t>
        </is>
      </c>
      <c r="S592" s="25" t="inlineStr">
        <is>
          <t>calle 30 a sur # 44a 61 apto 401</t>
        </is>
      </c>
      <c r="T592" s="25" t="inlineStr">
        <is>
          <t>no reporta</t>
        </is>
      </c>
      <c r="U592" s="25" t="inlineStr">
        <is>
          <t>no reporta</t>
        </is>
      </c>
      <c r="V592" s="55" t="inlineStr">
        <is>
          <t>el señor banderas</t>
        </is>
      </c>
      <c r="W592" s="25" t="inlineStr">
        <is>
          <t>CL</t>
        </is>
      </c>
      <c r="X592" s="25" t="n">
        <v>30</v>
      </c>
      <c r="Y592" s="25" t="inlineStr">
        <is>
          <t>A</t>
        </is>
      </c>
      <c r="Z592" s="25" t="inlineStr">
        <is>
          <t>SUR</t>
        </is>
      </c>
      <c r="AA592" s="25" t="n">
        <v>44</v>
      </c>
      <c r="AB592" s="25" t="inlineStr">
        <is>
          <t>A</t>
        </is>
      </c>
      <c r="AC592" s="25" t="n">
        <v>61</v>
      </c>
      <c r="AF592" s="25" t="inlineStr">
        <is>
          <t>jardines edificio tijuana</t>
        </is>
      </c>
      <c r="AG592" s="25" t="inlineStr">
        <is>
          <t>calle 30 a sur # 44a 61 apto 401</t>
        </is>
      </c>
      <c r="AH592" s="25" t="inlineStr">
        <is>
          <t xml:space="preserve">no reporta </t>
        </is>
      </c>
      <c r="AI592" s="25" t="inlineStr">
        <is>
          <t>no reporta</t>
        </is>
      </c>
      <c r="AJ592" s="25" t="inlineStr">
        <is>
          <t>Jardines</t>
        </is>
      </c>
      <c r="AO592" s="25" t="n">
        <v>2</v>
      </c>
      <c r="AP592" s="34" t="n">
        <v>42586</v>
      </c>
      <c r="AQ592" s="34" t="n">
        <v>42616</v>
      </c>
      <c r="AR592" s="46" t="n"/>
      <c r="AT592" s="25" t="inlineStr">
        <is>
          <t>Auto de archivo</t>
        </is>
      </c>
    </row>
    <row r="593">
      <c r="A593" s="25" t="inlineStr">
        <is>
          <t>590-2016</t>
        </is>
      </c>
      <c r="B593" s="25" t="n">
        <v>405023</v>
      </c>
      <c r="C593" s="25" t="inlineStr">
        <is>
          <t>FLORA</t>
        </is>
      </c>
      <c r="G593" s="25" t="inlineStr">
        <is>
          <t>Estan dañando un arbol para hacer un garage  al frente de la casa 47, al parecer le estan tirando un quimico a la raiz</t>
        </is>
      </c>
      <c r="H593" s="25" t="inlineStr">
        <is>
          <t>anonimo</t>
        </is>
      </c>
      <c r="I593" s="25" t="inlineStr">
        <is>
          <t>TR</t>
        </is>
      </c>
      <c r="J593" s="25" t="n">
        <v>34</v>
      </c>
      <c r="K593" s="25" t="inlineStr">
        <is>
          <t>E</t>
        </is>
      </c>
      <c r="L593" s="25" t="inlineStr">
        <is>
          <t>SUR</t>
        </is>
      </c>
      <c r="M593" s="25" t="n">
        <v>32</v>
      </c>
      <c r="N593" s="25" t="inlineStr">
        <is>
          <t>C</t>
        </is>
      </c>
      <c r="O593" s="25" t="n">
        <v>43</v>
      </c>
      <c r="R593" s="25" t="inlineStr">
        <is>
          <t>las margaritas</t>
        </is>
      </c>
      <c r="S593" s="25" t="inlineStr">
        <is>
          <t>tv 34e sur # 32c 43</t>
        </is>
      </c>
      <c r="T593" s="25" t="inlineStr">
        <is>
          <t>no reporta</t>
        </is>
      </c>
      <c r="U593" s="25" t="inlineStr">
        <is>
          <t>no reporta</t>
        </is>
      </c>
      <c r="V593" s="55" t="inlineStr">
        <is>
          <t xml:space="preserve">Sandra </t>
        </is>
      </c>
      <c r="W593" s="25" t="inlineStr">
        <is>
          <t>TR</t>
        </is>
      </c>
      <c r="X593" s="25" t="n">
        <v>34</v>
      </c>
      <c r="Y593" s="25" t="inlineStr">
        <is>
          <t>E</t>
        </is>
      </c>
      <c r="Z593" s="25" t="inlineStr">
        <is>
          <t>SUR</t>
        </is>
      </c>
      <c r="AA593" s="25" t="n">
        <v>32</v>
      </c>
      <c r="AB593" s="25" t="inlineStr">
        <is>
          <t>C</t>
        </is>
      </c>
      <c r="AC593" s="25" t="n">
        <v>43</v>
      </c>
      <c r="AF593" s="25" t="inlineStr">
        <is>
          <t>las margaritas</t>
        </is>
      </c>
      <c r="AG593" s="25" t="inlineStr">
        <is>
          <t>tv 34e sur # 32c 43</t>
        </is>
      </c>
      <c r="AH593" s="25" t="inlineStr">
        <is>
          <t xml:space="preserve">no reporta </t>
        </is>
      </c>
      <c r="AI593" s="25" t="inlineStr">
        <is>
          <t>no reporta</t>
        </is>
      </c>
      <c r="AJ593" s="25" t="inlineStr">
        <is>
          <t>Los Naranjos</t>
        </is>
      </c>
      <c r="AO593" s="25" t="n">
        <v>9</v>
      </c>
      <c r="AP593" s="34" t="n">
        <v>42586</v>
      </c>
      <c r="AQ593" s="34" t="n">
        <v>42647</v>
      </c>
      <c r="AR593" s="46" t="n"/>
      <c r="AT593" s="25" t="inlineStr">
        <is>
          <t>Auto de archivo</t>
        </is>
      </c>
    </row>
    <row r="594">
      <c r="A594" s="25" t="inlineStr">
        <is>
          <t>591-2016</t>
        </is>
      </c>
      <c r="B594" s="25" t="n">
        <v>405020</v>
      </c>
      <c r="D594" s="25" t="inlineStr">
        <is>
          <t>RESIDUOS SOLIDOS</t>
        </is>
      </c>
      <c r="G594" s="25" t="inlineStr">
        <is>
          <t xml:space="preserve">en la zona del vallano sector arenales se ha incrementado el numero de personas que se dirigen al chorro de las campanas, estas personas dejan las basuras en la entrada del sendero volviendo foco de contaminación </t>
        </is>
      </c>
      <c r="H594" s="25" t="inlineStr">
        <is>
          <t>ranchito dany</t>
        </is>
      </c>
      <c r="S594" s="25" t="inlineStr">
        <is>
          <t>no reportan nomenclatura</t>
        </is>
      </c>
      <c r="T594" s="25" t="inlineStr">
        <is>
          <t>no reporta</t>
        </is>
      </c>
      <c r="U594" s="25" t="inlineStr">
        <is>
          <t>no reporta</t>
        </is>
      </c>
      <c r="V594" s="55" t="inlineStr">
        <is>
          <t>varios</t>
        </is>
      </c>
      <c r="AF594" s="25" t="inlineStr">
        <is>
          <t>vereda el vallano</t>
        </is>
      </c>
      <c r="AG594" s="25" t="inlineStr">
        <is>
          <t>no reportan nomenclatura</t>
        </is>
      </c>
      <c r="AH594" s="25" t="inlineStr">
        <is>
          <t xml:space="preserve">no reporta </t>
        </is>
      </c>
      <c r="AI594" s="25" t="inlineStr">
        <is>
          <t>no reporta</t>
        </is>
      </c>
      <c r="AO594" s="25" t="n">
        <v>11</v>
      </c>
      <c r="AP594" s="34" t="n">
        <v>42586</v>
      </c>
      <c r="AQ594" s="34" t="n">
        <v>42634</v>
      </c>
      <c r="AR594" s="46" t="n"/>
      <c r="AT594" s="25" t="inlineStr">
        <is>
          <t>Auto de archivo</t>
        </is>
      </c>
    </row>
    <row r="595">
      <c r="A595" s="25" t="inlineStr">
        <is>
          <t>592-2016</t>
        </is>
      </c>
      <c r="B595" s="25" t="n">
        <v>405011</v>
      </c>
      <c r="C595" s="25" t="inlineStr">
        <is>
          <t>FLORA</t>
        </is>
      </c>
      <c r="G595" s="25" t="inlineStr">
        <is>
          <t xml:space="preserve">hacer visita por caida de hojas , al parecer la señora sandra lo esta secando para hacer un garage </t>
        </is>
      </c>
      <c r="H595" s="25" t="inlineStr">
        <is>
          <t>anonimo</t>
        </is>
      </c>
      <c r="I595" s="25" t="inlineStr">
        <is>
          <t>TR</t>
        </is>
      </c>
      <c r="J595" s="25" t="n">
        <v>34</v>
      </c>
      <c r="K595" s="25" t="inlineStr">
        <is>
          <t>E</t>
        </is>
      </c>
      <c r="L595" s="25" t="inlineStr">
        <is>
          <t>SUR</t>
        </is>
      </c>
      <c r="M595" s="25" t="n">
        <v>32</v>
      </c>
      <c r="N595" s="25" t="inlineStr">
        <is>
          <t>C</t>
        </is>
      </c>
      <c r="O595" s="25" t="n">
        <v>47</v>
      </c>
      <c r="R595" s="25" t="inlineStr">
        <is>
          <t>los naranjos</t>
        </is>
      </c>
      <c r="S595" s="25" t="inlineStr">
        <is>
          <t>tv 34e sur # 32c 47</t>
        </is>
      </c>
      <c r="T595" s="25" t="inlineStr">
        <is>
          <t>no reporta</t>
        </is>
      </c>
      <c r="U595" s="25" t="inlineStr">
        <is>
          <t>no reporta</t>
        </is>
      </c>
      <c r="V595" s="55" t="inlineStr">
        <is>
          <t xml:space="preserve">sandra </t>
        </is>
      </c>
      <c r="W595" s="25" t="inlineStr">
        <is>
          <t>TR</t>
        </is>
      </c>
      <c r="X595" s="25" t="n">
        <v>34</v>
      </c>
      <c r="Y595" s="25" t="inlineStr">
        <is>
          <t>E</t>
        </is>
      </c>
      <c r="Z595" s="25" t="inlineStr">
        <is>
          <t>SUR</t>
        </is>
      </c>
      <c r="AA595" s="25" t="n">
        <v>32</v>
      </c>
      <c r="AB595" s="25" t="inlineStr">
        <is>
          <t>C</t>
        </is>
      </c>
      <c r="AC595" s="25" t="n">
        <v>47</v>
      </c>
      <c r="AF595" s="25" t="inlineStr">
        <is>
          <t>los naranjos</t>
        </is>
      </c>
      <c r="AG595" s="25" t="inlineStr">
        <is>
          <t>tv 34e sur # 32c 47</t>
        </is>
      </c>
      <c r="AH595" s="25" t="inlineStr">
        <is>
          <t xml:space="preserve">no reporta </t>
        </is>
      </c>
      <c r="AI595" s="25" t="inlineStr">
        <is>
          <t>no reporta</t>
        </is>
      </c>
      <c r="AJ595" s="25" t="inlineStr">
        <is>
          <t>Los Naranjos</t>
        </is>
      </c>
      <c r="AO595" s="25" t="n">
        <v>9</v>
      </c>
      <c r="AP595" s="34" t="n">
        <v>42586</v>
      </c>
      <c r="AQ595" s="34" t="n">
        <v>42584</v>
      </c>
      <c r="AR595" s="46" t="n"/>
      <c r="AT595" s="25" t="inlineStr">
        <is>
          <t>Auto de archivo</t>
        </is>
      </c>
    </row>
    <row r="596">
      <c r="A596" s="25" t="inlineStr">
        <is>
          <t>593-2016</t>
        </is>
      </c>
      <c r="B596" s="25" t="n">
        <v>405846</v>
      </c>
      <c r="C596" s="25" t="inlineStr">
        <is>
          <t>HÍDRICO</t>
        </is>
      </c>
      <c r="G596" s="25" t="inlineStr">
        <is>
          <t>Afectacion por aprovechamiento en zona de retiro</t>
        </is>
      </c>
      <c r="R596" s="25" t="inlineStr">
        <is>
          <t>las palmas</t>
        </is>
      </c>
      <c r="S596" s="25" t="inlineStr">
        <is>
          <t>Las Palmas</t>
        </is>
      </c>
      <c r="T596" s="25" t="inlineStr">
        <is>
          <t>no reporta</t>
        </is>
      </c>
      <c r="U596" s="25" t="inlineStr">
        <is>
          <t>no reporta</t>
        </is>
      </c>
      <c r="V596" s="55" t="inlineStr">
        <is>
          <t>HMG Garces S.C.A nit 900.317.424</t>
        </is>
      </c>
      <c r="AF596" s="25" t="inlineStr">
        <is>
          <t>las palmas 1075</t>
        </is>
      </c>
      <c r="AG596" s="25" t="inlineStr">
        <is>
          <t>Las Palmas 1075</t>
        </is>
      </c>
      <c r="AH596" s="25" t="inlineStr">
        <is>
          <t xml:space="preserve">no reporta </t>
        </is>
      </c>
      <c r="AI596" s="25" t="inlineStr">
        <is>
          <t>no reporta</t>
        </is>
      </c>
      <c r="AJ596" s="25" t="inlineStr">
        <is>
          <t>Las Palmas</t>
        </is>
      </c>
      <c r="AO596" s="25" t="n">
        <v>12</v>
      </c>
      <c r="AP596" s="34" t="n">
        <v>42586</v>
      </c>
      <c r="AQ596" s="34" t="n">
        <v>42592</v>
      </c>
      <c r="AR596" s="46" t="n"/>
      <c r="AT596" s="25" t="inlineStr">
        <is>
          <t>Auto de archivo</t>
        </is>
      </c>
    </row>
    <row r="597">
      <c r="A597" s="25" t="inlineStr">
        <is>
          <t>594-2016</t>
        </is>
      </c>
      <c r="B597" s="25" t="n">
        <v>406034</v>
      </c>
      <c r="D597" s="25" t="inlineStr">
        <is>
          <t>RESIDUOS SOLIDOS</t>
        </is>
      </c>
      <c r="G597" s="25" t="inlineStr">
        <is>
          <t>Mala disposición de residuos sólidos en horario no establecido</t>
        </is>
      </c>
      <c r="H597" s="25" t="inlineStr">
        <is>
          <t>de oficio</t>
        </is>
      </c>
      <c r="I597" s="25" t="inlineStr">
        <is>
          <t>KR</t>
        </is>
      </c>
      <c r="J597" s="25" t="n">
        <v>43</v>
      </c>
      <c r="K597" s="25" t="inlineStr">
        <is>
          <t>A</t>
        </is>
      </c>
      <c r="L597" s="25" t="inlineStr">
        <is>
          <t>SUR</t>
        </is>
      </c>
      <c r="M597" s="25" t="n">
        <v>36</v>
      </c>
      <c r="O597" s="25" t="n">
        <v>14</v>
      </c>
      <c r="R597" s="25" t="inlineStr">
        <is>
          <t>por la 43</t>
        </is>
      </c>
      <c r="S597" s="25" t="inlineStr">
        <is>
          <t>zona centro</t>
        </is>
      </c>
      <c r="T597" s="25" t="inlineStr">
        <is>
          <t>no reporta</t>
        </is>
      </c>
      <c r="U597" s="25" t="inlineStr">
        <is>
          <t>no reporta</t>
        </is>
      </c>
      <c r="V597" s="55" t="inlineStr">
        <is>
          <t>Notaria Primera del circuito de envigado</t>
        </is>
      </c>
      <c r="W597" s="25" t="inlineStr">
        <is>
          <t>KR</t>
        </is>
      </c>
      <c r="X597" s="25" t="inlineStr">
        <is>
          <t>her</t>
        </is>
      </c>
      <c r="Y597" s="25" t="inlineStr">
        <is>
          <t>A</t>
        </is>
      </c>
      <c r="Z597" s="25" t="inlineStr">
        <is>
          <t>SUR</t>
        </is>
      </c>
      <c r="AA597" s="25" t="n">
        <v>36</v>
      </c>
      <c r="AC597" s="25" t="n">
        <v>14</v>
      </c>
      <c r="AF597" s="25" t="inlineStr">
        <is>
          <t>zona centro</t>
        </is>
      </c>
      <c r="AG597" s="25" t="inlineStr">
        <is>
          <t>cr 43a 36 sur 14</t>
        </is>
      </c>
      <c r="AH597" s="25" t="inlineStr">
        <is>
          <t>CC 2775740</t>
        </is>
      </c>
      <c r="AI597" s="25" t="n">
        <v>2710404</v>
      </c>
      <c r="AJ597" s="25" t="inlineStr">
        <is>
          <t>Zona Centro</t>
        </is>
      </c>
      <c r="AO597" s="25" t="n">
        <v>9</v>
      </c>
      <c r="AP597" s="34" t="n">
        <v>42587</v>
      </c>
      <c r="AQ597" s="34" t="n">
        <v>42547</v>
      </c>
      <c r="AR597" s="46" t="n"/>
      <c r="AT597" s="25" t="inlineStr">
        <is>
          <t>Auto de archivo</t>
        </is>
      </c>
      <c r="AV597" s="38" t="n"/>
    </row>
    <row r="598">
      <c r="A598" s="25" t="inlineStr">
        <is>
          <t>595-2016</t>
        </is>
      </c>
      <c r="B598" s="25" t="n">
        <v>403522</v>
      </c>
      <c r="D598" s="25" t="inlineStr">
        <is>
          <t>RESIDUOS SOLIDOS</t>
        </is>
      </c>
      <c r="G598" s="25" t="inlineStr">
        <is>
          <t>Mala disposición de residuos sólidos en horario no establecido</t>
        </is>
      </c>
      <c r="H598" s="25" t="inlineStr">
        <is>
          <t>de oficio</t>
        </is>
      </c>
      <c r="S598" s="25" t="inlineStr">
        <is>
          <t>zona centro</t>
        </is>
      </c>
      <c r="V598" s="55" t="inlineStr">
        <is>
          <t>Nativos s.a.</t>
        </is>
      </c>
      <c r="W598" s="25" t="inlineStr">
        <is>
          <t>CL</t>
        </is>
      </c>
      <c r="X598" s="25" t="n">
        <v>38</v>
      </c>
      <c r="Y598" s="25" t="inlineStr">
        <is>
          <t>A</t>
        </is>
      </c>
      <c r="Z598" s="25" t="inlineStr">
        <is>
          <t>SUR</t>
        </is>
      </c>
      <c r="AA598" s="25" t="n">
        <v>43</v>
      </c>
      <c r="AB598" s="25" t="inlineStr">
        <is>
          <t>A</t>
        </is>
      </c>
      <c r="AC598" s="25" t="n">
        <v>23</v>
      </c>
      <c r="AF598" s="25" t="inlineStr">
        <is>
          <t>Zona centro</t>
        </is>
      </c>
      <c r="AG598">
        <f>CONCATENATE(W598," ",X598," ",Y598," ",Z598," ",AA598," ",AB598," ",AC598," ",AD598," ",AE598," ",AF598)</f>
        <v/>
      </c>
      <c r="AH598" s="25" t="inlineStr">
        <is>
          <t xml:space="preserve">no reporta </t>
        </is>
      </c>
      <c r="AI598" s="25" t="inlineStr">
        <is>
          <t>no reporta</t>
        </is>
      </c>
      <c r="AJ598" s="25" t="inlineStr">
        <is>
          <t>Zona Centro</t>
        </is>
      </c>
      <c r="AO598" s="25" t="n">
        <v>9</v>
      </c>
      <c r="AP598" s="34" t="n">
        <v>42590</v>
      </c>
      <c r="AQ598" s="34" t="n">
        <v>42579</v>
      </c>
      <c r="AR598" s="46" t="n"/>
      <c r="AS598" s="25" t="inlineStr">
        <is>
          <t>Comparendo ambiental</t>
        </is>
      </c>
      <c r="AT598" s="25" t="inlineStr">
        <is>
          <t>Auto de archivo</t>
        </is>
      </c>
    </row>
    <row r="599">
      <c r="A599" s="25" t="inlineStr">
        <is>
          <t>596-2016</t>
        </is>
      </c>
      <c r="B599" s="25" t="n">
        <v>407046</v>
      </c>
      <c r="C599" s="25" t="inlineStr">
        <is>
          <t>FLORA</t>
        </is>
      </c>
      <c r="G599" s="25" t="inlineStr">
        <is>
          <t xml:space="preserve">el señor guillermo corto un arbol que repuso hernan guillermo garces, aparte le esta invadiendo  los parqueaderos </t>
        </is>
      </c>
      <c r="H599" s="25" t="inlineStr">
        <is>
          <t>Hernan guillermo garces</t>
        </is>
      </c>
      <c r="I599" s="25" t="inlineStr">
        <is>
          <t>DG</t>
        </is>
      </c>
      <c r="J599" s="25" t="n">
        <v>29</v>
      </c>
      <c r="L599" s="25" t="inlineStr">
        <is>
          <t>SUR</t>
        </is>
      </c>
      <c r="M599" s="25" t="n">
        <v>26</v>
      </c>
      <c r="N599" s="25" t="inlineStr">
        <is>
          <t>A</t>
        </is>
      </c>
      <c r="O599" s="25" t="n">
        <v>102</v>
      </c>
      <c r="R599" s="25" t="inlineStr">
        <is>
          <t>alto de misael</t>
        </is>
      </c>
      <c r="S599" s="25" t="inlineStr">
        <is>
          <t>dg 29 # 26a sur 102</t>
        </is>
      </c>
      <c r="T599" s="25" t="inlineStr">
        <is>
          <t>no reporta</t>
        </is>
      </c>
      <c r="U599" s="25" t="inlineStr">
        <is>
          <t>no reporta</t>
        </is>
      </c>
      <c r="V599" s="55" t="inlineStr">
        <is>
          <t>guillermo</t>
        </is>
      </c>
      <c r="W599" s="25" t="inlineStr">
        <is>
          <t>DG</t>
        </is>
      </c>
      <c r="X599" s="25" t="n">
        <v>29</v>
      </c>
      <c r="Z599" s="25" t="inlineStr">
        <is>
          <t>SUR</t>
        </is>
      </c>
      <c r="AA599" s="25" t="n">
        <v>26</v>
      </c>
      <c r="AB599" s="25" t="inlineStr">
        <is>
          <t>A</t>
        </is>
      </c>
      <c r="AC599" s="25" t="n">
        <v>102</v>
      </c>
      <c r="AF599" s="25" t="inlineStr">
        <is>
          <t>alto de misael</t>
        </is>
      </c>
      <c r="AG599" s="25" t="inlineStr">
        <is>
          <t>dg 29 # 26a sur 102</t>
        </is>
      </c>
      <c r="AH599" s="25" t="inlineStr">
        <is>
          <t xml:space="preserve">no reporta </t>
        </is>
      </c>
      <c r="AI599" s="25" t="inlineStr">
        <is>
          <t>no reporta</t>
        </is>
      </c>
      <c r="AJ599" s="25" t="inlineStr">
        <is>
          <t>Alto de Misael</t>
        </is>
      </c>
      <c r="AO599" s="25" t="n">
        <v>3</v>
      </c>
      <c r="AP599" s="34" t="n">
        <v>42594</v>
      </c>
      <c r="AQ599" s="34" t="n">
        <v>42631</v>
      </c>
      <c r="AR599" s="46" t="n"/>
      <c r="AT599" s="25" t="inlineStr">
        <is>
          <t>Auto de archivo</t>
        </is>
      </c>
    </row>
    <row r="600">
      <c r="A600" s="25" t="inlineStr">
        <is>
          <t>597-2016</t>
        </is>
      </c>
      <c r="B600" s="25" t="n">
        <v>406333</v>
      </c>
      <c r="C600" s="25" t="inlineStr">
        <is>
          <t>FAUNA DOMÉSTICA</t>
        </is>
      </c>
      <c r="G600" s="25" t="inlineStr">
        <is>
          <t xml:space="preserve">tiene un perro bulterrier, lo mantiene suelto sin bozal y trailla, ya ha mordido a dos perros, fue sancionada y hace caso omiso cuando le llaman la atencion </t>
        </is>
      </c>
      <c r="H600" s="25" t="inlineStr">
        <is>
          <t>Diaker trujillo</t>
        </is>
      </c>
      <c r="I600" s="25" t="inlineStr">
        <is>
          <t>CL</t>
        </is>
      </c>
      <c r="J600" s="25" t="n">
        <v>41</v>
      </c>
      <c r="K600" s="25" t="inlineStr">
        <is>
          <t>B</t>
        </is>
      </c>
      <c r="L600" s="25" t="inlineStr">
        <is>
          <t>SUR</t>
        </is>
      </c>
      <c r="M600" s="25" t="n">
        <v>32</v>
      </c>
      <c r="N600" s="25" t="inlineStr">
        <is>
          <t>B</t>
        </is>
      </c>
      <c r="O600" s="25" t="n">
        <v>13</v>
      </c>
      <c r="R600" s="25" t="inlineStr">
        <is>
          <t>gualandayes</t>
        </is>
      </c>
      <c r="T600" s="25" t="inlineStr">
        <is>
          <t>no reporta</t>
        </is>
      </c>
      <c r="U600" s="25" t="inlineStr">
        <is>
          <t>no reporta</t>
        </is>
      </c>
      <c r="V600" s="55" t="inlineStr">
        <is>
          <t>Juan hernandez</t>
        </is>
      </c>
      <c r="W600" s="25" t="inlineStr">
        <is>
          <t>CL</t>
        </is>
      </c>
      <c r="X600" s="25" t="n">
        <v>41</v>
      </c>
      <c r="Y600" s="25" t="inlineStr">
        <is>
          <t>B</t>
        </is>
      </c>
      <c r="Z600" s="25" t="inlineStr">
        <is>
          <t>SUR</t>
        </is>
      </c>
      <c r="AA600" s="25" t="n">
        <v>32</v>
      </c>
      <c r="AB600" s="25" t="inlineStr">
        <is>
          <t>B</t>
        </is>
      </c>
      <c r="AC600" s="25" t="n">
        <v>13</v>
      </c>
      <c r="AF600" s="25" t="inlineStr">
        <is>
          <t>gualandayes</t>
        </is>
      </c>
      <c r="AG600" s="25" t="inlineStr">
        <is>
          <t>calle 41B sur  # 32B 13</t>
        </is>
      </c>
      <c r="AH600" s="25" t="inlineStr">
        <is>
          <t xml:space="preserve">no reporta </t>
        </is>
      </c>
      <c r="AI600" s="25" t="n">
        <v>3206950515</v>
      </c>
      <c r="AJ600" s="25" t="inlineStr">
        <is>
          <t>San Rafael</t>
        </is>
      </c>
      <c r="AO600" s="25" t="n">
        <v>6</v>
      </c>
      <c r="AP600" s="34" t="n">
        <v>42594</v>
      </c>
      <c r="AQ600" s="34" t="n">
        <v>42652</v>
      </c>
      <c r="AR600" s="46" t="n"/>
      <c r="AT600" s="25" t="inlineStr">
        <is>
          <t>Auto de archivo</t>
        </is>
      </c>
    </row>
    <row r="601">
      <c r="A601" s="25" t="inlineStr">
        <is>
          <t>598-2016</t>
        </is>
      </c>
      <c r="B601" s="25" t="n">
        <v>406267</v>
      </c>
      <c r="D601" s="25" t="inlineStr">
        <is>
          <t>ESCOMBROS</t>
        </is>
      </c>
      <c r="G601" s="25" t="inlineStr">
        <is>
          <t xml:space="preserve">vehiculo de placas KDH 576 que deja escombros en le barrio la inmaculada en la calle 36 sur # 27d 126, entrando por la virgen hasta donde termina la calle </t>
        </is>
      </c>
      <c r="H601" s="25" t="inlineStr">
        <is>
          <t>paulina duque</t>
        </is>
      </c>
      <c r="I601" s="25" t="inlineStr">
        <is>
          <t>CL</t>
        </is>
      </c>
      <c r="J601" s="25" t="n">
        <v>36</v>
      </c>
      <c r="L601" s="25" t="inlineStr">
        <is>
          <t>SUR</t>
        </is>
      </c>
      <c r="M601" s="25" t="n">
        <v>27</v>
      </c>
      <c r="N601" s="25" t="inlineStr">
        <is>
          <t>D</t>
        </is>
      </c>
      <c r="O601" s="25" t="n">
        <v>126</v>
      </c>
      <c r="R601" s="25" t="inlineStr">
        <is>
          <t>la inmaculada</t>
        </is>
      </c>
      <c r="S601" s="25" t="inlineStr">
        <is>
          <t>calle 36 sur 27d 126</t>
        </is>
      </c>
      <c r="T601" s="25" t="inlineStr">
        <is>
          <t>no reporta</t>
        </is>
      </c>
      <c r="U601" s="25" t="n">
        <v>3022749753</v>
      </c>
      <c r="V601" s="55" t="inlineStr">
        <is>
          <t>por determinar</t>
        </is>
      </c>
      <c r="W601" s="25" t="inlineStr">
        <is>
          <t>CL</t>
        </is>
      </c>
      <c r="X601" s="25" t="n">
        <v>36</v>
      </c>
      <c r="Z601" s="25" t="inlineStr">
        <is>
          <t>SUR</t>
        </is>
      </c>
      <c r="AA601" s="25" t="n">
        <v>27</v>
      </c>
      <c r="AB601" s="25" t="inlineStr">
        <is>
          <t>D</t>
        </is>
      </c>
      <c r="AC601" s="25" t="n">
        <v>126</v>
      </c>
      <c r="AF601" s="25" t="inlineStr">
        <is>
          <t>la inmaculada</t>
        </is>
      </c>
      <c r="AG601" s="25" t="inlineStr">
        <is>
          <t>calle 36 sur # 27d 126</t>
        </is>
      </c>
      <c r="AH601" s="25" t="inlineStr">
        <is>
          <t xml:space="preserve">no reporta </t>
        </is>
      </c>
      <c r="AI601" s="25" t="inlineStr">
        <is>
          <t>no reporta</t>
        </is>
      </c>
      <c r="AJ601" s="25" t="inlineStr">
        <is>
          <t>Inmaculada</t>
        </is>
      </c>
      <c r="AO601" s="25" t="n">
        <v>5</v>
      </c>
      <c r="AP601" s="34" t="n">
        <v>42594</v>
      </c>
      <c r="AQ601" s="34" t="n">
        <v>42587</v>
      </c>
      <c r="AR601" s="46" t="n"/>
      <c r="AT601" s="25" t="inlineStr">
        <is>
          <t>Auto de archivo</t>
        </is>
      </c>
    </row>
    <row r="602" ht="15.75" customHeight="1">
      <c r="A602" s="25" t="inlineStr">
        <is>
          <t>599-2016</t>
        </is>
      </c>
      <c r="B602" s="25" t="n">
        <v>406268</v>
      </c>
      <c r="D602" s="25" t="inlineStr">
        <is>
          <t>ESCOMBROS</t>
        </is>
      </c>
      <c r="G602" s="19" t="inlineStr">
        <is>
          <t>vehiculo  de placa FGT 275 dejando escombros en la calle 36 sur # 27d 126 camioneta 4x4 gris</t>
        </is>
      </c>
      <c r="H602" s="25" t="inlineStr">
        <is>
          <t>paulina duque</t>
        </is>
      </c>
      <c r="I602" s="25" t="inlineStr">
        <is>
          <t>CL</t>
        </is>
      </c>
      <c r="J602" s="25" t="n">
        <v>36</v>
      </c>
      <c r="L602" s="25" t="inlineStr">
        <is>
          <t>SUR</t>
        </is>
      </c>
      <c r="M602" s="25" t="n">
        <v>27</v>
      </c>
      <c r="N602" s="25" t="inlineStr">
        <is>
          <t>D</t>
        </is>
      </c>
      <c r="O602" s="25" t="n">
        <v>126</v>
      </c>
      <c r="R602" s="25" t="inlineStr">
        <is>
          <t>la inmaculada</t>
        </is>
      </c>
      <c r="S602" s="25" t="inlineStr">
        <is>
          <t>calle 36 sur 27d 126</t>
        </is>
      </c>
      <c r="T602" s="25" t="inlineStr">
        <is>
          <t>no reporta</t>
        </is>
      </c>
      <c r="U602" s="25" t="n">
        <v>3022749753</v>
      </c>
      <c r="V602" s="55" t="inlineStr">
        <is>
          <t>por determinar</t>
        </is>
      </c>
      <c r="W602" s="25" t="inlineStr">
        <is>
          <t>CL</t>
        </is>
      </c>
      <c r="X602" s="25" t="n">
        <v>36</v>
      </c>
      <c r="Z602" s="25" t="inlineStr">
        <is>
          <t>SUR</t>
        </is>
      </c>
      <c r="AA602" s="25" t="n">
        <v>27</v>
      </c>
      <c r="AB602" s="25" t="inlineStr">
        <is>
          <t>D</t>
        </is>
      </c>
      <c r="AC602" s="25" t="n">
        <v>126</v>
      </c>
      <c r="AF602" s="25" t="inlineStr">
        <is>
          <t>la inmaculada</t>
        </is>
      </c>
      <c r="AG602" s="25" t="inlineStr">
        <is>
          <t>calle 36 sur # 27d 126</t>
        </is>
      </c>
      <c r="AH602" s="25" t="inlineStr">
        <is>
          <t xml:space="preserve">no reporta </t>
        </is>
      </c>
      <c r="AI602" s="25" t="inlineStr">
        <is>
          <t>no reporta</t>
        </is>
      </c>
      <c r="AJ602" s="25" t="inlineStr">
        <is>
          <t>Inmaculada</t>
        </is>
      </c>
      <c r="AO602" s="25" t="n">
        <v>5</v>
      </c>
      <c r="AP602" s="34" t="n">
        <v>42594</v>
      </c>
      <c r="AQ602" s="34" t="n">
        <v>42586</v>
      </c>
      <c r="AR602" s="46" t="n"/>
      <c r="AT602" s="25" t="inlineStr">
        <is>
          <t>Auto de archivo</t>
        </is>
      </c>
    </row>
    <row r="603">
      <c r="A603" s="25" t="inlineStr">
        <is>
          <t>600-2016</t>
        </is>
      </c>
      <c r="B603" s="25" t="n">
        <v>399943</v>
      </c>
      <c r="D603" s="25" t="inlineStr">
        <is>
          <t>RESIDUOS SOLIDOS</t>
        </is>
      </c>
      <c r="G603" s="25" t="inlineStr">
        <is>
          <t>mala disposicion de residuos solidos</t>
        </is>
      </c>
      <c r="H603" s="25" t="inlineStr">
        <is>
          <t>anonimo</t>
        </is>
      </c>
      <c r="I603" s="25" t="inlineStr">
        <is>
          <t>KR</t>
        </is>
      </c>
      <c r="J603" s="25" t="n">
        <v>47</v>
      </c>
      <c r="L603" s="25" t="inlineStr">
        <is>
          <t>SUR</t>
        </is>
      </c>
      <c r="M603" s="25" t="n">
        <v>25</v>
      </c>
      <c r="N603" s="25" t="inlineStr">
        <is>
          <t>A</t>
        </is>
      </c>
      <c r="O603" s="25" t="n">
        <v>43</v>
      </c>
      <c r="R603" s="25" t="inlineStr">
        <is>
          <t>x las vegas</t>
        </is>
      </c>
      <c r="S603" s="25" t="inlineStr">
        <is>
          <t>cra 47b # 25a sur 43</t>
        </is>
      </c>
      <c r="T603" s="25" t="inlineStr">
        <is>
          <t>no reporta</t>
        </is>
      </c>
      <c r="U603" s="25" t="inlineStr">
        <is>
          <t>no reporta</t>
        </is>
      </c>
      <c r="V603" s="55" t="inlineStr">
        <is>
          <t>administración unidad multifamiliar villa grande</t>
        </is>
      </c>
      <c r="W603" s="25" t="inlineStr">
        <is>
          <t>KR</t>
        </is>
      </c>
      <c r="X603" s="25" t="n">
        <v>47</v>
      </c>
      <c r="Y603" s="25" t="inlineStr">
        <is>
          <t>B</t>
        </is>
      </c>
      <c r="Z603" s="25" t="inlineStr">
        <is>
          <t>SUR</t>
        </is>
      </c>
      <c r="AA603" s="25" t="n">
        <v>25</v>
      </c>
      <c r="AB603" s="25" t="inlineStr">
        <is>
          <t>A</t>
        </is>
      </c>
      <c r="AC603" s="25" t="n">
        <v>43</v>
      </c>
      <c r="AF603" s="25" t="inlineStr">
        <is>
          <t>x las vegas</t>
        </is>
      </c>
      <c r="AG603" s="25" t="inlineStr">
        <is>
          <t>cra 47# 25a sur 43</t>
        </is>
      </c>
      <c r="AH603" s="25" t="inlineStr">
        <is>
          <t xml:space="preserve">no reporta </t>
        </is>
      </c>
      <c r="AI603" s="25" t="inlineStr">
        <is>
          <t>no reporta</t>
        </is>
      </c>
      <c r="AJ603" s="25" t="inlineStr">
        <is>
          <t>Las Vegas</t>
        </is>
      </c>
      <c r="AO603" s="25" t="n">
        <v>1</v>
      </c>
      <c r="AP603" s="34" t="n">
        <v>42594</v>
      </c>
      <c r="AQ603" s="34" t="n">
        <v>42563</v>
      </c>
      <c r="AR603" s="46" t="n"/>
      <c r="AT603" s="25" t="inlineStr">
        <is>
          <t>Auto de archivo</t>
        </is>
      </c>
    </row>
    <row r="604">
      <c r="A604" s="25" t="inlineStr">
        <is>
          <t>601-2016</t>
        </is>
      </c>
      <c r="B604" s="25" t="n">
        <v>406001</v>
      </c>
      <c r="D604" s="25" t="inlineStr">
        <is>
          <t>ESCOMBROS</t>
        </is>
      </c>
      <c r="G604" s="25" t="inlineStr">
        <is>
          <t>escombros en espacio publico</t>
        </is>
      </c>
      <c r="H604" s="25" t="inlineStr">
        <is>
          <t>de oficio</t>
        </is>
      </c>
      <c r="I604" s="25" t="inlineStr">
        <is>
          <t>TR</t>
        </is>
      </c>
      <c r="J604" s="25" t="n">
        <v>35</v>
      </c>
      <c r="K604" s="25" t="inlineStr">
        <is>
          <t>C</t>
        </is>
      </c>
      <c r="L604" s="25" t="inlineStr">
        <is>
          <t>SUR</t>
        </is>
      </c>
      <c r="M604" s="25" t="n">
        <v>33</v>
      </c>
      <c r="O604" s="25" t="n">
        <v>50</v>
      </c>
      <c r="R604" s="25" t="inlineStr">
        <is>
          <t>la magnolia</t>
        </is>
      </c>
      <c r="S604" s="25" t="inlineStr">
        <is>
          <t>tv 35c sur # 33-50</t>
        </is>
      </c>
      <c r="T604" s="25" t="inlineStr">
        <is>
          <t>no reporta</t>
        </is>
      </c>
      <c r="U604" s="25" t="inlineStr">
        <is>
          <t>no reporta</t>
        </is>
      </c>
      <c r="V604" s="55" t="inlineStr">
        <is>
          <t>sebastian cardona</t>
        </is>
      </c>
      <c r="W604" s="25" t="inlineStr">
        <is>
          <t>TR</t>
        </is>
      </c>
      <c r="X604" s="25" t="n">
        <v>35</v>
      </c>
      <c r="Y604" s="25" t="inlineStr">
        <is>
          <t>C</t>
        </is>
      </c>
      <c r="Z604" s="25" t="inlineStr">
        <is>
          <t>SUR</t>
        </is>
      </c>
      <c r="AA604" s="25" t="n">
        <v>33</v>
      </c>
      <c r="AC604" s="25" t="n">
        <v>50</v>
      </c>
      <c r="AF604" s="25" t="inlineStr">
        <is>
          <t>la magnolia</t>
        </is>
      </c>
      <c r="AG604" s="25" t="inlineStr">
        <is>
          <t>tv 35cs ur 33 50</t>
        </is>
      </c>
      <c r="AH604" s="25" t="inlineStr">
        <is>
          <t xml:space="preserve">no reporta </t>
        </is>
      </c>
      <c r="AI604" s="25" t="inlineStr">
        <is>
          <t>no reporta</t>
        </is>
      </c>
      <c r="AJ604" s="25" t="inlineStr">
        <is>
          <t>La Magnolia</t>
        </is>
      </c>
      <c r="AO604" s="25" t="n">
        <v>9</v>
      </c>
      <c r="AP604" s="34" t="n">
        <v>42594</v>
      </c>
      <c r="AQ604" s="34" t="n">
        <v>42635</v>
      </c>
      <c r="AR604" s="46" t="n"/>
      <c r="AT604" s="25" t="inlineStr">
        <is>
          <t>Auto de archivo</t>
        </is>
      </c>
    </row>
    <row r="605">
      <c r="A605" s="25" t="inlineStr">
        <is>
          <t>602-2016</t>
        </is>
      </c>
      <c r="B605" s="25" t="n">
        <v>406888</v>
      </c>
      <c r="D605" s="25" t="inlineStr">
        <is>
          <t>MATERIALES DE CONSTRUCCIÓN</t>
        </is>
      </c>
      <c r="G605" s="25" t="inlineStr">
        <is>
          <t>mal manejo de obra en la vía pública</t>
        </is>
      </c>
      <c r="H605" s="25" t="inlineStr">
        <is>
          <t>de oficio</t>
        </is>
      </c>
      <c r="I605" s="25" t="inlineStr">
        <is>
          <t>KR</t>
        </is>
      </c>
      <c r="J605" s="25" t="n">
        <v>41</v>
      </c>
      <c r="K605" s="25" t="inlineStr">
        <is>
          <t>A</t>
        </is>
      </c>
      <c r="L605" s="25" t="inlineStr">
        <is>
          <t>SUR</t>
        </is>
      </c>
      <c r="M605" s="25" t="n">
        <v>40</v>
      </c>
      <c r="O605" s="25" t="n">
        <v>25</v>
      </c>
      <c r="R605" s="25" t="inlineStr">
        <is>
          <t>dorado</t>
        </is>
      </c>
      <c r="S605" s="25" t="inlineStr">
        <is>
          <t>cra 41a 40 sur 25</t>
        </is>
      </c>
      <c r="T605" s="25" t="inlineStr">
        <is>
          <t>no reporta</t>
        </is>
      </c>
      <c r="U605" s="25" t="inlineStr">
        <is>
          <t>no reporta</t>
        </is>
      </c>
      <c r="V605" s="55" t="inlineStr">
        <is>
          <t>laboratorios  lico</t>
        </is>
      </c>
      <c r="W605" s="25" t="inlineStr">
        <is>
          <t>KR</t>
        </is>
      </c>
      <c r="X605" s="25" t="n">
        <v>41</v>
      </c>
      <c r="Y605" s="25" t="inlineStr">
        <is>
          <t>A</t>
        </is>
      </c>
      <c r="Z605" s="25" t="inlineStr">
        <is>
          <t>SUR</t>
        </is>
      </c>
      <c r="AA605" s="25" t="n">
        <v>40</v>
      </c>
      <c r="AC605" s="25" t="n">
        <v>25</v>
      </c>
      <c r="AF605" s="25" t="inlineStr">
        <is>
          <t>dorado</t>
        </is>
      </c>
      <c r="AG605" s="25" t="inlineStr">
        <is>
          <t>cra 41a 40 sur 25</t>
        </is>
      </c>
      <c r="AH605" s="25" t="inlineStr">
        <is>
          <t xml:space="preserve">no reporta </t>
        </is>
      </c>
      <c r="AI605" s="25" t="n">
        <v>2705536</v>
      </c>
      <c r="AJ605" s="25" t="inlineStr">
        <is>
          <t>El Dorado</t>
        </is>
      </c>
      <c r="AO605" s="25" t="n">
        <v>7</v>
      </c>
      <c r="AP605" s="34" t="n">
        <v>42594</v>
      </c>
      <c r="AQ605" s="34" t="n">
        <v>42584</v>
      </c>
      <c r="AR605" s="46" t="n"/>
      <c r="AT605" s="25" t="inlineStr">
        <is>
          <t>Auto de archivo</t>
        </is>
      </c>
    </row>
    <row r="606">
      <c r="A606" s="25" t="inlineStr">
        <is>
          <t>603-2016</t>
        </is>
      </c>
      <c r="B606" s="25" t="n">
        <v>396145</v>
      </c>
      <c r="G606" s="25" t="inlineStr">
        <is>
          <t>tiene 2 gatos y in perro al parecer no les limpia por tal motivo se generan malos olores</t>
        </is>
      </c>
      <c r="H606" s="25" t="inlineStr">
        <is>
          <t>anonimo</t>
        </is>
      </c>
      <c r="I606" s="25" t="inlineStr">
        <is>
          <t>DG</t>
        </is>
      </c>
      <c r="J606" s="25" t="n">
        <v>31</v>
      </c>
      <c r="L606" s="25" t="inlineStr">
        <is>
          <t>SUR</t>
        </is>
      </c>
      <c r="M606" s="25" t="n">
        <v>33</v>
      </c>
      <c r="N606" s="25" t="inlineStr">
        <is>
          <t>A</t>
        </is>
      </c>
      <c r="O606" s="25" t="n">
        <v>88</v>
      </c>
      <c r="R606" s="25" t="inlineStr">
        <is>
          <t>uribe angel</t>
        </is>
      </c>
      <c r="S606" s="25" t="inlineStr">
        <is>
          <t>dg 31 33a sur 88 int 103</t>
        </is>
      </c>
      <c r="T606" s="25" t="inlineStr">
        <is>
          <t>no reporta</t>
        </is>
      </c>
      <c r="U606" s="25" t="inlineStr">
        <is>
          <t>no reporta</t>
        </is>
      </c>
      <c r="V606" s="55" t="inlineStr">
        <is>
          <t>Mario</t>
        </is>
      </c>
      <c r="W606" s="25" t="inlineStr">
        <is>
          <t>DG</t>
        </is>
      </c>
      <c r="X606" s="25" t="n">
        <v>31</v>
      </c>
      <c r="Z606" s="25" t="inlineStr">
        <is>
          <t>SUR</t>
        </is>
      </c>
      <c r="AA606" s="25" t="n">
        <v>33</v>
      </c>
      <c r="AB606" s="25" t="inlineStr">
        <is>
          <t>A</t>
        </is>
      </c>
      <c r="AC606" s="25" t="n">
        <v>88</v>
      </c>
      <c r="AF606" s="25" t="inlineStr">
        <is>
          <t>dorado</t>
        </is>
      </c>
      <c r="AG606" s="25" t="inlineStr">
        <is>
          <t>dg 31 33a sur 88</t>
        </is>
      </c>
      <c r="AH606" s="25" t="inlineStr">
        <is>
          <t xml:space="preserve">no reporta </t>
        </is>
      </c>
      <c r="AI606" s="25" t="inlineStr">
        <is>
          <t>no reporta</t>
        </is>
      </c>
      <c r="AJ606" s="25" t="inlineStr">
        <is>
          <t>Uribe Angel</t>
        </is>
      </c>
      <c r="AO606" s="25" t="n">
        <v>3</v>
      </c>
      <c r="AP606" s="34" t="n">
        <v>42594</v>
      </c>
      <c r="AQ606" s="34" t="n">
        <v>42637</v>
      </c>
      <c r="AR606" s="46" t="n"/>
      <c r="AT606" s="25" t="inlineStr">
        <is>
          <t>Auto de archivo</t>
        </is>
      </c>
    </row>
    <row r="607">
      <c r="A607" s="25" t="inlineStr">
        <is>
          <t>604-2016</t>
        </is>
      </c>
      <c r="B607" s="25" t="n">
        <v>390305</v>
      </c>
      <c r="G607" s="25" t="inlineStr">
        <is>
          <t>se solicita visita al lugar debido a que los gallos del vecino se le entran a la casa sin ningun control, le dañan las matas, le esculcan la basura</t>
        </is>
      </c>
      <c r="H607" s="25" t="inlineStr">
        <is>
          <t>amparo uribe</t>
        </is>
      </c>
      <c r="I607" s="25" t="inlineStr">
        <is>
          <t>KR</t>
        </is>
      </c>
      <c r="J607" s="25" t="n">
        <v>25</v>
      </c>
      <c r="L607" s="25" t="inlineStr">
        <is>
          <t>SUR</t>
        </is>
      </c>
      <c r="M607" s="25" t="n">
        <v>38</v>
      </c>
      <c r="N607" s="25" t="inlineStr">
        <is>
          <t>D</t>
        </is>
      </c>
      <c r="O607" s="25" t="n">
        <v>2</v>
      </c>
      <c r="R607" s="25" t="inlineStr">
        <is>
          <t xml:space="preserve">chingui parte alta </t>
        </is>
      </c>
      <c r="S607" s="25" t="inlineStr">
        <is>
          <t>cra 25 # 38d sur 02</t>
        </is>
      </c>
      <c r="T607" s="25" t="inlineStr">
        <is>
          <t>CC 32327868</t>
        </is>
      </c>
      <c r="U607" s="25" t="inlineStr">
        <is>
          <t>tel 2704859</t>
        </is>
      </c>
      <c r="V607" s="55" t="inlineStr">
        <is>
          <t>amparo uribe</t>
        </is>
      </c>
      <c r="AF607" s="25" t="inlineStr">
        <is>
          <t>estación las palmas</t>
        </is>
      </c>
      <c r="AG607" s="25" t="inlineStr">
        <is>
          <t>cra 25 38d sur 02</t>
        </is>
      </c>
      <c r="AH607" s="25" t="inlineStr">
        <is>
          <t>CC 32327868</t>
        </is>
      </c>
      <c r="AI607" s="25" t="inlineStr">
        <is>
          <t>tel 2704859</t>
        </is>
      </c>
      <c r="AJ607" s="25" t="inlineStr">
        <is>
          <t>El Chingui</t>
        </is>
      </c>
      <c r="AO607" s="25" t="n">
        <v>6</v>
      </c>
      <c r="AP607" s="34" t="n">
        <v>42594</v>
      </c>
      <c r="AQ607" s="34" t="n">
        <v>42621</v>
      </c>
      <c r="AR607" s="46" t="n"/>
      <c r="AT607" s="25" t="inlineStr">
        <is>
          <t>Auto de archivo</t>
        </is>
      </c>
    </row>
    <row r="608">
      <c r="A608" s="25" t="inlineStr">
        <is>
          <t>605-2016</t>
        </is>
      </c>
      <c r="B608" s="25" t="inlineStr">
        <is>
          <t>407043 - 168</t>
        </is>
      </c>
      <c r="C608" s="25" t="inlineStr">
        <is>
          <t>HÍDRICO</t>
        </is>
      </c>
      <c r="G608" s="25" t="inlineStr">
        <is>
          <t>contaminación a la quebrada por parte de la fabrica de arepas ubicada en la glorieta consistente en el vertimiento de los residuos o materiales con los que se fabrica su producto</t>
        </is>
      </c>
      <c r="H608" s="25" t="inlineStr">
        <is>
          <t>de oficio</t>
        </is>
      </c>
      <c r="S608" s="25" t="inlineStr">
        <is>
          <t>no reportan nomenclatura</t>
        </is>
      </c>
      <c r="T608" s="25" t="inlineStr">
        <is>
          <t>no reporta</t>
        </is>
      </c>
      <c r="U608" s="25" t="inlineStr">
        <is>
          <t>no reporta</t>
        </is>
      </c>
      <c r="V608" s="55" t="inlineStr">
        <is>
          <t>fabrica de arepas  vereda las palmas</t>
        </is>
      </c>
      <c r="AF608" s="25" t="inlineStr">
        <is>
          <t xml:space="preserve">vereda las palmas </t>
        </is>
      </c>
      <c r="AG608" s="25" t="inlineStr">
        <is>
          <t>no reporta nomenclatura</t>
        </is>
      </c>
      <c r="AH608" s="25" t="inlineStr">
        <is>
          <t xml:space="preserve">no reporta </t>
        </is>
      </c>
      <c r="AI608" s="25" t="inlineStr">
        <is>
          <t>no reporta</t>
        </is>
      </c>
      <c r="AJ608" s="25" t="inlineStr">
        <is>
          <t>Las Palmas</t>
        </is>
      </c>
      <c r="AO608" s="25" t="n">
        <v>12</v>
      </c>
      <c r="AP608" s="34" t="n">
        <v>42594</v>
      </c>
      <c r="AQ608" s="34" t="n">
        <v>42665</v>
      </c>
      <c r="AR608" s="46" t="n"/>
      <c r="AT608" s="25" t="inlineStr">
        <is>
          <t>Auto de archivo</t>
        </is>
      </c>
    </row>
    <row r="609">
      <c r="A609" s="25" t="inlineStr">
        <is>
          <t>606-2016</t>
        </is>
      </c>
      <c r="B609" s="25" t="n">
        <v>406861</v>
      </c>
      <c r="C609" s="25" t="inlineStr">
        <is>
          <t>HÍDRICO</t>
        </is>
      </c>
      <c r="G609" s="25" t="inlineStr">
        <is>
          <t>afectación a fuente hidrica la zuñiga por descargas de aguas provenientes de restaurante doña rosa y parcelación cedro verde</t>
        </is>
      </c>
      <c r="H609" s="25" t="inlineStr">
        <is>
          <t>de oficio</t>
        </is>
      </c>
      <c r="R609" s="25" t="inlineStr">
        <is>
          <t xml:space="preserve">varianta las palmas </t>
        </is>
      </c>
      <c r="S609" s="25" t="inlineStr">
        <is>
          <t xml:space="preserve">no reporta nomenclatura  </t>
        </is>
      </c>
      <c r="T609" s="25" t="inlineStr">
        <is>
          <t>no reporta</t>
        </is>
      </c>
      <c r="U609" s="25" t="inlineStr">
        <is>
          <t>no reporta</t>
        </is>
      </c>
      <c r="V609" s="55" t="inlineStr">
        <is>
          <t>Restaurante doña rosa nit 900366935-7</t>
        </is>
      </c>
      <c r="AF609" s="25" t="inlineStr">
        <is>
          <t>santa catalina</t>
        </is>
      </c>
      <c r="AG609" s="25" t="inlineStr">
        <is>
          <t>variante las palmas, vereda santa catalina predio 402</t>
        </is>
      </c>
      <c r="AH609" s="25" t="inlineStr">
        <is>
          <t>nit 900366935-7</t>
        </is>
      </c>
      <c r="AI609" s="25" t="inlineStr">
        <is>
          <t>tel 3219639</t>
        </is>
      </c>
      <c r="AJ609" s="25" t="inlineStr">
        <is>
          <t>Las Palmas</t>
        </is>
      </c>
      <c r="AO609" s="25" t="n">
        <v>12</v>
      </c>
      <c r="AP609" s="34" t="n">
        <v>42594</v>
      </c>
      <c r="AQ609" s="34" t="n">
        <v>42581</v>
      </c>
      <c r="AR609" s="46" t="n"/>
      <c r="AT609" s="25" t="inlineStr">
        <is>
          <t>Auto de archivo</t>
        </is>
      </c>
    </row>
    <row r="610">
      <c r="A610" s="25" t="inlineStr">
        <is>
          <t>607-2016</t>
        </is>
      </c>
      <c r="B610" s="25" t="n">
        <v>407252</v>
      </c>
      <c r="C610" s="25" t="inlineStr">
        <is>
          <t>SUELO</t>
        </is>
      </c>
      <c r="G610" s="25" t="inlineStr">
        <is>
          <t xml:space="preserve">quema al interior de una vivienda ocasionando perjuicio a los vecinos </t>
        </is>
      </c>
      <c r="H610" s="25" t="inlineStr">
        <is>
          <t>de oficio</t>
        </is>
      </c>
      <c r="S610" s="25" t="inlineStr">
        <is>
          <t xml:space="preserve">no reporta nomenclatura </t>
        </is>
      </c>
      <c r="T610" s="25" t="inlineStr">
        <is>
          <t>no reporta</t>
        </is>
      </c>
      <c r="U610" s="25" t="inlineStr">
        <is>
          <t>no reporta</t>
        </is>
      </c>
      <c r="V610" s="55" t="inlineStr">
        <is>
          <t>juan david arango</t>
        </is>
      </c>
      <c r="W610" s="25" t="inlineStr">
        <is>
          <t>KR</t>
        </is>
      </c>
      <c r="X610" s="25" t="n">
        <v>41</v>
      </c>
      <c r="Z610" s="25" t="inlineStr">
        <is>
          <t>SUR</t>
        </is>
      </c>
      <c r="AA610" s="25" t="n">
        <v>36</v>
      </c>
      <c r="AC610" s="25" t="n">
        <v>52</v>
      </c>
      <c r="AF610" s="25" t="inlineStr">
        <is>
          <t>zona centro</t>
        </is>
      </c>
      <c r="AG610" s="25" t="inlineStr">
        <is>
          <t>cra 41 36 sur 52</t>
        </is>
      </c>
      <c r="AH610" s="25" t="inlineStr">
        <is>
          <t>CC 8356239</t>
        </is>
      </c>
      <c r="AI610" s="25" t="inlineStr">
        <is>
          <t>tel 2705436</t>
        </is>
      </c>
      <c r="AJ610" s="25" t="inlineStr">
        <is>
          <t>Zona Centro</t>
        </is>
      </c>
      <c r="AO610" s="25" t="n">
        <v>9</v>
      </c>
      <c r="AP610" s="34" t="n">
        <v>42594</v>
      </c>
      <c r="AQ610" s="34" t="n">
        <v>42586</v>
      </c>
      <c r="AR610" s="46" t="n"/>
      <c r="AT610" s="25" t="inlineStr">
        <is>
          <t>Auto de archivo</t>
        </is>
      </c>
      <c r="AV610" s="38" t="n"/>
      <c r="AX610" s="38" t="n"/>
    </row>
    <row r="611">
      <c r="A611" s="25" t="inlineStr">
        <is>
          <t>608-2016</t>
        </is>
      </c>
      <c r="B611" s="25" t="n">
        <v>407249</v>
      </c>
      <c r="C611" s="25" t="inlineStr">
        <is>
          <t>SUELO</t>
        </is>
      </c>
      <c r="G611" s="25" t="inlineStr">
        <is>
          <t>movimiento de tierra cerca a afluente</t>
        </is>
      </c>
      <c r="H611" s="25" t="inlineStr">
        <is>
          <t>de oficio</t>
        </is>
      </c>
      <c r="I611" s="25" t="inlineStr">
        <is>
          <t>KR</t>
        </is>
      </c>
      <c r="J611" s="25" t="n">
        <v>26</v>
      </c>
      <c r="L611" s="25" t="inlineStr">
        <is>
          <t>SUR</t>
        </is>
      </c>
      <c r="M611" s="25" t="n">
        <v>40</v>
      </c>
      <c r="N611" s="25" t="inlineStr">
        <is>
          <t>A</t>
        </is>
      </c>
      <c r="R611" s="25" t="inlineStr">
        <is>
          <t>mina</t>
        </is>
      </c>
      <c r="S611" s="25" t="inlineStr">
        <is>
          <t>cra 26 40a sur</t>
        </is>
      </c>
      <c r="T611" s="25" t="inlineStr">
        <is>
          <t>no reporta</t>
        </is>
      </c>
      <c r="U611" s="25" t="inlineStr">
        <is>
          <t>no reporta</t>
        </is>
      </c>
      <c r="V611" s="55" t="inlineStr">
        <is>
          <t>obra palmeiras</t>
        </is>
      </c>
      <c r="W611" s="25" t="inlineStr">
        <is>
          <t>KR</t>
        </is>
      </c>
      <c r="X611" s="25" t="n">
        <v>26</v>
      </c>
      <c r="Z611" s="25" t="inlineStr">
        <is>
          <t>SUR</t>
        </is>
      </c>
      <c r="AA611" s="25" t="n">
        <v>40</v>
      </c>
      <c r="AF611" s="25" t="inlineStr">
        <is>
          <t>mina</t>
        </is>
      </c>
      <c r="AG611" s="25" t="inlineStr">
        <is>
          <t xml:space="preserve">cra 26 40 a sur </t>
        </is>
      </c>
      <c r="AH611" s="25" t="inlineStr">
        <is>
          <t xml:space="preserve">no reporta </t>
        </is>
      </c>
      <c r="AI611" s="25" t="inlineStr">
        <is>
          <t>no reporta</t>
        </is>
      </c>
      <c r="AJ611" s="25" t="inlineStr">
        <is>
          <t xml:space="preserve">La Mina </t>
        </is>
      </c>
      <c r="AO611" s="25" t="n">
        <v>6</v>
      </c>
      <c r="AP611" s="34" t="n">
        <v>42594</v>
      </c>
      <c r="AQ611" s="34" t="n">
        <v>42640</v>
      </c>
      <c r="AT611" s="25" t="inlineStr">
        <is>
          <t>Auto de archivo</t>
        </is>
      </c>
    </row>
    <row r="612">
      <c r="A612" s="25" t="inlineStr">
        <is>
          <t>609-2016</t>
        </is>
      </c>
      <c r="B612" s="25" t="n">
        <v>407483</v>
      </c>
      <c r="C612" s="25" t="inlineStr">
        <is>
          <t>FAUNA DOMÉSTICA</t>
        </is>
      </c>
      <c r="G612" s="25" t="inlineStr">
        <is>
          <t>el 7 de agosto el perro del propietario del señor samuel ataco mi perro causandole heridas de consideració, fue sometida a cirugia no es la promera vez que ataca a los animales o a las peronas</t>
        </is>
      </c>
      <c r="H612" s="25" t="inlineStr">
        <is>
          <t>Jhon alejandro mejia</t>
        </is>
      </c>
      <c r="I612" s="25" t="inlineStr">
        <is>
          <t>KR</t>
        </is>
      </c>
      <c r="J612" s="25" t="n">
        <v>24</v>
      </c>
      <c r="K612" s="25" t="inlineStr">
        <is>
          <t>F</t>
        </is>
      </c>
      <c r="L612" s="25" t="inlineStr">
        <is>
          <t>SUR</t>
        </is>
      </c>
      <c r="M612" s="25" t="n">
        <v>40</v>
      </c>
      <c r="O612" s="25" t="n">
        <v>53</v>
      </c>
      <c r="S612" s="25" t="inlineStr">
        <is>
          <t>cra 24f 40 sur 53 int 223</t>
        </is>
      </c>
      <c r="T612" s="25" t="inlineStr">
        <is>
          <t>CC 8358663</t>
        </is>
      </c>
      <c r="U612" s="25" t="inlineStr">
        <is>
          <t>3316843- 3147582997</t>
        </is>
      </c>
      <c r="V612" s="55" t="inlineStr">
        <is>
          <t>Samuel</t>
        </is>
      </c>
      <c r="W612" s="25" t="inlineStr">
        <is>
          <t>KR</t>
        </is>
      </c>
      <c r="X612" s="25" t="n">
        <v>24</v>
      </c>
      <c r="Y612" s="25" t="inlineStr">
        <is>
          <t>F</t>
        </is>
      </c>
      <c r="Z612" s="25" t="inlineStr">
        <is>
          <t>SUR</t>
        </is>
      </c>
      <c r="AA612" s="25" t="n">
        <v>40</v>
      </c>
      <c r="AC612" s="25" t="n">
        <v>53</v>
      </c>
      <c r="AF612" s="25" t="inlineStr">
        <is>
          <t>el socorro</t>
        </is>
      </c>
      <c r="AG612" s="25" t="inlineStr">
        <is>
          <t>cra 24f 40 sur 53 int por definir</t>
        </is>
      </c>
      <c r="AH612" s="25" t="inlineStr">
        <is>
          <t xml:space="preserve">no reporta </t>
        </is>
      </c>
      <c r="AI612" s="25" t="inlineStr">
        <is>
          <t>no reporta</t>
        </is>
      </c>
      <c r="AP612" s="34" t="n">
        <v>42594</v>
      </c>
      <c r="AQ612" s="34" t="n">
        <v>42613</v>
      </c>
      <c r="AS612" s="25" t="inlineStr">
        <is>
          <t>Código de policia</t>
        </is>
      </c>
      <c r="AT612" s="25" t="inlineStr">
        <is>
          <t>Auto de archivo</t>
        </is>
      </c>
    </row>
    <row r="613">
      <c r="A613" s="25" t="inlineStr">
        <is>
          <t>610-2016</t>
        </is>
      </c>
      <c r="B613" s="25" t="n">
        <v>407484</v>
      </c>
      <c r="C613" s="25" t="inlineStr">
        <is>
          <t>HÍDRICO</t>
        </is>
      </c>
      <c r="G613" s="25" t="inlineStr">
        <is>
          <t>afectación a zona de retiro de quebrada, cortaron arboles personal de esta entidad.</t>
        </is>
      </c>
      <c r="H613" s="25" t="inlineStr">
        <is>
          <t>anonimo</t>
        </is>
      </c>
      <c r="S613" s="25" t="inlineStr">
        <is>
          <t>no reporta nomenclatura</t>
        </is>
      </c>
      <c r="T613" s="25" t="inlineStr">
        <is>
          <t>no reporta</t>
        </is>
      </c>
      <c r="U613" s="25" t="inlineStr">
        <is>
          <t>no reporta</t>
        </is>
      </c>
      <c r="V613" s="55" t="inlineStr">
        <is>
          <t>Enviaseo ESP</t>
        </is>
      </c>
      <c r="AG613" s="25" t="inlineStr">
        <is>
          <t>no reporta nomenclatura</t>
        </is>
      </c>
      <c r="AH613" s="25" t="inlineStr">
        <is>
          <t xml:space="preserve">no reporta </t>
        </is>
      </c>
      <c r="AI613" s="25" t="inlineStr">
        <is>
          <t>tel 4032000</t>
        </is>
      </c>
      <c r="AP613" s="34" t="n">
        <v>42594</v>
      </c>
      <c r="AQ613" s="34" t="n">
        <v>42662</v>
      </c>
      <c r="AT613" s="25" t="inlineStr">
        <is>
          <t>Auto de archivo</t>
        </is>
      </c>
    </row>
    <row r="614">
      <c r="A614" s="25" t="inlineStr">
        <is>
          <t>611-2016</t>
        </is>
      </c>
      <c r="B614" s="25" t="n">
        <v>406682</v>
      </c>
      <c r="D614" s="25" t="inlineStr">
        <is>
          <t>ESCOMBROS</t>
        </is>
      </c>
      <c r="G614" s="25" t="inlineStr">
        <is>
          <t>almacenamiento de 8 metros cubicos de escombros aproximadamente</t>
        </is>
      </c>
      <c r="H614" s="25" t="inlineStr">
        <is>
          <t>de oficio</t>
        </is>
      </c>
      <c r="S614" s="25" t="inlineStr">
        <is>
          <t>no reporta nomenclatura</t>
        </is>
      </c>
      <c r="T614" s="25" t="inlineStr">
        <is>
          <t>no reporta</t>
        </is>
      </c>
      <c r="U614" s="25" t="n">
        <v>2768266</v>
      </c>
      <c r="V614" s="55" t="inlineStr">
        <is>
          <t>parroquia san rafael</t>
        </is>
      </c>
      <c r="W614" s="25" t="inlineStr">
        <is>
          <t>KR</t>
        </is>
      </c>
      <c r="X614" s="25" t="n">
        <v>39</v>
      </c>
      <c r="Y614" s="25" t="inlineStr">
        <is>
          <t>A</t>
        </is>
      </c>
      <c r="Z614" s="25" t="inlineStr">
        <is>
          <t>SUR</t>
        </is>
      </c>
      <c r="AA614" s="25" t="n">
        <v>40</v>
      </c>
      <c r="AB614" s="25" t="inlineStr">
        <is>
          <t>EE</t>
        </is>
      </c>
      <c r="AC614" s="25" t="n">
        <v>5</v>
      </c>
      <c r="AF614" s="25" t="inlineStr">
        <is>
          <t>el dorado</t>
        </is>
      </c>
      <c r="AG614" s="25" t="inlineStr">
        <is>
          <t>cra 39a 40ee sur 05</t>
        </is>
      </c>
      <c r="AH614" s="25" t="inlineStr">
        <is>
          <t xml:space="preserve">no reporta </t>
        </is>
      </c>
      <c r="AI614" s="25" t="inlineStr">
        <is>
          <t>no reporta</t>
        </is>
      </c>
      <c r="AJ614" s="25" t="inlineStr">
        <is>
          <t>El Dorado</t>
        </is>
      </c>
      <c r="AO614" s="25" t="n">
        <v>7</v>
      </c>
      <c r="AP614" s="34" t="n">
        <v>42594</v>
      </c>
      <c r="AQ614" s="34" t="n">
        <v>42586</v>
      </c>
      <c r="AS614" s="25" t="inlineStr">
        <is>
          <t>Comparendo ambiental</t>
        </is>
      </c>
      <c r="AT614" s="25" t="inlineStr">
        <is>
          <t>Auto de archivo</t>
        </is>
      </c>
    </row>
    <row r="615">
      <c r="A615" s="25" t="inlineStr">
        <is>
          <t>612-2016</t>
        </is>
      </c>
      <c r="B615" s="25" t="n">
        <v>406043</v>
      </c>
      <c r="G615" s="25" t="inlineStr">
        <is>
          <t>cambio de piso blando a piso duro, efectuado por iglesia cristiana</t>
        </is>
      </c>
      <c r="H615" s="25" t="inlineStr">
        <is>
          <t>de oficio</t>
        </is>
      </c>
      <c r="I615" s="25" t="inlineStr">
        <is>
          <t>KR</t>
        </is>
      </c>
      <c r="J615" s="25" t="n">
        <v>47</v>
      </c>
      <c r="L615" s="25" t="inlineStr">
        <is>
          <t>SUR</t>
        </is>
      </c>
      <c r="M615" s="25" t="n">
        <v>20</v>
      </c>
      <c r="O615" s="25" t="n">
        <v>35</v>
      </c>
      <c r="S615" s="25" t="inlineStr">
        <is>
          <t>cra 47 # 20 sur 35</t>
        </is>
      </c>
      <c r="T615" s="25" t="inlineStr">
        <is>
          <t>no reporta</t>
        </is>
      </c>
      <c r="U615" s="25" t="inlineStr">
        <is>
          <t>no reporta</t>
        </is>
      </c>
      <c r="V615" s="55" t="inlineStr">
        <is>
          <t>luis eduardo avila</t>
        </is>
      </c>
      <c r="W615" s="25" t="inlineStr">
        <is>
          <t>KR</t>
        </is>
      </c>
      <c r="X615" s="25" t="n">
        <v>47</v>
      </c>
      <c r="Z615" s="25" t="inlineStr">
        <is>
          <t>SUR</t>
        </is>
      </c>
      <c r="AA615" s="25" t="n">
        <v>20</v>
      </c>
      <c r="AC615" s="25" t="n">
        <v>35</v>
      </c>
      <c r="AF615" s="25" t="inlineStr">
        <is>
          <t>bosques de zuñiga</t>
        </is>
      </c>
      <c r="AG615" s="25" t="inlineStr">
        <is>
          <t>cra 47 20 sur 35</t>
        </is>
      </c>
      <c r="AH615" s="25" t="inlineStr">
        <is>
          <t xml:space="preserve">no reporta </t>
        </is>
      </c>
      <c r="AI615" s="25" t="inlineStr">
        <is>
          <t>no reporta</t>
        </is>
      </c>
      <c r="AJ615" s="25" t="inlineStr">
        <is>
          <t>Bosques de Zuñiga</t>
        </is>
      </c>
      <c r="AO615" s="25" t="n">
        <v>4</v>
      </c>
      <c r="AP615" s="34" t="n">
        <v>42595</v>
      </c>
      <c r="AQ615" s="34" t="n">
        <v>42635</v>
      </c>
      <c r="AT615" s="25" t="inlineStr">
        <is>
          <t>Auto de archivo</t>
        </is>
      </c>
    </row>
    <row r="616">
      <c r="A616" s="25" t="inlineStr">
        <is>
          <t>613-2016</t>
        </is>
      </c>
      <c r="B616" s="25" t="n">
        <v>406044</v>
      </c>
      <c r="G616" s="25" t="inlineStr">
        <is>
          <t>cambio de piso blando a piso duro</t>
        </is>
      </c>
      <c r="H616" s="25" t="inlineStr">
        <is>
          <t>de oficio</t>
        </is>
      </c>
      <c r="S616" s="25" t="inlineStr">
        <is>
          <t>cra 47 20 sur 25</t>
        </is>
      </c>
      <c r="T616" s="25" t="inlineStr">
        <is>
          <t>no reporta</t>
        </is>
      </c>
      <c r="U616" s="25" t="inlineStr">
        <is>
          <t>no reporta</t>
        </is>
      </c>
      <c r="V616" s="55" t="inlineStr">
        <is>
          <t xml:space="preserve">clinica oftalmologica </t>
        </is>
      </c>
      <c r="W616" s="25" t="inlineStr">
        <is>
          <t>KR</t>
        </is>
      </c>
      <c r="X616" s="25" t="n">
        <v>47</v>
      </c>
      <c r="Z616" s="25" t="inlineStr">
        <is>
          <t>SUR</t>
        </is>
      </c>
      <c r="AA616" s="25" t="n">
        <v>20</v>
      </c>
      <c r="AC616" s="25" t="n">
        <v>25</v>
      </c>
      <c r="AF616" s="25" t="inlineStr">
        <is>
          <t>bosques de zuñiga</t>
        </is>
      </c>
      <c r="AG616" s="25" t="inlineStr">
        <is>
          <t>cra 47 20 sur 25</t>
        </is>
      </c>
      <c r="AH616" s="25" t="inlineStr">
        <is>
          <t xml:space="preserve">no reporta </t>
        </is>
      </c>
      <c r="AI616" s="25" t="n">
        <v>4480408</v>
      </c>
      <c r="AJ616" s="25" t="inlineStr">
        <is>
          <t>Bosques de Zuñiga</t>
        </is>
      </c>
      <c r="AO616" s="25" t="n">
        <v>4</v>
      </c>
      <c r="AP616" s="34" t="n">
        <v>42595</v>
      </c>
      <c r="AQ616" s="34" t="n">
        <v>42635</v>
      </c>
      <c r="AT616" s="25" t="inlineStr">
        <is>
          <t>Auto de archivo</t>
        </is>
      </c>
    </row>
    <row r="617">
      <c r="A617" s="25" t="inlineStr">
        <is>
          <t>614-2016</t>
        </is>
      </c>
      <c r="B617" s="25" t="n">
        <v>406045</v>
      </c>
      <c r="G617" s="25" t="inlineStr">
        <is>
          <t>cambio de oiso blando a piso duro</t>
        </is>
      </c>
      <c r="H617" s="25" t="inlineStr">
        <is>
          <t>de oficio</t>
        </is>
      </c>
      <c r="S617" s="25" t="inlineStr">
        <is>
          <t>cra 48 19 sur 20</t>
        </is>
      </c>
      <c r="T617" s="25" t="inlineStr">
        <is>
          <t>no reporta</t>
        </is>
      </c>
      <c r="U617" s="25" t="inlineStr">
        <is>
          <t>no reporta</t>
        </is>
      </c>
      <c r="V617" s="55" t="inlineStr">
        <is>
          <t>cra group sas</t>
        </is>
      </c>
      <c r="W617" s="25" t="inlineStr">
        <is>
          <t>KR</t>
        </is>
      </c>
      <c r="X617" s="25" t="n">
        <v>48</v>
      </c>
      <c r="Z617" s="25" t="inlineStr">
        <is>
          <t>SUR</t>
        </is>
      </c>
      <c r="AA617" s="25" t="n">
        <v>19</v>
      </c>
      <c r="AC617" s="25" t="n">
        <v>20</v>
      </c>
      <c r="AF617" s="25" t="inlineStr">
        <is>
          <t>av las vegas</t>
        </is>
      </c>
      <c r="AG617" s="25" t="inlineStr">
        <is>
          <t>cra 48 19 sur 20</t>
        </is>
      </c>
      <c r="AH617" s="25" t="inlineStr">
        <is>
          <t xml:space="preserve">no reporta </t>
        </is>
      </c>
      <c r="AI617" s="25" t="n">
        <v>4440667</v>
      </c>
      <c r="AJ617" s="25" t="inlineStr">
        <is>
          <t>Las Vegas</t>
        </is>
      </c>
      <c r="AO617" s="25" t="n">
        <v>1</v>
      </c>
      <c r="AP617" s="34" t="n">
        <v>42595</v>
      </c>
      <c r="AQ617" s="34" t="n">
        <v>43365</v>
      </c>
      <c r="AT617" s="25" t="inlineStr">
        <is>
          <t>Auto de archivo</t>
        </is>
      </c>
    </row>
    <row r="618">
      <c r="A618" s="25" t="inlineStr">
        <is>
          <t>615-2016</t>
        </is>
      </c>
      <c r="B618" s="25" t="n">
        <v>406290</v>
      </c>
      <c r="C618" s="25" t="inlineStr">
        <is>
          <t>FLORA</t>
        </is>
      </c>
      <c r="G618" s="25" t="inlineStr">
        <is>
          <t>corta  plantas y deja el material vegetal en el espaio publico</t>
        </is>
      </c>
      <c r="H618" s="25" t="inlineStr">
        <is>
          <t>de oficio</t>
        </is>
      </c>
      <c r="I618" s="25" t="inlineStr">
        <is>
          <t>KR</t>
        </is>
      </c>
      <c r="J618" s="25" t="n">
        <v>44</v>
      </c>
      <c r="K618" s="25" t="inlineStr">
        <is>
          <t>A</t>
        </is>
      </c>
      <c r="L618" s="25" t="inlineStr">
        <is>
          <t>SUR</t>
        </is>
      </c>
      <c r="M618" s="25" t="n">
        <v>35</v>
      </c>
      <c r="O618" s="25" t="n">
        <v>23</v>
      </c>
      <c r="S618" s="25" t="inlineStr">
        <is>
          <t>cra 44a 35 sur 63</t>
        </is>
      </c>
      <c r="T618" s="25" t="inlineStr">
        <is>
          <t>no reporta</t>
        </is>
      </c>
      <c r="U618" s="25" t="inlineStr">
        <is>
          <t>no reporta</t>
        </is>
      </c>
      <c r="V618" s="55" t="inlineStr">
        <is>
          <t>por determinar</t>
        </is>
      </c>
      <c r="W618" s="25" t="inlineStr">
        <is>
          <t>KR</t>
        </is>
      </c>
      <c r="X618" s="25" t="n">
        <v>44</v>
      </c>
      <c r="Y618" s="25" t="inlineStr">
        <is>
          <t>A</t>
        </is>
      </c>
      <c r="Z618" s="25" t="inlineStr">
        <is>
          <t>SUR</t>
        </is>
      </c>
      <c r="AA618" s="25" t="n">
        <v>35</v>
      </c>
      <c r="AC618" s="25" t="n">
        <v>63</v>
      </c>
      <c r="AG618" s="25" t="inlineStr">
        <is>
          <t>cra 44a 35 sur 63</t>
        </is>
      </c>
      <c r="AH618" s="25" t="inlineStr">
        <is>
          <t>noreporta</t>
        </is>
      </c>
      <c r="AI618" s="25" t="inlineStr">
        <is>
          <t>no reporta</t>
        </is>
      </c>
      <c r="AP618" s="34" t="n">
        <v>42595</v>
      </c>
      <c r="AQ618" s="34" t="n">
        <v>42643</v>
      </c>
      <c r="AT618" s="25" t="inlineStr">
        <is>
          <t>Auto de archivo</t>
        </is>
      </c>
    </row>
    <row r="619">
      <c r="A619" s="25" t="inlineStr">
        <is>
          <t>616-2016</t>
        </is>
      </c>
      <c r="B619" s="25" t="n">
        <v>406002</v>
      </c>
      <c r="D619" s="25" t="inlineStr">
        <is>
          <t>ESCOMBROS</t>
        </is>
      </c>
      <c r="G619" s="25" t="inlineStr">
        <is>
          <t>escombros en espacio publico</t>
        </is>
      </c>
      <c r="H619" s="25" t="inlineStr">
        <is>
          <t>de oficio</t>
        </is>
      </c>
      <c r="S619" s="25" t="inlineStr">
        <is>
          <t>cra 26a 31 115</t>
        </is>
      </c>
      <c r="T619" s="25" t="inlineStr">
        <is>
          <t>no reporta</t>
        </is>
      </c>
      <c r="U619" s="25" t="inlineStr">
        <is>
          <t>no reporta</t>
        </is>
      </c>
      <c r="V619" s="55" t="inlineStr">
        <is>
          <t>adriana zuluaga</t>
        </is>
      </c>
      <c r="W619" s="25" t="inlineStr">
        <is>
          <t>KR</t>
        </is>
      </c>
      <c r="X619" s="25" t="n">
        <v>26</v>
      </c>
      <c r="Y619" s="25" t="inlineStr">
        <is>
          <t>AA</t>
        </is>
      </c>
      <c r="AA619" s="25" t="n">
        <v>31</v>
      </c>
      <c r="AC619" s="25" t="n">
        <v>115</v>
      </c>
      <c r="AG619" s="25" t="inlineStr">
        <is>
          <t>cra 26a 31 115</t>
        </is>
      </c>
      <c r="AH619" s="25" t="inlineStr">
        <is>
          <t xml:space="preserve">no reporta </t>
        </is>
      </c>
      <c r="AI619" s="25" t="n">
        <v>2715201</v>
      </c>
      <c r="AP619" s="34" t="n">
        <v>42595</v>
      </c>
      <c r="AQ619" s="34" t="n">
        <v>42584</v>
      </c>
      <c r="AT619" s="25" t="inlineStr">
        <is>
          <t>Auto de archivo</t>
        </is>
      </c>
    </row>
    <row r="620">
      <c r="A620" s="25" t="inlineStr">
        <is>
          <t>617-2016</t>
        </is>
      </c>
      <c r="B620" s="25" t="n">
        <v>407458</v>
      </c>
      <c r="G620" s="25" t="inlineStr">
        <is>
          <t>la perra de raza pitbull se entro a mi propiedad y mato a mi gata, anda sin trailla ni bozal</t>
        </is>
      </c>
      <c r="H620" s="25" t="inlineStr">
        <is>
          <t>Ana cecilia gallo</t>
        </is>
      </c>
      <c r="I620" s="25" t="inlineStr">
        <is>
          <t>KR</t>
        </is>
      </c>
      <c r="J620" s="25" t="n">
        <v>27</v>
      </c>
      <c r="K620" s="25" t="inlineStr">
        <is>
          <t>D</t>
        </is>
      </c>
      <c r="L620" s="25" t="inlineStr">
        <is>
          <t>SUR</t>
        </is>
      </c>
      <c r="M620" s="25" t="n">
        <v>34</v>
      </c>
      <c r="N620" s="25" t="inlineStr">
        <is>
          <t>A</t>
        </is>
      </c>
      <c r="O620" s="25" t="n">
        <v>48</v>
      </c>
      <c r="S620" s="25" t="inlineStr">
        <is>
          <t>cra 27d 34a sur 48 int 141</t>
        </is>
      </c>
      <c r="T620" s="25" t="inlineStr">
        <is>
          <t>CC 43875253</t>
        </is>
      </c>
      <c r="U620" s="25" t="inlineStr">
        <is>
          <t>tel 3136860674</t>
        </is>
      </c>
      <c r="V620" s="55" t="inlineStr">
        <is>
          <t>juan pablo correa isaza</t>
        </is>
      </c>
      <c r="W620" s="25" t="inlineStr">
        <is>
          <t>KR</t>
        </is>
      </c>
      <c r="X620" s="25" t="n">
        <v>27</v>
      </c>
      <c r="Y620" s="25" t="inlineStr">
        <is>
          <t>D</t>
        </is>
      </c>
      <c r="Z620" s="25" t="inlineStr">
        <is>
          <t>SUR</t>
        </is>
      </c>
      <c r="AA620" s="25" t="n">
        <v>34</v>
      </c>
      <c r="AB620" s="25" t="inlineStr">
        <is>
          <t>A</t>
        </is>
      </c>
      <c r="AC620" s="25" t="n">
        <v>48</v>
      </c>
      <c r="AG620" s="25" t="inlineStr">
        <is>
          <t>cra 27d 34a sur 48 int 125</t>
        </is>
      </c>
      <c r="AH620" s="25" t="inlineStr">
        <is>
          <t xml:space="preserve">no reporta </t>
        </is>
      </c>
      <c r="AI620" s="25" t="n">
        <v>3104898984</v>
      </c>
      <c r="AP620" s="34" t="n">
        <v>42595</v>
      </c>
      <c r="AQ620" s="34" t="n">
        <v>43694</v>
      </c>
      <c r="AT620" s="25" t="inlineStr">
        <is>
          <t>Auto de archivo</t>
        </is>
      </c>
    </row>
    <row r="621">
      <c r="A621" s="25" t="inlineStr">
        <is>
          <t>618-2016</t>
        </is>
      </c>
      <c r="B621" s="25" t="n">
        <v>839</v>
      </c>
      <c r="C621" s="25" t="inlineStr">
        <is>
          <t>FAUNA DOMÉSTICA</t>
        </is>
      </c>
      <c r="G621" s="25" t="inlineStr">
        <is>
          <t>cabras que se meten a mississipi de la cuenca y dañan la zona verde</t>
        </is>
      </c>
      <c r="I621" s="25" t="inlineStr">
        <is>
          <t>KR</t>
        </is>
      </c>
      <c r="J621" s="25" t="n">
        <v>39</v>
      </c>
      <c r="K621" s="25" t="inlineStr">
        <is>
          <t>E</t>
        </is>
      </c>
      <c r="L621" s="25" t="inlineStr">
        <is>
          <t>SUR</t>
        </is>
      </c>
      <c r="M621" s="25" t="n">
        <v>48</v>
      </c>
      <c r="N621" s="25" t="inlineStr">
        <is>
          <t>F</t>
        </is>
      </c>
      <c r="O621" s="25" t="n">
        <v>150</v>
      </c>
      <c r="S621" s="25" t="inlineStr">
        <is>
          <t>cra 39e 48f sur 150</t>
        </is>
      </c>
      <c r="T621" s="25" t="inlineStr">
        <is>
          <t>no reporta</t>
        </is>
      </c>
      <c r="U621" s="25" t="n">
        <v>3316843</v>
      </c>
      <c r="V621" s="55" t="inlineStr">
        <is>
          <t>Yamile Idarraga Rojas</t>
        </is>
      </c>
      <c r="W621" s="25" t="inlineStr">
        <is>
          <t>KR</t>
        </is>
      </c>
      <c r="X621" s="25" t="n">
        <v>39</v>
      </c>
      <c r="Y621" s="25" t="inlineStr">
        <is>
          <t>E</t>
        </is>
      </c>
      <c r="Z621" s="25" t="inlineStr">
        <is>
          <t>SUR</t>
        </is>
      </c>
      <c r="AA621" s="25" t="n">
        <v>48</v>
      </c>
      <c r="AB621" s="25" t="inlineStr">
        <is>
          <t>F</t>
        </is>
      </c>
      <c r="AC621" s="25" t="n">
        <v>150</v>
      </c>
      <c r="AG621" s="25" t="inlineStr">
        <is>
          <t>cra 39 48f sur 150</t>
        </is>
      </c>
      <c r="AH621" s="25" t="inlineStr">
        <is>
          <t xml:space="preserve">no reporta </t>
        </is>
      </c>
      <c r="AI621" s="25" t="inlineStr">
        <is>
          <t>tel 2714656</t>
        </is>
      </c>
      <c r="AP621" s="34" t="n">
        <v>42595</v>
      </c>
      <c r="AQ621" s="34" t="n">
        <v>42641</v>
      </c>
      <c r="AT621" s="25" t="inlineStr">
        <is>
          <t>Auto de archivo</t>
        </is>
      </c>
    </row>
    <row r="622">
      <c r="A622" s="25" t="inlineStr">
        <is>
          <t>619-2016</t>
        </is>
      </c>
      <c r="B622" s="25" t="n">
        <v>406000</v>
      </c>
      <c r="D622" s="25" t="inlineStr">
        <is>
          <t>ESCOMBROS</t>
        </is>
      </c>
      <c r="G622" s="25" t="inlineStr">
        <is>
          <t xml:space="preserve">escombros en via publica </t>
        </is>
      </c>
      <c r="H622" s="25" t="inlineStr">
        <is>
          <t>de oficio</t>
        </is>
      </c>
      <c r="S622" s="25" t="inlineStr">
        <is>
          <t>no reporta nomenclatura</t>
        </is>
      </c>
      <c r="T622" s="25" t="inlineStr">
        <is>
          <t>no reporta</t>
        </is>
      </c>
      <c r="U622" s="25" t="inlineStr">
        <is>
          <t>no reporta</t>
        </is>
      </c>
      <c r="V622" s="55" t="inlineStr">
        <is>
          <t>por determinar</t>
        </is>
      </c>
      <c r="W622" s="25" t="inlineStr">
        <is>
          <t>DG</t>
        </is>
      </c>
      <c r="X622" s="25" t="n">
        <v>33</v>
      </c>
      <c r="Z622" s="25" t="inlineStr">
        <is>
          <t>SUR</t>
        </is>
      </c>
      <c r="AA622" s="25" t="n">
        <v>33</v>
      </c>
      <c r="AB622" s="25" t="inlineStr">
        <is>
          <t>A</t>
        </is>
      </c>
      <c r="AC622" s="25" t="n">
        <v>40</v>
      </c>
      <c r="AG622" s="25" t="inlineStr">
        <is>
          <t>diag 33 33a sur 40</t>
        </is>
      </c>
      <c r="AH622" s="25" t="inlineStr">
        <is>
          <t xml:space="preserve">no reporta </t>
        </is>
      </c>
      <c r="AI622" s="25" t="inlineStr">
        <is>
          <t>no reporta</t>
        </is>
      </c>
      <c r="AJ622" s="25" t="inlineStr">
        <is>
          <t>La Magnolia</t>
        </is>
      </c>
      <c r="AO622" s="25" t="n">
        <v>9</v>
      </c>
      <c r="AP622" s="34" t="n">
        <v>42595</v>
      </c>
      <c r="AQ622" s="34" t="n">
        <v>42584</v>
      </c>
      <c r="AT622" s="25" t="inlineStr">
        <is>
          <t>Auto de archivo</t>
        </is>
      </c>
    </row>
    <row r="623">
      <c r="A623" s="25" t="inlineStr">
        <is>
          <t>620-2016</t>
        </is>
      </c>
      <c r="B623" s="25" t="n">
        <v>146709</v>
      </c>
      <c r="G623" s="25" t="inlineStr">
        <is>
          <t xml:space="preserve">proliferacion de zancudos, malos olores </t>
        </is>
      </c>
      <c r="H623" s="25" t="inlineStr">
        <is>
          <t>comunidad</t>
        </is>
      </c>
      <c r="S623" s="25" t="inlineStr">
        <is>
          <t>no reporta nomenclatura el peticionario</t>
        </is>
      </c>
      <c r="T623" s="25" t="inlineStr">
        <is>
          <t>no reporta</t>
        </is>
      </c>
      <c r="U623" s="25" t="inlineStr">
        <is>
          <t>no reporta</t>
        </is>
      </c>
      <c r="V623" s="55" t="inlineStr">
        <is>
          <t>agua dulce</t>
        </is>
      </c>
      <c r="W623" s="25" t="inlineStr">
        <is>
          <t>CL</t>
        </is>
      </c>
      <c r="X623" s="25" t="n">
        <v>46</v>
      </c>
      <c r="Y623" s="25" t="inlineStr">
        <is>
          <t>D</t>
        </is>
      </c>
      <c r="Z623" s="25" t="inlineStr">
        <is>
          <t>SUR</t>
        </is>
      </c>
      <c r="AA623" s="25" t="n">
        <v>42</v>
      </c>
      <c r="AB623" s="25" t="inlineStr">
        <is>
          <t>D</t>
        </is>
      </c>
      <c r="AC623" s="25" t="n">
        <v>80</v>
      </c>
      <c r="AG623" s="25" t="inlineStr">
        <is>
          <t>calle 46d sur 42d 80</t>
        </is>
      </c>
      <c r="AH623" s="25" t="inlineStr">
        <is>
          <t xml:space="preserve">no reporta </t>
        </is>
      </c>
      <c r="AI623" s="25" t="inlineStr">
        <is>
          <t>no reporta</t>
        </is>
      </c>
      <c r="AJ623" s="25" t="inlineStr">
        <is>
          <t>El Trianón</t>
        </is>
      </c>
      <c r="AO623" s="25" t="n">
        <v>7</v>
      </c>
      <c r="AP623" s="34" t="n">
        <v>42595</v>
      </c>
      <c r="AQ623" s="34" t="n">
        <v>42641</v>
      </c>
      <c r="AT623" s="25" t="inlineStr">
        <is>
          <t>Auto de archivo</t>
        </is>
      </c>
    </row>
    <row r="624">
      <c r="A624" s="25" t="inlineStr">
        <is>
          <t>621-2016</t>
        </is>
      </c>
      <c r="B624" s="25" t="n">
        <v>147644</v>
      </c>
      <c r="C624" s="25" t="inlineStr">
        <is>
          <t>FAUNA DOMÉSTICA</t>
        </is>
      </c>
      <c r="G624" s="25" t="inlineStr">
        <is>
          <t>Tiene una perra que ataco a mis mascotas lleva cuatro veces</t>
        </is>
      </c>
      <c r="H624" s="25" t="inlineStr">
        <is>
          <t>Sarina Duque Sanchez</t>
        </is>
      </c>
      <c r="T624" s="25" t="inlineStr">
        <is>
          <t>n</t>
        </is>
      </c>
      <c r="U624" s="25" t="inlineStr">
        <is>
          <t>no reporta</t>
        </is>
      </c>
      <c r="V624" s="55" t="inlineStr">
        <is>
          <t>Cristina Diaz Velazques</t>
        </is>
      </c>
      <c r="AF624" s="25" t="inlineStr">
        <is>
          <t xml:space="preserve">Vereda las Palmas Sector la esperanza   </t>
        </is>
      </c>
      <c r="AG624" s="25">
        <f>AF624</f>
        <v/>
      </c>
      <c r="AH624" s="25" t="inlineStr">
        <is>
          <t>n</t>
        </is>
      </c>
      <c r="AI624" s="25" t="inlineStr">
        <is>
          <t>no reporta</t>
        </is>
      </c>
      <c r="AJ624" s="25" t="inlineStr">
        <is>
          <t>Las Palmas</t>
        </is>
      </c>
      <c r="AO624" s="25" t="n">
        <v>12</v>
      </c>
      <c r="AP624" s="34" t="n">
        <v>42595</v>
      </c>
      <c r="AQ624" s="34" t="n">
        <v>42583</v>
      </c>
      <c r="AT624" s="25" t="inlineStr">
        <is>
          <t>Auto de archivo</t>
        </is>
      </c>
    </row>
    <row r="625">
      <c r="A625" s="25" t="inlineStr">
        <is>
          <t>622-2016</t>
        </is>
      </c>
      <c r="B625" s="25" t="n">
        <v>147639</v>
      </c>
      <c r="C625" s="25" t="inlineStr">
        <is>
          <t>LOTE-PREDIO</t>
        </is>
      </c>
      <c r="G625" s="25" t="inlineStr">
        <is>
          <t>instalo piso duro en un area de  3mts junto a la quebrada, instalo unos barrotes en madera sobre el piso de frutas , jugos</t>
        </is>
      </c>
      <c r="H625" s="25" t="inlineStr">
        <is>
          <t>de oficio</t>
        </is>
      </c>
      <c r="S625" s="25" t="inlineStr">
        <is>
          <t>no reporta direccion del peticionario</t>
        </is>
      </c>
      <c r="T625" s="25" t="inlineStr">
        <is>
          <t>no reporta</t>
        </is>
      </c>
      <c r="U625" s="25" t="inlineStr">
        <is>
          <t>no reporta</t>
        </is>
      </c>
      <c r="V625" s="55" t="inlineStr">
        <is>
          <t>orlando de jesus restrepo  montoya</t>
        </is>
      </c>
      <c r="W625" s="25" t="inlineStr">
        <is>
          <t>CL</t>
        </is>
      </c>
      <c r="X625" s="25" t="n">
        <v>40</v>
      </c>
      <c r="AF625" s="25" t="inlineStr">
        <is>
          <t>arenales</t>
        </is>
      </c>
      <c r="AG625" s="25" t="inlineStr">
        <is>
          <t>calle 40 al frente del inmueble identificado con N° 24d sur 502</t>
        </is>
      </c>
      <c r="AH625" s="25" t="inlineStr">
        <is>
          <t xml:space="preserve">no reporta </t>
        </is>
      </c>
      <c r="AI625" s="25" t="inlineStr">
        <is>
          <t>no reporta</t>
        </is>
      </c>
      <c r="AJ625" s="25" t="inlineStr">
        <is>
          <t>El Salado</t>
        </is>
      </c>
      <c r="AO625" s="25" t="n">
        <v>6</v>
      </c>
      <c r="AP625" s="34" t="n">
        <v>42598</v>
      </c>
      <c r="AQ625" s="34" t="n">
        <v>42626</v>
      </c>
      <c r="AT625" s="25" t="inlineStr">
        <is>
          <t>Auto de archivo</t>
        </is>
      </c>
    </row>
    <row r="626">
      <c r="A626" s="25" t="inlineStr">
        <is>
          <t>623-2016</t>
        </is>
      </c>
      <c r="B626" s="25" t="inlineStr">
        <is>
          <t>408142-17185</t>
        </is>
      </c>
      <c r="C626" s="25" t="inlineStr">
        <is>
          <t>HÍDRICO</t>
        </is>
      </c>
      <c r="D626" s="25" t="inlineStr">
        <is>
          <t>RESIDUO ESPECIAL</t>
        </is>
      </c>
      <c r="G626" s="25" t="inlineStr">
        <is>
          <t>verificación y control de la disposición de aceites de cocina en los sumideros</t>
        </is>
      </c>
      <c r="H626" s="25" t="inlineStr">
        <is>
          <t>beatriz elena vallejo</t>
        </is>
      </c>
      <c r="I626" s="25" t="inlineStr">
        <is>
          <t>CL</t>
        </is>
      </c>
      <c r="J626" s="25" t="n">
        <v>30</v>
      </c>
      <c r="L626" s="25" t="inlineStr">
        <is>
          <t>SUR</t>
        </is>
      </c>
      <c r="M626" s="25" t="n">
        <v>44</v>
      </c>
      <c r="N626" s="25" t="inlineStr">
        <is>
          <t>A</t>
        </is>
      </c>
      <c r="O626" s="25" t="n">
        <v>31</v>
      </c>
      <c r="S626" s="25" t="inlineStr">
        <is>
          <t>calle 30 sur # 44a 31 apto 401</t>
        </is>
      </c>
      <c r="T626" s="25" t="inlineStr">
        <is>
          <t>no reporta</t>
        </is>
      </c>
      <c r="U626" s="25" t="inlineStr">
        <is>
          <t>tel 6114926</t>
        </is>
      </c>
      <c r="V626" s="55" t="inlineStr">
        <is>
          <t xml:space="preserve">Comunidad </t>
        </is>
      </c>
      <c r="W626" s="25" t="inlineStr">
        <is>
          <t>CL</t>
        </is>
      </c>
      <c r="X626" s="25" t="n">
        <v>30</v>
      </c>
      <c r="Z626" s="25" t="inlineStr">
        <is>
          <t>SUR</t>
        </is>
      </c>
      <c r="AA626" s="25" t="n">
        <v>44</v>
      </c>
      <c r="AB626" s="25" t="inlineStr">
        <is>
          <t>A</t>
        </is>
      </c>
      <c r="AC626" s="25" t="n">
        <v>31</v>
      </c>
      <c r="AF626" s="25" t="inlineStr">
        <is>
          <t>esta dirección es la del peticionario</t>
        </is>
      </c>
      <c r="AG626">
        <f>CONCATENATE(W626," ",X626," ",Y626," ",Z626," ",AA626," ",AB626," ",AC626," ",AD626," ",AE626," ",AF626)</f>
        <v/>
      </c>
      <c r="AH626" s="25" t="inlineStr">
        <is>
          <t>no reporta</t>
        </is>
      </c>
      <c r="AI626" s="25" t="inlineStr">
        <is>
          <t>no reporta</t>
        </is>
      </c>
      <c r="AJ626" s="25" t="inlineStr">
        <is>
          <t>Jardines</t>
        </is>
      </c>
      <c r="AO626" s="25" t="n">
        <v>2</v>
      </c>
      <c r="AP626" s="34" t="n">
        <v>42598</v>
      </c>
      <c r="AQ626" s="34" t="n">
        <v>42596</v>
      </c>
      <c r="AS626" s="25" t="inlineStr">
        <is>
          <t>Código de policia</t>
        </is>
      </c>
      <c r="AT626" s="25" t="inlineStr">
        <is>
          <t>Auto de archivo</t>
        </is>
      </c>
    </row>
    <row r="627">
      <c r="A627" s="25" t="inlineStr">
        <is>
          <t>624-2016</t>
        </is>
      </c>
      <c r="B627" s="25" t="inlineStr">
        <is>
          <t>409014 - 421526</t>
        </is>
      </c>
      <c r="D627" s="25" t="inlineStr">
        <is>
          <t>MATERIALES DE CONSTRUCCIÓN</t>
        </is>
      </c>
      <c r="G627" s="25" t="inlineStr">
        <is>
          <t>construcción de estructuras en madera y sendero en ronda de retiro de la quebrada la zuñiga,correspondiente a zona común de esta unidad (verf inf con rad 1313656 de abril 07 de 2015 rem por aut amb delegada de vert)</t>
        </is>
      </c>
      <c r="H627" s="25" t="inlineStr">
        <is>
          <t>administración arboleda de san lucas- olga elena cardona</t>
        </is>
      </c>
      <c r="I627" s="25" t="inlineStr">
        <is>
          <t>CL</t>
        </is>
      </c>
      <c r="J627" s="25" t="n">
        <v>20</v>
      </c>
      <c r="K627" s="25" t="inlineStr">
        <is>
          <t>B</t>
        </is>
      </c>
      <c r="L627" s="25" t="inlineStr">
        <is>
          <t>SUR</t>
        </is>
      </c>
      <c r="M627" s="25" t="n">
        <v>27</v>
      </c>
      <c r="O627" s="25" t="n">
        <v>197</v>
      </c>
      <c r="R627" s="25" t="inlineStr">
        <is>
          <t>zuñiga</t>
        </is>
      </c>
      <c r="S627" s="25" t="inlineStr">
        <is>
          <t>calle 20B sur  27-197</t>
        </is>
      </c>
      <c r="T627" s="25" t="inlineStr">
        <is>
          <t>Nit 800.00.925</t>
        </is>
      </c>
      <c r="U627" s="25" t="inlineStr">
        <is>
          <t>tel 3212488 - 2665831 - (3153634898 - 3135233 Don Edgar)</t>
        </is>
      </c>
      <c r="V627" s="55" t="inlineStr">
        <is>
          <t>Rodolfo Albeiro lopez</t>
        </is>
      </c>
      <c r="W627" s="25" t="inlineStr">
        <is>
          <t>CL</t>
        </is>
      </c>
      <c r="X627" s="25" t="n">
        <v>23</v>
      </c>
      <c r="Z627" s="25" t="inlineStr">
        <is>
          <t>SUR</t>
        </is>
      </c>
      <c r="AA627" s="25" t="n">
        <v>27</v>
      </c>
      <c r="AB627" s="25" t="inlineStr">
        <is>
          <t>B</t>
        </is>
      </c>
      <c r="AC627" s="25" t="n">
        <v>64</v>
      </c>
      <c r="AF627" s="25" t="inlineStr">
        <is>
          <t>zuñiga</t>
        </is>
      </c>
      <c r="AG627" s="25" t="inlineStr">
        <is>
          <t>calle 23 sur 27B 64 int 112</t>
        </is>
      </c>
      <c r="AH627" s="25" t="inlineStr">
        <is>
          <t>no reporta</t>
        </is>
      </c>
      <c r="AI627" s="25" t="inlineStr">
        <is>
          <t>no reporta</t>
        </is>
      </c>
      <c r="AJ627" s="25" t="inlineStr">
        <is>
          <t>Zuñiga</t>
        </is>
      </c>
      <c r="AO627" s="25" t="n">
        <v>4</v>
      </c>
      <c r="AP627" s="34" t="n">
        <v>42600</v>
      </c>
      <c r="AQ627" s="34" t="n">
        <v>42648</v>
      </c>
      <c r="AT627" s="25" t="inlineStr">
        <is>
          <t>Auto de archivo</t>
        </is>
      </c>
    </row>
    <row r="628">
      <c r="A628" s="25" t="inlineStr">
        <is>
          <t>625-2016</t>
        </is>
      </c>
      <c r="B628" s="25" t="n">
        <v>408638</v>
      </c>
      <c r="C628" s="25" t="inlineStr">
        <is>
          <t>FLORA</t>
        </is>
      </c>
      <c r="G628" s="25" t="inlineStr">
        <is>
          <t>arbol que se encuentra en riesgo</t>
        </is>
      </c>
      <c r="H628" s="25" t="inlineStr">
        <is>
          <t>anonimo</t>
        </is>
      </c>
      <c r="S628" s="25" t="inlineStr">
        <is>
          <t>no reporta dirección del peticionario</t>
        </is>
      </c>
      <c r="T628" s="25" t="inlineStr">
        <is>
          <t>no reporta</t>
        </is>
      </c>
      <c r="U628" s="25" t="inlineStr">
        <is>
          <t>no reporta</t>
        </is>
      </c>
      <c r="V628" s="55" t="inlineStr">
        <is>
          <t>por determnar</t>
        </is>
      </c>
      <c r="W628" s="25" t="inlineStr">
        <is>
          <t>CL</t>
        </is>
      </c>
      <c r="X628" s="25" t="n">
        <v>36</v>
      </c>
      <c r="Y628" s="25" t="inlineStr">
        <is>
          <t>D</t>
        </is>
      </c>
      <c r="Z628" s="25" t="inlineStr">
        <is>
          <t>SUR</t>
        </is>
      </c>
      <c r="AA628" s="25" t="n">
        <v>24</v>
      </c>
      <c r="AC628" s="25" t="n">
        <v>35</v>
      </c>
      <c r="AE628" s="25" t="inlineStr">
        <is>
          <t>int 112</t>
        </is>
      </c>
      <c r="AF628" s="25" t="inlineStr">
        <is>
          <t>escobero</t>
        </is>
      </c>
      <c r="AG628" s="25" t="inlineStr">
        <is>
          <t>calle 36D sur 24-35 int 112</t>
        </is>
      </c>
      <c r="AH628" s="25" t="inlineStr">
        <is>
          <t>no reporta</t>
        </is>
      </c>
      <c r="AI628" s="25" t="inlineStr">
        <is>
          <t>no reporta</t>
        </is>
      </c>
      <c r="AJ628" s="25" t="inlineStr">
        <is>
          <t>El Escobero</t>
        </is>
      </c>
      <c r="AO628" s="25" t="n">
        <v>10</v>
      </c>
      <c r="AP628" s="34" t="n">
        <v>42600</v>
      </c>
      <c r="AQ628" s="34" t="n">
        <v>42624</v>
      </c>
      <c r="AT628" s="25" t="inlineStr">
        <is>
          <t>Auto de archivo</t>
        </is>
      </c>
    </row>
    <row r="629">
      <c r="A629" s="25" t="inlineStr">
        <is>
          <t>626-2016</t>
        </is>
      </c>
      <c r="B629" s="25" t="n">
        <v>408637</v>
      </c>
      <c r="C629" s="25" t="inlineStr">
        <is>
          <t>HÍDRICO</t>
        </is>
      </c>
      <c r="G629" s="25" t="inlineStr">
        <is>
          <t>La quebrada tiene un olor fuerte y lechoso y hay mucha espuma</t>
        </is>
      </c>
      <c r="H629" s="25" t="inlineStr">
        <is>
          <t>anonimo</t>
        </is>
      </c>
      <c r="S629" s="25" t="inlineStr">
        <is>
          <t>no reporta dirección del peticionario</t>
        </is>
      </c>
      <c r="T629" s="25" t="inlineStr">
        <is>
          <t>no reporta</t>
        </is>
      </c>
      <c r="U629" s="25" t="inlineStr">
        <is>
          <t>no reporta</t>
        </is>
      </c>
      <c r="V629" s="55" t="inlineStr">
        <is>
          <t>en toda la quebrada la ayura hasta la urbanización olivares</t>
        </is>
      </c>
      <c r="AG629" s="25" t="inlineStr">
        <is>
          <t>no reporta nomenclatura</t>
        </is>
      </c>
      <c r="AH629" s="25" t="inlineStr">
        <is>
          <t xml:space="preserve">no reporta </t>
        </is>
      </c>
      <c r="AI629" s="25" t="inlineStr">
        <is>
          <t>no reporta</t>
        </is>
      </c>
      <c r="AP629" s="34" t="n">
        <v>42600</v>
      </c>
      <c r="AQ629" s="34" t="n">
        <v>42677</v>
      </c>
      <c r="AT629" s="25" t="inlineStr">
        <is>
          <t>Auto de archivo</t>
        </is>
      </c>
    </row>
    <row r="630">
      <c r="A630" s="25" t="inlineStr">
        <is>
          <t>627-2016</t>
        </is>
      </c>
      <c r="B630" s="25" t="n">
        <v>408640</v>
      </c>
      <c r="C630" s="25" t="inlineStr">
        <is>
          <t>SUELO</t>
        </is>
      </c>
      <c r="G630" s="25" t="inlineStr">
        <is>
          <t>tiran los cueros de gallina al anden, preguntar por maria victoria</t>
        </is>
      </c>
      <c r="H630" s="25" t="inlineStr">
        <is>
          <t>anonimo</t>
        </is>
      </c>
      <c r="I630" s="25" t="inlineStr">
        <is>
          <t>KR</t>
        </is>
      </c>
      <c r="J630" s="25" t="n">
        <v>42</v>
      </c>
      <c r="K630" s="25" t="inlineStr">
        <is>
          <t>A</t>
        </is>
      </c>
      <c r="M630" s="25" t="n">
        <v>45</v>
      </c>
      <c r="N630" s="25" t="inlineStr">
        <is>
          <t>A</t>
        </is>
      </c>
      <c r="O630" s="25" t="n">
        <v>11</v>
      </c>
      <c r="P630" s="25" t="inlineStr">
        <is>
          <t>SUR</t>
        </is>
      </c>
      <c r="S630" s="25" t="inlineStr">
        <is>
          <t>cra 42A 45A sur 11</t>
        </is>
      </c>
      <c r="T630" s="25" t="inlineStr">
        <is>
          <t>no reporta</t>
        </is>
      </c>
      <c r="U630" s="25" t="inlineStr">
        <is>
          <t>no reporta</t>
        </is>
      </c>
      <c r="V630" s="55" t="inlineStr">
        <is>
          <t>por determinar</t>
        </is>
      </c>
      <c r="W630" s="25" t="inlineStr">
        <is>
          <t>KR</t>
        </is>
      </c>
      <c r="X630" s="25" t="n">
        <v>42</v>
      </c>
      <c r="Y630" s="25" t="inlineStr">
        <is>
          <t>A</t>
        </is>
      </c>
      <c r="Z630" s="25" t="inlineStr">
        <is>
          <t>SUR</t>
        </is>
      </c>
      <c r="AA630" s="25" t="n">
        <v>45</v>
      </c>
      <c r="AB630" s="25" t="inlineStr">
        <is>
          <t>A</t>
        </is>
      </c>
      <c r="AC630" s="25" t="n">
        <v>11</v>
      </c>
      <c r="AF630" s="25" t="inlineStr">
        <is>
          <t>oasis</t>
        </is>
      </c>
      <c r="AG630" s="25" t="inlineStr">
        <is>
          <t>cra 42A 45A sur 11</t>
        </is>
      </c>
      <c r="AH630" s="25" t="inlineStr">
        <is>
          <t>no reporta</t>
        </is>
      </c>
      <c r="AI630" s="25" t="inlineStr">
        <is>
          <t>no reporta</t>
        </is>
      </c>
      <c r="AJ630" s="25" t="inlineStr">
        <is>
          <t>El Trianón</t>
        </is>
      </c>
      <c r="AO630" s="25" t="n">
        <v>7</v>
      </c>
      <c r="AP630" s="34" t="n">
        <v>42600</v>
      </c>
      <c r="AQ630" s="34" t="n">
        <v>42625</v>
      </c>
      <c r="AT630" s="25" t="inlineStr">
        <is>
          <t>Auto de archivo</t>
        </is>
      </c>
    </row>
    <row r="631">
      <c r="A631" s="25" t="inlineStr">
        <is>
          <t>628-2016</t>
        </is>
      </c>
      <c r="B631" s="25" t="n">
        <v>407690</v>
      </c>
      <c r="D631" s="25" t="inlineStr">
        <is>
          <t>MATERIALES DE CONSTRUCCIÓN</t>
        </is>
      </c>
      <c r="G631" s="25" t="inlineStr">
        <is>
          <t>falta de polisombra en una de las torres del proyecto y mejorar la instalación en la segunda torre</t>
        </is>
      </c>
      <c r="H631" s="25" t="inlineStr">
        <is>
          <t>de oficio</t>
        </is>
      </c>
      <c r="S631" s="25" t="inlineStr">
        <is>
          <t>no repota nomenclatura</t>
        </is>
      </c>
      <c r="T631" s="25" t="inlineStr">
        <is>
          <t>no reporta</t>
        </is>
      </c>
      <c r="U631" s="25" t="inlineStr">
        <is>
          <t>no reporta</t>
        </is>
      </c>
      <c r="V631" s="55" t="inlineStr">
        <is>
          <t>entre pinos</t>
        </is>
      </c>
      <c r="AG631" s="25" t="inlineStr">
        <is>
          <t>no reporta nomenclatura</t>
        </is>
      </c>
      <c r="AH631" s="25" t="inlineStr">
        <is>
          <t>no reporta</t>
        </is>
      </c>
      <c r="AI631" s="25" t="inlineStr">
        <is>
          <t>no reporta</t>
        </is>
      </c>
      <c r="AJ631" s="25" t="inlineStr">
        <is>
          <t>Loma de las Brujas</t>
        </is>
      </c>
      <c r="AO631" s="25" t="n">
        <v>5</v>
      </c>
      <c r="AP631" s="34" t="n">
        <v>42600</v>
      </c>
      <c r="AQ631" s="34" t="n">
        <v>42616</v>
      </c>
      <c r="AT631" s="25" t="inlineStr">
        <is>
          <t>Auto de archivo</t>
        </is>
      </c>
    </row>
    <row r="632">
      <c r="A632" s="25" t="inlineStr">
        <is>
          <t>629-2016</t>
        </is>
      </c>
      <c r="B632" s="25" t="n">
        <v>407691</v>
      </c>
      <c r="D632" s="25" t="inlineStr">
        <is>
          <t>MATERIALES DE CONSTRUCCIÓN</t>
        </is>
      </c>
      <c r="G632" s="25" t="inlineStr">
        <is>
          <t>falta de polisombra , limpieza de la via y verificación de la capacidad hidraulica en la descarga de aguas lluvias</t>
        </is>
      </c>
      <c r="S632" s="25" t="inlineStr">
        <is>
          <t>de oficio</t>
        </is>
      </c>
      <c r="T632" s="25" t="inlineStr">
        <is>
          <t>no reporta</t>
        </is>
      </c>
      <c r="U632" s="25" t="inlineStr">
        <is>
          <t>no reporta</t>
        </is>
      </c>
      <c r="V632" s="55" t="inlineStr">
        <is>
          <t>proyecto bruja bonita</t>
        </is>
      </c>
      <c r="AG632" s="25" t="inlineStr">
        <is>
          <t>no reporta nomenclatura</t>
        </is>
      </c>
      <c r="AH632" s="25" t="inlineStr">
        <is>
          <t>no reporta</t>
        </is>
      </c>
      <c r="AI632" s="25" t="inlineStr">
        <is>
          <t>no reporta</t>
        </is>
      </c>
      <c r="AJ632" s="25" t="inlineStr">
        <is>
          <t>Loma de las Brujas</t>
        </is>
      </c>
      <c r="AO632" s="25" t="n">
        <v>5</v>
      </c>
      <c r="AP632" s="34" t="n">
        <v>42600</v>
      </c>
      <c r="AQ632" s="34" t="n">
        <v>42592</v>
      </c>
      <c r="AT632" s="25" t="inlineStr">
        <is>
          <t>Auto de archivo</t>
        </is>
      </c>
    </row>
    <row r="633">
      <c r="A633" s="25" t="inlineStr">
        <is>
          <t>630-2016</t>
        </is>
      </c>
      <c r="B633" s="25" t="n">
        <v>408240</v>
      </c>
      <c r="C633" s="25" t="inlineStr">
        <is>
          <t>FLORA</t>
        </is>
      </c>
      <c r="G633" s="25" t="inlineStr">
        <is>
          <t>Poda de arbol y anillado</t>
        </is>
      </c>
      <c r="H633" s="25" t="inlineStr">
        <is>
          <t>de oficio</t>
        </is>
      </c>
      <c r="V633" s="55" t="inlineStr">
        <is>
          <t>Gloria Estela Rios</t>
        </is>
      </c>
      <c r="W633" s="25" t="inlineStr">
        <is>
          <t>DG</t>
        </is>
      </c>
      <c r="X633" s="25" t="n">
        <v>39</v>
      </c>
      <c r="Z633" s="25" t="inlineStr">
        <is>
          <t>SUR</t>
        </is>
      </c>
      <c r="AA633" s="25" t="n">
        <v>33</v>
      </c>
      <c r="AB633" s="25" t="inlineStr">
        <is>
          <t>B</t>
        </is>
      </c>
      <c r="AC633" s="25" t="n">
        <v>32</v>
      </c>
      <c r="AG633" s="25">
        <f>CONCATENATE(W633," ",X633," ",Y633," ",Z633," ",AA633," ",AB633," ",AC633," ",AD633," ",AE633," ",AF633)</f>
        <v/>
      </c>
      <c r="AH633" s="25" t="inlineStr">
        <is>
          <t>no reporta</t>
        </is>
      </c>
      <c r="AI633" s="25" t="inlineStr">
        <is>
          <t>no reporta</t>
        </is>
      </c>
      <c r="AJ633" s="25" t="inlineStr">
        <is>
          <t>La Magnolia</t>
        </is>
      </c>
      <c r="AO633" s="25" t="n">
        <v>9</v>
      </c>
      <c r="AP633" s="34" t="n">
        <v>42601</v>
      </c>
      <c r="AQ633" s="34" t="n">
        <v>42595</v>
      </c>
      <c r="AT633" s="25" t="inlineStr">
        <is>
          <t>Auto de archivo</t>
        </is>
      </c>
    </row>
    <row r="634">
      <c r="A634" s="25" t="inlineStr">
        <is>
          <t>631-2016</t>
        </is>
      </c>
      <c r="B634" s="25" t="n">
        <v>408648</v>
      </c>
      <c r="C634" s="25" t="inlineStr">
        <is>
          <t>FLORA</t>
        </is>
      </c>
      <c r="G634" s="25" t="inlineStr">
        <is>
          <t>poda de arbol sin autorizacion</t>
        </is>
      </c>
      <c r="H634" s="25" t="inlineStr">
        <is>
          <t>comunidad</t>
        </is>
      </c>
      <c r="V634" s="55" t="inlineStr">
        <is>
          <t>Centro integral la vegas</t>
        </is>
      </c>
      <c r="AF634" s="25" t="inlineStr">
        <is>
          <t>Cra 48 sur # 26 - 81 ofi. 201</t>
        </is>
      </c>
      <c r="AG634" s="25">
        <f>CONCATENATE(W634," ",X634," ",Y634," ",Z634," ",AA634," ",AB634," ",AC634," ",AD634," ",AE634," ",AF634)</f>
        <v/>
      </c>
      <c r="AH634" s="25" t="inlineStr">
        <is>
          <t>no reporta</t>
        </is>
      </c>
      <c r="AI634" s="25" t="inlineStr">
        <is>
          <t>3314171 ext 108</t>
        </is>
      </c>
      <c r="AJ634" s="25" t="inlineStr">
        <is>
          <t>Las Vegas</t>
        </is>
      </c>
      <c r="AO634" s="25" t="n">
        <v>1</v>
      </c>
      <c r="AP634" s="34" t="n">
        <v>42601</v>
      </c>
      <c r="AQ634" s="34" t="n">
        <v>42595</v>
      </c>
      <c r="AT634" s="25" t="inlineStr">
        <is>
          <t>Auto de archivo</t>
        </is>
      </c>
    </row>
    <row r="635">
      <c r="A635" s="25" t="inlineStr">
        <is>
          <t>632-2016</t>
        </is>
      </c>
      <c r="B635" s="25" t="n">
        <v>409512</v>
      </c>
      <c r="C635" s="25" t="inlineStr">
        <is>
          <t>HÍDRICO</t>
        </is>
      </c>
      <c r="G635" s="25" t="inlineStr">
        <is>
          <t>Lavado de objetos en el espacio publico</t>
        </is>
      </c>
      <c r="H635" s="25" t="inlineStr">
        <is>
          <t>de oficio</t>
        </is>
      </c>
      <c r="V635" s="55" t="inlineStr">
        <is>
          <t>El perrero - Juan Sebastian Osorio</t>
        </is>
      </c>
      <c r="AF635" s="25" t="inlineStr">
        <is>
          <t>Barrio mesa - Frente al Cefit.</t>
        </is>
      </c>
      <c r="AG635" s="25">
        <f>CONCATENATE(W635," ",X635," ",Y635," ",Z635," ",AA635," ",AB635," ",AC635," ",AD635," ",AE635," ",AF635)</f>
        <v/>
      </c>
      <c r="AH635" s="25" t="inlineStr">
        <is>
          <t>n</t>
        </is>
      </c>
      <c r="AI635" s="25" t="inlineStr">
        <is>
          <t>no reporta</t>
        </is>
      </c>
      <c r="AJ635" s="25" t="inlineStr">
        <is>
          <t>Mesa</t>
        </is>
      </c>
      <c r="AO635" s="25" t="n">
        <v>9</v>
      </c>
      <c r="AP635" s="34" t="n">
        <v>42604</v>
      </c>
      <c r="AQ635" s="34" t="n">
        <v>42604</v>
      </c>
      <c r="AS635" s="25" t="inlineStr">
        <is>
          <t>Comparendo ambiental</t>
        </is>
      </c>
      <c r="AT635" s="25" t="inlineStr">
        <is>
          <t>Auto de archivo</t>
        </is>
      </c>
      <c r="AU635" s="25" t="inlineStr">
        <is>
          <t>No contraventor</t>
        </is>
      </c>
    </row>
    <row r="636">
      <c r="A636" s="25" t="inlineStr">
        <is>
          <t>633-2016</t>
        </is>
      </c>
      <c r="B636" s="25" t="n">
        <v>408938</v>
      </c>
      <c r="C636" s="25" t="inlineStr">
        <is>
          <t>ESPACIO PUBLICOS VERDES</t>
        </is>
      </c>
      <c r="G636" s="25" t="inlineStr">
        <is>
          <t>Vecina que esta ipidiendo que los vecinos hagan mantenimiento de la zona verde que es publica</t>
        </is>
      </c>
      <c r="H636" s="25" t="inlineStr">
        <is>
          <t>Jairo Diosa - Martha Lucia</t>
        </is>
      </c>
      <c r="I636" s="25" t="inlineStr">
        <is>
          <t>TR</t>
        </is>
      </c>
      <c r="J636" s="25" t="n">
        <v>33</v>
      </c>
      <c r="K636" s="25" t="inlineStr">
        <is>
          <t>A</t>
        </is>
      </c>
      <c r="M636" s="25" t="n">
        <v>31</v>
      </c>
      <c r="O636" s="25" t="n">
        <v>47</v>
      </c>
      <c r="S636">
        <f>CONCATENATE(I636," ",J636," ",K636," ",L636," ",M636," ",N636," ",O636," ",P636," ",Q636," ",R636)</f>
        <v/>
      </c>
      <c r="T636" s="25" t="n">
        <v>70554972</v>
      </c>
      <c r="U636" s="25" t="n">
        <v>2706794</v>
      </c>
      <c r="V636" s="55" t="inlineStr">
        <is>
          <t>Lucia</t>
        </is>
      </c>
      <c r="W636" s="25" t="inlineStr">
        <is>
          <t>TR</t>
        </is>
      </c>
      <c r="X636" s="25" t="n">
        <v>33</v>
      </c>
      <c r="Y636" s="25" t="inlineStr">
        <is>
          <t>A</t>
        </is>
      </c>
      <c r="AA636" s="25" t="n">
        <v>31</v>
      </c>
      <c r="AC636" s="25" t="n">
        <v>49</v>
      </c>
      <c r="AF636" s="25" t="inlineStr">
        <is>
          <t>Apto 101</t>
        </is>
      </c>
      <c r="AG636">
        <f>CONCATENATE(W636," ",X636," ",Y636," ",Z636," ",AA636," ",AB636," ",AC636," ",AD636," ",AE636," ",AF636)</f>
        <v/>
      </c>
      <c r="AH636" s="25" t="inlineStr">
        <is>
          <t>n</t>
        </is>
      </c>
      <c r="AI636" s="25" t="inlineStr">
        <is>
          <t>no reporta</t>
        </is>
      </c>
      <c r="AJ636" s="25" t="inlineStr">
        <is>
          <t>Las Flores</t>
        </is>
      </c>
      <c r="AO636" s="25" t="n">
        <v>3</v>
      </c>
      <c r="AP636" s="34" t="n">
        <v>42605</v>
      </c>
      <c r="AQ636" s="34" t="n">
        <v>42600</v>
      </c>
      <c r="AT636" s="25" t="inlineStr">
        <is>
          <t>Auto de archivo</t>
        </is>
      </c>
    </row>
    <row r="637">
      <c r="A637" s="25" t="inlineStr">
        <is>
          <t>634-2016</t>
        </is>
      </c>
      <c r="B637" s="25" t="n">
        <v>409226</v>
      </c>
      <c r="D637" s="25" t="inlineStr">
        <is>
          <t>RESIDUOS SOLIDOS</t>
        </is>
      </c>
      <c r="G637" s="25" t="inlineStr">
        <is>
          <t>los habitantes de este callejon no controla ni recogen las excretas de las mascotas</t>
        </is>
      </c>
      <c r="H637" s="25" t="inlineStr">
        <is>
          <t>aninomo</t>
        </is>
      </c>
      <c r="S637">
        <f>CONCATENATE(I637," ",J637," ",K637," ",L637," ",M637," ",N637," ",O637," ",P637," ",Q637," ",R637)</f>
        <v/>
      </c>
      <c r="V637" s="55" t="inlineStr">
        <is>
          <t>Varios Vecinos</t>
        </is>
      </c>
      <c r="AG637" s="25" t="inlineStr">
        <is>
          <t>Calle 40 sur # 44 a 13</t>
        </is>
      </c>
      <c r="AH637" s="25" t="inlineStr">
        <is>
          <t>n</t>
        </is>
      </c>
      <c r="AI637" s="25" t="inlineStr">
        <is>
          <t>no reporta</t>
        </is>
      </c>
      <c r="AJ637" s="25" t="inlineStr">
        <is>
          <t>Alcalá</t>
        </is>
      </c>
      <c r="AO637" s="25" t="n">
        <v>8</v>
      </c>
      <c r="AP637" s="34" t="n">
        <v>42605</v>
      </c>
      <c r="AQ637" s="34" t="n">
        <v>42600</v>
      </c>
      <c r="AT637" s="25" t="inlineStr">
        <is>
          <t>Auto de archivo</t>
        </is>
      </c>
    </row>
    <row r="638">
      <c r="A638" s="25" t="inlineStr">
        <is>
          <t>635-2016</t>
        </is>
      </c>
      <c r="B638" s="25" t="n">
        <v>400148</v>
      </c>
      <c r="C638" s="25" t="inlineStr">
        <is>
          <t>AIRE</t>
        </is>
      </c>
      <c r="D638" s="25" t="inlineStr">
        <is>
          <t>RESIDUOS SOLIDOS</t>
        </is>
      </c>
      <c r="E638" s="25" t="n">
        <v>10</v>
      </c>
      <c r="G638" s="25" t="inlineStr">
        <is>
          <t xml:space="preserve">Quema de residuos solidos </t>
        </is>
      </c>
      <c r="H638" s="25" t="inlineStr">
        <is>
          <t>de oficio</t>
        </is>
      </c>
      <c r="S638">
        <f>CONCATENATE(I638," ",J638," ",K638," ",L638," ",M638," ",N638," ",O638," ",P638," ",Q638," ",R638)</f>
        <v/>
      </c>
      <c r="V638" s="55" t="inlineStr">
        <is>
          <t>Hilda Piedad Restrepo</t>
        </is>
      </c>
      <c r="W638" s="25" t="inlineStr">
        <is>
          <t>CL</t>
        </is>
      </c>
      <c r="X638" s="25" t="n">
        <v>36</v>
      </c>
      <c r="Z638" s="25" t="inlineStr">
        <is>
          <t>SUR</t>
        </is>
      </c>
      <c r="AA638" s="25" t="n">
        <v>22</v>
      </c>
      <c r="AC638" s="25" t="n">
        <v>5</v>
      </c>
      <c r="AF638" s="25" t="inlineStr">
        <is>
          <t>INTERIOR 158</t>
        </is>
      </c>
      <c r="AG638" s="25">
        <f>CONCATENATE(W638," ",X638," ",Y638," ",Z638," ",AA638," ",AB638," ",AC638," ",AD638," ",AE638," ",AF638)</f>
        <v/>
      </c>
      <c r="AH638" s="25" t="n">
        <v>32332239</v>
      </c>
      <c r="AI638" s="25" t="n">
        <v>3116347385</v>
      </c>
      <c r="AJ638" s="25" t="inlineStr">
        <is>
          <t>Santa Catalina</t>
        </is>
      </c>
      <c r="AK638" s="25" t="inlineStr">
        <is>
          <t>Santa Catalina</t>
        </is>
      </c>
      <c r="AO638" s="25" t="n">
        <v>10</v>
      </c>
      <c r="AP638" s="34" t="n">
        <v>42608</v>
      </c>
      <c r="AQ638" s="34" t="n">
        <v>42534</v>
      </c>
      <c r="AT638" s="25" t="inlineStr">
        <is>
          <t>Auto de archivo</t>
        </is>
      </c>
    </row>
    <row r="639">
      <c r="A639" s="25" t="inlineStr">
        <is>
          <t>636-2016</t>
        </is>
      </c>
      <c r="B639" s="25" t="n">
        <v>411110</v>
      </c>
      <c r="C639" s="25" t="inlineStr">
        <is>
          <t>SUELO</t>
        </is>
      </c>
      <c r="D639" s="25" t="inlineStr">
        <is>
          <t>RESIDUOS SOLIDOS</t>
        </is>
      </c>
      <c r="G639" s="25" t="inlineStr">
        <is>
          <t>arrojan residuos solidos al predio del solicitante y alimentan mascota de la usuaria</t>
        </is>
      </c>
      <c r="H639" s="25" t="inlineStr">
        <is>
          <t>maria cristina echavarria</t>
        </is>
      </c>
      <c r="I639" s="25" t="inlineStr">
        <is>
          <t>KR</t>
        </is>
      </c>
      <c r="J639" s="25" t="n">
        <v>27</v>
      </c>
      <c r="K639" s="25" t="inlineStr">
        <is>
          <t>A</t>
        </is>
      </c>
      <c r="M639" s="25" t="n">
        <v>37</v>
      </c>
      <c r="N639" s="25" t="inlineStr">
        <is>
          <t>B</t>
        </is>
      </c>
      <c r="O639" s="25" t="n">
        <v>99</v>
      </c>
      <c r="P639" s="25" t="inlineStr">
        <is>
          <t>SUR</t>
        </is>
      </c>
      <c r="S639">
        <f>CONCATENATE(I639," ",J639," ",K639," ",L639," ",M639," ",N639," ",O639," ",P639," ",Q639," ",R639)</f>
        <v/>
      </c>
      <c r="T639" s="25" t="inlineStr">
        <is>
          <t>N/A</t>
        </is>
      </c>
      <c r="V639" s="55" t="inlineStr">
        <is>
          <t>Proyectos Nogales y Entre pinos</t>
        </is>
      </c>
      <c r="W639" s="25" t="inlineStr">
        <is>
          <t>CL</t>
        </is>
      </c>
      <c r="X639" s="25" t="n">
        <v>37</v>
      </c>
      <c r="Y639" s="25" t="inlineStr">
        <is>
          <t>B</t>
        </is>
      </c>
      <c r="Z639" s="25" t="inlineStr">
        <is>
          <t>SUR</t>
        </is>
      </c>
      <c r="AA639" s="25" t="n">
        <v>27</v>
      </c>
      <c r="AB639" s="25" t="inlineStr">
        <is>
          <t>A</t>
        </is>
      </c>
      <c r="AC639" s="25" t="n">
        <v>25</v>
      </c>
      <c r="AG639" s="25">
        <f>CONCATENATE(W639," ",X639," ",Y639," ",Z639," ",AA639," ",AB639," ",AC639," ",AD639," ",AE639," ",AF639)</f>
        <v/>
      </c>
      <c r="AH639" s="25" t="inlineStr">
        <is>
          <t>N/A</t>
        </is>
      </c>
      <c r="AI639" s="25" t="inlineStr">
        <is>
          <t>N/A</t>
        </is>
      </c>
      <c r="AJ639" s="25" t="inlineStr">
        <is>
          <t>Loma de las Brujas</t>
        </is>
      </c>
      <c r="AO639" s="25" t="n">
        <v>5</v>
      </c>
      <c r="AP639" s="34" t="n">
        <v>42608</v>
      </c>
      <c r="AQ639" s="34" t="n">
        <v>42668</v>
      </c>
      <c r="AT639" s="25" t="inlineStr">
        <is>
          <t>Auto de archivo</t>
        </is>
      </c>
    </row>
    <row r="640">
      <c r="A640" s="25" t="inlineStr">
        <is>
          <t>637-2016</t>
        </is>
      </c>
      <c r="B640" s="25" t="n">
        <v>411073</v>
      </c>
      <c r="C640" s="25" t="inlineStr">
        <is>
          <t>HÍDRICO</t>
        </is>
      </c>
      <c r="D640" s="25" t="inlineStr">
        <is>
          <t>RESIDUO ESPECIAL</t>
        </is>
      </c>
      <c r="E640" s="25" t="n">
        <v>5</v>
      </c>
      <c r="G640" s="25" t="inlineStr">
        <is>
          <t>Vertimiento de aguas sedimentadas a afluente</t>
        </is>
      </c>
      <c r="H640" s="25" t="inlineStr">
        <is>
          <t>de oficio</t>
        </is>
      </c>
      <c r="S640">
        <f>CONCATENATE(I640," ",J640," ",K640," ",L640," ",M640," ",N640," ",O640," ",P640," ",Q640," ",R640)</f>
        <v/>
      </c>
      <c r="V640" s="55" t="inlineStr">
        <is>
          <t>High Swites S.A.S</t>
        </is>
      </c>
      <c r="AG640" s="25" t="inlineStr">
        <is>
          <t>via palmas 200 metros mall indiana</t>
        </is>
      </c>
      <c r="AH640" s="25" t="inlineStr">
        <is>
          <t>900681715-3</t>
        </is>
      </c>
      <c r="AI640" s="25" t="n">
        <v>3212008496</v>
      </c>
      <c r="AJ640" s="25" t="inlineStr">
        <is>
          <t>Las Palmas</t>
        </is>
      </c>
      <c r="AK640" s="25" t="inlineStr">
        <is>
          <t>Las Palmas</t>
        </is>
      </c>
      <c r="AO640" s="25" t="n">
        <v>4</v>
      </c>
      <c r="AP640" s="34" t="n">
        <v>42608</v>
      </c>
      <c r="AQ640" s="34" t="n">
        <v>42606</v>
      </c>
      <c r="AT640" s="25" t="inlineStr">
        <is>
          <t>Auto de archivo</t>
        </is>
      </c>
    </row>
    <row r="641">
      <c r="A641" s="25" t="inlineStr">
        <is>
          <t>638-2106</t>
        </is>
      </c>
      <c r="B641" s="25" t="n">
        <v>411074</v>
      </c>
      <c r="C641" s="25" t="inlineStr">
        <is>
          <t>HÍDRICO</t>
        </is>
      </c>
      <c r="G641" s="25" t="inlineStr">
        <is>
          <t>vertimineto que se presenta en afluente que cuircula dentro de la unidad residencial</t>
        </is>
      </c>
      <c r="H641" s="25" t="inlineStr">
        <is>
          <t>alqueria de san isidro</t>
        </is>
      </c>
      <c r="I641" s="25" t="inlineStr">
        <is>
          <t>CL</t>
        </is>
      </c>
      <c r="J641" s="25" t="n">
        <v>37</v>
      </c>
      <c r="K641" s="25" t="inlineStr">
        <is>
          <t>B</t>
        </is>
      </c>
      <c r="L641" s="25" t="inlineStr">
        <is>
          <t>SUR</t>
        </is>
      </c>
      <c r="M641" s="25" t="n">
        <v>27</v>
      </c>
      <c r="N641" s="25" t="inlineStr">
        <is>
          <t>E</t>
        </is>
      </c>
      <c r="O641" s="25" t="n">
        <v>96</v>
      </c>
      <c r="S641">
        <f>CONCATENATE(I641," ",J641," ",K641," ",L641," ",M641," ",N641," ",O641," ",P641," ",Q641," ",R641)</f>
        <v/>
      </c>
      <c r="T641" s="25" t="inlineStr">
        <is>
          <t>N/A</t>
        </is>
      </c>
      <c r="U641" s="25" t="n">
        <v>2761446</v>
      </c>
      <c r="V641" s="55" t="inlineStr">
        <is>
          <t>Las Brujas ramal uno</t>
        </is>
      </c>
      <c r="W641" s="25" t="inlineStr">
        <is>
          <t>CL</t>
        </is>
      </c>
      <c r="X641" s="25" t="n">
        <v>37</v>
      </c>
      <c r="Y641" s="25" t="inlineStr">
        <is>
          <t>B</t>
        </is>
      </c>
      <c r="Z641" s="25" t="inlineStr">
        <is>
          <t>SUR</t>
        </is>
      </c>
      <c r="AA641" s="25" t="n">
        <v>27</v>
      </c>
      <c r="AB641" s="25" t="inlineStr">
        <is>
          <t>D</t>
        </is>
      </c>
      <c r="AC641" s="25" t="n">
        <v>112</v>
      </c>
      <c r="AG641" s="25">
        <f>CONCATENATE(W641," ",X641," ",Y641," ",Z641," ",AA641," ",AB641," ",AC641," ",AD641," ",AE641," ",AF641)</f>
        <v/>
      </c>
      <c r="AH641" s="25" t="inlineStr">
        <is>
          <t>800142477-0</t>
        </is>
      </c>
      <c r="AI641" s="25" t="n">
        <v>2761446</v>
      </c>
      <c r="AJ641" s="25" t="inlineStr">
        <is>
          <t>Loma de las Brujas</t>
        </is>
      </c>
      <c r="AO641" s="25" t="n">
        <v>5</v>
      </c>
      <c r="AP641" s="34" t="n">
        <v>42608</v>
      </c>
      <c r="AQ641" s="34" t="n">
        <v>42604</v>
      </c>
      <c r="AT641" s="25" t="inlineStr">
        <is>
          <t>Auto de archivo</t>
        </is>
      </c>
      <c r="AU641" s="25" t="inlineStr">
        <is>
          <t>EPM limpieza con vactor</t>
        </is>
      </c>
    </row>
    <row r="642">
      <c r="A642" s="25" t="inlineStr">
        <is>
          <t>639-2016</t>
        </is>
      </c>
      <c r="B642" s="25" t="n">
        <v>411072</v>
      </c>
      <c r="C642" s="25" t="inlineStr">
        <is>
          <t>SUELO</t>
        </is>
      </c>
      <c r="G642" s="25" t="inlineStr">
        <is>
          <t>operativo enviaseo - inpeccion ambiental tema residuos solidos</t>
        </is>
      </c>
      <c r="H642" s="25" t="inlineStr">
        <is>
          <t>de oficio</t>
        </is>
      </c>
      <c r="S642">
        <f>CONCATENATE(I642," ",J642," ",K642," ",L642," ",M642," ",N642," ",O642," ",P642," ",Q642," ",R642)</f>
        <v/>
      </c>
      <c r="V642" s="55" t="inlineStr">
        <is>
          <t>comunidad señorial</t>
        </is>
      </c>
      <c r="AG642" s="25">
        <f>CONCATENATE(W642," ",X642," ",Y642," ",Z642," ",AA642," ",AB642," ",AC642," ",AD642," ",AE642," ",AF642)</f>
        <v/>
      </c>
      <c r="AJ642" s="25" t="inlineStr">
        <is>
          <t>El Trianón</t>
        </is>
      </c>
      <c r="AO642" s="25" t="n">
        <v>7</v>
      </c>
      <c r="AP642" s="34" t="n">
        <v>42608</v>
      </c>
      <c r="AQ642" s="34" t="n">
        <v>42612</v>
      </c>
      <c r="AT642" s="25" t="inlineStr">
        <is>
          <t>Auto de archivo</t>
        </is>
      </c>
    </row>
    <row r="643">
      <c r="A643" s="25" t="inlineStr">
        <is>
          <t>640-2016</t>
        </is>
      </c>
      <c r="B643" s="25" t="n">
        <v>410783</v>
      </c>
      <c r="C643" s="25" t="inlineStr">
        <is>
          <t>HÍDRICO</t>
        </is>
      </c>
      <c r="G643" s="25" t="inlineStr">
        <is>
          <t xml:space="preserve">lavado de carros que linda con la quebrada espiritu santo contaminando fuertemente con detergentes </t>
        </is>
      </c>
      <c r="H643" s="25" t="inlineStr">
        <is>
          <t>catalina rstrepo aristizabal</t>
        </is>
      </c>
      <c r="S643">
        <f>CONCATENATE(I643," ",J643," ",K643," ",L643," ",M643," ",N643," ",O643," ",P643," ",Q643," ",R643)</f>
        <v/>
      </c>
      <c r="T643" s="25" t="n">
        <v>43565087</v>
      </c>
      <c r="U643" s="25" t="n">
        <v>3006644678</v>
      </c>
      <c r="V643" s="55" t="inlineStr">
        <is>
          <t>busetas del aeropuerto</t>
        </is>
      </c>
      <c r="W643" s="25" t="inlineStr">
        <is>
          <t>CL</t>
        </is>
      </c>
      <c r="X643" s="25" t="n">
        <v>29</v>
      </c>
      <c r="AA643" s="25" t="n">
        <v>39</v>
      </c>
      <c r="AC643" s="25" t="n">
        <v>25</v>
      </c>
      <c r="AG643" s="25">
        <f>CONCATENATE(W643," ",X643," ",Y643," ",Z643," ",AA643," ",AB643," ",AC643," ",AD643," ",AE643," ",AF643)</f>
        <v/>
      </c>
      <c r="AH643" s="25" t="inlineStr">
        <is>
          <t>N/A</t>
        </is>
      </c>
      <c r="AI643" s="25" t="inlineStr">
        <is>
          <t>N/A</t>
        </is>
      </c>
      <c r="AJ643" s="25" t="inlineStr">
        <is>
          <t>Pantanillo</t>
        </is>
      </c>
      <c r="AK643" s="25" t="inlineStr">
        <is>
          <t>Pantanillo</t>
        </is>
      </c>
      <c r="AO643" s="25" t="n">
        <v>13</v>
      </c>
      <c r="AP643" s="34" t="n">
        <v>42608</v>
      </c>
      <c r="AQ643" s="34" t="n">
        <v>42653</v>
      </c>
      <c r="AT643" s="25" t="inlineStr">
        <is>
          <t>Auto de archivo</t>
        </is>
      </c>
    </row>
    <row r="644">
      <c r="A644" s="25" t="inlineStr">
        <is>
          <t>641-2016</t>
        </is>
      </c>
      <c r="B644" s="25" t="n">
        <v>410205</v>
      </c>
      <c r="C644" s="25" t="inlineStr">
        <is>
          <t>FAUNA DOMÉSTICA</t>
        </is>
      </c>
      <c r="G644" s="25" t="inlineStr">
        <is>
          <t xml:space="preserve">La mascota del señor ismael me agredio mi mascota causandole heridas de consideracion </t>
        </is>
      </c>
      <c r="H644" s="25" t="inlineStr">
        <is>
          <t>jhony alejandro mejia</t>
        </is>
      </c>
      <c r="S644">
        <f>CONCATENATE(I644," ",J644," ",K644," ",L644," ",M644," ",N644," ",O644," ",P644," ",Q644," ",R644)</f>
        <v/>
      </c>
      <c r="U644" s="25" t="n">
        <v>3316843</v>
      </c>
      <c r="V644" s="55" t="inlineStr">
        <is>
          <t>ismael</t>
        </is>
      </c>
      <c r="W644" s="25" t="inlineStr">
        <is>
          <t>KR</t>
        </is>
      </c>
      <c r="X644" s="25" t="n">
        <v>24</v>
      </c>
      <c r="Y644" s="25" t="inlineStr">
        <is>
          <t>F</t>
        </is>
      </c>
      <c r="AA644" s="25" t="n">
        <v>40</v>
      </c>
      <c r="AC644" s="25" t="n">
        <v>53</v>
      </c>
      <c r="AD644" s="25" t="inlineStr">
        <is>
          <t>SUR</t>
        </is>
      </c>
      <c r="AF644" s="25" t="inlineStr">
        <is>
          <t>Interior176</t>
        </is>
      </c>
      <c r="AG644" s="25">
        <f>CONCATENATE(W644," ",X644," ",Y644," ",Z644," ",AA644," ",AB644," ",AC644," ",AD644," ",AE644," ",AF644)</f>
        <v/>
      </c>
      <c r="AH644" s="25" t="inlineStr">
        <is>
          <t>N/A</t>
        </is>
      </c>
      <c r="AI644" s="25" t="inlineStr">
        <is>
          <t>N/A</t>
        </is>
      </c>
      <c r="AJ644" s="25" t="inlineStr">
        <is>
          <t>El Salado</t>
        </is>
      </c>
      <c r="AO644" s="25" t="n">
        <v>6</v>
      </c>
      <c r="AP644" s="34" t="n">
        <v>42608</v>
      </c>
      <c r="AQ644" s="34" t="n">
        <v>42653</v>
      </c>
      <c r="AT644" s="25" t="inlineStr">
        <is>
          <t>Auto de archivo</t>
        </is>
      </c>
    </row>
    <row r="645">
      <c r="A645" s="25" t="inlineStr">
        <is>
          <t>642-2016</t>
        </is>
      </c>
      <c r="B645" s="25" t="n">
        <v>405482</v>
      </c>
      <c r="C645" s="25" t="inlineStr">
        <is>
          <t>ESPACIO PUBLICOS VERDES</t>
        </is>
      </c>
      <c r="G645" s="25" t="inlineStr">
        <is>
          <t>PERJUICIO POR ARBOLES EN LA VIVIENDA DEL PETICIONARIO</t>
        </is>
      </c>
      <c r="H645" s="25" t="inlineStr">
        <is>
          <t xml:space="preserve">francisco luis berrio </t>
        </is>
      </c>
      <c r="I645" s="25" t="inlineStr">
        <is>
          <t>CL</t>
        </is>
      </c>
      <c r="J645" s="25" t="n">
        <v>48</v>
      </c>
      <c r="K645" s="25" t="inlineStr">
        <is>
          <t>E</t>
        </is>
      </c>
      <c r="L645" s="25" t="inlineStr">
        <is>
          <t>SUR</t>
        </is>
      </c>
      <c r="M645" s="25" t="n">
        <v>42</v>
      </c>
      <c r="N645" s="25" t="inlineStr">
        <is>
          <t>BB</t>
        </is>
      </c>
      <c r="O645" s="25" t="n">
        <v>13</v>
      </c>
      <c r="Q645" s="25" t="n">
        <v>6.3</v>
      </c>
      <c r="R645" s="25" t="inlineStr">
        <is>
          <t>INTERIOR 204</t>
        </is>
      </c>
      <c r="S645">
        <f>CONCATENATE(I645," ",J645," ",K645," ",L645," ",M645," ",N645," ",O645," ",P645," ",Q645," ",R645)</f>
        <v/>
      </c>
      <c r="T645" s="25" t="n">
        <v>3618165</v>
      </c>
      <c r="U645" s="25" t="n">
        <v>3135946048</v>
      </c>
      <c r="V645" s="55" t="inlineStr">
        <is>
          <t>POR DETERMINAR</t>
        </is>
      </c>
      <c r="W645" s="25" t="inlineStr">
        <is>
          <t>CL</t>
        </is>
      </c>
      <c r="X645" s="25" t="n">
        <v>48</v>
      </c>
      <c r="Y645" s="25" t="inlineStr">
        <is>
          <t>E</t>
        </is>
      </c>
      <c r="Z645" s="25" t="inlineStr">
        <is>
          <t>SUR</t>
        </is>
      </c>
      <c r="AA645" s="25" t="n">
        <v>42</v>
      </c>
      <c r="AB645" s="25" t="inlineStr">
        <is>
          <t>BB</t>
        </is>
      </c>
      <c r="AC645" s="25" t="n">
        <v>13</v>
      </c>
      <c r="AE645" s="25" t="n">
        <v>6.3</v>
      </c>
      <c r="AF645" s="25" t="inlineStr">
        <is>
          <t>PISO 1</t>
        </is>
      </c>
      <c r="AG645" s="25">
        <f>CONCATENATE(W645," ",X645," ",Y645," ",Z645," ",AA645," ",AB645," ",AC645," ",AD645," ",AE645," ",AF645)</f>
        <v/>
      </c>
      <c r="AH645" s="25" t="inlineStr">
        <is>
          <t>N/A</t>
        </is>
      </c>
      <c r="AI645" s="25" t="inlineStr">
        <is>
          <t>N/A</t>
        </is>
      </c>
      <c r="AJ645" s="25" t="inlineStr">
        <is>
          <t>Loma del Barro</t>
        </is>
      </c>
      <c r="AO645" s="25" t="n">
        <v>7</v>
      </c>
      <c r="AP645" s="34" t="n">
        <v>75479</v>
      </c>
      <c r="AQ645" s="34" t="n">
        <v>42634</v>
      </c>
      <c r="AT645" s="25" t="inlineStr">
        <is>
          <t>Auto de archivo</t>
        </is>
      </c>
    </row>
    <row r="646">
      <c r="A646" s="25" t="inlineStr">
        <is>
          <t>643-2016</t>
        </is>
      </c>
      <c r="B646" s="25" t="inlineStr">
        <is>
          <t>410437 - 400460 (anexo 434876)</t>
        </is>
      </c>
      <c r="C646" s="25" t="inlineStr">
        <is>
          <t>HÍDRICO</t>
        </is>
      </c>
      <c r="F646" s="25" t="inlineStr">
        <is>
          <t>Proyecto Bramasole</t>
        </is>
      </c>
      <c r="G646" s="25" t="inlineStr">
        <is>
          <t>control ambiental obra</t>
        </is>
      </c>
      <c r="H646" s="25" t="inlineStr">
        <is>
          <t>De oficio</t>
        </is>
      </c>
      <c r="R646" s="25" t="inlineStr">
        <is>
          <t>No reporta</t>
        </is>
      </c>
      <c r="S646" s="25" t="inlineStr">
        <is>
          <t>No reporta</t>
        </is>
      </c>
      <c r="T646" s="25" t="inlineStr">
        <is>
          <t>No reporta</t>
        </is>
      </c>
      <c r="U646" s="25" t="n">
        <v>3394072</v>
      </c>
      <c r="V646" s="25" t="inlineStr">
        <is>
          <t>Poryecto Parcelación Bramasole - Ubicca Constructora S.A.S</t>
        </is>
      </c>
      <c r="AG646" s="25" t="inlineStr">
        <is>
          <t>predio 027</t>
        </is>
      </c>
      <c r="AH646" s="25" t="inlineStr">
        <is>
          <t>900.476.010-1</t>
        </is>
      </c>
      <c r="AI646" s="25" t="n">
        <v>3862099</v>
      </c>
      <c r="AJ646" s="25" t="inlineStr">
        <is>
          <t>Pantanillo</t>
        </is>
      </c>
      <c r="AK646" s="25" t="inlineStr">
        <is>
          <t>Pantanillo</t>
        </is>
      </c>
      <c r="AO646" s="25" t="n">
        <v>13</v>
      </c>
      <c r="AP646" s="34" t="n">
        <v>42606</v>
      </c>
      <c r="AQ646" s="34" t="n">
        <v>42606</v>
      </c>
      <c r="AS646" s="25" t="inlineStr">
        <is>
          <t>Ley 1333 de 2009</t>
        </is>
      </c>
      <c r="AT646" s="25" t="inlineStr">
        <is>
          <t>Auto de archivo</t>
        </is>
      </c>
      <c r="AV646" s="38" t="n">
        <v>42606</v>
      </c>
      <c r="AW646" s="37" t="inlineStr">
        <is>
          <t>J. Guzman - A. Arbelaez</t>
        </is>
      </c>
      <c r="AX646" s="38" t="n">
        <v>42606</v>
      </c>
    </row>
    <row r="647">
      <c r="A647" s="25" t="inlineStr">
        <is>
          <t>644-2016</t>
        </is>
      </c>
      <c r="B647" s="43" t="inlineStr">
        <is>
          <t>10-019348</t>
        </is>
      </c>
      <c r="C647" s="25" t="inlineStr">
        <is>
          <t>ESPACIO PUBLICOS VERDES</t>
        </is>
      </c>
      <c r="G647" s="25" t="inlineStr">
        <is>
          <t>UN ARBOL QUE HA SIDO PARTIDO POR POR AGUACERO Y ESTA APUNTO DE CAER EN LA PRIMERA UNIDAD</t>
        </is>
      </c>
      <c r="H647" s="25" t="inlineStr">
        <is>
          <t>AREA METROPOLITANA</t>
        </is>
      </c>
      <c r="I647" s="25" t="inlineStr">
        <is>
          <t>CL</t>
        </is>
      </c>
      <c r="J647" s="25" t="n">
        <v>26</v>
      </c>
      <c r="L647" s="25" t="inlineStr">
        <is>
          <t>SUR</t>
        </is>
      </c>
      <c r="M647" s="25" t="n">
        <v>23</v>
      </c>
      <c r="N647" s="25" t="inlineStr">
        <is>
          <t>A</t>
        </is>
      </c>
      <c r="O647" s="25" t="n">
        <v>11</v>
      </c>
      <c r="S647">
        <f>CONCATENATE(I647," ",J647," ",K647," ",L647," ",M647," ",N647," ",O647," ",P647," ",Q647," ",R647)</f>
        <v/>
      </c>
      <c r="U647" s="25" t="inlineStr">
        <is>
          <t>3128761971-4442420</t>
        </is>
      </c>
      <c r="V647" s="55" t="inlineStr">
        <is>
          <t>condominio ceiba</t>
        </is>
      </c>
      <c r="W647" s="25" t="inlineStr">
        <is>
          <t>KR</t>
        </is>
      </c>
      <c r="X647" s="25" t="n">
        <v>25</v>
      </c>
      <c r="Y647" s="25" t="inlineStr">
        <is>
          <t>B</t>
        </is>
      </c>
      <c r="AA647" s="25" t="n">
        <v>26</v>
      </c>
      <c r="AC647" s="25" t="n">
        <v>9</v>
      </c>
      <c r="AD647" s="25" t="inlineStr">
        <is>
          <t>SUR</t>
        </is>
      </c>
      <c r="AG647" s="25">
        <f>CONCATENATE(W647," ",X647," ",Y647," ",Z647," ",AA647," ",AB647," ",AC647," ",AD647," ",AE647," ",AF647)</f>
        <v/>
      </c>
      <c r="AJ647" s="25" t="inlineStr">
        <is>
          <t>Loma El Atravezado</t>
        </is>
      </c>
      <c r="AO647" s="25" t="n">
        <v>4</v>
      </c>
      <c r="AP647" s="34" t="n">
        <v>42608</v>
      </c>
      <c r="AQ647" s="34" t="n">
        <v>42669</v>
      </c>
      <c r="AT647" s="25" t="inlineStr">
        <is>
          <t>Auto de archivo</t>
        </is>
      </c>
    </row>
    <row r="648">
      <c r="A648" s="25" t="inlineStr">
        <is>
          <t>645-2016</t>
        </is>
      </c>
      <c r="B648" s="25" t="inlineStr">
        <is>
          <t>00370 (098-2012)</t>
        </is>
      </c>
      <c r="C648" s="25" t="inlineStr">
        <is>
          <t>SUELO</t>
        </is>
      </c>
      <c r="G648" s="25" t="inlineStr">
        <is>
          <t>INTERVENSION ZONA BOSCOSA NATIVA</t>
        </is>
      </c>
      <c r="H648" s="25" t="inlineStr">
        <is>
          <t>DE OFICIO</t>
        </is>
      </c>
      <c r="S648">
        <f>CONCATENATE(I648," ",J648," ",K648," ",L648," ",M648," ",N648," ",O648," ",P648," ",Q648," ",R648)</f>
        <v/>
      </c>
      <c r="V648" s="55" t="inlineStr">
        <is>
          <t>jainer arango</t>
        </is>
      </c>
      <c r="AG648" s="25">
        <f>CONCATENATE(W648," ",X648," ",Y648," ",Z648," ",AA648," ",AB648," ",AC648," ",AD648," ",AE648," ",AF648)</f>
        <v/>
      </c>
      <c r="AI648" s="25" t="n">
        <v>3108670444</v>
      </c>
      <c r="AJ648" s="25" t="inlineStr">
        <is>
          <t>El Salado</t>
        </is>
      </c>
      <c r="AK648" s="25" t="inlineStr">
        <is>
          <t>El Vallano</t>
        </is>
      </c>
      <c r="AO648" s="25" t="n">
        <v>6</v>
      </c>
      <c r="AP648" s="34" t="n">
        <v>42608</v>
      </c>
      <c r="AQ648" s="34" t="n">
        <v>42608</v>
      </c>
      <c r="AT648" s="25" t="inlineStr">
        <is>
          <t>Auto de archivo</t>
        </is>
      </c>
    </row>
    <row r="649">
      <c r="A649" s="25" t="inlineStr">
        <is>
          <t>646-2016</t>
        </is>
      </c>
      <c r="B649" s="25" t="n">
        <v>411238</v>
      </c>
      <c r="C649" s="25" t="inlineStr">
        <is>
          <t>LOTE-PREDIO</t>
        </is>
      </c>
      <c r="G649" s="25" t="inlineStr">
        <is>
          <t>tiene un solar lleno de maleza y me estan perjudicando con los roedores que entran a mi casa</t>
        </is>
      </c>
      <c r="H649" s="25" t="inlineStr">
        <is>
          <t xml:space="preserve">Rosa Elvira Bedoya </t>
        </is>
      </c>
      <c r="I649" s="25" t="inlineStr">
        <is>
          <t>CL</t>
        </is>
      </c>
      <c r="J649" s="25" t="n">
        <v>40</v>
      </c>
      <c r="K649" s="25" t="inlineStr">
        <is>
          <t>B</t>
        </is>
      </c>
      <c r="L649" s="25" t="inlineStr">
        <is>
          <t>SUR</t>
        </is>
      </c>
      <c r="M649" s="25" t="n">
        <v>26</v>
      </c>
      <c r="O649" s="25" t="n">
        <v>7</v>
      </c>
      <c r="S649">
        <f>CONCATENATE(I649," ",J649," ",K649," ",L649," ",M649," ",N649," ",O649," ",P649," ",Q649," ",R649)</f>
        <v/>
      </c>
      <c r="T649" s="25" t="n">
        <v>22050097</v>
      </c>
      <c r="U649" s="25" t="n">
        <v>6025810</v>
      </c>
      <c r="V649" s="55" t="inlineStr">
        <is>
          <t>por determinar</t>
        </is>
      </c>
      <c r="AG649" s="25">
        <f>CONCATENATE(W649," ",X649," ",Y649," ",Z649," ",AA649," ",AB649," ",AC649," ",AD649," ",AE649," ",AF649)</f>
        <v/>
      </c>
      <c r="AJ649" s="25" t="inlineStr">
        <is>
          <t xml:space="preserve">La Mina </t>
        </is>
      </c>
      <c r="AO649" s="25" t="n">
        <v>6</v>
      </c>
      <c r="AP649" s="34" t="n">
        <v>42608</v>
      </c>
      <c r="AQ649" s="34" t="n">
        <v>42635</v>
      </c>
      <c r="AT649" s="25" t="inlineStr">
        <is>
          <t>Auto de archivo</t>
        </is>
      </c>
    </row>
    <row r="650">
      <c r="A650" s="25" t="inlineStr">
        <is>
          <t>647-2016</t>
        </is>
      </c>
      <c r="B650" s="25" t="n">
        <v>411234</v>
      </c>
      <c r="C650" s="25" t="inlineStr">
        <is>
          <t>ESPACIO PUBLICOS VERDES</t>
        </is>
      </c>
      <c r="G650" s="25" t="inlineStr">
        <is>
          <t>Los vecinos alrrededor de este lote arrojan residuos ordinarios y escombros al mismo</t>
        </is>
      </c>
      <c r="H650" s="25" t="inlineStr">
        <is>
          <t>marcela cano</t>
        </is>
      </c>
      <c r="I650" s="25" t="inlineStr">
        <is>
          <t>CL</t>
        </is>
      </c>
      <c r="J650" s="25" t="n">
        <v>37</v>
      </c>
      <c r="L650" s="25" t="inlineStr">
        <is>
          <t>SUR</t>
        </is>
      </c>
      <c r="M650" s="25" t="n">
        <v>37</v>
      </c>
      <c r="O650" s="25" t="n">
        <v>37</v>
      </c>
      <c r="R650" s="25" t="inlineStr">
        <is>
          <t>APTO 401</t>
        </is>
      </c>
      <c r="S650">
        <f>CONCATENATE(I650," ",J650," ",K650," ",L650," ",M650," ",N650," ",O650," ",P650," ",Q650," ",R650)</f>
        <v/>
      </c>
      <c r="T650" s="25" t="n">
        <v>32295655</v>
      </c>
      <c r="U650" s="25" t="n">
        <v>5592492</v>
      </c>
      <c r="V650" s="55" t="inlineStr">
        <is>
          <t>VARIOS VECINOS</t>
        </is>
      </c>
      <c r="W650" s="25" t="inlineStr">
        <is>
          <t>CL</t>
        </is>
      </c>
      <c r="X650" s="25" t="n">
        <v>53</v>
      </c>
      <c r="Z650" s="25" t="inlineStr">
        <is>
          <t>SUR</t>
        </is>
      </c>
      <c r="AA650" s="25" t="n">
        <v>40</v>
      </c>
      <c r="AC650" s="25" t="n">
        <v>81</v>
      </c>
      <c r="AF650" s="25" t="inlineStr">
        <is>
          <t>INT.101</t>
        </is>
      </c>
      <c r="AG650" s="25">
        <f>CONCATENATE(W650," ",X650," ",Y650," ",Z650," ",AA650," ",AB650," ",AC650," ",AD650," ",AE650," ",AF650)</f>
        <v/>
      </c>
      <c r="AJ650" s="25" t="inlineStr">
        <is>
          <t>Las Flores</t>
        </is>
      </c>
      <c r="AO650" s="25" t="n">
        <v>3</v>
      </c>
      <c r="AP650" s="34" t="n">
        <v>42608</v>
      </c>
      <c r="AQ650" s="34" t="n">
        <v>42620</v>
      </c>
      <c r="AT650" s="25" t="inlineStr">
        <is>
          <t>Auto de archivo</t>
        </is>
      </c>
    </row>
    <row r="651">
      <c r="A651" s="25" t="inlineStr">
        <is>
          <t>648-2016</t>
        </is>
      </c>
      <c r="B651" s="25" t="n">
        <v>411226</v>
      </c>
      <c r="C651" s="25" t="inlineStr">
        <is>
          <t>ESPACIO PUBLICOS VERDES</t>
        </is>
      </c>
      <c r="G651" s="25" t="inlineStr">
        <is>
          <t>ACUMULACION DE RESIDUOS DE CONSTRUCCION EN ZONA VERDE</t>
        </is>
      </c>
      <c r="H651" s="25" t="inlineStr">
        <is>
          <t>anonimo</t>
        </is>
      </c>
      <c r="S651">
        <f>CONCATENATE(I651," ",J651," ",K651," ",L651," ",M651," ",N651," ",O651," ",P651," ",Q651," ",R651)</f>
        <v/>
      </c>
      <c r="V651" s="55" t="inlineStr">
        <is>
          <t>por determinar</t>
        </is>
      </c>
      <c r="W651" s="25" t="inlineStr">
        <is>
          <t>KR</t>
        </is>
      </c>
      <c r="X651" s="25" t="n">
        <v>31</v>
      </c>
      <c r="AA651" s="25" t="n">
        <v>40</v>
      </c>
      <c r="AB651" s="25" t="inlineStr">
        <is>
          <t>E</t>
        </is>
      </c>
      <c r="AC651" s="25" t="n">
        <v>53</v>
      </c>
      <c r="AD651" s="25" t="inlineStr">
        <is>
          <t>SUR</t>
        </is>
      </c>
      <c r="AF651" s="25" t="inlineStr">
        <is>
          <t>AL FRENTE</t>
        </is>
      </c>
      <c r="AG651" s="25">
        <f>CONCATENATE(W651," ",X651," ",Y651," ",Z651," ",AA651," ",AB651," ",AC651," ",AD651," ",AE651," ",AF651)</f>
        <v/>
      </c>
      <c r="AH651" s="25" t="inlineStr">
        <is>
          <t>N/A</t>
        </is>
      </c>
      <c r="AI651" s="25" t="inlineStr">
        <is>
          <t>N/A</t>
        </is>
      </c>
      <c r="AJ651" s="25" t="inlineStr">
        <is>
          <t>El Dorado</t>
        </is>
      </c>
      <c r="AO651" s="25" t="n">
        <v>7</v>
      </c>
      <c r="AP651" s="34" t="n">
        <v>42608</v>
      </c>
      <c r="AQ651" s="34" t="n">
        <v>42622</v>
      </c>
      <c r="AT651" s="25" t="inlineStr">
        <is>
          <t>Auto de archivo</t>
        </is>
      </c>
    </row>
    <row r="652">
      <c r="A652" s="25" t="inlineStr">
        <is>
          <t>649-2016</t>
        </is>
      </c>
      <c r="B652" s="25" t="n">
        <v>409534</v>
      </c>
      <c r="D652" s="25" t="inlineStr">
        <is>
          <t>RESIDUO ESPECIAL</t>
        </is>
      </c>
      <c r="G652" s="25" t="inlineStr">
        <is>
          <t>Aporte de sedimentos a la vía pública</t>
        </is>
      </c>
      <c r="H652" s="25" t="inlineStr">
        <is>
          <t>De oficio</t>
        </is>
      </c>
      <c r="R652" s="25" t="inlineStr">
        <is>
          <t>No reporta</t>
        </is>
      </c>
      <c r="S652" t="inlineStr">
        <is>
          <t>no reporta</t>
        </is>
      </c>
      <c r="T652" s="25" t="inlineStr">
        <is>
          <t>no reporta</t>
        </is>
      </c>
      <c r="U652" s="25" t="n">
        <v>3394072</v>
      </c>
      <c r="V652" s="55" t="inlineStr">
        <is>
          <t>Maria Fernanda Sanchez Guzman</t>
        </is>
      </c>
      <c r="AF652" s="25" t="n">
        <v>1122</v>
      </c>
      <c r="AG652" s="25" t="inlineStr">
        <is>
          <t>Via transversal de la montaña</t>
        </is>
      </c>
      <c r="AH652" s="25" t="n">
        <v>1127234441</v>
      </c>
      <c r="AI652" s="25" t="n">
        <v>3175351810</v>
      </c>
      <c r="AK652" s="25" t="inlineStr">
        <is>
          <t>El Escobero</t>
        </is>
      </c>
      <c r="AO652" s="25" t="n">
        <v>10</v>
      </c>
      <c r="AP652" s="34" t="n">
        <v>42604</v>
      </c>
      <c r="AQ652" s="34" t="n">
        <v>42604</v>
      </c>
      <c r="AS652" s="25" t="inlineStr">
        <is>
          <t>Comparendo ambiental</t>
        </is>
      </c>
      <c r="AT652" s="25" t="inlineStr">
        <is>
          <t>Auto de archivo</t>
        </is>
      </c>
      <c r="AV652" s="38" t="n">
        <v>42604</v>
      </c>
      <c r="AW652" s="37" t="inlineStr">
        <is>
          <t>S. Bustamante - J. Guzman</t>
        </is>
      </c>
    </row>
    <row r="653">
      <c r="A653" s="25" t="inlineStr">
        <is>
          <t>650-2016</t>
        </is>
      </c>
      <c r="B653" s="25" t="n">
        <v>406450</v>
      </c>
      <c r="D653" s="25" t="inlineStr">
        <is>
          <t>RESIDUOS SOLIDOS</t>
        </is>
      </c>
      <c r="F653" s="25" t="inlineStr">
        <is>
          <t>Bosques de Zuñiga</t>
        </is>
      </c>
      <c r="G653" s="25" t="inlineStr">
        <is>
          <t>Almacenamiento de escombors y residuos ordinarios en parqueaderos de Unidad</t>
        </is>
      </c>
      <c r="H653" s="25" t="inlineStr">
        <is>
          <t>DE oficio - Gestión Ambiental</t>
        </is>
      </c>
      <c r="R653" s="25" t="inlineStr">
        <is>
          <t>No reporta</t>
        </is>
      </c>
      <c r="S653" t="inlineStr">
        <is>
          <t>No reporta</t>
        </is>
      </c>
      <c r="T653" s="25" t="inlineStr">
        <is>
          <t>no reporta</t>
        </is>
      </c>
      <c r="U653" s="25" t="n">
        <v>3394000</v>
      </c>
      <c r="V653" s="55" t="inlineStr">
        <is>
          <t>Octavio Escobar alvarez - Administración Copropiedad</t>
        </is>
      </c>
      <c r="W653" s="25" t="inlineStr">
        <is>
          <t>KR</t>
        </is>
      </c>
      <c r="X653" s="25" t="n">
        <v>48</v>
      </c>
      <c r="AA653" s="25" t="n">
        <v>19</v>
      </c>
      <c r="AC653" s="25" t="n">
        <v>136</v>
      </c>
      <c r="AD653" s="25" t="inlineStr">
        <is>
          <t>SUR</t>
        </is>
      </c>
      <c r="AG653" s="25">
        <f>CONCATENATE(W653," ",X653," ",Y653," ",Z653," ",AA653," ",AB653," ",AC653," ",AD653," ",AE653," ",AF653)</f>
        <v/>
      </c>
      <c r="AH653" s="25" t="inlineStr">
        <is>
          <t>no reporta</t>
        </is>
      </c>
      <c r="AI653" s="25" t="inlineStr">
        <is>
          <t>no reporta</t>
        </is>
      </c>
      <c r="AJ653" s="25" t="inlineStr">
        <is>
          <t>Bosques de Zuñiga</t>
        </is>
      </c>
      <c r="AO653" s="25" t="n">
        <v>2</v>
      </c>
      <c r="AP653" s="34" t="n">
        <v>42590</v>
      </c>
      <c r="AQ653" s="34" t="n">
        <v>42591</v>
      </c>
      <c r="AS653" s="25" t="inlineStr">
        <is>
          <t>Acta de compromiso</t>
        </is>
      </c>
      <c r="AT653" s="25" t="inlineStr">
        <is>
          <t>Auto de archivo</t>
        </is>
      </c>
    </row>
    <row r="654">
      <c r="A654" s="25" t="inlineStr">
        <is>
          <t>651/2016</t>
        </is>
      </c>
      <c r="B654" s="25" t="n">
        <v>403966</v>
      </c>
      <c r="C654" s="25" t="inlineStr">
        <is>
          <t>HÍDRICO</t>
        </is>
      </c>
      <c r="G654" s="25" t="inlineStr">
        <is>
          <t xml:space="preserve">descarga directa de aguas residuales a la quebrada la Sucia </t>
        </is>
      </c>
      <c r="H654" s="25" t="inlineStr">
        <is>
          <t>anonima</t>
        </is>
      </c>
      <c r="S654">
        <f>CONCATENATE(I654," ",J654," ",K654," ",L654," ",M654," ",N654," ",O654," ",P654," ",Q654," ",R654)</f>
        <v/>
      </c>
      <c r="V654" s="55" t="inlineStr">
        <is>
          <t xml:space="preserve">vecinos barrio la paz  </t>
        </is>
      </c>
      <c r="W654" s="25" t="inlineStr">
        <is>
          <t>KR</t>
        </is>
      </c>
      <c r="X654" s="25" t="n">
        <v>42</v>
      </c>
      <c r="Y654" s="25" t="inlineStr">
        <is>
          <t>D</t>
        </is>
      </c>
      <c r="AC654" s="25" t="n">
        <v>45</v>
      </c>
      <c r="AD654" s="25" t="inlineStr">
        <is>
          <t>SUR</t>
        </is>
      </c>
      <c r="AE654" s="25" t="inlineStr">
        <is>
          <t>c</t>
        </is>
      </c>
      <c r="AG654" s="25">
        <f>CONCATENATE(W654," ",X654," ",Y654," ",Z654," ",AA654," ",AB654," ",AC654," ",AD654," ",AE654," ",AF654)</f>
        <v/>
      </c>
      <c r="AJ654" s="25" t="inlineStr">
        <is>
          <t>La Paz</t>
        </is>
      </c>
      <c r="AP654" s="34" t="n">
        <v>42611</v>
      </c>
      <c r="AQ654" s="34" t="n">
        <v>42600</v>
      </c>
      <c r="AT654" s="25" t="inlineStr">
        <is>
          <t>Auto de archivo</t>
        </is>
      </c>
    </row>
    <row r="655">
      <c r="A655" s="25" t="inlineStr">
        <is>
          <t>652/2016</t>
        </is>
      </c>
      <c r="B655" s="25" t="n">
        <v>408239</v>
      </c>
      <c r="C655" s="25" t="inlineStr">
        <is>
          <t>FAUNA DOMÉSTICA</t>
        </is>
      </c>
      <c r="G655" s="25" t="inlineStr">
        <is>
          <t>vacunacion de mascotas e implementacion de micropship para mascotas</t>
        </is>
      </c>
      <c r="H655" s="25" t="inlineStr">
        <is>
          <t xml:space="preserve">josefina Blandon Agudelo </t>
        </is>
      </c>
      <c r="I655" s="25" t="inlineStr">
        <is>
          <t>KR</t>
        </is>
      </c>
      <c r="J655" s="25" t="n">
        <v>45</v>
      </c>
      <c r="M655" s="25" t="n">
        <v>29</v>
      </c>
      <c r="N655" s="25" t="inlineStr">
        <is>
          <t>A</t>
        </is>
      </c>
      <c r="O655" s="25" t="n">
        <v>46</v>
      </c>
      <c r="P655" s="25" t="inlineStr">
        <is>
          <t>SUR</t>
        </is>
      </c>
      <c r="S655">
        <f>CONCATENATE(I655," ",J655," ",K655," ",L655," ",M655," ",N655," ",O655," ",P655," ",Q655," ",R655)</f>
        <v/>
      </c>
      <c r="T655" s="25" t="inlineStr">
        <is>
          <t>N/A</t>
        </is>
      </c>
      <c r="U655" s="25" t="n">
        <v>3340610</v>
      </c>
      <c r="V655" s="55" t="inlineStr">
        <is>
          <t>N/A</t>
        </is>
      </c>
      <c r="AG655" s="25">
        <f>CONCATENATE(W655," ",X655," ",Y655," ",Z655," ",AA655," ",AB655," ",AC655," ",AD655," ",AE655," ",AF655)</f>
        <v/>
      </c>
      <c r="AH655" s="25" t="inlineStr">
        <is>
          <t>N/A</t>
        </is>
      </c>
      <c r="AI655" s="25" t="inlineStr">
        <is>
          <t>N/A</t>
        </is>
      </c>
      <c r="AP655" s="34" t="n">
        <v>42611</v>
      </c>
      <c r="AQ655" s="34" t="n">
        <v>42595</v>
      </c>
      <c r="AT655" s="25" t="inlineStr">
        <is>
          <t>Auto de archivo</t>
        </is>
      </c>
    </row>
    <row r="656">
      <c r="A656" s="25" t="inlineStr">
        <is>
          <t>653/2016</t>
        </is>
      </c>
      <c r="B656" s="25" t="n">
        <v>408237</v>
      </c>
      <c r="C656" s="25" t="inlineStr">
        <is>
          <t>ESPACIO PUBLICOS VERDES</t>
        </is>
      </c>
      <c r="G656" s="25" t="inlineStr">
        <is>
          <t xml:space="preserve">TIRA RESIDUOS SOLIDOS EN LA ENTRADA DE LA CALLE 40 C SUR CON 28 -39 y la riega en toda la via </t>
        </is>
      </c>
      <c r="H656" s="25" t="inlineStr">
        <is>
          <t>gladys monsalve</t>
        </is>
      </c>
      <c r="S656">
        <f>CONCATENATE(I656," ",J656," ",K656," ",L656," ",M656," ",N656," ",O656," ",P656," ",Q656," ",R656)</f>
        <v/>
      </c>
      <c r="V656" s="55" t="inlineStr">
        <is>
          <t>leiner</t>
        </is>
      </c>
      <c r="W656" s="25" t="inlineStr">
        <is>
          <t>CL</t>
        </is>
      </c>
      <c r="X656" s="25" t="n">
        <v>40</v>
      </c>
      <c r="Y656" s="25" t="inlineStr">
        <is>
          <t>C</t>
        </is>
      </c>
      <c r="Z656" s="25" t="inlineStr">
        <is>
          <t>SUR</t>
        </is>
      </c>
      <c r="AA656" s="25" t="n">
        <v>28</v>
      </c>
      <c r="AC656" s="25" t="n">
        <v>39</v>
      </c>
      <c r="AF656" s="25" t="inlineStr">
        <is>
          <t>INTERIOR 107</t>
        </is>
      </c>
      <c r="AG656" s="25">
        <f>CONCATENATE(W656," ",X656," ",Y656," ",Z656," ",AA656," ",AB656," ",AC656," ",AD656," ",AE656," ",AF656)</f>
        <v/>
      </c>
      <c r="AH656" s="25" t="inlineStr">
        <is>
          <t>N/A</t>
        </is>
      </c>
      <c r="AI656" s="25" t="inlineStr">
        <is>
          <t>N/A</t>
        </is>
      </c>
      <c r="AJ656" s="25" t="inlineStr">
        <is>
          <t xml:space="preserve">La Mina </t>
        </is>
      </c>
      <c r="AO656" s="25" t="n">
        <v>6</v>
      </c>
      <c r="AP656" s="34" t="n">
        <v>42611</v>
      </c>
      <c r="AQ656" s="34" t="n">
        <v>42592</v>
      </c>
      <c r="AT656" s="25" t="inlineStr">
        <is>
          <t>Auto de archivo</t>
        </is>
      </c>
    </row>
    <row r="657">
      <c r="A657" s="25" t="inlineStr">
        <is>
          <t>654/2016</t>
        </is>
      </c>
      <c r="B657" s="25" t="n">
        <v>304403</v>
      </c>
      <c r="C657" s="25" t="inlineStr">
        <is>
          <t>ESPACIO PUBLICOS VERDES</t>
        </is>
      </c>
      <c r="G657" s="25" t="inlineStr">
        <is>
          <t>materas de concreto en antejardin</t>
        </is>
      </c>
      <c r="S657">
        <f>CONCATENATE(I657," ",J657," ",K657," ",L657," ",M657," ",N657," ",O657," ",P657," ",Q657," ",R657)</f>
        <v/>
      </c>
      <c r="V657" s="55" t="inlineStr">
        <is>
          <t>Hector Rendon</t>
        </is>
      </c>
      <c r="W657" s="25" t="inlineStr">
        <is>
          <t>CL</t>
        </is>
      </c>
      <c r="X657" s="25" t="n">
        <v>40</v>
      </c>
      <c r="Z657" s="25" t="inlineStr">
        <is>
          <t>SUR</t>
        </is>
      </c>
      <c r="AA657" s="25" t="n">
        <v>44</v>
      </c>
      <c r="AB657" s="25" t="inlineStr">
        <is>
          <t>A</t>
        </is>
      </c>
      <c r="AC657" s="25" t="n">
        <v>1</v>
      </c>
      <c r="AF657" s="25" t="inlineStr">
        <is>
          <t>APTO202</t>
        </is>
      </c>
      <c r="AG657" s="25">
        <f>CONCATENATE(W657," ",X657," ",Y657," ",Z657," ",AA657," ",AB657," ",AC657," ",AD657," ",AE657," ",AF657)</f>
        <v/>
      </c>
      <c r="AH657" s="25" t="n">
        <v>8292809</v>
      </c>
      <c r="AI657" s="25" t="n">
        <v>2760195</v>
      </c>
      <c r="AJ657" s="25" t="inlineStr">
        <is>
          <t>Alcalá</t>
        </is>
      </c>
      <c r="AP657" s="34" t="n">
        <v>42611</v>
      </c>
      <c r="AQ657" s="34" t="n">
        <v>42562</v>
      </c>
      <c r="AT657" s="25" t="inlineStr">
        <is>
          <t>Auto de archivo</t>
        </is>
      </c>
    </row>
    <row r="658">
      <c r="A658" s="25" t="inlineStr">
        <is>
          <t>655/2016</t>
        </is>
      </c>
      <c r="B658" s="25" t="n">
        <v>408630</v>
      </c>
      <c r="C658" s="25" t="inlineStr">
        <is>
          <t>HÍDRICO</t>
        </is>
      </c>
      <c r="G658" s="25" t="inlineStr">
        <is>
          <t>verificacion y control de aceites de cocina en sumideros agua lluvia</t>
        </is>
      </c>
      <c r="H658" t="inlineStr">
        <is>
          <t>beatriz elena vallejo</t>
        </is>
      </c>
      <c r="I658" s="25" t="inlineStr">
        <is>
          <t>CL</t>
        </is>
      </c>
      <c r="J658" s="25" t="n">
        <v>30</v>
      </c>
      <c r="L658" s="25" t="inlineStr">
        <is>
          <t>SUR</t>
        </is>
      </c>
      <c r="M658" s="25" t="n">
        <v>44</v>
      </c>
      <c r="N658" s="25" t="inlineStr">
        <is>
          <t>A</t>
        </is>
      </c>
      <c r="O658" s="25" t="n">
        <v>31</v>
      </c>
      <c r="R658" s="25" t="inlineStr">
        <is>
          <t>APTO 401</t>
        </is>
      </c>
      <c r="S658">
        <f>CONCATENATE(I658," ",J658," ",K658," ",L658," ",M658," ",N658," ",O658," ",P658," ",Q658," ",R658)</f>
        <v/>
      </c>
      <c r="T658" s="25" t="n">
        <v>42876989</v>
      </c>
      <c r="U658" s="25" t="n">
        <v>6114906</v>
      </c>
      <c r="V658" s="55" t="inlineStr">
        <is>
          <t>VARIOS</t>
        </is>
      </c>
      <c r="AG658" s="25">
        <f>CONCATENATE(W658," ",X658," ",Y658," ",Z658," ",AA658," ",AB658," ",AC658," ",AD658," ",AE658," ",AF658)</f>
        <v/>
      </c>
      <c r="AP658" s="34" t="n">
        <v>42611</v>
      </c>
      <c r="AQ658" s="34" t="n">
        <v>42596</v>
      </c>
      <c r="AT658" s="25" t="inlineStr">
        <is>
          <t>Auto de archivo</t>
        </is>
      </c>
    </row>
    <row r="659">
      <c r="A659" s="25" t="inlineStr">
        <is>
          <t>656/2016</t>
        </is>
      </c>
      <c r="B659" s="25" t="n">
        <v>408238</v>
      </c>
      <c r="C659" s="25" t="inlineStr">
        <is>
          <t>FAUNA DOMÉSTICA</t>
        </is>
      </c>
      <c r="G659" s="25" t="inlineStr">
        <is>
          <t xml:space="preserve">Inadecuado manejo de mascotas </t>
        </is>
      </c>
      <c r="H659" t="inlineStr">
        <is>
          <t>Claudia Rodas</t>
        </is>
      </c>
      <c r="I659" s="25" t="inlineStr">
        <is>
          <t>CL</t>
        </is>
      </c>
      <c r="J659" s="25" t="n">
        <v>48</v>
      </c>
      <c r="K659" s="25" t="inlineStr">
        <is>
          <t>B</t>
        </is>
      </c>
      <c r="L659" s="25" t="inlineStr">
        <is>
          <t>SUR</t>
        </is>
      </c>
      <c r="M659" s="25" t="n">
        <v>39</v>
      </c>
      <c r="N659" s="25" t="inlineStr">
        <is>
          <t>B</t>
        </is>
      </c>
      <c r="O659" s="25" t="n">
        <v>1</v>
      </c>
      <c r="S659">
        <f>CONCATENATE(I659," ",J659," ",K659," ",L659," ",M659," ",N659," ",O659," ",P659," ",Q659," ",R659)</f>
        <v/>
      </c>
      <c r="U659" s="25" t="n">
        <v>5967890</v>
      </c>
      <c r="V659" s="55" t="inlineStr">
        <is>
          <t>COMUNIDAD</t>
        </is>
      </c>
      <c r="AG659" s="25">
        <f>CONCATENATE(W659," ",X659," ",Y659," ",Z659," ",AA659," ",AB659," ",AC659," ",AD659," ",AE659," ",AF659)</f>
        <v/>
      </c>
      <c r="AP659" s="34" t="n">
        <v>42611</v>
      </c>
      <c r="AQ659" s="34" t="n">
        <v>42596</v>
      </c>
      <c r="AT659" s="25" t="inlineStr">
        <is>
          <t>Auto de archivo</t>
        </is>
      </c>
    </row>
    <row r="660">
      <c r="A660" s="25" t="inlineStr">
        <is>
          <t>657-2016</t>
        </is>
      </c>
      <c r="B660" s="25" t="n">
        <v>408629</v>
      </c>
      <c r="C660" s="25" t="inlineStr">
        <is>
          <t>FAUNA DOMÉSTICA</t>
        </is>
      </c>
      <c r="G660" s="25" t="inlineStr">
        <is>
          <t>manejo de razas peligrosas y excretas, habitantes de la calle del humedal del trianon</t>
        </is>
      </c>
      <c r="H660" t="inlineStr">
        <is>
          <t xml:space="preserve">carlos Bolivar </t>
        </is>
      </c>
      <c r="I660" s="25" t="inlineStr">
        <is>
          <t>CL</t>
        </is>
      </c>
      <c r="J660" s="25" t="n">
        <v>46</v>
      </c>
      <c r="K660" s="25" t="inlineStr">
        <is>
          <t>A</t>
        </is>
      </c>
      <c r="L660" s="25" t="inlineStr">
        <is>
          <t>SUR</t>
        </is>
      </c>
      <c r="M660" s="25" t="n">
        <v>37</v>
      </c>
      <c r="O660" s="25" t="n">
        <v>39</v>
      </c>
      <c r="S660">
        <f>CONCATENATE(I660," ",J660," ",K660," ",L660," ",M660," ",N660," ",O660," ",P660," ",Q660," ",R660)</f>
        <v/>
      </c>
      <c r="AG660" s="25">
        <f>CONCATENATE(W660," ",X660," ",Y660," ",Z660," ",AA660," ",AB660," ",AC660," ",AD660," ",AE660," ",AF660)</f>
        <v/>
      </c>
      <c r="AJ660" s="25" t="inlineStr">
        <is>
          <t>El Trianón</t>
        </is>
      </c>
      <c r="AP660" s="34" t="n">
        <v>42611</v>
      </c>
      <c r="AQ660" s="34" t="n">
        <v>42598</v>
      </c>
      <c r="AT660" s="25" t="inlineStr">
        <is>
          <t>Auto de archivo</t>
        </is>
      </c>
    </row>
    <row r="661">
      <c r="A661" s="25" t="inlineStr">
        <is>
          <t>658-2016</t>
        </is>
      </c>
      <c r="B661" s="25" t="n">
        <v>407545</v>
      </c>
      <c r="C661" s="25" t="inlineStr">
        <is>
          <t>AIRE</t>
        </is>
      </c>
      <c r="G661" s="25" t="inlineStr">
        <is>
          <t>al frente de esta direccion estan haciendo una quema en una construccion desde el dia 8 de agosto</t>
        </is>
      </c>
      <c r="H661" t="inlineStr">
        <is>
          <t xml:space="preserve">Natalia Serna </t>
        </is>
      </c>
      <c r="I661" s="25" t="inlineStr">
        <is>
          <t>KR</t>
        </is>
      </c>
      <c r="J661" s="25" t="n">
        <v>41</v>
      </c>
      <c r="M661" s="25" t="n">
        <v>36</v>
      </c>
      <c r="O661" s="25" t="n">
        <v>67</v>
      </c>
      <c r="P661" s="25" t="inlineStr">
        <is>
          <t>SUR</t>
        </is>
      </c>
      <c r="S661">
        <f>CONCATENATE(I661," ",J661," ",K661," ",L661," ",M661," ",N661," ",O661," ",P661," ",Q661," ",R661)</f>
        <v/>
      </c>
      <c r="U661" s="25" t="n">
        <v>3348827</v>
      </c>
      <c r="V661" s="55" t="inlineStr">
        <is>
          <t>por determinar</t>
        </is>
      </c>
      <c r="W661" s="25" t="inlineStr">
        <is>
          <t>KR</t>
        </is>
      </c>
      <c r="X661" s="25" t="n">
        <v>41</v>
      </c>
      <c r="AA661" s="25" t="n">
        <v>36</v>
      </c>
      <c r="AC661" s="25" t="n">
        <v>67</v>
      </c>
      <c r="AD661" s="25" t="inlineStr">
        <is>
          <t>SUR</t>
        </is>
      </c>
      <c r="AG661" s="25">
        <f>CONCATENATE(W661," ",X661," ",Y661," ",Z661," ",AA661," ",AB661," ",AC661," ",AD661," ",AE661," ",AF661)</f>
        <v/>
      </c>
      <c r="AJ661" s="25" t="inlineStr">
        <is>
          <t>Zona Centro</t>
        </is>
      </c>
      <c r="AO661" s="25" t="n">
        <v>9</v>
      </c>
      <c r="AP661" s="34" t="n">
        <v>42611</v>
      </c>
      <c r="AQ661" s="34" t="n">
        <v>42591</v>
      </c>
      <c r="AT661" s="25" t="inlineStr">
        <is>
          <t>Auto de archivo</t>
        </is>
      </c>
    </row>
    <row r="662">
      <c r="A662" s="25" t="inlineStr">
        <is>
          <t>659/2016</t>
        </is>
      </c>
      <c r="B662" s="25" t="n">
        <v>402157</v>
      </c>
      <c r="C662" s="25" t="inlineStr">
        <is>
          <t>SUELO</t>
        </is>
      </c>
      <c r="G662" s="25" t="inlineStr">
        <is>
          <t>solicitud de cambio de piso blando a piso duro</t>
        </is>
      </c>
      <c r="H662" t="inlineStr">
        <is>
          <t>Maria Alejandra Duque</t>
        </is>
      </c>
      <c r="I662" s="25" t="inlineStr">
        <is>
          <t>TR</t>
        </is>
      </c>
      <c r="J662" s="25" t="n">
        <v>34</v>
      </c>
      <c r="K662" s="25" t="inlineStr">
        <is>
          <t>C</t>
        </is>
      </c>
      <c r="L662" s="25" t="inlineStr">
        <is>
          <t>SUR</t>
        </is>
      </c>
      <c r="M662" s="25" t="n">
        <v>31</v>
      </c>
      <c r="N662" s="25" t="inlineStr">
        <is>
          <t>E</t>
        </is>
      </c>
      <c r="O662" s="25" t="n">
        <v>43</v>
      </c>
      <c r="S662">
        <f>CONCATENATE(I662," ",J662," ",K662," ",L662," ",M662," ",N662," ",O662," ",P662," ",Q662," ",R662)</f>
        <v/>
      </c>
      <c r="T662" s="25" t="n">
        <v>1037759064</v>
      </c>
      <c r="AG662" s="25">
        <f>CONCATENATE(W662," ",X662," ",Y662," ",Z662," ",AA662," ",AB662," ",AC662," ",AD662," ",AE662," ",AF662)</f>
        <v/>
      </c>
      <c r="AO662" s="25" t="n">
        <v>9</v>
      </c>
      <c r="AP662" s="34" t="n">
        <v>42611</v>
      </c>
      <c r="AQ662" s="34" t="n">
        <v>42573</v>
      </c>
      <c r="AT662" s="25" t="inlineStr">
        <is>
          <t>Auto de archivo</t>
        </is>
      </c>
    </row>
    <row r="663">
      <c r="A663" s="25" t="inlineStr">
        <is>
          <t>660/2016</t>
        </is>
      </c>
      <c r="B663" s="25" t="n">
        <v>394365</v>
      </c>
      <c r="C663" s="25" t="inlineStr">
        <is>
          <t>FAUNA DOMÉSTICA</t>
        </is>
      </c>
      <c r="G663" s="25" t="inlineStr">
        <is>
          <t>maltrato de macota</t>
        </is>
      </c>
      <c r="S663">
        <f>CONCATENATE(I663," ",J663," ",K663," ",L663," ",M663," ",N663," ",O663," ",P663," ",Q663," ",R663)</f>
        <v/>
      </c>
      <c r="V663" s="55" t="inlineStr">
        <is>
          <t>Celina Salazar</t>
        </is>
      </c>
      <c r="W663" s="25" t="inlineStr">
        <is>
          <t>KR</t>
        </is>
      </c>
      <c r="X663" s="25" t="n">
        <v>37</v>
      </c>
      <c r="Z663" s="25" t="inlineStr">
        <is>
          <t>SUR</t>
        </is>
      </c>
      <c r="AA663" s="25" t="n">
        <v>39</v>
      </c>
      <c r="AB663" s="25" t="inlineStr">
        <is>
          <t>B</t>
        </is>
      </c>
      <c r="AC663" s="25" t="n">
        <v>77</v>
      </c>
      <c r="AG663" s="25">
        <f>CONCATENATE(W663," ",X663," ",Y663," ",Z663," ",AA663," ",AB663," ",AC663," ",AD663," ",AE663," ",AF663)</f>
        <v/>
      </c>
      <c r="AH663" s="25" t="n">
        <v>32333460</v>
      </c>
      <c r="AI663" s="25" t="n">
        <v>3322565</v>
      </c>
      <c r="AJ663" s="25" t="inlineStr">
        <is>
          <t>Mesa</t>
        </is>
      </c>
      <c r="AO663" s="25" t="n">
        <v>9</v>
      </c>
      <c r="AP663" s="34" t="n">
        <v>42611</v>
      </c>
      <c r="AQ663" s="34" t="n">
        <v>42586</v>
      </c>
      <c r="AT663" s="25" t="inlineStr">
        <is>
          <t>Auto de archivo</t>
        </is>
      </c>
    </row>
    <row r="664">
      <c r="A664" s="25" t="inlineStr">
        <is>
          <t>661/2016</t>
        </is>
      </c>
      <c r="B664" s="25" t="n">
        <v>403180</v>
      </c>
      <c r="C664" s="25" t="inlineStr">
        <is>
          <t>ESPACIO PUBLICOS VERDES</t>
        </is>
      </c>
      <c r="G664" s="25" t="inlineStr">
        <is>
          <t>acumulacion permanente de materiales reciclables</t>
        </is>
      </c>
      <c r="S664">
        <f>CONCATENATE(I664," ",J664," ",K664," ",L664," ",M664," ",N664," ",O664," ",P664," ",Q664," ",R664)</f>
        <v/>
      </c>
      <c r="V664" t="inlineStr">
        <is>
          <t>Angel sanches</t>
        </is>
      </c>
      <c r="W664" s="25" t="inlineStr">
        <is>
          <t>CL</t>
        </is>
      </c>
      <c r="X664" s="25" t="n">
        <v>41</v>
      </c>
      <c r="Y664" s="25" t="inlineStr">
        <is>
          <t>BB</t>
        </is>
      </c>
      <c r="AA664" s="25" t="n">
        <v>29</v>
      </c>
      <c r="AB664" s="25" t="inlineStr">
        <is>
          <t>AA</t>
        </is>
      </c>
      <c r="AC664" s="25" t="n">
        <v>5</v>
      </c>
      <c r="AG664" s="25">
        <f>CONCATENATE(W664," ",X664," ",Y664," ",Z664," ",AA664," ",AB664," ",AC664," ",AD664," ",AE664," ",AF664)</f>
        <v/>
      </c>
      <c r="AH664" s="25" t="n">
        <v>3375580</v>
      </c>
      <c r="AI664" s="25" t="n">
        <v>2710454</v>
      </c>
      <c r="AJ664" s="25" t="inlineStr">
        <is>
          <t>San Rafael</t>
        </is>
      </c>
      <c r="AO664" s="25" t="n">
        <v>6</v>
      </c>
      <c r="AP664" s="34" t="n">
        <v>42611</v>
      </c>
      <c r="AQ664" s="34" t="n">
        <v>42578</v>
      </c>
      <c r="AT664" s="25" t="inlineStr">
        <is>
          <t>Auto de archivo</t>
        </is>
      </c>
    </row>
    <row r="665">
      <c r="A665" s="25" t="inlineStr">
        <is>
          <t>662/2016</t>
        </is>
      </c>
      <c r="B665" s="25" t="n">
        <v>406892</v>
      </c>
      <c r="C665" s="25" t="inlineStr">
        <is>
          <t>AIRE</t>
        </is>
      </c>
      <c r="G665" s="25" t="inlineStr">
        <is>
          <t>pintando aluminio en zonas verdes y espacio publico</t>
        </is>
      </c>
      <c r="H665" t="inlineStr">
        <is>
          <t>comunidad</t>
        </is>
      </c>
      <c r="I665" s="25" t="inlineStr">
        <is>
          <t>KR</t>
        </is>
      </c>
      <c r="J665" s="25" t="n">
        <v>43</v>
      </c>
      <c r="K665" s="25" t="inlineStr">
        <is>
          <t>A</t>
        </is>
      </c>
      <c r="M665" s="25" t="n">
        <v>37</v>
      </c>
      <c r="O665" s="25" t="n">
        <v>64</v>
      </c>
      <c r="S665">
        <f>CONCATENATE(I665," ",J665," ",K665," ",L665," ",M665," ",N665," ",O665," ",P665," ",Q665," ",R665)</f>
        <v/>
      </c>
      <c r="V665" s="55" t="inlineStr">
        <is>
          <t>paisa electricos</t>
        </is>
      </c>
      <c r="W665" s="25" t="inlineStr">
        <is>
          <t>KR</t>
        </is>
      </c>
      <c r="X665" s="25" t="n">
        <v>43</v>
      </c>
      <c r="Y665" s="25" t="inlineStr">
        <is>
          <t>A</t>
        </is>
      </c>
      <c r="AA665" s="25" t="n">
        <v>37</v>
      </c>
      <c r="AC665" s="25" t="n">
        <v>64</v>
      </c>
      <c r="AG665" s="25">
        <f>CONCATENATE(W665," ",X665," ",Y665," ",Z665," ",AA665," ",AB665," ",AC665," ",AD665," ",AE665," ",AF665)</f>
        <v/>
      </c>
      <c r="AH665" s="25" t="inlineStr">
        <is>
          <t>nit:900890760-1</t>
        </is>
      </c>
      <c r="AI665" s="25" t="n">
        <v>5978677</v>
      </c>
      <c r="AJ665" s="25" t="inlineStr">
        <is>
          <t>Zona Centro</t>
        </is>
      </c>
      <c r="AO665" s="25" t="n">
        <v>9</v>
      </c>
      <c r="AP665" s="34" t="n">
        <v>42611</v>
      </c>
      <c r="AQ665" s="34" t="n">
        <v>42590</v>
      </c>
      <c r="AT665" s="25" t="inlineStr">
        <is>
          <t>Auto de archivo</t>
        </is>
      </c>
    </row>
    <row r="666">
      <c r="A666" s="25" t="inlineStr">
        <is>
          <t>663/2016</t>
        </is>
      </c>
      <c r="B666" s="25" t="n">
        <v>406893</v>
      </c>
      <c r="C666" s="25" t="inlineStr">
        <is>
          <t>ESPACIO PUBLICOS VERDES</t>
        </is>
      </c>
      <c r="G666" s="25" t="inlineStr">
        <is>
          <t>escombros en el espacio publico</t>
        </is>
      </c>
      <c r="H666" t="inlineStr">
        <is>
          <t>comunidad</t>
        </is>
      </c>
      <c r="S666">
        <f>CONCATENATE(I666," ",J666," ",K666," ",L666," ",M666," ",N666," ",O666," ",P666," ",Q666," ",R666)</f>
        <v/>
      </c>
      <c r="V666" t="inlineStr">
        <is>
          <t>mont Claire</t>
        </is>
      </c>
      <c r="W666" s="25" t="inlineStr">
        <is>
          <t>CL</t>
        </is>
      </c>
      <c r="X666" s="25" t="n">
        <v>24</v>
      </c>
      <c r="Z666" s="25" t="inlineStr">
        <is>
          <t>SUR</t>
        </is>
      </c>
      <c r="AA666" s="25" t="n">
        <v>38</v>
      </c>
      <c r="AC666" s="25" t="n">
        <v>91</v>
      </c>
      <c r="AG666" s="25">
        <f>CONCATENATE(W666," ",X666," ",Y666," ",Z666," ",AA666," ",AB666," ",AC666," ",AD666," ",AE666," ",AF666)</f>
        <v/>
      </c>
      <c r="AJ666" s="25" t="inlineStr">
        <is>
          <t>Zuñiga</t>
        </is>
      </c>
      <c r="AO666" s="25" t="n">
        <v>4</v>
      </c>
      <c r="AP666" s="34" t="n">
        <v>42611</v>
      </c>
      <c r="AQ666" s="34" t="n">
        <v>42590</v>
      </c>
      <c r="AT666" s="25" t="inlineStr">
        <is>
          <t>Auto de archivo</t>
        </is>
      </c>
      <c r="AU666" s="25" t="inlineStr">
        <is>
          <t>VISITA DE CONTROL DE OBRA EL DIA 22-11-2016</t>
        </is>
      </c>
    </row>
    <row r="667">
      <c r="A667" s="25" t="inlineStr">
        <is>
          <t>664/2016</t>
        </is>
      </c>
      <c r="B667" s="25" t="n">
        <v>6566</v>
      </c>
      <c r="C667" s="25" t="inlineStr">
        <is>
          <t>AIRE</t>
        </is>
      </c>
      <c r="G667" s="25" t="inlineStr">
        <is>
          <t xml:space="preserve">funcionamiento de fabrica de frituras en zona residencial </t>
        </is>
      </c>
      <c r="H667" t="inlineStr">
        <is>
          <t xml:space="preserve">Isidro Antonio Jaramillo </t>
        </is>
      </c>
      <c r="I667" s="25" t="inlineStr">
        <is>
          <t>TR</t>
        </is>
      </c>
      <c r="J667" s="25" t="n">
        <v>34</v>
      </c>
      <c r="L667" s="25" t="inlineStr">
        <is>
          <t>SUR</t>
        </is>
      </c>
      <c r="M667" s="25" t="n">
        <v>32</v>
      </c>
      <c r="O667" s="25" t="n">
        <v>58</v>
      </c>
      <c r="R667" s="25" t="inlineStr">
        <is>
          <t>APTO 401</t>
        </is>
      </c>
      <c r="S667">
        <f>CONCATENATE(I667," ",J667," ",K667," ",L667," ",M667," ",N667," ",O667," ",P667," ",Q667," ",R667)</f>
        <v/>
      </c>
      <c r="T667" s="25" t="n">
        <v>35100379</v>
      </c>
      <c r="U667" s="25" t="n">
        <v>3113616531</v>
      </c>
      <c r="V667" s="55" t="inlineStr">
        <is>
          <t>PAPITAS ARIAN</t>
        </is>
      </c>
      <c r="W667" s="25" t="inlineStr">
        <is>
          <t>TR</t>
        </is>
      </c>
      <c r="X667" s="25" t="n">
        <v>34</v>
      </c>
      <c r="Z667" s="25" t="inlineStr">
        <is>
          <t>SUR</t>
        </is>
      </c>
      <c r="AA667" s="25" t="n">
        <v>32</v>
      </c>
      <c r="AC667" s="25" t="n">
        <v>50</v>
      </c>
      <c r="AG667" s="25">
        <f>CONCATENATE(W667," ",X667," ",Y667," ",Z667," ",AA667," ",AB667," ",AC667," ",AD667," ",AE667," ",AF667)</f>
        <v/>
      </c>
      <c r="AJ667" s="25" t="inlineStr">
        <is>
          <t>La Magnolia</t>
        </is>
      </c>
      <c r="AO667" s="25" t="n">
        <v>9</v>
      </c>
      <c r="AP667" s="34" t="n">
        <v>42611</v>
      </c>
      <c r="AQ667" s="34" t="n">
        <v>42548</v>
      </c>
      <c r="AT667" s="25" t="inlineStr">
        <is>
          <t>Auto de archivo</t>
        </is>
      </c>
    </row>
    <row r="668">
      <c r="A668" s="25" t="inlineStr">
        <is>
          <t>665/2016</t>
        </is>
      </c>
      <c r="B668" s="25" t="n">
        <v>411307</v>
      </c>
      <c r="C668" s="25" t="inlineStr">
        <is>
          <t>HÍDRICO</t>
        </is>
      </c>
      <c r="G668" s="25" t="inlineStr">
        <is>
          <t>revision de captasion de aguas por Inversiones El Cientifico S.A.S</t>
        </is>
      </c>
      <c r="H668" t="inlineStr">
        <is>
          <t>Governacion de Antioquia</t>
        </is>
      </c>
      <c r="S668">
        <f>CONCATENATE(I668," ",J668," ",K668," ",L668," ",M668," ",N668," ",O668," ",P668," ",Q668," ",R668)</f>
        <v/>
      </c>
      <c r="V668" t="inlineStr">
        <is>
          <t>Inversiones El Cientifico S.A.S</t>
        </is>
      </c>
      <c r="AG668" s="25" t="inlineStr">
        <is>
          <t xml:space="preserve">KILOMETRO 12 MAS 500 METROS DE LA VIA </t>
        </is>
      </c>
      <c r="AJ668" s="25" t="inlineStr">
        <is>
          <t>Las Palmas</t>
        </is>
      </c>
      <c r="AO668" s="25" t="n">
        <v>12</v>
      </c>
      <c r="AP668" s="34" t="n">
        <v>42611</v>
      </c>
      <c r="AQ668" s="34" t="n">
        <v>43643</v>
      </c>
      <c r="AT668" s="25" t="inlineStr">
        <is>
          <t>Auto de archivo</t>
        </is>
      </c>
    </row>
    <row r="669">
      <c r="A669" s="25" t="inlineStr">
        <is>
          <t>666/2016</t>
        </is>
      </c>
      <c r="B669" s="25" t="inlineStr">
        <is>
          <t>0407881 - 408141</t>
        </is>
      </c>
      <c r="C669" s="25" t="inlineStr">
        <is>
          <t>ESPACIO PUBLICOS VERDES</t>
        </is>
      </c>
      <c r="G669" s="25" t="inlineStr">
        <is>
          <t>realizan piso duro en zona blanda sin autorizacion</t>
        </is>
      </c>
      <c r="H669" t="inlineStr">
        <is>
          <t>de oficio</t>
        </is>
      </c>
      <c r="S669">
        <f>CONCATENATE(I669," ",J669," ",K669," ",L669," ",M669," ",N669," ",O669," ",P669," ",Q669," ",R669)</f>
        <v/>
      </c>
      <c r="V669" s="55" t="inlineStr">
        <is>
          <t>por determinar</t>
        </is>
      </c>
      <c r="W669" s="25" t="inlineStr">
        <is>
          <t>KR</t>
        </is>
      </c>
      <c r="X669" s="25" t="n">
        <v>39</v>
      </c>
      <c r="AA669" s="25" t="n">
        <v>46</v>
      </c>
      <c r="AB669" s="25" t="inlineStr">
        <is>
          <t>D</t>
        </is>
      </c>
      <c r="AC669" s="25" t="n">
        <v>13</v>
      </c>
      <c r="AD669" s="25" t="inlineStr">
        <is>
          <t>SUR</t>
        </is>
      </c>
      <c r="AG669" s="25">
        <f>CONCATENATE(W669," ",X669," ",Y669," ",Z669," ",AA669," ",AB669," ",AC669," ",AD669," ",AE669," ",AF669)</f>
        <v/>
      </c>
      <c r="AJ669" s="25" t="inlineStr">
        <is>
          <t>El Trianón</t>
        </is>
      </c>
      <c r="AO669" s="25" t="n">
        <v>7</v>
      </c>
      <c r="AP669" s="34" t="n">
        <v>42611</v>
      </c>
      <c r="AQ669" s="34" t="n">
        <v>42593</v>
      </c>
      <c r="AT669" s="25" t="inlineStr">
        <is>
          <t>Auto de archivo</t>
        </is>
      </c>
    </row>
    <row r="670">
      <c r="A670" s="25" t="inlineStr">
        <is>
          <t>667/2016</t>
        </is>
      </c>
      <c r="B670" s="25" t="n">
        <v>408142</v>
      </c>
      <c r="C670" s="25" t="inlineStr">
        <is>
          <t>SUELO</t>
        </is>
      </c>
      <c r="G670" s="25" t="inlineStr">
        <is>
          <t>Realizan cambio de piso duro en zona blanda</t>
        </is>
      </c>
      <c r="H670" t="inlineStr">
        <is>
          <t>de oficio</t>
        </is>
      </c>
      <c r="S670">
        <f>CONCATENATE(I670," ",J670," ",K670," ",L670," ",M670," ",N670," ",O670," ",P670," ",Q670," ",R670)</f>
        <v/>
      </c>
      <c r="V670" t="inlineStr">
        <is>
          <t>por determinar</t>
        </is>
      </c>
      <c r="W670" s="25" t="inlineStr">
        <is>
          <t>CL</t>
        </is>
      </c>
      <c r="X670" s="25" t="n">
        <v>46</v>
      </c>
      <c r="Y670" s="25" t="inlineStr">
        <is>
          <t>D</t>
        </is>
      </c>
      <c r="Z670" s="25" t="inlineStr">
        <is>
          <t>SUR</t>
        </is>
      </c>
      <c r="AA670" s="25" t="n">
        <v>39</v>
      </c>
      <c r="AC670" s="25" t="n">
        <v>58</v>
      </c>
      <c r="AG670" s="25">
        <f>CONCATENATE(W670," ",X670," ",Y670," ",Z670," ",AA670," ",AB670," ",AC670," ",AD670," ",AE670," ",AF670)</f>
        <v/>
      </c>
      <c r="AJ670" s="25" t="inlineStr">
        <is>
          <t>El Trianón</t>
        </is>
      </c>
      <c r="AO670" s="25" t="n">
        <v>7</v>
      </c>
      <c r="AP670" s="34" t="n">
        <v>42611</v>
      </c>
      <c r="AQ670" s="34" t="n">
        <v>42591</v>
      </c>
      <c r="AT670" s="25" t="inlineStr">
        <is>
          <t>Auto de archivo</t>
        </is>
      </c>
    </row>
    <row r="671">
      <c r="A671" s="25" t="inlineStr">
        <is>
          <t>668/2016</t>
        </is>
      </c>
      <c r="C671" s="25" t="inlineStr">
        <is>
          <t>FAUNA DOMÉSTICA</t>
        </is>
      </c>
      <c r="G671" s="25" t="inlineStr">
        <is>
          <t>MAL MANEJO DE MASCOTAS</t>
        </is>
      </c>
      <c r="H671" t="inlineStr">
        <is>
          <t>de oficio</t>
        </is>
      </c>
      <c r="S671">
        <f>CONCATENATE(I671," ",J671," ",K671," ",L671," ",M671," ",N671," ",O671," ",P671," ",Q671," ",R671)</f>
        <v/>
      </c>
      <c r="V671" s="55" t="inlineStr">
        <is>
          <t>Arturo Gutierrez</t>
        </is>
      </c>
      <c r="W671" s="25" t="inlineStr">
        <is>
          <t>KR</t>
        </is>
      </c>
      <c r="X671" s="25" t="n">
        <v>28</v>
      </c>
      <c r="AA671" s="25" t="n">
        <v>27</v>
      </c>
      <c r="AB671" s="25" t="inlineStr">
        <is>
          <t>D</t>
        </is>
      </c>
      <c r="AC671" s="25" t="n">
        <v>101</v>
      </c>
      <c r="AD671" s="25" t="inlineStr">
        <is>
          <t>SUR</t>
        </is>
      </c>
      <c r="AF671" s="25" t="inlineStr">
        <is>
          <t>APTO 201</t>
        </is>
      </c>
      <c r="AG671" s="25">
        <f>CONCATENATE(W671," ",X671," ",Y671," ",Z671," ",AA671," ",AB671," ",AC671," ",AD671,"",AE671,,AS671," ",AF671)</f>
        <v/>
      </c>
      <c r="AH671" s="25" t="n">
        <v>8293268</v>
      </c>
      <c r="AI671" s="25" t="n">
        <v>310444860</v>
      </c>
      <c r="AJ671" s="25" t="inlineStr">
        <is>
          <t>El Esmeraldal</t>
        </is>
      </c>
      <c r="AO671" s="25" t="n">
        <v>4</v>
      </c>
      <c r="AP671" s="34" t="n">
        <v>42611</v>
      </c>
      <c r="AQ671" s="34" t="n">
        <v>42594</v>
      </c>
      <c r="AT671" s="25" t="inlineStr">
        <is>
          <t>Auto de archivo</t>
        </is>
      </c>
    </row>
    <row r="672">
      <c r="A672" s="25" t="inlineStr">
        <is>
          <t>669/2016</t>
        </is>
      </c>
      <c r="B672" s="25" t="n">
        <v>411801</v>
      </c>
      <c r="C672" s="25" t="inlineStr">
        <is>
          <t>FAUNA DOMÉSTICA</t>
        </is>
      </c>
      <c r="G672" s="25" t="inlineStr">
        <is>
          <t xml:space="preserve">mal manejo de mascotas </t>
        </is>
      </c>
      <c r="H672" t="inlineStr">
        <is>
          <t>Gladis Patricia Acosta</t>
        </is>
      </c>
      <c r="I672" s="25" t="inlineStr">
        <is>
          <t>KR</t>
        </is>
      </c>
      <c r="J672" s="25" t="n">
        <v>42</v>
      </c>
      <c r="K672" s="25" t="inlineStr">
        <is>
          <t>C</t>
        </is>
      </c>
      <c r="M672" s="25" t="n">
        <v>48</v>
      </c>
      <c r="N672" s="25" t="inlineStr">
        <is>
          <t>C</t>
        </is>
      </c>
      <c r="O672" s="25" t="n">
        <v>75</v>
      </c>
      <c r="P672" s="25" t="inlineStr">
        <is>
          <t>SUR</t>
        </is>
      </c>
      <c r="Q672" s="25" t="n">
        <v>2.4</v>
      </c>
      <c r="R672" s="25" t="inlineStr">
        <is>
          <t>APTO 304</t>
        </is>
      </c>
      <c r="S672">
        <f>CONCATENATE(I672," ",J672," ",K672," ",L672," ",M672," ",N672," ",O672," ",P672," ",Q672," ",R672)</f>
        <v/>
      </c>
      <c r="T672" s="25" t="n">
        <v>43096783</v>
      </c>
      <c r="U672" s="25" t="n">
        <v>5968017</v>
      </c>
      <c r="V672" s="25" t="inlineStr">
        <is>
          <t>Marleny Restrepo</t>
        </is>
      </c>
      <c r="W672" s="25" t="inlineStr">
        <is>
          <t>KR</t>
        </is>
      </c>
      <c r="X672" s="25" t="n">
        <v>42</v>
      </c>
      <c r="Y672" s="25" t="inlineStr">
        <is>
          <t>c</t>
        </is>
      </c>
      <c r="AA672" s="25" t="n">
        <v>48</v>
      </c>
      <c r="AB672" s="25" t="inlineStr">
        <is>
          <t>C</t>
        </is>
      </c>
      <c r="AC672" s="25" t="n">
        <v>75</v>
      </c>
      <c r="AD672" s="25" t="inlineStr">
        <is>
          <t>SUR</t>
        </is>
      </c>
      <c r="AE672" s="25" t="n">
        <v>2.4</v>
      </c>
      <c r="AF672" s="25" t="inlineStr">
        <is>
          <t>APTO 301</t>
        </is>
      </c>
      <c r="AG672" s="25">
        <f>CONCATENATE(W672," ",X672," ",Y672," ",Z672," ",AA672," ",AB672," ",AC672," ",AD672,"",AE672,,AS672," ",AF672)</f>
        <v/>
      </c>
      <c r="AJ672" s="25" t="inlineStr">
        <is>
          <t>Loma del Barro</t>
        </is>
      </c>
      <c r="AO672" s="25" t="n">
        <v>7</v>
      </c>
      <c r="AP672" s="34" t="n">
        <v>42611</v>
      </c>
      <c r="AQ672" s="34" t="n">
        <v>42611</v>
      </c>
      <c r="AT672" s="25" t="inlineStr">
        <is>
          <t>Auto de archivo</t>
        </is>
      </c>
    </row>
    <row r="673">
      <c r="A673" s="25" t="inlineStr">
        <is>
          <t>670/2016</t>
        </is>
      </c>
      <c r="B673" s="25" t="n">
        <v>411800</v>
      </c>
      <c r="C673" s="25" t="inlineStr">
        <is>
          <t>ESPACIO PUBLICOS VERDES</t>
        </is>
      </c>
      <c r="G673" s="25" t="inlineStr">
        <is>
          <t>sencibilizar por mal manejo de residuos solidos</t>
        </is>
      </c>
      <c r="H673" t="inlineStr">
        <is>
          <t>Adriana Rendon</t>
        </is>
      </c>
      <c r="U673" s="25" t="n">
        <v>2061774</v>
      </c>
      <c r="V673" s="55" t="inlineStr">
        <is>
          <t>COMUNIDAD</t>
        </is>
      </c>
      <c r="W673" s="25" t="inlineStr">
        <is>
          <t>CL</t>
        </is>
      </c>
      <c r="X673" s="25" t="n">
        <v>37</v>
      </c>
      <c r="Z673" s="25" t="inlineStr">
        <is>
          <t>SUR</t>
        </is>
      </c>
      <c r="AA673" s="25" t="n">
        <v>38</v>
      </c>
      <c r="AC673" s="25" t="n">
        <v>11</v>
      </c>
      <c r="AG673" s="25">
        <f>CONCATENATE(W673," ",X673," ",Y673," ",Z673," ",AA673," ",AB673," ",AC673," ",AD673,"",AE673,,AS673," ",AF673)</f>
        <v/>
      </c>
      <c r="AH673" s="25" t="inlineStr">
        <is>
          <t>N/A</t>
        </is>
      </c>
      <c r="AI673" s="25" t="inlineStr">
        <is>
          <t>N/A</t>
        </is>
      </c>
      <c r="AJ673" s="25" t="inlineStr">
        <is>
          <t>Mesa</t>
        </is>
      </c>
      <c r="AO673" s="25" t="n">
        <v>9</v>
      </c>
      <c r="AP673" s="34" t="n">
        <v>42611</v>
      </c>
      <c r="AQ673" s="34" t="n">
        <v>43706</v>
      </c>
      <c r="AT673" s="25" t="inlineStr">
        <is>
          <t>Auto de archivo</t>
        </is>
      </c>
    </row>
    <row r="674" ht="14.25" customHeight="1">
      <c r="A674" s="25" t="inlineStr">
        <is>
          <t>671-2016</t>
        </is>
      </c>
      <c r="B674" s="25" t="n">
        <v>392587</v>
      </c>
      <c r="D674" s="25" t="inlineStr">
        <is>
          <t>RESIDUOS SOLIDOS</t>
        </is>
      </c>
      <c r="G674" s="25" t="inlineStr">
        <is>
          <t>Mal manejos de residuos solidos en horas y dias no estipulados</t>
        </is>
      </c>
      <c r="H674" t="inlineStr">
        <is>
          <t>de oficio</t>
        </is>
      </c>
      <c r="V674" s="25" t="inlineStr">
        <is>
          <t>Estefania Gomez Rico - Licorera Bota del dia</t>
        </is>
      </c>
      <c r="AF674" s="25" t="inlineStr">
        <is>
          <t>Sector Bota del dia</t>
        </is>
      </c>
      <c r="AG674" s="25">
        <f>CONCATENATE(W674," ",X674," ",Y674," ",Z674," ",AA674," ",AB674," ",AC674," ",AD674,"",AE674,,AS674," ",AF674)</f>
        <v/>
      </c>
      <c r="AJ674" s="25" t="inlineStr">
        <is>
          <t>La Magnolia</t>
        </is>
      </c>
      <c r="AO674" s="25" t="n">
        <v>9</v>
      </c>
      <c r="AP674" s="34" t="n">
        <v>42611</v>
      </c>
      <c r="AQ674" s="34" t="n">
        <v>42563</v>
      </c>
      <c r="AT674" s="25" t="inlineStr">
        <is>
          <t>Auto de archivo</t>
        </is>
      </c>
    </row>
    <row r="675">
      <c r="A675" s="25" t="inlineStr">
        <is>
          <t>672/2016</t>
        </is>
      </c>
      <c r="B675" s="25" t="n">
        <v>412006</v>
      </c>
      <c r="C675" s="25" t="inlineStr">
        <is>
          <t>HÍDRICO</t>
        </is>
      </c>
      <c r="G675" s="25" t="inlineStr">
        <is>
          <t>hay una descarga de aguas lluvias que me esta perjudicando sobre todo cuando llueve</t>
        </is>
      </c>
      <c r="H675" t="inlineStr">
        <is>
          <t>graciela Montoya Giraldo</t>
        </is>
      </c>
      <c r="I675" s="25" t="inlineStr">
        <is>
          <t>KR</t>
        </is>
      </c>
      <c r="J675" s="25" t="n">
        <v>26</v>
      </c>
      <c r="K675" s="25" t="inlineStr">
        <is>
          <t>A</t>
        </is>
      </c>
      <c r="M675" s="25" t="n">
        <v>40</v>
      </c>
      <c r="O675" s="25" t="n">
        <v>31</v>
      </c>
      <c r="T675" s="25" t="n">
        <v>32333292</v>
      </c>
      <c r="U675" s="25" t="n">
        <v>2709661</v>
      </c>
      <c r="V675" s="55" t="inlineStr">
        <is>
          <t>Juan Carlos Hurtado</t>
        </is>
      </c>
      <c r="W675" s="25" t="inlineStr">
        <is>
          <t>KR</t>
        </is>
      </c>
      <c r="X675" s="25" t="n">
        <v>26</v>
      </c>
      <c r="Y675" s="25" t="inlineStr">
        <is>
          <t>A</t>
        </is>
      </c>
      <c r="AA675" s="25" t="n">
        <v>40</v>
      </c>
      <c r="AC675" s="25" t="n">
        <v>31</v>
      </c>
      <c r="AG675" s="25" t="inlineStr">
        <is>
          <t>encima del la peticionaria</t>
        </is>
      </c>
      <c r="AH675" s="25" t="inlineStr">
        <is>
          <t>N/A</t>
        </is>
      </c>
      <c r="AI675" s="25" t="inlineStr">
        <is>
          <t>N/A</t>
        </is>
      </c>
      <c r="AJ675" s="25" t="inlineStr">
        <is>
          <t>San José</t>
        </is>
      </c>
      <c r="AO675" s="25" t="n">
        <v>6</v>
      </c>
      <c r="AP675" s="34" t="n">
        <v>42612</v>
      </c>
      <c r="AQ675" s="34" t="n">
        <v>42640</v>
      </c>
      <c r="AT675" s="25" t="inlineStr">
        <is>
          <t>Auto de archivo</t>
        </is>
      </c>
    </row>
    <row r="676">
      <c r="A676" s="25" t="inlineStr">
        <is>
          <t>673/2016</t>
        </is>
      </c>
      <c r="B676" s="25" t="n">
        <v>412008</v>
      </c>
      <c r="D676" s="25" t="inlineStr">
        <is>
          <t>Residuos solidos</t>
        </is>
      </c>
      <c r="G676" s="25" t="inlineStr">
        <is>
          <t>el habitante de la direccion saca la basura en dia y horas no autorizadas</t>
        </is>
      </c>
      <c r="H676" t="inlineStr">
        <is>
          <t>anonima</t>
        </is>
      </c>
      <c r="V676" s="25" t="inlineStr">
        <is>
          <t>residente</t>
        </is>
      </c>
      <c r="W676" s="25" t="inlineStr">
        <is>
          <t>CL</t>
        </is>
      </c>
      <c r="X676" s="25" t="n">
        <v>40</v>
      </c>
      <c r="Y676" s="25" t="inlineStr">
        <is>
          <t>D</t>
        </is>
      </c>
      <c r="Z676" s="25" t="inlineStr">
        <is>
          <t>SUR</t>
        </is>
      </c>
      <c r="AA676" s="25" t="n">
        <v>40</v>
      </c>
      <c r="AC676" s="25" t="n">
        <v>15</v>
      </c>
      <c r="AJ676" s="25" t="inlineStr">
        <is>
          <t>El Dorado</t>
        </is>
      </c>
      <c r="AO676" s="25" t="n">
        <v>7</v>
      </c>
      <c r="AP676" s="34" t="n">
        <v>42612</v>
      </c>
      <c r="AQ676" s="34" t="n">
        <v>42625</v>
      </c>
      <c r="AT676" s="25" t="inlineStr">
        <is>
          <t>Auto de archivo</t>
        </is>
      </c>
    </row>
    <row r="677">
      <c r="A677" s="25" t="inlineStr">
        <is>
          <t>674/2016</t>
        </is>
      </c>
      <c r="B677" s="25" t="n">
        <v>410206</v>
      </c>
      <c r="D677" s="25" t="inlineStr">
        <is>
          <t>Residuos solidos</t>
        </is>
      </c>
      <c r="G677" s="25" t="inlineStr">
        <is>
          <t xml:space="preserve">esperan que pase el carro de la basura y a la media hora sacan la basura y la colocan al frente de la casa. </t>
        </is>
      </c>
      <c r="H677" t="inlineStr">
        <is>
          <t>dayson grajales</t>
        </is>
      </c>
      <c r="I677" t="inlineStr">
        <is>
          <t>KR</t>
        </is>
      </c>
      <c r="J677" s="25" t="n">
        <v>41</v>
      </c>
      <c r="M677" s="25" t="n">
        <v>40</v>
      </c>
      <c r="N677" s="25" t="inlineStr">
        <is>
          <t>B</t>
        </is>
      </c>
      <c r="O677" s="25" t="n">
        <v>40</v>
      </c>
      <c r="P677" s="25" t="inlineStr">
        <is>
          <t>SUR</t>
        </is>
      </c>
      <c r="V677" s="55" t="inlineStr">
        <is>
          <t>LA MISMA DEL SOLICITANTE</t>
        </is>
      </c>
      <c r="W677" s="25" t="inlineStr">
        <is>
          <t>KR</t>
        </is>
      </c>
      <c r="X677" s="25" t="n">
        <v>41</v>
      </c>
      <c r="AA677" s="25" t="n">
        <v>40</v>
      </c>
      <c r="AB677" s="25" t="inlineStr">
        <is>
          <t>B</t>
        </is>
      </c>
      <c r="AC677" s="25" t="n">
        <v>40</v>
      </c>
      <c r="AD677" s="25" t="inlineStr">
        <is>
          <t>SUR</t>
        </is>
      </c>
      <c r="AJ677" s="25" t="inlineStr">
        <is>
          <t>El Dorado</t>
        </is>
      </c>
      <c r="AO677" s="25" t="n">
        <v>7</v>
      </c>
      <c r="AP677" s="34" t="n">
        <v>42612</v>
      </c>
      <c r="AQ677" s="34" t="n">
        <v>42634</v>
      </c>
      <c r="AT677" s="25" t="inlineStr">
        <is>
          <t>Auto de archivo</t>
        </is>
      </c>
    </row>
    <row r="678">
      <c r="A678" s="25" t="inlineStr">
        <is>
          <t>675/2016</t>
        </is>
      </c>
      <c r="B678" s="25" t="n">
        <v>410207</v>
      </c>
      <c r="D678" s="25" t="inlineStr">
        <is>
          <t>Residuos solidos</t>
        </is>
      </c>
      <c r="G678" s="25" t="inlineStr">
        <is>
          <t xml:space="preserve">sacan la basura en dia y hora no indicada, tiran las heces de los perros en bolsas solicita sencibilizar ese punto </t>
        </is>
      </c>
      <c r="H678" t="inlineStr">
        <is>
          <t>maribel chaves roldan</t>
        </is>
      </c>
      <c r="I678" s="25" t="inlineStr">
        <is>
          <t>TR</t>
        </is>
      </c>
      <c r="J678" s="25" t="n">
        <v>32</v>
      </c>
      <c r="K678" s="25" t="inlineStr">
        <is>
          <t>c</t>
        </is>
      </c>
      <c r="L678" s="25" t="inlineStr">
        <is>
          <t>sur</t>
        </is>
      </c>
      <c r="M678" s="25" t="n">
        <v>31</v>
      </c>
      <c r="N678" s="25" t="inlineStr">
        <is>
          <t>e</t>
        </is>
      </c>
      <c r="O678" s="25" t="n">
        <v>59</v>
      </c>
      <c r="T678" s="25" t="n">
        <v>437500479</v>
      </c>
      <c r="U678" s="25" t="n">
        <v>5595646</v>
      </c>
      <c r="V678" s="25" t="inlineStr">
        <is>
          <t>por determinar</t>
        </is>
      </c>
      <c r="W678" s="25" t="inlineStr">
        <is>
          <t>TR</t>
        </is>
      </c>
      <c r="X678" s="25" t="n">
        <v>32</v>
      </c>
      <c r="Y678" s="25" t="inlineStr">
        <is>
          <t>C</t>
        </is>
      </c>
      <c r="Z678" s="25" t="inlineStr">
        <is>
          <t>SUR</t>
        </is>
      </c>
      <c r="AA678" s="25" t="n">
        <v>31</v>
      </c>
      <c r="AB678" s="25" t="inlineStr">
        <is>
          <t>E</t>
        </is>
      </c>
      <c r="AC678" s="25" t="n">
        <v>51</v>
      </c>
      <c r="AJ678" s="25" t="inlineStr">
        <is>
          <t>La Magnolia</t>
        </is>
      </c>
      <c r="AO678" s="25" t="n">
        <v>9</v>
      </c>
      <c r="AP678" s="34" t="n">
        <v>42612</v>
      </c>
      <c r="AQ678" s="34" t="n">
        <v>42646</v>
      </c>
      <c r="AT678" s="25" t="inlineStr">
        <is>
          <t>Auto de archivo</t>
        </is>
      </c>
    </row>
    <row r="679">
      <c r="A679" s="25" t="inlineStr">
        <is>
          <t>676/2016</t>
        </is>
      </c>
      <c r="B679" s="25" t="n">
        <v>409942</v>
      </c>
      <c r="D679" s="25" t="inlineStr">
        <is>
          <t>RESIDUOS SOLIDOS</t>
        </is>
      </c>
      <c r="G679" s="25" t="inlineStr">
        <is>
          <t>mala disposicion de basuras en dias y horarios no programados</t>
        </is>
      </c>
      <c r="H679" s="25" t="inlineStr">
        <is>
          <t>la comunida</t>
        </is>
      </c>
      <c r="I679" s="25" t="inlineStr">
        <is>
          <t>CL</t>
        </is>
      </c>
      <c r="J679" s="25" t="n">
        <v>36</v>
      </c>
      <c r="L679" s="25" t="inlineStr">
        <is>
          <t>SUR</t>
        </is>
      </c>
      <c r="M679" s="25" t="n">
        <v>22</v>
      </c>
      <c r="O679" s="25" t="n">
        <v>5</v>
      </c>
      <c r="R679" s="25" t="inlineStr">
        <is>
          <t>casa 160</t>
        </is>
      </c>
      <c r="V679" s="55" t="inlineStr">
        <is>
          <t>guarderia canina, casa de banquetes</t>
        </is>
      </c>
      <c r="W679" s="25" t="inlineStr">
        <is>
          <t>CL</t>
        </is>
      </c>
      <c r="X679" s="25" t="n">
        <v>36</v>
      </c>
      <c r="AA679" s="25" t="n">
        <v>22</v>
      </c>
      <c r="AC679" s="25" t="n">
        <v>5</v>
      </c>
      <c r="AG679" s="25" t="inlineStr">
        <is>
          <t>al frente casa 160</t>
        </is>
      </c>
      <c r="AJ679" s="25" t="inlineStr">
        <is>
          <t>El Escobero</t>
        </is>
      </c>
      <c r="AO679" s="25" t="n">
        <v>5</v>
      </c>
      <c r="AP679" s="34" t="n">
        <v>42612</v>
      </c>
      <c r="AQ679" s="34" t="n">
        <v>42649</v>
      </c>
      <c r="AT679" s="25" t="inlineStr">
        <is>
          <t>Auto de archivo</t>
        </is>
      </c>
    </row>
    <row r="680">
      <c r="A680" s="25" t="inlineStr">
        <is>
          <t>677/2016</t>
        </is>
      </c>
      <c r="B680" s="25" t="n">
        <v>410277</v>
      </c>
      <c r="D680" s="25" t="inlineStr">
        <is>
          <t>RESIDUO ESPECIAL</t>
        </is>
      </c>
      <c r="G680" s="25" t="inlineStr">
        <is>
          <t xml:space="preserve">sacaron escombros y basuras a la acera </t>
        </is>
      </c>
      <c r="H680" s="25" t="inlineStr">
        <is>
          <t>comunidad</t>
        </is>
      </c>
      <c r="V680" s="25" t="inlineStr">
        <is>
          <t xml:space="preserve">urbanizacion villas del prado </t>
        </is>
      </c>
      <c r="W680" s="25" t="inlineStr">
        <is>
          <t>CL</t>
        </is>
      </c>
      <c r="X680" s="25" t="n">
        <v>46</v>
      </c>
      <c r="Y680" s="25" t="inlineStr">
        <is>
          <t>C</t>
        </is>
      </c>
      <c r="Z680" s="25" t="inlineStr">
        <is>
          <t>SUR</t>
        </is>
      </c>
      <c r="AA680" s="25" t="n">
        <v>42</v>
      </c>
      <c r="AJ680" s="25" t="inlineStr">
        <is>
          <t>La Paz</t>
        </is>
      </c>
      <c r="AO680" s="25" t="n">
        <v>7</v>
      </c>
      <c r="AP680" s="34" t="n">
        <v>42612</v>
      </c>
      <c r="AQ680" s="34" t="n">
        <v>42652</v>
      </c>
      <c r="AT680" s="25" t="inlineStr">
        <is>
          <t>Auto de archivo</t>
        </is>
      </c>
    </row>
    <row r="681">
      <c r="A681" s="25" t="inlineStr">
        <is>
          <t>678/2016</t>
        </is>
      </c>
      <c r="B681" s="25" t="n">
        <v>410608</v>
      </c>
      <c r="C681" s="25" t="inlineStr">
        <is>
          <t>FAUNA DOMÉSTICA</t>
        </is>
      </c>
      <c r="G681" s="25" t="inlineStr">
        <is>
          <t>hay unos animales sueltos en una servidumbre cerca  de eventos las antillas</t>
        </is>
      </c>
      <c r="H681" s="25" t="inlineStr">
        <is>
          <t>comunidad</t>
        </is>
      </c>
      <c r="V681" s="55" t="inlineStr">
        <is>
          <t>por determinar</t>
        </is>
      </c>
      <c r="W681" s="25" t="inlineStr">
        <is>
          <t>KR</t>
        </is>
      </c>
      <c r="X681" s="25" t="n">
        <v>37</v>
      </c>
      <c r="AA681" s="25" t="n">
        <v>45</v>
      </c>
      <c r="AB681" s="25" t="inlineStr">
        <is>
          <t>A</t>
        </is>
      </c>
      <c r="AC681" s="25" t="n">
        <v>27</v>
      </c>
      <c r="AD681" s="25" t="inlineStr">
        <is>
          <t>SUR</t>
        </is>
      </c>
      <c r="AJ681" s="25" t="inlineStr">
        <is>
          <t>Alcalá</t>
        </is>
      </c>
      <c r="AO681" s="25" t="n">
        <v>8</v>
      </c>
      <c r="AP681" s="34" t="n">
        <v>42612</v>
      </c>
      <c r="AQ681" s="34" t="n">
        <v>42650</v>
      </c>
      <c r="AT681" s="25" t="inlineStr">
        <is>
          <t>Auto de archivo</t>
        </is>
      </c>
    </row>
    <row r="682" customFormat="1" s="62">
      <c r="A682" s="62" t="inlineStr">
        <is>
          <t>679/2016</t>
        </is>
      </c>
      <c r="B682" s="62" t="n">
        <v>410607</v>
      </c>
      <c r="C682" s="62" t="inlineStr">
        <is>
          <t>ESPACIO PUBLICOS VERDES</t>
        </is>
      </c>
      <c r="G682" s="62" t="inlineStr">
        <is>
          <t xml:space="preserve">al frente de sta direccion hay un guadual y es el habitad de conejos,sarihuellas,buhos, los residentes estan cortando las guaduas y les ponen veneno a los animales </t>
        </is>
      </c>
      <c r="H682" s="62" t="inlineStr">
        <is>
          <t xml:space="preserve">yesenia adriana mazo arias </t>
        </is>
      </c>
      <c r="I682" s="62" t="inlineStr">
        <is>
          <t>CL</t>
        </is>
      </c>
      <c r="J682" s="62" t="n">
        <v>41</v>
      </c>
      <c r="K682" s="62" t="inlineStr">
        <is>
          <t>B</t>
        </is>
      </c>
      <c r="L682" s="62" t="inlineStr">
        <is>
          <t>SUR</t>
        </is>
      </c>
      <c r="M682" s="62" t="n">
        <v>25</v>
      </c>
      <c r="N682" s="62" t="inlineStr">
        <is>
          <t>A</t>
        </is>
      </c>
      <c r="O682" s="62" t="n">
        <v>71</v>
      </c>
      <c r="T682" s="62" t="n">
        <v>32350528</v>
      </c>
      <c r="U682" s="62" t="n">
        <v>5788768</v>
      </c>
      <c r="V682" s="62" t="inlineStr">
        <is>
          <t>por determinar</t>
        </is>
      </c>
      <c r="W682" s="62" t="inlineStr">
        <is>
          <t>CL</t>
        </is>
      </c>
      <c r="X682" s="62" t="n">
        <v>41</v>
      </c>
      <c r="Y682" s="62" t="inlineStr">
        <is>
          <t>B</t>
        </is>
      </c>
      <c r="Z682" s="62" t="inlineStr">
        <is>
          <t>SUR</t>
        </is>
      </c>
      <c r="AA682" s="62" t="n">
        <v>25</v>
      </c>
      <c r="AB682" s="62" t="inlineStr">
        <is>
          <t>A</t>
        </is>
      </c>
      <c r="AC682" s="62" t="n">
        <v>71</v>
      </c>
      <c r="AF682" s="62" t="inlineStr">
        <is>
          <t>INTERIOR 9963 Y 163</t>
        </is>
      </c>
      <c r="AH682" s="62" t="inlineStr">
        <is>
          <t>N/A</t>
        </is>
      </c>
      <c r="AI682" s="62" t="inlineStr">
        <is>
          <t>N/A</t>
        </is>
      </c>
      <c r="AJ682" s="62" t="inlineStr">
        <is>
          <t>San Rafael</t>
        </is>
      </c>
      <c r="AO682" s="62" t="n">
        <v>6</v>
      </c>
      <c r="AP682" s="83" t="n">
        <v>42612</v>
      </c>
      <c r="AQ682" s="83" t="n">
        <v>42620</v>
      </c>
      <c r="AT682" s="62" t="inlineStr">
        <is>
          <t>Auto de archivo</t>
        </is>
      </c>
      <c r="AV682" s="82" t="n"/>
      <c r="AW682" s="82" t="n"/>
      <c r="AX682" s="82" t="n"/>
      <c r="AY682" s="82" t="n"/>
      <c r="AZ682" s="82" t="n"/>
      <c r="BA682" s="82" t="n"/>
      <c r="BB682" s="82" t="n"/>
      <c r="BC682" s="82" t="n"/>
      <c r="BD682" s="82" t="n"/>
      <c r="BE682" s="82" t="n"/>
      <c r="BF682" s="82" t="n"/>
      <c r="BG682" s="82" t="n"/>
      <c r="BH682" s="82" t="n"/>
      <c r="BI682" s="82" t="n"/>
      <c r="BJ682" s="82" t="n"/>
      <c r="BK682" s="82" t="n"/>
      <c r="BL682" s="82" t="n"/>
      <c r="BM682" s="82" t="n"/>
      <c r="BN682" s="82" t="n"/>
      <c r="BO682" s="82" t="n"/>
      <c r="BP682" s="82" t="n"/>
      <c r="BQ682" s="82" t="n"/>
      <c r="BR682" s="82" t="n"/>
      <c r="BS682" s="82" t="n"/>
      <c r="BT682" s="82" t="n"/>
      <c r="BU682" s="82" t="n"/>
      <c r="BV682" s="82" t="n"/>
      <c r="BW682" s="82" t="n"/>
      <c r="BX682" s="82" t="n"/>
      <c r="BY682" s="82" t="n"/>
      <c r="BZ682" s="82" t="n"/>
      <c r="CA682" s="82" t="n"/>
      <c r="CB682" s="82" t="n"/>
      <c r="CC682" s="82" t="n"/>
      <c r="CD682" s="82" t="n"/>
      <c r="CE682" s="82" t="n"/>
      <c r="CF682" s="82" t="n"/>
      <c r="CG682" s="82" t="n"/>
      <c r="CH682" s="82" t="n"/>
    </row>
    <row r="683">
      <c r="A683" s="25" t="inlineStr">
        <is>
          <t>680/2016</t>
        </is>
      </c>
      <c r="B683" s="25" t="n">
        <v>395877</v>
      </c>
      <c r="C683" s="25" t="inlineStr">
        <is>
          <t>FAUNA DOMÉSTICA</t>
        </is>
      </c>
      <c r="G683" s="25" t="inlineStr">
        <is>
          <t>tienen varios perros bravos sueltos no les ponen control y la gente aporrea los perros son reincidentes</t>
        </is>
      </c>
      <c r="H683" s="25" t="inlineStr">
        <is>
          <t>yaneth cardenas</t>
        </is>
      </c>
      <c r="T683" s="25" t="n">
        <v>43869795</v>
      </c>
      <c r="U683" s="25" t="n">
        <v>3174884430</v>
      </c>
      <c r="V683" s="55" t="inlineStr">
        <is>
          <t>por determinar</t>
        </is>
      </c>
      <c r="W683" s="25" t="inlineStr">
        <is>
          <t>KR</t>
        </is>
      </c>
      <c r="X683" s="25" t="n">
        <v>27</v>
      </c>
      <c r="AA683" s="25" t="n">
        <v>36</v>
      </c>
      <c r="AB683" s="25" t="inlineStr">
        <is>
          <t>B</t>
        </is>
      </c>
      <c r="AC683" s="25" t="n">
        <v>4</v>
      </c>
      <c r="AD683" s="25" t="inlineStr">
        <is>
          <t>SUR</t>
        </is>
      </c>
      <c r="AF683" s="25" t="inlineStr">
        <is>
          <t>INTERIOR 123</t>
        </is>
      </c>
      <c r="AJ683" s="25" t="inlineStr">
        <is>
          <t>El Escobero</t>
        </is>
      </c>
      <c r="AO683" s="25" t="n">
        <v>10</v>
      </c>
      <c r="AP683" s="34" t="n">
        <v>42612</v>
      </c>
      <c r="AT683" s="25" t="inlineStr">
        <is>
          <t>Auto de archivo</t>
        </is>
      </c>
    </row>
    <row r="684">
      <c r="A684" s="25" t="inlineStr">
        <is>
          <t>681/2016</t>
        </is>
      </c>
      <c r="B684" s="25" t="n">
        <v>412412</v>
      </c>
      <c r="D684" s="25" t="inlineStr">
        <is>
          <t>RESIDUOS SOLIDOS</t>
        </is>
      </c>
      <c r="G684" s="25" t="inlineStr">
        <is>
          <t>mala disposicion de residuos solidos  en este sector</t>
        </is>
      </c>
      <c r="H684" s="25" t="inlineStr">
        <is>
          <t>adriana rendon</t>
        </is>
      </c>
      <c r="I684" s="25" t="inlineStr">
        <is>
          <t>CL</t>
        </is>
      </c>
      <c r="J684" s="25" t="n">
        <v>37</v>
      </c>
      <c r="L684" s="25" t="inlineStr">
        <is>
          <t>SUR</t>
        </is>
      </c>
      <c r="M684" s="25" t="n">
        <v>38</v>
      </c>
      <c r="O684" s="25" t="n">
        <v>11</v>
      </c>
      <c r="U684" s="25" t="n">
        <v>2061774</v>
      </c>
      <c r="V684" s="25" t="inlineStr">
        <is>
          <t>VECINOS DEL SECTOR</t>
        </is>
      </c>
      <c r="W684" s="25" t="inlineStr">
        <is>
          <t>CL</t>
        </is>
      </c>
      <c r="X684" s="25" t="n">
        <v>37</v>
      </c>
      <c r="Z684" s="25" t="inlineStr">
        <is>
          <t>SUR</t>
        </is>
      </c>
      <c r="AA684" s="25" t="n">
        <v>38</v>
      </c>
      <c r="AC684" s="25" t="n">
        <v>11</v>
      </c>
      <c r="AJ684" s="25" t="inlineStr">
        <is>
          <t>Mesa</t>
        </is>
      </c>
      <c r="AO684" s="25" t="n">
        <v>9</v>
      </c>
      <c r="AP684" s="34" t="n">
        <v>42612</v>
      </c>
      <c r="AQ684" s="34" t="n">
        <v>42612</v>
      </c>
      <c r="AT684" s="25" t="inlineStr">
        <is>
          <t>Auto de archivo</t>
        </is>
      </c>
    </row>
    <row r="685">
      <c r="A685" s="25" t="inlineStr">
        <is>
          <t>682/2016</t>
        </is>
      </c>
      <c r="B685" s="25" t="n">
        <v>412323</v>
      </c>
      <c r="C685" s="25" t="inlineStr">
        <is>
          <t>ESPACIO PUBLICOS VERDES</t>
        </is>
      </c>
      <c r="G685" s="25" t="inlineStr">
        <is>
          <t>acumulacion de material de poda y hojarasca que genera perjuicio a los vecinos del sector a esta urbanizacion</t>
        </is>
      </c>
      <c r="H685" s="25" t="inlineStr">
        <is>
          <t>nohemi Acosta</t>
        </is>
      </c>
      <c r="I685" s="25" t="inlineStr">
        <is>
          <t>KR</t>
        </is>
      </c>
      <c r="J685" s="25" t="n">
        <v>32</v>
      </c>
      <c r="M685" s="25" t="n">
        <v>40</v>
      </c>
      <c r="N685" s="25" t="inlineStr">
        <is>
          <t>C</t>
        </is>
      </c>
      <c r="O685" s="25" t="n">
        <v>19</v>
      </c>
      <c r="P685" s="25" t="inlineStr">
        <is>
          <t>SUR</t>
        </is>
      </c>
      <c r="T685" s="25" t="n">
        <v>32878636</v>
      </c>
      <c r="U685" s="25" t="n">
        <v>3103786489</v>
      </c>
      <c r="V685" s="55" t="inlineStr">
        <is>
          <t>URBANIZACION FLOR DEL CAMPO</t>
        </is>
      </c>
      <c r="W685" s="25" t="inlineStr">
        <is>
          <t>CL</t>
        </is>
      </c>
      <c r="X685" s="25" t="n">
        <v>40</v>
      </c>
      <c r="Y685" s="25" t="inlineStr">
        <is>
          <t>AA</t>
        </is>
      </c>
      <c r="Z685" s="25" t="inlineStr">
        <is>
          <t>SUR</t>
        </is>
      </c>
      <c r="AA685" s="25" t="n">
        <v>32</v>
      </c>
      <c r="AC685" s="25" t="n">
        <v>75</v>
      </c>
      <c r="AJ685" s="25" t="inlineStr">
        <is>
          <t>San José</t>
        </is>
      </c>
      <c r="AO685" s="25" t="n">
        <v>6</v>
      </c>
      <c r="AP685" s="34" t="n">
        <v>42612</v>
      </c>
      <c r="AQ685" s="34" t="n">
        <v>42622</v>
      </c>
      <c r="AT685" s="25" t="inlineStr">
        <is>
          <t>Auto de archivo</t>
        </is>
      </c>
    </row>
    <row r="686">
      <c r="A686" s="25" t="inlineStr">
        <is>
          <t>683/2016</t>
        </is>
      </c>
      <c r="B686" s="25" t="n">
        <v>387876</v>
      </c>
      <c r="C686" s="25" t="inlineStr">
        <is>
          <t>FLORA</t>
        </is>
      </c>
      <c r="G686" s="25" t="inlineStr">
        <is>
          <t>afectacion o impacto intervension flora en predio privado sin autorizacion</t>
        </is>
      </c>
      <c r="H686" s="25" t="inlineStr">
        <is>
          <t>julia londoño</t>
        </is>
      </c>
      <c r="S686" s="25" t="inlineStr">
        <is>
          <t>vereda pantanillo</t>
        </is>
      </c>
      <c r="V686" s="25" t="inlineStr">
        <is>
          <t>hugo garcia</t>
        </is>
      </c>
      <c r="AG686" s="25" t="inlineStr">
        <is>
          <t xml:space="preserve">vereda pantanillo parcelacion tres corrientes lote 5 </t>
        </is>
      </c>
      <c r="AJ686" s="25" t="inlineStr">
        <is>
          <t>Pantanillo</t>
        </is>
      </c>
      <c r="AO686" s="25" t="n">
        <v>13</v>
      </c>
      <c r="AP686" s="34" t="n">
        <v>42612</v>
      </c>
      <c r="AQ686" s="34" t="n">
        <v>42598</v>
      </c>
      <c r="AT686" s="25" t="inlineStr">
        <is>
          <t>Auto de archivo</t>
        </is>
      </c>
    </row>
    <row r="687">
      <c r="A687" s="25" t="inlineStr">
        <is>
          <t>684/2016</t>
        </is>
      </c>
      <c r="B687" s="25" t="n">
        <v>412500</v>
      </c>
      <c r="C687" s="25" t="inlineStr">
        <is>
          <t>FAUNA DOMÉSTICA</t>
        </is>
      </c>
      <c r="G687" s="25" t="inlineStr">
        <is>
          <t>ataque de un pastor aleman al peticionario el dia de hoy en la cancha sintetiva del dorado, el animal se encontraba sin bozal. Al parecer ya hay reimcidencias de ataque de esta mascota</t>
        </is>
      </c>
      <c r="H687" s="25" t="inlineStr">
        <is>
          <t>juan jose molina ochoa</t>
        </is>
      </c>
      <c r="I687" s="25" t="inlineStr">
        <is>
          <t>CL</t>
        </is>
      </c>
      <c r="J687" s="25" t="n">
        <v>64</v>
      </c>
      <c r="L687" s="25" t="inlineStr">
        <is>
          <t>sur</t>
        </is>
      </c>
      <c r="M687" s="25" t="n">
        <v>39</v>
      </c>
      <c r="O687" s="25" t="n">
        <v>211</v>
      </c>
      <c r="T687" s="25" t="n">
        <v>1037626689</v>
      </c>
      <c r="U687" s="25" t="n">
        <v>3218124720</v>
      </c>
      <c r="V687" s="55" t="inlineStr">
        <is>
          <t>jaime andres alzate</t>
        </is>
      </c>
      <c r="W687" s="25" t="inlineStr">
        <is>
          <t>CL</t>
        </is>
      </c>
      <c r="X687" s="25" t="n">
        <v>40</v>
      </c>
      <c r="Y687" s="25" t="inlineStr">
        <is>
          <t>F</t>
        </is>
      </c>
      <c r="Z687" s="25" t="inlineStr">
        <is>
          <t>SUR</t>
        </is>
      </c>
      <c r="AA687" s="25" t="n">
        <v>39</v>
      </c>
      <c r="AB687" s="25" t="inlineStr">
        <is>
          <t>a</t>
        </is>
      </c>
      <c r="AG687" s="25" t="inlineStr">
        <is>
          <t>villas de mediterraneo</t>
        </is>
      </c>
      <c r="AJ687" s="25" t="inlineStr">
        <is>
          <t>El Dorado</t>
        </is>
      </c>
      <c r="AO687" s="25" t="n">
        <v>7</v>
      </c>
      <c r="AP687" s="34" t="n">
        <v>42613</v>
      </c>
      <c r="AQ687" s="34" t="n">
        <v>42480</v>
      </c>
      <c r="AT687" s="25" t="inlineStr">
        <is>
          <t>Auto de archivo</t>
        </is>
      </c>
    </row>
    <row r="688">
      <c r="A688" s="25" t="inlineStr">
        <is>
          <t>685/2016</t>
        </is>
      </c>
      <c r="B688" s="25" t="n">
        <v>412512</v>
      </c>
      <c r="C688" s="25" t="inlineStr">
        <is>
          <t>LOTE-PREDIO</t>
        </is>
      </c>
      <c r="G688" s="25" t="inlineStr">
        <is>
          <t xml:space="preserve">presunto predio que no aparece en el pot </t>
        </is>
      </c>
      <c r="H688" s="25" t="inlineStr">
        <is>
          <t xml:space="preserve">esperanza rodriguez </t>
        </is>
      </c>
      <c r="S688" s="25" t="inlineStr">
        <is>
          <t xml:space="preserve">vereda perico sector la marta, via las palmas, finca las golondrinas </t>
        </is>
      </c>
      <c r="AO688" s="25" t="n">
        <v>13</v>
      </c>
      <c r="AP688" s="34" t="n">
        <v>42613</v>
      </c>
      <c r="AQ688" s="34" t="n">
        <v>42600</v>
      </c>
      <c r="AT688" s="25" t="inlineStr">
        <is>
          <t>Auto de archivo</t>
        </is>
      </c>
    </row>
    <row r="689">
      <c r="A689" s="25" t="inlineStr">
        <is>
          <t>686/2016</t>
        </is>
      </c>
      <c r="B689" s="25" t="n">
        <v>409745</v>
      </c>
      <c r="C689" s="25" t="inlineStr">
        <is>
          <t>ESPACIO PUBLICOS VERDES</t>
        </is>
      </c>
      <c r="G689" s="25" t="inlineStr">
        <is>
          <t>acumulacion de materiales e intervension de zona de retiro con via provisional</t>
        </is>
      </c>
      <c r="H689" s="25" t="inlineStr">
        <is>
          <t>de oficio</t>
        </is>
      </c>
      <c r="V689" s="55" t="inlineStr">
        <is>
          <t>unidad residencial bruja campestre parte superio</t>
        </is>
      </c>
      <c r="AJ689" s="25" t="inlineStr">
        <is>
          <t>Loma de las Brujas</t>
        </is>
      </c>
      <c r="AO689" s="25" t="n">
        <v>5</v>
      </c>
      <c r="AP689" s="34" t="n">
        <v>42613</v>
      </c>
      <c r="AQ689" s="34" t="n">
        <v>42639</v>
      </c>
      <c r="AT689" s="25" t="inlineStr">
        <is>
          <t>Auto de archivo</t>
        </is>
      </c>
      <c r="AU689" s="25" t="inlineStr">
        <is>
          <t>Se continuara con la vigilancia y control del proyecto, ya se les realizo acta de visita.</t>
        </is>
      </c>
    </row>
    <row r="690">
      <c r="A690" s="25" t="inlineStr">
        <is>
          <t>687/2016</t>
        </is>
      </c>
      <c r="B690" s="25" t="n">
        <v>409746</v>
      </c>
      <c r="C690" s="25" t="inlineStr">
        <is>
          <t>HÍDRICO</t>
        </is>
      </c>
      <c r="G690" s="25" t="inlineStr">
        <is>
          <t xml:space="preserve">vertimiento de aguas residuales y sedimentadas en la quebrada las brujas </t>
        </is>
      </c>
      <c r="H690" s="25" t="inlineStr">
        <is>
          <t>de oficio</t>
        </is>
      </c>
      <c r="V690" s="25" t="inlineStr">
        <is>
          <t>unidad residencial bruja campestre parte superio</t>
        </is>
      </c>
      <c r="AJ690" s="25" t="inlineStr">
        <is>
          <t>Loma de las Brujas</t>
        </is>
      </c>
      <c r="AO690" s="25" t="n">
        <v>5</v>
      </c>
      <c r="AP690" s="34" t="n">
        <v>42613</v>
      </c>
      <c r="AQ690" s="34" t="n">
        <v>42600</v>
      </c>
      <c r="AT690" s="25" t="inlineStr">
        <is>
          <t>Auto de archivo</t>
        </is>
      </c>
    </row>
    <row r="691">
      <c r="A691" s="25" t="inlineStr">
        <is>
          <t>688/2016</t>
        </is>
      </c>
      <c r="B691" s="25" t="n">
        <v>412581</v>
      </c>
      <c r="D691" s="25" t="inlineStr">
        <is>
          <t>RESIDUO ESPECIAL</t>
        </is>
      </c>
      <c r="E691" s="25" t="n">
        <v>3</v>
      </c>
      <c r="G691" s="25" t="inlineStr">
        <is>
          <t>la comunida en general de suramericana etapa 1 se queja por escombros en via publica hace mas de un mes</t>
        </is>
      </c>
      <c r="H691" s="25" t="inlineStr">
        <is>
          <t>comunidad</t>
        </is>
      </c>
      <c r="I691" s="25" t="inlineStr">
        <is>
          <t>KR</t>
        </is>
      </c>
      <c r="J691" s="25" t="n">
        <v>39</v>
      </c>
      <c r="M691" s="25" t="n">
        <v>40</v>
      </c>
      <c r="N691" s="25" t="inlineStr">
        <is>
          <t>B</t>
        </is>
      </c>
      <c r="O691" s="25" t="n">
        <v>176</v>
      </c>
      <c r="P691" s="25" t="inlineStr">
        <is>
          <t>SUR</t>
        </is>
      </c>
      <c r="S691" s="25" t="inlineStr">
        <is>
          <t>APTO 113</t>
        </is>
      </c>
      <c r="V691" s="55" t="inlineStr">
        <is>
          <t>Gloria Velasquez</t>
        </is>
      </c>
      <c r="W691" s="25" t="inlineStr">
        <is>
          <t>KR</t>
        </is>
      </c>
      <c r="X691" s="25" t="n">
        <v>39</v>
      </c>
      <c r="AA691" s="25" t="n">
        <v>40</v>
      </c>
      <c r="AB691" s="25" t="inlineStr">
        <is>
          <t>B</t>
        </is>
      </c>
      <c r="AC691" s="25" t="n">
        <v>176</v>
      </c>
      <c r="AD691" s="25" t="inlineStr">
        <is>
          <t>SUR</t>
        </is>
      </c>
      <c r="AF691" s="25" t="inlineStr">
        <is>
          <t>APTO 113</t>
        </is>
      </c>
      <c r="AJ691" s="25" t="inlineStr">
        <is>
          <t>El Dorado</t>
        </is>
      </c>
      <c r="AO691" s="25" t="n">
        <v>7</v>
      </c>
      <c r="AP691" s="34" t="n">
        <v>42613</v>
      </c>
      <c r="AQ691" s="34" t="n">
        <v>42613</v>
      </c>
      <c r="AS691" s="25" t="inlineStr">
        <is>
          <t>Comparendo ambiental</t>
        </is>
      </c>
      <c r="AT691" s="25" t="inlineStr">
        <is>
          <t>Auto de archivo</t>
        </is>
      </c>
    </row>
    <row r="692">
      <c r="A692" s="25" t="inlineStr">
        <is>
          <t>689/2016</t>
        </is>
      </c>
      <c r="B692" s="25" t="n">
        <v>411680</v>
      </c>
      <c r="C692" s="25" t="inlineStr">
        <is>
          <t>FLORA</t>
        </is>
      </c>
      <c r="G692" s="25" t="inlineStr">
        <is>
          <t>tala severa de guadua</t>
        </is>
      </c>
      <c r="H692" s="25" t="inlineStr">
        <is>
          <t>comunidad</t>
        </is>
      </c>
      <c r="V692" s="25" t="inlineStr">
        <is>
          <t>urbanizacion camino de la colina</t>
        </is>
      </c>
      <c r="W692" s="25" t="inlineStr">
        <is>
          <t>TR</t>
        </is>
      </c>
      <c r="X692" s="25" t="n">
        <v>35</v>
      </c>
      <c r="Z692" s="25" t="inlineStr">
        <is>
          <t>SUR</t>
        </is>
      </c>
      <c r="AA692" s="25" t="n">
        <v>27</v>
      </c>
      <c r="AB692" s="25" t="inlineStr">
        <is>
          <t>F</t>
        </is>
      </c>
      <c r="AC692" s="25" t="n">
        <v>51</v>
      </c>
      <c r="AI692" s="25" t="n">
        <v>3362471</v>
      </c>
      <c r="AJ692" s="25" t="inlineStr">
        <is>
          <t>Uribe Angel</t>
        </is>
      </c>
      <c r="AP692" s="34" t="n">
        <v>42613</v>
      </c>
      <c r="AQ692" s="34" t="n">
        <v>42609</v>
      </c>
      <c r="AT692" s="25" t="inlineStr">
        <is>
          <t>Auto de archivo</t>
        </is>
      </c>
    </row>
    <row r="693">
      <c r="A693" s="25" t="inlineStr">
        <is>
          <t>690/2016</t>
        </is>
      </c>
      <c r="B693" s="25" t="n">
        <v>411679</v>
      </c>
      <c r="C693" s="25" t="inlineStr">
        <is>
          <t>FLORA</t>
        </is>
      </c>
      <c r="G693" s="25" t="inlineStr">
        <is>
          <t>ARBOL CAIDO EN VIA PUBLICA</t>
        </is>
      </c>
      <c r="H693" s="25" t="inlineStr">
        <is>
          <t>comunidad</t>
        </is>
      </c>
      <c r="V693" s="55" t="inlineStr">
        <is>
          <t>N/A</t>
        </is>
      </c>
      <c r="AG693" s="25" t="inlineStr">
        <is>
          <t>via segundo retorno palmas envigado</t>
        </is>
      </c>
      <c r="AJ693" s="25" t="inlineStr">
        <is>
          <t>Las Palmas</t>
        </is>
      </c>
      <c r="AO693" s="25" t="n">
        <v>12</v>
      </c>
      <c r="AP693" s="34" t="n">
        <v>42613</v>
      </c>
      <c r="AT693" s="25" t="inlineStr">
        <is>
          <t>Auto de archivo</t>
        </is>
      </c>
    </row>
    <row r="694">
      <c r="A694" s="25" t="inlineStr">
        <is>
          <t>691/2016</t>
        </is>
      </c>
      <c r="B694" s="25" t="n">
        <v>411682</v>
      </c>
      <c r="C694" s="25" t="inlineStr">
        <is>
          <t>FAUNA DOMÉSTICA</t>
        </is>
      </c>
      <c r="G694" s="25" t="inlineStr">
        <is>
          <t>maltrato animal</t>
        </is>
      </c>
      <c r="H694" s="25" t="inlineStr">
        <is>
          <t>comunidad</t>
        </is>
      </c>
      <c r="V694" s="25" t="inlineStr">
        <is>
          <t>Ruben Dario Muñoz</t>
        </is>
      </c>
      <c r="W694" s="25" t="inlineStr">
        <is>
          <t>TR</t>
        </is>
      </c>
      <c r="X694" s="25" t="n">
        <v>34</v>
      </c>
      <c r="Y694" s="25" t="inlineStr">
        <is>
          <t>DD</t>
        </is>
      </c>
      <c r="Z694" s="25" t="inlineStr">
        <is>
          <t>SUR</t>
        </is>
      </c>
      <c r="AA694" s="25" t="n">
        <v>29</v>
      </c>
      <c r="AC694" s="25" t="n">
        <v>21</v>
      </c>
      <c r="AF694" s="25" t="inlineStr">
        <is>
          <t>INTERIOR 105</t>
        </is>
      </c>
      <c r="AJ694" s="25" t="inlineStr">
        <is>
          <t>Alto de Misael</t>
        </is>
      </c>
      <c r="AP694" s="34" t="n">
        <v>42613</v>
      </c>
      <c r="AQ694" s="34" t="n">
        <v>42608</v>
      </c>
      <c r="AT694" s="25" t="inlineStr">
        <is>
          <t>Auto de archivo</t>
        </is>
      </c>
    </row>
    <row r="695">
      <c r="A695" s="25" t="inlineStr">
        <is>
          <t>692/2016</t>
        </is>
      </c>
      <c r="B695" s="25" t="n">
        <v>411681</v>
      </c>
      <c r="C695" s="25" t="inlineStr">
        <is>
          <t>FAUNA SILVESTRE</t>
        </is>
      </c>
      <c r="G695" s="25" t="inlineStr">
        <is>
          <t>PRESENCIA DE UN PUMA</t>
        </is>
      </c>
      <c r="H695" s="25" t="inlineStr">
        <is>
          <t>comunidad</t>
        </is>
      </c>
      <c r="S695" s="25" t="inlineStr">
        <is>
          <t>catedral</t>
        </is>
      </c>
      <c r="AG695" s="25" t="inlineStr">
        <is>
          <t>sector la catedral</t>
        </is>
      </c>
      <c r="AP695" s="34" t="n">
        <v>42613</v>
      </c>
      <c r="AQ695" s="34" t="n">
        <v>42608</v>
      </c>
      <c r="AT695" s="25" t="inlineStr">
        <is>
          <t>Auto de archivo</t>
        </is>
      </c>
    </row>
    <row r="696">
      <c r="A696" s="25" t="inlineStr">
        <is>
          <t>693/2016</t>
        </is>
      </c>
      <c r="B696" s="25" t="n">
        <v>411071</v>
      </c>
      <c r="G696" s="25" t="inlineStr">
        <is>
          <t>apoyo logistico a la secretaria de salud ante el control de plagas e insectos (cucarachas)</t>
        </is>
      </c>
      <c r="H696" s="25" t="inlineStr">
        <is>
          <t>de oficio</t>
        </is>
      </c>
      <c r="AG696" s="25" t="inlineStr">
        <is>
          <t>parque principal</t>
        </is>
      </c>
      <c r="AJ696" s="25" t="inlineStr">
        <is>
          <t>Zona Centro</t>
        </is>
      </c>
      <c r="AO696" s="25" t="n">
        <v>9</v>
      </c>
      <c r="AP696" s="34" t="n">
        <v>42613</v>
      </c>
      <c r="AQ696" s="34" t="n">
        <v>42607</v>
      </c>
      <c r="AT696" s="25" t="inlineStr">
        <is>
          <t>Auto de archivo</t>
        </is>
      </c>
    </row>
    <row r="697">
      <c r="A697" s="25" t="inlineStr">
        <is>
          <t>694/2016</t>
        </is>
      </c>
      <c r="B697" s="25" t="n">
        <v>407689</v>
      </c>
      <c r="C697" s="25" t="inlineStr">
        <is>
          <t>AIRE</t>
        </is>
      </c>
      <c r="G697" s="25" t="inlineStr">
        <is>
          <t>material particulado, polisombra</t>
        </is>
      </c>
      <c r="H697" s="25" t="inlineStr">
        <is>
          <t>de oficio</t>
        </is>
      </c>
      <c r="V697" s="25" t="inlineStr">
        <is>
          <t>vi H9</t>
        </is>
      </c>
      <c r="W697" s="25" t="inlineStr">
        <is>
          <t>Kr</t>
        </is>
      </c>
      <c r="X697" s="25" t="n">
        <v>25</v>
      </c>
      <c r="AA697" s="25" t="n">
        <v>39</v>
      </c>
      <c r="AC697" s="25" t="n">
        <v>15</v>
      </c>
      <c r="AD697" s="25" t="inlineStr">
        <is>
          <t>SUR</t>
        </is>
      </c>
      <c r="AH697" s="25" t="inlineStr">
        <is>
          <t>nit:900085852-8</t>
        </is>
      </c>
      <c r="AI697" s="25" t="n">
        <v>3320918</v>
      </c>
      <c r="AJ697" s="25" t="inlineStr">
        <is>
          <t>El Chingui</t>
        </is>
      </c>
      <c r="AO697" s="25" t="n">
        <v>6</v>
      </c>
      <c r="AP697" s="34" t="n">
        <v>42613</v>
      </c>
      <c r="AQ697" s="34" t="n">
        <v>42592</v>
      </c>
      <c r="AT697" s="25" t="inlineStr">
        <is>
          <t>Auto de archivo</t>
        </is>
      </c>
    </row>
    <row r="698">
      <c r="A698" s="25" t="inlineStr">
        <is>
          <t>695/2016</t>
        </is>
      </c>
      <c r="B698" s="25" t="n">
        <v>413022</v>
      </c>
      <c r="C698" s="25" t="inlineStr">
        <is>
          <t>HÍDRICO</t>
        </is>
      </c>
      <c r="G698" s="25" t="inlineStr">
        <is>
          <t>esta panaderia lava el local y vierte toda la grasa al espacio publico</t>
        </is>
      </c>
      <c r="H698" s="25" t="inlineStr">
        <is>
          <t>anonimo</t>
        </is>
      </c>
      <c r="V698" s="25" t="inlineStr">
        <is>
          <t>panaderia pastermin</t>
        </is>
      </c>
      <c r="W698" s="25" t="inlineStr">
        <is>
          <t>CL</t>
        </is>
      </c>
      <c r="X698" s="25" t="n">
        <v>40</v>
      </c>
      <c r="Y698" s="25" t="inlineStr">
        <is>
          <t>B</t>
        </is>
      </c>
      <c r="Z698" s="25" t="inlineStr">
        <is>
          <t>SUR</t>
        </is>
      </c>
      <c r="AA698" s="25" t="n">
        <v>27</v>
      </c>
      <c r="AB698" s="25" t="inlineStr">
        <is>
          <t>D</t>
        </is>
      </c>
      <c r="AC698" s="25" t="n">
        <v>84</v>
      </c>
      <c r="AJ698" s="25" t="inlineStr">
        <is>
          <t xml:space="preserve">La Mina </t>
        </is>
      </c>
      <c r="AO698" s="25" t="n">
        <v>6</v>
      </c>
      <c r="AP698" s="34" t="n">
        <v>42614</v>
      </c>
      <c r="AQ698" s="34" t="n">
        <v>42635</v>
      </c>
      <c r="AT698" s="25" t="inlineStr">
        <is>
          <t>Auto de archivo</t>
        </is>
      </c>
    </row>
    <row r="699">
      <c r="A699" s="25" t="inlineStr">
        <is>
          <t>696/2016</t>
        </is>
      </c>
      <c r="B699" s="25" t="n">
        <v>412970</v>
      </c>
      <c r="C699" s="25" t="inlineStr">
        <is>
          <t>FLORA</t>
        </is>
      </c>
      <c r="G699" s="25" t="inlineStr">
        <is>
          <t>El señor manifiesta que estan talando guadua en un predio del municipio, verigficar con los vecinos del sector</t>
        </is>
      </c>
      <c r="H699" s="25" t="inlineStr">
        <is>
          <t>gustavo arboleda</t>
        </is>
      </c>
      <c r="T699" s="25" t="n">
        <v>70083779</v>
      </c>
      <c r="U699" s="25" t="n">
        <v>3006607995</v>
      </c>
      <c r="V699" s="25" t="inlineStr">
        <is>
          <t>por determinar</t>
        </is>
      </c>
      <c r="W699" s="25" t="inlineStr">
        <is>
          <t>DG</t>
        </is>
      </c>
      <c r="X699" s="25" t="n">
        <v>29</v>
      </c>
      <c r="AA699" s="25" t="n">
        <v>25</v>
      </c>
      <c r="AD699" s="25" t="inlineStr">
        <is>
          <t>SUR</t>
        </is>
      </c>
      <c r="AJ699" s="25" t="inlineStr">
        <is>
          <t>Zuñiga</t>
        </is>
      </c>
      <c r="AO699" s="25" t="n">
        <v>4</v>
      </c>
      <c r="AP699" s="34" t="n">
        <v>42614</v>
      </c>
      <c r="AQ699" s="34" t="n">
        <v>42669</v>
      </c>
      <c r="AT699" s="25" t="inlineStr">
        <is>
          <t>Auto de archivo</t>
        </is>
      </c>
    </row>
    <row r="700">
      <c r="A700" s="25" t="inlineStr">
        <is>
          <t>697/2016</t>
        </is>
      </c>
      <c r="B700" s="25" t="n">
        <v>412560</v>
      </c>
      <c r="D700" s="25" t="inlineStr">
        <is>
          <t>RESIDUOS SOLIDOS</t>
        </is>
      </c>
      <c r="G700" s="25" t="inlineStr">
        <is>
          <t>el residente de esta direccin saca las basuras en dias y fechas no indicadas</t>
        </is>
      </c>
      <c r="H700" s="25" t="inlineStr">
        <is>
          <t>anonimmo</t>
        </is>
      </c>
      <c r="V700" s="25" t="inlineStr">
        <is>
          <t>residente en esta direccion</t>
        </is>
      </c>
      <c r="W700" s="25" t="inlineStr">
        <is>
          <t>Kr</t>
        </is>
      </c>
      <c r="X700" s="25" t="n">
        <v>36</v>
      </c>
      <c r="Z700" s="25" t="inlineStr">
        <is>
          <t>SUR</t>
        </is>
      </c>
      <c r="AA700" s="25" t="n">
        <v>39</v>
      </c>
      <c r="AC700" s="25" t="n">
        <v>33</v>
      </c>
      <c r="AD700" s="25" t="inlineStr">
        <is>
          <t>SUR</t>
        </is>
      </c>
      <c r="AF700" s="25" t="inlineStr">
        <is>
          <t>apto 301</t>
        </is>
      </c>
      <c r="AJ700" s="25" t="inlineStr">
        <is>
          <t>Mesa</t>
        </is>
      </c>
      <c r="AO700" s="25" t="n">
        <v>9</v>
      </c>
      <c r="AP700" s="34" t="n">
        <v>42616</v>
      </c>
      <c r="AQ700" s="34" t="n">
        <v>42636</v>
      </c>
      <c r="AT700" s="25" t="inlineStr">
        <is>
          <t>Auto de archivo</t>
        </is>
      </c>
    </row>
    <row r="701">
      <c r="A701" s="25" t="inlineStr">
        <is>
          <t>698/2016</t>
        </is>
      </c>
      <c r="B701" s="25" t="n">
        <v>405635</v>
      </c>
      <c r="C701" s="25" t="inlineStr">
        <is>
          <t>FAUNA DOMÉSTICA</t>
        </is>
      </c>
      <c r="G701" s="25" t="inlineStr">
        <is>
          <t>dos perrros que son maltratados por su dueño, los perros lloran mucho ademas los dejan solos sin comida</t>
        </is>
      </c>
      <c r="H701" s="25" t="inlineStr">
        <is>
          <t>anonimo</t>
        </is>
      </c>
      <c r="V701" s="25" t="inlineStr">
        <is>
          <t>mario</t>
        </is>
      </c>
      <c r="W701" s="25" t="inlineStr">
        <is>
          <t>DG</t>
        </is>
      </c>
      <c r="X701" s="25" t="n">
        <v>39</v>
      </c>
      <c r="AA701" s="25" t="n">
        <v>33</v>
      </c>
      <c r="AB701" s="25" t="inlineStr">
        <is>
          <t>A</t>
        </is>
      </c>
      <c r="AC701" s="25" t="n">
        <v>12</v>
      </c>
      <c r="AJ701" s="25" t="inlineStr">
        <is>
          <t>La Magnolia</t>
        </is>
      </c>
      <c r="AO701" s="25" t="n">
        <v>9</v>
      </c>
      <c r="AP701" s="34" t="n">
        <v>42616</v>
      </c>
      <c r="AQ701" s="34" t="n">
        <v>42611</v>
      </c>
      <c r="AT701" s="25" t="inlineStr">
        <is>
          <t>Auto de archivo</t>
        </is>
      </c>
    </row>
    <row r="702">
      <c r="A702" s="25" t="inlineStr">
        <is>
          <t>699/2016</t>
        </is>
      </c>
      <c r="B702" s="25" t="inlineStr">
        <is>
          <t>407881 - 0408141</t>
        </is>
      </c>
      <c r="C702" s="25" t="inlineStr">
        <is>
          <t>ESPACIO PUBLICOS VERDES</t>
        </is>
      </c>
      <c r="G702" s="25" t="inlineStr">
        <is>
          <t xml:space="preserve">cambio de piso blando a piso duro </t>
        </is>
      </c>
      <c r="H702" s="25" t="inlineStr">
        <is>
          <t>comunidad</t>
        </is>
      </c>
      <c r="V702" s="25" t="inlineStr">
        <is>
          <t>Gloria Ines Garcia</t>
        </is>
      </c>
      <c r="W702" s="25" t="inlineStr">
        <is>
          <t>Kr</t>
        </is>
      </c>
      <c r="X702" s="25" t="n">
        <v>39</v>
      </c>
      <c r="AA702" s="25" t="n">
        <v>46</v>
      </c>
      <c r="AB702" s="25" t="inlineStr">
        <is>
          <t>D</t>
        </is>
      </c>
      <c r="AC702" s="25" t="n">
        <v>13</v>
      </c>
      <c r="AD702" s="25" t="inlineStr">
        <is>
          <t>SUR</t>
        </is>
      </c>
      <c r="AH702" s="25" t="n">
        <v>42868918</v>
      </c>
      <c r="AI702" s="25" t="n">
        <v>6010263</v>
      </c>
      <c r="AJ702" s="25" t="inlineStr">
        <is>
          <t>El Trianón</t>
        </is>
      </c>
      <c r="AO702" s="25" t="n">
        <v>7</v>
      </c>
      <c r="AP702" s="34" t="n">
        <v>42616</v>
      </c>
      <c r="AQ702" s="34" t="n">
        <v>42593</v>
      </c>
      <c r="AT702" s="25" t="inlineStr">
        <is>
          <t>Auto de archivo</t>
        </is>
      </c>
    </row>
    <row r="703" customFormat="1" s="52">
      <c r="A703" s="52" t="inlineStr">
        <is>
          <t>700/2016</t>
        </is>
      </c>
      <c r="B703" s="52" t="n">
        <v>412971</v>
      </c>
      <c r="C703" s="52" t="inlineStr">
        <is>
          <t>FAUNA DOMÉSTICA</t>
        </is>
      </c>
      <c r="G703" s="52" t="inlineStr">
        <is>
          <t>perro que a tenido varios ataques dentro de la unidad con otros caninos - (Raza bulli americano) hay tres quejas de ataque.</t>
        </is>
      </c>
      <c r="H703" s="52" t="inlineStr">
        <is>
          <t>juan diego velasquez - Claudia Cadena - Victoria Diaz</t>
        </is>
      </c>
      <c r="I703" s="52" t="inlineStr">
        <is>
          <t>CL</t>
        </is>
      </c>
      <c r="J703" s="52" t="n">
        <v>37</v>
      </c>
      <c r="K703" s="52" t="inlineStr">
        <is>
          <t>b</t>
        </is>
      </c>
      <c r="L703" s="52" t="inlineStr">
        <is>
          <t>SUR</t>
        </is>
      </c>
      <c r="M703" s="52" t="n">
        <v>28</v>
      </c>
      <c r="N703" s="52" t="inlineStr">
        <is>
          <t>c</t>
        </is>
      </c>
      <c r="O703" s="52" t="n">
        <v>1</v>
      </c>
      <c r="S703" s="52" t="inlineStr">
        <is>
          <t>unidad las brujas</t>
        </is>
      </c>
      <c r="T703" s="52" t="n">
        <v>71634386</v>
      </c>
      <c r="U703" s="52" t="n">
        <v>3117698349</v>
      </c>
      <c r="V703" s="52" t="inlineStr">
        <is>
          <t>Federico Henao y manuela</t>
        </is>
      </c>
      <c r="W703" s="52" t="inlineStr">
        <is>
          <t>CL</t>
        </is>
      </c>
      <c r="X703" s="52" t="n">
        <v>37</v>
      </c>
      <c r="Y703" s="52" t="inlineStr">
        <is>
          <t>b</t>
        </is>
      </c>
      <c r="Z703" s="52" t="inlineStr">
        <is>
          <t>SUR</t>
        </is>
      </c>
      <c r="AA703" s="52" t="n">
        <v>28</v>
      </c>
      <c r="AB703" s="52" t="inlineStr">
        <is>
          <t>C</t>
        </is>
      </c>
      <c r="AC703" s="52" t="n">
        <v>1</v>
      </c>
      <c r="AJ703" s="52" t="inlineStr">
        <is>
          <t>Loma de las Brujas</t>
        </is>
      </c>
      <c r="AO703" s="52" t="n">
        <v>10</v>
      </c>
      <c r="AP703" s="85" t="n">
        <v>42616</v>
      </c>
      <c r="AQ703" s="85" t="n">
        <v>42685</v>
      </c>
      <c r="AT703" s="52" t="inlineStr">
        <is>
          <t>Auto de archivo</t>
        </is>
      </c>
      <c r="AV703" s="53" t="n"/>
      <c r="AW703" s="53" t="n"/>
      <c r="AX703" s="53" t="n"/>
      <c r="AY703" s="53" t="n"/>
      <c r="AZ703" s="53" t="n"/>
      <c r="BA703" s="53" t="n"/>
      <c r="BB703" s="53" t="n"/>
      <c r="BC703" s="53" t="n"/>
      <c r="BD703" s="53" t="n"/>
      <c r="BE703" s="53" t="n"/>
      <c r="BF703" s="53" t="n"/>
      <c r="BG703" s="53" t="n"/>
      <c r="BH703" s="53" t="n"/>
      <c r="BI703" s="53" t="n"/>
      <c r="BJ703" s="53" t="n"/>
      <c r="BK703" s="53" t="n"/>
      <c r="BL703" s="53" t="n"/>
      <c r="BM703" s="53" t="n"/>
      <c r="BN703" s="53" t="n"/>
      <c r="BO703" s="53" t="n"/>
      <c r="BP703" s="53" t="n"/>
      <c r="BQ703" s="53" t="n"/>
      <c r="BR703" s="53" t="n"/>
      <c r="BS703" s="53" t="n"/>
      <c r="BT703" s="53" t="n"/>
      <c r="BU703" s="53" t="n"/>
      <c r="BV703" s="53" t="n"/>
      <c r="BW703" s="53" t="n"/>
      <c r="BX703" s="53" t="n"/>
      <c r="BY703" s="53" t="n"/>
      <c r="BZ703" s="53" t="n"/>
      <c r="CA703" s="53" t="n"/>
      <c r="CB703" s="53" t="n"/>
      <c r="CC703" s="53" t="n"/>
      <c r="CD703" s="53" t="n"/>
      <c r="CE703" s="53" t="n"/>
      <c r="CF703" s="53" t="n"/>
      <c r="CG703" s="53" t="n"/>
      <c r="CH703" s="53" t="n"/>
    </row>
    <row r="704" customFormat="1" s="79">
      <c r="A704" s="79" t="inlineStr">
        <is>
          <t>701/2016</t>
        </is>
      </c>
      <c r="B704" s="79" t="inlineStr">
        <is>
          <t>consecutivo             671             412607</t>
        </is>
      </c>
      <c r="C704" s="79" t="inlineStr">
        <is>
          <t>FAUNA DOMÉSTICA</t>
        </is>
      </c>
      <c r="G704" s="79" t="inlineStr">
        <is>
          <t>sacan los perros hacer sus necesidades y no recojen</t>
        </is>
      </c>
      <c r="H704" s="79" t="inlineStr">
        <is>
          <t>anonimo</t>
        </is>
      </c>
      <c r="V704" s="79" t="inlineStr">
        <is>
          <t>por determinar</t>
        </is>
      </c>
      <c r="W704" s="79" t="inlineStr">
        <is>
          <t>TR</t>
        </is>
      </c>
      <c r="X704" s="79" t="n">
        <v>36</v>
      </c>
      <c r="Z704" s="79" t="inlineStr">
        <is>
          <t>SUR</t>
        </is>
      </c>
      <c r="AA704" s="79" t="n">
        <v>33</v>
      </c>
      <c r="AG704" s="79" t="inlineStr">
        <is>
          <t>POR LA NORMAL</t>
        </is>
      </c>
      <c r="AJ704" s="79" t="inlineStr">
        <is>
          <t>Mesa</t>
        </is>
      </c>
      <c r="AO704" s="79" t="n">
        <v>9</v>
      </c>
      <c r="AP704" s="80" t="n">
        <v>42616</v>
      </c>
      <c r="AQ704" s="80" t="n">
        <v>42563</v>
      </c>
      <c r="AT704" s="79" t="inlineStr">
        <is>
          <t>Auto de archivo</t>
        </is>
      </c>
      <c r="AV704" s="81" t="n"/>
      <c r="AW704" s="81" t="n"/>
      <c r="AX704" s="81" t="n"/>
      <c r="AY704" s="81" t="n"/>
      <c r="AZ704" s="81" t="n"/>
      <c r="BA704" s="81" t="n"/>
      <c r="BB704" s="81" t="n"/>
      <c r="BC704" s="81" t="n"/>
      <c r="BD704" s="81" t="n"/>
      <c r="BE704" s="81" t="n"/>
      <c r="BF704" s="81" t="n"/>
      <c r="BG704" s="81" t="n"/>
      <c r="BH704" s="81" t="n"/>
      <c r="BI704" s="81" t="n"/>
      <c r="BJ704" s="81" t="n"/>
      <c r="BK704" s="81" t="n"/>
      <c r="BL704" s="81" t="n"/>
      <c r="BM704" s="81" t="n"/>
      <c r="BN704" s="81" t="n"/>
      <c r="BO704" s="81" t="n"/>
      <c r="BP704" s="81" t="n"/>
      <c r="BQ704" s="81" t="n"/>
      <c r="BR704" s="81" t="n"/>
      <c r="BS704" s="81" t="n"/>
      <c r="BT704" s="81" t="n"/>
      <c r="BU704" s="81" t="n"/>
      <c r="BV704" s="81" t="n"/>
      <c r="BW704" s="81" t="n"/>
      <c r="BX704" s="81" t="n"/>
      <c r="BY704" s="81" t="n"/>
      <c r="BZ704" s="81" t="n"/>
      <c r="CA704" s="81" t="n"/>
      <c r="CB704" s="81" t="n"/>
      <c r="CC704" s="81" t="n"/>
      <c r="CD704" s="81" t="n"/>
      <c r="CE704" s="81" t="n"/>
      <c r="CF704" s="81" t="n"/>
      <c r="CG704" s="81" t="n"/>
      <c r="CH704" s="81" t="n"/>
    </row>
    <row r="705">
      <c r="A705" s="25" t="inlineStr">
        <is>
          <t>702/2016</t>
        </is>
      </c>
      <c r="B705" s="25" t="n">
        <v>413182</v>
      </c>
      <c r="C705" s="25" t="inlineStr">
        <is>
          <t>FAUNA DOMÉSTICA</t>
        </is>
      </c>
      <c r="G705" s="25" t="inlineStr">
        <is>
          <t xml:space="preserve">tienen 4 perros y no le recogen el excremento si no que lo tapan y los vecinos no aguantamos el mosquero </t>
        </is>
      </c>
      <c r="H705" s="25" t="inlineStr">
        <is>
          <t>comunidad</t>
        </is>
      </c>
      <c r="V705" s="25" t="inlineStr">
        <is>
          <t>luisa</t>
        </is>
      </c>
      <c r="W705" s="25" t="inlineStr">
        <is>
          <t>Kr</t>
        </is>
      </c>
      <c r="X705" s="25" t="n">
        <v>24</v>
      </c>
      <c r="Y705" s="25" t="inlineStr">
        <is>
          <t>f</t>
        </is>
      </c>
      <c r="AA705" s="25" t="n">
        <v>40</v>
      </c>
      <c r="AC705" s="25" t="n">
        <v>141</v>
      </c>
      <c r="AD705" s="25" t="inlineStr">
        <is>
          <t>SUR</t>
        </is>
      </c>
      <c r="AF705" s="25" t="inlineStr">
        <is>
          <t>casa 116</t>
        </is>
      </c>
      <c r="AJ705" s="25" t="inlineStr">
        <is>
          <t>El Salado</t>
        </is>
      </c>
      <c r="AO705" s="25" t="n">
        <v>6</v>
      </c>
      <c r="AP705" s="34" t="n">
        <v>42616</v>
      </c>
      <c r="AQ705" s="34" t="n">
        <v>42623</v>
      </c>
      <c r="AT705" s="25" t="inlineStr">
        <is>
          <t>Auto de archivo</t>
        </is>
      </c>
    </row>
    <row r="706">
      <c r="A706" s="25" t="inlineStr">
        <is>
          <t>703/2016</t>
        </is>
      </c>
      <c r="B706" s="25" t="n">
        <v>413359</v>
      </c>
      <c r="C706" s="25" t="inlineStr">
        <is>
          <t>FAUNA DOMÉSTICA</t>
        </is>
      </c>
      <c r="G706" s="25" t="inlineStr">
        <is>
          <t xml:space="preserve">un pitbull mordio a mi hija, entro empujo a la perra siempre le tira a los niños me mordio a la niña en la cara </t>
        </is>
      </c>
      <c r="H706" s="25" t="inlineStr">
        <is>
          <t>Matha Cecilia Mejia</t>
        </is>
      </c>
      <c r="V706" s="25" t="inlineStr">
        <is>
          <t>Tatian Mejia</t>
        </is>
      </c>
      <c r="W706" s="25" t="inlineStr">
        <is>
          <t>Kr</t>
        </is>
      </c>
      <c r="X706" s="25" t="n">
        <v>42</v>
      </c>
      <c r="Y706" s="25" t="inlineStr">
        <is>
          <t>A</t>
        </is>
      </c>
      <c r="AA706" s="25" t="n">
        <v>26</v>
      </c>
      <c r="AB706" s="25" t="inlineStr">
        <is>
          <t>A</t>
        </is>
      </c>
      <c r="AC706" s="25" t="n">
        <v>57</v>
      </c>
      <c r="AD706" s="25" t="inlineStr">
        <is>
          <t>SUR</t>
        </is>
      </c>
      <c r="AJ706" s="25" t="inlineStr">
        <is>
          <t>Las Orquideas</t>
        </is>
      </c>
      <c r="AO706" s="25" t="n">
        <v>3</v>
      </c>
      <c r="AP706" s="34" t="n">
        <v>42616</v>
      </c>
      <c r="AQ706" s="34" t="n">
        <v>42636</v>
      </c>
      <c r="AT706" s="25" t="inlineStr">
        <is>
          <t>Auto de archivo</t>
        </is>
      </c>
    </row>
    <row r="707">
      <c r="A707" s="25" t="inlineStr">
        <is>
          <t>704/2016</t>
        </is>
      </c>
      <c r="B707" s="25" t="n">
        <v>413326</v>
      </c>
      <c r="D707" s="25" t="inlineStr">
        <is>
          <t>RESIDUOS SOLIDOS</t>
        </is>
      </c>
      <c r="G707" s="25" t="inlineStr">
        <is>
          <t>arrojan basuras de restaurante cascara de platano,papa y yuca</t>
        </is>
      </c>
      <c r="H707" s="25" t="inlineStr">
        <is>
          <t>Margarita Ochoa</t>
        </is>
      </c>
      <c r="I707" s="25" t="inlineStr">
        <is>
          <t>TR</t>
        </is>
      </c>
      <c r="J707" s="25" t="n">
        <v>35</v>
      </c>
      <c r="K707" s="25" t="inlineStr">
        <is>
          <t>A</t>
        </is>
      </c>
      <c r="L707" s="25" t="inlineStr">
        <is>
          <t>SUR</t>
        </is>
      </c>
      <c r="M707" s="25" t="n">
        <v>33</v>
      </c>
      <c r="N707" s="25" t="inlineStr">
        <is>
          <t>A</t>
        </is>
      </c>
      <c r="O707" s="25" t="n">
        <v>20</v>
      </c>
      <c r="U707" s="25" t="n">
        <v>2703637</v>
      </c>
      <c r="V707" s="25" t="inlineStr">
        <is>
          <t>por determinar</t>
        </is>
      </c>
      <c r="AJ707" s="25" t="inlineStr">
        <is>
          <t>La Magnolia</t>
        </is>
      </c>
      <c r="AO707" s="25" t="n">
        <v>9</v>
      </c>
      <c r="AP707" s="34" t="n">
        <v>42616</v>
      </c>
      <c r="AQ707" s="34" t="n">
        <v>42625</v>
      </c>
      <c r="AT707" s="25" t="inlineStr">
        <is>
          <t>Auto de archivo</t>
        </is>
      </c>
    </row>
    <row r="708">
      <c r="A708" s="25" t="inlineStr">
        <is>
          <t>705/2016</t>
        </is>
      </c>
      <c r="B708" s="25" t="n">
        <v>412624</v>
      </c>
      <c r="G708" s="25" t="inlineStr">
        <is>
          <t>manejo adecuado de obra OPERATIVO</t>
        </is>
      </c>
      <c r="H708" s="25" t="inlineStr">
        <is>
          <t>de oficio</t>
        </is>
      </c>
      <c r="V708" s="25" t="inlineStr">
        <is>
          <t xml:space="preserve">terranova </t>
        </is>
      </c>
      <c r="AJ708" s="25" t="inlineStr">
        <is>
          <t>La Sebastiana</t>
        </is>
      </c>
      <c r="AO708" s="25" t="n">
        <v>3</v>
      </c>
      <c r="AP708" s="34" t="n">
        <v>42616</v>
      </c>
      <c r="AQ708" s="34" t="n">
        <v>42672</v>
      </c>
      <c r="AT708" s="25" t="inlineStr">
        <is>
          <t>Auto de archivo</t>
        </is>
      </c>
    </row>
    <row r="709">
      <c r="A709" s="25" t="inlineStr">
        <is>
          <t>706/2016</t>
        </is>
      </c>
      <c r="B709" s="25" t="n">
        <v>412623</v>
      </c>
      <c r="C709" s="25" t="inlineStr">
        <is>
          <t>HÍDRICO</t>
        </is>
      </c>
      <c r="D709" s="25" t="inlineStr">
        <is>
          <t>RESIDUO ESPECIAL</t>
        </is>
      </c>
      <c r="E709" s="25" t="n">
        <v>5</v>
      </c>
      <c r="G709" s="25" t="inlineStr">
        <is>
          <t>Vertimiento de aguas sedimentadas a afluente</t>
        </is>
      </c>
      <c r="H709" s="25" t="inlineStr">
        <is>
          <t>de oficio</t>
        </is>
      </c>
      <c r="V709" s="25" t="inlineStr">
        <is>
          <t>high swites</t>
        </is>
      </c>
      <c r="AG709" s="25" t="inlineStr">
        <is>
          <t xml:space="preserve">via aeropuerto </t>
        </is>
      </c>
      <c r="AH709" s="25" t="inlineStr">
        <is>
          <t>900681715-3</t>
        </is>
      </c>
      <c r="AI709" s="25" t="n">
        <v>3212008496</v>
      </c>
      <c r="AJ709" s="25" t="inlineStr">
        <is>
          <t>Las Palmas</t>
        </is>
      </c>
      <c r="AO709" s="25" t="n">
        <v>12</v>
      </c>
      <c r="AP709" s="34" t="n">
        <v>42616</v>
      </c>
      <c r="AQ709" s="34" t="n">
        <v>42611</v>
      </c>
      <c r="AT709" s="25" t="inlineStr">
        <is>
          <t>Auto de archivo</t>
        </is>
      </c>
    </row>
    <row r="710">
      <c r="A710" s="25" t="inlineStr">
        <is>
          <t>707/2016</t>
        </is>
      </c>
      <c r="B710" s="25" t="n">
        <v>388283</v>
      </c>
      <c r="D710" s="25" t="inlineStr">
        <is>
          <t>RESIDUOS SOLIDOS</t>
        </is>
      </c>
      <c r="E710" s="25" t="n">
        <v>3</v>
      </c>
      <c r="G710" s="25" t="inlineStr">
        <is>
          <t>mal manejo de residuos solidos</t>
        </is>
      </c>
      <c r="H710" s="25" t="inlineStr">
        <is>
          <t>de oficio</t>
        </is>
      </c>
      <c r="V710" s="25" t="inlineStr">
        <is>
          <t xml:space="preserve">fernando duque </t>
        </is>
      </c>
      <c r="W710" s="25" t="inlineStr">
        <is>
          <t>Kr</t>
        </is>
      </c>
      <c r="X710" s="25" t="n">
        <v>34</v>
      </c>
      <c r="Y710" s="25" t="inlineStr">
        <is>
          <t>A</t>
        </is>
      </c>
      <c r="AA710" s="25" t="n">
        <v>39</v>
      </c>
      <c r="AC710" s="25" t="n">
        <v>66</v>
      </c>
      <c r="AD710" s="25" t="inlineStr">
        <is>
          <t>SUR</t>
        </is>
      </c>
      <c r="AH710" s="25" t="n">
        <v>70903268</v>
      </c>
      <c r="AI710" s="25" t="n">
        <v>3006770851</v>
      </c>
      <c r="AJ710" s="25" t="inlineStr">
        <is>
          <t>Mesa</t>
        </is>
      </c>
      <c r="AO710" s="25" t="n">
        <v>9</v>
      </c>
      <c r="AP710" s="34" t="n">
        <v>42618</v>
      </c>
      <c r="AQ710" s="34" t="n">
        <v>42446</v>
      </c>
      <c r="AT710" s="25" t="inlineStr">
        <is>
          <t>Auto de archivo</t>
        </is>
      </c>
    </row>
    <row r="711">
      <c r="A711" s="25" t="inlineStr">
        <is>
          <t>708/2016</t>
        </is>
      </c>
      <c r="B711" s="25" t="n">
        <v>413498</v>
      </c>
      <c r="C711" s="25" t="inlineStr">
        <is>
          <t>SUELO</t>
        </is>
      </c>
      <c r="G711" s="25" t="inlineStr">
        <is>
          <t>cambio de piso blando a piso duro</t>
        </is>
      </c>
      <c r="H711" s="25" t="inlineStr">
        <is>
          <t>de oficio</t>
        </is>
      </c>
      <c r="V711" s="25" t="inlineStr">
        <is>
          <t>maria teresa gil</t>
        </is>
      </c>
      <c r="W711" s="25" t="inlineStr">
        <is>
          <t>CL</t>
        </is>
      </c>
      <c r="X711" s="25" t="n">
        <v>44</v>
      </c>
      <c r="Y711" s="25" t="inlineStr">
        <is>
          <t>B</t>
        </is>
      </c>
      <c r="Z711" s="25" t="inlineStr">
        <is>
          <t>SUR</t>
        </is>
      </c>
      <c r="AA711" s="25" t="n">
        <v>42</v>
      </c>
      <c r="AB711" s="25" t="inlineStr">
        <is>
          <t>B</t>
        </is>
      </c>
      <c r="AC711" s="25" t="n">
        <v>13</v>
      </c>
      <c r="AH711" s="25" t="n">
        <v>21250902</v>
      </c>
      <c r="AI711" s="25" t="n">
        <v>2987149</v>
      </c>
      <c r="AJ711" s="25" t="inlineStr">
        <is>
          <t>La Paz</t>
        </is>
      </c>
      <c r="AO711" s="25" t="n">
        <v>7</v>
      </c>
      <c r="AP711" s="34" t="n">
        <v>42618</v>
      </c>
      <c r="AQ711" s="34" t="n">
        <v>42618</v>
      </c>
      <c r="AT711" s="25" t="inlineStr">
        <is>
          <t>Auto de archivo</t>
        </is>
      </c>
    </row>
    <row r="712">
      <c r="A712" s="25" t="inlineStr">
        <is>
          <t>709/2016</t>
        </is>
      </c>
      <c r="B712" s="25" t="n">
        <v>388286</v>
      </c>
      <c r="D712" s="25" t="inlineStr">
        <is>
          <t>RESIDUOS SOLIDOS</t>
        </is>
      </c>
      <c r="E712" s="25" t="n">
        <v>3</v>
      </c>
      <c r="G712" s="25" t="inlineStr">
        <is>
          <t>mal manejo de residuos solidos</t>
        </is>
      </c>
      <c r="H712" s="25" t="inlineStr">
        <is>
          <t>de oficio</t>
        </is>
      </c>
      <c r="V712" s="25" t="inlineStr">
        <is>
          <t>santiago de jesus mejia</t>
        </is>
      </c>
      <c r="W712" s="25" t="inlineStr">
        <is>
          <t>CL</t>
        </is>
      </c>
      <c r="X712" s="25" t="n">
        <v>40</v>
      </c>
      <c r="Y712" s="25" t="inlineStr">
        <is>
          <t>B</t>
        </is>
      </c>
      <c r="Z712" s="25" t="inlineStr">
        <is>
          <t>SUR</t>
        </is>
      </c>
      <c r="AA712" s="25" t="n">
        <v>27</v>
      </c>
      <c r="AC712" s="25" t="n">
        <v>42</v>
      </c>
      <c r="AH712" s="25" t="n">
        <v>70556013</v>
      </c>
      <c r="AJ712" s="25" t="inlineStr">
        <is>
          <t>San Rafael</t>
        </is>
      </c>
      <c r="AO712" s="25" t="n">
        <v>6</v>
      </c>
      <c r="AP712" s="34" t="n">
        <v>42618</v>
      </c>
      <c r="AQ712" s="34" t="n">
        <v>42424</v>
      </c>
      <c r="AT712" s="25" t="inlineStr">
        <is>
          <t>Auto de archivo</t>
        </is>
      </c>
    </row>
    <row r="713">
      <c r="A713" s="25" t="inlineStr">
        <is>
          <t>710/2016</t>
        </is>
      </c>
      <c r="B713" s="25" t="n">
        <v>413658</v>
      </c>
      <c r="C713" s="25" t="inlineStr">
        <is>
          <t>AIRE</t>
        </is>
      </c>
      <c r="E713" s="25" t="n">
        <v>10</v>
      </c>
      <c r="G713" s="25" t="inlineStr">
        <is>
          <t>realiza quemas sin los controles y las autorizaciones que exige la normatividad vigente</t>
        </is>
      </c>
      <c r="H713" s="25" t="inlineStr">
        <is>
          <t>de oficio</t>
        </is>
      </c>
      <c r="V713" s="25" t="inlineStr">
        <is>
          <t>Mario Aguirre Arias</t>
        </is>
      </c>
      <c r="AH713" s="25" t="n">
        <v>71555296</v>
      </c>
      <c r="AI713" s="25" t="n">
        <v>3861908</v>
      </c>
      <c r="AJ713" s="25" t="inlineStr">
        <is>
          <t>Las Palmas</t>
        </is>
      </c>
      <c r="AO713" s="25" t="n">
        <v>12</v>
      </c>
      <c r="AP713" s="34" t="n">
        <v>42618</v>
      </c>
      <c r="AQ713" s="34" t="n">
        <v>42410</v>
      </c>
      <c r="AT713" s="25" t="inlineStr">
        <is>
          <t>Auto de archivo</t>
        </is>
      </c>
    </row>
    <row r="714">
      <c r="A714" s="25" t="inlineStr">
        <is>
          <t>711/2016</t>
        </is>
      </c>
      <c r="B714" s="25" t="inlineStr">
        <is>
          <t>413657 (anexo 157611)</t>
        </is>
      </c>
      <c r="D714" s="25" t="inlineStr">
        <is>
          <t>RESIDUOS SOLIDOS</t>
        </is>
      </c>
      <c r="E714" s="25" t="n">
        <v>1</v>
      </c>
      <c r="G714" s="25" t="inlineStr">
        <is>
          <t>MAL MANEJO DE RESIDUOS SOLIDOS</t>
        </is>
      </c>
      <c r="H714" s="25" t="inlineStr">
        <is>
          <t>de oficio</t>
        </is>
      </c>
      <c r="V714" s="25" t="inlineStr">
        <is>
          <t>leonel valencia Muñoz</t>
        </is>
      </c>
      <c r="W714" s="25" t="inlineStr">
        <is>
          <t>CL</t>
        </is>
      </c>
      <c r="X714" s="25" t="n">
        <v>38</v>
      </c>
      <c r="Y714" s="25" t="inlineStr">
        <is>
          <t>A</t>
        </is>
      </c>
      <c r="Z714" s="25" t="inlineStr">
        <is>
          <t>SUR</t>
        </is>
      </c>
      <c r="AA714" s="25" t="n">
        <v>38</v>
      </c>
      <c r="AC714" s="25" t="n">
        <v>15</v>
      </c>
      <c r="AH714" s="25" t="n">
        <v>3572765</v>
      </c>
      <c r="AI714" s="25" t="n">
        <v>6027912</v>
      </c>
      <c r="AJ714" s="25" t="inlineStr">
        <is>
          <t>Mesa</t>
        </is>
      </c>
      <c r="AO714" s="25" t="n">
        <v>9</v>
      </c>
      <c r="AP714" s="34" t="n">
        <v>42618</v>
      </c>
      <c r="AQ714" s="34" t="n">
        <v>42551</v>
      </c>
      <c r="AT714" s="25" t="inlineStr">
        <is>
          <t>Auto de archivo</t>
        </is>
      </c>
    </row>
    <row r="715">
      <c r="A715" s="25" t="inlineStr">
        <is>
          <t>712/2016</t>
        </is>
      </c>
      <c r="B715" s="25" t="n">
        <v>413659</v>
      </c>
      <c r="C715" s="25" t="inlineStr">
        <is>
          <t>ESPACIO PUBLICOS VERDES</t>
        </is>
      </c>
      <c r="G715" s="25" t="inlineStr">
        <is>
          <t>persona que no permite el desarrollo normal de los arboles</t>
        </is>
      </c>
      <c r="H715" s="25" t="inlineStr">
        <is>
          <t>jose</t>
        </is>
      </c>
      <c r="U715" s="25" t="n">
        <v>3012675680</v>
      </c>
      <c r="V715" s="25" t="inlineStr">
        <is>
          <t>por determinar</t>
        </is>
      </c>
      <c r="AG715" s="25" t="inlineStr">
        <is>
          <t>las brujas</t>
        </is>
      </c>
      <c r="AJ715" s="25" t="inlineStr">
        <is>
          <t>Loma de las Brujas</t>
        </is>
      </c>
      <c r="AO715" s="25" t="n">
        <v>5</v>
      </c>
      <c r="AP715" s="34" t="n">
        <v>42618</v>
      </c>
      <c r="AQ715" s="34" t="n">
        <v>42621</v>
      </c>
      <c r="AT715" s="25" t="inlineStr">
        <is>
          <t>Auto de archivo</t>
        </is>
      </c>
    </row>
    <row r="716">
      <c r="A716" s="25" t="inlineStr">
        <is>
          <t>713/2016</t>
        </is>
      </c>
      <c r="B716" s="25" t="n">
        <v>413660</v>
      </c>
      <c r="C716" s="25" t="inlineStr">
        <is>
          <t>HÍDRICO</t>
        </is>
      </c>
      <c r="G716" s="25" t="inlineStr">
        <is>
          <t>la quebrada cerca de la glorieta de sancho paisa esta pasando muy sucia y estan virtiendo con olores muy fuertes</t>
        </is>
      </c>
      <c r="H716" s="25" t="inlineStr">
        <is>
          <t>comunidad</t>
        </is>
      </c>
      <c r="V716" s="25" t="inlineStr">
        <is>
          <t>por determinar</t>
        </is>
      </c>
      <c r="AG716" s="25" t="inlineStr">
        <is>
          <t>kilometro 17 via las palmas</t>
        </is>
      </c>
      <c r="AJ716" s="25" t="inlineStr">
        <is>
          <t>Las Palmas</t>
        </is>
      </c>
      <c r="AO716" s="25" t="n">
        <v>12</v>
      </c>
      <c r="AP716" s="34" t="n">
        <v>42618</v>
      </c>
      <c r="AQ716" s="34" t="n">
        <v>42670</v>
      </c>
      <c r="AT716" s="25" t="inlineStr">
        <is>
          <t>Auto de archivo</t>
        </is>
      </c>
    </row>
    <row r="717">
      <c r="A717" s="42" t="inlineStr">
        <is>
          <t>714-2016</t>
        </is>
      </c>
      <c r="B717" s="25" t="inlineStr">
        <is>
          <t>conexo con 643-2016</t>
        </is>
      </c>
      <c r="C717" s="25" t="inlineStr">
        <is>
          <t>HÍDRICO</t>
        </is>
      </c>
      <c r="F717" s="25" t="inlineStr">
        <is>
          <t>Proyecto Bramasole</t>
        </is>
      </c>
      <c r="G717" s="25" t="inlineStr">
        <is>
          <t>control ambiental obra</t>
        </is>
      </c>
      <c r="H717" s="25" t="inlineStr">
        <is>
          <t>De oficio</t>
        </is>
      </c>
      <c r="R717" s="25" t="inlineStr">
        <is>
          <t>No reporta</t>
        </is>
      </c>
      <c r="S717" s="25" t="inlineStr">
        <is>
          <t>No reporta</t>
        </is>
      </c>
      <c r="T717" s="25" t="inlineStr">
        <is>
          <t>No reporta</t>
        </is>
      </c>
      <c r="U717" s="25" t="n">
        <v>3394072</v>
      </c>
      <c r="V717" s="25" t="inlineStr">
        <is>
          <t>Poryecto Parcelación Bramasole - Ubicca Constructora S.A.S</t>
        </is>
      </c>
      <c r="AG717" s="25" t="inlineStr">
        <is>
          <t>predio 027</t>
        </is>
      </c>
      <c r="AH717" s="25" t="inlineStr">
        <is>
          <t>900.476.010-1</t>
        </is>
      </c>
      <c r="AI717" s="25" t="n">
        <v>3862099</v>
      </c>
      <c r="AJ717" s="25" t="inlineStr">
        <is>
          <t>Pantanillo</t>
        </is>
      </c>
      <c r="AK717" s="25" t="inlineStr">
        <is>
          <t>Pantanillo</t>
        </is>
      </c>
      <c r="AO717" s="25" t="n">
        <v>13</v>
      </c>
      <c r="AP717" s="34" t="n">
        <v>42606</v>
      </c>
      <c r="AQ717" s="34" t="n">
        <v>42606</v>
      </c>
      <c r="AS717" s="25" t="inlineStr">
        <is>
          <t>Ley 1333 de 2009</t>
        </is>
      </c>
      <c r="AT717" s="25" t="inlineStr">
        <is>
          <t>Auto de archivo</t>
        </is>
      </c>
      <c r="AV717" s="38" t="n"/>
      <c r="AX717" s="38" t="n"/>
    </row>
    <row r="718">
      <c r="A718" s="25" t="inlineStr">
        <is>
          <t>715/2016</t>
        </is>
      </c>
      <c r="B718" s="25" t="n">
        <v>413882</v>
      </c>
      <c r="C718" s="25" t="inlineStr">
        <is>
          <t>FLORA</t>
        </is>
      </c>
      <c r="G718" s="25" t="inlineStr">
        <is>
          <t>esta familia esta loteando la finca en horas de la noche estan tumbando el bosque</t>
        </is>
      </c>
      <c r="H718" s="25" t="inlineStr">
        <is>
          <t>anonima</t>
        </is>
      </c>
      <c r="V718" s="25" t="inlineStr">
        <is>
          <t xml:space="preserve">Maria Eugenia Rios </t>
        </is>
      </c>
      <c r="AG718" s="25" t="inlineStr">
        <is>
          <t>vereda perico</t>
        </is>
      </c>
      <c r="AH718" s="25" t="n">
        <v>39443783</v>
      </c>
      <c r="AI718" s="25" t="n">
        <v>3105429116</v>
      </c>
      <c r="AJ718" s="25" t="inlineStr">
        <is>
          <t>Perico</t>
        </is>
      </c>
      <c r="AK718" s="25" t="inlineStr">
        <is>
          <t>Perico</t>
        </is>
      </c>
      <c r="AO718" s="25" t="n">
        <v>13</v>
      </c>
      <c r="AP718" s="34" t="n">
        <v>42619</v>
      </c>
      <c r="AQ718" s="34" t="n">
        <v>42668</v>
      </c>
      <c r="AT718" s="25" t="inlineStr">
        <is>
          <t>Auto de archivo</t>
        </is>
      </c>
    </row>
    <row r="719">
      <c r="A719" s="25" t="inlineStr">
        <is>
          <t>716/2016</t>
        </is>
      </c>
      <c r="B719" s="25" t="inlineStr">
        <is>
          <t>oficio 190</t>
        </is>
      </c>
      <c r="C719" s="25" t="inlineStr">
        <is>
          <t>FAUNA DOMÉSTICA</t>
        </is>
      </c>
      <c r="G719" s="25" t="inlineStr">
        <is>
          <t xml:space="preserve">pastor aleman que se salio del proyecto la reserva y ataco a mi perro causandole varias hereidas </t>
        </is>
      </c>
      <c r="H719" s="25" t="inlineStr">
        <is>
          <t xml:space="preserve">clara elena fernandez sanin </t>
        </is>
      </c>
      <c r="S719" s="25" t="inlineStr">
        <is>
          <t>vereda las palmas</t>
        </is>
      </c>
      <c r="T719" s="25" t="n">
        <v>39450539</v>
      </c>
      <c r="U719" s="25" t="n">
        <v>3015904242</v>
      </c>
      <c r="V719" s="25" t="inlineStr">
        <is>
          <t xml:space="preserve">proyecto la reserva y/o empresa de seguridad Dogman </t>
        </is>
      </c>
      <c r="AG719" s="25" t="inlineStr">
        <is>
          <t>palmas</t>
        </is>
      </c>
      <c r="AJ719" s="25" t="inlineStr">
        <is>
          <t>Las Palmas</t>
        </is>
      </c>
      <c r="AO719" s="25" t="n">
        <v>12</v>
      </c>
      <c r="AP719" s="34" t="n">
        <v>42619</v>
      </c>
      <c r="AT719" s="25" t="inlineStr">
        <is>
          <t>Auto de archivo</t>
        </is>
      </c>
    </row>
    <row r="720">
      <c r="A720" s="25" t="inlineStr">
        <is>
          <t>717/2016</t>
        </is>
      </c>
      <c r="B720" s="25" t="n">
        <v>413886</v>
      </c>
      <c r="D720" s="25" t="inlineStr">
        <is>
          <t>RESIDUO ESPECIAL</t>
        </is>
      </c>
      <c r="G720" s="25" t="inlineStr">
        <is>
          <t>los residentes de este apartamento del segundo piso se fueron y dejaron todos los escombros en el primer piso</t>
        </is>
      </c>
      <c r="H720" s="25" t="inlineStr">
        <is>
          <t>anonimo</t>
        </is>
      </c>
      <c r="V720" s="25" t="inlineStr">
        <is>
          <t>resdente segundo piso</t>
        </is>
      </c>
      <c r="W720" s="25" t="inlineStr">
        <is>
          <t>CL</t>
        </is>
      </c>
      <c r="X720" s="25" t="n">
        <v>25</v>
      </c>
      <c r="Y720" s="25" t="inlineStr">
        <is>
          <t>c</t>
        </is>
      </c>
      <c r="Z720" s="25" t="inlineStr">
        <is>
          <t>SUR</t>
        </is>
      </c>
      <c r="AA720" s="25" t="n">
        <v>45</v>
      </c>
      <c r="AC720" s="25" t="n">
        <v>15</v>
      </c>
      <c r="AJ720" s="25" t="inlineStr">
        <is>
          <t>Jardines</t>
        </is>
      </c>
      <c r="AO720" s="25" t="n">
        <v>2</v>
      </c>
      <c r="AP720" s="34" t="n">
        <v>42619</v>
      </c>
      <c r="AQ720" s="34" t="n">
        <v>42619</v>
      </c>
      <c r="AT720" s="25" t="inlineStr">
        <is>
          <t>Auto de archivo</t>
        </is>
      </c>
    </row>
    <row r="721">
      <c r="A721" s="25" t="inlineStr">
        <is>
          <t>718/2106</t>
        </is>
      </c>
      <c r="B721" s="25" t="n">
        <v>413885</v>
      </c>
      <c r="G721" s="25" t="inlineStr">
        <is>
          <t>en esta  direccion hay una marranera que ocasiona muy malos olores</t>
        </is>
      </c>
      <c r="H721" s="25" t="inlineStr">
        <is>
          <t>anonimo</t>
        </is>
      </c>
      <c r="V721" s="25" t="inlineStr">
        <is>
          <t>nelson chaverra</t>
        </is>
      </c>
      <c r="W721" s="25" t="inlineStr">
        <is>
          <t>Kr</t>
        </is>
      </c>
      <c r="X721" s="25" t="n">
        <v>48</v>
      </c>
      <c r="AA721" s="25" t="n">
        <v>49</v>
      </c>
      <c r="AB721" s="25" t="inlineStr">
        <is>
          <t>b</t>
        </is>
      </c>
      <c r="AC721" s="25" t="n">
        <v>26</v>
      </c>
      <c r="AD721" s="25" t="inlineStr">
        <is>
          <t>SUR</t>
        </is>
      </c>
      <c r="AJ721" s="25" t="inlineStr">
        <is>
          <t>Las Casitas</t>
        </is>
      </c>
      <c r="AO721" s="25" t="n">
        <v>8</v>
      </c>
      <c r="AP721" s="34" t="n">
        <v>42619</v>
      </c>
      <c r="AQ721" s="34" t="n">
        <v>42661</v>
      </c>
      <c r="AT721" s="25" t="inlineStr">
        <is>
          <t>Auto de archivo</t>
        </is>
      </c>
    </row>
    <row r="722">
      <c r="A722" s="25" t="inlineStr">
        <is>
          <t>719/2016</t>
        </is>
      </c>
      <c r="B722" s="25" t="n">
        <v>413754</v>
      </c>
      <c r="D722" s="25" t="inlineStr">
        <is>
          <t>RESIDUO ESPECIAL</t>
        </is>
      </c>
      <c r="G722" s="25" t="inlineStr">
        <is>
          <t>residuos biologicos y residuales por parte de veterinario</t>
        </is>
      </c>
      <c r="H722" s="25" t="inlineStr">
        <is>
          <t>comunidad</t>
        </is>
      </c>
      <c r="V722" s="25" t="inlineStr">
        <is>
          <t>Quatro Canina</t>
        </is>
      </c>
      <c r="W722" s="25" t="inlineStr">
        <is>
          <t>CL</t>
        </is>
      </c>
      <c r="X722" s="25" t="n">
        <v>36</v>
      </c>
      <c r="Z722" s="25" t="inlineStr">
        <is>
          <t>SUR</t>
        </is>
      </c>
      <c r="AA722" s="25" t="n">
        <v>22</v>
      </c>
      <c r="AC722" s="25" t="n">
        <v>5</v>
      </c>
      <c r="AF722" s="25" t="inlineStr">
        <is>
          <t>casa 160</t>
        </is>
      </c>
      <c r="AJ722" s="25" t="inlineStr">
        <is>
          <t>El Chocho</t>
        </is>
      </c>
      <c r="AO722" s="25" t="n">
        <v>5</v>
      </c>
      <c r="AP722" s="34" t="n">
        <v>42619</v>
      </c>
      <c r="AQ722" s="34" t="n">
        <v>42625</v>
      </c>
      <c r="AT722" s="25" t="inlineStr">
        <is>
          <t>Auto de archivo</t>
        </is>
      </c>
    </row>
    <row r="723">
      <c r="A723" s="25" t="inlineStr">
        <is>
          <t>720/2016</t>
        </is>
      </c>
      <c r="B723" s="25" t="inlineStr">
        <is>
          <t>oficio 189 - (160sae16103510 26-10-2016)</t>
        </is>
      </c>
      <c r="C723" s="25" t="inlineStr">
        <is>
          <t>HÍDRICO</t>
        </is>
      </c>
      <c r="F723" s="25" t="inlineStr">
        <is>
          <t>Centro Comercial Viva Palma</t>
        </is>
      </c>
      <c r="G723" s="25" t="inlineStr">
        <is>
          <t>vertimiento de aguas residuales provenientes del centro comencial VIVA PALMA</t>
        </is>
      </c>
      <c r="H723" s="25" t="inlineStr">
        <is>
          <t>oficio</t>
        </is>
      </c>
      <c r="V723" s="25" t="inlineStr">
        <is>
          <t>centro comercial viva palma</t>
        </is>
      </c>
      <c r="AG723" s="25" t="inlineStr">
        <is>
          <t>las palmas</t>
        </is>
      </c>
      <c r="AJ723" s="25" t="inlineStr">
        <is>
          <t>Las Palmas</t>
        </is>
      </c>
      <c r="AO723" s="25" t="n">
        <v>12</v>
      </c>
      <c r="AP723" s="34" t="n">
        <v>42619</v>
      </c>
      <c r="AQ723" s="34" t="n">
        <v>42703</v>
      </c>
      <c r="AS723" s="25" t="inlineStr">
        <is>
          <t>Ley 1333 de 2009</t>
        </is>
      </c>
      <c r="AT723" s="25" t="inlineStr">
        <is>
          <t>Auto de archivo</t>
        </is>
      </c>
      <c r="AU723" s="25" t="inlineStr">
        <is>
          <t>Remitido a Corantioquia</t>
        </is>
      </c>
    </row>
    <row r="724">
      <c r="A724" s="25" t="inlineStr">
        <is>
          <t>721/2016</t>
        </is>
      </c>
      <c r="B724" s="25" t="n">
        <v>413568</v>
      </c>
      <c r="D724" s="25" t="inlineStr">
        <is>
          <t>RESIDUOS SOLIDOS</t>
        </is>
      </c>
      <c r="G724" s="25" t="inlineStr">
        <is>
          <t>sencibilizar por mal manejo de residuos solidos sacan la basura en dias y horarios que no son</t>
        </is>
      </c>
      <c r="H724" s="25" t="inlineStr">
        <is>
          <t>comunidad</t>
        </is>
      </c>
      <c r="U724" s="25" t="n">
        <v>31165701226</v>
      </c>
      <c r="V724" s="25" t="inlineStr">
        <is>
          <t>comunidad</t>
        </is>
      </c>
      <c r="W724" s="25" t="inlineStr">
        <is>
          <t>Kr</t>
        </is>
      </c>
      <c r="X724" s="25" t="n">
        <v>45</v>
      </c>
      <c r="AA724" s="25" t="n">
        <v>39</v>
      </c>
      <c r="AB724" s="25" t="inlineStr">
        <is>
          <t>b</t>
        </is>
      </c>
      <c r="AC724" s="25" t="n">
        <v>5</v>
      </c>
      <c r="AJ724" s="25" t="inlineStr">
        <is>
          <t>Alcalá</t>
        </is>
      </c>
      <c r="AO724" s="25" t="n">
        <v>8</v>
      </c>
      <c r="AP724" s="34" t="n">
        <v>42619</v>
      </c>
      <c r="AQ724" s="34" t="n">
        <v>42646</v>
      </c>
      <c r="AT724" s="25" t="inlineStr">
        <is>
          <t>Auto de archivo</t>
        </is>
      </c>
    </row>
    <row r="725">
      <c r="A725" s="25" t="inlineStr">
        <is>
          <t>722/2016</t>
        </is>
      </c>
      <c r="B725" s="25" t="n">
        <v>414004</v>
      </c>
      <c r="D725" s="25" t="inlineStr">
        <is>
          <t>RESIDUOS SOLIDOS</t>
        </is>
      </c>
      <c r="G725" s="25" t="inlineStr">
        <is>
          <t xml:space="preserve">en todo el frentre de la casa de mi hermana todos los dias hay basuras ocasionandole malos olores, problemas de salud </t>
        </is>
      </c>
      <c r="H725" s="25" t="inlineStr">
        <is>
          <t>mary luz Diaz Galindo</t>
        </is>
      </c>
      <c r="I725" s="25" t="inlineStr">
        <is>
          <t>KR</t>
        </is>
      </c>
      <c r="J725" s="25" t="n">
        <v>27</v>
      </c>
      <c r="K725" s="25" t="inlineStr">
        <is>
          <t>A</t>
        </is>
      </c>
      <c r="M725" s="25" t="n">
        <v>41</v>
      </c>
      <c r="O725" s="25" t="n">
        <v>95</v>
      </c>
      <c r="P725" s="25" t="inlineStr">
        <is>
          <t>sur</t>
        </is>
      </c>
      <c r="T725" s="25" t="n">
        <v>43739705</v>
      </c>
      <c r="U725" s="25" t="inlineStr">
        <is>
          <t>3336121-6006673</t>
        </is>
      </c>
      <c r="V725" s="25" t="inlineStr">
        <is>
          <t>comunidad</t>
        </is>
      </c>
      <c r="AJ725" s="25" t="inlineStr">
        <is>
          <t>San José</t>
        </is>
      </c>
      <c r="AO725" s="25" t="n">
        <v>6</v>
      </c>
      <c r="AP725" s="34" t="n">
        <v>42619</v>
      </c>
      <c r="AQ725" s="34" t="n">
        <v>42628</v>
      </c>
      <c r="AT725" s="25" t="inlineStr">
        <is>
          <t>Auto de archivo</t>
        </is>
      </c>
    </row>
    <row r="726">
      <c r="A726" s="25" t="inlineStr">
        <is>
          <t>723/2016</t>
        </is>
      </c>
      <c r="B726" s="25" t="n">
        <v>413883</v>
      </c>
      <c r="C726" s="25" t="inlineStr">
        <is>
          <t>FAUNA DOMÉSTICA</t>
        </is>
      </c>
      <c r="G726" s="25" t="inlineStr">
        <is>
          <t xml:space="preserve">el señor Guillermo mesa esta haciendo una adecuacion sin ninguna norma para llevar semovientes en un lote de 25 metros cuadrados solicitu que se verifique la licencia por que alli no existen pesebreras </t>
        </is>
      </c>
      <c r="H726" s="25" t="inlineStr">
        <is>
          <t>Andres Restrepo Echavarria</t>
        </is>
      </c>
      <c r="I726" s="25" t="inlineStr">
        <is>
          <t>cl</t>
        </is>
      </c>
      <c r="J726" s="25" t="n">
        <v>36</v>
      </c>
      <c r="K726" s="25" t="inlineStr">
        <is>
          <t>d</t>
        </is>
      </c>
      <c r="L726" s="25" t="inlineStr">
        <is>
          <t>SUR</t>
        </is>
      </c>
      <c r="M726" s="25" t="n">
        <v>24</v>
      </c>
      <c r="O726" s="25" t="n">
        <v>120</v>
      </c>
      <c r="T726" s="25" t="n">
        <v>70546385</v>
      </c>
      <c r="U726" s="25" t="n">
        <v>3122589642</v>
      </c>
      <c r="V726" s="25" t="inlineStr">
        <is>
          <t xml:space="preserve">Felipe Restrepo- guillermo mesa </t>
        </is>
      </c>
      <c r="W726" s="25" t="inlineStr">
        <is>
          <t>CL</t>
        </is>
      </c>
      <c r="X726" s="25" t="n">
        <v>36</v>
      </c>
      <c r="Y726" s="25" t="inlineStr">
        <is>
          <t>d</t>
        </is>
      </c>
      <c r="Z726" s="25" t="inlineStr">
        <is>
          <t>SUR</t>
        </is>
      </c>
      <c r="AA726" s="25" t="n">
        <v>24</v>
      </c>
      <c r="AC726" s="25" t="n">
        <v>120</v>
      </c>
      <c r="AI726" s="25" t="n">
        <v>3117250445</v>
      </c>
      <c r="AJ726" s="25" t="inlineStr">
        <is>
          <t>El Escobero</t>
        </is>
      </c>
      <c r="AO726" s="25" t="n">
        <v>10</v>
      </c>
      <c r="AP726" s="34" t="n">
        <v>42619</v>
      </c>
      <c r="AQ726" s="34" t="n">
        <v>42639</v>
      </c>
      <c r="AT726" s="25" t="inlineStr">
        <is>
          <t>Auto de archivo</t>
        </is>
      </c>
    </row>
    <row r="727" ht="15.75" customHeight="1">
      <c r="A727" s="25" t="inlineStr">
        <is>
          <t>724/2016</t>
        </is>
      </c>
      <c r="B727" s="25" t="n">
        <v>414734</v>
      </c>
      <c r="C727" s="25" t="inlineStr">
        <is>
          <t>HÍDRICO</t>
        </is>
      </c>
      <c r="G727" s="25" t="inlineStr">
        <is>
          <t>los lunes y los jueves que pasa la basura hay un vertimiento de aguas negras a la quebrada la mina honda, este vertimiento es arriba de la unidad puebla</t>
        </is>
      </c>
      <c r="H727" s="25" t="inlineStr">
        <is>
          <t xml:space="preserve">alberto duque  </t>
        </is>
      </c>
      <c r="I727" s="25" t="inlineStr">
        <is>
          <t>CL</t>
        </is>
      </c>
      <c r="J727" s="25" t="n">
        <v>27</v>
      </c>
      <c r="K727" s="25" t="inlineStr">
        <is>
          <t>d</t>
        </is>
      </c>
      <c r="L727" s="25" t="inlineStr">
        <is>
          <t>SUR</t>
        </is>
      </c>
      <c r="M727" s="25" t="n">
        <v>27</v>
      </c>
      <c r="N727" s="25" t="inlineStr">
        <is>
          <t>c</t>
        </is>
      </c>
      <c r="O727" s="25" t="n">
        <v>150</v>
      </c>
      <c r="V727" s="25" t="inlineStr">
        <is>
          <t>por determinar</t>
        </is>
      </c>
      <c r="AJ727" s="25" t="inlineStr">
        <is>
          <t>El Esmeraldal</t>
        </is>
      </c>
      <c r="AO727" s="25" t="n">
        <v>4</v>
      </c>
      <c r="AP727" s="34" t="n">
        <v>42622</v>
      </c>
      <c r="AQ727" s="34" t="n">
        <v>42642</v>
      </c>
      <c r="AT727" s="25" t="inlineStr">
        <is>
          <t>Auto de archivo</t>
        </is>
      </c>
    </row>
    <row r="728">
      <c r="A728" s="25" t="inlineStr">
        <is>
          <t>725/2016</t>
        </is>
      </c>
      <c r="B728" s="25" t="n">
        <v>414735</v>
      </c>
      <c r="C728" s="25" t="inlineStr">
        <is>
          <t>FLORA</t>
        </is>
      </c>
      <c r="G728" s="25" t="inlineStr">
        <is>
          <t>hicieron una tala del guadual que estaba en el retiro de la quebrada donde tienen una compostera</t>
        </is>
      </c>
      <c r="H728" s="25" t="inlineStr">
        <is>
          <t>alberto duque</t>
        </is>
      </c>
      <c r="I728" s="25" t="inlineStr">
        <is>
          <t>CL</t>
        </is>
      </c>
      <c r="J728" s="25" t="n">
        <v>27</v>
      </c>
      <c r="K728" s="25" t="inlineStr">
        <is>
          <t>d</t>
        </is>
      </c>
      <c r="L728" s="25" t="inlineStr">
        <is>
          <t>SUR</t>
        </is>
      </c>
      <c r="M728" s="25" t="n">
        <v>27</v>
      </c>
      <c r="N728" s="25" t="inlineStr">
        <is>
          <t>c</t>
        </is>
      </c>
      <c r="O728" s="25" t="n">
        <v>150</v>
      </c>
      <c r="V728" s="25" t="inlineStr">
        <is>
          <t>unidad residencial puebla</t>
        </is>
      </c>
      <c r="W728" s="25" t="inlineStr">
        <is>
          <t>CL</t>
        </is>
      </c>
      <c r="X728" s="25" t="n">
        <v>27</v>
      </c>
      <c r="Y728" s="25" t="inlineStr">
        <is>
          <t>d</t>
        </is>
      </c>
      <c r="Z728" s="25" t="inlineStr">
        <is>
          <t>sur</t>
        </is>
      </c>
      <c r="AA728" s="25" t="n">
        <v>27</v>
      </c>
      <c r="AB728" s="25" t="inlineStr">
        <is>
          <t>c</t>
        </is>
      </c>
      <c r="AC728" s="25" t="n">
        <v>150</v>
      </c>
      <c r="AJ728" s="25" t="inlineStr">
        <is>
          <t>El Esmeraldal</t>
        </is>
      </c>
      <c r="AO728" s="25" t="n">
        <v>4</v>
      </c>
      <c r="AP728" s="34" t="n">
        <v>42622</v>
      </c>
      <c r="AQ728" s="34" t="n">
        <v>42640</v>
      </c>
      <c r="AT728" s="25" t="inlineStr">
        <is>
          <t>Auto de archivo</t>
        </is>
      </c>
    </row>
    <row r="729">
      <c r="A729" s="25" t="inlineStr">
        <is>
          <t>726/2016</t>
        </is>
      </c>
      <c r="B729" s="25" t="n">
        <v>414005</v>
      </c>
      <c r="C729" s="25" t="inlineStr">
        <is>
          <t>FLORA</t>
        </is>
      </c>
      <c r="G729" s="25" t="inlineStr">
        <is>
          <t>arbol en riesgo sobre cablead de energia tambien afecta la vivienda del peticionario</t>
        </is>
      </c>
      <c r="H729" s="25" t="inlineStr">
        <is>
          <t xml:space="preserve">francisco lopera toro </t>
        </is>
      </c>
      <c r="I729" s="25" t="inlineStr">
        <is>
          <t>CL</t>
        </is>
      </c>
      <c r="J729" s="25" t="n">
        <v>36</v>
      </c>
      <c r="L729" s="25" t="inlineStr">
        <is>
          <t>sur</t>
        </is>
      </c>
      <c r="M729" s="25" t="n">
        <v>24</v>
      </c>
      <c r="O729" s="25" t="n">
        <v>6</v>
      </c>
      <c r="R729" s="25" t="inlineStr">
        <is>
          <t>interior 119</t>
        </is>
      </c>
      <c r="V729" s="25" t="inlineStr">
        <is>
          <t xml:space="preserve">encenillos la calleja </t>
        </is>
      </c>
      <c r="W729" s="25" t="inlineStr">
        <is>
          <t>CL</t>
        </is>
      </c>
      <c r="X729" s="25" t="n">
        <v>36</v>
      </c>
      <c r="Z729" s="25" t="inlineStr">
        <is>
          <t>SUR</t>
        </is>
      </c>
      <c r="AA729" s="25" t="n">
        <v>24</v>
      </c>
      <c r="AG729" s="25" t="inlineStr">
        <is>
          <t>loma del chocho</t>
        </is>
      </c>
      <c r="AJ729" s="25" t="inlineStr">
        <is>
          <t>El Chocho</t>
        </is>
      </c>
      <c r="AO729" s="25" t="n">
        <v>5</v>
      </c>
      <c r="AP729" s="34" t="n">
        <v>42622</v>
      </c>
      <c r="AQ729" s="34" t="n">
        <v>42639</v>
      </c>
      <c r="AT729" s="25" t="inlineStr">
        <is>
          <t>Auto de archivo</t>
        </is>
      </c>
    </row>
    <row r="730">
      <c r="A730" s="25" t="inlineStr">
        <is>
          <t>727/2016</t>
        </is>
      </c>
      <c r="B730" s="25" t="n">
        <v>414656</v>
      </c>
      <c r="C730" s="25" t="inlineStr">
        <is>
          <t>FLORA</t>
        </is>
      </c>
      <c r="G730" s="25" t="inlineStr">
        <is>
          <t>daño en palmas afectado por la vivienda de la direccion perjudicante</t>
        </is>
      </c>
      <c r="H730" s="25" t="inlineStr">
        <is>
          <t>comunidad</t>
        </is>
      </c>
      <c r="V730" s="25" t="inlineStr">
        <is>
          <t>por determinar</t>
        </is>
      </c>
      <c r="W730" s="25" t="inlineStr">
        <is>
          <t>Kr</t>
        </is>
      </c>
      <c r="X730" s="25" t="n">
        <v>46</v>
      </c>
      <c r="AA730" s="25" t="n">
        <v>25</v>
      </c>
      <c r="AC730" s="25" t="n">
        <v>32</v>
      </c>
      <c r="AD730" s="25" t="inlineStr">
        <is>
          <t>sur</t>
        </is>
      </c>
      <c r="AF730" s="25" t="inlineStr">
        <is>
          <t>casa 30</t>
        </is>
      </c>
      <c r="AG730" s="25" t="inlineStr">
        <is>
          <t>villa grande</t>
        </is>
      </c>
      <c r="AJ730" s="25" t="inlineStr">
        <is>
          <t>Zuñiga</t>
        </is>
      </c>
      <c r="AO730" s="25" t="n">
        <v>4</v>
      </c>
      <c r="AP730" s="34" t="n">
        <v>42622</v>
      </c>
      <c r="AQ730" s="34" t="n">
        <v>42646</v>
      </c>
      <c r="AT730" s="25" t="inlineStr">
        <is>
          <t>Auto de archivo</t>
        </is>
      </c>
    </row>
    <row r="731">
      <c r="A731" s="25" t="inlineStr">
        <is>
          <t>728/2016</t>
        </is>
      </c>
      <c r="B731" s="25" t="n">
        <v>412841</v>
      </c>
      <c r="C731" s="25" t="inlineStr">
        <is>
          <t>HÍDRICO</t>
        </is>
      </c>
      <c r="G731" s="25" t="inlineStr">
        <is>
          <t>descarga de agua de lavadero sobre via publica</t>
        </is>
      </c>
      <c r="H731" s="25" t="inlineStr">
        <is>
          <t>de oficio</t>
        </is>
      </c>
      <c r="V731" s="25" t="inlineStr">
        <is>
          <t>Antonio Jose Velasquez</t>
        </is>
      </c>
      <c r="AG731" s="25" t="inlineStr">
        <is>
          <t>sector los velasquez</t>
        </is>
      </c>
      <c r="AI731" s="25" t="n">
        <v>5381029</v>
      </c>
      <c r="AJ731" s="25" t="inlineStr">
        <is>
          <t>Las Palmas</t>
        </is>
      </c>
      <c r="AO731" s="25" t="n">
        <v>12</v>
      </c>
      <c r="AP731" s="34" t="n">
        <v>42622</v>
      </c>
      <c r="AQ731" s="34" t="n">
        <v>42603</v>
      </c>
      <c r="AT731" s="25" t="inlineStr">
        <is>
          <t>Auto de archivo</t>
        </is>
      </c>
    </row>
    <row r="732">
      <c r="A732" s="25" t="inlineStr">
        <is>
          <t>729/2016</t>
        </is>
      </c>
      <c r="B732" s="25" t="n">
        <v>413539</v>
      </c>
      <c r="C732" s="25" t="inlineStr">
        <is>
          <t>AIRE</t>
        </is>
      </c>
      <c r="D732" s="25" t="inlineStr">
        <is>
          <t>RESIDUO ESPECIAL</t>
        </is>
      </c>
      <c r="E732" s="25" t="n">
        <v>10</v>
      </c>
      <c r="G732" s="25" t="inlineStr">
        <is>
          <t>quema peligrosa</t>
        </is>
      </c>
      <c r="H732" s="25" t="inlineStr">
        <is>
          <t>de oficio</t>
        </is>
      </c>
      <c r="V732" s="25" t="inlineStr">
        <is>
          <t xml:space="preserve">parcelacion reservas del bosque </t>
        </is>
      </c>
      <c r="AG732" s="25" t="inlineStr">
        <is>
          <t xml:space="preserve">las palmas </t>
        </is>
      </c>
      <c r="AH732" s="25" t="n">
        <v>98549601</v>
      </c>
      <c r="AI732" s="25" t="n">
        <v>3104448616</v>
      </c>
      <c r="AJ732" s="25" t="inlineStr">
        <is>
          <t>Las Palmas</t>
        </is>
      </c>
      <c r="AO732" s="25" t="n">
        <v>12</v>
      </c>
      <c r="AP732" s="34" t="n">
        <v>42622</v>
      </c>
      <c r="AQ732" s="34" t="n">
        <v>42614</v>
      </c>
      <c r="AT732" s="25" t="inlineStr">
        <is>
          <t>Auto de archivo</t>
        </is>
      </c>
    </row>
    <row r="733">
      <c r="A733" s="25" t="inlineStr">
        <is>
          <t>730/2016</t>
        </is>
      </c>
      <c r="B733" s="25" t="n">
        <v>147405</v>
      </c>
      <c r="D733" s="25" t="inlineStr">
        <is>
          <t>RESIDUOS SOLIDOS</t>
        </is>
      </c>
      <c r="G733" s="25" t="inlineStr">
        <is>
          <t>inadecuada disposicion de residuos solidos iandecuada disposicion de excrettas y proliferacion de vectores</t>
        </is>
      </c>
      <c r="H733" s="25" t="inlineStr">
        <is>
          <t>comunidad</t>
        </is>
      </c>
      <c r="I733" s="25" t="inlineStr">
        <is>
          <t>CL</t>
        </is>
      </c>
      <c r="J733" s="25" t="n">
        <v>40</v>
      </c>
      <c r="K733" s="25" t="inlineStr">
        <is>
          <t>b</t>
        </is>
      </c>
      <c r="L733" s="25" t="inlineStr">
        <is>
          <t>SUR</t>
        </is>
      </c>
      <c r="M733" s="25" t="n">
        <v>42</v>
      </c>
      <c r="N733" s="25" t="inlineStr">
        <is>
          <t>a</t>
        </is>
      </c>
      <c r="S733" s="25" t="inlineStr">
        <is>
          <t>esquina</t>
        </is>
      </c>
      <c r="V733" s="25" t="inlineStr">
        <is>
          <t>comunidad</t>
        </is>
      </c>
      <c r="W733" s="25" t="inlineStr">
        <is>
          <t>CL</t>
        </is>
      </c>
      <c r="X733" s="25" t="n">
        <v>46</v>
      </c>
      <c r="Y733" s="25" t="inlineStr">
        <is>
          <t>b</t>
        </is>
      </c>
      <c r="Z733" s="25" t="inlineStr">
        <is>
          <t>SUR</t>
        </is>
      </c>
      <c r="AA733" s="25" t="n">
        <v>42</v>
      </c>
      <c r="AB733" s="25" t="inlineStr">
        <is>
          <t>a</t>
        </is>
      </c>
      <c r="AJ733" s="25" t="inlineStr">
        <is>
          <t>La Paz</t>
        </is>
      </c>
      <c r="AO733" s="25" t="n">
        <v>7</v>
      </c>
      <c r="AP733" s="34" t="n">
        <v>42622</v>
      </c>
      <c r="AQ733" s="34" t="n">
        <v>42628</v>
      </c>
      <c r="AT733" s="25" t="inlineStr">
        <is>
          <t>Auto de archivo</t>
        </is>
      </c>
    </row>
    <row r="734">
      <c r="A734" s="25" t="inlineStr">
        <is>
          <t>731/2016</t>
        </is>
      </c>
      <c r="B734" s="25" t="n">
        <v>414185</v>
      </c>
      <c r="D734" s="25" t="inlineStr">
        <is>
          <t>RESIDUOS SOLIDOS</t>
        </is>
      </c>
      <c r="G734" s="25" t="inlineStr">
        <is>
          <t>INADECUADA DISPOPSICION DE RESIDUOS SOLIDOS</t>
        </is>
      </c>
      <c r="H734" s="25" t="inlineStr">
        <is>
          <t>COMUNIDAD</t>
        </is>
      </c>
      <c r="V734" s="25" t="inlineStr">
        <is>
          <t>Gladis Amparo Castaño</t>
        </is>
      </c>
      <c r="W734" s="25" t="inlineStr">
        <is>
          <t>CL</t>
        </is>
      </c>
      <c r="X734" s="25" t="n">
        <v>25</v>
      </c>
      <c r="Y734" s="25" t="inlineStr">
        <is>
          <t>c</t>
        </is>
      </c>
      <c r="Z734" s="25" t="inlineStr">
        <is>
          <t>SUR</t>
        </is>
      </c>
      <c r="AA734" s="25" t="n">
        <v>45</v>
      </c>
      <c r="AC734" s="25" t="n">
        <v>15</v>
      </c>
      <c r="AF734" s="25" t="inlineStr">
        <is>
          <t>apartamento 201</t>
        </is>
      </c>
      <c r="AJ734" s="25" t="inlineStr">
        <is>
          <t>Jardines</t>
        </is>
      </c>
      <c r="AO734" s="25" t="n">
        <v>2</v>
      </c>
      <c r="AP734" s="34" t="n">
        <v>42622</v>
      </c>
      <c r="AQ734" s="34" t="n">
        <v>42619</v>
      </c>
      <c r="AT734" s="25" t="inlineStr">
        <is>
          <t>Auto de archivo</t>
        </is>
      </c>
    </row>
    <row r="735">
      <c r="A735" s="25" t="inlineStr">
        <is>
          <t>732/2016</t>
        </is>
      </c>
      <c r="B735" s="25" t="n">
        <v>414628</v>
      </c>
      <c r="C735" s="25" t="inlineStr">
        <is>
          <t>FLORA</t>
        </is>
      </c>
      <c r="G735" s="25" t="inlineStr">
        <is>
          <t>arbol en riesgo de caida</t>
        </is>
      </c>
      <c r="H735" s="25" t="inlineStr">
        <is>
          <t>unidad residencial siempre verde</t>
        </is>
      </c>
      <c r="I735" s="25" t="inlineStr">
        <is>
          <t>CL</t>
        </is>
      </c>
      <c r="J735" s="25" t="n">
        <v>27</v>
      </c>
      <c r="K735" s="25" t="inlineStr">
        <is>
          <t>d</t>
        </is>
      </c>
      <c r="L735" s="25" t="inlineStr">
        <is>
          <t>SUR</t>
        </is>
      </c>
      <c r="M735" s="25" t="n">
        <v>27</v>
      </c>
      <c r="N735" s="25" t="inlineStr">
        <is>
          <t>b</t>
        </is>
      </c>
      <c r="O735" s="25" t="n">
        <v>80</v>
      </c>
      <c r="U735" s="25" t="n">
        <v>3360497</v>
      </c>
      <c r="V735" s="25" t="inlineStr">
        <is>
          <t xml:space="preserve">Martha leidy herrera </t>
        </is>
      </c>
      <c r="W735" s="25" t="inlineStr">
        <is>
          <t>CL</t>
        </is>
      </c>
      <c r="X735" s="25" t="n">
        <v>36</v>
      </c>
      <c r="Z735" s="25" t="inlineStr">
        <is>
          <t>SUR</t>
        </is>
      </c>
      <c r="AA735" s="25" t="n">
        <v>27</v>
      </c>
      <c r="AB735" s="25" t="inlineStr">
        <is>
          <t>B</t>
        </is>
      </c>
      <c r="AC735" s="25" t="n">
        <v>4</v>
      </c>
      <c r="AF735" s="25" t="inlineStr">
        <is>
          <t>CASA 162</t>
        </is>
      </c>
      <c r="AI735" s="25" t="n">
        <v>3361767</v>
      </c>
      <c r="AJ735" s="25" t="inlineStr">
        <is>
          <t>Inmaculada</t>
        </is>
      </c>
      <c r="AO735" s="25" t="n">
        <v>5</v>
      </c>
      <c r="AP735" s="34" t="n">
        <v>42622</v>
      </c>
      <c r="AQ735" s="34" t="n">
        <v>42620</v>
      </c>
      <c r="AT735" s="25" t="inlineStr">
        <is>
          <t>Auto de archivo</t>
        </is>
      </c>
    </row>
    <row r="736">
      <c r="A736" s="25" t="inlineStr">
        <is>
          <t>733/2016</t>
        </is>
      </c>
      <c r="B736" s="25" t="n">
        <v>414562</v>
      </c>
      <c r="D736" s="25" t="inlineStr">
        <is>
          <t>RESIDUO ESPECIAL</t>
        </is>
      </c>
      <c r="G736" s="25" t="inlineStr">
        <is>
          <t>escombros en espacio publico</t>
        </is>
      </c>
      <c r="H736" s="25" t="inlineStr">
        <is>
          <t>oficio</t>
        </is>
      </c>
      <c r="V736" s="25" t="inlineStr">
        <is>
          <t>Claudia Mercedes Gomez</t>
        </is>
      </c>
      <c r="W736" s="25" t="inlineStr">
        <is>
          <t>CL</t>
        </is>
      </c>
      <c r="X736" s="25" t="n">
        <v>39</v>
      </c>
      <c r="Z736" s="25" t="inlineStr">
        <is>
          <t>SUR</t>
        </is>
      </c>
      <c r="AA736" s="25" t="n">
        <v>44</v>
      </c>
      <c r="AB736" s="25" t="inlineStr">
        <is>
          <t>A</t>
        </is>
      </c>
      <c r="AC736" s="25" t="n">
        <v>14</v>
      </c>
      <c r="AJ736" s="25" t="inlineStr">
        <is>
          <t>Alcalá</t>
        </is>
      </c>
      <c r="AO736" s="25" t="n">
        <v>8</v>
      </c>
      <c r="AP736" s="34" t="n">
        <v>42622</v>
      </c>
      <c r="AQ736" s="34" t="n">
        <v>43723</v>
      </c>
      <c r="AT736" s="25" t="inlineStr">
        <is>
          <t>Auto de archivo</t>
        </is>
      </c>
    </row>
    <row r="737">
      <c r="A737" s="25" t="inlineStr">
        <is>
          <t>734/2016</t>
        </is>
      </c>
      <c r="B737" s="25" t="inlineStr">
        <is>
          <t>412328-389876-390287</t>
        </is>
      </c>
      <c r="C737" s="25" t="inlineStr">
        <is>
          <t>FAUNA DOMÉSTICA</t>
        </is>
      </c>
      <c r="G737" s="25" t="inlineStr">
        <is>
          <t>en esta casa tienen una cantida enorme de perros con olores terribles y demaciada bulla son aproximadamente 20 perros y palomas tambien</t>
        </is>
      </c>
      <c r="H737" s="25" t="inlineStr">
        <is>
          <t>sonia yepes</t>
        </is>
      </c>
      <c r="T737" s="25" t="n">
        <v>43440319</v>
      </c>
      <c r="U737" s="25" t="n">
        <v>6008011</v>
      </c>
      <c r="V737" s="25" t="inlineStr">
        <is>
          <t>por determinar</t>
        </is>
      </c>
      <c r="W737" s="25" t="inlineStr">
        <is>
          <t>Kr</t>
        </is>
      </c>
      <c r="X737" s="25" t="n">
        <v>26</v>
      </c>
      <c r="AA737" s="25" t="n">
        <v>40</v>
      </c>
      <c r="AB737" s="25" t="inlineStr">
        <is>
          <t>b</t>
        </is>
      </c>
      <c r="AC737" s="25" t="n">
        <v>120</v>
      </c>
      <c r="AD737" s="25" t="inlineStr">
        <is>
          <t>SUR</t>
        </is>
      </c>
      <c r="AJ737" s="25" t="inlineStr">
        <is>
          <t xml:space="preserve">La Mina </t>
        </is>
      </c>
      <c r="AO737" s="25" t="n">
        <v>6</v>
      </c>
      <c r="AP737" s="34" t="n">
        <v>42622</v>
      </c>
      <c r="AQ737" s="34" t="n">
        <v>43724</v>
      </c>
      <c r="AT737" s="25" t="inlineStr">
        <is>
          <t>Auto de archivo</t>
        </is>
      </c>
    </row>
    <row r="738">
      <c r="A738" s="25" t="inlineStr">
        <is>
          <t>735/2016</t>
        </is>
      </c>
      <c r="B738" s="25" t="inlineStr">
        <is>
          <t>392677-400409</t>
        </is>
      </c>
      <c r="C738" s="25" t="inlineStr">
        <is>
          <t>FAUNA DOMÉSTICA</t>
        </is>
      </c>
      <c r="G738" s="25" t="inlineStr">
        <is>
          <t>tiene una golden la cual esta en muy mal estado, esta generando olores y los pelos estan por debajo de la puerta esta generando incovenientes de salud a los vecinos</t>
        </is>
      </c>
      <c r="H738" s="25" t="inlineStr">
        <is>
          <t>catalina perez</t>
        </is>
      </c>
      <c r="I738" s="25" t="inlineStr">
        <is>
          <t>CL</t>
        </is>
      </c>
      <c r="J738" s="25" t="n">
        <v>39</v>
      </c>
      <c r="L738" s="25" t="inlineStr">
        <is>
          <t>sur</t>
        </is>
      </c>
      <c r="M738" s="25" t="n">
        <v>37</v>
      </c>
      <c r="O738" s="25" t="n">
        <v>13</v>
      </c>
      <c r="T738" s="25" t="n">
        <v>39213163</v>
      </c>
      <c r="V738" s="25" t="inlineStr">
        <is>
          <t>sebastian</t>
        </is>
      </c>
      <c r="W738" s="25" t="inlineStr">
        <is>
          <t>CL</t>
        </is>
      </c>
      <c r="X738" s="25" t="n">
        <v>39</v>
      </c>
      <c r="Z738" s="25" t="inlineStr">
        <is>
          <t>SUR</t>
        </is>
      </c>
      <c r="AA738" s="25" t="n">
        <v>37</v>
      </c>
      <c r="AC738" s="25" t="n">
        <v>13</v>
      </c>
      <c r="AF738" s="25" t="inlineStr">
        <is>
          <t>apartamento 202</t>
        </is>
      </c>
      <c r="AJ738" s="25" t="inlineStr">
        <is>
          <t>Mesa</t>
        </is>
      </c>
      <c r="AO738" s="25" t="n">
        <v>9</v>
      </c>
      <c r="AP738" s="34" t="n">
        <v>42622</v>
      </c>
      <c r="AQ738" s="34" t="n">
        <v>42535</v>
      </c>
      <c r="AT738" s="25" t="inlineStr">
        <is>
          <t>Auto de archivo</t>
        </is>
      </c>
    </row>
    <row r="739">
      <c r="A739" s="25" t="inlineStr">
        <is>
          <t>736/2016</t>
        </is>
      </c>
      <c r="B739" s="25" t="n">
        <v>379051</v>
      </c>
      <c r="C739" s="25" t="inlineStr">
        <is>
          <t>FAUNA DOMÉSTICA</t>
        </is>
      </c>
      <c r="G739" s="25" t="inlineStr">
        <is>
          <t xml:space="preserve">tienen unas gallinas las cuales estan mal tenidas estas se entran ami casa y generan malos olores </t>
        </is>
      </c>
      <c r="H739" s="25" t="inlineStr">
        <is>
          <t>Julio Cesar Ocampo</t>
        </is>
      </c>
      <c r="I739" s="25" t="inlineStr">
        <is>
          <t>CL</t>
        </is>
      </c>
      <c r="J739" s="25" t="n">
        <v>41</v>
      </c>
      <c r="K739" s="25" t="inlineStr">
        <is>
          <t>aa</t>
        </is>
      </c>
      <c r="M739" s="25" t="n">
        <v>29</v>
      </c>
      <c r="N739" s="25" t="inlineStr">
        <is>
          <t>b</t>
        </is>
      </c>
      <c r="O739" s="25" t="n">
        <v>78</v>
      </c>
      <c r="R739" s="25" t="inlineStr">
        <is>
          <t>apto 301</t>
        </is>
      </c>
      <c r="T739" s="25" t="n">
        <v>3541185</v>
      </c>
      <c r="U739" s="25" t="n">
        <v>2709609</v>
      </c>
      <c r="V739" s="25" t="inlineStr">
        <is>
          <t>por determinar</t>
        </is>
      </c>
      <c r="W739" s="25" t="inlineStr">
        <is>
          <t>CL</t>
        </is>
      </c>
      <c r="X739" s="25" t="n">
        <v>41</v>
      </c>
      <c r="Y739" s="25" t="inlineStr">
        <is>
          <t>aa</t>
        </is>
      </c>
      <c r="AA739" s="25" t="n">
        <v>29</v>
      </c>
      <c r="AB739" s="25" t="inlineStr">
        <is>
          <t>b</t>
        </is>
      </c>
      <c r="AC739" s="25" t="n">
        <v>78</v>
      </c>
      <c r="AF739" s="25" t="inlineStr">
        <is>
          <t>apto 201</t>
        </is>
      </c>
      <c r="AJ739" s="25" t="inlineStr">
        <is>
          <t>San Rafael</t>
        </is>
      </c>
      <c r="AO739" s="25" t="n">
        <v>6</v>
      </c>
      <c r="AP739" s="34" t="n">
        <v>42622</v>
      </c>
      <c r="AQ739" s="34" t="n">
        <v>42475</v>
      </c>
      <c r="AT739" s="25" t="inlineStr">
        <is>
          <t>Auto de archivo</t>
        </is>
      </c>
    </row>
    <row r="740">
      <c r="A740" s="25" t="inlineStr">
        <is>
          <t>737/2016</t>
        </is>
      </c>
      <c r="B740" s="25" t="n">
        <v>414338</v>
      </c>
      <c r="C740" s="25" t="inlineStr">
        <is>
          <t>FAUNA DOMÉSTICA</t>
        </is>
      </c>
      <c r="G740" s="25" t="inlineStr">
        <is>
          <t>hay un señor que tiene unos caballos y estan dañando los arboles por que madruga a dañarlos para darle comida a los caballos</t>
        </is>
      </c>
      <c r="H740" s="25" t="inlineStr">
        <is>
          <t>anonimo</t>
        </is>
      </c>
      <c r="I740" s="25" t="inlineStr">
        <is>
          <t>KR</t>
        </is>
      </c>
      <c r="J740" s="25" t="n">
        <v>42</v>
      </c>
      <c r="K740" s="25" t="inlineStr">
        <is>
          <t>a</t>
        </is>
      </c>
      <c r="M740" s="25" t="n">
        <v>48</v>
      </c>
      <c r="N740" s="25" t="inlineStr">
        <is>
          <t>c</t>
        </is>
      </c>
      <c r="O740" s="25" t="n">
        <v>97</v>
      </c>
      <c r="P740" s="25" t="inlineStr">
        <is>
          <t>SUR</t>
        </is>
      </c>
      <c r="V740" s="25" t="inlineStr">
        <is>
          <t>por determinar</t>
        </is>
      </c>
      <c r="W740" s="25" t="inlineStr">
        <is>
          <t>Kr</t>
        </is>
      </c>
      <c r="X740" s="25" t="n">
        <v>42</v>
      </c>
      <c r="Y740" s="25" t="inlineStr">
        <is>
          <t>a</t>
        </is>
      </c>
      <c r="AA740" s="25" t="n">
        <v>48</v>
      </c>
      <c r="AB740" s="25" t="inlineStr">
        <is>
          <t>c</t>
        </is>
      </c>
      <c r="AC740" s="25" t="n">
        <v>97</v>
      </c>
      <c r="AD740" s="25" t="inlineStr">
        <is>
          <t>SUR</t>
        </is>
      </c>
      <c r="AJ740" s="25" t="inlineStr">
        <is>
          <t>Loma del Barro</t>
        </is>
      </c>
      <c r="AO740" s="25" t="n">
        <v>7</v>
      </c>
      <c r="AP740" s="34" t="n">
        <v>42622</v>
      </c>
      <c r="AQ740" s="34" t="n">
        <v>42634</v>
      </c>
      <c r="AT740" s="25" t="inlineStr">
        <is>
          <t>Auto de archivo</t>
        </is>
      </c>
    </row>
    <row r="741">
      <c r="A741" s="25" t="inlineStr">
        <is>
          <t>738/2016</t>
        </is>
      </c>
      <c r="B741" s="25" t="n">
        <v>414563</v>
      </c>
      <c r="D741" s="25" t="inlineStr">
        <is>
          <t>RESIDUO ESPECIAL</t>
        </is>
      </c>
      <c r="G741" s="25" t="inlineStr">
        <is>
          <t>escombros en espacio publico</t>
        </is>
      </c>
      <c r="H741" s="25" t="inlineStr">
        <is>
          <t>anonimo</t>
        </is>
      </c>
      <c r="V741" s="25" t="inlineStr">
        <is>
          <t>Leon Dario Suarez</t>
        </is>
      </c>
      <c r="W741" s="25" t="inlineStr">
        <is>
          <t>Kr</t>
        </is>
      </c>
      <c r="X741" s="25" t="n">
        <v>43</v>
      </c>
      <c r="AA741" s="25" t="n">
        <v>38</v>
      </c>
      <c r="AB741" s="25" t="inlineStr">
        <is>
          <t>a</t>
        </is>
      </c>
      <c r="AC741" s="25" t="n">
        <v>55</v>
      </c>
      <c r="AD741" s="25" t="inlineStr">
        <is>
          <t>SUR</t>
        </is>
      </c>
      <c r="AF741" s="25" t="inlineStr">
        <is>
          <t>apto 201</t>
        </is>
      </c>
      <c r="AJ741" s="25" t="inlineStr">
        <is>
          <t>Zona Centro</t>
        </is>
      </c>
      <c r="AO741" s="25" t="n">
        <v>9</v>
      </c>
      <c r="AP741" s="34" t="n">
        <v>42622</v>
      </c>
      <c r="AQ741" s="34" t="n">
        <v>42620</v>
      </c>
      <c r="AT741" s="25" t="inlineStr">
        <is>
          <t>Auto de archivo</t>
        </is>
      </c>
    </row>
    <row r="742">
      <c r="A742" s="25" t="inlineStr">
        <is>
          <t>739/2016</t>
        </is>
      </c>
      <c r="B742" s="25" t="n">
        <v>414527</v>
      </c>
      <c r="D742" s="25" t="inlineStr">
        <is>
          <t>RESIDUOS SOLIDOS</t>
        </is>
      </c>
      <c r="G742" s="25" t="inlineStr">
        <is>
          <t>dejan las basuras a des horas los vivientes del edificio y se las colocanal restaurante del vecino</t>
        </is>
      </c>
      <c r="H742" s="25" t="inlineStr">
        <is>
          <t>ilda maria gil</t>
        </is>
      </c>
      <c r="V742" s="25" t="inlineStr">
        <is>
          <t>por determinar</t>
        </is>
      </c>
      <c r="W742" s="25" t="inlineStr">
        <is>
          <t>TR</t>
        </is>
      </c>
      <c r="X742" s="25" t="n">
        <v>33</v>
      </c>
      <c r="Y742" s="25" t="inlineStr">
        <is>
          <t>a</t>
        </is>
      </c>
      <c r="Z742" s="25" t="inlineStr">
        <is>
          <t>SUR</t>
        </is>
      </c>
      <c r="AA742" s="25" t="n">
        <v>32</v>
      </c>
      <c r="AB742" s="25" t="inlineStr">
        <is>
          <t>d</t>
        </is>
      </c>
      <c r="AC742" s="25" t="n">
        <v>58</v>
      </c>
      <c r="AF742" s="25" t="inlineStr">
        <is>
          <t>edificio</t>
        </is>
      </c>
      <c r="AJ742" s="25" t="inlineStr">
        <is>
          <t>La Magnolia</t>
        </is>
      </c>
      <c r="AO742" s="25" t="n">
        <v>9</v>
      </c>
      <c r="AP742" s="34" t="n">
        <v>42622</v>
      </c>
      <c r="AQ742" s="34" t="n">
        <v>42637</v>
      </c>
      <c r="AT742" s="25" t="inlineStr">
        <is>
          <t>Auto de archivo</t>
        </is>
      </c>
    </row>
    <row r="743">
      <c r="A743" s="25" t="inlineStr">
        <is>
          <t>740/2016</t>
        </is>
      </c>
      <c r="B743" s="25" t="inlineStr">
        <is>
          <t>415038-6979</t>
        </is>
      </c>
      <c r="C743" s="25" t="inlineStr">
        <is>
          <t>LOTE-PREDIO</t>
        </is>
      </c>
      <c r="G743" s="25" t="inlineStr">
        <is>
          <t>intervension a un terreno de propiedad de municipio de envigado</t>
        </is>
      </c>
      <c r="H743" s="25" t="inlineStr">
        <is>
          <t>oficio</t>
        </is>
      </c>
      <c r="V743" s="25" t="inlineStr">
        <is>
          <t>tennis sa</t>
        </is>
      </c>
      <c r="W743" s="25" t="inlineStr">
        <is>
          <t>CL</t>
        </is>
      </c>
      <c r="X743" s="25" t="n">
        <v>40</v>
      </c>
      <c r="Z743" s="25" t="inlineStr">
        <is>
          <t>SUR</t>
        </is>
      </c>
      <c r="AA743" s="25" t="n">
        <v>24</v>
      </c>
      <c r="AB743" s="25" t="inlineStr">
        <is>
          <t>f</t>
        </is>
      </c>
      <c r="AC743" s="25" t="n">
        <v>79</v>
      </c>
      <c r="AJ743" s="25" t="inlineStr">
        <is>
          <t>El Salado</t>
        </is>
      </c>
      <c r="AO743" s="25" t="n">
        <v>6</v>
      </c>
      <c r="AP743" s="34" t="n">
        <v>42622</v>
      </c>
      <c r="AQ743" s="34" t="n">
        <v>42618</v>
      </c>
      <c r="AT743" s="25" t="inlineStr">
        <is>
          <t>Auto de archivo</t>
        </is>
      </c>
    </row>
    <row r="744">
      <c r="A744" s="25" t="inlineStr">
        <is>
          <t>741/2016</t>
        </is>
      </c>
      <c r="B744" s="25" t="n">
        <v>390445</v>
      </c>
      <c r="C744" s="25" t="inlineStr">
        <is>
          <t>FLORA</t>
        </is>
      </c>
      <c r="G744" s="25" t="inlineStr">
        <is>
          <t>solicitud de verificacion del estado de un arbol posible tala</t>
        </is>
      </c>
      <c r="H744" s="25" t="inlineStr">
        <is>
          <t>alberto gonzalez</t>
        </is>
      </c>
      <c r="U744" s="25" t="n">
        <v>3566138</v>
      </c>
      <c r="V744" s="25" t="inlineStr">
        <is>
          <t>por determinar</t>
        </is>
      </c>
      <c r="W744" s="25" t="inlineStr">
        <is>
          <t>CL</t>
        </is>
      </c>
      <c r="X744" s="25" t="n">
        <v>27</v>
      </c>
      <c r="Z744" s="25" t="inlineStr">
        <is>
          <t>SUR</t>
        </is>
      </c>
      <c r="AA744" s="25" t="n">
        <v>27</v>
      </c>
      <c r="AB744" s="25" t="inlineStr">
        <is>
          <t>d</t>
        </is>
      </c>
      <c r="AC744" s="25" t="n">
        <v>5</v>
      </c>
      <c r="AG744" s="25" t="inlineStr">
        <is>
          <t>frente a bresso</t>
        </is>
      </c>
      <c r="AJ744" s="25" t="inlineStr">
        <is>
          <t>El Esmeraldal</t>
        </is>
      </c>
      <c r="AO744" s="25" t="n">
        <v>4</v>
      </c>
      <c r="AP744" s="34" t="n">
        <v>42622</v>
      </c>
      <c r="AQ744" s="34" t="n">
        <v>42523</v>
      </c>
      <c r="AT744" s="25" t="inlineStr">
        <is>
          <t>Auto de archivo</t>
        </is>
      </c>
    </row>
    <row r="745">
      <c r="A745" s="25" t="inlineStr">
        <is>
          <t>742-2016</t>
        </is>
      </c>
      <c r="B745" s="25" t="n">
        <v>414989</v>
      </c>
      <c r="C745" s="25" t="inlineStr">
        <is>
          <t>FAUNA SILVESTRE</t>
        </is>
      </c>
      <c r="G745" s="25" t="inlineStr">
        <is>
          <t xml:space="preserve">en el sector de del trianon exactamente en la unidad parques de la gloria estan inconformes por por que tiran demaciada polvora y afecta todo el ecositema </t>
        </is>
      </c>
      <c r="H745" s="25" t="inlineStr">
        <is>
          <t>comunidad</t>
        </is>
      </c>
      <c r="V745" s="25" t="inlineStr">
        <is>
          <t>comunidad</t>
        </is>
      </c>
      <c r="W745" s="25" t="inlineStr">
        <is>
          <t>CL</t>
        </is>
      </c>
      <c r="X745" s="25" t="n">
        <v>46</v>
      </c>
      <c r="Y745" s="25" t="inlineStr">
        <is>
          <t>C</t>
        </is>
      </c>
      <c r="Z745" s="25" t="inlineStr">
        <is>
          <t>SUR</t>
        </is>
      </c>
      <c r="AA745" s="25" t="n">
        <v>39</v>
      </c>
      <c r="AB745" s="25" t="inlineStr">
        <is>
          <t>D</t>
        </is>
      </c>
      <c r="AJ745" s="25" t="inlineStr">
        <is>
          <t>El Trianón</t>
        </is>
      </c>
      <c r="AO745" s="25" t="n">
        <v>7</v>
      </c>
      <c r="AP745" s="34" t="n">
        <v>42625</v>
      </c>
      <c r="AQ745" s="34" t="n">
        <v>42643</v>
      </c>
      <c r="AT745" s="25" t="inlineStr">
        <is>
          <t>Auto de archivo</t>
        </is>
      </c>
    </row>
    <row r="746">
      <c r="A746" s="25" t="inlineStr">
        <is>
          <t>743/2016</t>
        </is>
      </c>
      <c r="B746" s="25" t="n">
        <v>408981</v>
      </c>
      <c r="C746" s="25" t="inlineStr">
        <is>
          <t>HÍDRICO</t>
        </is>
      </c>
      <c r="G746" s="25" t="inlineStr">
        <is>
          <t xml:space="preserve">contaminacion quebrada chorro frio con aguas residuales y aguas grises </t>
        </is>
      </c>
      <c r="H746" s="25" t="inlineStr">
        <is>
          <t>Mary luz Montoya A</t>
        </is>
      </c>
      <c r="I746" s="25" t="inlineStr">
        <is>
          <t>cl</t>
        </is>
      </c>
      <c r="J746" s="25" t="n">
        <v>36</v>
      </c>
      <c r="M746" s="25" t="n">
        <v>22</v>
      </c>
      <c r="O746" s="25" t="n">
        <v>5</v>
      </c>
      <c r="T746" s="25" t="n">
        <v>42894535</v>
      </c>
      <c r="U746" s="25" t="n">
        <v>3192703536</v>
      </c>
      <c r="V746" s="25" t="inlineStr">
        <is>
          <t>Alvaro guandica</t>
        </is>
      </c>
      <c r="W746" s="25" t="inlineStr">
        <is>
          <t>CL</t>
        </is>
      </c>
      <c r="X746" s="25" t="n">
        <v>36</v>
      </c>
      <c r="AA746" s="25" t="n">
        <v>22</v>
      </c>
      <c r="AC746" s="25" t="n">
        <v>5</v>
      </c>
      <c r="AF746" s="25" t="inlineStr">
        <is>
          <t>INTERIOR 114</t>
        </is>
      </c>
      <c r="AJ746" s="25" t="inlineStr">
        <is>
          <t>El Chocho</t>
        </is>
      </c>
      <c r="AO746" s="25" t="n">
        <v>5</v>
      </c>
      <c r="AP746" s="34" t="n">
        <v>42625</v>
      </c>
      <c r="AQ746" s="34" t="n">
        <v>42599</v>
      </c>
      <c r="AT746" s="25" t="inlineStr">
        <is>
          <t>Auto de archivo</t>
        </is>
      </c>
    </row>
    <row r="747">
      <c r="A747" s="25" t="inlineStr">
        <is>
          <t>744/2016</t>
        </is>
      </c>
      <c r="B747" s="25" t="n">
        <v>383946</v>
      </c>
      <c r="C747" s="25" t="inlineStr">
        <is>
          <t>ESPACIO PUBLICOS VERDES</t>
        </is>
      </c>
      <c r="G747" s="25" t="inlineStr">
        <is>
          <t xml:space="preserve">peligro inminente de caida de arboles por aguacero de 30 de abril de 2016 </t>
        </is>
      </c>
      <c r="H747" s="25" t="inlineStr">
        <is>
          <t>de oficio</t>
        </is>
      </c>
      <c r="V747" s="25" t="inlineStr">
        <is>
          <t>Arnulfo de jesus gutierrez - jorge eliecer londoño</t>
        </is>
      </c>
      <c r="W747" s="25" t="inlineStr">
        <is>
          <t>Kr</t>
        </is>
      </c>
      <c r="X747" s="25" t="n">
        <v>27</v>
      </c>
      <c r="Y747" s="25" t="inlineStr">
        <is>
          <t>D</t>
        </is>
      </c>
      <c r="AA747" s="25" t="n">
        <v>34</v>
      </c>
      <c r="AB747" s="25" t="inlineStr">
        <is>
          <t>DD</t>
        </is>
      </c>
      <c r="AC747" s="25" t="n">
        <v>145</v>
      </c>
      <c r="AD747" s="25" t="inlineStr">
        <is>
          <t>SUR</t>
        </is>
      </c>
      <c r="AJ747" s="25" t="inlineStr">
        <is>
          <t>Alto de Misael</t>
        </is>
      </c>
      <c r="AO747" s="25" t="n">
        <v>3</v>
      </c>
      <c r="AP747" s="34" t="n">
        <v>42625</v>
      </c>
      <c r="AQ747" s="34" t="n">
        <v>42507</v>
      </c>
      <c r="AT747" s="25" t="inlineStr">
        <is>
          <t>Auto de archivo</t>
        </is>
      </c>
    </row>
    <row r="748">
      <c r="A748" s="25" t="inlineStr">
        <is>
          <t>745/2016</t>
        </is>
      </c>
      <c r="B748" s="25" t="n">
        <v>125267</v>
      </c>
      <c r="C748" s="25" t="inlineStr">
        <is>
          <t>FLORA</t>
        </is>
      </c>
      <c r="G748" s="25" t="inlineStr">
        <is>
          <t xml:space="preserve">destruccion aproximadamente 1 area boscosa </t>
        </is>
      </c>
      <c r="H748" s="25" t="inlineStr">
        <is>
          <t>comunidad</t>
        </is>
      </c>
      <c r="S748" s="25" t="inlineStr">
        <is>
          <t>kilometro 18 pasando el restaurante -bar mozarela</t>
        </is>
      </c>
      <c r="V748" s="25" t="inlineStr">
        <is>
          <t>Luis Enrrique Garcia</t>
        </is>
      </c>
      <c r="AG748" s="25" t="inlineStr">
        <is>
          <t>vereda las palmas sector las brisas predios 921-915</t>
        </is>
      </c>
      <c r="AJ748" s="25" t="inlineStr">
        <is>
          <t>Las Palmas</t>
        </is>
      </c>
      <c r="AO748" s="25" t="n">
        <v>12</v>
      </c>
      <c r="AP748" s="34" t="n">
        <v>42625</v>
      </c>
      <c r="AQ748" s="34" t="n">
        <v>42659</v>
      </c>
      <c r="AT748" s="25" t="inlineStr">
        <is>
          <t>Auto de archivo</t>
        </is>
      </c>
    </row>
    <row r="749">
      <c r="A749" s="25" t="inlineStr">
        <is>
          <t>746-2016</t>
        </is>
      </c>
      <c r="B749" s="25" t="n">
        <v>383514</v>
      </c>
      <c r="C749" s="25" t="inlineStr">
        <is>
          <t>ESPACIO PUBLICOS VERDES</t>
        </is>
      </c>
      <c r="G749" s="25" t="inlineStr">
        <is>
          <t>el joven esta ocupando el espacio publico co unas siembras y construcciones en la vereda</t>
        </is>
      </c>
      <c r="H749" s="25" t="inlineStr">
        <is>
          <t>de oficio</t>
        </is>
      </c>
      <c r="V749" s="25" t="inlineStr">
        <is>
          <t>Camilo Guerra Arcila</t>
        </is>
      </c>
      <c r="AG749" s="25" t="inlineStr">
        <is>
          <t xml:space="preserve">km 17 sector los lotes </t>
        </is>
      </c>
      <c r="AJ749" s="25" t="inlineStr">
        <is>
          <t>Las Palmas</t>
        </is>
      </c>
      <c r="AO749" s="25" t="n">
        <v>12</v>
      </c>
      <c r="AP749" s="34" t="n">
        <v>42625</v>
      </c>
      <c r="AQ749" s="34" t="n">
        <v>42653</v>
      </c>
      <c r="AT749" s="25" t="inlineStr">
        <is>
          <t>Auto de archivo</t>
        </is>
      </c>
    </row>
    <row r="750">
      <c r="A750" s="25" t="inlineStr">
        <is>
          <t>747-2016</t>
        </is>
      </c>
      <c r="B750" s="25" t="inlineStr">
        <is>
          <t>160AS-1607-749</t>
        </is>
      </c>
      <c r="C750" s="25" t="inlineStr">
        <is>
          <t>HÍDRICO</t>
        </is>
      </c>
      <c r="G750" s="25" t="inlineStr">
        <is>
          <t xml:space="preserve">OCUPACION DE RETIRO </t>
        </is>
      </c>
      <c r="H750" s="25" t="inlineStr">
        <is>
          <t>corantioquia</t>
        </is>
      </c>
      <c r="V750" s="25" t="inlineStr">
        <is>
          <t>clara maria garcia restrepo</t>
        </is>
      </c>
      <c r="W750" s="25" t="inlineStr">
        <is>
          <t>CL</t>
        </is>
      </c>
      <c r="X750" s="25" t="n">
        <v>37</v>
      </c>
      <c r="Y750" s="25" t="inlineStr">
        <is>
          <t>b</t>
        </is>
      </c>
      <c r="Z750" s="25" t="inlineStr">
        <is>
          <t>SUR</t>
        </is>
      </c>
      <c r="AA750" s="25" t="n">
        <v>27</v>
      </c>
      <c r="AB750" s="25" t="inlineStr">
        <is>
          <t>a</t>
        </is>
      </c>
      <c r="AC750" s="25" t="n">
        <v>45</v>
      </c>
      <c r="AJ750" s="25" t="inlineStr">
        <is>
          <t>Loma de las Brujas</t>
        </is>
      </c>
      <c r="AO750" s="25" t="n">
        <v>5</v>
      </c>
      <c r="AP750" s="34" t="n">
        <v>42625</v>
      </c>
      <c r="AQ750" s="34" t="n">
        <v>42634</v>
      </c>
      <c r="AT750" s="25" t="inlineStr">
        <is>
          <t>Auto de archivo</t>
        </is>
      </c>
    </row>
    <row r="751">
      <c r="A751" s="25" t="inlineStr">
        <is>
          <t>748-2016</t>
        </is>
      </c>
      <c r="B751" s="25" t="inlineStr">
        <is>
          <t>128453-160AS-1607-703</t>
        </is>
      </c>
      <c r="G751" s="37" t="inlineStr">
        <is>
          <t>AFECTACION POR RUIDO CAUSADO POR DOS LOCALES COMERCIALES HUBICADOS EN ESTA DIRECCION</t>
        </is>
      </c>
      <c r="H751" s="25" t="inlineStr">
        <is>
          <t>corantioquia</t>
        </is>
      </c>
      <c r="V751" s="25" t="inlineStr">
        <is>
          <t xml:space="preserve">evelio antonio giraldo </t>
        </is>
      </c>
      <c r="W751" s="25" t="inlineStr">
        <is>
          <t>Kr</t>
        </is>
      </c>
      <c r="X751" s="25" t="n">
        <v>43</v>
      </c>
      <c r="Y751" s="25" t="inlineStr">
        <is>
          <t>A</t>
        </is>
      </c>
      <c r="AA751" s="25" t="n">
        <v>46</v>
      </c>
      <c r="AB751" s="25" t="inlineStr">
        <is>
          <t>A</t>
        </is>
      </c>
      <c r="AC751" s="25" t="n">
        <v>40</v>
      </c>
      <c r="AD751" s="25" t="inlineStr">
        <is>
          <t>SUR</t>
        </is>
      </c>
      <c r="AH751" s="25" t="n">
        <v>8285620</v>
      </c>
      <c r="AI751" s="25" t="n">
        <v>3325456</v>
      </c>
      <c r="AJ751" s="25" t="inlineStr">
        <is>
          <t>Loma del Barro</t>
        </is>
      </c>
      <c r="AO751" s="25" t="n">
        <v>7</v>
      </c>
      <c r="AP751" s="34" t="n">
        <v>42625</v>
      </c>
      <c r="AQ751" s="34" t="n">
        <v>42438</v>
      </c>
      <c r="AT751" s="25" t="inlineStr">
        <is>
          <t>Auto de archivo</t>
        </is>
      </c>
    </row>
    <row r="752" customFormat="1" s="62">
      <c r="A752" s="62" t="inlineStr">
        <is>
          <t>749-2016</t>
        </is>
      </c>
      <c r="B752" s="62" t="n">
        <v>415649</v>
      </c>
      <c r="C752" s="62" t="inlineStr">
        <is>
          <t>FAUNA DOMÉSTICA</t>
        </is>
      </c>
      <c r="G752" s="82" t="inlineStr">
        <is>
          <t>ataque de un canino al solicitante - no causo heridas pero sugiere que se haga una socializacion del manejo ya que tiene una niña y el perro anda suelto</t>
        </is>
      </c>
      <c r="H752" s="62" t="inlineStr">
        <is>
          <t>hernan muñoz giraldo</t>
        </is>
      </c>
      <c r="I752" s="62" t="inlineStr">
        <is>
          <t>cl</t>
        </is>
      </c>
      <c r="J752" s="62" t="n">
        <v>39</v>
      </c>
      <c r="L752" s="62" t="inlineStr">
        <is>
          <t>sur</t>
        </is>
      </c>
      <c r="M752" s="62" t="n">
        <v>30</v>
      </c>
      <c r="O752" s="62" t="n">
        <v>33</v>
      </c>
      <c r="T752" s="62" t="n">
        <v>8344513</v>
      </c>
      <c r="U752" s="62" t="n">
        <v>3326355</v>
      </c>
      <c r="V752" s="62" t="inlineStr">
        <is>
          <t>por determinar</t>
        </is>
      </c>
      <c r="W752" s="62" t="inlineStr">
        <is>
          <t>CL</t>
        </is>
      </c>
      <c r="X752" s="62" t="n">
        <v>39</v>
      </c>
      <c r="Z752" s="62" t="inlineStr">
        <is>
          <t>SUR</t>
        </is>
      </c>
      <c r="AA752" s="62" t="n">
        <v>30</v>
      </c>
      <c r="AC752" s="62" t="n">
        <v>33</v>
      </c>
      <c r="AF752" s="62" t="inlineStr">
        <is>
          <t>apto 201</t>
        </is>
      </c>
      <c r="AJ752" s="62" t="inlineStr">
        <is>
          <t>Mesa</t>
        </is>
      </c>
      <c r="AO752" s="62" t="n">
        <v>9</v>
      </c>
      <c r="AP752" s="83" t="n">
        <v>42627</v>
      </c>
      <c r="AQ752" s="83" t="n">
        <v>42643</v>
      </c>
      <c r="AT752" s="62" t="inlineStr">
        <is>
          <t>Auto de archivo</t>
        </is>
      </c>
      <c r="AV752" s="82" t="n"/>
      <c r="AW752" s="82" t="n"/>
      <c r="AX752" s="82" t="n"/>
      <c r="AY752" s="82" t="n"/>
      <c r="AZ752" s="82" t="n"/>
      <c r="BA752" s="82" t="n"/>
      <c r="BB752" s="82" t="n"/>
      <c r="BC752" s="82" t="n"/>
      <c r="BD752" s="82" t="n"/>
      <c r="BE752" s="82" t="n"/>
      <c r="BF752" s="82" t="n"/>
      <c r="BG752" s="82" t="n"/>
      <c r="BH752" s="82" t="n"/>
      <c r="BI752" s="82" t="n"/>
      <c r="BJ752" s="82" t="n"/>
      <c r="BK752" s="82" t="n"/>
      <c r="BL752" s="82" t="n"/>
      <c r="BM752" s="82" t="n"/>
      <c r="BN752" s="82" t="n"/>
      <c r="BO752" s="82" t="n"/>
      <c r="BP752" s="82" t="n"/>
      <c r="BQ752" s="82" t="n"/>
      <c r="BR752" s="82" t="n"/>
      <c r="BS752" s="82" t="n"/>
      <c r="BT752" s="82" t="n"/>
      <c r="BU752" s="82" t="n"/>
      <c r="BV752" s="82" t="n"/>
      <c r="BW752" s="82" t="n"/>
      <c r="BX752" s="82" t="n"/>
      <c r="BY752" s="82" t="n"/>
      <c r="BZ752" s="82" t="n"/>
      <c r="CA752" s="82" t="n"/>
      <c r="CB752" s="82" t="n"/>
      <c r="CC752" s="82" t="n"/>
      <c r="CD752" s="82" t="n"/>
      <c r="CE752" s="82" t="n"/>
      <c r="CF752" s="82" t="n"/>
      <c r="CG752" s="82" t="n"/>
      <c r="CH752" s="82" t="n"/>
    </row>
    <row r="753" ht="15.75" customHeight="1">
      <c r="A753" s="25" t="inlineStr">
        <is>
          <t>750-2016</t>
        </is>
      </c>
      <c r="B753" s="25" t="inlineStr">
        <is>
          <t>150344 - 0421893 - 442645 - 186</t>
        </is>
      </c>
      <c r="C753" s="25" t="inlineStr">
        <is>
          <t>HÍDRICO</t>
        </is>
      </c>
      <c r="G753" s="37" t="inlineStr">
        <is>
          <t xml:space="preserve">conexiones herradas de aguas residuales de las unidades alquerias de san isisdro y de la porteria de palos de moguer. </t>
        </is>
      </c>
      <c r="H753" s="25" t="inlineStr">
        <is>
          <t>oficio</t>
        </is>
      </c>
      <c r="S753" s="25" t="inlineStr">
        <is>
          <t>obras publicas</t>
        </is>
      </c>
      <c r="V753" s="25" t="inlineStr">
        <is>
          <t>unidad palos de moguer y al querias de san isidro</t>
        </is>
      </c>
      <c r="W753" s="25" t="inlineStr">
        <is>
          <t>CL</t>
        </is>
      </c>
      <c r="X753" s="25" t="n">
        <v>37</v>
      </c>
      <c r="AJ753" s="25" t="inlineStr">
        <is>
          <t>El Escobero</t>
        </is>
      </c>
      <c r="AO753" s="25" t="n">
        <v>10</v>
      </c>
      <c r="AP753" s="34" t="n">
        <v>42626</v>
      </c>
      <c r="AQ753" s="34" t="n">
        <v>42627</v>
      </c>
      <c r="AT753" s="25" t="inlineStr">
        <is>
          <t>Auto de archivo</t>
        </is>
      </c>
      <c r="AU753" s="25" t="inlineStr">
        <is>
          <t>La unidad Alquerias de San Isidro entrega la investigacion realizada por EPM el dia 12 de Octubre de 2016</t>
        </is>
      </c>
      <c r="BB753" s="37" t="inlineStr">
        <is>
          <t>caja</t>
        </is>
      </c>
    </row>
    <row r="754">
      <c r="A754" s="25" t="inlineStr">
        <is>
          <t>751-2016</t>
        </is>
      </c>
      <c r="B754" s="84" t="n">
        <v>415485</v>
      </c>
      <c r="D754" s="25" t="inlineStr">
        <is>
          <t>RESIDUOS SOLIDOS</t>
        </is>
      </c>
      <c r="G754" s="25" t="inlineStr">
        <is>
          <t>la señora Yalina saca los residuos de la peluqueria y los deja en la papelera de la unidad</t>
        </is>
      </c>
      <c r="H754" s="25" t="inlineStr">
        <is>
          <t>comunidad</t>
        </is>
      </c>
      <c r="V754" s="25" t="inlineStr">
        <is>
          <t>yalina</t>
        </is>
      </c>
      <c r="W754" s="25" t="inlineStr">
        <is>
          <t>CL</t>
        </is>
      </c>
      <c r="X754" s="25" t="n">
        <v>29</v>
      </c>
      <c r="Z754" s="25" t="inlineStr">
        <is>
          <t>SUR</t>
        </is>
      </c>
      <c r="AA754" s="25" t="n">
        <v>43</v>
      </c>
      <c r="AC754" s="25" t="n">
        <v>73</v>
      </c>
      <c r="AG754" s="25" t="inlineStr">
        <is>
          <t>UNIDAD RESIDENCIAL MI MORADA</t>
        </is>
      </c>
      <c r="AJ754" s="25" t="inlineStr">
        <is>
          <t>Jardines</t>
        </is>
      </c>
      <c r="AO754" s="25" t="n">
        <v>1</v>
      </c>
      <c r="AP754" s="34" t="n">
        <v>42627</v>
      </c>
      <c r="AQ754" s="34" t="n">
        <v>42638</v>
      </c>
      <c r="AT754" s="25" t="inlineStr">
        <is>
          <t>Auto de archivo</t>
        </is>
      </c>
    </row>
    <row r="755">
      <c r="A755" s="25" t="inlineStr">
        <is>
          <t>752-2016</t>
        </is>
      </c>
      <c r="B755" s="25" t="n">
        <v>415486</v>
      </c>
      <c r="D755" s="25" t="inlineStr">
        <is>
          <t>RESIDUOS SOLIDOS</t>
        </is>
      </c>
      <c r="G755" s="25" t="inlineStr">
        <is>
          <t xml:space="preserve">tienen un reciclaje mal manejado lo cual estan generando muchos moscos </t>
        </is>
      </c>
      <c r="H755" s="25" t="inlineStr">
        <is>
          <t>comunidad</t>
        </is>
      </c>
      <c r="V755" s="25" t="inlineStr">
        <is>
          <t>jose oronaldo gaviria</t>
        </is>
      </c>
      <c r="W755" s="25" t="inlineStr">
        <is>
          <t>Kr</t>
        </is>
      </c>
      <c r="X755" s="25" t="n">
        <v>48</v>
      </c>
      <c r="AA755" s="25" t="n">
        <v>49</v>
      </c>
      <c r="AC755" s="25" t="n">
        <v>20</v>
      </c>
      <c r="AD755" s="25" t="inlineStr">
        <is>
          <t>sur</t>
        </is>
      </c>
      <c r="AJ755" s="25" t="inlineStr">
        <is>
          <t>Las Vegas</t>
        </is>
      </c>
      <c r="AO755" s="25" t="n">
        <v>1</v>
      </c>
      <c r="AP755" s="34" t="n">
        <v>42627</v>
      </c>
      <c r="AQ755" s="34" t="n">
        <v>42634</v>
      </c>
      <c r="AT755" s="25" t="inlineStr">
        <is>
          <t>Auto de archivo</t>
        </is>
      </c>
      <c r="AU755" s="25" t="inlineStr">
        <is>
          <t>Ya el Sr. Vino hacer el acta de compromiso el dia 26-10-2016, verificar.</t>
        </is>
      </c>
    </row>
    <row r="756">
      <c r="A756" s="25" t="inlineStr">
        <is>
          <t>753-2016</t>
        </is>
      </c>
      <c r="B756" s="25" t="n">
        <v>415487</v>
      </c>
      <c r="C756" s="25" t="inlineStr">
        <is>
          <t>FAUNA DOMÉSTICA</t>
        </is>
      </c>
      <c r="G756" s="25" t="inlineStr">
        <is>
          <t xml:space="preserve">tienen un perro amarrado en un lugar de donde saca el agua para el consumo humano de los vecinos </t>
        </is>
      </c>
      <c r="H756" s="25" t="inlineStr">
        <is>
          <t>comunidad</t>
        </is>
      </c>
      <c r="V756" s="25" t="inlineStr">
        <is>
          <t>Finca el morron Raul</t>
        </is>
      </c>
      <c r="AG756" s="25" t="inlineStr">
        <is>
          <t xml:space="preserve">vereda la catedral sector los lucas </t>
        </is>
      </c>
      <c r="AJ756" s="25" t="inlineStr">
        <is>
          <t>El Vallano</t>
        </is>
      </c>
      <c r="AO756" s="25" t="n">
        <v>11</v>
      </c>
      <c r="AP756" s="34" t="n">
        <v>42627</v>
      </c>
      <c r="AQ756" s="34" t="n">
        <v>42693</v>
      </c>
      <c r="AT756" s="25" t="inlineStr">
        <is>
          <t>Auto de archivo</t>
        </is>
      </c>
    </row>
    <row r="757">
      <c r="A757" s="25" t="inlineStr">
        <is>
          <t>754-2016</t>
        </is>
      </c>
      <c r="B757" s="25" t="n">
        <v>415494</v>
      </c>
      <c r="C757" s="25" t="inlineStr">
        <is>
          <t>AIRE</t>
        </is>
      </c>
      <c r="G757" s="25" t="inlineStr">
        <is>
          <t xml:space="preserve">realizan quemas frecuentes sale humo todo el dia </t>
        </is>
      </c>
      <c r="H757" s="25" t="inlineStr">
        <is>
          <t>Maria Edilma Buritica</t>
        </is>
      </c>
      <c r="T757" s="25" t="n">
        <v>32494442</v>
      </c>
      <c r="U757" s="25" t="n">
        <v>2709707</v>
      </c>
      <c r="V757" s="25" t="inlineStr">
        <is>
          <t>por determinar</t>
        </is>
      </c>
      <c r="W757" s="25" t="inlineStr">
        <is>
          <t>CL</t>
        </is>
      </c>
      <c r="X757" s="25" t="n">
        <v>40</v>
      </c>
      <c r="Z757" s="25" t="inlineStr">
        <is>
          <t>SUR</t>
        </is>
      </c>
      <c r="AA757" s="25" t="n">
        <v>24</v>
      </c>
      <c r="AB757" s="25" t="inlineStr">
        <is>
          <t>F</t>
        </is>
      </c>
      <c r="AC757" s="25" t="n">
        <v>50</v>
      </c>
      <c r="AJ757" s="25" t="inlineStr">
        <is>
          <t>El Salado</t>
        </is>
      </c>
      <c r="AO757" s="25" t="n">
        <v>6</v>
      </c>
      <c r="AP757" s="34" t="n">
        <v>42627</v>
      </c>
      <c r="AQ757" s="34" t="n">
        <v>42639</v>
      </c>
      <c r="AT757" s="25" t="inlineStr">
        <is>
          <t>Auto de archivo</t>
        </is>
      </c>
    </row>
    <row r="758">
      <c r="A758" s="25" t="inlineStr">
        <is>
          <t>755-2016</t>
        </is>
      </c>
      <c r="B758" s="25" t="n">
        <v>415495</v>
      </c>
      <c r="C758" s="25" t="inlineStr">
        <is>
          <t>HÍDRICO</t>
        </is>
      </c>
      <c r="G758" s="25" t="inlineStr">
        <is>
          <t>hay un vertimiento de aguas lluvias</t>
        </is>
      </c>
      <c r="H758" s="25" t="inlineStr">
        <is>
          <t xml:space="preserve">Angela Urquijo </t>
        </is>
      </c>
      <c r="T758" s="25" t="n">
        <v>32543934</v>
      </c>
      <c r="U758" s="25" t="n">
        <v>3345366</v>
      </c>
      <c r="V758" s="25" t="inlineStr">
        <is>
          <t>Edificio torre alba</t>
        </is>
      </c>
      <c r="W758" s="25" t="inlineStr">
        <is>
          <t>Kr</t>
        </is>
      </c>
      <c r="X758" s="25" t="n">
        <v>34</v>
      </c>
      <c r="Y758" s="25" t="inlineStr">
        <is>
          <t>A</t>
        </is>
      </c>
      <c r="AA758" s="25" t="n">
        <v>39</v>
      </c>
      <c r="AC758" s="25" t="n">
        <v>51</v>
      </c>
      <c r="AD758" s="25" t="inlineStr">
        <is>
          <t>SUR</t>
        </is>
      </c>
      <c r="AJ758" s="25" t="inlineStr">
        <is>
          <t>Mesa</t>
        </is>
      </c>
      <c r="AO758" s="25" t="n">
        <v>9</v>
      </c>
      <c r="AP758" s="34" t="n">
        <v>42627</v>
      </c>
      <c r="AQ758" s="34" t="n">
        <v>42640</v>
      </c>
      <c r="AT758" s="25" t="inlineStr">
        <is>
          <t>Auto de archivo</t>
        </is>
      </c>
    </row>
    <row r="759">
      <c r="A759" s="25" t="inlineStr">
        <is>
          <t>756-2016</t>
        </is>
      </c>
      <c r="B759" s="25" t="n">
        <v>415496</v>
      </c>
      <c r="G759" s="25" t="inlineStr">
        <is>
          <t>los gallos del señor jairo los suelta todos los dias al espacio publico a defecar y a dañar los jardines, ademas los fines de semana los suelta a cacaraqyear desde las 4 am y no dejan dormir</t>
        </is>
      </c>
      <c r="H759" s="25" t="inlineStr">
        <is>
          <t>ana judith ospina</t>
        </is>
      </c>
      <c r="I759" s="25" t="inlineStr">
        <is>
          <t>cl</t>
        </is>
      </c>
      <c r="J759" s="25" t="n">
        <v>41</v>
      </c>
      <c r="K759" s="25" t="inlineStr">
        <is>
          <t>A</t>
        </is>
      </c>
      <c r="L759" s="25" t="inlineStr">
        <is>
          <t>SUR</t>
        </is>
      </c>
      <c r="M759" s="25" t="n">
        <v>32</v>
      </c>
      <c r="N759" s="25" t="inlineStr">
        <is>
          <t>B</t>
        </is>
      </c>
      <c r="O759" s="25" t="n">
        <v>12</v>
      </c>
      <c r="R759" s="25" t="inlineStr">
        <is>
          <t>CASA 101</t>
        </is>
      </c>
      <c r="T759" s="25" t="n">
        <v>32528236</v>
      </c>
      <c r="U759" s="25" t="n">
        <v>3122079957</v>
      </c>
      <c r="V759" s="25" t="inlineStr">
        <is>
          <t>JAIRO</t>
        </is>
      </c>
      <c r="AG759" s="25" t="inlineStr">
        <is>
          <t>CASA FINCA GUALANDAYES</t>
        </is>
      </c>
      <c r="AJ759" s="25" t="inlineStr">
        <is>
          <t>El Dorado</t>
        </is>
      </c>
      <c r="AO759" s="25" t="n">
        <v>7</v>
      </c>
      <c r="AP759" s="34" t="n">
        <v>42627</v>
      </c>
      <c r="AQ759" s="34" t="n">
        <v>42641</v>
      </c>
      <c r="AT759" s="25" t="inlineStr">
        <is>
          <t>Auto de archivo</t>
        </is>
      </c>
    </row>
    <row r="760">
      <c r="A760" s="25" t="inlineStr">
        <is>
          <t>757-2016</t>
        </is>
      </c>
      <c r="B760" s="25" t="n">
        <v>415498</v>
      </c>
      <c r="D760" s="25" t="inlineStr">
        <is>
          <t>RESIDUO ESPECIAL</t>
        </is>
      </c>
      <c r="G760" s="25" t="inlineStr">
        <is>
          <t>abrieron un taller y le dan mal manejo arrojando aceite a la calle</t>
        </is>
      </c>
      <c r="H760" s="25" t="inlineStr">
        <is>
          <t>adriana lotero gomez</t>
        </is>
      </c>
      <c r="I760" s="25" t="inlineStr">
        <is>
          <t>cl</t>
        </is>
      </c>
      <c r="J760" s="25" t="n">
        <v>46</v>
      </c>
      <c r="K760" s="25" t="inlineStr">
        <is>
          <t>DD</t>
        </is>
      </c>
      <c r="L760" s="25" t="inlineStr">
        <is>
          <t>SUR</t>
        </is>
      </c>
      <c r="M760" s="25" t="n">
        <v>37</v>
      </c>
      <c r="O760" s="25" t="n">
        <v>75</v>
      </c>
      <c r="T760" s="25" t="n">
        <v>42875695</v>
      </c>
      <c r="U760" s="25" t="n">
        <v>2765249</v>
      </c>
      <c r="V760" s="25" t="inlineStr">
        <is>
          <t>FABIAN</t>
        </is>
      </c>
      <c r="W760" s="25" t="inlineStr">
        <is>
          <t>CL</t>
        </is>
      </c>
      <c r="X760" s="25" t="n">
        <v>46</v>
      </c>
      <c r="Y760" s="25" t="inlineStr">
        <is>
          <t>DD</t>
        </is>
      </c>
      <c r="Z760" s="25" t="inlineStr">
        <is>
          <t>SUR</t>
        </is>
      </c>
      <c r="AA760" s="25" t="n">
        <v>37</v>
      </c>
      <c r="AC760" s="25" t="n">
        <v>51</v>
      </c>
      <c r="AJ760" s="25" t="inlineStr">
        <is>
          <t>El Trianón</t>
        </is>
      </c>
      <c r="AO760" s="25" t="n">
        <v>7</v>
      </c>
      <c r="AP760" s="34" t="n">
        <v>42627</v>
      </c>
      <c r="AQ760" s="34" t="n">
        <v>42634</v>
      </c>
      <c r="AT760" s="25" t="inlineStr">
        <is>
          <t>Auto de archivo</t>
        </is>
      </c>
    </row>
    <row r="761">
      <c r="A761" s="25" t="inlineStr">
        <is>
          <t>758-2016</t>
        </is>
      </c>
      <c r="B761" s="25" t="n">
        <v>414974</v>
      </c>
      <c r="C761" s="25" t="inlineStr">
        <is>
          <t>FAUNA DOMÉSTICA</t>
        </is>
      </c>
      <c r="G761" s="25" t="inlineStr">
        <is>
          <t>maltrato verbal y amenzas a las mascotas de la unidadrecintos de la abadia</t>
        </is>
      </c>
      <c r="H761" s="25" t="inlineStr">
        <is>
          <t>comunidad</t>
        </is>
      </c>
      <c r="V761" s="25" t="inlineStr">
        <is>
          <t>beba catalina puerta</t>
        </is>
      </c>
      <c r="W761" s="25" t="inlineStr">
        <is>
          <t>CL</t>
        </is>
      </c>
      <c r="X761" s="25" t="n">
        <v>27</v>
      </c>
      <c r="Z761" s="25" t="inlineStr">
        <is>
          <t>SUR</t>
        </is>
      </c>
      <c r="AA761" s="25" t="n">
        <v>28</v>
      </c>
      <c r="AC761" s="25" t="n">
        <v>121</v>
      </c>
      <c r="AF761" s="25" t="inlineStr">
        <is>
          <t>apto 409 torre 2</t>
        </is>
      </c>
      <c r="AG761" s="25" t="inlineStr">
        <is>
          <t>recintos de la abadia</t>
        </is>
      </c>
      <c r="AJ761" s="25" t="inlineStr">
        <is>
          <t>El Esmeraldal</t>
        </is>
      </c>
      <c r="AO761" s="25" t="n">
        <v>4</v>
      </c>
      <c r="AP761" s="34" t="n">
        <v>42627</v>
      </c>
      <c r="AQ761" s="34" t="n">
        <v>42674</v>
      </c>
      <c r="AT761" s="25" t="inlineStr">
        <is>
          <t>Auto de archivo</t>
        </is>
      </c>
    </row>
    <row r="762">
      <c r="A762" s="25" t="inlineStr">
        <is>
          <t>759-2016</t>
        </is>
      </c>
      <c r="B762" s="25" t="n">
        <v>413910</v>
      </c>
      <c r="C762" s="25" t="inlineStr">
        <is>
          <t>FAUNA DOMÉSTICA</t>
        </is>
      </c>
      <c r="G762" s="25" t="inlineStr">
        <is>
          <t>olores desagradables por la mala tenecia de animales</t>
        </is>
      </c>
      <c r="H762" s="25" t="inlineStr">
        <is>
          <t>oficio</t>
        </is>
      </c>
      <c r="V762" s="25" t="inlineStr">
        <is>
          <t>familia calle munera</t>
        </is>
      </c>
      <c r="W762" s="25" t="inlineStr">
        <is>
          <t>DG</t>
        </is>
      </c>
      <c r="X762" s="25" t="n">
        <v>31</v>
      </c>
      <c r="AA762" s="25" t="n">
        <v>33</v>
      </c>
      <c r="AB762" s="25" t="inlineStr">
        <is>
          <t>A</t>
        </is>
      </c>
      <c r="AC762" s="25" t="n">
        <v>88</v>
      </c>
      <c r="AD762" s="25" t="inlineStr">
        <is>
          <t>SUR</t>
        </is>
      </c>
      <c r="AF762" s="25" t="inlineStr">
        <is>
          <t>INTERIOR 103</t>
        </is>
      </c>
      <c r="AJ762" s="25" t="inlineStr">
        <is>
          <t>La Sebastiana</t>
        </is>
      </c>
      <c r="AO762" s="25" t="n">
        <v>3</v>
      </c>
      <c r="AP762" s="34" t="n">
        <v>42627</v>
      </c>
      <c r="AQ762" s="34" t="n">
        <v>42607</v>
      </c>
      <c r="AT762" s="25" t="inlineStr">
        <is>
          <t>Auto de archivo</t>
        </is>
      </c>
    </row>
    <row r="763">
      <c r="A763" s="25" t="inlineStr">
        <is>
          <t>760-2016</t>
        </is>
      </c>
      <c r="B763" s="25" t="n">
        <v>413910</v>
      </c>
      <c r="C763" s="25" t="inlineStr">
        <is>
          <t>FAUNA DOMÉSTICA</t>
        </is>
      </c>
      <c r="G763" s="25" t="inlineStr">
        <is>
          <t>orientacion y sencibilizacion sobre el decreto 030</t>
        </is>
      </c>
      <c r="H763" s="25" t="inlineStr">
        <is>
          <t>gladys adriana quintero</t>
        </is>
      </c>
      <c r="V763" s="25" t="inlineStr">
        <is>
          <t>comunidad</t>
        </is>
      </c>
      <c r="AP763" s="34" t="n">
        <v>42600</v>
      </c>
      <c r="AQ763" s="34" t="n">
        <v>42603</v>
      </c>
      <c r="AT763" s="25" t="inlineStr">
        <is>
          <t>Auto de archivo</t>
        </is>
      </c>
    </row>
    <row r="764">
      <c r="A764" s="25" t="inlineStr">
        <is>
          <t>761-2016</t>
        </is>
      </c>
      <c r="B764" s="25" t="n">
        <v>415497</v>
      </c>
      <c r="D764" s="25" t="inlineStr">
        <is>
          <t>MATERIALES DE CONSTRUCCIÓN</t>
        </is>
      </c>
      <c r="G764" s="25" t="inlineStr">
        <is>
          <t>obra que genera riesgo no tiene proteccion ambiental (material particulado)</t>
        </is>
      </c>
      <c r="H764" s="25" t="inlineStr">
        <is>
          <t>comunidad</t>
        </is>
      </c>
      <c r="V764" s="25" t="inlineStr">
        <is>
          <t>jovany castaño diaz</t>
        </is>
      </c>
      <c r="W764" s="25" t="inlineStr">
        <is>
          <t>Kr</t>
        </is>
      </c>
      <c r="X764" s="25" t="n">
        <v>24</v>
      </c>
      <c r="Y764" s="25" t="inlineStr">
        <is>
          <t>c</t>
        </is>
      </c>
      <c r="AA764" s="25" t="n">
        <v>41</v>
      </c>
      <c r="AC764" s="25" t="n">
        <v>40</v>
      </c>
      <c r="AD764" s="25" t="inlineStr">
        <is>
          <t>sur</t>
        </is>
      </c>
      <c r="AJ764" s="25" t="inlineStr">
        <is>
          <t xml:space="preserve">La Mina </t>
        </is>
      </c>
      <c r="AO764" s="25" t="n">
        <v>6</v>
      </c>
      <c r="AP764" s="34" t="n">
        <v>42627</v>
      </c>
      <c r="AQ764" s="34" t="n">
        <v>42622</v>
      </c>
      <c r="AT764" s="25" t="inlineStr">
        <is>
          <t>Auto de archivo</t>
        </is>
      </c>
    </row>
    <row r="765">
      <c r="A765" s="25" t="inlineStr">
        <is>
          <t>762-2016</t>
        </is>
      </c>
      <c r="B765" s="25" t="n">
        <v>416087</v>
      </c>
      <c r="G765" s="25" t="inlineStr">
        <is>
          <t xml:space="preserve">POSIBLE RIESGO ELECTRICO PARA PERSONAS Y MASCOTAS </t>
        </is>
      </c>
      <c r="H765" s="25" t="inlineStr">
        <is>
          <t xml:space="preserve">shirley andrea suarez </t>
        </is>
      </c>
      <c r="I765" s="25" t="inlineStr">
        <is>
          <t>dg</t>
        </is>
      </c>
      <c r="J765" s="25" t="n">
        <v>33</v>
      </c>
      <c r="M765" s="25" t="n">
        <v>34</v>
      </c>
      <c r="N765" s="25" t="inlineStr">
        <is>
          <t>d</t>
        </is>
      </c>
      <c r="O765" s="25" t="n">
        <v>48</v>
      </c>
      <c r="P765" s="25" t="inlineStr">
        <is>
          <t>sur</t>
        </is>
      </c>
      <c r="T765" s="25" t="n">
        <v>1037623992</v>
      </c>
      <c r="U765" s="25" t="n">
        <v>3313100</v>
      </c>
      <c r="V765" s="25" t="inlineStr">
        <is>
          <t>espacio publico</t>
        </is>
      </c>
      <c r="W765" s="25" t="inlineStr">
        <is>
          <t>tr</t>
        </is>
      </c>
      <c r="X765" s="25" t="n">
        <v>34</v>
      </c>
      <c r="Y765" s="25" t="inlineStr">
        <is>
          <t>dd</t>
        </is>
      </c>
      <c r="Z765" s="25" t="inlineStr">
        <is>
          <t>SUR</t>
        </is>
      </c>
      <c r="AA765" s="25" t="n">
        <v>32</v>
      </c>
      <c r="AB765" s="25" t="inlineStr">
        <is>
          <t>c</t>
        </is>
      </c>
      <c r="AC765" s="25" t="n">
        <v>33</v>
      </c>
      <c r="AJ765" s="25" t="inlineStr">
        <is>
          <t>Los Naranjos</t>
        </is>
      </c>
      <c r="AO765" s="25" t="n">
        <v>9</v>
      </c>
      <c r="AP765" s="34" t="n">
        <v>42628</v>
      </c>
      <c r="AQ765" s="34" t="n">
        <v>42628</v>
      </c>
      <c r="AT765" s="25" t="inlineStr">
        <is>
          <t>Auto de archivo</t>
        </is>
      </c>
    </row>
    <row r="766">
      <c r="A766" s="25" t="inlineStr">
        <is>
          <t>763-2016</t>
        </is>
      </c>
      <c r="B766" s="25" t="n">
        <v>416035</v>
      </c>
      <c r="C766" s="25" t="inlineStr">
        <is>
          <t>HÍDRICO</t>
        </is>
      </c>
      <c r="G766" s="25" t="inlineStr">
        <is>
          <t>contaminacion de afluente por aguas sedimentadas</t>
        </is>
      </c>
      <c r="H766" s="25" t="inlineStr">
        <is>
          <t>de oficio</t>
        </is>
      </c>
      <c r="V766" s="25" t="inlineStr">
        <is>
          <t>acueducto el escobero</t>
        </is>
      </c>
      <c r="AG766" s="25" t="inlineStr">
        <is>
          <t>tranversal de la montaña</t>
        </is>
      </c>
      <c r="AJ766" s="25" t="inlineStr">
        <is>
          <t>El Escobero</t>
        </is>
      </c>
      <c r="AO766" s="25" t="n">
        <v>10</v>
      </c>
      <c r="AP766" s="34" t="n">
        <v>42628</v>
      </c>
      <c r="AQ766" s="34" t="n">
        <v>42631</v>
      </c>
      <c r="AT766" s="25" t="inlineStr">
        <is>
          <t>Auto de archivo</t>
        </is>
      </c>
      <c r="AU766" s="25" t="inlineStr">
        <is>
          <t>para presentar el informe a la finca la serrania.</t>
        </is>
      </c>
    </row>
    <row r="767">
      <c r="A767" s="25" t="inlineStr">
        <is>
          <t>764-2016</t>
        </is>
      </c>
      <c r="B767" s="25" t="n">
        <v>415614</v>
      </c>
      <c r="C767" s="25" t="inlineStr">
        <is>
          <t>FLORA</t>
        </is>
      </c>
      <c r="G767" s="25" t="inlineStr">
        <is>
          <t>TALA NO AUTORIZADA DE INDIVIDUOS VEGETALES ADULTOS</t>
        </is>
      </c>
      <c r="H767" s="25" t="inlineStr">
        <is>
          <t>comunidad</t>
        </is>
      </c>
      <c r="V767" s="25" t="inlineStr">
        <is>
          <t xml:space="preserve">colinas de san sebastian </t>
        </is>
      </c>
      <c r="AG767" s="25" t="inlineStr">
        <is>
          <t xml:space="preserve">km 12 via al escobero, envigado al retiro las palmas </t>
        </is>
      </c>
      <c r="AJ767" s="25" t="inlineStr">
        <is>
          <t>Las Palmas</t>
        </is>
      </c>
      <c r="AO767" s="25" t="n">
        <v>12</v>
      </c>
      <c r="AP767" s="34" t="n">
        <v>42629</v>
      </c>
      <c r="AQ767" s="34" t="n">
        <v>42625</v>
      </c>
      <c r="AT767" s="25" t="inlineStr">
        <is>
          <t>Auto de archivo</t>
        </is>
      </c>
    </row>
    <row r="768">
      <c r="A768" s="25" t="inlineStr">
        <is>
          <t>765-2016</t>
        </is>
      </c>
      <c r="B768" s="25" t="n">
        <v>414788</v>
      </c>
      <c r="C768" s="25" t="inlineStr">
        <is>
          <t>FLORA</t>
        </is>
      </c>
      <c r="G768" s="25" t="inlineStr">
        <is>
          <t xml:space="preserve">la señora mando podar tres puntos arboles con el jardinero de la unidad de manera inadecuada que estan ubicados en zona verde cerca al acceso peatonal, podo toda la copa no quedaron ramas </t>
        </is>
      </c>
      <c r="H768" s="25" t="inlineStr">
        <is>
          <t>anonimo</t>
        </is>
      </c>
      <c r="V768" s="25" t="inlineStr">
        <is>
          <t xml:space="preserve">luz dary </t>
        </is>
      </c>
      <c r="W768" s="25" t="inlineStr">
        <is>
          <t>DG</t>
        </is>
      </c>
      <c r="X768" s="25" t="n">
        <v>29</v>
      </c>
      <c r="AA768" s="25" t="n">
        <v>26</v>
      </c>
      <c r="AB768" s="25" t="inlineStr">
        <is>
          <t>a</t>
        </is>
      </c>
      <c r="AC768" s="25" t="n">
        <v>181</v>
      </c>
      <c r="AD768" s="25" t="inlineStr">
        <is>
          <t>sur</t>
        </is>
      </c>
      <c r="AF768" s="25" t="inlineStr">
        <is>
          <t>torre 4 apto 103</t>
        </is>
      </c>
      <c r="AJ768" s="25" t="inlineStr">
        <is>
          <t>Las Orquideas</t>
        </is>
      </c>
      <c r="AO768" s="25" t="n">
        <v>3</v>
      </c>
      <c r="AP768" s="34" t="n">
        <v>42629</v>
      </c>
      <c r="AQ768" s="34" t="n">
        <v>42590</v>
      </c>
      <c r="AT768" s="25" t="inlineStr">
        <is>
          <t>Auto de archivo</t>
        </is>
      </c>
    </row>
    <row r="769">
      <c r="A769" s="25" t="inlineStr">
        <is>
          <t>766-2016</t>
        </is>
      </c>
      <c r="B769" s="25" t="n">
        <v>148140</v>
      </c>
      <c r="C769" s="25" t="inlineStr">
        <is>
          <t>HÍDRICO</t>
        </is>
      </c>
      <c r="G769" s="25" t="inlineStr">
        <is>
          <t>verificacion de sedimentos en el canal de las brujas bouxcolver pararelo al convento</t>
        </is>
      </c>
      <c r="H769" s="25" t="inlineStr">
        <is>
          <t>oficio</t>
        </is>
      </c>
      <c r="V769" s="25" t="inlineStr">
        <is>
          <t>melier-muga</t>
        </is>
      </c>
      <c r="AG769" s="25" t="inlineStr">
        <is>
          <t>loma las brujas</t>
        </is>
      </c>
      <c r="AJ769" s="25" t="inlineStr">
        <is>
          <t>Loma de las Brujas</t>
        </is>
      </c>
      <c r="AO769" s="25" t="n">
        <v>5</v>
      </c>
      <c r="AP769" s="34" t="n">
        <v>42629</v>
      </c>
      <c r="AQ769" s="34" t="n">
        <v>42642</v>
      </c>
      <c r="AT769" s="25" t="inlineStr">
        <is>
          <t>Auto de archivo</t>
        </is>
      </c>
    </row>
    <row r="770">
      <c r="A770" s="25" t="inlineStr">
        <is>
          <t>767-2016</t>
        </is>
      </c>
      <c r="B770" s="25" t="n">
        <v>410601</v>
      </c>
      <c r="C770" s="25" t="inlineStr">
        <is>
          <t>FLORA</t>
        </is>
      </c>
      <c r="G770" s="25" t="inlineStr">
        <is>
          <t>estan realizando poda de arboles sin autorizacion ya tiene proceso de este caso de la delegación con radicado 5-2016-72 es previo privado</t>
        </is>
      </c>
      <c r="H770" s="25" t="inlineStr">
        <is>
          <t>sandra sanchez</t>
        </is>
      </c>
      <c r="U770" s="25" t="n">
        <v>3345998</v>
      </c>
      <c r="V770" s="25" t="inlineStr">
        <is>
          <t>empresa gonzalez y guzman proyecto</t>
        </is>
      </c>
      <c r="W770" s="25" t="inlineStr">
        <is>
          <t>TR</t>
        </is>
      </c>
      <c r="X770" s="25" t="n">
        <v>27</v>
      </c>
      <c r="Y770" s="25" t="inlineStr">
        <is>
          <t>A</t>
        </is>
      </c>
      <c r="Z770" s="25" t="inlineStr">
        <is>
          <t>SUR</t>
        </is>
      </c>
      <c r="AA770" s="25" t="n">
        <v>42</v>
      </c>
      <c r="AC770" s="25" t="n">
        <v>45</v>
      </c>
      <c r="AG770" s="25" t="inlineStr">
        <is>
          <t>SANTORINI</t>
        </is>
      </c>
      <c r="AJ770" s="25" t="inlineStr">
        <is>
          <t>Zuñiga</t>
        </is>
      </c>
      <c r="AO770" s="25" t="n">
        <v>4</v>
      </c>
      <c r="AP770" s="34" t="n">
        <v>42629</v>
      </c>
      <c r="AQ770" s="34" t="n">
        <v>42621</v>
      </c>
      <c r="AT770" s="25" t="inlineStr">
        <is>
          <t>Auto de archivo</t>
        </is>
      </c>
    </row>
    <row r="771">
      <c r="A771" s="25" t="inlineStr">
        <is>
          <t>768-2016</t>
        </is>
      </c>
      <c r="B771" s="25" t="n">
        <v>414946</v>
      </c>
      <c r="C771" s="25" t="inlineStr">
        <is>
          <t>HÍDRICO</t>
        </is>
      </c>
      <c r="G771" s="25" t="inlineStr">
        <is>
          <t>hacen vertimiento ocasionales a la quebrada la mina honda este afluente pasa por el parque la guachacana del esmeraldal</t>
        </is>
      </c>
      <c r="H771" s="25" t="inlineStr">
        <is>
          <t>Alberto Duque</t>
        </is>
      </c>
      <c r="I771" s="25" t="inlineStr">
        <is>
          <t>cl</t>
        </is>
      </c>
      <c r="J771" s="25" t="n">
        <v>27</v>
      </c>
      <c r="K771" s="25" t="inlineStr">
        <is>
          <t>D</t>
        </is>
      </c>
      <c r="L771" s="25" t="inlineStr">
        <is>
          <t>SUR</t>
        </is>
      </c>
      <c r="M771" s="25" t="n">
        <v>27</v>
      </c>
      <c r="N771" s="25" t="inlineStr">
        <is>
          <t>C</t>
        </is>
      </c>
      <c r="O771" s="25" t="n">
        <v>150</v>
      </c>
      <c r="V771" s="25" t="inlineStr">
        <is>
          <t>BREZZO</t>
        </is>
      </c>
      <c r="AJ771" s="25" t="inlineStr">
        <is>
          <t>El Esmeraldal</t>
        </is>
      </c>
      <c r="AO771" s="25" t="n">
        <v>4</v>
      </c>
      <c r="AP771" s="34" t="n">
        <v>42629</v>
      </c>
      <c r="AQ771" s="34" t="n">
        <v>42621</v>
      </c>
      <c r="AT771" s="25" t="inlineStr">
        <is>
          <t>Auto de archivo</t>
        </is>
      </c>
    </row>
    <row r="772">
      <c r="A772" s="25" t="inlineStr">
        <is>
          <t>769-2016</t>
        </is>
      </c>
      <c r="B772" s="25" t="inlineStr">
        <is>
          <t>416204-415615</t>
        </is>
      </c>
      <c r="D772" s="25" t="inlineStr">
        <is>
          <t>RESIDUO ESPECIAL</t>
        </is>
      </c>
      <c r="G772" s="25" t="inlineStr">
        <is>
          <t>calle pantanosa la cual a causo accidentes de lecciones leves</t>
        </is>
      </c>
      <c r="H772" s="25" t="inlineStr">
        <is>
          <t>manuel maria castañeda gomez</t>
        </is>
      </c>
      <c r="I772" s="25" t="inlineStr">
        <is>
          <t>cl</t>
        </is>
      </c>
      <c r="J772" s="25" t="n">
        <v>57</v>
      </c>
      <c r="L772" s="25" t="inlineStr">
        <is>
          <t>SUR</t>
        </is>
      </c>
      <c r="M772" s="25" t="n">
        <v>43</v>
      </c>
      <c r="N772" s="25" t="inlineStr">
        <is>
          <t>A</t>
        </is>
      </c>
      <c r="O772" s="25" t="n">
        <v>191</v>
      </c>
      <c r="V772" s="25" t="inlineStr">
        <is>
          <t>CONSORSIO PROA</t>
        </is>
      </c>
      <c r="W772" s="25" t="inlineStr">
        <is>
          <t>DG</t>
        </is>
      </c>
      <c r="X772" s="25" t="n">
        <v>29</v>
      </c>
      <c r="AA772" s="25" t="n">
        <v>34</v>
      </c>
      <c r="AB772" s="25" t="inlineStr">
        <is>
          <t>DD</t>
        </is>
      </c>
      <c r="AC772" s="25" t="n">
        <v>3</v>
      </c>
      <c r="AD772" s="25" t="inlineStr">
        <is>
          <t>SUR</t>
        </is>
      </c>
      <c r="AJ772" s="25" t="inlineStr">
        <is>
          <t>Uribe Angel</t>
        </is>
      </c>
      <c r="AO772" s="25" t="n">
        <v>3</v>
      </c>
      <c r="AP772" s="34" t="n">
        <v>42629</v>
      </c>
      <c r="AQ772" s="34" t="n">
        <v>42626</v>
      </c>
      <c r="AT772" s="25" t="inlineStr">
        <is>
          <t>Auto de archivo</t>
        </is>
      </c>
    </row>
    <row r="773">
      <c r="A773" s="25" t="inlineStr">
        <is>
          <t>770-2016</t>
        </is>
      </c>
      <c r="B773" s="25" t="n">
        <v>417252</v>
      </c>
      <c r="C773" s="25" t="inlineStr">
        <is>
          <t>FAUNA DOMÉSTICA</t>
        </is>
      </c>
      <c r="G773" s="25" t="inlineStr">
        <is>
          <t>ataque de canino  a una persona</t>
        </is>
      </c>
      <c r="H773" s="25" t="inlineStr">
        <is>
          <t>juan camilo palacio</t>
        </is>
      </c>
      <c r="I773" s="25" t="inlineStr">
        <is>
          <t>KR</t>
        </is>
      </c>
      <c r="J773" s="25" t="n">
        <v>24</v>
      </c>
      <c r="K773" s="25" t="inlineStr">
        <is>
          <t>F</t>
        </is>
      </c>
      <c r="M773" s="25" t="n">
        <v>40</v>
      </c>
      <c r="O773" s="25" t="n">
        <v>141</v>
      </c>
      <c r="P773" s="25" t="inlineStr">
        <is>
          <t>sur</t>
        </is>
      </c>
      <c r="R773" s="25" t="inlineStr">
        <is>
          <t>INTERIOR 129</t>
        </is>
      </c>
      <c r="U773" s="25" t="n">
        <v>2761967</v>
      </c>
      <c r="V773" s="25" t="inlineStr">
        <is>
          <t>LUISA FERNANDA ARANGO GONZALEZ</t>
        </is>
      </c>
      <c r="W773" s="25" t="inlineStr">
        <is>
          <t>Kr</t>
        </is>
      </c>
      <c r="X773" s="25" t="n">
        <v>24</v>
      </c>
      <c r="Y773" s="25" t="inlineStr">
        <is>
          <t>F</t>
        </is>
      </c>
      <c r="AA773" s="25" t="n">
        <v>40</v>
      </c>
      <c r="AC773" s="25" t="n">
        <v>141</v>
      </c>
      <c r="AD773" s="25" t="inlineStr">
        <is>
          <t>SUR</t>
        </is>
      </c>
      <c r="AF773" s="25" t="inlineStr">
        <is>
          <t>INTERIOR 116</t>
        </is>
      </c>
      <c r="AH773" s="25" t="n">
        <v>32296992</v>
      </c>
      <c r="AJ773" s="25" t="inlineStr">
        <is>
          <t>El Salado</t>
        </is>
      </c>
      <c r="AO773" s="25" t="n">
        <v>6</v>
      </c>
      <c r="AP773" s="34" t="n">
        <v>42633</v>
      </c>
      <c r="AQ773" s="34" t="n">
        <v>42643</v>
      </c>
      <c r="AT773" s="25" t="inlineStr">
        <is>
          <t>Auto de archivo</t>
        </is>
      </c>
    </row>
    <row r="774">
      <c r="A774" s="25" t="inlineStr">
        <is>
          <t>771-2016</t>
        </is>
      </c>
      <c r="B774" s="25" t="n">
        <v>417253</v>
      </c>
      <c r="D774" s="25" t="inlineStr">
        <is>
          <t>RESIDUOS SOLIDOS</t>
        </is>
      </c>
      <c r="G774" s="25" t="inlineStr">
        <is>
          <t>MALA disposicion de residuos solidos</t>
        </is>
      </c>
      <c r="H774" s="25" t="inlineStr">
        <is>
          <t>anonimo</t>
        </is>
      </c>
      <c r="V774" s="25" t="inlineStr">
        <is>
          <t>por determinar aptos 201-401</t>
        </is>
      </c>
      <c r="W774" s="25" t="inlineStr">
        <is>
          <t>Kr</t>
        </is>
      </c>
      <c r="X774" s="25" t="n">
        <v>40</v>
      </c>
      <c r="AA774" s="25" t="n">
        <v>35</v>
      </c>
      <c r="AC774" s="25" t="n">
        <v>39</v>
      </c>
      <c r="AD774" s="25" t="inlineStr">
        <is>
          <t>SUR</t>
        </is>
      </c>
      <c r="AJ774" s="25" t="inlineStr">
        <is>
          <t>Zona Centro</t>
        </is>
      </c>
      <c r="AO774" s="25" t="n">
        <v>9</v>
      </c>
      <c r="AP774" s="34" t="n">
        <v>42633</v>
      </c>
      <c r="AQ774" s="34" t="n">
        <v>42646</v>
      </c>
      <c r="AT774" s="25" t="inlineStr">
        <is>
          <t>Auto de archivo</t>
        </is>
      </c>
    </row>
    <row r="775">
      <c r="A775" s="25" t="inlineStr">
        <is>
          <t>772-2016</t>
        </is>
      </c>
      <c r="B775" s="25" t="inlineStr">
        <is>
          <t>0422639 -416437 - 7138</t>
        </is>
      </c>
      <c r="C775" s="25" t="inlineStr">
        <is>
          <t>FAUNA DOMÉSTICA</t>
        </is>
      </c>
      <c r="G775" s="25" t="inlineStr">
        <is>
          <t>ataque de canino pitbull</t>
        </is>
      </c>
      <c r="H775" s="25" t="inlineStr">
        <is>
          <t>lina marcela palcio sosa</t>
        </is>
      </c>
      <c r="T775" s="25" t="n">
        <v>21527903</v>
      </c>
      <c r="V775" s="25" t="inlineStr">
        <is>
          <t>ana maria bolivar hurtado</t>
        </is>
      </c>
      <c r="W775" s="25" t="inlineStr">
        <is>
          <t>CL</t>
        </is>
      </c>
      <c r="X775" s="25" t="n">
        <v>41</v>
      </c>
      <c r="Y775" s="25" t="inlineStr">
        <is>
          <t>B</t>
        </is>
      </c>
      <c r="Z775" s="25" t="inlineStr">
        <is>
          <t>SUR</t>
        </is>
      </c>
      <c r="AA775" s="25" t="n">
        <v>25</v>
      </c>
      <c r="AB775" s="25" t="inlineStr">
        <is>
          <t>A</t>
        </is>
      </c>
      <c r="AC775" s="25" t="n">
        <v>71</v>
      </c>
      <c r="AH775" s="25" t="n">
        <v>1037600979</v>
      </c>
      <c r="AI775" s="25" t="n">
        <v>3006984516</v>
      </c>
      <c r="AJ775" s="25" t="inlineStr">
        <is>
          <t xml:space="preserve">La Mina </t>
        </is>
      </c>
      <c r="AO775" s="25" t="n">
        <v>6</v>
      </c>
      <c r="AP775" s="34" t="n">
        <v>42633</v>
      </c>
      <c r="AQ775" s="34" t="n">
        <v>43730</v>
      </c>
      <c r="AT775" s="25" t="inlineStr">
        <is>
          <t>Auto de archivo</t>
        </is>
      </c>
    </row>
    <row r="776">
      <c r="A776" s="25" t="inlineStr">
        <is>
          <t>773-2016</t>
        </is>
      </c>
      <c r="B776" s="25" t="n">
        <v>417239</v>
      </c>
      <c r="D776" s="25" t="inlineStr">
        <is>
          <t>RESIDUOS SOLIDOS</t>
        </is>
      </c>
      <c r="G776" s="25" t="inlineStr">
        <is>
          <t>sensibilizar por mal manejo de residuos solidos</t>
        </is>
      </c>
      <c r="H776" s="25" t="inlineStr">
        <is>
          <t>comunidad</t>
        </is>
      </c>
      <c r="I776" s="25" t="inlineStr">
        <is>
          <t>TR</t>
        </is>
      </c>
      <c r="J776" s="25" t="n">
        <v>35</v>
      </c>
      <c r="K776" s="25" t="inlineStr">
        <is>
          <t>A</t>
        </is>
      </c>
      <c r="L776" s="25" t="inlineStr">
        <is>
          <t>SUR</t>
        </is>
      </c>
      <c r="T776" s="25" t="inlineStr">
        <is>
          <t>no reporta</t>
        </is>
      </c>
      <c r="U776" s="25" t="inlineStr">
        <is>
          <t>no reporta</t>
        </is>
      </c>
      <c r="V776" s="25" t="inlineStr">
        <is>
          <t>por determinar</t>
        </is>
      </c>
      <c r="W776" s="25" t="inlineStr">
        <is>
          <t>TR</t>
        </is>
      </c>
      <c r="X776" s="25" t="n">
        <v>35</v>
      </c>
      <c r="Y776" s="25" t="inlineStr">
        <is>
          <t>A</t>
        </is>
      </c>
      <c r="Z776" s="25" t="inlineStr">
        <is>
          <t>SUR</t>
        </is>
      </c>
      <c r="AG776" s="25" t="inlineStr">
        <is>
          <t>L a magnolia</t>
        </is>
      </c>
      <c r="AH776" s="25" t="inlineStr">
        <is>
          <t>no reporta</t>
        </is>
      </c>
      <c r="AI776" s="25" t="inlineStr">
        <is>
          <t>no reporta</t>
        </is>
      </c>
      <c r="AJ776" s="25" t="inlineStr">
        <is>
          <t>La Magnolia</t>
        </is>
      </c>
      <c r="AO776" s="25" t="n">
        <v>9</v>
      </c>
      <c r="AP776" s="34" t="n">
        <v>42633</v>
      </c>
      <c r="AQ776" s="34" t="n">
        <v>42632</v>
      </c>
      <c r="AT776" s="25" t="inlineStr">
        <is>
          <t>Auto de archivo</t>
        </is>
      </c>
    </row>
    <row r="777">
      <c r="A777" s="25" t="inlineStr">
        <is>
          <t>774-2016</t>
        </is>
      </c>
      <c r="B777" s="25" t="n">
        <v>417240</v>
      </c>
      <c r="C777" s="25" t="inlineStr">
        <is>
          <t>FLORA</t>
        </is>
      </c>
      <c r="G777" s="25" t="inlineStr">
        <is>
          <t>Cerca de volga de la cuenca estan haciendo una unidad y estan talando todos los arboles</t>
        </is>
      </c>
      <c r="H777" s="25" t="inlineStr">
        <is>
          <t>cominidad</t>
        </is>
      </c>
      <c r="V777" s="25" t="inlineStr">
        <is>
          <t xml:space="preserve">Urbanización  Magdalena </t>
        </is>
      </c>
      <c r="W777" s="25" t="inlineStr">
        <is>
          <t>KR</t>
        </is>
      </c>
      <c r="X777" s="25" t="n">
        <v>39</v>
      </c>
      <c r="Y777" s="25" t="inlineStr">
        <is>
          <t>E</t>
        </is>
      </c>
      <c r="Z777" s="25" t="inlineStr">
        <is>
          <t>SUR</t>
        </is>
      </c>
      <c r="AA777" s="25" t="n">
        <v>48</v>
      </c>
      <c r="AB777" s="25" t="inlineStr">
        <is>
          <t>F</t>
        </is>
      </c>
      <c r="AC777" s="25" t="n">
        <v>50</v>
      </c>
      <c r="AG777" s="25" t="inlineStr">
        <is>
          <t>cra 39E # 48f sur 50</t>
        </is>
      </c>
      <c r="AH777" s="25" t="inlineStr">
        <is>
          <t>no reporta</t>
        </is>
      </c>
      <c r="AI777" s="25" t="inlineStr">
        <is>
          <t>no reporta</t>
        </is>
      </c>
      <c r="AP777" s="34" t="n">
        <v>42633</v>
      </c>
      <c r="AQ777" s="34" t="n">
        <v>42641</v>
      </c>
      <c r="AT777" s="25" t="inlineStr">
        <is>
          <t>Auto de archivo</t>
        </is>
      </c>
    </row>
    <row r="778">
      <c r="A778" s="25" t="inlineStr">
        <is>
          <t>775-2016</t>
        </is>
      </c>
      <c r="B778" s="25" t="n">
        <v>417066</v>
      </c>
      <c r="C778" s="25" t="inlineStr">
        <is>
          <t>FLORA</t>
        </is>
      </c>
      <c r="G778" s="25" t="inlineStr">
        <is>
          <t>talaron un guayabo que servia de barrera iva para in compresor que lo utilizan en el lavadero delos carros, devido a la tala hay mucho ruido durante el dia y parte de la noche</t>
        </is>
      </c>
      <c r="H778" s="25" t="inlineStr">
        <is>
          <t>anonimo</t>
        </is>
      </c>
      <c r="I778" s="25" t="inlineStr">
        <is>
          <t>KR</t>
        </is>
      </c>
      <c r="J778" s="25" t="n">
        <v>24</v>
      </c>
      <c r="M778" s="25" t="n">
        <v>36</v>
      </c>
      <c r="N778" s="25" t="inlineStr">
        <is>
          <t>D</t>
        </is>
      </c>
      <c r="P778" s="25" t="inlineStr">
        <is>
          <t>SUR</t>
        </is>
      </c>
      <c r="Q778" s="25" t="n">
        <v>141</v>
      </c>
      <c r="S778" s="25" t="inlineStr">
        <is>
          <t>cra 24 # 36D sur 141</t>
        </is>
      </c>
      <c r="T778" s="25" t="inlineStr">
        <is>
          <t>no reporta</t>
        </is>
      </c>
      <c r="U778" s="25" t="inlineStr">
        <is>
          <t>no reporta</t>
        </is>
      </c>
      <c r="V778" s="25" t="inlineStr">
        <is>
          <t>Bomba gasolina trepel, enseguida del club rotario</t>
        </is>
      </c>
      <c r="AH778" s="25" t="inlineStr">
        <is>
          <t>no reporta</t>
        </is>
      </c>
      <c r="AI778" s="25" t="inlineStr">
        <is>
          <t>no reporta</t>
        </is>
      </c>
      <c r="AP778" s="34" t="n">
        <v>42633</v>
      </c>
      <c r="AQ778" s="34" t="n">
        <v>42675</v>
      </c>
      <c r="AT778" s="25" t="inlineStr">
        <is>
          <t>Auto de archivo</t>
        </is>
      </c>
    </row>
    <row r="779">
      <c r="A779" s="25" t="inlineStr">
        <is>
          <t>776-2016</t>
        </is>
      </c>
      <c r="B779" s="25" t="n">
        <v>416818</v>
      </c>
      <c r="C779" s="25" t="inlineStr">
        <is>
          <t>FAUNA DOMÉSTICA</t>
        </is>
      </c>
      <c r="G779" s="25" t="inlineStr">
        <is>
          <t>ataque de canino a menor de edad</t>
        </is>
      </c>
      <c r="H779" s="25" t="inlineStr">
        <is>
          <t>Juan david ochoa</t>
        </is>
      </c>
      <c r="I779" s="25" t="inlineStr">
        <is>
          <t>KR</t>
        </is>
      </c>
      <c r="J779" s="25" t="n">
        <v>24</v>
      </c>
      <c r="M779" s="25" t="n">
        <v>36</v>
      </c>
      <c r="N779" s="25" t="inlineStr">
        <is>
          <t>D</t>
        </is>
      </c>
      <c r="P779" s="25" t="inlineStr">
        <is>
          <t>SUR</t>
        </is>
      </c>
      <c r="Q779" s="25" t="n">
        <v>141</v>
      </c>
      <c r="S779" s="25" t="inlineStr">
        <is>
          <t>cra 24 36d sur 141</t>
        </is>
      </c>
      <c r="T779" s="25" t="inlineStr">
        <is>
          <t>no reporta</t>
        </is>
      </c>
      <c r="U779" s="25" t="inlineStr">
        <is>
          <t>no reporta</t>
        </is>
      </c>
      <c r="V779" s="25" t="inlineStr">
        <is>
          <t>Nelly Tamayo</t>
        </is>
      </c>
      <c r="W779" s="25" t="inlineStr">
        <is>
          <t>KR</t>
        </is>
      </c>
      <c r="X779" s="25" t="n">
        <v>24</v>
      </c>
      <c r="AA779" s="25" t="n">
        <v>36</v>
      </c>
      <c r="AB779" s="25" t="inlineStr">
        <is>
          <t>D</t>
        </is>
      </c>
      <c r="AD779" s="25" t="inlineStr">
        <is>
          <t>SUR</t>
        </is>
      </c>
      <c r="AE779" s="25" t="n">
        <v>141</v>
      </c>
      <c r="AF779" s="25" t="inlineStr">
        <is>
          <t>casa 24</t>
        </is>
      </c>
      <c r="AG779" s="25" t="inlineStr">
        <is>
          <t>cra 24 # 36D sur 141 casa 24</t>
        </is>
      </c>
      <c r="AH779" s="25" t="inlineStr">
        <is>
          <t>no reporta</t>
        </is>
      </c>
      <c r="AI779" s="25" t="inlineStr">
        <is>
          <t>no reporta</t>
        </is>
      </c>
      <c r="AJ779" s="25" t="inlineStr">
        <is>
          <t>El Escobero</t>
        </is>
      </c>
      <c r="AO779" s="25" t="n">
        <v>10</v>
      </c>
      <c r="AP779" s="34" t="n">
        <v>42633</v>
      </c>
      <c r="AQ779" s="34" t="n">
        <v>42655</v>
      </c>
      <c r="AT779" s="25" t="inlineStr">
        <is>
          <t>Auto de archivo</t>
        </is>
      </c>
    </row>
    <row r="780">
      <c r="A780" s="25" t="inlineStr">
        <is>
          <t>777-2016</t>
        </is>
      </c>
      <c r="B780" s="25" t="n">
        <v>416824</v>
      </c>
      <c r="D780" s="25" t="inlineStr">
        <is>
          <t>RESIDUOS SOLIDOS</t>
        </is>
      </c>
      <c r="G780" s="25" t="inlineStr">
        <is>
          <t>mala disposicion de residuos solidos en via publica</t>
        </is>
      </c>
      <c r="H780" s="25" t="inlineStr">
        <is>
          <t>de oficio</t>
        </is>
      </c>
      <c r="V780" s="25" t="inlineStr">
        <is>
          <t>Domi logisticas</t>
        </is>
      </c>
      <c r="W780" s="25" t="inlineStr">
        <is>
          <t>CL</t>
        </is>
      </c>
      <c r="X780" s="25" t="n">
        <v>40</v>
      </c>
      <c r="Z780" s="25" t="inlineStr">
        <is>
          <t>SUR</t>
        </is>
      </c>
      <c r="AA780" s="25" t="n">
        <v>27</v>
      </c>
      <c r="AC780" s="25" t="n">
        <v>141</v>
      </c>
      <c r="AG780" s="25" t="inlineStr">
        <is>
          <t>calle 40 sur 27 141</t>
        </is>
      </c>
      <c r="AH780" s="25" t="inlineStr">
        <is>
          <t>no reporta</t>
        </is>
      </c>
      <c r="AI780" s="25" t="inlineStr">
        <is>
          <t>no reporta</t>
        </is>
      </c>
      <c r="AP780" s="34" t="n">
        <v>42633</v>
      </c>
      <c r="AQ780" s="34" t="n">
        <v>42639</v>
      </c>
      <c r="AT780" s="25" t="inlineStr">
        <is>
          <t>Auto de archivo</t>
        </is>
      </c>
    </row>
    <row r="781">
      <c r="A781" s="25" t="inlineStr">
        <is>
          <t>778-2016</t>
        </is>
      </c>
      <c r="B781" s="25" t="n">
        <v>418836</v>
      </c>
      <c r="C781" s="25" t="inlineStr">
        <is>
          <t>FAUNA DOMÉSTICA</t>
        </is>
      </c>
      <c r="G781" s="25" t="inlineStr">
        <is>
          <t xml:space="preserve">la señora del segundo piso tiene un perro  el cual hace las necesidades en el balcon ella lava y tira todos los desechos al primer piso </t>
        </is>
      </c>
      <c r="H781" s="25" t="inlineStr">
        <is>
          <t>yury marcela reyes</t>
        </is>
      </c>
      <c r="U781" s="25" t="n">
        <v>3128075496</v>
      </c>
      <c r="V781" s="25" t="inlineStr">
        <is>
          <t>por determinar</t>
        </is>
      </c>
      <c r="W781" s="25" t="inlineStr">
        <is>
          <t>Kr</t>
        </is>
      </c>
      <c r="X781" s="25" t="n">
        <v>42</v>
      </c>
      <c r="AA781" s="25" t="n">
        <v>26</v>
      </c>
      <c r="AB781" s="25" t="inlineStr">
        <is>
          <t>a</t>
        </is>
      </c>
      <c r="AC781" s="25" t="n">
        <v>153</v>
      </c>
      <c r="AD781" s="25" t="inlineStr">
        <is>
          <t>SUR</t>
        </is>
      </c>
      <c r="AF781" s="25" t="inlineStr">
        <is>
          <t>apto 201</t>
        </is>
      </c>
      <c r="AJ781" s="25" t="inlineStr">
        <is>
          <t>Las Orquideas</t>
        </is>
      </c>
      <c r="AO781" s="25" t="n">
        <v>3</v>
      </c>
      <c r="AP781" s="34" t="n">
        <v>42640</v>
      </c>
      <c r="AQ781" s="34" t="n">
        <v>42649</v>
      </c>
      <c r="AT781" s="25" t="inlineStr">
        <is>
          <t>Auto de archivo</t>
        </is>
      </c>
    </row>
    <row r="782">
      <c r="A782" s="25" t="inlineStr">
        <is>
          <t>779-2016</t>
        </is>
      </c>
      <c r="B782" s="25" t="n">
        <v>418837</v>
      </c>
      <c r="D782" s="25" t="inlineStr">
        <is>
          <t>RESIDUOS SOLIDOS</t>
        </is>
      </c>
      <c r="G782" s="25" t="inlineStr">
        <is>
          <t>la señora matilde saca sus residuos solidos y los tira a la vacina</t>
        </is>
      </c>
      <c r="H782" s="25" t="inlineStr">
        <is>
          <t>comunidad</t>
        </is>
      </c>
      <c r="V782" s="25" t="inlineStr">
        <is>
          <t>matilde aristizabal</t>
        </is>
      </c>
      <c r="W782" s="25" t="inlineStr">
        <is>
          <t>CL</t>
        </is>
      </c>
      <c r="X782" s="25" t="n">
        <v>40</v>
      </c>
      <c r="Y782" s="25" t="inlineStr">
        <is>
          <t>a</t>
        </is>
      </c>
      <c r="Z782" s="25" t="inlineStr">
        <is>
          <t>SUR</t>
        </is>
      </c>
      <c r="AA782" s="25" t="n">
        <v>25</v>
      </c>
      <c r="AC782" s="25" t="n">
        <v>86</v>
      </c>
      <c r="AJ782" s="25" t="inlineStr">
        <is>
          <t>El Salado</t>
        </is>
      </c>
      <c r="AO782" s="25" t="n">
        <v>6</v>
      </c>
      <c r="AP782" s="34" t="n">
        <v>42640</v>
      </c>
      <c r="AQ782" s="34" t="n">
        <v>42644</v>
      </c>
      <c r="AT782" s="25" t="inlineStr">
        <is>
          <t>Auto de archivo</t>
        </is>
      </c>
    </row>
    <row r="783">
      <c r="A783" s="25" t="inlineStr">
        <is>
          <t>780-2016</t>
        </is>
      </c>
      <c r="B783" s="25" t="inlineStr">
        <is>
          <t>417864 - 152310 - (Radicado Area 00-018629) (epm 201630154815)</t>
        </is>
      </c>
      <c r="D783" s="25" t="inlineStr">
        <is>
          <t>RESIDUO ESPECIAL</t>
        </is>
      </c>
      <c r="G783" s="25" t="inlineStr">
        <is>
          <t>contaminacion de la via publica con aguas grasosas</t>
        </is>
      </c>
      <c r="H783" s="25" t="inlineStr">
        <is>
          <t>de oficio</t>
        </is>
      </c>
      <c r="V783" s="25" t="inlineStr">
        <is>
          <t>mac donalds</t>
        </is>
      </c>
      <c r="W783" s="25" t="inlineStr">
        <is>
          <t>Kr</t>
        </is>
      </c>
      <c r="X783" s="25" t="n">
        <v>48</v>
      </c>
      <c r="Z783" s="25" t="inlineStr">
        <is>
          <t>SUR</t>
        </is>
      </c>
      <c r="AA783" s="25" t="n">
        <v>30</v>
      </c>
      <c r="AC783" s="25" t="n">
        <v>40</v>
      </c>
      <c r="AI783" s="25" t="n">
        <v>3164241071</v>
      </c>
      <c r="AJ783" s="25" t="inlineStr">
        <is>
          <t>Las Vegas</t>
        </is>
      </c>
      <c r="AO783" s="25" t="n">
        <v>1</v>
      </c>
      <c r="AP783" s="34" t="n">
        <v>42640</v>
      </c>
      <c r="AQ783" s="34" t="n">
        <v>42641</v>
      </c>
      <c r="AT783" s="25" t="inlineStr">
        <is>
          <t>Auto de archivo</t>
        </is>
      </c>
    </row>
    <row r="784">
      <c r="A784" s="25" t="inlineStr">
        <is>
          <t>781-2016</t>
        </is>
      </c>
      <c r="B784" s="25" t="n">
        <v>417271</v>
      </c>
      <c r="C784" s="25" t="inlineStr">
        <is>
          <t>HÍDRICO</t>
        </is>
      </c>
      <c r="G784" s="25" t="inlineStr">
        <is>
          <t xml:space="preserve">vertimiento  </t>
        </is>
      </c>
      <c r="H784" s="25" t="inlineStr">
        <is>
          <t>de oficio</t>
        </is>
      </c>
      <c r="V784" s="25" t="inlineStr">
        <is>
          <t>bio cicy</t>
        </is>
      </c>
      <c r="W784" s="25" t="inlineStr">
        <is>
          <t>Kr</t>
        </is>
      </c>
      <c r="X784" s="25" t="n">
        <v>25</v>
      </c>
      <c r="Y784" s="25" t="inlineStr">
        <is>
          <t>a</t>
        </is>
      </c>
      <c r="AJ784" s="25" t="inlineStr">
        <is>
          <t>El Chingui</t>
        </is>
      </c>
      <c r="AO784" s="25" t="n">
        <v>6</v>
      </c>
      <c r="AP784" s="34" t="n">
        <v>42640</v>
      </c>
      <c r="AQ784" s="34" t="n">
        <v>42629</v>
      </c>
      <c r="AT784" s="25" t="inlineStr">
        <is>
          <t>Auto de archivo</t>
        </is>
      </c>
    </row>
    <row r="785">
      <c r="A785" s="25" t="inlineStr">
        <is>
          <t>782-2016</t>
        </is>
      </c>
      <c r="B785" s="25" t="n">
        <v>416682</v>
      </c>
      <c r="C785" s="25" t="inlineStr">
        <is>
          <t>ESPACIO PUBLICOS VERDES</t>
        </is>
      </c>
      <c r="G785" s="25" t="inlineStr">
        <is>
          <t>estan tratando de secar guayacan que tiene afuera</t>
        </is>
      </c>
      <c r="H785" s="25" t="inlineStr">
        <is>
          <t>de oficio</t>
        </is>
      </c>
      <c r="V785" s="25" t="inlineStr">
        <is>
          <t>alirio y rubiela perez</t>
        </is>
      </c>
      <c r="W785" s="25" t="inlineStr">
        <is>
          <t>Kr</t>
        </is>
      </c>
      <c r="X785" s="25" t="n">
        <v>24</v>
      </c>
      <c r="Y785" s="25" t="inlineStr">
        <is>
          <t>c</t>
        </is>
      </c>
      <c r="AA785" s="25" t="n">
        <v>40</v>
      </c>
      <c r="AC785" s="25" t="n">
        <v>140</v>
      </c>
      <c r="AD785" s="25" t="inlineStr">
        <is>
          <t>sur</t>
        </is>
      </c>
      <c r="AJ785" s="25" t="inlineStr">
        <is>
          <t>El salado</t>
        </is>
      </c>
      <c r="AO785" s="25" t="n">
        <v>6</v>
      </c>
      <c r="AP785" s="34" t="n">
        <v>42640</v>
      </c>
      <c r="AQ785" s="34" t="n">
        <v>42709</v>
      </c>
      <c r="AT785" s="25" t="inlineStr">
        <is>
          <t>Auto de archivo</t>
        </is>
      </c>
    </row>
    <row r="786">
      <c r="A786" s="25" t="inlineStr">
        <is>
          <t>783-2016</t>
        </is>
      </c>
      <c r="B786" s="25" t="n">
        <v>417490</v>
      </c>
      <c r="C786" s="25" t="inlineStr">
        <is>
          <t>FAUNA DOMÉSTICA</t>
        </is>
      </c>
      <c r="G786" s="25" t="inlineStr">
        <is>
          <t>ataque de un canino de nombre max, esta es la segunda vez que ataca</t>
        </is>
      </c>
      <c r="H786" s="25" t="inlineStr">
        <is>
          <t xml:space="preserve">maria lucrecia salgado </t>
        </is>
      </c>
      <c r="R786" s="25" t="inlineStr">
        <is>
          <t>casa 115</t>
        </is>
      </c>
      <c r="S786" s="25" t="inlineStr">
        <is>
          <t xml:space="preserve">vereda palmas sector el paraiso </t>
        </is>
      </c>
      <c r="T786" s="25" t="n">
        <v>42878576</v>
      </c>
      <c r="V786" s="25" t="inlineStr">
        <is>
          <t>victor raul alvarez</t>
        </is>
      </c>
      <c r="AF786" s="25" t="inlineStr">
        <is>
          <t>casa 144</t>
        </is>
      </c>
      <c r="AG786" s="25" t="inlineStr">
        <is>
          <t>vereda palmas sector el paraiso</t>
        </is>
      </c>
      <c r="AJ786" s="25" t="inlineStr">
        <is>
          <t>Las Palmas</t>
        </is>
      </c>
      <c r="AO786" s="25" t="n">
        <v>12</v>
      </c>
      <c r="AP786" s="34" t="n">
        <v>42640</v>
      </c>
      <c r="AQ786" s="34" t="n">
        <v>42643</v>
      </c>
      <c r="AT786" s="25" t="inlineStr">
        <is>
          <t>Auto de archivo</t>
        </is>
      </c>
    </row>
    <row r="787">
      <c r="A787" s="25" t="inlineStr">
        <is>
          <t>784-2016</t>
        </is>
      </c>
      <c r="B787" s="25" t="n">
        <v>416117</v>
      </c>
      <c r="C787" s="25" t="inlineStr">
        <is>
          <t>HÍDRICO</t>
        </is>
      </c>
      <c r="G787" s="25" t="inlineStr">
        <is>
          <t>vertimiento a afluente de aguas sedimentadas</t>
        </is>
      </c>
      <c r="H787" s="25" t="inlineStr">
        <is>
          <t>comunidad</t>
        </is>
      </c>
      <c r="V787" s="25" t="inlineStr">
        <is>
          <t>optima s.a</t>
        </is>
      </c>
      <c r="W787" s="25" t="inlineStr">
        <is>
          <t>Kr</t>
        </is>
      </c>
      <c r="X787" s="25" t="n">
        <v>24</v>
      </c>
      <c r="Y787" s="25" t="inlineStr">
        <is>
          <t>dd</t>
        </is>
      </c>
      <c r="AA787" s="25" t="n">
        <v>41</v>
      </c>
      <c r="AC787" s="25" t="n">
        <v>190</v>
      </c>
      <c r="AD787" s="25" t="inlineStr">
        <is>
          <t>sur</t>
        </is>
      </c>
      <c r="AJ787" s="25" t="inlineStr">
        <is>
          <t xml:space="preserve">La Mina </t>
        </is>
      </c>
      <c r="AO787" s="25" t="n">
        <v>6</v>
      </c>
      <c r="AP787" s="34" t="n">
        <v>42640</v>
      </c>
      <c r="AQ787" s="34" t="n">
        <v>42627</v>
      </c>
      <c r="AT787" s="25" t="inlineStr">
        <is>
          <t>Auto de archivo</t>
        </is>
      </c>
    </row>
    <row r="788">
      <c r="A788" s="25" t="inlineStr">
        <is>
          <t>785-2016</t>
        </is>
      </c>
      <c r="B788" s="25" t="n">
        <v>6966</v>
      </c>
      <c r="D788" s="25" t="inlineStr">
        <is>
          <t>RESIDUO ESPECIAL</t>
        </is>
      </c>
      <c r="G788" s="25" t="inlineStr">
        <is>
          <t>supervision de obra</t>
        </is>
      </c>
      <c r="H788" s="25" t="inlineStr">
        <is>
          <t>de oficio</t>
        </is>
      </c>
      <c r="V788" s="25" t="inlineStr">
        <is>
          <t>proyecto urbanistico natura</t>
        </is>
      </c>
      <c r="AG788" s="25" t="inlineStr">
        <is>
          <t>palmas</t>
        </is>
      </c>
      <c r="AJ788" s="25" t="inlineStr">
        <is>
          <t>Las Palmas</t>
        </is>
      </c>
      <c r="AO788" s="25" t="n">
        <v>12</v>
      </c>
      <c r="AP788" s="34" t="n">
        <v>42640</v>
      </c>
      <c r="AQ788" s="34" t="n">
        <v>42648</v>
      </c>
      <c r="AT788" s="25" t="inlineStr">
        <is>
          <t>Auto de archivo</t>
        </is>
      </c>
    </row>
    <row r="789">
      <c r="A789" s="25" t="inlineStr">
        <is>
          <t>786-2016</t>
        </is>
      </c>
      <c r="B789" s="25" t="n">
        <v>416119</v>
      </c>
      <c r="C789" s="25" t="inlineStr">
        <is>
          <t>ESPACIO PUBLICOS VERDES</t>
        </is>
      </c>
      <c r="G789" s="25" t="inlineStr">
        <is>
          <t>movimiento de tierra e individuos vegetales adultos en riesgo de caida</t>
        </is>
      </c>
      <c r="H789" s="25" t="inlineStr">
        <is>
          <t>C.E.S</t>
        </is>
      </c>
      <c r="U789" s="25" t="n">
        <v>3128324440</v>
      </c>
      <c r="AJ789" s="25" t="inlineStr">
        <is>
          <t>El escobero</t>
        </is>
      </c>
      <c r="AO789" s="25" t="n">
        <v>10</v>
      </c>
      <c r="AP789" s="34" t="n">
        <v>42640</v>
      </c>
      <c r="AQ789" s="34" t="n">
        <v>42627</v>
      </c>
      <c r="AT789" s="25" t="inlineStr">
        <is>
          <t>Auto de archivo</t>
        </is>
      </c>
    </row>
    <row r="790">
      <c r="A790" s="25" t="inlineStr">
        <is>
          <t>787-2016</t>
        </is>
      </c>
      <c r="B790" s="25" t="n">
        <v>416116</v>
      </c>
      <c r="C790" s="25" t="inlineStr">
        <is>
          <t>HÍDRICO</t>
        </is>
      </c>
      <c r="G790" s="25" t="inlineStr">
        <is>
          <t>aguas perdidas en la finca la serrania</t>
        </is>
      </c>
      <c r="H790" s="25" t="inlineStr">
        <is>
          <t>la serrania</t>
        </is>
      </c>
      <c r="I790" s="25" t="inlineStr">
        <is>
          <t>cl</t>
        </is>
      </c>
      <c r="J790" s="25" t="n">
        <v>36</v>
      </c>
      <c r="K790" s="25" t="inlineStr">
        <is>
          <t>d</t>
        </is>
      </c>
      <c r="M790" s="25" t="n">
        <v>23</v>
      </c>
      <c r="V790" s="25" t="inlineStr">
        <is>
          <t>por determinar</t>
        </is>
      </c>
      <c r="W790" s="25" t="inlineStr">
        <is>
          <t>CL</t>
        </is>
      </c>
      <c r="X790" s="25" t="n">
        <v>36</v>
      </c>
      <c r="Y790" s="25" t="inlineStr">
        <is>
          <t>d</t>
        </is>
      </c>
      <c r="AA790" s="25" t="n">
        <v>23</v>
      </c>
      <c r="AG790" s="25" t="inlineStr">
        <is>
          <t>finca la serrania</t>
        </is>
      </c>
      <c r="AJ790" s="25" t="inlineStr">
        <is>
          <t>El Escobero</t>
        </is>
      </c>
      <c r="AO790" s="25" t="n">
        <v>10</v>
      </c>
      <c r="AP790" s="34" t="n">
        <v>42640</v>
      </c>
      <c r="AQ790" s="34" t="n">
        <v>42623</v>
      </c>
      <c r="AT790" s="25" t="inlineStr">
        <is>
          <t>Auto de archivo</t>
        </is>
      </c>
    </row>
    <row r="791">
      <c r="A791" s="25" t="inlineStr">
        <is>
          <t>788-2016</t>
        </is>
      </c>
      <c r="B791" s="25" t="n">
        <v>416115</v>
      </c>
      <c r="C791" s="25" t="inlineStr">
        <is>
          <t>HÍDRICO</t>
        </is>
      </c>
      <c r="G791" s="25" t="inlineStr">
        <is>
          <t xml:space="preserve">vertimiento de aguas residuales  </t>
        </is>
      </c>
      <c r="H791" s="25" t="inlineStr">
        <is>
          <t>de oficio</t>
        </is>
      </c>
      <c r="V791" s="25" t="inlineStr">
        <is>
          <t>constructora vico</t>
        </is>
      </c>
      <c r="AG791" s="25" t="inlineStr">
        <is>
          <t>obra zurich</t>
        </is>
      </c>
      <c r="AJ791" s="25" t="inlineStr">
        <is>
          <t>Loma del Barro</t>
        </is>
      </c>
      <c r="AO791" s="25" t="n">
        <v>7</v>
      </c>
      <c r="AP791" s="34" t="n">
        <v>42640</v>
      </c>
      <c r="AQ791" s="34" t="n">
        <v>42625</v>
      </c>
      <c r="AT791" s="25" t="inlineStr">
        <is>
          <t>Auto de archivo</t>
        </is>
      </c>
    </row>
    <row r="792">
      <c r="A792" s="25" t="inlineStr">
        <is>
          <t>789-2016</t>
        </is>
      </c>
      <c r="B792" s="25" t="n">
        <v>7067</v>
      </c>
      <c r="G792" s="25" t="inlineStr">
        <is>
          <t>manejos ambientales de la obra</t>
        </is>
      </c>
      <c r="H792" s="25" t="inlineStr">
        <is>
          <t>de oficio</t>
        </is>
      </c>
      <c r="V792" s="25" t="inlineStr">
        <is>
          <t>proyecto urbanistico castelli</t>
        </is>
      </c>
      <c r="W792" s="25" t="inlineStr">
        <is>
          <t>Kr</t>
        </is>
      </c>
      <c r="X792" s="25" t="n">
        <v>25</v>
      </c>
      <c r="AA792" s="25" t="n">
        <v>38</v>
      </c>
      <c r="AB792" s="25" t="inlineStr">
        <is>
          <t>d</t>
        </is>
      </c>
      <c r="AC792" s="25" t="n">
        <v>115</v>
      </c>
      <c r="AD792" s="25" t="inlineStr">
        <is>
          <t>sur</t>
        </is>
      </c>
      <c r="AF792" s="25" t="inlineStr">
        <is>
          <t>predio 224</t>
        </is>
      </c>
      <c r="AJ792" s="25" t="inlineStr">
        <is>
          <t>El Chingui</t>
        </is>
      </c>
      <c r="AO792" s="25" t="n">
        <v>6</v>
      </c>
      <c r="AP792" s="34" t="n">
        <v>42640</v>
      </c>
      <c r="AQ792" s="34" t="n">
        <v>42759</v>
      </c>
      <c r="AS792" s="25" t="inlineStr">
        <is>
          <t>Acta de compromiso</t>
        </is>
      </c>
      <c r="AT792" s="25" t="inlineStr">
        <is>
          <t>Auto de archivo</t>
        </is>
      </c>
    </row>
    <row r="793">
      <c r="A793" s="25" t="inlineStr">
        <is>
          <t>790-2016</t>
        </is>
      </c>
      <c r="B793" s="25" t="n">
        <v>417669</v>
      </c>
      <c r="C793" s="25" t="inlineStr">
        <is>
          <t>FAUNA DOMÉSTICA</t>
        </is>
      </c>
      <c r="H793" s="25" t="inlineStr">
        <is>
          <t>carlos mario henao</t>
        </is>
      </c>
      <c r="S793" s="25" t="inlineStr">
        <is>
          <t>urbanizacion alamos del escobero</t>
        </is>
      </c>
      <c r="U793" s="25" t="n">
        <v>3362519</v>
      </c>
      <c r="V793" s="25" t="inlineStr">
        <is>
          <t>carolina camargo</t>
        </is>
      </c>
      <c r="W793" s="25" t="inlineStr">
        <is>
          <t>Kr</t>
        </is>
      </c>
      <c r="X793" s="25" t="n">
        <v>24</v>
      </c>
      <c r="AA793" s="25" t="n">
        <v>36</v>
      </c>
      <c r="AB793" s="25" t="inlineStr">
        <is>
          <t>d</t>
        </is>
      </c>
      <c r="AC793" s="25" t="n">
        <v>141</v>
      </c>
      <c r="AD793" s="25" t="inlineStr">
        <is>
          <t>sur</t>
        </is>
      </c>
      <c r="AF793" s="25" t="inlineStr">
        <is>
          <t>casa 21</t>
        </is>
      </c>
      <c r="AJ793" s="25" t="inlineStr">
        <is>
          <t>El Escobero</t>
        </is>
      </c>
      <c r="AO793" s="25" t="n">
        <v>10</v>
      </c>
      <c r="AP793" s="34" t="n">
        <v>42640</v>
      </c>
      <c r="AQ793" s="34" t="n">
        <v>42650</v>
      </c>
      <c r="AS793" s="25" t="inlineStr">
        <is>
          <t>Código de policia</t>
        </is>
      </c>
      <c r="AT793" s="25" t="inlineStr">
        <is>
          <t>Auto de archivo</t>
        </is>
      </c>
    </row>
    <row r="794">
      <c r="A794" s="25" t="inlineStr">
        <is>
          <t>791-2016</t>
        </is>
      </c>
      <c r="B794" s="25" t="n">
        <v>418871</v>
      </c>
      <c r="C794" s="25" t="inlineStr">
        <is>
          <t>ESPACIO PUBLICOS VERDES</t>
        </is>
      </c>
      <c r="G794" s="25" t="inlineStr">
        <is>
          <t>tala de guadua</t>
        </is>
      </c>
      <c r="H794" s="25" t="inlineStr">
        <is>
          <t>comunidad</t>
        </is>
      </c>
      <c r="V794" s="25" t="inlineStr">
        <is>
          <t>alberto gozalez</t>
        </is>
      </c>
      <c r="W794" s="25" t="inlineStr">
        <is>
          <t>Kr</t>
        </is>
      </c>
      <c r="X794" s="25" t="n">
        <v>27</v>
      </c>
      <c r="Y794" s="25" t="inlineStr">
        <is>
          <t>d</t>
        </is>
      </c>
      <c r="AA794" s="25" t="n">
        <v>27</v>
      </c>
      <c r="AC794" s="25" t="n">
        <v>108</v>
      </c>
      <c r="AD794" s="25" t="inlineStr">
        <is>
          <t>sur</t>
        </is>
      </c>
      <c r="AJ794" s="25" t="inlineStr">
        <is>
          <t>El Esmeraldal</t>
        </is>
      </c>
      <c r="AO794" s="25" t="n">
        <v>4</v>
      </c>
      <c r="AP794" s="34" t="n">
        <v>42641</v>
      </c>
      <c r="AQ794" s="34" t="n">
        <v>42639</v>
      </c>
      <c r="AT794" s="25" t="inlineStr">
        <is>
          <t>Auto de archivo</t>
        </is>
      </c>
    </row>
    <row r="795">
      <c r="A795" s="25" t="inlineStr">
        <is>
          <t>792-2016</t>
        </is>
      </c>
      <c r="B795" s="25" t="inlineStr">
        <is>
          <t>417233 - 0007594</t>
        </is>
      </c>
      <c r="G795" s="25" t="inlineStr">
        <is>
          <t xml:space="preserve">comercializacion ilegal de grandes cantidades de pollo </t>
        </is>
      </c>
      <c r="H795" s="25" t="inlineStr">
        <is>
          <t>comunidad</t>
        </is>
      </c>
      <c r="V795" s="25" t="inlineStr">
        <is>
          <t xml:space="preserve">por determinar  </t>
        </is>
      </c>
      <c r="W795" s="25" t="inlineStr">
        <is>
          <t>Kr</t>
        </is>
      </c>
      <c r="X795" s="25" t="n">
        <v>42</v>
      </c>
      <c r="Y795" s="25" t="inlineStr">
        <is>
          <t>b</t>
        </is>
      </c>
      <c r="AA795" s="25" t="n">
        <v>26</v>
      </c>
      <c r="AC795" s="25" t="n">
        <v>75</v>
      </c>
      <c r="AD795" s="25" t="inlineStr">
        <is>
          <t>SUR</t>
        </is>
      </c>
      <c r="AJ795" s="25" t="inlineStr">
        <is>
          <t>Las Orquideas</t>
        </is>
      </c>
      <c r="AO795" s="25" t="n">
        <v>3</v>
      </c>
      <c r="AP795" s="34" t="n">
        <v>42645</v>
      </c>
      <c r="AQ795" s="34" t="n">
        <v>42662</v>
      </c>
      <c r="AT795" s="25" t="inlineStr">
        <is>
          <t>Auto de archivo</t>
        </is>
      </c>
    </row>
    <row r="796">
      <c r="A796" s="25" t="inlineStr">
        <is>
          <t>793-2016</t>
        </is>
      </c>
      <c r="B796" s="25" t="n">
        <v>419177</v>
      </c>
      <c r="C796" s="25" t="inlineStr">
        <is>
          <t>ESPACIO PUBLICOS VERDES</t>
        </is>
      </c>
      <c r="G796" s="25" t="inlineStr">
        <is>
          <t xml:space="preserve">TALA DE ARBOLES SIN AUTORIZACION </t>
        </is>
      </c>
      <c r="H796" s="25" t="inlineStr">
        <is>
          <t>comunidad</t>
        </is>
      </c>
      <c r="V796" s="25" t="inlineStr">
        <is>
          <t>libardo</t>
        </is>
      </c>
      <c r="W796" s="25" t="inlineStr">
        <is>
          <t>Kr</t>
        </is>
      </c>
      <c r="X796" s="25" t="n">
        <v>42</v>
      </c>
      <c r="Y796" s="25" t="inlineStr">
        <is>
          <t>b</t>
        </is>
      </c>
      <c r="AA796" s="25" t="n">
        <v>46</v>
      </c>
      <c r="AB796" s="25" t="inlineStr">
        <is>
          <t>d</t>
        </is>
      </c>
      <c r="AC796" s="25" t="n">
        <v>10</v>
      </c>
      <c r="AD796" s="25" t="inlineStr">
        <is>
          <t>sur</t>
        </is>
      </c>
      <c r="AJ796" s="25" t="inlineStr">
        <is>
          <t>La Paz</t>
        </is>
      </c>
      <c r="AO796" s="25" t="n">
        <v>7</v>
      </c>
      <c r="AP796" s="34" t="n">
        <v>42645</v>
      </c>
      <c r="AQ796" s="34" t="n">
        <v>42653</v>
      </c>
      <c r="AT796" s="25" t="inlineStr">
        <is>
          <t>Auto de archivo</t>
        </is>
      </c>
      <c r="AU796" s="25" t="inlineStr">
        <is>
          <t>Acta de compromiso el dia 17-11-2016</t>
        </is>
      </c>
    </row>
    <row r="797">
      <c r="A797" s="25" t="inlineStr">
        <is>
          <t>794/2016</t>
        </is>
      </c>
      <c r="B797" s="25" t="n">
        <v>419350</v>
      </c>
      <c r="C797" s="25" t="inlineStr">
        <is>
          <t>FAUNA DOMÉSTICA</t>
        </is>
      </c>
      <c r="G797" s="25" t="inlineStr">
        <is>
          <t>tiene tres gatos los dejan salir hacer las necesidades a la calle perjudicando los vecinos</t>
        </is>
      </c>
      <c r="H797" s="25" t="inlineStr">
        <is>
          <t>lina maria gallon gonzalez</t>
        </is>
      </c>
      <c r="T797" s="25" t="n">
        <v>43733120</v>
      </c>
      <c r="U797" s="25" t="n">
        <v>2764000</v>
      </c>
      <c r="V797" s="25" t="inlineStr">
        <is>
          <t>por determinar</t>
        </is>
      </c>
      <c r="W797" s="25" t="inlineStr">
        <is>
          <t>CL</t>
        </is>
      </c>
      <c r="X797" s="25" t="n">
        <v>40</v>
      </c>
      <c r="Y797" s="25" t="inlineStr">
        <is>
          <t>g</t>
        </is>
      </c>
      <c r="Z797" s="25" t="inlineStr">
        <is>
          <t>SUR</t>
        </is>
      </c>
      <c r="AA797" s="25" t="n">
        <v>41</v>
      </c>
      <c r="AC797" s="25" t="n">
        <v>36</v>
      </c>
      <c r="AJ797" s="25" t="inlineStr">
        <is>
          <t>El Dorado</t>
        </is>
      </c>
      <c r="AO797" s="25" t="n">
        <v>7</v>
      </c>
      <c r="AP797" s="34" t="n">
        <v>42645</v>
      </c>
      <c r="AQ797" s="34" t="n">
        <v>42657</v>
      </c>
      <c r="AT797" s="25" t="inlineStr">
        <is>
          <t>Auto de archivo</t>
        </is>
      </c>
    </row>
    <row r="798">
      <c r="A798" s="25" t="inlineStr">
        <is>
          <t>795-2016</t>
        </is>
      </c>
      <c r="B798" s="25" t="inlineStr">
        <is>
          <t>419706 - 0421116</t>
        </is>
      </c>
      <c r="C798" s="25" t="inlineStr">
        <is>
          <t>ESPACIO PUBLICOS VERDES</t>
        </is>
      </c>
      <c r="G798" s="25" t="inlineStr">
        <is>
          <t>trasplanto una palma sin permiso</t>
        </is>
      </c>
      <c r="H798" s="25" t="inlineStr">
        <is>
          <t>anonima</t>
        </is>
      </c>
      <c r="V798" s="25" t="inlineStr">
        <is>
          <t>gloria dias</t>
        </is>
      </c>
      <c r="W798" s="25" t="inlineStr">
        <is>
          <t>Kr</t>
        </is>
      </c>
      <c r="X798" s="25" t="n">
        <v>36</v>
      </c>
      <c r="Y798" s="25" t="inlineStr">
        <is>
          <t>b</t>
        </is>
      </c>
      <c r="AA798" s="25" t="n">
        <v>40</v>
      </c>
      <c r="AB798" s="25" t="inlineStr">
        <is>
          <t>aa</t>
        </is>
      </c>
      <c r="AF798" s="25" t="inlineStr">
        <is>
          <t>casa 02</t>
        </is>
      </c>
      <c r="AJ798" s="25" t="inlineStr">
        <is>
          <t>El Dorado</t>
        </is>
      </c>
      <c r="AO798" s="25" t="n">
        <v>7</v>
      </c>
      <c r="AP798" s="34" t="n">
        <v>42645</v>
      </c>
      <c r="AQ798" s="34" t="n">
        <v>42643</v>
      </c>
      <c r="AT798" s="25" t="inlineStr">
        <is>
          <t>Auto de archivo</t>
        </is>
      </c>
    </row>
    <row r="799">
      <c r="A799" s="25" t="inlineStr">
        <is>
          <t>796-2016</t>
        </is>
      </c>
      <c r="B799" s="25" t="n">
        <v>419705</v>
      </c>
      <c r="C799" s="25" t="inlineStr">
        <is>
          <t>FAUNA DOMÉSTICA</t>
        </is>
      </c>
      <c r="G799" s="25" t="inlineStr">
        <is>
          <t>tienen cuatro perros mal tenidos malos olores</t>
        </is>
      </c>
      <c r="H799" s="25" t="inlineStr">
        <is>
          <t>anonima</t>
        </is>
      </c>
      <c r="V799" s="25" t="inlineStr">
        <is>
          <t>pedro y claudia</t>
        </is>
      </c>
      <c r="W799" s="25" t="inlineStr">
        <is>
          <t>TR</t>
        </is>
      </c>
      <c r="X799" s="25" t="n">
        <v>35</v>
      </c>
      <c r="Y799" s="25" t="inlineStr">
        <is>
          <t>a</t>
        </is>
      </c>
      <c r="Z799" s="25" t="inlineStr">
        <is>
          <t>SUR</t>
        </is>
      </c>
      <c r="AA799" s="25" t="n">
        <v>33</v>
      </c>
      <c r="AC799" s="25" t="n">
        <v>18</v>
      </c>
      <c r="AJ799" s="25" t="inlineStr">
        <is>
          <t>Los Naranjos</t>
        </is>
      </c>
      <c r="AO799" s="25" t="n">
        <v>9</v>
      </c>
      <c r="AP799" s="34" t="n">
        <v>42645</v>
      </c>
      <c r="AQ799" s="34" t="n">
        <v>42411</v>
      </c>
      <c r="AT799" s="25" t="inlineStr">
        <is>
          <t>Auto de archivo</t>
        </is>
      </c>
    </row>
    <row r="800">
      <c r="A800" s="25" t="inlineStr">
        <is>
          <t>797-2016</t>
        </is>
      </c>
      <c r="B800" s="25" t="n">
        <v>419803</v>
      </c>
      <c r="D800" s="25" t="inlineStr">
        <is>
          <t>RESIDUOS SOLIDOS</t>
        </is>
      </c>
      <c r="G800" s="25" t="inlineStr">
        <is>
          <t xml:space="preserve">mal manejo de residuos solidos </t>
        </is>
      </c>
      <c r="H800" s="25" t="inlineStr">
        <is>
          <t>esteban vargas ramirez</t>
        </is>
      </c>
      <c r="S800" s="25" t="inlineStr">
        <is>
          <t>accion comunal</t>
        </is>
      </c>
      <c r="T800" s="25" t="n">
        <v>1037586340</v>
      </c>
      <c r="U800" s="25" t="n">
        <v>3324035</v>
      </c>
      <c r="V800" s="25" t="inlineStr">
        <is>
          <t>comunidad</t>
        </is>
      </c>
      <c r="AJ800" s="25" t="inlineStr">
        <is>
          <t>Obrero</t>
        </is>
      </c>
      <c r="AO800" s="25" t="n">
        <v>9</v>
      </c>
      <c r="AP800" s="34" t="n">
        <v>42645</v>
      </c>
      <c r="AQ800" s="34" t="n">
        <v>42647</v>
      </c>
      <c r="AT800" s="25" t="inlineStr">
        <is>
          <t>Auto de archivo</t>
        </is>
      </c>
    </row>
    <row r="801">
      <c r="A801" s="25" t="inlineStr">
        <is>
          <t>798-2016</t>
        </is>
      </c>
      <c r="B801" s="25" t="n">
        <v>419828</v>
      </c>
      <c r="D801" s="25" t="inlineStr">
        <is>
          <t>RESIDUOS SOLIDOS</t>
        </is>
      </c>
      <c r="G801" s="25" t="inlineStr">
        <is>
          <t xml:space="preserve">mal manejo de residuos solidos </t>
        </is>
      </c>
      <c r="S801" s="25" t="inlineStr">
        <is>
          <t xml:space="preserve">vereda los valles palmas </t>
        </is>
      </c>
      <c r="V801" s="25" t="inlineStr">
        <is>
          <t>comunidad</t>
        </is>
      </c>
      <c r="AG801" s="25" t="inlineStr">
        <is>
          <t>vrededa los valles palmas</t>
        </is>
      </c>
      <c r="AJ801" s="25" t="inlineStr">
        <is>
          <t>Las Palmas</t>
        </is>
      </c>
      <c r="AO801" s="25" t="n">
        <v>12</v>
      </c>
      <c r="AP801" s="34" t="n">
        <v>42645</v>
      </c>
      <c r="AQ801" s="34" t="n">
        <v>43746</v>
      </c>
      <c r="AT801" s="25" t="inlineStr">
        <is>
          <t>Auto de archivo</t>
        </is>
      </c>
    </row>
    <row r="802">
      <c r="A802" s="25" t="inlineStr">
        <is>
          <t>799-2016</t>
        </is>
      </c>
      <c r="B802" s="25" t="n">
        <v>419608</v>
      </c>
      <c r="C802" s="25" t="inlineStr">
        <is>
          <t>FAUNA DOMÉSTICA</t>
        </is>
      </c>
      <c r="G802" s="25" t="inlineStr">
        <is>
          <t>Ataque de un perro a un gato</t>
        </is>
      </c>
      <c r="H802" s="25" t="inlineStr">
        <is>
          <t>Edwin David Gonzalez Albornoz</t>
        </is>
      </c>
      <c r="S802">
        <f>CONCATENATE(I803," ",J803," ",K803," ",L803," ",M803," ",N803," ",O803," ",P803," ",Q803," ",R803)</f>
        <v/>
      </c>
      <c r="T802" s="25" t="n">
        <v>79054188</v>
      </c>
      <c r="U802" s="25" t="n">
        <v>3004876896</v>
      </c>
      <c r="V802" s="25" t="inlineStr">
        <is>
          <t>carolina camargo</t>
        </is>
      </c>
      <c r="AC802" s="25" t="n">
        <v>141</v>
      </c>
      <c r="AF802" s="25" t="n">
        <v>23</v>
      </c>
      <c r="AG802" s="25">
        <f>CONCATENATE(W803," ",X803," ",Y803," ",Z803," ",AA803," ",AB803," ",AC802," ",AD803," ",AE803," ",AF802)</f>
        <v/>
      </c>
      <c r="AH802" s="25" t="inlineStr">
        <is>
          <t>por determinar</t>
        </is>
      </c>
      <c r="AJ802" s="25" t="inlineStr">
        <is>
          <t>El Escobero</t>
        </is>
      </c>
      <c r="AK802" s="25" t="inlineStr">
        <is>
          <t>El Escobero</t>
        </is>
      </c>
      <c r="AO802" s="25" t="n">
        <v>10</v>
      </c>
      <c r="AP802" s="34" t="n">
        <v>42643</v>
      </c>
      <c r="AQ802" s="34" t="n">
        <v>42656</v>
      </c>
      <c r="AS802" s="25" t="inlineStr">
        <is>
          <t>Código de policia</t>
        </is>
      </c>
      <c r="AT802" s="25" t="inlineStr">
        <is>
          <t>Auto de archivo</t>
        </is>
      </c>
      <c r="AU802" s="25" t="inlineStr">
        <is>
          <t>Coactivo</t>
        </is>
      </c>
    </row>
    <row r="803">
      <c r="A803" s="25" t="inlineStr">
        <is>
          <t>800-2016</t>
        </is>
      </c>
      <c r="B803" s="25" t="inlineStr">
        <is>
          <t>416560 - 7381</t>
        </is>
      </c>
      <c r="C803" s="25" t="inlineStr">
        <is>
          <t>AIRE</t>
        </is>
      </c>
      <c r="G803" s="25" t="inlineStr">
        <is>
          <t>Solicitan verificacion para orientar sobre las medidas que se deben tomar con el tema del uso de la dinamita.</t>
        </is>
      </c>
      <c r="H803" s="25" t="inlineStr">
        <is>
          <t>de oficio</t>
        </is>
      </c>
      <c r="I803" s="25" t="inlineStr">
        <is>
          <t>KR</t>
        </is>
      </c>
      <c r="J803" s="25" t="n">
        <v>24</v>
      </c>
      <c r="M803" s="25" t="n">
        <v>36</v>
      </c>
      <c r="N803" s="25" t="inlineStr">
        <is>
          <t>D</t>
        </is>
      </c>
      <c r="O803" s="25" t="n">
        <v>141</v>
      </c>
      <c r="P803" s="25" t="inlineStr">
        <is>
          <t>Sur</t>
        </is>
      </c>
      <c r="V803" s="25" t="inlineStr">
        <is>
          <t>Bracamonte</t>
        </is>
      </c>
      <c r="W803" s="25" t="inlineStr">
        <is>
          <t>KR</t>
        </is>
      </c>
      <c r="X803" s="25" t="n">
        <v>24</v>
      </c>
      <c r="AA803" s="25" t="n">
        <v>36</v>
      </c>
      <c r="AB803" s="25" t="inlineStr">
        <is>
          <t>D</t>
        </is>
      </c>
      <c r="AG803" s="25" t="inlineStr">
        <is>
          <t>Via las plamas sector la Acuarela.</t>
        </is>
      </c>
      <c r="AJ803" s="25" t="inlineStr">
        <is>
          <t>Las Palmas</t>
        </is>
      </c>
      <c r="AO803" s="25" t="n">
        <v>12</v>
      </c>
      <c r="AP803" s="34" t="n">
        <v>42648</v>
      </c>
      <c r="AQ803" s="34" t="n">
        <v>42629</v>
      </c>
      <c r="AT803" s="25" t="inlineStr">
        <is>
          <t>Auto de archivo</t>
        </is>
      </c>
    </row>
    <row r="804">
      <c r="A804" s="25" t="inlineStr">
        <is>
          <t>801-2016</t>
        </is>
      </c>
      <c r="B804" s="25" t="inlineStr">
        <is>
          <t>420050 - 418543</t>
        </is>
      </c>
      <c r="C804" s="25" t="inlineStr">
        <is>
          <t>LOTE-PREDIO</t>
        </is>
      </c>
      <c r="G804" s="25" t="inlineStr">
        <is>
          <t>lote lleno de escombros utilizado como parqueadero</t>
        </is>
      </c>
      <c r="H804" s="25" t="inlineStr">
        <is>
          <t>comunidad</t>
        </is>
      </c>
      <c r="V804" s="25" t="inlineStr">
        <is>
          <t>Fundación Jesus de la Buena Esperanza</t>
        </is>
      </c>
      <c r="W804" s="25" t="inlineStr">
        <is>
          <t>CL</t>
        </is>
      </c>
      <c r="X804" s="25" t="n">
        <v>23</v>
      </c>
      <c r="Z804" s="25" t="inlineStr">
        <is>
          <t>SUR</t>
        </is>
      </c>
      <c r="AA804" s="25" t="n">
        <v>27</v>
      </c>
      <c r="AC804" s="25" t="n">
        <v>19</v>
      </c>
      <c r="AG804" s="25">
        <f>CONCATENATE(W805," ",X805," ",Y805," ",Z805," ",AA805," ",AB805," ",AC804," ",AD805," ",AE805," ",AF804)</f>
        <v/>
      </c>
      <c r="AJ804" s="25" t="inlineStr">
        <is>
          <t>Zuñiga</t>
        </is>
      </c>
      <c r="AO804" s="25" t="n">
        <v>4</v>
      </c>
      <c r="AP804" s="34" t="n">
        <v>42645</v>
      </c>
      <c r="AQ804" s="34" t="n">
        <v>42636</v>
      </c>
      <c r="AS804" s="25" t="inlineStr">
        <is>
          <t>Código de policia</t>
        </is>
      </c>
      <c r="AT804" s="25" t="inlineStr">
        <is>
          <t>Auto de archivo</t>
        </is>
      </c>
    </row>
    <row r="805" customFormat="1" s="62">
      <c r="A805" s="62" t="inlineStr">
        <is>
          <t>802-2016</t>
        </is>
      </c>
      <c r="B805" s="62" t="n">
        <v>417254</v>
      </c>
      <c r="C805" s="62" t="inlineStr">
        <is>
          <t>FAUNA DOMÉSTICA</t>
        </is>
      </c>
      <c r="G805" s="62" t="inlineStr">
        <is>
          <t xml:space="preserve">el perro de la señora luisa me mordio al ver que yo iba a peliar con el esposo </t>
        </is>
      </c>
      <c r="H805" s="62" t="inlineStr">
        <is>
          <t>juan camilo palacio</t>
        </is>
      </c>
      <c r="I805" s="62" t="inlineStr">
        <is>
          <t>KR</t>
        </is>
      </c>
      <c r="J805" s="62" t="n">
        <v>24</v>
      </c>
      <c r="K805" s="62" t="inlineStr">
        <is>
          <t>f</t>
        </is>
      </c>
      <c r="M805" s="62" t="n">
        <v>40</v>
      </c>
      <c r="O805" s="62" t="n">
        <v>141</v>
      </c>
      <c r="P805" s="62" t="inlineStr">
        <is>
          <t>sur</t>
        </is>
      </c>
      <c r="V805" s="62" t="inlineStr">
        <is>
          <t>LUISA FERNANDA ARANGO GONZALEZ</t>
        </is>
      </c>
      <c r="W805" s="62" t="inlineStr">
        <is>
          <t>Kr</t>
        </is>
      </c>
      <c r="X805" s="62" t="n">
        <v>24</v>
      </c>
      <c r="Y805" s="62" t="inlineStr">
        <is>
          <t>f</t>
        </is>
      </c>
      <c r="AA805" s="62" t="n">
        <v>40</v>
      </c>
      <c r="AC805" s="62" t="n">
        <v>141</v>
      </c>
      <c r="AD805" s="62" t="inlineStr">
        <is>
          <t>sur</t>
        </is>
      </c>
      <c r="AF805" s="62" t="n">
        <v>116</v>
      </c>
      <c r="AJ805" s="62" t="inlineStr">
        <is>
          <t>El Salado</t>
        </is>
      </c>
      <c r="AO805" s="62" t="n">
        <v>6</v>
      </c>
      <c r="AP805" s="83" t="n">
        <v>42649</v>
      </c>
      <c r="AQ805" s="83" t="n">
        <v>42512</v>
      </c>
      <c r="AT805" s="62" t="inlineStr">
        <is>
          <t>auto de archivo</t>
        </is>
      </c>
      <c r="AV805" s="82" t="n"/>
      <c r="AW805" s="82" t="n"/>
      <c r="AX805" s="82" t="n"/>
      <c r="AY805" s="82" t="n"/>
      <c r="AZ805" s="82" t="n"/>
      <c r="BA805" s="82" t="n"/>
      <c r="BB805" s="82" t="n"/>
      <c r="BC805" s="82" t="n"/>
      <c r="BD805" s="82" t="n"/>
      <c r="BE805" s="82" t="n"/>
      <c r="BF805" s="82" t="n"/>
      <c r="BG805" s="82" t="n"/>
      <c r="BH805" s="82" t="n"/>
      <c r="BI805" s="82" t="n"/>
      <c r="BJ805" s="82" t="n"/>
      <c r="BK805" s="82" t="n"/>
      <c r="BL805" s="82" t="n"/>
      <c r="BM805" s="82" t="n"/>
      <c r="BN805" s="82" t="n"/>
      <c r="BO805" s="82" t="n"/>
      <c r="BP805" s="82" t="n"/>
      <c r="BQ805" s="82" t="n"/>
      <c r="BR805" s="82" t="n"/>
      <c r="BS805" s="82" t="n"/>
      <c r="BT805" s="82" t="n"/>
      <c r="BU805" s="82" t="n"/>
      <c r="BV805" s="82" t="n"/>
      <c r="BW805" s="82" t="n"/>
      <c r="BX805" s="82" t="n"/>
      <c r="BY805" s="82" t="n"/>
      <c r="BZ805" s="82" t="n"/>
      <c r="CA805" s="82" t="n"/>
      <c r="CB805" s="82" t="n"/>
      <c r="CC805" s="82" t="n"/>
      <c r="CD805" s="82" t="n"/>
      <c r="CE805" s="82" t="n"/>
      <c r="CF805" s="82" t="n"/>
      <c r="CG805" s="82" t="n"/>
      <c r="CH805" s="82" t="n"/>
    </row>
    <row r="806">
      <c r="A806" s="25" t="inlineStr">
        <is>
          <t>803-2016</t>
        </is>
      </c>
      <c r="B806" s="25" t="n">
        <v>152180</v>
      </c>
      <c r="C806" s="25" t="inlineStr">
        <is>
          <t>FAUNA DOMÉSTICA</t>
        </is>
      </c>
      <c r="G806" s="25" t="inlineStr">
        <is>
          <t>un perro de raza pitbull sin bozal en via publica</t>
        </is>
      </c>
      <c r="V806" s="25" t="inlineStr">
        <is>
          <t>simon vahos arango</t>
        </is>
      </c>
      <c r="W806" s="25" t="inlineStr">
        <is>
          <t>Kr</t>
        </is>
      </c>
      <c r="X806" s="25" t="n">
        <v>31</v>
      </c>
      <c r="AA806" s="25" t="n">
        <v>41</v>
      </c>
      <c r="AB806" s="25" t="inlineStr">
        <is>
          <t>aa</t>
        </is>
      </c>
      <c r="AC806" s="25" t="n">
        <v>39</v>
      </c>
      <c r="AD806" s="25" t="inlineStr">
        <is>
          <t>sur</t>
        </is>
      </c>
      <c r="AJ806" s="25" t="inlineStr">
        <is>
          <t>San Rafael</t>
        </is>
      </c>
      <c r="AO806" s="25" t="n">
        <v>6</v>
      </c>
      <c r="AP806" s="34" t="n">
        <v>42648</v>
      </c>
      <c r="AQ806" s="34" t="n">
        <v>42638</v>
      </c>
      <c r="AT806" s="25" t="inlineStr">
        <is>
          <t>Auto de archivo</t>
        </is>
      </c>
    </row>
    <row r="807">
      <c r="A807" s="25" t="inlineStr">
        <is>
          <t>804-2016</t>
        </is>
      </c>
      <c r="B807" s="25" t="n">
        <v>420613</v>
      </c>
      <c r="C807" s="25" t="inlineStr">
        <is>
          <t>FAUNA DOMÉSTICA</t>
        </is>
      </c>
      <c r="G807" s="25" t="inlineStr">
        <is>
          <t xml:space="preserve">el señor guillermo saco a la fuerza perrita de nombre canela de 11 años y le pego con un palo antes de llevarsela </t>
        </is>
      </c>
      <c r="H807" s="25" t="inlineStr">
        <is>
          <t>manuel enrrique uribe arboleda</t>
        </is>
      </c>
      <c r="I807" s="25" t="inlineStr">
        <is>
          <t>tr</t>
        </is>
      </c>
      <c r="J807" s="25" t="n">
        <v>34</v>
      </c>
      <c r="K807" s="25" t="inlineStr">
        <is>
          <t>b</t>
        </is>
      </c>
      <c r="M807" s="25" t="n">
        <v>32</v>
      </c>
      <c r="N807" s="25" t="inlineStr">
        <is>
          <t>b</t>
        </is>
      </c>
      <c r="O807" s="25" t="n">
        <v>74</v>
      </c>
      <c r="T807" s="25" t="n">
        <v>3417388</v>
      </c>
      <c r="U807" s="25" t="n">
        <v>2761941</v>
      </c>
      <c r="V807" s="25" t="inlineStr">
        <is>
          <t>guillermo antonio uribe arboleda</t>
        </is>
      </c>
      <c r="W807" s="25" t="inlineStr">
        <is>
          <t>tr</t>
        </is>
      </c>
      <c r="X807" s="25" t="n">
        <v>34</v>
      </c>
      <c r="Y807" s="25" t="inlineStr">
        <is>
          <t>b</t>
        </is>
      </c>
      <c r="AA807" s="25" t="n">
        <v>32</v>
      </c>
      <c r="AB807" s="25" t="inlineStr">
        <is>
          <t>b</t>
        </is>
      </c>
      <c r="AC807" s="25" t="n">
        <v>74</v>
      </c>
      <c r="AJ807" s="25" t="inlineStr">
        <is>
          <t>Obrero</t>
        </is>
      </c>
      <c r="AO807" s="25" t="n">
        <v>9</v>
      </c>
      <c r="AP807" s="34" t="n">
        <v>42648</v>
      </c>
      <c r="AQ807" s="34" t="n">
        <v>42646</v>
      </c>
      <c r="AT807" s="25" t="inlineStr">
        <is>
          <t>Auto de archivo</t>
        </is>
      </c>
    </row>
    <row r="808">
      <c r="A808" s="25" t="inlineStr">
        <is>
          <t>805-2016</t>
        </is>
      </c>
      <c r="B808" s="25" t="n">
        <v>420932</v>
      </c>
      <c r="C808" s="25" t="inlineStr">
        <is>
          <t>HÍDRICO</t>
        </is>
      </c>
      <c r="G808" s="25" t="inlineStr">
        <is>
          <t>vertimiento de material vegetal a la quebrada el atarvezado</t>
        </is>
      </c>
      <c r="H808" s="25" t="inlineStr">
        <is>
          <t>oficio</t>
        </is>
      </c>
      <c r="V808" s="25" t="inlineStr">
        <is>
          <t>creaciones picardia</t>
        </is>
      </c>
      <c r="W808" s="25" t="inlineStr">
        <is>
          <t>cl</t>
        </is>
      </c>
      <c r="X808" s="25" t="n">
        <v>10</v>
      </c>
      <c r="Y808" s="25" t="inlineStr">
        <is>
          <t>a</t>
        </is>
      </c>
      <c r="AA808" s="25" t="n">
        <v>41</v>
      </c>
      <c r="AC808" s="25" t="n">
        <v>18</v>
      </c>
      <c r="AG808" s="25" t="inlineStr">
        <is>
          <t>poblado</t>
        </is>
      </c>
      <c r="AH808" s="25" t="inlineStr">
        <is>
          <t>890941786-7</t>
        </is>
      </c>
      <c r="AI808" s="25" t="n">
        <v>4481123</v>
      </c>
      <c r="AP808" s="34" t="n">
        <v>42648</v>
      </c>
      <c r="AQ808" s="34" t="n">
        <v>42650</v>
      </c>
      <c r="AT808" s="25" t="inlineStr">
        <is>
          <t>Auto de archivo</t>
        </is>
      </c>
    </row>
    <row r="809">
      <c r="A809" s="25" t="inlineStr">
        <is>
          <t>806-2016</t>
        </is>
      </c>
      <c r="B809" s="25" t="n">
        <v>420993</v>
      </c>
      <c r="D809" s="25" t="inlineStr">
        <is>
          <t>ESCOMBROS</t>
        </is>
      </c>
      <c r="G809" s="25" t="inlineStr">
        <is>
          <t>escombros en via publicahace mas de 15 dias</t>
        </is>
      </c>
      <c r="H809" s="25" t="inlineStr">
        <is>
          <t>comunidad</t>
        </is>
      </c>
      <c r="V809" s="25" t="inlineStr">
        <is>
          <t>por determinar</t>
        </is>
      </c>
      <c r="AE809" s="25" t="n">
        <v>3.8</v>
      </c>
      <c r="AF809" s="25" t="inlineStr">
        <is>
          <t>apartamento 204</t>
        </is>
      </c>
      <c r="AJ809" s="25" t="inlineStr">
        <is>
          <t>Loma del Barro</t>
        </is>
      </c>
      <c r="AO809" s="25" t="n">
        <v>7</v>
      </c>
      <c r="AP809" s="34" t="n">
        <v>42648</v>
      </c>
      <c r="AQ809" s="34" t="n">
        <v>42647</v>
      </c>
      <c r="AT809" s="25" t="inlineStr">
        <is>
          <t>Auto de archivo</t>
        </is>
      </c>
    </row>
    <row r="810">
      <c r="A810" s="25" t="inlineStr">
        <is>
          <t>807-2016</t>
        </is>
      </c>
      <c r="B810" s="25" t="n">
        <v>420992</v>
      </c>
      <c r="C810" s="25" t="inlineStr">
        <is>
          <t>ESPACIO PUBLICOS VERDES</t>
        </is>
      </c>
      <c r="G810" s="25" t="inlineStr">
        <is>
          <t>quieren tumbar unos arboles que no estan dando perjuicios</t>
        </is>
      </c>
      <c r="H810" s="25" t="inlineStr">
        <is>
          <t>anonimo</t>
        </is>
      </c>
      <c r="V810" s="25" t="inlineStr">
        <is>
          <t>por determinar</t>
        </is>
      </c>
      <c r="W810" s="25" t="inlineStr">
        <is>
          <t>cl</t>
        </is>
      </c>
      <c r="X810" s="25" t="n">
        <v>37</v>
      </c>
      <c r="Y810" s="25" t="inlineStr">
        <is>
          <t>b</t>
        </is>
      </c>
      <c r="Z810" s="25" t="inlineStr">
        <is>
          <t>sur</t>
        </is>
      </c>
      <c r="AA810" s="25" t="n">
        <v>27</v>
      </c>
      <c r="AB810" s="25" t="inlineStr">
        <is>
          <t>d</t>
        </is>
      </c>
      <c r="AC810" s="25" t="n">
        <v>2</v>
      </c>
      <c r="AF810" s="25" t="inlineStr">
        <is>
          <t>casa 108 ramal 4</t>
        </is>
      </c>
      <c r="AI810" s="25" t="n">
        <v>3012675680</v>
      </c>
      <c r="AJ810" s="25" t="inlineStr">
        <is>
          <t>Loma de las Brujas</t>
        </is>
      </c>
      <c r="AO810" s="25" t="n">
        <v>5</v>
      </c>
      <c r="AP810" s="34" t="n">
        <v>42648</v>
      </c>
      <c r="AQ810" s="34" t="n">
        <v>42659</v>
      </c>
      <c r="AT810" s="25" t="inlineStr">
        <is>
          <t>Auto de archivo</t>
        </is>
      </c>
    </row>
    <row r="811">
      <c r="A811" s="25" t="inlineStr">
        <is>
          <t>808-2016</t>
        </is>
      </c>
      <c r="B811" s="25" t="n">
        <v>421259</v>
      </c>
      <c r="C811" s="25" t="inlineStr">
        <is>
          <t>AIRE</t>
        </is>
      </c>
      <c r="G811" s="25" t="inlineStr">
        <is>
          <t>hicieron una tala indiscriminada y estan realizando una quema, esto lo hacen uy seguido</t>
        </is>
      </c>
      <c r="H811" s="25" t="inlineStr">
        <is>
          <t>anonimo</t>
        </is>
      </c>
      <c r="S811" s="25" t="inlineStr">
        <is>
          <t>no reporta direccion del peticionario</t>
        </is>
      </c>
      <c r="T811" s="25" t="inlineStr">
        <is>
          <t>no reporta</t>
        </is>
      </c>
      <c r="U811" s="25" t="inlineStr">
        <is>
          <t>no reporta</t>
        </is>
      </c>
      <c r="V811" s="25" t="inlineStr">
        <is>
          <t>Dora y yan pol</t>
        </is>
      </c>
      <c r="W811" s="25" t="inlineStr">
        <is>
          <t>CL</t>
        </is>
      </c>
      <c r="X811" s="25" t="n">
        <v>45</v>
      </c>
      <c r="Y811" s="25" t="inlineStr">
        <is>
          <t>B</t>
        </is>
      </c>
      <c r="Z811" s="25" t="inlineStr">
        <is>
          <t>SUR</t>
        </is>
      </c>
      <c r="AA811" s="25" t="n">
        <v>24</v>
      </c>
      <c r="AB811" s="25" t="inlineStr">
        <is>
          <t>D</t>
        </is>
      </c>
      <c r="AC811" s="25" t="n">
        <v>74</v>
      </c>
      <c r="AG811" s="25">
        <f>CONCATENATE(W811," ",X811," ",Y811," ",Z811," ",AA811," ",AB811," ",AC811," ",AD811," ",AE811," ",AF811)</f>
        <v/>
      </c>
      <c r="AH811" s="25" t="inlineStr">
        <is>
          <t>no reporta</t>
        </is>
      </c>
      <c r="AI811" s="25" t="inlineStr">
        <is>
          <t>no reporta</t>
        </is>
      </c>
      <c r="AJ811" s="25" t="inlineStr">
        <is>
          <t>Las Antillas</t>
        </is>
      </c>
      <c r="AO811" s="25" t="n">
        <v>7</v>
      </c>
      <c r="AP811" s="34" t="n">
        <v>42663</v>
      </c>
      <c r="AQ811" s="34" t="n">
        <v>42653</v>
      </c>
      <c r="AT811" s="25" t="inlineStr">
        <is>
          <t>Auto de archivo</t>
        </is>
      </c>
    </row>
    <row r="812">
      <c r="A812" s="25" t="inlineStr">
        <is>
          <t>809-2016</t>
        </is>
      </c>
      <c r="B812" s="25" t="n">
        <v>417493</v>
      </c>
      <c r="C812" s="25" t="inlineStr">
        <is>
          <t>ESPACIO PUBLICOS VERDES</t>
        </is>
      </c>
      <c r="G812" s="25" t="inlineStr">
        <is>
          <t>lavado de objetos de cocina en el espacio publico</t>
        </is>
      </c>
      <c r="H812" s="25" t="inlineStr">
        <is>
          <t>de oficio</t>
        </is>
      </c>
      <c r="V812" s="25" t="inlineStr">
        <is>
          <t>luis fernando cano</t>
        </is>
      </c>
      <c r="W812" s="25" t="inlineStr">
        <is>
          <t>tr</t>
        </is>
      </c>
      <c r="X812" s="25" t="n">
        <v>33</v>
      </c>
      <c r="Z812" s="25" t="inlineStr">
        <is>
          <t>sur</t>
        </is>
      </c>
      <c r="AA812" s="25" t="n">
        <v>33</v>
      </c>
      <c r="AC812" s="25" t="n">
        <v>61</v>
      </c>
      <c r="AH812" s="25" t="n">
        <v>98522547</v>
      </c>
      <c r="AJ812" s="25" t="inlineStr">
        <is>
          <t>La Magnolia</t>
        </is>
      </c>
      <c r="AO812" s="25" t="n">
        <v>9</v>
      </c>
      <c r="AP812" s="34" t="n">
        <v>42649</v>
      </c>
      <c r="AQ812" s="34" t="n">
        <v>42632</v>
      </c>
      <c r="AT812" s="25" t="inlineStr">
        <is>
          <t>Auto de Archivo</t>
        </is>
      </c>
    </row>
    <row r="813">
      <c r="A813" s="25" t="inlineStr">
        <is>
          <t>810-2016</t>
        </is>
      </c>
      <c r="B813" s="25" t="n">
        <v>416422</v>
      </c>
      <c r="C813" s="25" t="inlineStr">
        <is>
          <t>ESPACIO PUBLICOS VERDES</t>
        </is>
      </c>
      <c r="G813" s="25" t="inlineStr">
        <is>
          <t>verificacion de siembra de matas en espacio publico</t>
        </is>
      </c>
      <c r="H813" s="25" t="inlineStr">
        <is>
          <t xml:space="preserve">gabriela soto </t>
        </is>
      </c>
      <c r="I813" s="25" t="inlineStr">
        <is>
          <t>kr</t>
        </is>
      </c>
      <c r="J813" s="25" t="n">
        <v>42</v>
      </c>
      <c r="K813" s="25" t="inlineStr">
        <is>
          <t>b</t>
        </is>
      </c>
      <c r="M813" s="25" t="n">
        <v>23</v>
      </c>
      <c r="N813" s="25" t="inlineStr">
        <is>
          <t>a</t>
        </is>
      </c>
      <c r="O813" s="25" t="n">
        <v>14</v>
      </c>
      <c r="P813" s="25" t="inlineStr">
        <is>
          <t>sur</t>
        </is>
      </c>
      <c r="T813" s="25" t="n">
        <v>29382550</v>
      </c>
      <c r="U813" s="25" t="n">
        <v>2763242</v>
      </c>
      <c r="V813" s="25" t="inlineStr">
        <is>
          <t>por determinar</t>
        </is>
      </c>
      <c r="AJ813" s="25" t="inlineStr">
        <is>
          <t>Zuñiga</t>
        </is>
      </c>
      <c r="AO813" s="25" t="n">
        <v>4</v>
      </c>
      <c r="AP813" s="34" t="n">
        <v>42649</v>
      </c>
      <c r="AQ813" s="34" t="n">
        <v>42628</v>
      </c>
      <c r="AT813" s="25" t="inlineStr">
        <is>
          <t>Auto de Archivo</t>
        </is>
      </c>
    </row>
    <row r="814">
      <c r="A814" s="25" t="inlineStr">
        <is>
          <t>811-2016</t>
        </is>
      </c>
      <c r="B814" s="25" t="n">
        <v>416421</v>
      </c>
      <c r="C814" s="25" t="inlineStr">
        <is>
          <t>FAUNA SILVESTRE</t>
        </is>
      </c>
      <c r="G814" s="25" t="inlineStr">
        <is>
          <t>liberacion zarihuella</t>
        </is>
      </c>
      <c r="H814" s="25" t="inlineStr">
        <is>
          <t>comunidad</t>
        </is>
      </c>
      <c r="AJ814" s="25" t="inlineStr">
        <is>
          <t>Loma El Atravezado</t>
        </is>
      </c>
      <c r="AP814" s="34" t="n">
        <v>42649</v>
      </c>
      <c r="AQ814" s="34" t="n">
        <v>42628</v>
      </c>
      <c r="AT814" s="25" t="inlineStr">
        <is>
          <t>Auto de Archivo</t>
        </is>
      </c>
    </row>
    <row r="815">
      <c r="A815" s="25" t="inlineStr">
        <is>
          <t>812-2016</t>
        </is>
      </c>
      <c r="B815" s="25" t="n">
        <v>421335</v>
      </c>
      <c r="C815" s="25" t="inlineStr">
        <is>
          <t>ESPACIO PUBLICOS VERDES</t>
        </is>
      </c>
      <c r="G815" s="25" t="inlineStr">
        <is>
          <t>desmonte de pasacalles</t>
        </is>
      </c>
      <c r="H815" s="25" t="inlineStr">
        <is>
          <t>de oficio</t>
        </is>
      </c>
      <c r="V815" s="25" t="inlineStr">
        <is>
          <t>varios</t>
        </is>
      </c>
      <c r="AG815" s="25" t="inlineStr">
        <is>
          <t>zona centro</t>
        </is>
      </c>
      <c r="AJ815" s="25" t="inlineStr">
        <is>
          <t>Zona Centro</t>
        </is>
      </c>
      <c r="AO815" s="25" t="n">
        <v>9</v>
      </c>
      <c r="AP815" s="34" t="n">
        <v>42649</v>
      </c>
      <c r="AQ815" s="34" t="n">
        <v>42636</v>
      </c>
      <c r="AT815" s="25" t="inlineStr">
        <is>
          <t>Auto de Archivo</t>
        </is>
      </c>
    </row>
    <row r="816">
      <c r="A816" s="25" t="inlineStr">
        <is>
          <t>813-2016</t>
        </is>
      </c>
      <c r="B816" s="25" t="n">
        <v>421334</v>
      </c>
      <c r="C816" s="25" t="inlineStr">
        <is>
          <t>ESPACIO PUBLICOS VERDES</t>
        </is>
      </c>
      <c r="G816" s="25" t="inlineStr">
        <is>
          <t>deslizamiento de tierra en lote</t>
        </is>
      </c>
      <c r="H816" s="25" t="inlineStr">
        <is>
          <t>comunidad</t>
        </is>
      </c>
      <c r="V816" s="25" t="inlineStr">
        <is>
          <t>granja la frutera</t>
        </is>
      </c>
      <c r="W816" s="25" t="inlineStr">
        <is>
          <t>kr</t>
        </is>
      </c>
      <c r="X816" s="25" t="n">
        <v>27</v>
      </c>
      <c r="AA816" s="25" t="n">
        <v>23</v>
      </c>
      <c r="AC816" s="25" t="n">
        <v>117</v>
      </c>
      <c r="AD816" s="25" t="inlineStr">
        <is>
          <t>sur</t>
        </is>
      </c>
      <c r="AJ816" s="25" t="inlineStr">
        <is>
          <t>El Esmeraldal</t>
        </is>
      </c>
      <c r="AP816" s="34" t="n">
        <v>42649</v>
      </c>
      <c r="AQ816" s="34" t="n">
        <v>42635</v>
      </c>
      <c r="AT816" s="25" t="inlineStr">
        <is>
          <t>Auto de Archivo</t>
        </is>
      </c>
    </row>
    <row r="817">
      <c r="A817" s="25" t="inlineStr">
        <is>
          <t>814-2016</t>
        </is>
      </c>
      <c r="B817" s="25" t="n">
        <v>417865</v>
      </c>
      <c r="C817" s="25" t="inlineStr">
        <is>
          <t>HÍDRICO</t>
        </is>
      </c>
      <c r="G817" s="25" t="inlineStr">
        <is>
          <t>vertimiento de aceites a sumidero</t>
        </is>
      </c>
      <c r="H817" s="25" t="inlineStr">
        <is>
          <t>oficio</t>
        </is>
      </c>
      <c r="V817" s="25" t="inlineStr">
        <is>
          <t>luz maria gallo</t>
        </is>
      </c>
      <c r="W817" s="25" t="inlineStr">
        <is>
          <t>cl</t>
        </is>
      </c>
      <c r="X817" s="25" t="n">
        <v>49</v>
      </c>
      <c r="AA817" s="25" t="n">
        <v>46</v>
      </c>
      <c r="AC817" s="25" t="n">
        <v>31</v>
      </c>
      <c r="AH817" s="25" t="n">
        <v>32497826</v>
      </c>
      <c r="AI817" s="25" t="n">
        <v>2881031</v>
      </c>
      <c r="AJ817" s="25" t="inlineStr">
        <is>
          <t>Las Casitas</t>
        </is>
      </c>
      <c r="AO817" s="25" t="n">
        <v>8</v>
      </c>
      <c r="AP817" s="34" t="n">
        <v>42649</v>
      </c>
      <c r="AQ817" s="34" t="n">
        <v>42634</v>
      </c>
      <c r="AT817" s="25" t="inlineStr">
        <is>
          <t>Auto de Archivo</t>
        </is>
      </c>
    </row>
    <row r="818">
      <c r="A818" s="25" t="inlineStr">
        <is>
          <t>815-2016</t>
        </is>
      </c>
      <c r="B818" s="25" t="n">
        <v>421118</v>
      </c>
      <c r="C818" s="25" t="inlineStr">
        <is>
          <t>FAUNA DOMÉSTICA</t>
        </is>
      </c>
      <c r="G818" s="25" t="inlineStr">
        <is>
          <t>mala tenencia de mascotas</t>
        </is>
      </c>
      <c r="H818" s="25" t="inlineStr">
        <is>
          <t>de oficio</t>
        </is>
      </c>
      <c r="V818" s="25" t="inlineStr">
        <is>
          <t>rubiela perez</t>
        </is>
      </c>
      <c r="W818" s="25" t="inlineStr">
        <is>
          <t>kr</t>
        </is>
      </c>
      <c r="X818" s="25" t="n">
        <v>24</v>
      </c>
      <c r="Y818" s="25" t="inlineStr">
        <is>
          <t>e</t>
        </is>
      </c>
      <c r="AA818" s="25" t="n">
        <v>40</v>
      </c>
      <c r="AC818" s="25" t="n">
        <v>140</v>
      </c>
      <c r="AD818" s="25" t="inlineStr">
        <is>
          <t>sur</t>
        </is>
      </c>
      <c r="AH818" s="25" t="n">
        <v>39296877</v>
      </c>
      <c r="AI818" s="25" t="n">
        <v>2706043</v>
      </c>
      <c r="AJ818" s="25" t="inlineStr">
        <is>
          <t>El Salado</t>
        </is>
      </c>
      <c r="AO818" s="25" t="n">
        <v>6</v>
      </c>
      <c r="AP818" s="34" t="n">
        <v>42649</v>
      </c>
      <c r="AQ818" s="34" t="n">
        <v>42644</v>
      </c>
      <c r="AT818" s="25" t="inlineStr">
        <is>
          <t>Auto de Archivo</t>
        </is>
      </c>
    </row>
    <row r="819">
      <c r="A819" s="25" t="inlineStr">
        <is>
          <t>816-2016</t>
        </is>
      </c>
      <c r="B819" s="25" t="inlineStr">
        <is>
          <t>421116 - 419706</t>
        </is>
      </c>
      <c r="C819" s="25" t="inlineStr">
        <is>
          <t>ESPACIO PUBLICOS VERDES</t>
        </is>
      </c>
      <c r="G819" s="25" t="inlineStr">
        <is>
          <t>intervension a individuos vegetales</t>
        </is>
      </c>
      <c r="H819" s="25" t="inlineStr">
        <is>
          <t>de oficio</t>
        </is>
      </c>
      <c r="V819" s="25" t="inlineStr">
        <is>
          <t>nury giraldo</t>
        </is>
      </c>
      <c r="W819" s="25" t="inlineStr">
        <is>
          <t>kr</t>
        </is>
      </c>
      <c r="X819" s="25" t="n">
        <v>36</v>
      </c>
      <c r="Y819" s="25" t="inlineStr">
        <is>
          <t>b</t>
        </is>
      </c>
      <c r="AA819" s="25" t="n">
        <v>40</v>
      </c>
      <c r="AB819" s="25" t="inlineStr">
        <is>
          <t>aa</t>
        </is>
      </c>
      <c r="AC819" s="25" t="n">
        <v>2</v>
      </c>
      <c r="AD819" s="25" t="inlineStr">
        <is>
          <t>sur</t>
        </is>
      </c>
      <c r="AH819" s="25" t="n">
        <v>43534643</v>
      </c>
      <c r="AI819" s="25" t="n">
        <v>2991269</v>
      </c>
      <c r="AJ819" s="25" t="inlineStr">
        <is>
          <t>El Dorado</t>
        </is>
      </c>
      <c r="AO819" s="25" t="n">
        <v>7</v>
      </c>
      <c r="AP819" s="34" t="n">
        <v>42649</v>
      </c>
      <c r="AQ819" s="34" t="n">
        <v>42645</v>
      </c>
      <c r="AT819" s="25" t="inlineStr">
        <is>
          <t>Auto de Archivo</t>
        </is>
      </c>
    </row>
    <row r="820">
      <c r="A820" s="25" t="inlineStr">
        <is>
          <t>817-2016</t>
        </is>
      </c>
      <c r="B820" s="25" t="n">
        <v>421117</v>
      </c>
      <c r="C820" s="25" t="inlineStr">
        <is>
          <t>HÍDRICO</t>
        </is>
      </c>
      <c r="G820" s="25" t="inlineStr">
        <is>
          <t>fuga de agua potable</t>
        </is>
      </c>
      <c r="H820" s="25" t="inlineStr">
        <is>
          <t>de oficio</t>
        </is>
      </c>
      <c r="V820" s="25" t="inlineStr">
        <is>
          <t>urbanizacion lumbardia</t>
        </is>
      </c>
      <c r="W820" s="25" t="inlineStr">
        <is>
          <t>cl</t>
        </is>
      </c>
      <c r="X820" s="25" t="n">
        <v>40</v>
      </c>
      <c r="Z820" s="25" t="inlineStr">
        <is>
          <t>sur</t>
        </is>
      </c>
      <c r="AA820" s="25" t="n">
        <v>38</v>
      </c>
      <c r="AC820" s="25" t="n">
        <v>85</v>
      </c>
      <c r="AJ820" s="25" t="inlineStr">
        <is>
          <t>El Dorado</t>
        </is>
      </c>
      <c r="AO820" s="25" t="n">
        <v>7</v>
      </c>
      <c r="AP820" s="34" t="n">
        <v>42649</v>
      </c>
      <c r="AQ820" s="34" t="n">
        <v>42649</v>
      </c>
      <c r="AT820" s="25" t="inlineStr">
        <is>
          <t>Auto de Archivo</t>
        </is>
      </c>
    </row>
    <row r="821">
      <c r="A821" s="25" t="inlineStr">
        <is>
          <t>818-2016</t>
        </is>
      </c>
      <c r="B821" s="25" t="n">
        <v>421504</v>
      </c>
      <c r="C821" s="25" t="inlineStr">
        <is>
          <t>FAUNA DOMÉSTICA</t>
        </is>
      </c>
      <c r="G821" s="25" t="inlineStr">
        <is>
          <t>Caso mascota caso ascensor Amarello in.</t>
        </is>
      </c>
      <c r="H821" s="25" t="inlineStr">
        <is>
          <t>de oficio</t>
        </is>
      </c>
      <c r="V821" s="25" t="inlineStr">
        <is>
          <t>Ghandour Suarez Nassib Salim</t>
        </is>
      </c>
      <c r="AJ821" s="25" t="inlineStr">
        <is>
          <t>El Esmeraldal</t>
        </is>
      </c>
      <c r="AO821" s="25" t="n">
        <v>4</v>
      </c>
      <c r="AP821" s="34" t="n">
        <v>42649</v>
      </c>
      <c r="AT821" s="25" t="inlineStr">
        <is>
          <t>Auto de archivo</t>
        </is>
      </c>
    </row>
    <row r="822">
      <c r="A822" s="25" t="inlineStr">
        <is>
          <t>819-2016</t>
        </is>
      </c>
      <c r="B822" s="25" t="n">
        <v>422435</v>
      </c>
      <c r="C822" s="25" t="inlineStr">
        <is>
          <t>SUELO</t>
        </is>
      </c>
      <c r="G822" s="25" t="inlineStr">
        <is>
          <t>afectación a zona verde parqueadero de motocicleta, estos usuarios no permiten el mejoramiento y recuperación del espacio público  verde.se solicita mediar y conciliar ña situación</t>
        </is>
      </c>
      <c r="H822" s="25" t="inlineStr">
        <is>
          <t>Cruz Elena florez Granados</t>
        </is>
      </c>
      <c r="I822" s="25" t="inlineStr">
        <is>
          <t>KR</t>
        </is>
      </c>
      <c r="J822" s="25" t="n">
        <v>39</v>
      </c>
      <c r="K822" s="25" t="inlineStr">
        <is>
          <t>DD</t>
        </is>
      </c>
      <c r="M822" s="25" t="n">
        <v>45</v>
      </c>
      <c r="N822" s="25" t="inlineStr">
        <is>
          <t>E</t>
        </is>
      </c>
      <c r="O822" s="25" t="n">
        <v>42</v>
      </c>
      <c r="P822" s="25" t="inlineStr">
        <is>
          <t>SUR</t>
        </is>
      </c>
      <c r="T822" s="25" t="n">
        <v>43725872</v>
      </c>
      <c r="U822" s="25" t="n">
        <v>3017571540</v>
      </c>
      <c r="V822" s="25" t="inlineStr">
        <is>
          <t>Teresa</t>
        </is>
      </c>
      <c r="W822" s="25" t="inlineStr">
        <is>
          <t>KR</t>
        </is>
      </c>
      <c r="X822" s="25" t="n">
        <v>39</v>
      </c>
      <c r="Y822" s="25" t="inlineStr">
        <is>
          <t>DD</t>
        </is>
      </c>
      <c r="Z822" s="25" t="inlineStr">
        <is>
          <t>SUR</t>
        </is>
      </c>
      <c r="AA822" s="25" t="n">
        <v>45</v>
      </c>
      <c r="AB822" s="25" t="inlineStr">
        <is>
          <t>E</t>
        </is>
      </c>
      <c r="AC822" s="25" t="n">
        <v>42</v>
      </c>
      <c r="AF822" s="25" t="inlineStr">
        <is>
          <t>piso 2</t>
        </is>
      </c>
      <c r="AG822" s="25" t="inlineStr">
        <is>
          <t>la paz</t>
        </is>
      </c>
      <c r="AH822" s="25" t="inlineStr">
        <is>
          <t>no reporta</t>
        </is>
      </c>
      <c r="AI822" s="25" t="inlineStr">
        <is>
          <t>no reporta</t>
        </is>
      </c>
      <c r="AJ822" s="25" t="inlineStr">
        <is>
          <t>La Paz</t>
        </is>
      </c>
      <c r="AO822" s="25" t="n">
        <v>7</v>
      </c>
      <c r="AP822" s="34" t="n">
        <v>42653</v>
      </c>
      <c r="AQ822" s="34" t="n">
        <v>42659</v>
      </c>
      <c r="AT822" s="25" t="inlineStr">
        <is>
          <t>Auto de archivo</t>
        </is>
      </c>
    </row>
    <row r="823">
      <c r="A823" s="25" t="inlineStr">
        <is>
          <t>820-2016</t>
        </is>
      </c>
      <c r="B823" s="25" t="n">
        <v>422451</v>
      </c>
      <c r="C823" s="25" t="inlineStr">
        <is>
          <t>ESPACIO PUBLICOS VERDES</t>
        </is>
      </c>
      <c r="G823" s="25" t="inlineStr">
        <is>
          <t>afectacion a zona verde y a un arbol de mango al que le estan socavando raiz, para abrir espacio para parqueo de carros y motos</t>
        </is>
      </c>
      <c r="H823" s="25" t="inlineStr">
        <is>
          <t>Maria Isabel Arango Fajardo</t>
        </is>
      </c>
      <c r="I823" s="25" t="inlineStr">
        <is>
          <t>CL</t>
        </is>
      </c>
      <c r="J823" s="25" t="n">
        <v>41</v>
      </c>
      <c r="K823" s="25" t="inlineStr">
        <is>
          <t>A</t>
        </is>
      </c>
      <c r="L823" s="25" t="inlineStr">
        <is>
          <t>SUR</t>
        </is>
      </c>
      <c r="M823" s="25" t="n">
        <v>32</v>
      </c>
      <c r="O823" s="25" t="n">
        <v>46</v>
      </c>
      <c r="S823" s="25" t="inlineStr">
        <is>
          <t>calle 41 a sur 32 46 bloque 2.2</t>
        </is>
      </c>
      <c r="T823" s="25" t="n">
        <v>21872181</v>
      </c>
      <c r="U823" s="25" t="n">
        <v>3323479</v>
      </c>
      <c r="V823" s="25" t="inlineStr">
        <is>
          <t>por determinar</t>
        </is>
      </c>
      <c r="W823" s="25" t="inlineStr">
        <is>
          <t>CL</t>
        </is>
      </c>
      <c r="X823" s="25" t="n">
        <v>41</v>
      </c>
      <c r="Y823" s="25" t="inlineStr">
        <is>
          <t>A</t>
        </is>
      </c>
      <c r="Z823" s="25" t="inlineStr">
        <is>
          <t>SUR</t>
        </is>
      </c>
      <c r="AA823" s="25" t="n">
        <v>32</v>
      </c>
      <c r="AC823" s="25" t="n">
        <v>46</v>
      </c>
      <c r="AF823" s="25" t="inlineStr">
        <is>
          <t>diagonal</t>
        </is>
      </c>
      <c r="AG823" s="25" t="inlineStr">
        <is>
          <t>calle 41 a sur 32-46 diagonal</t>
        </is>
      </c>
      <c r="AH823" s="25" t="inlineStr">
        <is>
          <t>no reporta</t>
        </is>
      </c>
      <c r="AI823" s="25" t="inlineStr">
        <is>
          <t>no reporta</t>
        </is>
      </c>
      <c r="AJ823" s="25" t="inlineStr">
        <is>
          <t>San Rafael</t>
        </is>
      </c>
      <c r="AO823" s="25" t="n">
        <v>6</v>
      </c>
      <c r="AP823" s="34" t="n">
        <v>42653</v>
      </c>
      <c r="AQ823" s="34" t="n">
        <v>42653</v>
      </c>
      <c r="AT823" s="25" t="inlineStr">
        <is>
          <t>Auto de archivo</t>
        </is>
      </c>
    </row>
    <row r="824">
      <c r="A824" s="25" t="inlineStr">
        <is>
          <t>821-2016</t>
        </is>
      </c>
      <c r="B824" s="25" t="n">
        <v>422328</v>
      </c>
      <c r="G824" s="25" t="inlineStr">
        <is>
          <t>olor fuerte a alcantarilla</t>
        </is>
      </c>
      <c r="H824" s="25" t="inlineStr">
        <is>
          <t>anonimo</t>
        </is>
      </c>
      <c r="S824" s="25" t="inlineStr">
        <is>
          <t>no registra direccion del peticionario</t>
        </is>
      </c>
      <c r="T824" s="25" t="inlineStr">
        <is>
          <t>no registra</t>
        </is>
      </c>
      <c r="U824" s="25" t="inlineStr">
        <is>
          <t>no registra</t>
        </is>
      </c>
      <c r="V824" s="25" t="inlineStr">
        <is>
          <t>por determinar</t>
        </is>
      </c>
      <c r="W824" s="25" t="inlineStr">
        <is>
          <t>KR</t>
        </is>
      </c>
      <c r="X824" s="25" t="n">
        <v>46</v>
      </c>
      <c r="Z824" s="25" t="inlineStr">
        <is>
          <t>SUR</t>
        </is>
      </c>
      <c r="AA824" s="25" t="n">
        <v>48</v>
      </c>
      <c r="AB824" s="25" t="inlineStr">
        <is>
          <t>C</t>
        </is>
      </c>
      <c r="AC824" s="25" t="n">
        <v>76</v>
      </c>
      <c r="AG824" s="25" t="inlineStr">
        <is>
          <t>cra 46 48 c sur 76</t>
        </is>
      </c>
      <c r="AH824" s="25" t="inlineStr">
        <is>
          <t>no reporta</t>
        </is>
      </c>
      <c r="AI824" s="25" t="inlineStr">
        <is>
          <t>no reporta</t>
        </is>
      </c>
      <c r="AJ824" s="25" t="inlineStr">
        <is>
          <t>Las Casitas</t>
        </is>
      </c>
      <c r="AO824" s="25" t="n">
        <v>6</v>
      </c>
      <c r="AP824" s="34" t="n">
        <v>42653</v>
      </c>
      <c r="AQ824" s="34" t="n">
        <v>42659</v>
      </c>
      <c r="AT824" s="25" t="inlineStr">
        <is>
          <t>Auto de archivo</t>
        </is>
      </c>
    </row>
    <row r="825">
      <c r="A825" s="25" t="inlineStr">
        <is>
          <t>822-2016</t>
        </is>
      </c>
      <c r="B825" s="25" t="n">
        <v>421894</v>
      </c>
      <c r="C825" s="25" t="inlineStr">
        <is>
          <t>LOTE-PREDIO</t>
        </is>
      </c>
      <c r="G825" s="25" t="inlineStr">
        <is>
          <t>guaduas que afectan la fachada y los techos del edificio el cortijo</t>
        </is>
      </c>
      <c r="H825" s="25" t="inlineStr">
        <is>
          <t>Dora bolivar</t>
        </is>
      </c>
      <c r="I825" s="25" t="inlineStr">
        <is>
          <t>KR</t>
        </is>
      </c>
      <c r="J825" s="25" t="n">
        <v>26</v>
      </c>
      <c r="L825" s="25" t="inlineStr">
        <is>
          <t>SUR</t>
        </is>
      </c>
      <c r="M825" s="25" t="n">
        <v>41</v>
      </c>
      <c r="N825" s="25" t="inlineStr">
        <is>
          <t>B</t>
        </is>
      </c>
      <c r="O825" s="25" t="n">
        <v>25</v>
      </c>
      <c r="S825" s="25" t="inlineStr">
        <is>
          <t>cra 26 41 B sur 25 int 170</t>
        </is>
      </c>
      <c r="T825" s="25" t="n">
        <v>42888086</v>
      </c>
      <c r="U825" s="25" t="inlineStr">
        <is>
          <t>2761196-3123460802</t>
        </is>
      </c>
      <c r="V825" s="25" t="inlineStr">
        <is>
          <t xml:space="preserve">Nohelia Restrepo </t>
        </is>
      </c>
      <c r="W825" s="25" t="inlineStr">
        <is>
          <t>KR</t>
        </is>
      </c>
      <c r="X825" s="25" t="n">
        <v>26</v>
      </c>
      <c r="Y825" s="25" t="inlineStr">
        <is>
          <t>AA</t>
        </is>
      </c>
      <c r="Z825" s="25" t="inlineStr">
        <is>
          <t>SUR</t>
        </is>
      </c>
      <c r="AA825" s="25" t="n">
        <v>41</v>
      </c>
      <c r="AB825" s="25" t="inlineStr">
        <is>
          <t>B</t>
        </is>
      </c>
      <c r="AC825" s="25" t="n">
        <v>5</v>
      </c>
      <c r="AG825" s="25" t="inlineStr">
        <is>
          <t>cra 26AA 41 B sur 05 el cortijo</t>
        </is>
      </c>
      <c r="AH825" s="25" t="inlineStr">
        <is>
          <t>no reporta</t>
        </is>
      </c>
      <c r="AI825" s="25" t="inlineStr">
        <is>
          <t>no reporta</t>
        </is>
      </c>
      <c r="AJ825" s="25" t="inlineStr">
        <is>
          <t>San Rafael</t>
        </is>
      </c>
      <c r="AO825" s="25" t="n">
        <v>6</v>
      </c>
      <c r="AP825" s="34" t="n">
        <v>42653</v>
      </c>
      <c r="AQ825" s="34" t="n">
        <v>42649</v>
      </c>
      <c r="AT825" s="25" t="inlineStr">
        <is>
          <t>Auto de archivo</t>
        </is>
      </c>
    </row>
    <row r="826">
      <c r="A826" s="25" t="inlineStr">
        <is>
          <t>823-2016</t>
        </is>
      </c>
      <c r="B826" s="25" t="n">
        <v>421981</v>
      </c>
      <c r="D826" s="25" t="inlineStr">
        <is>
          <t>ESCOMBROS</t>
        </is>
      </c>
      <c r="G826" s="25" t="inlineStr">
        <is>
          <t>escombros hace mas de dos meses</t>
        </is>
      </c>
      <c r="H826" s="25" t="inlineStr">
        <is>
          <t>anonimo</t>
        </is>
      </c>
      <c r="S826" s="25" t="inlineStr">
        <is>
          <t>no registra direccion del peticionario</t>
        </is>
      </c>
      <c r="T826" s="25" t="inlineStr">
        <is>
          <t>no registra</t>
        </is>
      </c>
      <c r="U826" s="25" t="inlineStr">
        <is>
          <t>no registra</t>
        </is>
      </c>
      <c r="V826" s="25" t="inlineStr">
        <is>
          <t>por determinar</t>
        </is>
      </c>
      <c r="W826" s="25" t="inlineStr">
        <is>
          <t>CL</t>
        </is>
      </c>
      <c r="X826" s="25" t="n">
        <v>35</v>
      </c>
      <c r="Z826" s="25" t="inlineStr">
        <is>
          <t>SUR</t>
        </is>
      </c>
      <c r="AA826" s="25" t="n">
        <v>39</v>
      </c>
      <c r="AC826" s="25" t="n">
        <v>45</v>
      </c>
      <c r="AG826" s="25" t="inlineStr">
        <is>
          <t>calle 35 sur 39-45 barri obrero</t>
        </is>
      </c>
      <c r="AH826" s="25" t="inlineStr">
        <is>
          <t>no reporta</t>
        </is>
      </c>
      <c r="AI826" s="25" t="inlineStr">
        <is>
          <t>no reporta</t>
        </is>
      </c>
      <c r="AJ826" s="25" t="inlineStr">
        <is>
          <t>Obrero</t>
        </is>
      </c>
      <c r="AO826" s="25" t="n">
        <v>9</v>
      </c>
      <c r="AP826" s="34" t="n">
        <v>42653</v>
      </c>
      <c r="AQ826" s="34" t="n">
        <v>42659</v>
      </c>
      <c r="AT826" s="25" t="inlineStr">
        <is>
          <t>Auto de archivo</t>
        </is>
      </c>
    </row>
    <row r="827">
      <c r="A827" s="25" t="inlineStr">
        <is>
          <t>824-2016</t>
        </is>
      </c>
      <c r="B827" s="25" t="n">
        <v>421857</v>
      </c>
      <c r="C827" s="25" t="inlineStr">
        <is>
          <t>FAUNA DOMÉSTICA</t>
        </is>
      </c>
      <c r="G827" s="25" t="inlineStr">
        <is>
          <t>gallinero en segundo piso</t>
        </is>
      </c>
      <c r="H827" s="25" t="inlineStr">
        <is>
          <t>julio Cesar ocampo pamplona</t>
        </is>
      </c>
      <c r="S827" s="25" t="inlineStr">
        <is>
          <t>vereda pantanillo</t>
        </is>
      </c>
      <c r="T827" s="25" t="n">
        <v>3541185</v>
      </c>
      <c r="U827" s="25" t="n">
        <v>2709609</v>
      </c>
      <c r="V827" s="25" t="inlineStr">
        <is>
          <t>Olga ines cuartas</t>
        </is>
      </c>
      <c r="W827" s="25" t="inlineStr">
        <is>
          <t>CL</t>
        </is>
      </c>
      <c r="X827" s="25" t="n">
        <v>41</v>
      </c>
      <c r="Y827" s="25" t="inlineStr">
        <is>
          <t>AA</t>
        </is>
      </c>
      <c r="AG827" s="25" t="inlineStr">
        <is>
          <t>calle 41 aa sur 29b 78 apto 201</t>
        </is>
      </c>
      <c r="AH827" s="25" t="inlineStr">
        <is>
          <t>no reporta</t>
        </is>
      </c>
      <c r="AI827" s="25" t="inlineStr">
        <is>
          <t>no reporta</t>
        </is>
      </c>
      <c r="AJ827" s="25" t="inlineStr">
        <is>
          <t>San Rafael</t>
        </is>
      </c>
      <c r="AO827" s="25" t="n">
        <v>6</v>
      </c>
      <c r="AP827" s="34" t="n">
        <v>42653</v>
      </c>
      <c r="AT827" s="25" t="inlineStr">
        <is>
          <t>Auto de archivo</t>
        </is>
      </c>
    </row>
    <row r="828">
      <c r="A828" s="25" t="inlineStr">
        <is>
          <t>825-2016</t>
        </is>
      </c>
      <c r="B828" s="25" t="n">
        <v>421858</v>
      </c>
      <c r="C828" s="25" t="inlineStr">
        <is>
          <t>FLORA</t>
        </is>
      </c>
      <c r="G828" s="25" t="inlineStr">
        <is>
          <t>dañaron un jardin que se habia colocado hace mas de un año con plantas que nos regalo el municipio</t>
        </is>
      </c>
      <c r="H828" s="25" t="inlineStr">
        <is>
          <t>carlos ocampo</t>
        </is>
      </c>
      <c r="S828" s="25" t="inlineStr">
        <is>
          <t>no registra direccion del peticionario</t>
        </is>
      </c>
      <c r="T828" s="25" t="n">
        <v>70115503</v>
      </c>
      <c r="U828" s="25" t="n">
        <v>3128759432</v>
      </c>
      <c r="V828" s="25" t="inlineStr">
        <is>
          <t xml:space="preserve">los residentes de esta direccion </t>
        </is>
      </c>
      <c r="W828" s="25" t="inlineStr">
        <is>
          <t>DG</t>
        </is>
      </c>
      <c r="X828" s="25" t="n">
        <v>31</v>
      </c>
      <c r="AA828" s="25" t="n">
        <v>31</v>
      </c>
      <c r="AC828" s="25" t="n">
        <v>12</v>
      </c>
      <c r="AG828" s="25" t="inlineStr">
        <is>
          <t>Dg 31 31-12 pasando el puente de madera</t>
        </is>
      </c>
      <c r="AH828" s="25" t="inlineStr">
        <is>
          <t>no reporta</t>
        </is>
      </c>
      <c r="AI828" s="25" t="inlineStr">
        <is>
          <t>no reporta</t>
        </is>
      </c>
      <c r="AJ828" s="25" t="inlineStr">
        <is>
          <t>La Sebastiana</t>
        </is>
      </c>
      <c r="AO828" s="25" t="n">
        <v>3</v>
      </c>
      <c r="AP828" s="34" t="n">
        <v>42653</v>
      </c>
      <c r="AQ828" s="34" t="n">
        <v>42638</v>
      </c>
      <c r="AT828" s="25" t="inlineStr">
        <is>
          <t>Auto de archivo</t>
        </is>
      </c>
    </row>
    <row r="829">
      <c r="A829" s="25" t="inlineStr">
        <is>
          <t>826-2016</t>
        </is>
      </c>
      <c r="B829" s="25" t="n">
        <v>421860</v>
      </c>
      <c r="C829" s="25" t="inlineStr">
        <is>
          <t>FLORA</t>
        </is>
      </c>
      <c r="G829" s="25" t="inlineStr">
        <is>
          <t>tiene 3 arboles que estan en riesgo de caer encima de mi vivienda</t>
        </is>
      </c>
      <c r="H829" s="25" t="inlineStr">
        <is>
          <t>gladis orostegui</t>
        </is>
      </c>
      <c r="S829" s="25" t="inlineStr">
        <is>
          <t>no registra nomenclatura</t>
        </is>
      </c>
      <c r="T829" s="25" t="inlineStr">
        <is>
          <t>no registra</t>
        </is>
      </c>
      <c r="U829" s="25" t="inlineStr">
        <is>
          <t>3148892656 3103670245</t>
        </is>
      </c>
      <c r="V829" s="25" t="inlineStr">
        <is>
          <t>clemencia  ocampo</t>
        </is>
      </c>
      <c r="AG829" s="25" t="inlineStr">
        <is>
          <t>vereda pantanillo sector el cebadero</t>
        </is>
      </c>
      <c r="AH829" s="25" t="inlineStr">
        <is>
          <t>no reporta</t>
        </is>
      </c>
      <c r="AI829" s="25" t="inlineStr">
        <is>
          <t>no reporta</t>
        </is>
      </c>
      <c r="AJ829" s="25" t="inlineStr">
        <is>
          <t>Pantanillo</t>
        </is>
      </c>
      <c r="AO829" s="25" t="n">
        <v>13</v>
      </c>
      <c r="AP829" s="34" t="n">
        <v>42653</v>
      </c>
      <c r="AT829" s="25" t="inlineStr">
        <is>
          <t>Auto de archivo</t>
        </is>
      </c>
    </row>
    <row r="830">
      <c r="A830" s="25" t="inlineStr">
        <is>
          <t>827-2016</t>
        </is>
      </c>
      <c r="B830" s="25" t="n">
        <v>392583</v>
      </c>
      <c r="D830" s="25" t="inlineStr">
        <is>
          <t>RESIDUOS SOLIDOS</t>
        </is>
      </c>
      <c r="G830" s="25" t="inlineStr">
        <is>
          <t>residuos solidos en via publica</t>
        </is>
      </c>
      <c r="H830" s="25" t="inlineStr">
        <is>
          <t>de oficio</t>
        </is>
      </c>
      <c r="S830" s="25" t="inlineStr">
        <is>
          <t>no registra direccion del peticionario</t>
        </is>
      </c>
      <c r="T830" s="25" t="inlineStr">
        <is>
          <t>no registra</t>
        </is>
      </c>
      <c r="U830" s="25" t="inlineStr">
        <is>
          <t>no registra</t>
        </is>
      </c>
      <c r="V830" s="25" t="inlineStr">
        <is>
          <t xml:space="preserve">widsor bota del dia </t>
        </is>
      </c>
      <c r="AG830" s="25" t="inlineStr">
        <is>
          <t>no reporta nomenclatura</t>
        </is>
      </c>
      <c r="AH830" s="25" t="inlineStr">
        <is>
          <t>no reporta</t>
        </is>
      </c>
      <c r="AI830" s="25" t="inlineStr">
        <is>
          <t>no reporta</t>
        </is>
      </c>
      <c r="AJ830" s="25" t="inlineStr">
        <is>
          <t>Zona Centro</t>
        </is>
      </c>
      <c r="AP830" s="34" t="n">
        <v>42653</v>
      </c>
      <c r="AT830" s="25" t="inlineStr">
        <is>
          <t>Auto de Archivo</t>
        </is>
      </c>
    </row>
    <row r="831">
      <c r="A831" s="25" t="inlineStr">
        <is>
          <t>828-2016</t>
        </is>
      </c>
      <c r="B831" s="25" t="n">
        <v>422719</v>
      </c>
      <c r="C831" s="25" t="inlineStr">
        <is>
          <t>FAUNA DOMÉSTICA</t>
        </is>
      </c>
      <c r="G831" s="25" t="inlineStr">
        <is>
          <t>Perros aparentemente maltratados, no paran de llorar.</t>
        </is>
      </c>
      <c r="H831" s="25" t="inlineStr">
        <is>
          <t>anonimo</t>
        </is>
      </c>
      <c r="V831" s="25" t="inlineStr">
        <is>
          <t>por determinar</t>
        </is>
      </c>
      <c r="W831" s="25" t="inlineStr">
        <is>
          <t>CL</t>
        </is>
      </c>
      <c r="X831" s="25" t="n">
        <v>40</v>
      </c>
      <c r="Z831" s="25" t="inlineStr">
        <is>
          <t>SUR</t>
        </is>
      </c>
      <c r="AA831" s="25" t="n">
        <v>25</v>
      </c>
      <c r="AB831" s="25" t="inlineStr">
        <is>
          <t>A</t>
        </is>
      </c>
      <c r="AC831" s="25" t="n">
        <v>62</v>
      </c>
      <c r="AF831" s="25" t="inlineStr">
        <is>
          <t>Interior 125</t>
        </is>
      </c>
      <c r="AG831" s="25">
        <f>CONCATENATE(W832," ",X832," ",Y832," ",Z832," ",AA832," ",AB832," ",AC831," ",AD832," ",AE832," ",AF831)</f>
        <v/>
      </c>
      <c r="AH831" s="25" t="inlineStr">
        <is>
          <t>no reporta</t>
        </is>
      </c>
      <c r="AI831" s="25" t="inlineStr">
        <is>
          <t>no reporta</t>
        </is>
      </c>
      <c r="AJ831" s="25" t="inlineStr">
        <is>
          <t>El Salado</t>
        </is>
      </c>
      <c r="AO831" s="25" t="n">
        <v>6</v>
      </c>
      <c r="AP831" s="34" t="n">
        <v>42654</v>
      </c>
      <c r="AQ831" s="34" t="n">
        <v>42668</v>
      </c>
      <c r="AT831" s="25" t="inlineStr">
        <is>
          <t>Auto de archivo</t>
        </is>
      </c>
    </row>
    <row r="832">
      <c r="A832" s="25" t="inlineStr">
        <is>
          <t>829-2016</t>
        </is>
      </c>
      <c r="B832" s="25" t="n">
        <v>422717</v>
      </c>
      <c r="C832" s="25" t="inlineStr">
        <is>
          <t>FAUNA DOMÉSTICA</t>
        </is>
      </c>
      <c r="G832" s="25" t="inlineStr">
        <is>
          <t>Saca la basura despues que pasa el carro y saca el perro hace las necesidades y no las recoge</t>
        </is>
      </c>
      <c r="H832" s="25" t="inlineStr">
        <is>
          <t>Jairo Leon Ramirez Lopez</t>
        </is>
      </c>
      <c r="U832" s="25" t="n">
        <v>3311156</v>
      </c>
      <c r="V832" s="25" t="inlineStr">
        <is>
          <t>por determinar</t>
        </is>
      </c>
      <c r="AG832" s="25" t="inlineStr">
        <is>
          <t>Cra 41 # 39 sur</t>
        </is>
      </c>
      <c r="AH832" s="25" t="inlineStr">
        <is>
          <t>no reporta</t>
        </is>
      </c>
      <c r="AI832" s="25" t="n">
        <v>3336327</v>
      </c>
      <c r="AJ832" s="25" t="inlineStr">
        <is>
          <t>El Dorado</t>
        </is>
      </c>
      <c r="AO832" s="25" t="n">
        <v>7</v>
      </c>
      <c r="AP832" s="34" t="n">
        <v>42654</v>
      </c>
      <c r="AQ832" s="34" t="n">
        <v>42670</v>
      </c>
      <c r="AT832" s="25" t="inlineStr">
        <is>
          <t>Auto de archivo</t>
        </is>
      </c>
    </row>
    <row r="833">
      <c r="A833" s="25" t="inlineStr">
        <is>
          <t>830-2016</t>
        </is>
      </c>
      <c r="B833" s="25" t="n">
        <v>407336</v>
      </c>
      <c r="C833" s="25" t="inlineStr">
        <is>
          <t>FLORA</t>
        </is>
      </c>
      <c r="G833" s="25" t="inlineStr">
        <is>
          <t>Roceria de arboles nativos, al parecer para sacar pinos.</t>
        </is>
      </c>
      <c r="H833" s="25" t="inlineStr">
        <is>
          <t>la comunudad - parcelacion valle la miel</t>
        </is>
      </c>
      <c r="R833" s="25" t="inlineStr">
        <is>
          <t>vereda el vallano</t>
        </is>
      </c>
      <c r="S833" s="25" t="inlineStr">
        <is>
          <t>vereda el vallano (Cll 15 sur # 46-10 apto 404 Medellin)</t>
        </is>
      </c>
      <c r="T833" s="25" t="inlineStr">
        <is>
          <t>no registra</t>
        </is>
      </c>
      <c r="U833" s="25" t="inlineStr">
        <is>
          <t>no registra</t>
        </is>
      </c>
      <c r="V833" s="25" t="inlineStr">
        <is>
          <t>Juan Felipe Sierra</t>
        </is>
      </c>
      <c r="AG833" s="25" t="inlineStr">
        <is>
          <t>Parcelacion Valle Alto, la miel lote 4 predio 568</t>
        </is>
      </c>
      <c r="AI833" s="25" t="n">
        <v>2681822</v>
      </c>
      <c r="AJ833" s="25" t="inlineStr">
        <is>
          <t>El Vallano</t>
        </is>
      </c>
      <c r="AO833" s="25" t="n">
        <v>11</v>
      </c>
      <c r="AP833" s="34" t="n">
        <v>42654</v>
      </c>
      <c r="AQ833" s="34" t="n">
        <v>42555</v>
      </c>
      <c r="AT833" s="25" t="inlineStr">
        <is>
          <t>Auto de archivo</t>
        </is>
      </c>
    </row>
    <row r="834">
      <c r="A834" s="25" t="inlineStr">
        <is>
          <t>831-2016</t>
        </is>
      </c>
      <c r="B834" s="25" t="n">
        <v>419170</v>
      </c>
      <c r="C834" s="25" t="inlineStr">
        <is>
          <t>HÍDRICO</t>
        </is>
      </c>
      <c r="G834" s="25" t="inlineStr">
        <is>
          <t>vertimiento a la red de aguas lluvias</t>
        </is>
      </c>
      <c r="H834" s="25" t="inlineStr">
        <is>
          <t>de oficio</t>
        </is>
      </c>
      <c r="V834" s="25" t="inlineStr">
        <is>
          <t>Proyecto BioCity</t>
        </is>
      </c>
      <c r="AG834" s="25" t="inlineStr">
        <is>
          <t>Loma el escobero, contiguo a City Plaza</t>
        </is>
      </c>
      <c r="AH834" s="25" t="inlineStr">
        <is>
          <t>no reporta</t>
        </is>
      </c>
      <c r="AI834" s="25" t="inlineStr">
        <is>
          <t>no reporta</t>
        </is>
      </c>
      <c r="AJ834" s="25" t="inlineStr">
        <is>
          <t>El Escobero</t>
        </is>
      </c>
      <c r="AO834" s="25" t="n">
        <v>10</v>
      </c>
      <c r="AP834" s="34" t="n">
        <v>42654</v>
      </c>
      <c r="AQ834" s="34" t="n">
        <v>42641</v>
      </c>
      <c r="AS834" s="25" t="inlineStr">
        <is>
          <t>Comparendo ambiental</t>
        </is>
      </c>
      <c r="AT834" s="25" t="inlineStr">
        <is>
          <t>Auto de archivo</t>
        </is>
      </c>
    </row>
    <row r="835">
      <c r="A835" s="25" t="inlineStr">
        <is>
          <t>832-2016</t>
        </is>
      </c>
      <c r="B835" s="25" t="n">
        <v>422743</v>
      </c>
      <c r="D835" s="25" t="inlineStr">
        <is>
          <t>RESIDUOS SOLIDOS</t>
        </is>
      </c>
      <c r="G835" s="25" t="inlineStr">
        <is>
          <t>Los residentes de esta direccion dejaron toda la basura que les quedo en la calle despues que se pasaron.</t>
        </is>
      </c>
      <c r="H835" s="25" t="inlineStr">
        <is>
          <t>anonimo</t>
        </is>
      </c>
      <c r="V835" s="25" t="inlineStr">
        <is>
          <t>por determinar</t>
        </is>
      </c>
      <c r="W835" s="25" t="inlineStr">
        <is>
          <t>CL</t>
        </is>
      </c>
      <c r="X835" s="25" t="n">
        <v>37</v>
      </c>
      <c r="Y835" s="25" t="inlineStr">
        <is>
          <t>A</t>
        </is>
      </c>
      <c r="Z835" s="25" t="inlineStr">
        <is>
          <t>SUR</t>
        </is>
      </c>
      <c r="AA835" s="25" t="n">
        <v>34</v>
      </c>
      <c r="AC835" s="25" t="n">
        <v>35</v>
      </c>
      <c r="AG835">
        <f>CONCATENATE(W835," ",X835," ",Y835," ",Z835," ",AA835," ",AB835," ",AC835," ",AD835," ",AS835," ",AF835)</f>
        <v/>
      </c>
      <c r="AH835" s="25" t="inlineStr">
        <is>
          <t>no reporta</t>
        </is>
      </c>
      <c r="AI835" s="25" t="inlineStr">
        <is>
          <t>no reporta</t>
        </is>
      </c>
      <c r="AJ835" s="25" t="inlineStr">
        <is>
          <t>Los Naranjos</t>
        </is>
      </c>
      <c r="AO835" s="25" t="n">
        <v>9</v>
      </c>
      <c r="AP835" s="34" t="n">
        <v>42654</v>
      </c>
      <c r="AQ835" s="34" t="n">
        <v>42659</v>
      </c>
      <c r="AT835" s="25" t="inlineStr">
        <is>
          <t>Auto de archivo</t>
        </is>
      </c>
    </row>
    <row r="836">
      <c r="A836" s="25" t="inlineStr">
        <is>
          <t>833-2016</t>
        </is>
      </c>
      <c r="B836" s="25" t="n">
        <v>422742</v>
      </c>
      <c r="C836" s="25" t="inlineStr">
        <is>
          <t>FAUNA DOMÉSTICA</t>
        </is>
      </c>
      <c r="G836" s="25" t="inlineStr">
        <is>
          <t>Tiene unos perros y los saca a defecar al jardin y no recoge</t>
        </is>
      </c>
      <c r="H836" s="25" t="inlineStr">
        <is>
          <t>anonimo</t>
        </is>
      </c>
      <c r="V836" s="25" t="inlineStr">
        <is>
          <t>Nelly</t>
        </is>
      </c>
      <c r="W836" s="25" t="inlineStr">
        <is>
          <t>KR</t>
        </is>
      </c>
      <c r="X836" s="25" t="n">
        <v>42</v>
      </c>
      <c r="Y836" s="25" t="inlineStr">
        <is>
          <t>DD</t>
        </is>
      </c>
      <c r="AA836" s="25" t="n">
        <v>48</v>
      </c>
      <c r="AB836" s="25" t="inlineStr">
        <is>
          <t>E</t>
        </is>
      </c>
      <c r="AC836" s="25" t="n">
        <v>38</v>
      </c>
      <c r="AD836" s="25" t="inlineStr">
        <is>
          <t>SUR</t>
        </is>
      </c>
      <c r="AF836" s="25" t="inlineStr">
        <is>
          <t>Bloque 7.5 1er piso</t>
        </is>
      </c>
      <c r="AG836">
        <f>CONCATENATE(W836," ",X836," ",Y836," ",Z836," ",AA836," ",AB836," ",AC836," ",AD836," ",AS836," ",AF836)</f>
        <v/>
      </c>
      <c r="AH836" s="25" t="inlineStr">
        <is>
          <t>no reporta</t>
        </is>
      </c>
      <c r="AI836" s="25" t="inlineStr">
        <is>
          <t>no reporta</t>
        </is>
      </c>
      <c r="AJ836" s="25" t="inlineStr">
        <is>
          <t>Loma del Barro</t>
        </is>
      </c>
      <c r="AO836" s="25" t="n">
        <v>7</v>
      </c>
      <c r="AP836" s="34" t="n">
        <v>42654</v>
      </c>
      <c r="AQ836" s="34" t="n">
        <v>42659</v>
      </c>
      <c r="AT836" s="25" t="inlineStr">
        <is>
          <t>Auto de archivo</t>
        </is>
      </c>
    </row>
    <row r="837">
      <c r="A837" s="25" t="inlineStr">
        <is>
          <t>834-2016</t>
        </is>
      </c>
      <c r="B837" s="25" t="n">
        <v>422741</v>
      </c>
      <c r="C837" s="25" t="inlineStr">
        <is>
          <t>FLORA</t>
        </is>
      </c>
      <c r="G837" s="25" t="inlineStr">
        <is>
          <t>Hay unas palmas muy altas y la señora no las quiere podar.</t>
        </is>
      </c>
      <c r="H837" s="25" t="inlineStr">
        <is>
          <t>anonimo</t>
        </is>
      </c>
      <c r="V837" s="25" t="inlineStr">
        <is>
          <t>Nelly</t>
        </is>
      </c>
      <c r="W837" s="25" t="inlineStr">
        <is>
          <t>KR</t>
        </is>
      </c>
      <c r="X837" s="25" t="n">
        <v>42</v>
      </c>
      <c r="Y837" s="25" t="inlineStr">
        <is>
          <t>DD</t>
        </is>
      </c>
      <c r="AA837" s="25" t="n">
        <v>48</v>
      </c>
      <c r="AB837" s="25" t="inlineStr">
        <is>
          <t>E</t>
        </is>
      </c>
      <c r="AC837" s="25" t="n">
        <v>38</v>
      </c>
      <c r="AD837" s="25" t="inlineStr">
        <is>
          <t>SUR</t>
        </is>
      </c>
      <c r="AF837" s="25" t="inlineStr">
        <is>
          <t>Bloque 7.5 1er piso</t>
        </is>
      </c>
      <c r="AG837">
        <f>CONCATENATE(W837," ",X837," ",Y837," ",Z837," ",AA837," ",AB837," ",AC837," ",AD837," ",AS837," ",AF837)</f>
        <v/>
      </c>
      <c r="AH837" s="25" t="inlineStr">
        <is>
          <t>no reporta</t>
        </is>
      </c>
      <c r="AI837" s="25" t="inlineStr">
        <is>
          <t>no reporta</t>
        </is>
      </c>
      <c r="AJ837" s="25" t="inlineStr">
        <is>
          <t>Loma del Barro</t>
        </is>
      </c>
      <c r="AO837" s="25" t="n">
        <v>7</v>
      </c>
      <c r="AP837" s="34" t="n">
        <v>42654</v>
      </c>
      <c r="AQ837" s="34" t="n">
        <v>42659</v>
      </c>
      <c r="AT837" s="25" t="inlineStr">
        <is>
          <t>Auto de archivo</t>
        </is>
      </c>
    </row>
    <row r="838">
      <c r="A838" s="25" t="inlineStr">
        <is>
          <t>835-2016</t>
        </is>
      </c>
      <c r="B838" s="25" t="n">
        <v>423368</v>
      </c>
      <c r="C838" s="25" t="inlineStr">
        <is>
          <t>LOTE-PREDIO</t>
        </is>
      </c>
      <c r="G838" s="25" t="inlineStr">
        <is>
          <t>la peticionaria tiene una humedad por toda la casa y se la esta causando el lote que tiene enseguida , no tiene conocimiento de quuien es el dueño del predio</t>
        </is>
      </c>
      <c r="H838" s="25" t="inlineStr">
        <is>
          <t>Ofelia Loaiza</t>
        </is>
      </c>
      <c r="I838" s="25" t="inlineStr">
        <is>
          <t>DG</t>
        </is>
      </c>
      <c r="J838" s="25" t="n">
        <v>29</v>
      </c>
      <c r="M838" s="25" t="n">
        <v>34</v>
      </c>
      <c r="N838" s="25" t="inlineStr">
        <is>
          <t>B</t>
        </is>
      </c>
      <c r="O838" s="25" t="n">
        <v>61</v>
      </c>
      <c r="P838" s="25" t="inlineStr">
        <is>
          <t>SUR</t>
        </is>
      </c>
      <c r="S838" s="25" t="inlineStr">
        <is>
          <t>dg 29 34 B sur 61</t>
        </is>
      </c>
      <c r="T838" s="25" t="inlineStr">
        <is>
          <t>no registra</t>
        </is>
      </c>
      <c r="U838" s="25" t="n">
        <v>3346093</v>
      </c>
      <c r="V838" s="25" t="inlineStr">
        <is>
          <t>por determinar</t>
        </is>
      </c>
      <c r="W838" s="25" t="inlineStr">
        <is>
          <t>DG</t>
        </is>
      </c>
      <c r="X838" s="25" t="n">
        <v>29</v>
      </c>
      <c r="AA838" s="25" t="n">
        <v>34</v>
      </c>
      <c r="AB838" s="25" t="inlineStr">
        <is>
          <t>B</t>
        </is>
      </c>
      <c r="AC838" s="25" t="n">
        <v>61</v>
      </c>
      <c r="AD838" s="25" t="inlineStr">
        <is>
          <t>SUR</t>
        </is>
      </c>
      <c r="AG838" s="25" t="inlineStr">
        <is>
          <t>Dg 29 34B sur 61</t>
        </is>
      </c>
      <c r="AH838" s="25" t="inlineStr">
        <is>
          <t>no reporta</t>
        </is>
      </c>
      <c r="AI838" s="25" t="inlineStr">
        <is>
          <t>no reporta</t>
        </is>
      </c>
      <c r="AJ838" s="25" t="inlineStr">
        <is>
          <t>Uribe Angel</t>
        </is>
      </c>
      <c r="AO838" s="25" t="n">
        <v>3</v>
      </c>
      <c r="AP838" s="34" t="n">
        <v>42656</v>
      </c>
      <c r="AQ838" s="34" t="n">
        <v>42659</v>
      </c>
      <c r="AT838" s="25" t="inlineStr">
        <is>
          <t>Auto de archivo</t>
        </is>
      </c>
    </row>
    <row r="839">
      <c r="A839" s="25" t="inlineStr">
        <is>
          <t>836-2016</t>
        </is>
      </c>
      <c r="B839" s="25" t="n">
        <v>423340</v>
      </c>
      <c r="C839" s="25" t="inlineStr">
        <is>
          <t>AIRE</t>
        </is>
      </c>
      <c r="G839" s="25" t="inlineStr">
        <is>
          <t>escape de quimicos el dia 2 de febrero , al parecer era cianuro, la comunidad tubo que desocupar toda la cuadra, en el momento colocaron unos ductos para evacuar esos vapores</t>
        </is>
      </c>
      <c r="H839" s="25" t="inlineStr">
        <is>
          <t>diego angel carmona</t>
        </is>
      </c>
      <c r="S839" s="25" t="inlineStr">
        <is>
          <t>no registra direccion del peticionario</t>
        </is>
      </c>
      <c r="T839" s="25" t="inlineStr">
        <is>
          <t>no registra</t>
        </is>
      </c>
      <c r="U839" s="25" t="n">
        <v>3310562</v>
      </c>
      <c r="V839" s="25" t="inlineStr">
        <is>
          <t>indutobon</t>
        </is>
      </c>
      <c r="W839" s="25" t="inlineStr">
        <is>
          <t>TR</t>
        </is>
      </c>
      <c r="X839" s="25" t="n">
        <v>34</v>
      </c>
      <c r="Y839" s="25" t="inlineStr">
        <is>
          <t>D</t>
        </is>
      </c>
      <c r="Z839" s="25" t="inlineStr">
        <is>
          <t>SUR</t>
        </is>
      </c>
      <c r="AA839" s="25" t="n">
        <v>34</v>
      </c>
      <c r="AB839" s="25" t="inlineStr">
        <is>
          <t>D</t>
        </is>
      </c>
      <c r="AC839" s="25" t="n">
        <v>21</v>
      </c>
      <c r="AG839" s="25" t="inlineStr">
        <is>
          <t>tv 34 d sur 34 d 21</t>
        </is>
      </c>
      <c r="AH839" s="25" t="inlineStr">
        <is>
          <t>no reporta</t>
        </is>
      </c>
      <c r="AI839" s="25" t="inlineStr">
        <is>
          <t>no reporta</t>
        </is>
      </c>
      <c r="AJ839" s="25" t="inlineStr">
        <is>
          <t>Obrero</t>
        </is>
      </c>
      <c r="AO839" s="25" t="n">
        <v>9</v>
      </c>
      <c r="AP839" s="34" t="n">
        <v>42656</v>
      </c>
      <c r="AQ839" s="34" t="n">
        <v>42669</v>
      </c>
      <c r="AT839" s="25" t="inlineStr">
        <is>
          <t>Auto de archivo</t>
        </is>
      </c>
      <c r="AU839" s="25" t="inlineStr">
        <is>
          <t>Se remite al Ing. Andres Mejia por ser de su competancia</t>
        </is>
      </c>
    </row>
    <row r="840">
      <c r="A840" s="25" t="inlineStr">
        <is>
          <t>837-2016</t>
        </is>
      </c>
      <c r="B840" s="25" t="n">
        <v>416207</v>
      </c>
      <c r="C840" s="25" t="inlineStr">
        <is>
          <t>FAUNA DOMÉSTICA</t>
        </is>
      </c>
      <c r="G840" s="25" t="inlineStr">
        <is>
          <t>tiene un pitbull en mal estado y los olores son insoportables</t>
        </is>
      </c>
      <c r="H840" s="25" t="inlineStr">
        <is>
          <t>comuidad</t>
        </is>
      </c>
      <c r="S840" s="25" t="inlineStr">
        <is>
          <t>no registra direccion del peticionario</t>
        </is>
      </c>
      <c r="T840" s="25" t="inlineStr">
        <is>
          <t>no registra</t>
        </is>
      </c>
      <c r="V840" s="25" t="inlineStr">
        <is>
          <t xml:space="preserve"> le dicen costeño- dario</t>
        </is>
      </c>
      <c r="W840" s="25" t="inlineStr">
        <is>
          <t>CL</t>
        </is>
      </c>
      <c r="X840" s="25" t="n">
        <v>40</v>
      </c>
      <c r="Z840" s="25" t="inlineStr">
        <is>
          <t>SUR</t>
        </is>
      </c>
      <c r="AA840" s="25" t="n">
        <v>47</v>
      </c>
      <c r="AB840" s="25" t="inlineStr">
        <is>
          <t>A</t>
        </is>
      </c>
      <c r="AC840" s="25" t="n">
        <v>18</v>
      </c>
      <c r="AG840" s="25" t="inlineStr">
        <is>
          <t>calle 40 sur 47 a 18</t>
        </is>
      </c>
      <c r="AH840" s="25" t="inlineStr">
        <is>
          <t>no reporta</t>
        </is>
      </c>
      <c r="AI840" s="25" t="inlineStr">
        <is>
          <t>no reporta</t>
        </is>
      </c>
      <c r="AJ840" s="25" t="inlineStr">
        <is>
          <t>Alcalá</t>
        </is>
      </c>
      <c r="AO840" s="25" t="n">
        <v>8</v>
      </c>
      <c r="AP840" s="34" t="n">
        <v>42656</v>
      </c>
      <c r="AQ840" s="34" t="n">
        <v>42627</v>
      </c>
      <c r="AT840" s="25" t="inlineStr">
        <is>
          <t>Auto de archivo</t>
        </is>
      </c>
    </row>
    <row r="841">
      <c r="A841" s="25" t="inlineStr">
        <is>
          <t>838-2016</t>
        </is>
      </c>
      <c r="B841" s="25" t="n">
        <v>423142</v>
      </c>
      <c r="C841" s="25" t="inlineStr">
        <is>
          <t>FAUNA DOMÉSTICA</t>
        </is>
      </c>
      <c r="G841" s="25" t="inlineStr">
        <is>
          <t>el señor fabio contnua sacando el pitbull sin bozal y trailla por las zonas comunes de la copropiedad, se le ha hecho el llamado pero hace caso omiso</t>
        </is>
      </c>
      <c r="H841" s="25" t="inlineStr">
        <is>
          <t>Yamile Caro escobar</t>
        </is>
      </c>
      <c r="I841" s="25" t="inlineStr">
        <is>
          <t>KR</t>
        </is>
      </c>
      <c r="J841" s="25" t="n">
        <v>41</v>
      </c>
      <c r="K841" s="25" t="inlineStr">
        <is>
          <t>A</t>
        </is>
      </c>
      <c r="M841" s="25" t="n">
        <v>22</v>
      </c>
      <c r="O841" s="25" t="n">
        <v>87</v>
      </c>
      <c r="P841" s="25" t="inlineStr">
        <is>
          <t>SUR</t>
        </is>
      </c>
      <c r="S841" s="25" t="inlineStr">
        <is>
          <t>cra 41a 22 sur 87</t>
        </is>
      </c>
      <c r="T841" s="25" t="n">
        <v>1036618823</v>
      </c>
      <c r="U841" s="25" t="n">
        <v>3134558</v>
      </c>
      <c r="V841" s="25" t="inlineStr">
        <is>
          <t>Fabio Alejandro Benitez</t>
        </is>
      </c>
      <c r="W841" s="25" t="inlineStr">
        <is>
          <t>KR</t>
        </is>
      </c>
      <c r="X841" s="25" t="n">
        <v>41</v>
      </c>
      <c r="Y841" s="25" t="inlineStr">
        <is>
          <t>A</t>
        </is>
      </c>
      <c r="Z841" s="25" t="inlineStr">
        <is>
          <t>SUR</t>
        </is>
      </c>
      <c r="AA841" s="25" t="n">
        <v>22</v>
      </c>
      <c r="AC841" s="25" t="n">
        <v>87</v>
      </c>
      <c r="AF841" s="25" t="inlineStr">
        <is>
          <t>apto 1109</t>
        </is>
      </c>
      <c r="AG841" s="25" t="inlineStr">
        <is>
          <t>cra 41 a 22 sur 87</t>
        </is>
      </c>
      <c r="AH841" s="25" t="inlineStr">
        <is>
          <t>no reporta</t>
        </is>
      </c>
      <c r="AI841" s="25" t="inlineStr">
        <is>
          <t>no reporta</t>
        </is>
      </c>
      <c r="AJ841" s="25" t="inlineStr">
        <is>
          <t>Zuñiga</t>
        </is>
      </c>
      <c r="AO841" s="25" t="n">
        <v>4</v>
      </c>
      <c r="AP841" s="34" t="n">
        <v>42656</v>
      </c>
      <c r="AQ841" s="34" t="n">
        <v>42655</v>
      </c>
      <c r="AT841" s="25" t="inlineStr">
        <is>
          <t>Auto de archivo</t>
        </is>
      </c>
    </row>
    <row r="842">
      <c r="A842" s="25" t="inlineStr">
        <is>
          <t>839-2016</t>
        </is>
      </c>
      <c r="B842" s="25" t="n">
        <v>423127</v>
      </c>
      <c r="C842" s="25" t="inlineStr">
        <is>
          <t>HÍDRICO</t>
        </is>
      </c>
      <c r="F842" s="25" t="inlineStr">
        <is>
          <t>Parque la Reserva</t>
        </is>
      </c>
      <c r="G842" s="25" t="inlineStr">
        <is>
          <t>revisar manejo de aguas lluvias del acceso vial a ambos predios que presenta posibles manejos inadecuados de aguas lluvias que afectan al solicitante. Revisar con autoridad ambiental delegada</t>
        </is>
      </c>
      <c r="H842" s="25" t="inlineStr">
        <is>
          <t>Carlos Mario Gaviria</t>
        </is>
      </c>
      <c r="S842" s="25" t="inlineStr">
        <is>
          <t>contiguo a parque la reserva  las palmas</t>
        </is>
      </c>
      <c r="T842" s="25" t="n">
        <v>70041864</v>
      </c>
      <c r="U842" s="25" t="n">
        <v>3138326550</v>
      </c>
      <c r="V842" s="25" t="inlineStr">
        <is>
          <t>Parque la Reserva</t>
        </is>
      </c>
      <c r="AG842" s="25" t="inlineStr">
        <is>
          <t>sector indiana</t>
        </is>
      </c>
      <c r="AH842" s="25" t="inlineStr">
        <is>
          <t>no reporta</t>
        </is>
      </c>
      <c r="AI842" s="25" t="n">
        <v>3175122942</v>
      </c>
      <c r="AJ842" s="25" t="inlineStr">
        <is>
          <t>Las Palmas</t>
        </is>
      </c>
      <c r="AO842" s="25" t="n">
        <v>12</v>
      </c>
      <c r="AP842" s="34" t="n">
        <v>42656</v>
      </c>
      <c r="AQ842" s="34" t="n">
        <v>42553</v>
      </c>
      <c r="AT842" s="25" t="inlineStr">
        <is>
          <t>Auto de Archivo</t>
        </is>
      </c>
      <c r="AV842" s="38" t="n">
        <v>42920</v>
      </c>
      <c r="AW842" s="37" t="inlineStr">
        <is>
          <t>Miguel-Santiago</t>
        </is>
      </c>
    </row>
    <row r="843">
      <c r="A843" s="25" t="inlineStr">
        <is>
          <t>840-2016</t>
        </is>
      </c>
      <c r="B843" s="25" t="inlineStr">
        <is>
          <t>423353 - 364914 - 427762</t>
        </is>
      </c>
      <c r="C843" s="25" t="inlineStr">
        <is>
          <t>FAUNA DOMÉSTICA</t>
        </is>
      </c>
      <c r="G843" s="25" t="inlineStr">
        <is>
          <t xml:space="preserve">en el dia de ayer el señor carlos subia con dos perros de raza buldog y los perros, hicieron las nesecidades en la calle de mi papa , le tomo una foto y el se enojo, solto los perros y nos mordieron </t>
        </is>
      </c>
      <c r="H843" s="25" t="inlineStr">
        <is>
          <t>jose daniel rios</t>
        </is>
      </c>
      <c r="S843" s="25" t="inlineStr">
        <is>
          <t>no tiene direccion del peticionario</t>
        </is>
      </c>
      <c r="T843" s="25" t="n">
        <v>1037638125</v>
      </c>
      <c r="U843" s="25" t="n">
        <v>3327147</v>
      </c>
      <c r="V843" s="25" t="inlineStr">
        <is>
          <t>carlos tamayo</t>
        </is>
      </c>
      <c r="W843" s="25" t="inlineStr">
        <is>
          <t>CL</t>
        </is>
      </c>
      <c r="X843" s="25" t="n">
        <v>41</v>
      </c>
      <c r="Y843" s="25" t="inlineStr">
        <is>
          <t>B</t>
        </is>
      </c>
      <c r="Z843" s="25" t="inlineStr">
        <is>
          <t>SUR</t>
        </is>
      </c>
      <c r="AA843" s="25" t="n">
        <v>25</v>
      </c>
      <c r="AB843" s="25" t="inlineStr">
        <is>
          <t>A</t>
        </is>
      </c>
      <c r="AC843" s="25" t="n">
        <v>25</v>
      </c>
      <c r="AG843" s="25" t="inlineStr">
        <is>
          <t>calle 41b sur 25a 25</t>
        </is>
      </c>
      <c r="AH843" s="25" t="inlineStr">
        <is>
          <t>no reporta</t>
        </is>
      </c>
      <c r="AI843" s="25" t="inlineStr">
        <is>
          <t>no reporta</t>
        </is>
      </c>
      <c r="AJ843" s="25" t="inlineStr">
        <is>
          <t>San Rafael</t>
        </is>
      </c>
      <c r="AO843" s="25" t="n">
        <v>6</v>
      </c>
      <c r="AP843" s="34" t="n">
        <v>42656</v>
      </c>
      <c r="AQ843" s="34" t="n">
        <v>42662</v>
      </c>
      <c r="AT843" s="25" t="inlineStr">
        <is>
          <t>Auto de archivo</t>
        </is>
      </c>
    </row>
    <row r="844">
      <c r="A844" s="25" t="inlineStr">
        <is>
          <t>841-2016</t>
        </is>
      </c>
      <c r="B844" s="25" t="inlineStr">
        <is>
          <t xml:space="preserve">423339 - 427762 </t>
        </is>
      </c>
      <c r="C844" s="25" t="inlineStr">
        <is>
          <t>FAUNA DOMÉSTICA</t>
        </is>
      </c>
      <c r="G844" s="25" t="inlineStr">
        <is>
          <t xml:space="preserve">en el dia de ayer el señor carlos subia con dos perros de raza buldog y los perros, hicieron las nesecidades en la calle de mi papa , le tomo una foto y el se enojo, solto los perros y nos mordieron </t>
        </is>
      </c>
      <c r="H844" s="25" t="inlineStr">
        <is>
          <t>wilfer de jesus rios ochoa</t>
        </is>
      </c>
      <c r="S844" s="25" t="inlineStr">
        <is>
          <t>no registra direccion del peticionario</t>
        </is>
      </c>
      <c r="T844" s="25" t="inlineStr">
        <is>
          <t>no registra</t>
        </is>
      </c>
      <c r="U844" s="25" t="n">
        <v>3327147</v>
      </c>
      <c r="V844" s="25" t="inlineStr">
        <is>
          <t>carlos tamayo</t>
        </is>
      </c>
      <c r="W844" s="25" t="inlineStr">
        <is>
          <t>CL</t>
        </is>
      </c>
      <c r="X844" s="25" t="n">
        <v>41</v>
      </c>
      <c r="Y844" s="25" t="inlineStr">
        <is>
          <t>B</t>
        </is>
      </c>
      <c r="Z844" s="25" t="inlineStr">
        <is>
          <t>SUR</t>
        </is>
      </c>
      <c r="AA844" s="25" t="n">
        <v>25</v>
      </c>
      <c r="AB844" s="25" t="inlineStr">
        <is>
          <t>A</t>
        </is>
      </c>
      <c r="AC844" s="25" t="n">
        <v>25</v>
      </c>
      <c r="AG844" s="25" t="inlineStr">
        <is>
          <t>calle 41b sur 25a 25</t>
        </is>
      </c>
      <c r="AH844" s="25" t="inlineStr">
        <is>
          <t>no reporta</t>
        </is>
      </c>
      <c r="AI844" s="25" t="inlineStr">
        <is>
          <t>no reporta</t>
        </is>
      </c>
      <c r="AJ844" s="25" t="inlineStr">
        <is>
          <t>San Rafael</t>
        </is>
      </c>
      <c r="AO844" s="25" t="n">
        <v>6</v>
      </c>
      <c r="AP844" s="34" t="n">
        <v>42656</v>
      </c>
      <c r="AQ844" s="34" t="n">
        <v>42656</v>
      </c>
      <c r="AT844" s="25" t="inlineStr">
        <is>
          <t>Auto de archivo</t>
        </is>
      </c>
    </row>
    <row r="845">
      <c r="A845" s="25" t="inlineStr">
        <is>
          <t>842-2016</t>
        </is>
      </c>
      <c r="B845" s="25" t="n">
        <v>423536</v>
      </c>
      <c r="C845" s="25" t="inlineStr">
        <is>
          <t>ESPACIO PUBLICOS VERDES</t>
        </is>
      </c>
      <c r="G845" s="25" t="inlineStr">
        <is>
          <t>taller que hace mucho ruido dia y noche pintan sin tener las cabinas ocupando el espacio publico</t>
        </is>
      </c>
      <c r="H845" s="25" t="inlineStr">
        <is>
          <t xml:space="preserve">marleny barrientos </t>
        </is>
      </c>
      <c r="I845" s="25" t="inlineStr">
        <is>
          <t>tr</t>
        </is>
      </c>
      <c r="J845" s="25" t="n">
        <v>33</v>
      </c>
      <c r="L845" s="25" t="inlineStr">
        <is>
          <t>sur</t>
        </is>
      </c>
      <c r="M845" s="25" t="n">
        <v>33</v>
      </c>
      <c r="O845" s="25" t="n">
        <v>12</v>
      </c>
      <c r="T845" s="25" t="n">
        <v>42888095</v>
      </c>
      <c r="U845" s="25" t="inlineStr">
        <is>
          <t>4938888 ext 1712</t>
        </is>
      </c>
      <c r="V845" s="25" t="inlineStr">
        <is>
          <t>por determinar</t>
        </is>
      </c>
      <c r="AG845" s="25" t="inlineStr">
        <is>
          <t>frente a la direccion del solicitante</t>
        </is>
      </c>
      <c r="AJ845" s="25" t="inlineStr">
        <is>
          <t>La Magnolia</t>
        </is>
      </c>
      <c r="AO845" s="25" t="n">
        <v>9</v>
      </c>
      <c r="AP845" s="34" t="n">
        <v>42659</v>
      </c>
      <c r="AQ845" s="34" t="n">
        <v>43759</v>
      </c>
      <c r="AT845" s="25" t="inlineStr">
        <is>
          <t>Auto de archivo</t>
        </is>
      </c>
      <c r="AU845" s="25" t="inlineStr">
        <is>
          <t>verificar con Andres Mejia</t>
        </is>
      </c>
    </row>
    <row r="846">
      <c r="A846" s="25" t="inlineStr">
        <is>
          <t>843-2016</t>
        </is>
      </c>
      <c r="B846" s="25" t="inlineStr">
        <is>
          <t>422991-425943</t>
        </is>
      </c>
      <c r="C846" s="25" t="inlineStr">
        <is>
          <t>AIRE</t>
        </is>
      </c>
      <c r="G846" s="25" t="inlineStr">
        <is>
          <t>contaminacion ambiental por pozo septico del centro comercial la paquita</t>
        </is>
      </c>
      <c r="H846" s="25" t="inlineStr">
        <is>
          <t>oficio</t>
        </is>
      </c>
      <c r="V846" s="25" t="inlineStr">
        <is>
          <t xml:space="preserve">centro comercial la paquita </t>
        </is>
      </c>
      <c r="AG846" s="25" t="inlineStr">
        <is>
          <t>las palmas</t>
        </is>
      </c>
      <c r="AJ846" s="25" t="inlineStr">
        <is>
          <t>Las Palmas</t>
        </is>
      </c>
      <c r="AO846" s="25" t="n">
        <v>12</v>
      </c>
      <c r="AP846" s="34" t="n">
        <v>42659</v>
      </c>
      <c r="AQ846" s="34" t="n">
        <v>43759</v>
      </c>
      <c r="AT846" s="25" t="inlineStr">
        <is>
          <t>Auto de archivo</t>
        </is>
      </c>
    </row>
    <row r="847">
      <c r="A847" s="25" t="inlineStr">
        <is>
          <t>844-2016</t>
        </is>
      </c>
      <c r="B847" s="25" t="inlineStr">
        <is>
          <t>422992 - 155077</t>
        </is>
      </c>
      <c r="C847" s="25" t="inlineStr">
        <is>
          <t>AIRE</t>
        </is>
      </c>
      <c r="G847" s="25" t="inlineStr">
        <is>
          <t>estan descargando aguas residuales de manera continua que fluyen por la via, las cuales estan generando malos olores</t>
        </is>
      </c>
      <c r="H847" s="25" t="inlineStr">
        <is>
          <t>oficio</t>
        </is>
      </c>
      <c r="V847" s="25" t="inlineStr">
        <is>
          <t>high swiss</t>
        </is>
      </c>
      <c r="AG847" s="25" t="inlineStr">
        <is>
          <t xml:space="preserve">kilometro 17 via las palmas </t>
        </is>
      </c>
      <c r="AJ847" s="25" t="inlineStr">
        <is>
          <t>Las Palmas</t>
        </is>
      </c>
      <c r="AO847" s="25" t="n">
        <v>12</v>
      </c>
      <c r="AP847" s="34" t="n">
        <v>42659</v>
      </c>
      <c r="AQ847" s="34" t="n">
        <v>42668</v>
      </c>
      <c r="AT847" s="25" t="inlineStr">
        <is>
          <t>Auto de archivo</t>
        </is>
      </c>
    </row>
    <row r="848">
      <c r="A848" s="25" t="inlineStr">
        <is>
          <t>845-2016</t>
        </is>
      </c>
      <c r="B848" s="25" t="n">
        <v>396682</v>
      </c>
      <c r="C848" s="25" t="inlineStr">
        <is>
          <t>FAUNA DOMÉSTICA</t>
        </is>
      </c>
      <c r="G848" s="25" t="inlineStr">
        <is>
          <t>tienen dos perros grande y pequeño los cuales ladran todo el dia y los dejan solos estamos los vecinos desesperados son reincidentes</t>
        </is>
      </c>
      <c r="H848" s="25" t="inlineStr">
        <is>
          <t>maria estella ossa</t>
        </is>
      </c>
      <c r="T848" s="25" t="n">
        <v>42881150</v>
      </c>
      <c r="U848" s="25" t="n">
        <v>3134018</v>
      </c>
      <c r="V848" s="25" t="inlineStr">
        <is>
          <t xml:space="preserve">jorge alejandro betancur </t>
        </is>
      </c>
      <c r="W848" s="25" t="inlineStr">
        <is>
          <t>cl</t>
        </is>
      </c>
      <c r="X848" s="25" t="n">
        <v>23</v>
      </c>
      <c r="Z848" s="25" t="inlineStr">
        <is>
          <t>sur</t>
        </is>
      </c>
      <c r="AA848" s="25" t="n">
        <v>27</v>
      </c>
      <c r="AB848" s="25" t="inlineStr">
        <is>
          <t>b</t>
        </is>
      </c>
      <c r="AC848" s="25" t="n">
        <v>64</v>
      </c>
      <c r="AF848" s="25" t="n">
        <v>118</v>
      </c>
      <c r="AH848" s="25" t="n">
        <v>71384112</v>
      </c>
      <c r="AJ848" s="25" t="inlineStr">
        <is>
          <t>Zuñiga</t>
        </is>
      </c>
      <c r="AO848" s="25" t="n">
        <v>4</v>
      </c>
      <c r="AP848" s="34" t="n">
        <v>42659</v>
      </c>
      <c r="AQ848" s="34" t="n">
        <v>42583</v>
      </c>
      <c r="AT848" s="25" t="inlineStr">
        <is>
          <t>Auto de Archivo</t>
        </is>
      </c>
    </row>
    <row r="849">
      <c r="A849" s="25" t="inlineStr">
        <is>
          <t>846-2016</t>
        </is>
      </c>
      <c r="B849" s="25" t="n">
        <v>414085</v>
      </c>
      <c r="C849" s="25" t="inlineStr">
        <is>
          <t>FAUNA DOMÉSTICA</t>
        </is>
      </c>
      <c r="G849" s="25" t="inlineStr">
        <is>
          <t xml:space="preserve">tiene varios animales los cuales generan malos olores entre ellos gallinas, perros, gatos. Ya no aguantamos mas </t>
        </is>
      </c>
      <c r="H849" s="25" t="inlineStr">
        <is>
          <t>argemiro serna</t>
        </is>
      </c>
      <c r="T849" s="25" t="n">
        <v>15524256</v>
      </c>
      <c r="U849" s="25" t="n">
        <v>5970062</v>
      </c>
      <c r="V849" s="25" t="inlineStr">
        <is>
          <t>johana lucia sosa</t>
        </is>
      </c>
      <c r="W849" s="25" t="inlineStr">
        <is>
          <t>DG</t>
        </is>
      </c>
      <c r="X849" s="25" t="n">
        <v>29</v>
      </c>
      <c r="AA849" s="25" t="n">
        <v>34</v>
      </c>
      <c r="AB849" s="25" t="inlineStr">
        <is>
          <t>a</t>
        </is>
      </c>
      <c r="AC849" s="25" t="n">
        <v>2</v>
      </c>
      <c r="AD849" s="25" t="inlineStr">
        <is>
          <t>SUR</t>
        </is>
      </c>
      <c r="AF849" s="25" t="n">
        <v>202</v>
      </c>
      <c r="AJ849" s="25" t="inlineStr">
        <is>
          <t>Alto de Misael</t>
        </is>
      </c>
      <c r="AO849" s="25" t="n">
        <v>3</v>
      </c>
      <c r="AP849" s="34" t="n">
        <v>42659</v>
      </c>
      <c r="AQ849" s="34" t="n">
        <v>42627</v>
      </c>
      <c r="AT849" s="25" t="inlineStr">
        <is>
          <t>Auto de archivo</t>
        </is>
      </c>
    </row>
    <row r="850">
      <c r="A850" s="25" t="inlineStr">
        <is>
          <t>847-2016</t>
        </is>
      </c>
      <c r="B850" s="25" t="n">
        <v>7357</v>
      </c>
      <c r="C850" s="25" t="inlineStr">
        <is>
          <t>AIRE</t>
        </is>
      </c>
      <c r="G850" s="25" t="inlineStr">
        <is>
          <t xml:space="preserve">VERIFICAR LA IMPLEMENTACION DEL DUCTO </t>
        </is>
      </c>
      <c r="H850" s="25" t="inlineStr">
        <is>
          <t>oficio</t>
        </is>
      </c>
      <c r="V850" s="25" t="inlineStr">
        <is>
          <t xml:space="preserve">julieth velez lopez </t>
        </is>
      </c>
      <c r="W850" s="25" t="inlineStr">
        <is>
          <t>kr</t>
        </is>
      </c>
      <c r="X850" s="25" t="n">
        <v>42</v>
      </c>
      <c r="AA850" s="25" t="n">
        <v>42</v>
      </c>
      <c r="AB850" s="25" t="inlineStr">
        <is>
          <t>dd</t>
        </is>
      </c>
      <c r="AC850" s="25" t="n">
        <v>62</v>
      </c>
      <c r="AD850" s="25" t="inlineStr">
        <is>
          <t>SUR</t>
        </is>
      </c>
      <c r="AJ850" s="25" t="inlineStr">
        <is>
          <t>El Dorado</t>
        </is>
      </c>
      <c r="AO850" s="25" t="n">
        <v>7</v>
      </c>
      <c r="AP850" s="34" t="n">
        <v>42659</v>
      </c>
      <c r="AQ850" s="34" t="n">
        <v>42665</v>
      </c>
      <c r="AT850" s="25" t="inlineStr">
        <is>
          <t>Auto de archivo</t>
        </is>
      </c>
    </row>
    <row r="851">
      <c r="A851" s="25" t="inlineStr">
        <is>
          <t>848-2016</t>
        </is>
      </c>
      <c r="B851" s="25" t="inlineStr">
        <is>
          <t>7366-0002880-0011376</t>
        </is>
      </c>
      <c r="C851" s="25" t="inlineStr">
        <is>
          <t>LOTE-PREDIO</t>
        </is>
      </c>
      <c r="G851" s="25" t="inlineStr">
        <is>
          <t>visita de verificacion proyecto palmeras</t>
        </is>
      </c>
      <c r="H851" s="25" t="inlineStr">
        <is>
          <t>oficio</t>
        </is>
      </c>
      <c r="V851" s="25" t="inlineStr">
        <is>
          <t>proyecto palameras</t>
        </is>
      </c>
      <c r="W851" s="25" t="inlineStr">
        <is>
          <t>kr</t>
        </is>
      </c>
      <c r="X851" s="25" t="n">
        <v>24</v>
      </c>
      <c r="AA851" s="25" t="n">
        <v>40</v>
      </c>
      <c r="AB851" s="25" t="inlineStr">
        <is>
          <t>a</t>
        </is>
      </c>
      <c r="AC851" s="25" t="n">
        <v>52</v>
      </c>
      <c r="AD851" s="25" t="inlineStr">
        <is>
          <t>SUR</t>
        </is>
      </c>
      <c r="AJ851" s="25" t="inlineStr">
        <is>
          <t xml:space="preserve">La Mina </t>
        </is>
      </c>
      <c r="AO851" s="25" t="n">
        <v>6</v>
      </c>
      <c r="AP851" s="34" t="n">
        <v>42659</v>
      </c>
      <c r="AQ851" s="34" t="n">
        <v>42650</v>
      </c>
      <c r="AT851" s="25" t="inlineStr">
        <is>
          <t>Auto de archivo</t>
        </is>
      </c>
    </row>
    <row r="852">
      <c r="A852" s="25" t="inlineStr">
        <is>
          <t>849-2016</t>
        </is>
      </c>
      <c r="B852" s="25" t="n">
        <v>421333</v>
      </c>
      <c r="C852" s="25" t="inlineStr">
        <is>
          <t>ESPACIO PUBLICOS VERDES</t>
        </is>
      </c>
      <c r="G852" s="25" t="inlineStr">
        <is>
          <t>intervension a individuos vegetales</t>
        </is>
      </c>
      <c r="H852" s="25" t="inlineStr">
        <is>
          <t>comunidad</t>
        </is>
      </c>
      <c r="V852" s="25" t="inlineStr">
        <is>
          <t>Urbanizacion Flor Del campo</t>
        </is>
      </c>
      <c r="W852" s="25" t="inlineStr">
        <is>
          <t>cl</t>
        </is>
      </c>
      <c r="X852" s="25" t="n">
        <v>40</v>
      </c>
      <c r="Y852" s="25" t="inlineStr">
        <is>
          <t>aa</t>
        </is>
      </c>
      <c r="Z852" s="25" t="inlineStr">
        <is>
          <t>sur</t>
        </is>
      </c>
      <c r="AA852" s="25" t="n">
        <v>32</v>
      </c>
      <c r="AC852" s="25" t="n">
        <v>75</v>
      </c>
      <c r="AJ852" s="25" t="inlineStr">
        <is>
          <t>El Dorado</t>
        </is>
      </c>
      <c r="AO852" s="25" t="n">
        <v>7</v>
      </c>
      <c r="AP852" s="34" t="n">
        <v>42659</v>
      </c>
      <c r="AQ852" s="34" t="n">
        <v>42543</v>
      </c>
      <c r="AT852" s="25" t="inlineStr">
        <is>
          <t>Auto de archivo</t>
        </is>
      </c>
    </row>
    <row r="853">
      <c r="A853" s="25" t="inlineStr">
        <is>
          <t>850-2016</t>
        </is>
      </c>
      <c r="B853" s="25" t="inlineStr">
        <is>
          <t xml:space="preserve">418543 - 420050 </t>
        </is>
      </c>
      <c r="D853" s="25" t="inlineStr">
        <is>
          <t>RESIDUO ESPECIAL</t>
        </is>
      </c>
      <c r="G853" s="25" t="inlineStr">
        <is>
          <t>acomulacion de residuos en este lote</t>
        </is>
      </c>
      <c r="H853" s="25" t="inlineStr">
        <is>
          <t>oficio</t>
        </is>
      </c>
      <c r="V853" s="25" t="inlineStr">
        <is>
          <t>Fundación Jesus de la Buena Esperanza</t>
        </is>
      </c>
      <c r="W853" s="25" t="inlineStr">
        <is>
          <t>cl</t>
        </is>
      </c>
      <c r="X853" s="25" t="n">
        <v>23</v>
      </c>
      <c r="AA853" s="25" t="n">
        <v>27</v>
      </c>
      <c r="AC853" s="25" t="n">
        <v>19</v>
      </c>
      <c r="AG853" s="25" t="inlineStr">
        <is>
          <t>zuñiga parte alta</t>
        </is>
      </c>
      <c r="AJ853" s="25" t="inlineStr">
        <is>
          <t>Zuñiga</t>
        </is>
      </c>
      <c r="AO853" s="25" t="n">
        <v>8</v>
      </c>
      <c r="AP853" s="34" t="n">
        <v>42659</v>
      </c>
      <c r="AQ853" s="34" t="n">
        <v>42636</v>
      </c>
      <c r="AS853" s="25" t="inlineStr">
        <is>
          <t>Acta de compromiso</t>
        </is>
      </c>
      <c r="AT853" s="25" t="inlineStr">
        <is>
          <t>Auto de archivo</t>
        </is>
      </c>
    </row>
    <row r="854">
      <c r="A854" s="25" t="inlineStr">
        <is>
          <t>851-2016</t>
        </is>
      </c>
      <c r="B854" s="25" t="n">
        <v>423246</v>
      </c>
      <c r="C854" s="25" t="inlineStr">
        <is>
          <t>HÍDRICO</t>
        </is>
      </c>
      <c r="G854" s="25" t="inlineStr">
        <is>
          <t>descarga de aguas residuales o sedimentadas en cuerpo de agua</t>
        </is>
      </c>
      <c r="H854" s="25" t="inlineStr">
        <is>
          <t>oficio</t>
        </is>
      </c>
      <c r="V854" s="25" t="inlineStr">
        <is>
          <t>por determinar</t>
        </is>
      </c>
      <c r="AG854" s="25" t="inlineStr">
        <is>
          <t>bajo el puente de agua dulce</t>
        </is>
      </c>
      <c r="AJ854" s="25" t="inlineStr">
        <is>
          <t>El Dorado</t>
        </is>
      </c>
      <c r="AO854" s="25" t="n">
        <v>7</v>
      </c>
      <c r="AP854" s="34" t="n">
        <v>42659</v>
      </c>
      <c r="AQ854" s="34" t="n">
        <v>42646</v>
      </c>
      <c r="AT854" s="25" t="inlineStr">
        <is>
          <t>Auto de archivo</t>
        </is>
      </c>
    </row>
    <row r="855">
      <c r="A855" s="25" t="inlineStr">
        <is>
          <t>852-2016</t>
        </is>
      </c>
      <c r="B855" s="25" t="inlineStr">
        <is>
          <t>148754-152550</t>
        </is>
      </c>
      <c r="C855" s="25" t="inlineStr">
        <is>
          <t>LOTE-PREDIO</t>
        </is>
      </c>
      <c r="G855" s="25" t="inlineStr">
        <is>
          <t xml:space="preserve">verificacion de lotes y linderos </t>
        </is>
      </c>
      <c r="H855" s="25" t="inlineStr">
        <is>
          <t>jorge jimenez</t>
        </is>
      </c>
      <c r="T855" s="25" t="n">
        <v>72102188</v>
      </c>
      <c r="V855" s="25" t="inlineStr">
        <is>
          <t xml:space="preserve">covin s.a </t>
        </is>
      </c>
      <c r="W855" s="25" t="inlineStr">
        <is>
          <t>kr</t>
        </is>
      </c>
      <c r="X855" s="25" t="n">
        <v>27</v>
      </c>
      <c r="AA855" s="25" t="n">
        <v>23</v>
      </c>
      <c r="AC855" s="25" t="n">
        <v>195</v>
      </c>
      <c r="AD855" s="25" t="inlineStr">
        <is>
          <t>sur</t>
        </is>
      </c>
      <c r="AG855" s="25">
        <f>CONCATENATE(W855," ",X855," ",Y855," ",Z855," ",AA855," ",AB855," ",AC855," ",AD855," ",AE855," ",AF855)</f>
        <v/>
      </c>
      <c r="AJ855" s="25" t="inlineStr">
        <is>
          <t>Zuñiga</t>
        </is>
      </c>
      <c r="AO855" s="25" t="n">
        <v>8</v>
      </c>
      <c r="AP855" s="34" t="n">
        <v>42659</v>
      </c>
      <c r="AQ855" s="34" t="n">
        <v>42423</v>
      </c>
      <c r="AT855" s="25" t="inlineStr">
        <is>
          <t>auto de archivo</t>
        </is>
      </c>
    </row>
    <row r="856">
      <c r="A856" s="25" t="inlineStr">
        <is>
          <t>853-2016</t>
        </is>
      </c>
      <c r="B856" s="25" t="n">
        <v>580485</v>
      </c>
      <c r="C856" s="25" t="inlineStr">
        <is>
          <t>HÍDRICO</t>
        </is>
      </c>
      <c r="D856" s="25" t="inlineStr">
        <is>
          <t>RESIDUOS SOLIDOS</t>
        </is>
      </c>
      <c r="F856" s="25" t="inlineStr">
        <is>
          <t>Proyecto Lemont</t>
        </is>
      </c>
      <c r="G856" s="25" t="inlineStr">
        <is>
          <t>Afectaciones a fuente hídrica la Morgan or descargas de sedimentos</t>
        </is>
      </c>
      <c r="H856" s="25" t="inlineStr">
        <is>
          <t>de oficio</t>
        </is>
      </c>
      <c r="S856" s="25" t="inlineStr">
        <is>
          <t>No reporta</t>
        </is>
      </c>
      <c r="T856" s="25" t="inlineStr">
        <is>
          <t>no reporta</t>
        </is>
      </c>
      <c r="U856" s="25" t="n">
        <v>3394072</v>
      </c>
      <c r="V856" s="25" t="inlineStr">
        <is>
          <t>Arquietectura y Concreto S.A - Proyecto Lemont</t>
        </is>
      </c>
      <c r="W856" s="25" t="inlineStr">
        <is>
          <t>CL</t>
        </is>
      </c>
      <c r="X856" s="25" t="n">
        <v>3</v>
      </c>
      <c r="Z856" s="25" t="inlineStr">
        <is>
          <t>Sur</t>
        </is>
      </c>
      <c r="AA856" s="25" t="n">
        <v>43</v>
      </c>
      <c r="AB856" s="25" t="inlineStr">
        <is>
          <t>A</t>
        </is>
      </c>
      <c r="AC856" s="25" t="n">
        <v>52</v>
      </c>
      <c r="AG856" s="25">
        <f>CONCATENATE(W856," ",X856," ",Y856," ",Z856," ",AA856," ",AB856," ",AC856," ",AD856," ",AE856," ",AF856)</f>
        <v/>
      </c>
      <c r="AH856" s="25" t="inlineStr">
        <is>
          <t>800.093.117-3</t>
        </is>
      </c>
      <c r="AI856" s="25" t="n">
        <v>3862100</v>
      </c>
      <c r="AK856" s="25" t="inlineStr">
        <is>
          <t>Las Palmas</t>
        </is>
      </c>
      <c r="AO856" s="25" t="n">
        <v>12</v>
      </c>
      <c r="AP856" s="34" t="n">
        <v>42652</v>
      </c>
      <c r="AQ856" s="34" t="n">
        <v>42642</v>
      </c>
      <c r="AS856" s="25" t="inlineStr">
        <is>
          <t>Comparendo ambiental</t>
        </is>
      </c>
      <c r="AT856" s="25" t="inlineStr">
        <is>
          <t>Auto de archivo</t>
        </is>
      </c>
    </row>
    <row r="857">
      <c r="A857" s="25" t="inlineStr">
        <is>
          <t>854-2016</t>
        </is>
      </c>
      <c r="B857" s="25" t="n">
        <v>422370</v>
      </c>
      <c r="C857" s="25" t="inlineStr">
        <is>
          <t>HÍDRICO</t>
        </is>
      </c>
      <c r="G857" s="25" t="inlineStr">
        <is>
          <t>Descarga de aguas residuales a fuete hídrica que afecta usuarios aguas abajo</t>
        </is>
      </c>
      <c r="H857" s="25" t="inlineStr">
        <is>
          <t>Carlos madrigal</t>
        </is>
      </c>
      <c r="S857" s="25" t="inlineStr">
        <is>
          <t>No reporta</t>
        </is>
      </c>
      <c r="T857" s="25" t="inlineStr">
        <is>
          <t>no reporta</t>
        </is>
      </c>
      <c r="U857" s="25" t="n">
        <v>3145162443</v>
      </c>
      <c r="V857" s="25" t="inlineStr">
        <is>
          <t>Santiago Isaza Pelaez - Angela Maria Vargas</t>
        </is>
      </c>
      <c r="AG857" s="25" t="inlineStr">
        <is>
          <t>sector el Silencio</t>
        </is>
      </c>
      <c r="AH857" s="25" t="inlineStr">
        <is>
          <t>no reporta</t>
        </is>
      </c>
      <c r="AI857" s="25" t="inlineStr">
        <is>
          <t>no reporta</t>
        </is>
      </c>
      <c r="AK857" s="25" t="inlineStr">
        <is>
          <t>Las Palmas</t>
        </is>
      </c>
      <c r="AO857" s="25" t="n">
        <v>12</v>
      </c>
      <c r="AP857" s="34" t="n">
        <v>42653</v>
      </c>
      <c r="AQ857" s="34" t="n">
        <v>42653</v>
      </c>
      <c r="AT857" s="25" t="inlineStr">
        <is>
          <t>Auto de archivo</t>
        </is>
      </c>
    </row>
    <row r="858">
      <c r="A858" s="25" t="inlineStr">
        <is>
          <t>855-2016</t>
        </is>
      </c>
      <c r="B858" s="25" t="n">
        <v>424245</v>
      </c>
      <c r="C858" s="25" t="inlineStr">
        <is>
          <t>FAUNA DOMÉSTICA</t>
        </is>
      </c>
      <c r="G858" s="25" t="inlineStr">
        <is>
          <t>Ataque de mascota a otra mascota</t>
        </is>
      </c>
      <c r="H858" s="25" t="inlineStr">
        <is>
          <t>Julieth Echavarria</t>
        </is>
      </c>
      <c r="I858" s="25" t="inlineStr">
        <is>
          <t>KR</t>
        </is>
      </c>
      <c r="J858" s="25" t="n">
        <v>24</v>
      </c>
      <c r="K858" s="25" t="inlineStr">
        <is>
          <t>D</t>
        </is>
      </c>
      <c r="M858" s="25" t="n">
        <v>40</v>
      </c>
      <c r="P858" s="25" t="inlineStr">
        <is>
          <t>SUR</t>
        </is>
      </c>
      <c r="S858" s="25" t="inlineStr">
        <is>
          <t>No reporta</t>
        </is>
      </c>
      <c r="T858" s="25" t="inlineStr">
        <is>
          <t>no reporta</t>
        </is>
      </c>
      <c r="U858" s="25" t="inlineStr">
        <is>
          <t>no reporta</t>
        </is>
      </c>
      <c r="V858" s="25" t="inlineStr">
        <is>
          <t>Jose David Zapata</t>
        </is>
      </c>
      <c r="W858" s="25" t="inlineStr">
        <is>
          <t>KR</t>
        </is>
      </c>
      <c r="X858" s="25" t="n">
        <v>24</v>
      </c>
      <c r="Y858" s="25" t="inlineStr">
        <is>
          <t>D</t>
        </is>
      </c>
      <c r="AA858" s="25" t="n">
        <v>40</v>
      </c>
      <c r="AC858" s="25" t="n">
        <v>160</v>
      </c>
      <c r="AD858" s="25" t="inlineStr">
        <is>
          <t>SUR</t>
        </is>
      </c>
      <c r="AG858" s="25">
        <f>CONCATENATE(W858," ",X858," ",Y858," ",Z858," ",AA858," ",AB858," ",AC858," ",AD858," ",AE858," ",AF858)</f>
        <v/>
      </c>
      <c r="AH858" s="25" t="inlineStr">
        <is>
          <t>no reporta</t>
        </is>
      </c>
      <c r="AI858" s="25" t="inlineStr">
        <is>
          <t>no reporta</t>
        </is>
      </c>
      <c r="AJ858" s="25" t="inlineStr">
        <is>
          <t>El Salado</t>
        </is>
      </c>
      <c r="AO858" s="25" t="n">
        <v>6</v>
      </c>
      <c r="AP858" s="34" t="n">
        <v>42661</v>
      </c>
      <c r="AQ858" s="34" t="n">
        <v>42666</v>
      </c>
      <c r="AT858" s="25" t="inlineStr">
        <is>
          <t>Auto de archivo</t>
        </is>
      </c>
    </row>
    <row r="859">
      <c r="A859" s="25" t="inlineStr">
        <is>
          <t>856-2016</t>
        </is>
      </c>
      <c r="B859" s="25" t="inlineStr">
        <is>
          <t>421259-422945</t>
        </is>
      </c>
      <c r="C859" s="25" t="inlineStr">
        <is>
          <t>AIRE</t>
        </is>
      </c>
      <c r="G859" s="25" t="inlineStr">
        <is>
          <t>hicieron una tala indiscriminada y estan realizando una quema, esto lo hacen uy seguido</t>
        </is>
      </c>
      <c r="H859" s="25" t="inlineStr">
        <is>
          <t>anonimo</t>
        </is>
      </c>
      <c r="S859" s="25" t="inlineStr">
        <is>
          <t>no reporta direccion del peticionario</t>
        </is>
      </c>
      <c r="T859" s="25" t="inlineStr">
        <is>
          <t>no reporta</t>
        </is>
      </c>
      <c r="U859" s="25" t="inlineStr">
        <is>
          <t>no reporta</t>
        </is>
      </c>
      <c r="V859" s="25" t="inlineStr">
        <is>
          <t>Dora y yan pol</t>
        </is>
      </c>
      <c r="W859" s="25" t="inlineStr">
        <is>
          <t>CL</t>
        </is>
      </c>
      <c r="X859" s="25" t="n">
        <v>45</v>
      </c>
      <c r="Y859" s="25" t="inlineStr">
        <is>
          <t>B</t>
        </is>
      </c>
      <c r="Z859" s="25" t="inlineStr">
        <is>
          <t>SUR</t>
        </is>
      </c>
      <c r="AA859" s="25" t="n">
        <v>24</v>
      </c>
      <c r="AB859" s="25" t="inlineStr">
        <is>
          <t>D</t>
        </is>
      </c>
      <c r="AC859" s="25" t="n">
        <v>74</v>
      </c>
      <c r="AG859" s="25">
        <f>CONCATENATE(W859," ",X859," ",Y859," ",Z859," ",AA859," ",AB859," ",AC859," ",AD859," ",AE859," ",AF859)</f>
        <v/>
      </c>
      <c r="AH859" s="25" t="inlineStr">
        <is>
          <t>no reporta</t>
        </is>
      </c>
      <c r="AI859" s="25" t="inlineStr">
        <is>
          <t>no reporta</t>
        </is>
      </c>
      <c r="AJ859" s="25" t="inlineStr">
        <is>
          <t>Las Antillas</t>
        </is>
      </c>
      <c r="AO859" s="25" t="n">
        <v>7</v>
      </c>
      <c r="AP859" s="34" t="n">
        <v>42663</v>
      </c>
      <c r="AQ859" s="34" t="n">
        <v>42653</v>
      </c>
      <c r="AT859" s="25" t="inlineStr">
        <is>
          <t>Auto de archivo</t>
        </is>
      </c>
      <c r="AU859" s="25" t="inlineStr">
        <is>
          <t xml:space="preserve">Se da respuesta al DP del señor Duvalier </t>
        </is>
      </c>
    </row>
    <row r="860">
      <c r="A860" s="25" t="inlineStr">
        <is>
          <t>857-2016</t>
        </is>
      </c>
      <c r="B860" s="25" t="n">
        <v>7371</v>
      </c>
      <c r="C860" s="25" t="inlineStr">
        <is>
          <t>FLORA</t>
        </is>
      </c>
      <c r="F860" s="25" t="inlineStr">
        <is>
          <t>Urbanización Hojarasca</t>
        </is>
      </c>
      <c r="G860" s="25" t="inlineStr">
        <is>
          <t>Arbol en riesgo de caida, se debe citar al dueño del arbol para informar</t>
        </is>
      </c>
      <c r="H860" s="25" t="inlineStr">
        <is>
          <t>Urbanizacion Hojarasca</t>
        </is>
      </c>
      <c r="S860" s="25">
        <f>CONCATENATE(I860," ",J860," ",K860," ",L860," ",M860," ",N860," ",O860," ",P860," ",Q860," ",R860)</f>
        <v/>
      </c>
      <c r="V860" s="25" t="inlineStr">
        <is>
          <t>Isidro Peña Medina</t>
        </is>
      </c>
      <c r="AF860" s="25" t="inlineStr">
        <is>
          <t>vecino urbanizacion Hojarasca</t>
        </is>
      </c>
      <c r="AG860" s="25">
        <f>CONCATENATE(W860," ",X860," ",Y860," ",Z860," ",AA860," ",AB860," ",AC860," ",AD860," ",AE860," ",AF860)</f>
        <v/>
      </c>
      <c r="AH860" s="25" t="inlineStr">
        <is>
          <t>no reporta</t>
        </is>
      </c>
      <c r="AI860" s="25" t="n">
        <v>3780174</v>
      </c>
      <c r="AP860" s="34" t="n">
        <v>42666</v>
      </c>
      <c r="AQ860" s="34" t="n">
        <v>42543</v>
      </c>
      <c r="AT860" s="25" t="inlineStr">
        <is>
          <t>Auto de archivo</t>
        </is>
      </c>
    </row>
    <row r="861">
      <c r="A861" s="25" t="inlineStr">
        <is>
          <t>858-2016</t>
        </is>
      </c>
      <c r="B861" s="25" t="n">
        <v>419172</v>
      </c>
      <c r="C861" s="25" t="inlineStr">
        <is>
          <t>LOTE-PREDIO</t>
        </is>
      </c>
      <c r="G861" s="25" t="inlineStr">
        <is>
          <t>lote abandonado sin mantenimiento</t>
        </is>
      </c>
      <c r="H861" s="25" t="inlineStr">
        <is>
          <t>de oficio</t>
        </is>
      </c>
      <c r="S861" s="25">
        <f>CONCATENATE(I861," ",J861," ",K861," ",L861," ",M861," ",N861," ",O861," ",P861," ",Q861," ",R861)</f>
        <v/>
      </c>
      <c r="V861" s="25" t="inlineStr">
        <is>
          <t>por determinar - Representante legal de Jesus de la buena esperanza</t>
        </is>
      </c>
      <c r="W861" s="25" t="inlineStr">
        <is>
          <t>CL</t>
        </is>
      </c>
      <c r="X861" s="25" t="n">
        <v>23</v>
      </c>
      <c r="AA861" s="25" t="n">
        <v>27</v>
      </c>
      <c r="AG861" s="25">
        <f>CONCATENATE(W861," ",X861," ",Y861," ",Z861," ",AA861," ",AB861," ",AC861," ",AD861," ",AE861," ",AF861)</f>
        <v/>
      </c>
      <c r="AH861" s="25" t="inlineStr">
        <is>
          <t>no reporta</t>
        </is>
      </c>
      <c r="AI861" s="25" t="inlineStr">
        <is>
          <t>no reporta</t>
        </is>
      </c>
      <c r="AJ861" s="25" t="inlineStr">
        <is>
          <t>Zuñiga</t>
        </is>
      </c>
      <c r="AO861" s="25" t="n">
        <v>4</v>
      </c>
      <c r="AP861" s="34" t="n">
        <v>42666</v>
      </c>
      <c r="AQ861" s="34" t="n">
        <v>42636</v>
      </c>
      <c r="AT861" s="25" t="inlineStr">
        <is>
          <t>Auto de Archivo</t>
        </is>
      </c>
    </row>
    <row r="862">
      <c r="A862" s="25" t="inlineStr">
        <is>
          <t>859-2016</t>
        </is>
      </c>
      <c r="B862" s="25" t="n">
        <v>424806</v>
      </c>
      <c r="C862" s="25" t="inlineStr">
        <is>
          <t>FLORA</t>
        </is>
      </c>
      <c r="G862" s="25" t="inlineStr">
        <is>
          <t>Ladministracion mando hacer una jardinera y corto un pino al lado del balcon de la vivienda del solicitante.</t>
        </is>
      </c>
      <c r="H862" s="25" t="inlineStr">
        <is>
          <t>Willina Restrepo</t>
        </is>
      </c>
      <c r="I862" s="25" t="inlineStr">
        <is>
          <t>KR</t>
        </is>
      </c>
      <c r="J862" s="25" t="n">
        <v>28</v>
      </c>
      <c r="K862" s="25" t="inlineStr">
        <is>
          <t>AA</t>
        </is>
      </c>
      <c r="M862" s="25" t="n">
        <v>34</v>
      </c>
      <c r="N862" s="25" t="inlineStr">
        <is>
          <t>DD</t>
        </is>
      </c>
      <c r="O862" s="25" t="n">
        <v>41</v>
      </c>
      <c r="P862" s="25" t="inlineStr">
        <is>
          <t>SUR</t>
        </is>
      </c>
      <c r="Q862" s="25" t="inlineStr">
        <is>
          <t>torre C Apto 9903</t>
        </is>
      </c>
      <c r="S862" s="25">
        <f>CONCATENATE(I862," ",J862," ",K862," ",L862," ",M862," ",N862," ",O862," ",P862," ",Q862," ",R862)</f>
        <v/>
      </c>
      <c r="T862" s="25" t="n">
        <v>98563269</v>
      </c>
      <c r="U862" s="25" t="n">
        <v>2063422</v>
      </c>
      <c r="V862" s="25" t="inlineStr">
        <is>
          <t>Monica - Administradora de la torre c</t>
        </is>
      </c>
      <c r="W862" s="25" t="inlineStr">
        <is>
          <t>KR</t>
        </is>
      </c>
      <c r="X862" s="25" t="n">
        <v>28</v>
      </c>
      <c r="Y862" s="25" t="inlineStr">
        <is>
          <t>AA</t>
        </is>
      </c>
      <c r="AA862" s="25" t="n">
        <v>34</v>
      </c>
      <c r="AB862" s="25" t="inlineStr">
        <is>
          <t>DD</t>
        </is>
      </c>
      <c r="AC862" s="25" t="n">
        <v>41</v>
      </c>
      <c r="AD862" s="25" t="inlineStr">
        <is>
          <t>SUR</t>
        </is>
      </c>
      <c r="AE862" s="25" t="inlineStr">
        <is>
          <t>torre C pto 202</t>
        </is>
      </c>
      <c r="AG862" s="25">
        <f>CONCATENATE(W862," ",X862," ",Y862," ",Z862," ",AA862," ",AB862," ",AC862," ",AD862," ",AE862," ",AF862)</f>
        <v/>
      </c>
      <c r="AH862" s="25" t="inlineStr">
        <is>
          <t>no reporta</t>
        </is>
      </c>
      <c r="AI862" s="25" t="inlineStr">
        <is>
          <t>no reporta</t>
        </is>
      </c>
      <c r="AJ862" s="25" t="inlineStr">
        <is>
          <t>Alto de Misael</t>
        </is>
      </c>
      <c r="AO862" s="25" t="n">
        <v>3</v>
      </c>
      <c r="AP862" s="34" t="n">
        <v>42666</v>
      </c>
      <c r="AQ862" s="34" t="n">
        <v>42675</v>
      </c>
      <c r="AT862" s="25" t="inlineStr">
        <is>
          <t>Auto de archivo</t>
        </is>
      </c>
    </row>
    <row r="863">
      <c r="A863" s="25" t="inlineStr">
        <is>
          <t>860-2016</t>
        </is>
      </c>
      <c r="B863" s="25" t="n">
        <v>7399</v>
      </c>
      <c r="C863" s="25" t="inlineStr">
        <is>
          <t>HÍDRICO</t>
        </is>
      </c>
      <c r="G863" s="25" t="inlineStr">
        <is>
          <t>Afluentes de la quebrada espiritu santo donde se realizaron intervenciones para construccion</t>
        </is>
      </c>
      <c r="H863" s="25" t="inlineStr">
        <is>
          <t>la comunidad</t>
        </is>
      </c>
      <c r="S863" s="25">
        <f>CONCATENATE(I863," ",J863," ",K863," ",L863," ",M863," ",N863," ",O863," ",P863," ",Q863," ",R863)</f>
        <v/>
      </c>
      <c r="V863" s="25" t="inlineStr">
        <is>
          <t>por determinar</t>
        </is>
      </c>
      <c r="AF863" s="25" t="inlineStr">
        <is>
          <t>Predio 074 - Vereda Pantanillo</t>
        </is>
      </c>
      <c r="AG863" s="25">
        <f>CONCATENATE(W863," ",X863," ",Y863," ",Z863," ",AA863," ",AB863," ",AC863," ",AD863," ",AE863," ",AF863)</f>
        <v/>
      </c>
      <c r="AH863" s="25" t="inlineStr">
        <is>
          <t>no reporta</t>
        </is>
      </c>
      <c r="AI863" s="25" t="inlineStr">
        <is>
          <t>no reporta</t>
        </is>
      </c>
      <c r="AJ863" s="25" t="inlineStr">
        <is>
          <t>Pantanillo</t>
        </is>
      </c>
      <c r="AK863" s="25" t="inlineStr">
        <is>
          <t>Pantanillo</t>
        </is>
      </c>
      <c r="AO863" s="25" t="n">
        <v>13</v>
      </c>
      <c r="AP863" s="34" t="n">
        <v>42666</v>
      </c>
      <c r="AQ863" s="34" t="n">
        <v>42657</v>
      </c>
      <c r="AT863" s="25" t="inlineStr">
        <is>
          <t>Auto de Archivo</t>
        </is>
      </c>
    </row>
    <row r="864">
      <c r="A864" s="25" t="inlineStr">
        <is>
          <t>861-2016</t>
        </is>
      </c>
      <c r="B864" s="25" t="n">
        <v>424976</v>
      </c>
      <c r="C864" s="25" t="inlineStr">
        <is>
          <t>FLORA</t>
        </is>
      </c>
      <c r="G864" s="25" t="inlineStr">
        <is>
          <t>Descarga de escombros en lote sin permiso.</t>
        </is>
      </c>
      <c r="H864" s="25" t="inlineStr">
        <is>
          <t>de oficio</t>
        </is>
      </c>
      <c r="S864" s="25">
        <f>CONCATENATE(I864," ",J864," ",K864," ",L864," ",M864," ",N864," ",O864," ",P864," ",Q864," ",R864)</f>
        <v/>
      </c>
      <c r="V864" s="25" t="inlineStr">
        <is>
          <t>Nelson Enrrique Correa Gaviria</t>
        </is>
      </c>
      <c r="AG864" s="25">
        <f>CONCATENATE(W864," ",X864," ",Y864," ",Z864," ",AA864," ",AB864," ",AC864," ",AD864," ",AE864," ",AF864)</f>
        <v/>
      </c>
      <c r="AH864" s="25" t="n">
        <v>98560828</v>
      </c>
      <c r="AI864" s="25" t="n">
        <v>3007685075</v>
      </c>
      <c r="AJ864" s="25" t="inlineStr">
        <is>
          <t xml:space="preserve">La Mina </t>
        </is>
      </c>
      <c r="AO864" s="25" t="n">
        <v>6</v>
      </c>
      <c r="AP864" s="34" t="n">
        <v>42667</v>
      </c>
      <c r="AQ864" s="34" t="n">
        <v>42657</v>
      </c>
      <c r="AT864" s="25" t="inlineStr">
        <is>
          <t>Auto de Archivo</t>
        </is>
      </c>
    </row>
    <row r="865">
      <c r="A865" s="25" t="inlineStr">
        <is>
          <t>862-2016</t>
        </is>
      </c>
      <c r="B865" s="25" t="inlineStr">
        <is>
          <t>425700 - 425942</t>
        </is>
      </c>
      <c r="G865" s="25" t="inlineStr">
        <is>
          <t xml:space="preserve">Malla electrica instalada y esta perjudicando la fauna según la queja ya a matado alguna. </t>
        </is>
      </c>
      <c r="H865" s="25" t="inlineStr">
        <is>
          <t>anonimo</t>
        </is>
      </c>
      <c r="S865" s="25">
        <f>CONCATENATE(I865," ",J865," ",K865," ",L865," ",M865," ",N865," ",O865," ",P865," ",Q865," ",R865)</f>
        <v/>
      </c>
      <c r="V865" s="25" t="inlineStr">
        <is>
          <t>Administracion Lyon - proyecto Lyon</t>
        </is>
      </c>
      <c r="AF865" s="25" t="inlineStr">
        <is>
          <t>Loma el esmeraldal</t>
        </is>
      </c>
      <c r="AG865" s="25">
        <f>CONCATENATE(W865," ",X865," ",Y865," ",Z865," ",AA865," ",AB865," ",AC865," ",AD865," ",AE865," ",AF865)</f>
        <v/>
      </c>
      <c r="AH865" s="25" t="inlineStr">
        <is>
          <t>no reporta</t>
        </is>
      </c>
      <c r="AI865" s="25" t="inlineStr">
        <is>
          <t>no reporta</t>
        </is>
      </c>
      <c r="AJ865" s="25" t="inlineStr">
        <is>
          <t>El Esmeraldal</t>
        </is>
      </c>
      <c r="AO865" s="25" t="n">
        <v>4</v>
      </c>
      <c r="AP865" s="34" t="n">
        <v>42669</v>
      </c>
      <c r="AQ865" s="34" t="n">
        <v>42668</v>
      </c>
      <c r="AT865" s="25" t="inlineStr">
        <is>
          <t>Auto de Archivo</t>
        </is>
      </c>
    </row>
    <row r="866">
      <c r="A866" s="25" t="inlineStr">
        <is>
          <t>863-2016</t>
        </is>
      </c>
      <c r="B866" s="25" t="n">
        <v>425527</v>
      </c>
      <c r="G866" s="25" t="inlineStr">
        <is>
          <t>Tiene mascota de raza Pitbull que la mantiene sin bosal y sin tradilla</t>
        </is>
      </c>
      <c r="H866" s="25" t="inlineStr">
        <is>
          <t>Adminsitracion Ciudadela San Antonio - Jorge Ivan Olaya Maya</t>
        </is>
      </c>
      <c r="S866" s="25">
        <f>CONCATENATE(I866," ",J866," ",K866," ",L866," ",M866," ",N866," ",O866," ",P866," ",Q866," ",R866)</f>
        <v/>
      </c>
      <c r="V866" s="25" t="inlineStr">
        <is>
          <t>Dorian Cadavid y Santiago Cadavid</t>
        </is>
      </c>
      <c r="W866" s="25" t="inlineStr">
        <is>
          <t>CL</t>
        </is>
      </c>
      <c r="X866" s="25" t="n">
        <v>39</v>
      </c>
      <c r="Y866" s="25" t="inlineStr">
        <is>
          <t>B</t>
        </is>
      </c>
      <c r="AA866" s="25" t="n">
        <v>29</v>
      </c>
      <c r="AD866" s="25" t="inlineStr">
        <is>
          <t>SUR</t>
        </is>
      </c>
      <c r="AE866" s="25" t="inlineStr">
        <is>
          <t>28-115</t>
        </is>
      </c>
      <c r="AF866" s="25" t="inlineStr">
        <is>
          <t>Apto 905</t>
        </is>
      </c>
      <c r="AG866" s="25">
        <f>CONCATENATE(W866," ",X866," ",Y866," ",Z866," ",AA866," ",AB866," ",AC866," ",AD866," ",AE866," ",AF866)</f>
        <v/>
      </c>
      <c r="AH866" s="25" t="inlineStr">
        <is>
          <t>no reporta</t>
        </is>
      </c>
      <c r="AI866" s="25" t="inlineStr">
        <is>
          <t>no reporta</t>
        </is>
      </c>
      <c r="AP866" s="34" t="n">
        <v>42669</v>
      </c>
      <c r="AQ866" s="34" t="n">
        <v>42683</v>
      </c>
      <c r="AT866" s="25" t="inlineStr">
        <is>
          <t>Auto de archivo</t>
        </is>
      </c>
    </row>
    <row r="867">
      <c r="A867" s="25" t="inlineStr">
        <is>
          <t>864-2016</t>
        </is>
      </c>
      <c r="B867" s="25" t="n">
        <v>424978</v>
      </c>
      <c r="C867" s="25" t="inlineStr">
        <is>
          <t>HÍDRICO</t>
        </is>
      </c>
      <c r="G867" s="25" t="inlineStr">
        <is>
          <t>Contaminacion de quebrada por orina y sedimentacion de porcinos</t>
        </is>
      </c>
      <c r="H867" s="25" t="inlineStr">
        <is>
          <t>de oficio</t>
        </is>
      </c>
      <c r="S867" s="25">
        <f>CONCATENATE(I867," ",J867," ",K867," ",L867," ",M867," ",N867," ",O867," ",P867," ",Q867," ",R867)</f>
        <v/>
      </c>
      <c r="V867" s="25" t="inlineStr">
        <is>
          <t>Antioqueña de Porcinos</t>
        </is>
      </c>
      <c r="AF867" s="25" t="inlineStr">
        <is>
          <t>Sector Arenales</t>
        </is>
      </c>
      <c r="AG867" s="25">
        <f>CONCATENATE(W867," ",X867," ",Y867," ",Z867," ",AA867," ",AB867," ",AC867," ",AD867," ",AE867," ",AF867)</f>
        <v/>
      </c>
      <c r="AH867" s="25" t="inlineStr">
        <is>
          <t>no reporta</t>
        </is>
      </c>
      <c r="AI867" s="25" t="inlineStr">
        <is>
          <t>no reporta</t>
        </is>
      </c>
      <c r="AJ867" s="25" t="inlineStr">
        <is>
          <t>El Salado</t>
        </is>
      </c>
      <c r="AO867" s="25" t="n">
        <v>6</v>
      </c>
      <c r="AP867" s="34" t="n">
        <v>42669</v>
      </c>
      <c r="AQ867" s="34" t="n">
        <v>42662</v>
      </c>
      <c r="AT867" s="25" t="inlineStr">
        <is>
          <t>Auto de Archivo</t>
        </is>
      </c>
    </row>
    <row r="868">
      <c r="A868" s="25" t="inlineStr">
        <is>
          <t>865-2016</t>
        </is>
      </c>
      <c r="B868" s="25" t="n">
        <v>425263</v>
      </c>
      <c r="C868" s="25" t="inlineStr">
        <is>
          <t>LOTE-PREDIO</t>
        </is>
      </c>
      <c r="G868" s="25" t="inlineStr">
        <is>
          <t>Semovientes en lotes del municipio que los llevan alli sin autorizacion.</t>
        </is>
      </c>
      <c r="H868" s="25" t="inlineStr">
        <is>
          <t>Eunice Jaramillo</t>
        </is>
      </c>
      <c r="S868" s="25">
        <f>CONCATENATE(I868," ",J868," ",K868," ",L868," ",M868," ",N868," ",O868," ",P868," ",Q868," ",R868)</f>
        <v/>
      </c>
      <c r="V868" s="25" t="inlineStr">
        <is>
          <t>Por determinar</t>
        </is>
      </c>
      <c r="AF868" s="25" t="inlineStr">
        <is>
          <t>Vereda Arenales</t>
        </is>
      </c>
      <c r="AG868" s="25">
        <f>CONCATENATE(W868," ",X868," ",Y868," ",Z868," ",AA868," ",AB868," ",AC868," ",AD868," ",AE868," ",AF868)</f>
        <v/>
      </c>
      <c r="AH868" s="25" t="inlineStr">
        <is>
          <t>no reporta</t>
        </is>
      </c>
      <c r="AI868" s="25" t="inlineStr">
        <is>
          <t>no reporta</t>
        </is>
      </c>
      <c r="AJ868" s="25" t="inlineStr">
        <is>
          <t>El Salado</t>
        </is>
      </c>
      <c r="AO868" s="25" t="n">
        <v>6</v>
      </c>
      <c r="AP868" s="34" t="n">
        <v>42669</v>
      </c>
      <c r="AQ868" s="34" t="n">
        <v>42680</v>
      </c>
      <c r="AT868" s="25" t="inlineStr">
        <is>
          <t>Auto de archivo</t>
        </is>
      </c>
    </row>
    <row r="869">
      <c r="A869" s="25" t="inlineStr">
        <is>
          <t>866-2016</t>
        </is>
      </c>
      <c r="B869" s="25" t="n">
        <v>426906</v>
      </c>
      <c r="C869" s="25" t="inlineStr">
        <is>
          <t>FAUNA DOMÉSTICA</t>
        </is>
      </c>
      <c r="G869" s="25" t="inlineStr">
        <is>
          <t>Ataque de perro a mi hijo de 12 años de edad</t>
        </is>
      </c>
      <c r="H869" s="25" t="inlineStr">
        <is>
          <t>Gloria Elena Cano</t>
        </is>
      </c>
      <c r="I869" s="25" t="inlineStr">
        <is>
          <t>KR</t>
        </is>
      </c>
      <c r="J869" s="25" t="n">
        <v>40</v>
      </c>
      <c r="M869" s="25" t="n">
        <v>49</v>
      </c>
      <c r="N869" s="25" t="inlineStr">
        <is>
          <t>D</t>
        </is>
      </c>
      <c r="O869" s="25" t="n">
        <v>44</v>
      </c>
      <c r="P869" s="25" t="inlineStr">
        <is>
          <t>SUR</t>
        </is>
      </c>
      <c r="S869" s="25">
        <f>CONCATENATE(I869," ",J869," ",K869," ",L869," ",M869," ",N869," ",O869," ",P869," ",Q869," ",R869)</f>
        <v/>
      </c>
      <c r="T869" s="25" t="n">
        <v>43751128</v>
      </c>
      <c r="V869" s="25" t="inlineStr">
        <is>
          <t>Ayde Castrillon y Alejandro Vasco</t>
        </is>
      </c>
      <c r="W869" s="25" t="inlineStr">
        <is>
          <t>CL</t>
        </is>
      </c>
      <c r="X869" s="25" t="n">
        <v>52</v>
      </c>
      <c r="Y869" s="25" t="inlineStr">
        <is>
          <t>B</t>
        </is>
      </c>
      <c r="Z869" s="25" t="inlineStr">
        <is>
          <t>SUR</t>
        </is>
      </c>
      <c r="AA869" s="25" t="n">
        <v>40</v>
      </c>
      <c r="AC869" s="25" t="n">
        <v>111</v>
      </c>
      <c r="AG869" s="25">
        <f>CONCATENATE(W869," ",X869," ",Y869," ",Z869," ",AA869," ",AB869," ",AC869," ",AD869," ",AE869," ",AF869)</f>
        <v/>
      </c>
      <c r="AH869" s="25" t="inlineStr">
        <is>
          <t>no reporta</t>
        </is>
      </c>
      <c r="AI869" s="25" t="inlineStr">
        <is>
          <t>no reporta</t>
        </is>
      </c>
      <c r="AJ869" s="25" t="inlineStr">
        <is>
          <t>Las Flores</t>
        </is>
      </c>
      <c r="AO869" s="25" t="n">
        <v>3</v>
      </c>
      <c r="AP869" s="34" t="n">
        <v>42671</v>
      </c>
      <c r="AQ869" s="34" t="n">
        <v>42679</v>
      </c>
      <c r="AS869" s="25" t="inlineStr">
        <is>
          <t>Código de policia</t>
        </is>
      </c>
      <c r="AT869" s="25" t="inlineStr">
        <is>
          <t>Auto de archivo</t>
        </is>
      </c>
    </row>
    <row r="870">
      <c r="A870" s="25" t="inlineStr">
        <is>
          <t>867-2016</t>
        </is>
      </c>
      <c r="B870" s="25" t="n">
        <v>424224</v>
      </c>
      <c r="C870" s="25" t="inlineStr">
        <is>
          <t>FAUNA SILVESTRE</t>
        </is>
      </c>
      <c r="G870" s="25" t="inlineStr">
        <is>
          <t>Carriqui en Cautiverio</t>
        </is>
      </c>
      <c r="H870" s="25" t="inlineStr">
        <is>
          <t>de oficio</t>
        </is>
      </c>
      <c r="S870" s="25">
        <f>CONCATENATE(I870," ",J870," ",K870," ",L870," ",M870," ",N870," ",O870," ",P870," ",Q870," ",R870)</f>
        <v/>
      </c>
      <c r="V870" s="25" t="inlineStr">
        <is>
          <t>por determinar</t>
        </is>
      </c>
      <c r="W870" s="25" t="inlineStr">
        <is>
          <t>CL</t>
        </is>
      </c>
      <c r="X870" s="25" t="n">
        <v>49</v>
      </c>
      <c r="Y870" s="25" t="inlineStr">
        <is>
          <t>D</t>
        </is>
      </c>
      <c r="Z870" s="25" t="inlineStr">
        <is>
          <t>SUR</t>
        </is>
      </c>
      <c r="AA870" s="25" t="n">
        <v>32</v>
      </c>
      <c r="AB870" s="25" t="inlineStr">
        <is>
          <t>B</t>
        </is>
      </c>
      <c r="AC870" s="25" t="n">
        <v>21</v>
      </c>
      <c r="AF870" s="25" t="inlineStr">
        <is>
          <t>Edf. Sol de Verano</t>
        </is>
      </c>
      <c r="AG870" s="25">
        <f>CONCATENATE(W870," ",X870," ",Y870," ",Z870," ",AA870," ",AB870," ",AC870," ",AD870," ",AE870," ",AF870)</f>
        <v/>
      </c>
      <c r="AH870" s="25" t="inlineStr">
        <is>
          <t>no reporta</t>
        </is>
      </c>
      <c r="AI870" s="25" t="inlineStr">
        <is>
          <t>no reporta</t>
        </is>
      </c>
      <c r="AJ870" s="25" t="inlineStr">
        <is>
          <t>Loma del Barro</t>
        </is>
      </c>
      <c r="AO870" s="25" t="n">
        <v>7</v>
      </c>
      <c r="AP870" s="34" t="n">
        <v>42671</v>
      </c>
      <c r="AQ870" s="34" t="n">
        <v>42668</v>
      </c>
      <c r="AT870" s="25" t="inlineStr">
        <is>
          <t>Auto de archivo</t>
        </is>
      </c>
    </row>
    <row r="871">
      <c r="A871" s="25" t="inlineStr">
        <is>
          <t>868-2016</t>
        </is>
      </c>
      <c r="B871" s="25" t="n">
        <v>426893</v>
      </c>
      <c r="C871" s="25" t="inlineStr">
        <is>
          <t>LOTE-PREDIO</t>
        </is>
      </c>
      <c r="G871" s="25" t="inlineStr">
        <is>
          <t xml:space="preserve">el señor tiene un solar lleno de hierba y escombros que generan contaminacion ambiental al vecino </t>
        </is>
      </c>
      <c r="H871" s="25" t="inlineStr">
        <is>
          <t xml:space="preserve">jose augudto garcia </t>
        </is>
      </c>
      <c r="S871" s="25">
        <f>CONCATENATE(I871," ",J871," ",K871," ",L871," ",M871," ",N871," ",O871," ",P871," ",Q871," ",R871)</f>
        <v/>
      </c>
      <c r="U871" s="25" t="n">
        <v>59733330</v>
      </c>
      <c r="V871" s="25" t="inlineStr">
        <is>
          <t xml:space="preserve">jose  </t>
        </is>
      </c>
      <c r="W871" s="25" t="inlineStr">
        <is>
          <t>tr</t>
        </is>
      </c>
      <c r="X871" s="25" t="n">
        <v>34</v>
      </c>
      <c r="Y871" s="25" t="inlineStr">
        <is>
          <t>b</t>
        </is>
      </c>
      <c r="Z871" s="25" t="inlineStr">
        <is>
          <t>sur</t>
        </is>
      </c>
      <c r="AA871" s="25" t="n">
        <v>29</v>
      </c>
      <c r="AC871" s="25" t="n">
        <v>55</v>
      </c>
      <c r="AG871" s="25">
        <f>CONCATENATE(W871," ",X871," ",Y871," ",Z871," ",AA871," ",AB871," ",AC871," ",AD871," ",AE871," ",AF871)</f>
        <v/>
      </c>
      <c r="AJ871" s="25" t="inlineStr">
        <is>
          <t>Uribe Angel</t>
        </is>
      </c>
      <c r="AO871" s="25" t="n">
        <v>3</v>
      </c>
      <c r="AP871" s="34" t="n">
        <v>42672</v>
      </c>
      <c r="AQ871" s="34" t="n">
        <v>42732</v>
      </c>
      <c r="AT871" s="25" t="inlineStr">
        <is>
          <t>Auto de archivo</t>
        </is>
      </c>
    </row>
    <row r="872">
      <c r="A872" s="25" t="inlineStr">
        <is>
          <t>869-2016</t>
        </is>
      </c>
      <c r="B872" s="25" t="inlineStr">
        <is>
          <t>426288  - 428133</t>
        </is>
      </c>
      <c r="C872" s="25" t="inlineStr">
        <is>
          <t>FAUNA DOMÉSTICA</t>
        </is>
      </c>
      <c r="G872" s="25" t="inlineStr">
        <is>
          <t xml:space="preserve">el perro del señor federico henao ataco a mi perro mi pero quedo muy herido el perro del señor federico es de raza PITBULL estaba sin bozal y trailla y ya es la tercera vez que ataca otras mascotas </t>
        </is>
      </c>
      <c r="H872" s="25" t="inlineStr">
        <is>
          <t xml:space="preserve">victoria dias </t>
        </is>
      </c>
      <c r="I872" s="25" t="inlineStr">
        <is>
          <t>CL</t>
        </is>
      </c>
      <c r="J872" s="25" t="n">
        <v>37</v>
      </c>
      <c r="K872" s="25" t="inlineStr">
        <is>
          <t>b</t>
        </is>
      </c>
      <c r="L872" s="25" t="inlineStr">
        <is>
          <t>SUR</t>
        </is>
      </c>
      <c r="M872" s="25" t="n">
        <v>28</v>
      </c>
      <c r="N872" s="25" t="inlineStr">
        <is>
          <t>c</t>
        </is>
      </c>
      <c r="O872" s="25" t="n">
        <v>149</v>
      </c>
      <c r="S872" s="25">
        <f>CONCATENATE(I872," ",J872," ",K872," ",L872," ",M872," ",N872," ",O872," ",P872," ",Q872," ",R872)</f>
        <v/>
      </c>
      <c r="T872" s="25" t="n">
        <v>42792807</v>
      </c>
      <c r="U872" s="25" t="n">
        <v>3117499763</v>
      </c>
      <c r="V872" s="25" t="inlineStr">
        <is>
          <t xml:space="preserve">federico henao </t>
        </is>
      </c>
      <c r="W872" s="25" t="inlineStr">
        <is>
          <t>cl</t>
        </is>
      </c>
      <c r="X872" s="25" t="n">
        <v>37</v>
      </c>
      <c r="Y872" s="25" t="inlineStr">
        <is>
          <t>b</t>
        </is>
      </c>
      <c r="Z872" s="25" t="inlineStr">
        <is>
          <t>sur</t>
        </is>
      </c>
      <c r="AA872" s="25" t="n">
        <v>28</v>
      </c>
      <c r="AB872" s="25" t="inlineStr">
        <is>
          <t>c</t>
        </is>
      </c>
      <c r="AC872" s="25" t="n">
        <v>149</v>
      </c>
      <c r="AG872" s="25">
        <f>CONCATENATE(W872," ",X872," ",Y872," ",Z872," ",AA872," ",AB872," ",AC872," ",AD872," ",AE872," ",AF872)</f>
        <v/>
      </c>
      <c r="AJ872" s="25" t="inlineStr">
        <is>
          <t>Loma de las Brujas</t>
        </is>
      </c>
      <c r="AO872" s="25" t="n">
        <v>10</v>
      </c>
      <c r="AP872" s="34" t="n">
        <v>42672</v>
      </c>
      <c r="AQ872" s="34" t="n">
        <v>42676</v>
      </c>
      <c r="AT872" s="25" t="inlineStr">
        <is>
          <t>Auto de archivo</t>
        </is>
      </c>
    </row>
    <row r="873">
      <c r="A873" s="25" t="inlineStr">
        <is>
          <t>870-2016</t>
        </is>
      </c>
      <c r="B873" s="25" t="n">
        <v>426287</v>
      </c>
      <c r="C873" s="25" t="inlineStr">
        <is>
          <t>HÍDRICO</t>
        </is>
      </c>
      <c r="G873" s="25" t="inlineStr">
        <is>
          <t>sedimentacion causada por construccion y movimiento de tierra en la quebrada las palmas</t>
        </is>
      </c>
      <c r="H873" s="25" t="inlineStr">
        <is>
          <t>oficio</t>
        </is>
      </c>
      <c r="S873" s="25">
        <f>CONCATENATE(I873," ",J873," ",K873," ",L873," ",M873," ",N873," ",O873," ",P873," ",Q873," ",R873)</f>
        <v/>
      </c>
      <c r="V873" s="25" t="inlineStr">
        <is>
          <t xml:space="preserve">optima s.a proyecto andaluza </t>
        </is>
      </c>
      <c r="W873" s="25" t="inlineStr">
        <is>
          <t>kr</t>
        </is>
      </c>
      <c r="X873" s="25" t="n">
        <v>43</v>
      </c>
      <c r="AA873" s="25" t="n">
        <v>14</v>
      </c>
      <c r="AC873" s="25" t="n">
        <v>27</v>
      </c>
      <c r="AG873" s="25">
        <f>CONCATENATE(W873," ",X873," ",Y873," ",Z873," ",AA873," ",AB873," ",AC873," ",AD873," ",AE873," ",AF873)</f>
        <v/>
      </c>
      <c r="AP873" s="34" t="n">
        <v>42672</v>
      </c>
      <c r="AQ873" s="34" t="n">
        <v>42663</v>
      </c>
      <c r="AT873" s="25" t="inlineStr">
        <is>
          <t>Auto de archivo</t>
        </is>
      </c>
    </row>
    <row r="874">
      <c r="A874" s="25" t="inlineStr">
        <is>
          <t>871-2016</t>
        </is>
      </c>
      <c r="B874" s="25" t="n">
        <v>425924</v>
      </c>
      <c r="C874" s="25" t="inlineStr">
        <is>
          <t>AIRE</t>
        </is>
      </c>
      <c r="G874" s="25" t="inlineStr">
        <is>
          <t>en esta direccion hay unos olores a alcantarilla</t>
        </is>
      </c>
      <c r="H874" s="25" t="inlineStr">
        <is>
          <t>anonima</t>
        </is>
      </c>
      <c r="S874" s="25">
        <f>CONCATENATE(I874," ",J874," ",K874," ",L874," ",M874," ",N874," ",O874," ",P874," ",Q874," ",R874)</f>
        <v/>
      </c>
      <c r="V874" s="25" t="inlineStr">
        <is>
          <t>por determinar</t>
        </is>
      </c>
      <c r="W874" s="25" t="inlineStr">
        <is>
          <t>kr</t>
        </is>
      </c>
      <c r="X874" s="25" t="n">
        <v>46</v>
      </c>
      <c r="AA874" s="25" t="n">
        <v>48</v>
      </c>
      <c r="AB874" s="25" t="inlineStr">
        <is>
          <t>c</t>
        </is>
      </c>
      <c r="AC874" s="25" t="n">
        <v>40</v>
      </c>
      <c r="AD874" s="25" t="inlineStr">
        <is>
          <t>sur</t>
        </is>
      </c>
      <c r="AG874" s="25">
        <f>CONCATENATE(W874," ",X874," ",Y874," ",Z874," ",AA874," ",AB874," ",AC874," ",AD874," ",AE874," ",AF874)</f>
        <v/>
      </c>
      <c r="AJ874" s="25" t="inlineStr">
        <is>
          <t>Las Casitas</t>
        </is>
      </c>
      <c r="AO874" s="25" t="n">
        <v>6</v>
      </c>
      <c r="AP874" s="34" t="n">
        <v>42672</v>
      </c>
      <c r="AQ874" s="34" t="n">
        <v>42655</v>
      </c>
      <c r="AT874" s="25" t="inlineStr">
        <is>
          <t>Auto de archivo</t>
        </is>
      </c>
    </row>
    <row r="875">
      <c r="A875" s="25" t="inlineStr">
        <is>
          <t>872-2016</t>
        </is>
      </c>
      <c r="B875" s="25" t="n">
        <v>425926</v>
      </c>
      <c r="D875" s="25" t="inlineStr">
        <is>
          <t>ESCOMBROS</t>
        </is>
      </c>
      <c r="E875" s="25" t="n">
        <v>3</v>
      </c>
      <c r="G875" s="25" t="inlineStr">
        <is>
          <t xml:space="preserve">escombros en via publica </t>
        </is>
      </c>
      <c r="H875" s="25" t="inlineStr">
        <is>
          <t>de oficio</t>
        </is>
      </c>
      <c r="S875" s="25">
        <f>CONCATENATE(I875," ",J875," ",K875," ",L875," ",M875," ",N875," ",O875," ",P875," ",Q875," ",R875)</f>
        <v/>
      </c>
      <c r="V875" s="25" t="inlineStr">
        <is>
          <t>eduardo antonio alvarez</t>
        </is>
      </c>
      <c r="W875" s="25" t="inlineStr">
        <is>
          <t>CL</t>
        </is>
      </c>
      <c r="X875" s="25" t="n">
        <v>41</v>
      </c>
      <c r="Y875" s="25" t="inlineStr">
        <is>
          <t>aa</t>
        </is>
      </c>
      <c r="Z875" s="25" t="inlineStr">
        <is>
          <t>SUR</t>
        </is>
      </c>
      <c r="AA875" s="25" t="n">
        <v>25</v>
      </c>
      <c r="AC875" s="25" t="n">
        <v>149</v>
      </c>
      <c r="AG875" s="25">
        <f>CONCATENATE(W875," ",X875," ",Y875," ",Z875," ",AA875," ",AB875," ",AC875," ",AD875," ",AE875," ",AF875)</f>
        <v/>
      </c>
      <c r="AJ875" s="25" t="inlineStr">
        <is>
          <t>San Rafael</t>
        </is>
      </c>
      <c r="AO875" s="25" t="n">
        <v>6</v>
      </c>
      <c r="AP875" s="34" t="n">
        <v>42672</v>
      </c>
      <c r="AQ875" s="34" t="n">
        <v>42655</v>
      </c>
      <c r="AT875" s="25" t="inlineStr">
        <is>
          <t>Auto de archivo</t>
        </is>
      </c>
    </row>
    <row r="876">
      <c r="A876" s="25" t="inlineStr">
        <is>
          <t>873-2016</t>
        </is>
      </c>
      <c r="B876" s="25" t="n">
        <v>420612</v>
      </c>
      <c r="C876" s="25" t="inlineStr">
        <is>
          <t>LOTE-PREDIO</t>
        </is>
      </c>
      <c r="G876" s="25" t="inlineStr">
        <is>
          <t>Daño la zona verde para colocar un parqueadero.</t>
        </is>
      </c>
      <c r="H876" s="25" t="inlineStr">
        <is>
          <t>Jose Guillermo Montoya Perez - de oficio</t>
        </is>
      </c>
      <c r="S876" s="25">
        <f>CONCATENATE(I876," ",J876," ",K876," ",L876," ",M876," ",N876," ",O876," ",P876," ",Q876," ",R876)</f>
        <v/>
      </c>
      <c r="V876" s="25" t="inlineStr">
        <is>
          <t>Mauricio Pino y Graciaela Marulanda</t>
        </is>
      </c>
      <c r="W876" s="25" t="inlineStr">
        <is>
          <t>CL</t>
        </is>
      </c>
      <c r="X876" s="25" t="n">
        <v>48</v>
      </c>
      <c r="Y876" s="25" t="inlineStr">
        <is>
          <t>CC</t>
        </is>
      </c>
      <c r="Z876" s="25" t="inlineStr">
        <is>
          <t>SUR</t>
        </is>
      </c>
      <c r="AF876" s="25" t="inlineStr">
        <is>
          <t>Bloque 1.2 esquina</t>
        </is>
      </c>
      <c r="AG876" s="25">
        <f>CONCATENATE(W876," ",X876," ",Y876," ",Z876," ",AA876," ",AB876," ",AC876," ",AD876," ",AE876," ",AF876)</f>
        <v/>
      </c>
      <c r="AH876" s="25" t="inlineStr">
        <is>
          <t>no reporta</t>
        </is>
      </c>
      <c r="AI876" s="25" t="inlineStr">
        <is>
          <t>no reporta</t>
        </is>
      </c>
      <c r="AJ876" s="25" t="inlineStr">
        <is>
          <t>Loma del Barro</t>
        </is>
      </c>
      <c r="AO876" s="25" t="n">
        <v>7</v>
      </c>
      <c r="AP876" s="34" t="n">
        <v>42674</v>
      </c>
      <c r="AQ876" s="34" t="n">
        <v>42702</v>
      </c>
      <c r="AT876" s="25" t="inlineStr">
        <is>
          <t>Auto de archivo</t>
        </is>
      </c>
      <c r="AU876" s="25" t="inlineStr">
        <is>
          <t>Se remite por medio de memorando interno a inspeccion de Planeacion el dia 28-11-2016</t>
        </is>
      </c>
    </row>
    <row r="877">
      <c r="A877" s="25" t="inlineStr">
        <is>
          <t>874-2016</t>
        </is>
      </c>
      <c r="B877" s="25" t="inlineStr">
        <is>
          <t>411678 - 405811</t>
        </is>
      </c>
      <c r="C877" s="25" t="inlineStr">
        <is>
          <t>FLORA</t>
        </is>
      </c>
      <c r="G877" s="25" t="inlineStr">
        <is>
          <t>Tala en area protegida</t>
        </is>
      </c>
      <c r="H877" s="25" t="inlineStr">
        <is>
          <t>de oficio</t>
        </is>
      </c>
      <c r="S877" s="25">
        <f>CONCATENATE(I877," ",J877," ",K877," ",L877," ",M877," ",N877," ",O877," ",P877," ",Q877," ",R877)</f>
        <v/>
      </c>
      <c r="V877" s="25" t="inlineStr">
        <is>
          <t>Jorge Eliecer Cardenas</t>
        </is>
      </c>
      <c r="AF877" s="25" t="inlineStr">
        <is>
          <t>Parcelacion Valle la Miel</t>
        </is>
      </c>
      <c r="AG877" s="25">
        <f>CONCATENATE(W877," ",X877," ",Y877," ",Z877," ",AA877," ",AB877," ",AC877," ",AD877," ",AE877," ",AF877)</f>
        <v/>
      </c>
      <c r="AH877" s="25" t="inlineStr">
        <is>
          <t>no reporta</t>
        </is>
      </c>
      <c r="AI877" s="25" t="inlineStr">
        <is>
          <t>no reporta</t>
        </is>
      </c>
      <c r="AJ877" s="25" t="inlineStr">
        <is>
          <t>El Vallano</t>
        </is>
      </c>
      <c r="AO877" s="25" t="n">
        <v>11</v>
      </c>
      <c r="AP877" s="34" t="n">
        <v>42676</v>
      </c>
      <c r="AQ877" s="34" t="n">
        <v>42608</v>
      </c>
      <c r="AT877" s="25" t="inlineStr">
        <is>
          <t>Auto de archivo</t>
        </is>
      </c>
    </row>
    <row r="878">
      <c r="A878" s="25" t="inlineStr">
        <is>
          <t>875-2016</t>
        </is>
      </c>
      <c r="B878" s="25" t="inlineStr">
        <is>
          <t>427166 - 422712 - 154418</t>
        </is>
      </c>
      <c r="C878" s="25" t="inlineStr">
        <is>
          <t>FAUNA DOMÉSTICA</t>
        </is>
      </c>
      <c r="G878" s="25" t="inlineStr">
        <is>
          <t>Operativos de mascotas peligrosas en diferentes sectores del municipio de Envigado; Trianon, Alcala, San Rafael y el Salado</t>
        </is>
      </c>
      <c r="H878" s="25" t="inlineStr">
        <is>
          <t>comunidad - Secretaria de Gobierno - Rogelio Medina</t>
        </is>
      </c>
      <c r="S878" s="25">
        <f>CONCATENATE(I878," ",J878," ",K878," ",L878," ",M878," ",N878," ",O878," ",P878," ",Q878," ",R878)</f>
        <v/>
      </c>
      <c r="V878" s="25" t="inlineStr">
        <is>
          <t>Varios Usuarios</t>
        </is>
      </c>
      <c r="AF878" s="25" t="inlineStr">
        <is>
          <t>Trianon - San Rafael - Salado - Alcala</t>
        </is>
      </c>
      <c r="AG878" s="25">
        <f>CONCATENATE(W878," ",X878," ",Y878," ",Z878," ",AA878," ",AB878," ",AC878," ",AD878," ",AE878," ",AF878)</f>
        <v/>
      </c>
      <c r="AH878" s="25" t="inlineStr">
        <is>
          <t>no reporta</t>
        </is>
      </c>
      <c r="AI878" s="25" t="inlineStr">
        <is>
          <t>no reporta</t>
        </is>
      </c>
      <c r="AJ878" s="25" t="inlineStr">
        <is>
          <t>Zona Centro</t>
        </is>
      </c>
      <c r="AO878" s="25" t="n">
        <v>9</v>
      </c>
      <c r="AP878" s="34" t="n">
        <v>42676</v>
      </c>
      <c r="AQ878" s="34" t="n">
        <v>42673</v>
      </c>
      <c r="AT878" s="25" t="inlineStr">
        <is>
          <t>Auto de archivo</t>
        </is>
      </c>
      <c r="AU878" s="25" t="inlineStr">
        <is>
          <t>Archivo en carpeta de sencibilizaciones</t>
        </is>
      </c>
    </row>
    <row r="879">
      <c r="A879" s="25" t="inlineStr">
        <is>
          <t>876-2016</t>
        </is>
      </c>
      <c r="B879" s="25" t="n">
        <v>428044</v>
      </c>
      <c r="C879" s="25" t="inlineStr">
        <is>
          <t>HÍDRICO</t>
        </is>
      </c>
      <c r="G879" s="25" t="inlineStr">
        <is>
          <t>Lavado de contenedores que aportan aguas sucias y jabonosas hacia la via y posteriormente al sumidero.</t>
        </is>
      </c>
      <c r="H879" s="25" t="inlineStr">
        <is>
          <t>de oficio</t>
        </is>
      </c>
      <c r="S879" s="25">
        <f>CONCATENATE(I879," ",J879," ",K879," ",L879," ",M879," ",N879," ",O879," ",P879," ",Q879," ",R879)</f>
        <v/>
      </c>
      <c r="V879" s="25" t="inlineStr">
        <is>
          <t>cerros de guadalcanal</t>
        </is>
      </c>
      <c r="W879" s="25" t="inlineStr">
        <is>
          <t>CL</t>
        </is>
      </c>
      <c r="X879" s="25" t="n">
        <v>36</v>
      </c>
      <c r="Y879" s="25" t="inlineStr">
        <is>
          <t>D</t>
        </is>
      </c>
      <c r="Z879" s="25" t="inlineStr">
        <is>
          <t>SUR</t>
        </is>
      </c>
      <c r="AA879" s="25" t="n">
        <v>27</v>
      </c>
      <c r="AB879" s="25" t="inlineStr">
        <is>
          <t>D</t>
        </is>
      </c>
      <c r="AC879" s="25" t="n">
        <v>29</v>
      </c>
      <c r="AG879" s="25">
        <f>CONCATENATE(W879," ",X879," ",Y879," ",Z879," ",AA879," ",AB879," ",AC879," ",AD879," ",AE879," ",AF879)</f>
        <v/>
      </c>
      <c r="AH879" s="25" t="inlineStr">
        <is>
          <t>no reporta</t>
        </is>
      </c>
      <c r="AI879" s="25" t="inlineStr">
        <is>
          <t>no reporta</t>
        </is>
      </c>
      <c r="AJ879" s="25" t="inlineStr">
        <is>
          <t>El Escobero</t>
        </is>
      </c>
      <c r="AO879" s="25" t="n">
        <v>10</v>
      </c>
      <c r="AP879" s="34" t="n">
        <v>42676</v>
      </c>
      <c r="AQ879" s="34" t="n">
        <v>42676</v>
      </c>
      <c r="AT879" s="25" t="inlineStr">
        <is>
          <t>Auto de archivo</t>
        </is>
      </c>
    </row>
    <row r="880">
      <c r="A880" s="25" t="inlineStr">
        <is>
          <t>877-2016</t>
        </is>
      </c>
      <c r="B880" s="25" t="n">
        <v>424604</v>
      </c>
      <c r="C880" s="25" t="inlineStr">
        <is>
          <t>FAUNA DOMÉSTICA</t>
        </is>
      </c>
      <c r="H880" s="25" t="inlineStr">
        <is>
          <t>Natalia Cardenas Arango</t>
        </is>
      </c>
      <c r="S880" s="25">
        <f>CONCATENATE(I880," ",J880," ",K880," ",L880," ",M880," ",N880," ",O880," ",P880," ",Q880," ",R880)</f>
        <v/>
      </c>
      <c r="U880" s="25" t="n">
        <v>3860805</v>
      </c>
      <c r="V880" s="25" t="inlineStr">
        <is>
          <t>Luz Delia Sector los lotes.</t>
        </is>
      </c>
      <c r="AF880" s="25" t="inlineStr">
        <is>
          <t>Sector los lotes</t>
        </is>
      </c>
      <c r="AG880" s="25">
        <f>CONCATENATE(W880," ",X880," ",Y880," ",Z880," ",AA880," ",AB880," ",AC880," ",AD880," ",AE880," ",AF880)</f>
        <v/>
      </c>
      <c r="AH880" s="25" t="inlineStr">
        <is>
          <t>no reporta</t>
        </is>
      </c>
      <c r="AI880" s="25" t="inlineStr">
        <is>
          <t>no reporta</t>
        </is>
      </c>
      <c r="AJ880" s="25" t="inlineStr">
        <is>
          <t>Las Palmas</t>
        </is>
      </c>
      <c r="AO880" s="25" t="n">
        <v>12</v>
      </c>
      <c r="AP880" s="34" t="n">
        <v>42677</v>
      </c>
      <c r="AQ880" s="34" t="n">
        <v>42689</v>
      </c>
      <c r="AT880" s="25" t="inlineStr">
        <is>
          <t>Auto de Archivo</t>
        </is>
      </c>
    </row>
    <row r="881">
      <c r="A881" s="25" t="inlineStr">
        <is>
          <t>878-2016</t>
        </is>
      </c>
      <c r="B881" s="25" t="n">
        <v>427328</v>
      </c>
      <c r="C881" s="25" t="inlineStr">
        <is>
          <t>FLORA</t>
        </is>
      </c>
      <c r="G881" s="25" t="inlineStr">
        <is>
          <t>Arbol carbonero anillado en esta direccion</t>
        </is>
      </c>
      <c r="H881" s="25" t="inlineStr">
        <is>
          <t>la comunidad</t>
        </is>
      </c>
      <c r="S881" s="25">
        <f>CONCATENATE(I881," ",J881," ",K881," ",L881," ",M881," ",N881," ",O881," ",P881," ",Q881," ",R881)</f>
        <v/>
      </c>
      <c r="V881" s="25" t="inlineStr">
        <is>
          <t>por determinar, posiblemetne el recidente de la direccion dada.</t>
        </is>
      </c>
      <c r="W881" s="25" t="inlineStr">
        <is>
          <t>DG</t>
        </is>
      </c>
      <c r="X881" s="25" t="n">
        <v>39</v>
      </c>
      <c r="AA881" s="25" t="n">
        <v>33</v>
      </c>
      <c r="AB881" s="25" t="inlineStr">
        <is>
          <t>B</t>
        </is>
      </c>
      <c r="AC881" s="25" t="n">
        <v>22</v>
      </c>
      <c r="AD881" s="25" t="inlineStr">
        <is>
          <t>SUR</t>
        </is>
      </c>
      <c r="AG881" s="25">
        <f>CONCATENATE(W881," ",X881," ",Y881," ",Z881," ",AA881," ",AB881," ",AC881," ",AD881," ",AE881," ",AF881)</f>
        <v/>
      </c>
      <c r="AH881" s="25" t="inlineStr">
        <is>
          <t>no reporta</t>
        </is>
      </c>
      <c r="AI881" s="25" t="inlineStr">
        <is>
          <t>no reporta</t>
        </is>
      </c>
      <c r="AJ881" s="25" t="inlineStr">
        <is>
          <t>Obrero</t>
        </is>
      </c>
      <c r="AO881" s="25" t="n">
        <v>9</v>
      </c>
      <c r="AP881" s="34" t="n">
        <v>42677</v>
      </c>
      <c r="AQ881" s="34" t="n">
        <v>42674</v>
      </c>
      <c r="AT881" s="25" t="inlineStr">
        <is>
          <t>Auto de archivo</t>
        </is>
      </c>
    </row>
    <row r="882">
      <c r="A882" s="25" t="inlineStr">
        <is>
          <t>879-2016</t>
        </is>
      </c>
      <c r="B882" s="25" t="n">
        <v>427244</v>
      </c>
      <c r="C882" s="25" t="inlineStr">
        <is>
          <t>FAUNA SILVESTRE</t>
        </is>
      </c>
      <c r="G882" s="25" t="inlineStr">
        <is>
          <t>Se recupera una guacamayeja que se encontro en el espacio publico del municipio.</t>
        </is>
      </c>
      <c r="H882" s="25" t="inlineStr">
        <is>
          <t>de oficio</t>
        </is>
      </c>
      <c r="S882" s="25">
        <f>CONCATENATE(I882," ",J882," ",K882," ",L882," ",M882," ",N882," ",O882," ",P882," ",Q882," ",R882)</f>
        <v/>
      </c>
      <c r="V882" s="25" t="inlineStr">
        <is>
          <t>Lina Morales</t>
        </is>
      </c>
      <c r="AG882" s="25" t="inlineStr">
        <is>
          <t>Carrera 41 b # 46 Sector lo Bolivares</t>
        </is>
      </c>
      <c r="AH882" s="25" t="n">
        <v>43878642</v>
      </c>
      <c r="AI882" s="25" t="n">
        <v>3328029</v>
      </c>
      <c r="AJ882" s="25" t="inlineStr">
        <is>
          <t xml:space="preserve">La Mina </t>
        </is>
      </c>
      <c r="AO882" s="25" t="n">
        <v>6</v>
      </c>
      <c r="AP882" s="34" t="n">
        <v>42677</v>
      </c>
      <c r="AQ882" s="34" t="n">
        <v>42672</v>
      </c>
      <c r="AT882" s="25" t="inlineStr">
        <is>
          <t>Auto de archivo</t>
        </is>
      </c>
      <c r="AU882" s="25" t="inlineStr">
        <is>
          <t>El caso ya se envio al Area Metropolitana</t>
        </is>
      </c>
    </row>
    <row r="883">
      <c r="A883" s="25" t="inlineStr">
        <is>
          <t>880-2016</t>
        </is>
      </c>
      <c r="B883" s="25" t="inlineStr">
        <is>
          <t>392608 - 427640</t>
        </is>
      </c>
      <c r="C883" s="25" t="inlineStr">
        <is>
          <t>FAUNA DOMÉSTICA</t>
        </is>
      </c>
      <c r="G883" s="25" t="inlineStr">
        <is>
          <t>mala tenencia de mascotas</t>
        </is>
      </c>
      <c r="H883" s="25" t="inlineStr">
        <is>
          <t>pablo aristizabal</t>
        </is>
      </c>
      <c r="S883" s="25">
        <f>CONCATENATE(I883," ",J883," ",K883," ",L883," ",M883," ",N883," ",O883," ",P883," ",Q883," ",R883)</f>
        <v/>
      </c>
      <c r="V883" s="25" t="inlineStr">
        <is>
          <t>Cristian Siegert</t>
        </is>
      </c>
      <c r="AG883" s="25" t="inlineStr">
        <is>
          <t>Calle 36 sur # 22 - 05 lote 089</t>
        </is>
      </c>
      <c r="AI883" s="25" t="inlineStr">
        <is>
          <t>3361287 - 3045693310 - 3206937573</t>
        </is>
      </c>
      <c r="AJ883" s="25" t="inlineStr">
        <is>
          <t>El Chocho</t>
        </is>
      </c>
      <c r="AO883" s="25" t="n">
        <v>5</v>
      </c>
      <c r="AP883" s="34" t="n">
        <v>42677</v>
      </c>
      <c r="AQ883" s="34" t="n">
        <v>42902</v>
      </c>
      <c r="AT883" s="25" t="inlineStr">
        <is>
          <t>Auto de archivo</t>
        </is>
      </c>
    </row>
    <row r="884">
      <c r="A884" s="25" t="inlineStr">
        <is>
          <t>881-2016</t>
        </is>
      </c>
      <c r="B884" s="25" t="inlineStr">
        <is>
          <t>417238 - 423629</t>
        </is>
      </c>
      <c r="C884" s="25" t="inlineStr">
        <is>
          <t>FAUNA DOMÉSTICA</t>
        </is>
      </c>
      <c r="G884" s="25" t="inlineStr">
        <is>
          <t>mala tenencia de mascotas</t>
        </is>
      </c>
      <c r="H884" s="25" t="inlineStr">
        <is>
          <t>Teresa Muñoz</t>
        </is>
      </c>
      <c r="S884" s="25">
        <f>CONCATENATE(I884," ",J884," ",K884," ",L884," ",M884," ",N884," ",O884," ",P884," ",Q884," ",R884)</f>
        <v/>
      </c>
      <c r="V884" s="25" t="inlineStr">
        <is>
          <t>por determinar</t>
        </is>
      </c>
      <c r="W884" s="25" t="inlineStr">
        <is>
          <t>CL</t>
        </is>
      </c>
      <c r="X884" s="25" t="n">
        <v>40</v>
      </c>
      <c r="Y884" s="25" t="inlineStr">
        <is>
          <t>B</t>
        </is>
      </c>
      <c r="Z884" s="25" t="inlineStr">
        <is>
          <t>SUR</t>
        </is>
      </c>
      <c r="AA884" s="25" t="n">
        <v>27</v>
      </c>
      <c r="AB884" s="25" t="inlineStr">
        <is>
          <t>A</t>
        </is>
      </c>
      <c r="AC884" s="25" t="n">
        <v>18</v>
      </c>
      <c r="AF884" s="25" t="inlineStr">
        <is>
          <t>casa 154</t>
        </is>
      </c>
      <c r="AG884" s="25">
        <f>CONCATENATE(W884," ",X884," ",Y884," ",Z884," ",AA884," ",AB884," ",AC884," ",AD884," ",AE884," ",AF884)</f>
        <v/>
      </c>
      <c r="AH884" s="25" t="inlineStr">
        <is>
          <t>no reporta</t>
        </is>
      </c>
      <c r="AI884" s="25" t="inlineStr">
        <is>
          <t>no reporta</t>
        </is>
      </c>
      <c r="AJ884" s="25" t="inlineStr">
        <is>
          <t xml:space="preserve">La Mina </t>
        </is>
      </c>
      <c r="AO884" s="25" t="n">
        <v>6</v>
      </c>
      <c r="AP884" s="34" t="n">
        <v>42677</v>
      </c>
      <c r="AQ884" s="34" t="n">
        <v>42420</v>
      </c>
      <c r="AT884" s="25" t="inlineStr">
        <is>
          <t>Auto de archivo</t>
        </is>
      </c>
    </row>
    <row r="885">
      <c r="A885" s="25" t="inlineStr">
        <is>
          <t>882-2016</t>
        </is>
      </c>
      <c r="B885" s="25" t="inlineStr">
        <is>
          <t>413537 - 413538</t>
        </is>
      </c>
      <c r="C885" s="25" t="inlineStr">
        <is>
          <t>FAUNA DOMÉSTICA</t>
        </is>
      </c>
      <c r="G885" s="25" t="inlineStr">
        <is>
          <t>mala tenencia de mascotas</t>
        </is>
      </c>
      <c r="H885" s="25" t="inlineStr">
        <is>
          <t>Mariela Gomez</t>
        </is>
      </c>
      <c r="S885" s="25">
        <f>CONCATENATE(I885," ",J885," ",K885," ",L885," ",M885," ",N885," ",O885," ",P885," ",Q885," ",R885)</f>
        <v/>
      </c>
      <c r="T885" s="25" t="n">
        <v>42885704</v>
      </c>
      <c r="U885" s="25" t="n">
        <v>3147959617</v>
      </c>
      <c r="V885" s="25" t="inlineStr">
        <is>
          <t>por determinar</t>
        </is>
      </c>
      <c r="AG885" s="25" t="inlineStr">
        <is>
          <t>Cll 40 g sur # 25 a 41 Int. 102</t>
        </is>
      </c>
      <c r="AH885" s="25" t="inlineStr">
        <is>
          <t>no reporta</t>
        </is>
      </c>
      <c r="AI885" s="25" t="inlineStr">
        <is>
          <t>no reporta</t>
        </is>
      </c>
      <c r="AJ885" s="25" t="inlineStr">
        <is>
          <t xml:space="preserve">La Mina </t>
        </is>
      </c>
      <c r="AO885" s="25" t="n">
        <v>6</v>
      </c>
      <c r="AP885" s="34" t="n">
        <v>42677</v>
      </c>
      <c r="AQ885" s="34" t="n">
        <v>42627</v>
      </c>
      <c r="AT885" s="25" t="inlineStr">
        <is>
          <t>Auto de archivo</t>
        </is>
      </c>
    </row>
    <row r="886">
      <c r="A886" s="25" t="inlineStr">
        <is>
          <t>883-2016</t>
        </is>
      </c>
      <c r="B886" s="25" t="n">
        <v>428116</v>
      </c>
      <c r="C886" s="25" t="inlineStr">
        <is>
          <t>HÍDRICO</t>
        </is>
      </c>
      <c r="G886" s="25" t="inlineStr">
        <is>
          <t>contaminacion de fuente hidrica con aguas jabonosas</t>
        </is>
      </c>
      <c r="H886" s="25" t="inlineStr">
        <is>
          <t>comunidad</t>
        </is>
      </c>
      <c r="S886" s="25">
        <f>CONCATENATE(I886," ",J886," ",K886," ",L886," ",M886," ",N886," ",O886," ",P886," ",Q886," ",R886)</f>
        <v/>
      </c>
      <c r="V886" s="25" t="inlineStr">
        <is>
          <t>Rosario Ochoa</t>
        </is>
      </c>
      <c r="AF886" s="25" t="inlineStr">
        <is>
          <t>finca la Daniela - Sector el Roble</t>
        </is>
      </c>
      <c r="AG886" s="25">
        <f>CONCATENATE(W886," ",X886," ",Y886," ",Z886," ",AA886," ",AB886," ",AC886," ",AD886," ",AE886," ",AF886)</f>
        <v/>
      </c>
      <c r="AH886" s="25" t="inlineStr">
        <is>
          <t>no reporta</t>
        </is>
      </c>
      <c r="AI886" s="25" t="inlineStr">
        <is>
          <t>no reporta</t>
        </is>
      </c>
      <c r="AJ886" s="25" t="inlineStr">
        <is>
          <t>El Vallano</t>
        </is>
      </c>
      <c r="AO886" s="25" t="n">
        <v>11</v>
      </c>
      <c r="AP886" s="34" t="n">
        <v>42677</v>
      </c>
      <c r="AQ886" s="34" t="n">
        <v>42694</v>
      </c>
      <c r="AT886" s="25" t="inlineStr">
        <is>
          <t>Auto de archivo</t>
        </is>
      </c>
    </row>
    <row r="887">
      <c r="A887" s="25" t="inlineStr">
        <is>
          <t>884-2016</t>
        </is>
      </c>
      <c r="B887" s="25" t="n">
        <v>155073</v>
      </c>
      <c r="C887" s="25" t="inlineStr">
        <is>
          <t>FLORA</t>
        </is>
      </c>
      <c r="G887" s="25" t="inlineStr">
        <is>
          <t>Tala de arboles afectanto lote</t>
        </is>
      </c>
      <c r="H887" s="25" t="inlineStr">
        <is>
          <t>Gloria Cecilia Rios Gomez - Ruben Dario Ruiz</t>
        </is>
      </c>
      <c r="S887" s="25">
        <f>CONCATENATE(I887," ",J887," ",K887," ",L887," ",M887," ",N887," ",O887," ",P887," ",Q887," ",R887)</f>
        <v/>
      </c>
      <c r="T887" s="25" t="n">
        <v>39435468</v>
      </c>
      <c r="U887" s="25" t="n">
        <v>3163288791</v>
      </c>
      <c r="V887" s="25" t="inlineStr">
        <is>
          <t>Margarita Ortiz (Abogada Gloria Gomez telefono 2518327)</t>
        </is>
      </c>
      <c r="AF887" s="25" t="inlineStr">
        <is>
          <t>Finca Ensueños</t>
        </is>
      </c>
      <c r="AG887" s="25">
        <f>CONCATENATE(W887," ",X887," ",Y887," ",Z887," ",AA887," ",AB887," ",AC887," ",AD887," ",AE887," ",AF887)</f>
        <v/>
      </c>
      <c r="AH887" s="25" t="inlineStr">
        <is>
          <t>no reporta</t>
        </is>
      </c>
      <c r="AI887" s="25" t="n">
        <v>2518327</v>
      </c>
      <c r="AJ887" s="25" t="inlineStr">
        <is>
          <t>Las Palmas</t>
        </is>
      </c>
      <c r="AO887" s="25" t="n">
        <v>12</v>
      </c>
      <c r="AP887" s="34" t="n">
        <v>42677</v>
      </c>
      <c r="AQ887" s="34" t="n">
        <v>42683</v>
      </c>
      <c r="AT887" s="25" t="inlineStr">
        <is>
          <t>Auto de archivo</t>
        </is>
      </c>
    </row>
    <row r="888">
      <c r="A888" s="25" t="inlineStr">
        <is>
          <t>885-2016</t>
        </is>
      </c>
      <c r="B888" s="25" t="n">
        <v>428417</v>
      </c>
      <c r="C888" s="25" t="inlineStr">
        <is>
          <t>FLORA</t>
        </is>
      </c>
      <c r="G888" s="25" t="inlineStr">
        <is>
          <t>el usuario de esta direccion esta podando el arbol de manera inadecuada y le echa aceite para evitar que retoñe</t>
        </is>
      </c>
      <c r="H888" s="25" t="inlineStr">
        <is>
          <t>comunidad</t>
        </is>
      </c>
      <c r="S888" s="25">
        <f>CONCATENATE(I888," ",J888," ",K888," ",L888," ",M888," ",N888," ",O888," ",P888," ",Q888," ",R888)</f>
        <v/>
      </c>
      <c r="V888" s="25" t="inlineStr">
        <is>
          <t>Por determinar</t>
        </is>
      </c>
      <c r="W888" s="25" t="inlineStr">
        <is>
          <t>KR</t>
        </is>
      </c>
      <c r="X888" s="25" t="n">
        <v>43</v>
      </c>
      <c r="AA888" s="25" t="n">
        <v>40</v>
      </c>
      <c r="AC888" s="25" t="inlineStr">
        <is>
          <t>H 74</t>
        </is>
      </c>
      <c r="AG888" s="25">
        <f>CONCATENATE(W888," ",X888," ",Y888," ",Z888," ",AA888," ",AB888," ",AC888," ",AD888," ",AE888," ",AF888)</f>
        <v/>
      </c>
      <c r="AH888" s="25" t="inlineStr">
        <is>
          <t>no reporta</t>
        </is>
      </c>
      <c r="AI888" s="25" t="inlineStr">
        <is>
          <t>no reporta</t>
        </is>
      </c>
      <c r="AJ888" s="25" t="inlineStr">
        <is>
          <t>El Dorado</t>
        </is>
      </c>
      <c r="AO888" s="25" t="n">
        <v>7</v>
      </c>
      <c r="AP888" s="34" t="n">
        <v>42677</v>
      </c>
      <c r="AQ888" s="34" t="n">
        <v>42696</v>
      </c>
      <c r="AT888" s="25" t="inlineStr">
        <is>
          <t>Auto de archivo</t>
        </is>
      </c>
    </row>
    <row r="889">
      <c r="A889" s="25" t="inlineStr">
        <is>
          <t>886-2016</t>
        </is>
      </c>
      <c r="B889" s="25" t="n">
        <v>428420</v>
      </c>
      <c r="C889" s="25" t="inlineStr">
        <is>
          <t>FLORA</t>
        </is>
      </c>
      <c r="G889" s="25" t="inlineStr">
        <is>
          <t>Arboles en riesgo</t>
        </is>
      </c>
      <c r="H889" s="25" t="inlineStr">
        <is>
          <t>Luis Miguel Velasquez</t>
        </is>
      </c>
      <c r="I889" s="25" t="inlineStr">
        <is>
          <t>KR</t>
        </is>
      </c>
      <c r="J889" s="25" t="n">
        <v>25</v>
      </c>
      <c r="K889" s="25" t="inlineStr">
        <is>
          <t>B</t>
        </is>
      </c>
      <c r="M889" s="25" t="n">
        <v>27</v>
      </c>
      <c r="O889" s="25" t="n">
        <v>15</v>
      </c>
      <c r="P889" s="25" t="inlineStr">
        <is>
          <t>SUR</t>
        </is>
      </c>
      <c r="R889" s="25" t="inlineStr">
        <is>
          <t>int. 119</t>
        </is>
      </c>
      <c r="S889" s="25">
        <f>CONCATENATE(I889," ",J889," ",K889," ",L889," ",M889," ",N889," ",O889," ",P889," ",Q889," ",R889)</f>
        <v/>
      </c>
      <c r="V889" s="25" t="inlineStr">
        <is>
          <t>por determinar</t>
        </is>
      </c>
      <c r="W889" s="25" t="inlineStr">
        <is>
          <t>KR</t>
        </is>
      </c>
      <c r="X889" s="25" t="n">
        <v>25</v>
      </c>
      <c r="Y889" s="25" t="inlineStr">
        <is>
          <t>B</t>
        </is>
      </c>
      <c r="AA889" s="25" t="n">
        <v>27</v>
      </c>
      <c r="AC889" s="25" t="n">
        <v>15</v>
      </c>
      <c r="AD889" s="25" t="inlineStr">
        <is>
          <t>SUR</t>
        </is>
      </c>
      <c r="AF889" s="25" t="inlineStr">
        <is>
          <t>int. 119</t>
        </is>
      </c>
      <c r="AG889" s="25">
        <f>CONCATENATE(W889," ",X889," ",Y889," ",Z889," ",AA889," ",AB889," ",AC889," ",AD889," ",AE889," ",AF889)</f>
        <v/>
      </c>
      <c r="AH889" s="25" t="inlineStr">
        <is>
          <t>no reporta</t>
        </is>
      </c>
      <c r="AI889" s="25" t="inlineStr">
        <is>
          <t>no reporta</t>
        </is>
      </c>
      <c r="AJ889" s="25" t="inlineStr">
        <is>
          <t>Loma El Atravezado</t>
        </is>
      </c>
      <c r="AO889" s="25" t="n">
        <v>4</v>
      </c>
      <c r="AP889" s="34" t="n">
        <v>42677</v>
      </c>
      <c r="AQ889" s="34" t="n">
        <v>42683</v>
      </c>
      <c r="AT889" s="25" t="inlineStr">
        <is>
          <t>Auto de archivo</t>
        </is>
      </c>
    </row>
    <row r="890">
      <c r="A890" s="25" t="inlineStr">
        <is>
          <t>887-2016</t>
        </is>
      </c>
      <c r="C890" s="25" t="inlineStr">
        <is>
          <t>FLORA</t>
        </is>
      </c>
      <c r="G890" s="25" t="inlineStr">
        <is>
          <t>Tala de dos palmas de areka y traslado de unos citricos</t>
        </is>
      </c>
      <c r="H890" s="25" t="inlineStr">
        <is>
          <t>comunidad Manga Azul - Monica Leal</t>
        </is>
      </c>
      <c r="R890" s="25" t="inlineStr">
        <is>
          <t>Sector Manga Azul - Emplame con el Barrio San Jose</t>
        </is>
      </c>
      <c r="S890" s="25">
        <f>CONCATENATE(I890," ",J890," ",K890," ",L890," ",M890," ",N890," ",O890," ",P890," ",Q890," ",R890)</f>
        <v/>
      </c>
      <c r="T890" s="25" t="inlineStr">
        <is>
          <t>no reporta</t>
        </is>
      </c>
      <c r="U890" s="25" t="inlineStr">
        <is>
          <t>no reporta</t>
        </is>
      </c>
      <c r="V890" s="25" t="inlineStr">
        <is>
          <t>Orlando Ramirez Garcia</t>
        </is>
      </c>
      <c r="AF890" s="25" t="inlineStr">
        <is>
          <t>Sector Manga Azul - Emplame con el Barrio San Jose</t>
        </is>
      </c>
      <c r="AG890" s="25">
        <f>CONCATENATE(W890," ",X890," ",Y890," ",Z890," ",AA890," ",AB890," ",AC890," ",AD890," ",AE890," ",AF890)</f>
        <v/>
      </c>
      <c r="AH890" s="25" t="inlineStr">
        <is>
          <t>no reporta</t>
        </is>
      </c>
      <c r="AI890" s="25" t="inlineStr">
        <is>
          <t>no reporta</t>
        </is>
      </c>
      <c r="AJ890" s="25" t="inlineStr">
        <is>
          <t>El Dorado</t>
        </is>
      </c>
      <c r="AO890" s="25" t="n">
        <v>7</v>
      </c>
      <c r="AP890" s="34" t="n">
        <v>42677</v>
      </c>
      <c r="AQ890" s="34" t="n">
        <v>42567</v>
      </c>
      <c r="AT890" s="25" t="inlineStr">
        <is>
          <t>Auto de archivo</t>
        </is>
      </c>
    </row>
    <row r="891">
      <c r="A891" s="25" t="inlineStr">
        <is>
          <t>888-2016</t>
        </is>
      </c>
      <c r="B891" s="25" t="inlineStr">
        <is>
          <t>Nota Interna 03-11-2016 - 0015489</t>
        </is>
      </c>
      <c r="C891" s="25" t="inlineStr">
        <is>
          <t>HÍDRICO</t>
        </is>
      </c>
      <c r="F891" s="25" t="inlineStr">
        <is>
          <t>Proyecto Bruja Bonita - Proyecto Bruja Gran Reserva</t>
        </is>
      </c>
      <c r="G891" s="25" t="inlineStr">
        <is>
          <t>Ocupacion de zona de retiro con materiales de construccion</t>
        </is>
      </c>
      <c r="H891" s="25" t="inlineStr">
        <is>
          <t>de oficio</t>
        </is>
      </c>
      <c r="S891" s="25" t="inlineStr">
        <is>
          <t xml:space="preserve">         </t>
        </is>
      </c>
      <c r="V891" s="25" t="inlineStr">
        <is>
          <t>Proyecto Bruja Bonita - Proyecto Bruja Gran Reserva / Optima S.A</t>
        </is>
      </c>
      <c r="AF891" s="25" t="inlineStr">
        <is>
          <t>loma de las brujas</t>
        </is>
      </c>
      <c r="AG891" s="25" t="inlineStr">
        <is>
          <t xml:space="preserve">         loma de las brujas</t>
        </is>
      </c>
      <c r="AH891" s="25" t="inlineStr">
        <is>
          <t>no reporta</t>
        </is>
      </c>
      <c r="AI891" s="25" t="inlineStr">
        <is>
          <t>no reporta</t>
        </is>
      </c>
      <c r="AJ891" s="25" t="inlineStr">
        <is>
          <t>Loma de las Brujas</t>
        </is>
      </c>
      <c r="AO891" s="25" t="n">
        <v>5</v>
      </c>
      <c r="AP891" s="34" t="n">
        <v>42677</v>
      </c>
      <c r="AQ891" s="34" t="n">
        <v>42807</v>
      </c>
      <c r="AT891" s="25" t="inlineStr">
        <is>
          <t>Auto de archivo</t>
        </is>
      </c>
    </row>
    <row r="892">
      <c r="A892" s="25" t="inlineStr">
        <is>
          <t>889-2016</t>
        </is>
      </c>
      <c r="B892" s="25" t="n">
        <v>429224</v>
      </c>
      <c r="C892" s="25" t="inlineStr">
        <is>
          <t>SUELO</t>
        </is>
      </c>
      <c r="G892" s="25" t="inlineStr">
        <is>
          <t>contaminacion de la via y aporte de sedimentacion a la red de aguas lluvias</t>
        </is>
      </c>
      <c r="H892" s="25" t="inlineStr">
        <is>
          <t>de oficio</t>
        </is>
      </c>
      <c r="S892" s="25">
        <f>CONCATENATE(I892," ",J892," ",K892," ",L892," ",M892," ",N892," ",O892," ",P892," ",Q892," ",R892)</f>
        <v/>
      </c>
      <c r="V892" s="25" t="inlineStr">
        <is>
          <t>mario betancur</t>
        </is>
      </c>
      <c r="W892" s="25" t="inlineStr">
        <is>
          <t>CL</t>
        </is>
      </c>
      <c r="X892" s="25" t="n">
        <v>55</v>
      </c>
      <c r="AA892" s="25" t="n">
        <v>49</v>
      </c>
      <c r="AC892" s="25" t="n">
        <v>85</v>
      </c>
      <c r="AF892" s="25" t="n">
        <v>1108</v>
      </c>
      <c r="AG892" s="25">
        <f>CONCATENATE(W892," ",X892," ",Y892," ",Z892," ",AA892," ",AB892," ",AC892," ",AD892," ",AE892," ",AF892)</f>
        <v/>
      </c>
      <c r="AJ892" s="25" t="inlineStr">
        <is>
          <t xml:space="preserve">La Mina </t>
        </is>
      </c>
      <c r="AO892" s="25" t="n">
        <v>6</v>
      </c>
      <c r="AP892" s="34" t="n">
        <v>42683</v>
      </c>
      <c r="AQ892" s="34" t="n">
        <v>42682</v>
      </c>
      <c r="AT892" s="25" t="inlineStr">
        <is>
          <t>Auto de archivo</t>
        </is>
      </c>
    </row>
    <row r="893">
      <c r="A893" s="25" t="inlineStr">
        <is>
          <t>890-2016</t>
        </is>
      </c>
      <c r="B893" s="25" t="n">
        <v>428594</v>
      </c>
      <c r="C893" s="25" t="inlineStr">
        <is>
          <t>AIRE</t>
        </is>
      </c>
      <c r="G893" s="25" t="inlineStr">
        <is>
          <t>quema y posible tala de especie vegetal</t>
        </is>
      </c>
      <c r="H893" s="25" t="inlineStr">
        <is>
          <t>de oficio</t>
        </is>
      </c>
      <c r="S893" s="25">
        <f>CONCATENATE(I893," ",J893," ",K893," ",L893," ",M893," ",N893," ",O893," ",P893," ",Q893," ",R893)</f>
        <v/>
      </c>
      <c r="V893" s="25" t="inlineStr">
        <is>
          <t>alberto gonzales - Francisco Javier Arcila Cardona</t>
        </is>
      </c>
      <c r="AF893" s="25" t="inlineStr">
        <is>
          <t xml:space="preserve">  sector el silencio casa 414-616</t>
        </is>
      </c>
      <c r="AG893" s="25">
        <f>CONCATENATE(W893," ",X893," ",Y893," ",Z893," ",AA893," ",AB893," ",AC893," ",AD893," ",AE893," ",AF893)</f>
        <v/>
      </c>
      <c r="AH893" s="25" t="n">
        <v>71652255</v>
      </c>
      <c r="AI893" s="25" t="inlineStr">
        <is>
          <t>5831891 - 3206338931</t>
        </is>
      </c>
      <c r="AJ893" s="25" t="inlineStr">
        <is>
          <t>Las Palmas</t>
        </is>
      </c>
      <c r="AO893" s="25" t="n">
        <v>12</v>
      </c>
      <c r="AP893" s="34" t="n">
        <v>42683</v>
      </c>
      <c r="AQ893" s="34" t="n">
        <v>42646</v>
      </c>
      <c r="AT893" s="25" t="inlineStr">
        <is>
          <t>Auto de archivo</t>
        </is>
      </c>
      <c r="AU893" s="25" t="inlineStr">
        <is>
          <t xml:space="preserve">Asiste a la cita el dia y la hora indicada, 01-12-2016. </t>
        </is>
      </c>
    </row>
    <row r="894">
      <c r="A894" s="25" t="inlineStr">
        <is>
          <t>891-2016</t>
        </is>
      </c>
      <c r="B894" s="25" t="n">
        <v>155072</v>
      </c>
      <c r="C894" s="25" t="inlineStr">
        <is>
          <t>ESPACIO PUBLICOS VERDES</t>
        </is>
      </c>
      <c r="G894" s="25" t="inlineStr">
        <is>
          <t>verificacion peticion por tala de arboles que generan perjuicios</t>
        </is>
      </c>
      <c r="H894" s="25" t="inlineStr">
        <is>
          <t>maria elvira cano</t>
        </is>
      </c>
      <c r="S894" s="25" t="inlineStr">
        <is>
          <t>urbanizacion el paraiso  casa 105</t>
        </is>
      </c>
      <c r="AG894" s="25">
        <f>CONCATENATE(W894," ",X894," ",Y894," ",Z894," ",AA894," ",AB894," ",AC894," ",AD894," ",AE894," ",AF894)</f>
        <v/>
      </c>
      <c r="AJ894" s="25" t="inlineStr">
        <is>
          <t>Las Palmas</t>
        </is>
      </c>
      <c r="AO894" s="25" t="n">
        <v>12</v>
      </c>
      <c r="AP894" s="34" t="n">
        <v>42683</v>
      </c>
      <c r="AQ894" s="34" t="n">
        <v>42677</v>
      </c>
      <c r="AT894" s="25" t="inlineStr">
        <is>
          <t>Auto de archivo</t>
        </is>
      </c>
    </row>
    <row r="895">
      <c r="A895" s="25" t="inlineStr">
        <is>
          <t>892-2016</t>
        </is>
      </c>
      <c r="B895" s="25" t="n">
        <v>428603</v>
      </c>
      <c r="C895" s="25" t="inlineStr">
        <is>
          <t>AIRE</t>
        </is>
      </c>
      <c r="G895" s="25" t="inlineStr">
        <is>
          <t>quemas en un lote y aprovechamiento forestal sin verificacion de permisos pertinientes</t>
        </is>
      </c>
      <c r="H895" s="25" t="inlineStr">
        <is>
          <t>de oficio</t>
        </is>
      </c>
      <c r="V895" s="25" t="inlineStr">
        <is>
          <t>por determinar</t>
        </is>
      </c>
      <c r="AF895" s="25" t="inlineStr">
        <is>
          <t>sector el silecio</t>
        </is>
      </c>
      <c r="AG895" s="25">
        <f>CONCATENATE(W895," ",X895," ",Y895," ",Z895," ",AA895," ",AB895," ",AC895," ",AD895," ",AE895," ",AF895)</f>
        <v/>
      </c>
      <c r="AJ895" s="25" t="inlineStr">
        <is>
          <t>Las Palmas</t>
        </is>
      </c>
      <c r="AO895" s="25" t="n">
        <v>12</v>
      </c>
      <c r="AP895" s="34" t="n">
        <v>42683</v>
      </c>
      <c r="AQ895" s="34" t="n">
        <v>42677</v>
      </c>
      <c r="AT895" s="25" t="inlineStr">
        <is>
          <t>Auto de archivo</t>
        </is>
      </c>
    </row>
    <row r="896">
      <c r="A896" s="25" t="inlineStr">
        <is>
          <t>893-2016</t>
        </is>
      </c>
      <c r="B896" s="25" t="n">
        <v>429118</v>
      </c>
      <c r="C896" s="25" t="inlineStr">
        <is>
          <t>ESPACIO PUBLICOS VERDES</t>
        </is>
      </c>
      <c r="G896" s="25" t="inlineStr">
        <is>
          <t>arbol que genera perjuicio al vecino pedirle a la señora Angelica que pode ya que esta en predio privado</t>
        </is>
      </c>
      <c r="H896" s="25" t="inlineStr">
        <is>
          <t>juan david soto mejia</t>
        </is>
      </c>
      <c r="S896" s="25">
        <f>CONCATENATE(I896," ",J896," ",K896," ",L896," ",M896," ",N896," ",O896," ",P896," ",Q896," ",R896)</f>
        <v/>
      </c>
      <c r="T896" s="25" t="n">
        <v>1037576528</v>
      </c>
      <c r="U896" s="25" t="n">
        <v>3022777370</v>
      </c>
      <c r="V896" s="25" t="inlineStr">
        <is>
          <t>angelica bustamante</t>
        </is>
      </c>
      <c r="W896" s="25" t="inlineStr">
        <is>
          <t>DG</t>
        </is>
      </c>
      <c r="X896" s="25" t="n">
        <v>29</v>
      </c>
      <c r="AA896" s="25" t="n">
        <v>26</v>
      </c>
      <c r="AB896" s="25" t="inlineStr">
        <is>
          <t>a</t>
        </is>
      </c>
      <c r="AC896" s="25" t="n">
        <v>65</v>
      </c>
      <c r="AD896" s="25" t="inlineStr">
        <is>
          <t>sur</t>
        </is>
      </c>
      <c r="AF896" s="25" t="inlineStr">
        <is>
          <t>al lado de esta direccion</t>
        </is>
      </c>
      <c r="AG896" s="25">
        <f>CONCATENATE(W896," ",X896," ",Y896," ",Z896," ",AA896," ",AB896," ",AC896," ",AD896," ",AE896," ",AF896)</f>
        <v/>
      </c>
      <c r="AJ896" s="25" t="inlineStr">
        <is>
          <t>Alto de Misael</t>
        </is>
      </c>
      <c r="AO896" s="25" t="n">
        <v>3</v>
      </c>
      <c r="AP896" s="34" t="n">
        <v>42683</v>
      </c>
      <c r="AQ896" s="34" t="n">
        <v>42708</v>
      </c>
      <c r="AT896" s="25" t="inlineStr">
        <is>
          <t>Auto de archivo</t>
        </is>
      </c>
    </row>
    <row r="897">
      <c r="A897" s="25" t="inlineStr">
        <is>
          <t>894-2016</t>
        </is>
      </c>
      <c r="B897" s="25" t="n">
        <v>429197</v>
      </c>
      <c r="C897" s="25" t="inlineStr">
        <is>
          <t>ESPACIO PUBLICOS VERDES</t>
        </is>
      </c>
      <c r="G897" s="25" t="inlineStr">
        <is>
          <t>afectacion al sistema radicular de la palma de coco</t>
        </is>
      </c>
      <c r="H897" s="25" t="inlineStr">
        <is>
          <t>de oficio</t>
        </is>
      </c>
      <c r="S897" s="25">
        <f>CONCATENATE(I897," ",J897," ",K897," ",L897," ",M897," ",N897," ",O897," ",P897," ",Q897," ",R897)</f>
        <v/>
      </c>
      <c r="V897" s="25" t="inlineStr">
        <is>
          <t>carmenza tabarez chaverra</t>
        </is>
      </c>
      <c r="W897" s="25" t="inlineStr">
        <is>
          <t>kr</t>
        </is>
      </c>
      <c r="X897" s="25" t="n">
        <v>48</v>
      </c>
      <c r="AA897" s="25" t="n">
        <v>49</v>
      </c>
      <c r="AB897" s="25" t="inlineStr">
        <is>
          <t>b</t>
        </is>
      </c>
      <c r="AC897" s="25" t="n">
        <v>15</v>
      </c>
      <c r="AD897" s="25" t="inlineStr">
        <is>
          <t>sur</t>
        </is>
      </c>
      <c r="AG897" s="25">
        <f>CONCATENATE(W897," ",X897," ",Y897," ",Z897," ",AA897," ",AB897," ",AC897," ",AD897," ",AE897," ",AF897)</f>
        <v/>
      </c>
      <c r="AJ897" s="25" t="inlineStr">
        <is>
          <t>Las Casitas</t>
        </is>
      </c>
      <c r="AO897" s="25" t="n">
        <v>8</v>
      </c>
      <c r="AP897" s="34" t="n">
        <v>42683</v>
      </c>
      <c r="AQ897" s="34" t="n">
        <v>42629</v>
      </c>
      <c r="AS897" s="25" t="inlineStr">
        <is>
          <t>Ley 1333 de 2009</t>
        </is>
      </c>
      <c r="AT897" s="25" t="inlineStr">
        <is>
          <t>Auto de archivo</t>
        </is>
      </c>
      <c r="AU897" s="25" t="inlineStr">
        <is>
          <t>Remitido AMVA</t>
        </is>
      </c>
      <c r="AV897" s="38" t="n">
        <v>42699</v>
      </c>
    </row>
    <row r="898">
      <c r="A898" s="25" t="inlineStr">
        <is>
          <t>895-2016</t>
        </is>
      </c>
      <c r="B898" s="25" t="n">
        <v>429193</v>
      </c>
      <c r="C898" s="25" t="inlineStr">
        <is>
          <t>FAUNA DOMÉSTICA</t>
        </is>
      </c>
      <c r="G898" s="25" t="inlineStr">
        <is>
          <t>ataque de un canino a otro</t>
        </is>
      </c>
      <c r="H898" s="25" t="inlineStr">
        <is>
          <t>elizabeth pareja</t>
        </is>
      </c>
      <c r="I898" s="25" t="inlineStr">
        <is>
          <t>KR</t>
        </is>
      </c>
      <c r="J898" s="25" t="n">
        <v>32</v>
      </c>
      <c r="M898" s="25" t="n">
        <v>41</v>
      </c>
      <c r="N898" s="25" t="inlineStr">
        <is>
          <t>aa</t>
        </is>
      </c>
      <c r="O898" s="25" t="n">
        <v>13</v>
      </c>
      <c r="P898" s="25" t="inlineStr">
        <is>
          <t>sur</t>
        </is>
      </c>
      <c r="Q898" s="25" t="n">
        <v>3.2</v>
      </c>
      <c r="S898" s="25">
        <f>CONCATENATE(I898," ",J898," ",K898," ",L898," ",M898," ",N898," ",O898," ",P898," ",Q898," ",R898)</f>
        <v/>
      </c>
      <c r="U898" s="25" t="n">
        <v>3015514558</v>
      </c>
      <c r="V898" s="25" t="inlineStr">
        <is>
          <t>vanessa garro torres</t>
        </is>
      </c>
      <c r="W898" s="25" t="inlineStr">
        <is>
          <t>kr</t>
        </is>
      </c>
      <c r="X898" s="25" t="n">
        <v>32</v>
      </c>
      <c r="AA898" s="25" t="n">
        <v>41</v>
      </c>
      <c r="AB898" s="25" t="inlineStr">
        <is>
          <t>aa</t>
        </is>
      </c>
      <c r="AC898" s="25" t="n">
        <v>13</v>
      </c>
      <c r="AD898" s="25" t="inlineStr">
        <is>
          <t>sur</t>
        </is>
      </c>
      <c r="AE898" s="25" t="n">
        <v>3.2</v>
      </c>
      <c r="AF898" s="25" t="n">
        <v>501</v>
      </c>
      <c r="AG898" s="25">
        <f>CONCATENATE(W898," ",X898," ",Y898," ",Z898," ",AA898," ",AB898," ",AC898," ",AD898," ",AE898," ",AF898)</f>
        <v/>
      </c>
      <c r="AI898" s="25" t="n">
        <v>5969894</v>
      </c>
      <c r="AJ898" s="25" t="inlineStr">
        <is>
          <t>El Dorado</t>
        </is>
      </c>
      <c r="AO898" s="25" t="n">
        <v>7</v>
      </c>
      <c r="AP898" s="34" t="n">
        <v>42683</v>
      </c>
      <c r="AQ898" s="34" t="n">
        <v>42679</v>
      </c>
      <c r="AT898" s="25" t="inlineStr">
        <is>
          <t>Auto de archivo</t>
        </is>
      </c>
    </row>
    <row r="899" customFormat="1" s="86">
      <c r="A899" s="25" t="inlineStr">
        <is>
          <t>896-2016</t>
        </is>
      </c>
      <c r="B899" s="25" t="inlineStr">
        <is>
          <t>402461 Archivado como 522-2016</t>
        </is>
      </c>
      <c r="C899" s="25" t="inlineStr">
        <is>
          <t>HÍDRICO</t>
        </is>
      </c>
      <c r="D899" s="25" t="n"/>
      <c r="E899" s="25" t="n"/>
      <c r="F899" s="25" t="n"/>
      <c r="G899" s="25" t="inlineStr">
        <is>
          <t>verificacion retiro afluente</t>
        </is>
      </c>
      <c r="H899" s="25" t="inlineStr">
        <is>
          <t>de oficio</t>
        </is>
      </c>
      <c r="I899" s="25" t="n"/>
      <c r="J899" s="25" t="n"/>
      <c r="K899" s="25" t="n"/>
      <c r="L899" s="25" t="n"/>
      <c r="M899" s="25" t="n"/>
      <c r="N899" s="25" t="n"/>
      <c r="O899" s="25" t="n"/>
      <c r="P899" s="25" t="n"/>
      <c r="Q899" s="25" t="n"/>
      <c r="R899" s="25" t="n"/>
      <c r="S899" s="55" t="inlineStr">
        <is>
          <t>no reporta direccion del peticionario</t>
        </is>
      </c>
      <c r="T899" s="25" t="inlineStr">
        <is>
          <t>no reporta</t>
        </is>
      </c>
      <c r="U899" s="25" t="inlineStr">
        <is>
          <t>no reporta</t>
        </is>
      </c>
      <c r="V899" s="25" t="inlineStr">
        <is>
          <t>tierra del sol</t>
        </is>
      </c>
      <c r="W899" s="25" t="inlineStr">
        <is>
          <t>CL</t>
        </is>
      </c>
      <c r="X899" s="25" t="n">
        <v>27</v>
      </c>
      <c r="Y899" s="25" t="n"/>
      <c r="Z899" s="25" t="inlineStr">
        <is>
          <t>SUR</t>
        </is>
      </c>
      <c r="AA899" s="25" t="n"/>
      <c r="AB899" s="25" t="n"/>
      <c r="AC899" s="25" t="n"/>
      <c r="AD899" s="25" t="n"/>
      <c r="AE899" s="25" t="n"/>
      <c r="AF899" s="25" t="inlineStr">
        <is>
          <t>esmeraldal</t>
        </is>
      </c>
      <c r="AG899" s="25" t="inlineStr">
        <is>
          <t>calle 27 sur via ppal</t>
        </is>
      </c>
      <c r="AH899" s="25" t="inlineStr">
        <is>
          <t xml:space="preserve">no reporta </t>
        </is>
      </c>
      <c r="AI899" s="25" t="inlineStr">
        <is>
          <t>no reporta</t>
        </is>
      </c>
      <c r="AJ899" s="25" t="inlineStr">
        <is>
          <t>El Esmeraldal</t>
        </is>
      </c>
      <c r="AK899" s="25" t="n"/>
      <c r="AL899" s="25" t="n"/>
      <c r="AM899" s="25" t="n"/>
      <c r="AN899" s="25" t="n"/>
      <c r="AO899" s="25" t="n">
        <v>4</v>
      </c>
      <c r="AP899" s="34" t="n">
        <v>42577</v>
      </c>
      <c r="AQ899" s="25" t="n"/>
      <c r="AR899" s="46" t="n"/>
      <c r="AS899" s="25" t="n"/>
      <c r="AT899" s="25" t="inlineStr">
        <is>
          <t>Auto de archivo</t>
        </is>
      </c>
      <c r="AU899" s="25" t="n"/>
      <c r="AV899" s="87" t="n"/>
      <c r="AW899" s="87" t="n"/>
      <c r="AX899" s="87" t="n"/>
      <c r="AY899" s="87" t="n"/>
      <c r="AZ899" s="87" t="n"/>
      <c r="BA899" s="87" t="n"/>
      <c r="BB899" s="87" t="n"/>
      <c r="BC899" s="87" t="n"/>
      <c r="BD899" s="87" t="n"/>
      <c r="BE899" s="87" t="n"/>
      <c r="BF899" s="87" t="n"/>
      <c r="BG899" s="87" t="n"/>
      <c r="BH899" s="87" t="n"/>
      <c r="BI899" s="87" t="n"/>
      <c r="BJ899" s="87" t="n"/>
      <c r="BK899" s="87" t="n"/>
      <c r="BL899" s="87" t="n"/>
      <c r="BM899" s="87" t="n"/>
      <c r="BN899" s="87" t="n"/>
      <c r="BO899" s="87" t="n"/>
      <c r="BP899" s="87" t="n"/>
      <c r="BQ899" s="87" t="n"/>
      <c r="BR899" s="87" t="n"/>
      <c r="BS899" s="87" t="n"/>
      <c r="BT899" s="87" t="n"/>
      <c r="BU899" s="87" t="n"/>
      <c r="BV899" s="87" t="n"/>
      <c r="BW899" s="87" t="n"/>
      <c r="BX899" s="87" t="n"/>
      <c r="BY899" s="87" t="n"/>
      <c r="BZ899" s="87" t="n"/>
      <c r="CA899" s="87" t="n"/>
      <c r="CB899" s="87" t="n"/>
      <c r="CC899" s="87" t="n"/>
      <c r="CD899" s="87" t="n"/>
      <c r="CE899" s="87" t="n"/>
      <c r="CF899" s="87" t="n"/>
      <c r="CG899" s="87" t="n"/>
      <c r="CH899" s="87" t="n"/>
    </row>
    <row r="900" customFormat="1" s="86">
      <c r="A900" s="25" t="inlineStr">
        <is>
          <t>897-2016</t>
        </is>
      </c>
      <c r="B900" s="25" t="inlineStr">
        <is>
          <t xml:space="preserve">Archivado como 523-2016 </t>
        </is>
      </c>
      <c r="C900" s="25" t="inlineStr">
        <is>
          <t>HÍDRICO</t>
        </is>
      </c>
      <c r="D900" s="25" t="n"/>
      <c r="E900" s="25" t="n"/>
      <c r="F900" s="25" t="n"/>
      <c r="G900" s="25" t="inlineStr">
        <is>
          <t>verificacion retiro afluente</t>
        </is>
      </c>
      <c r="H900" s="25" t="inlineStr">
        <is>
          <t>de oficio</t>
        </is>
      </c>
      <c r="I900" s="25" t="n"/>
      <c r="J900" s="25" t="n"/>
      <c r="K900" s="25" t="n"/>
      <c r="L900" s="25" t="n"/>
      <c r="M900" s="25" t="n"/>
      <c r="N900" s="25" t="n"/>
      <c r="O900" s="25" t="n"/>
      <c r="P900" s="25" t="n"/>
      <c r="Q900" s="25" t="n"/>
      <c r="R900" s="25" t="n"/>
      <c r="S900" s="55" t="inlineStr">
        <is>
          <t>no reporta direccion del peticionario</t>
        </is>
      </c>
      <c r="T900" s="25" t="inlineStr">
        <is>
          <t>no reporta</t>
        </is>
      </c>
      <c r="U900" s="25" t="inlineStr">
        <is>
          <t>no reporta</t>
        </is>
      </c>
      <c r="V900" s="25" t="inlineStr">
        <is>
          <t>sonata</t>
        </is>
      </c>
      <c r="W900" s="25" t="inlineStr">
        <is>
          <t>CL</t>
        </is>
      </c>
      <c r="X900" s="25" t="n">
        <v>27</v>
      </c>
      <c r="Y900" s="25" t="n"/>
      <c r="Z900" s="25" t="inlineStr">
        <is>
          <t>SUR</t>
        </is>
      </c>
      <c r="AA900" s="25" t="n"/>
      <c r="AB900" s="25" t="n"/>
      <c r="AC900" s="25" t="n"/>
      <c r="AD900" s="25" t="n"/>
      <c r="AE900" s="25" t="n"/>
      <c r="AF900" s="25" t="inlineStr">
        <is>
          <t>esmeraldal</t>
        </is>
      </c>
      <c r="AG900" s="25" t="inlineStr">
        <is>
          <t>calle 27 sur via ppal</t>
        </is>
      </c>
      <c r="AH900" s="25" t="inlineStr">
        <is>
          <t xml:space="preserve">no reporta </t>
        </is>
      </c>
      <c r="AI900" s="25" t="inlineStr">
        <is>
          <t>no reporta</t>
        </is>
      </c>
      <c r="AJ900" s="25" t="inlineStr">
        <is>
          <t>El Esmeraldal</t>
        </is>
      </c>
      <c r="AK900" s="25" t="n"/>
      <c r="AL900" s="25" t="n"/>
      <c r="AM900" s="25" t="n"/>
      <c r="AN900" s="25" t="n"/>
      <c r="AO900" s="25" t="n">
        <v>4</v>
      </c>
      <c r="AP900" s="34" t="n">
        <v>42577</v>
      </c>
      <c r="AQ900" s="25" t="n"/>
      <c r="AR900" s="46" t="n"/>
      <c r="AS900" s="25" t="n"/>
      <c r="AT900" s="25" t="inlineStr">
        <is>
          <t>Auto de archivo</t>
        </is>
      </c>
      <c r="AU900" s="25" t="n"/>
      <c r="AV900" s="87" t="n"/>
      <c r="AW900" s="87" t="n"/>
      <c r="AX900" s="87" t="n"/>
      <c r="AY900" s="87" t="n"/>
      <c r="AZ900" s="87" t="n"/>
      <c r="BA900" s="87" t="n"/>
      <c r="BB900" s="87" t="n"/>
      <c r="BC900" s="87" t="n"/>
      <c r="BD900" s="87" t="n"/>
      <c r="BE900" s="87" t="n"/>
      <c r="BF900" s="87" t="n"/>
      <c r="BG900" s="87" t="n"/>
      <c r="BH900" s="87" t="n"/>
      <c r="BI900" s="87" t="n"/>
      <c r="BJ900" s="87" t="n"/>
      <c r="BK900" s="87" t="n"/>
      <c r="BL900" s="87" t="n"/>
      <c r="BM900" s="87" t="n"/>
      <c r="BN900" s="87" t="n"/>
      <c r="BO900" s="87" t="n"/>
      <c r="BP900" s="87" t="n"/>
      <c r="BQ900" s="87" t="n"/>
      <c r="BR900" s="87" t="n"/>
      <c r="BS900" s="87" t="n"/>
      <c r="BT900" s="87" t="n"/>
      <c r="BU900" s="87" t="n"/>
      <c r="BV900" s="87" t="n"/>
      <c r="BW900" s="87" t="n"/>
      <c r="BX900" s="87" t="n"/>
      <c r="BY900" s="87" t="n"/>
      <c r="BZ900" s="87" t="n"/>
      <c r="CA900" s="87" t="n"/>
      <c r="CB900" s="87" t="n"/>
      <c r="CC900" s="87" t="n"/>
      <c r="CD900" s="87" t="n"/>
      <c r="CE900" s="87" t="n"/>
      <c r="CF900" s="87" t="n"/>
      <c r="CG900" s="87" t="n"/>
      <c r="CH900" s="87" t="n"/>
    </row>
    <row r="901" customFormat="1" s="86">
      <c r="A901" s="25" t="inlineStr">
        <is>
          <t>898-2016</t>
        </is>
      </c>
      <c r="B901" s="25" t="inlineStr">
        <is>
          <t>Archivado como 524-2016</t>
        </is>
      </c>
      <c r="C901" s="25" t="inlineStr">
        <is>
          <t>HÍDRICO</t>
        </is>
      </c>
      <c r="D901" s="25" t="n"/>
      <c r="E901" s="25" t="n"/>
      <c r="F901" s="25" t="n"/>
      <c r="G901" s="25" t="inlineStr">
        <is>
          <t>verificacion retiro afluente</t>
        </is>
      </c>
      <c r="H901" s="25" t="inlineStr">
        <is>
          <t>de oficio</t>
        </is>
      </c>
      <c r="I901" s="25" t="n"/>
      <c r="J901" s="25" t="n"/>
      <c r="K901" s="25" t="n"/>
      <c r="L901" s="25" t="n"/>
      <c r="M901" s="25" t="n"/>
      <c r="N901" s="25" t="n"/>
      <c r="O901" s="25" t="n"/>
      <c r="P901" s="25" t="n"/>
      <c r="Q901" s="25" t="n"/>
      <c r="R901" s="25" t="n"/>
      <c r="S901" s="55" t="inlineStr">
        <is>
          <t>no reporta direccion del peticionario</t>
        </is>
      </c>
      <c r="T901" s="25" t="inlineStr">
        <is>
          <t>no reporta</t>
        </is>
      </c>
      <c r="U901" s="25" t="inlineStr">
        <is>
          <t>no reporta</t>
        </is>
      </c>
      <c r="V901" s="25" t="inlineStr">
        <is>
          <t xml:space="preserve">areka </t>
        </is>
      </c>
      <c r="W901" s="25" t="inlineStr">
        <is>
          <t>CL</t>
        </is>
      </c>
      <c r="X901" s="25" t="n">
        <v>27</v>
      </c>
      <c r="Y901" s="25" t="n"/>
      <c r="Z901" s="25" t="inlineStr">
        <is>
          <t>SUR</t>
        </is>
      </c>
      <c r="AA901" s="25" t="n"/>
      <c r="AB901" s="25" t="n"/>
      <c r="AC901" s="25" t="n"/>
      <c r="AD901" s="25" t="n"/>
      <c r="AE901" s="25" t="n"/>
      <c r="AF901" s="25" t="inlineStr">
        <is>
          <t>esmeraldal</t>
        </is>
      </c>
      <c r="AG901" s="25" t="inlineStr">
        <is>
          <t>calle 27 sur via ppal</t>
        </is>
      </c>
      <c r="AH901" s="25" t="inlineStr">
        <is>
          <t xml:space="preserve">no reporta </t>
        </is>
      </c>
      <c r="AI901" s="25" t="inlineStr">
        <is>
          <t>no reporta</t>
        </is>
      </c>
      <c r="AJ901" s="25" t="inlineStr">
        <is>
          <t>El Esmeraldal</t>
        </is>
      </c>
      <c r="AK901" s="25" t="n"/>
      <c r="AL901" s="25" t="n"/>
      <c r="AM901" s="25" t="n"/>
      <c r="AN901" s="25" t="n"/>
      <c r="AO901" s="25" t="n">
        <v>4</v>
      </c>
      <c r="AP901" s="34" t="n">
        <v>42577</v>
      </c>
      <c r="AQ901" s="25" t="n"/>
      <c r="AR901" s="46" t="n"/>
      <c r="AS901" s="25" t="n"/>
      <c r="AT901" s="25" t="inlineStr">
        <is>
          <t>Auto de archivo</t>
        </is>
      </c>
      <c r="AU901" s="25" t="n"/>
      <c r="AV901" s="87" t="n"/>
      <c r="AW901" s="87" t="n"/>
      <c r="AX901" s="87" t="n"/>
      <c r="AY901" s="87" t="n"/>
      <c r="AZ901" s="87" t="n"/>
      <c r="BA901" s="87" t="n"/>
      <c r="BB901" s="87" t="n"/>
      <c r="BC901" s="87" t="n"/>
      <c r="BD901" s="87" t="n"/>
      <c r="BE901" s="87" t="n"/>
      <c r="BF901" s="87" t="n"/>
      <c r="BG901" s="87" t="n"/>
      <c r="BH901" s="87" t="n"/>
      <c r="BI901" s="87" t="n"/>
      <c r="BJ901" s="87" t="n"/>
      <c r="BK901" s="87" t="n"/>
      <c r="BL901" s="87" t="n"/>
      <c r="BM901" s="87" t="n"/>
      <c r="BN901" s="87" t="n"/>
      <c r="BO901" s="87" t="n"/>
      <c r="BP901" s="87" t="n"/>
      <c r="BQ901" s="87" t="n"/>
      <c r="BR901" s="87" t="n"/>
      <c r="BS901" s="87" t="n"/>
      <c r="BT901" s="87" t="n"/>
      <c r="BU901" s="87" t="n"/>
      <c r="BV901" s="87" t="n"/>
      <c r="BW901" s="87" t="n"/>
      <c r="BX901" s="87" t="n"/>
      <c r="BY901" s="87" t="n"/>
      <c r="BZ901" s="87" t="n"/>
      <c r="CA901" s="87" t="n"/>
      <c r="CB901" s="87" t="n"/>
      <c r="CC901" s="87" t="n"/>
      <c r="CD901" s="87" t="n"/>
      <c r="CE901" s="87" t="n"/>
      <c r="CF901" s="87" t="n"/>
      <c r="CG901" s="87" t="n"/>
      <c r="CH901" s="87" t="n"/>
    </row>
    <row r="902" customFormat="1" s="86">
      <c r="A902" s="25" t="inlineStr">
        <is>
          <t>899-2016</t>
        </is>
      </c>
      <c r="B902" s="25" t="inlineStr">
        <is>
          <t>Archivado como 525-2016</t>
        </is>
      </c>
      <c r="C902" s="25" t="inlineStr">
        <is>
          <t>HÍDRICO</t>
        </is>
      </c>
      <c r="D902" s="25" t="n"/>
      <c r="E902" s="25" t="n"/>
      <c r="F902" s="25" t="n"/>
      <c r="G902" s="25" t="inlineStr">
        <is>
          <t>verificacion retiro afluente</t>
        </is>
      </c>
      <c r="H902" s="25" t="inlineStr">
        <is>
          <t>de oficio</t>
        </is>
      </c>
      <c r="I902" s="25" t="n"/>
      <c r="J902" s="25" t="n"/>
      <c r="K902" s="25" t="n"/>
      <c r="L902" s="25" t="n"/>
      <c r="M902" s="25" t="n"/>
      <c r="N902" s="25" t="n"/>
      <c r="O902" s="25" t="n"/>
      <c r="P902" s="25" t="n"/>
      <c r="Q902" s="25" t="n"/>
      <c r="R902" s="25" t="n"/>
      <c r="S902" s="55" t="inlineStr">
        <is>
          <t>no reporta direccion del peticionario</t>
        </is>
      </c>
      <c r="T902" s="25" t="inlineStr">
        <is>
          <t>no reporta</t>
        </is>
      </c>
      <c r="U902" s="25" t="inlineStr">
        <is>
          <t>no reporta</t>
        </is>
      </c>
      <c r="V902" s="25" t="inlineStr">
        <is>
          <t>Iberica</t>
        </is>
      </c>
      <c r="W902" s="25" t="inlineStr">
        <is>
          <t>CL</t>
        </is>
      </c>
      <c r="X902" s="25" t="n">
        <v>27</v>
      </c>
      <c r="Y902" s="25" t="n"/>
      <c r="Z902" s="25" t="inlineStr">
        <is>
          <t>SUR</t>
        </is>
      </c>
      <c r="AA902" s="25" t="n"/>
      <c r="AB902" s="25" t="n"/>
      <c r="AC902" s="25" t="n"/>
      <c r="AD902" s="25" t="n"/>
      <c r="AE902" s="25" t="n"/>
      <c r="AF902" s="25" t="inlineStr">
        <is>
          <t>esmeraldal</t>
        </is>
      </c>
      <c r="AG902" s="25" t="inlineStr">
        <is>
          <t>calle 27 sur via ppal</t>
        </is>
      </c>
      <c r="AH902" s="25" t="inlineStr">
        <is>
          <t xml:space="preserve">no reporta </t>
        </is>
      </c>
      <c r="AI902" s="25" t="inlineStr">
        <is>
          <t>no reporta</t>
        </is>
      </c>
      <c r="AJ902" s="25" t="inlineStr">
        <is>
          <t>El Esmeraldal</t>
        </is>
      </c>
      <c r="AK902" s="25" t="n"/>
      <c r="AL902" s="25" t="n"/>
      <c r="AM902" s="25" t="n"/>
      <c r="AN902" s="25" t="n"/>
      <c r="AO902" s="25" t="n">
        <v>4</v>
      </c>
      <c r="AP902" s="34" t="n">
        <v>42577</v>
      </c>
      <c r="AQ902" s="25" t="n"/>
      <c r="AR902" s="46" t="n"/>
      <c r="AS902" s="25" t="n"/>
      <c r="AT902" s="25" t="inlineStr">
        <is>
          <t>Auto de archivo</t>
        </is>
      </c>
      <c r="AU902" s="25" t="n"/>
      <c r="AV902" s="87" t="n"/>
      <c r="AW902" s="87" t="n"/>
      <c r="AX902" s="87" t="n"/>
      <c r="AY902" s="87" t="n"/>
      <c r="AZ902" s="87" t="n"/>
      <c r="BA902" s="87" t="n"/>
      <c r="BB902" s="87" t="n"/>
      <c r="BC902" s="87" t="n"/>
      <c r="BD902" s="87" t="n"/>
      <c r="BE902" s="87" t="n"/>
      <c r="BF902" s="87" t="n"/>
      <c r="BG902" s="87" t="n"/>
      <c r="BH902" s="87" t="n"/>
      <c r="BI902" s="87" t="n"/>
      <c r="BJ902" s="87" t="n"/>
      <c r="BK902" s="87" t="n"/>
      <c r="BL902" s="87" t="n"/>
      <c r="BM902" s="87" t="n"/>
      <c r="BN902" s="87" t="n"/>
      <c r="BO902" s="87" t="n"/>
      <c r="BP902" s="87" t="n"/>
      <c r="BQ902" s="87" t="n"/>
      <c r="BR902" s="87" t="n"/>
      <c r="BS902" s="87" t="n"/>
      <c r="BT902" s="87" t="n"/>
      <c r="BU902" s="87" t="n"/>
      <c r="BV902" s="87" t="n"/>
      <c r="BW902" s="87" t="n"/>
      <c r="BX902" s="87" t="n"/>
      <c r="BY902" s="87" t="n"/>
      <c r="BZ902" s="87" t="n"/>
      <c r="CA902" s="87" t="n"/>
      <c r="CB902" s="87" t="n"/>
      <c r="CC902" s="87" t="n"/>
      <c r="CD902" s="87" t="n"/>
      <c r="CE902" s="87" t="n"/>
      <c r="CF902" s="87" t="n"/>
      <c r="CG902" s="87" t="n"/>
      <c r="CH902" s="87" t="n"/>
    </row>
    <row r="903">
      <c r="A903" s="25" t="inlineStr">
        <is>
          <t>900-2016</t>
        </is>
      </c>
      <c r="B903" s="25" t="inlineStr">
        <is>
          <t>402453-100-012244</t>
        </is>
      </c>
      <c r="C903" s="25" t="inlineStr">
        <is>
          <t>HÍDRICO</t>
        </is>
      </c>
      <c r="G903" s="25" t="inlineStr">
        <is>
          <t>verificacion retiro afluente</t>
        </is>
      </c>
      <c r="H903" s="25" t="inlineStr">
        <is>
          <t>de oficio</t>
        </is>
      </c>
      <c r="S903" s="55" t="inlineStr">
        <is>
          <t>no reporta direccion del peticionario</t>
        </is>
      </c>
      <c r="T903" s="25" t="inlineStr">
        <is>
          <t>no reporta</t>
        </is>
      </c>
      <c r="U903" s="25" t="inlineStr">
        <is>
          <t>no reporta</t>
        </is>
      </c>
      <c r="V903" s="25" t="inlineStr">
        <is>
          <t>siempre verde</t>
        </is>
      </c>
      <c r="W903" s="25" t="inlineStr">
        <is>
          <t>CL</t>
        </is>
      </c>
      <c r="X903" s="25" t="n">
        <v>27</v>
      </c>
      <c r="Z903" s="25" t="inlineStr">
        <is>
          <t>SUR</t>
        </is>
      </c>
      <c r="AF903" s="25" t="inlineStr">
        <is>
          <t>esmeraldal</t>
        </is>
      </c>
      <c r="AG903" s="25" t="inlineStr">
        <is>
          <t>calle 27 sur via ppal</t>
        </is>
      </c>
      <c r="AH903" s="25" t="inlineStr">
        <is>
          <t xml:space="preserve">no reporta </t>
        </is>
      </c>
      <c r="AI903" s="25" t="inlineStr">
        <is>
          <t>no reporta</t>
        </is>
      </c>
      <c r="AJ903" s="25" t="inlineStr">
        <is>
          <t>El Esmeraldal</t>
        </is>
      </c>
      <c r="AO903" s="25" t="n">
        <v>4</v>
      </c>
      <c r="AP903" s="34" t="n">
        <v>42577</v>
      </c>
      <c r="AQ903" s="34" t="n">
        <v>42574</v>
      </c>
      <c r="AR903" s="46" t="n"/>
      <c r="AT903" s="25" t="inlineStr">
        <is>
          <t>Auto de archivo</t>
        </is>
      </c>
    </row>
    <row r="904">
      <c r="A904" s="25" t="inlineStr">
        <is>
          <t>901-2016</t>
        </is>
      </c>
      <c r="B904" s="25" t="inlineStr">
        <is>
          <t>402452-160sae1806-14507</t>
        </is>
      </c>
      <c r="C904" s="25" t="inlineStr">
        <is>
          <t>HÍDRICO</t>
        </is>
      </c>
      <c r="G904" s="25" t="inlineStr">
        <is>
          <t xml:space="preserve">verificacion retiro afluente </t>
        </is>
      </c>
      <c r="H904" s="25" t="inlineStr">
        <is>
          <t>de oficio</t>
        </is>
      </c>
      <c r="S904" s="55" t="inlineStr">
        <is>
          <t>no reporta direccion del peticionario</t>
        </is>
      </c>
      <c r="T904" s="25" t="inlineStr">
        <is>
          <t>no reporta</t>
        </is>
      </c>
      <c r="U904" s="25" t="inlineStr">
        <is>
          <t>no reporta</t>
        </is>
      </c>
      <c r="V904" s="25" t="inlineStr">
        <is>
          <t>sepia</t>
        </is>
      </c>
      <c r="W904" s="25" t="inlineStr">
        <is>
          <t>CL</t>
        </is>
      </c>
      <c r="X904" s="25" t="n">
        <v>27</v>
      </c>
      <c r="Z904" s="25" t="inlineStr">
        <is>
          <t>SUR</t>
        </is>
      </c>
      <c r="AF904" s="25" t="inlineStr">
        <is>
          <t>esmeraldal</t>
        </is>
      </c>
      <c r="AG904" s="25" t="inlineStr">
        <is>
          <t>calle 27 sur via ppal</t>
        </is>
      </c>
      <c r="AH904" s="25" t="inlineStr">
        <is>
          <t xml:space="preserve">no reporta </t>
        </is>
      </c>
      <c r="AI904" s="25" t="inlineStr">
        <is>
          <t>no reporta</t>
        </is>
      </c>
      <c r="AJ904" s="25" t="inlineStr">
        <is>
          <t>El Esmeraldal</t>
        </is>
      </c>
      <c r="AO904" s="25" t="n">
        <v>4</v>
      </c>
      <c r="AP904" s="34" t="n">
        <v>42577</v>
      </c>
      <c r="AQ904" s="34" t="n">
        <v>42574</v>
      </c>
      <c r="AR904" s="46" t="n"/>
      <c r="AT904" s="25" t="inlineStr">
        <is>
          <t>Auto de archivo</t>
        </is>
      </c>
    </row>
    <row r="905">
      <c r="A905" s="25" t="inlineStr">
        <is>
          <t>902-2016</t>
        </is>
      </c>
      <c r="B905" s="25" t="n">
        <v>402451</v>
      </c>
      <c r="C905" s="25" t="inlineStr">
        <is>
          <t>HÍDRICO</t>
        </is>
      </c>
      <c r="G905" s="25" t="inlineStr">
        <is>
          <t xml:space="preserve">verificacion retiro afluente </t>
        </is>
      </c>
      <c r="H905" s="25" t="inlineStr">
        <is>
          <t>de oficio</t>
        </is>
      </c>
      <c r="S905" s="55" t="inlineStr">
        <is>
          <t>no reporta direccion del peticionario</t>
        </is>
      </c>
      <c r="T905" s="25" t="inlineStr">
        <is>
          <t>no reporta</t>
        </is>
      </c>
      <c r="U905" s="25" t="inlineStr">
        <is>
          <t>no reporta</t>
        </is>
      </c>
      <c r="V905" s="25" t="inlineStr">
        <is>
          <t>tramontana</t>
        </is>
      </c>
      <c r="W905" s="25" t="inlineStr">
        <is>
          <t>CL</t>
        </is>
      </c>
      <c r="X905" s="25" t="n">
        <v>27</v>
      </c>
      <c r="Z905" s="25" t="inlineStr">
        <is>
          <t>SUR</t>
        </is>
      </c>
      <c r="AF905" s="25" t="inlineStr">
        <is>
          <t>esmeraldal</t>
        </is>
      </c>
      <c r="AG905" s="25" t="inlineStr">
        <is>
          <t>calle 27 sur via ppal</t>
        </is>
      </c>
      <c r="AH905" s="25" t="inlineStr">
        <is>
          <t xml:space="preserve">no reporta </t>
        </is>
      </c>
      <c r="AI905" s="25" t="inlineStr">
        <is>
          <t>no reporta</t>
        </is>
      </c>
      <c r="AJ905" s="25" t="inlineStr">
        <is>
          <t>El Esmeraldal</t>
        </is>
      </c>
      <c r="AO905" s="25" t="n">
        <v>4</v>
      </c>
      <c r="AP905" s="34" t="n">
        <v>42577</v>
      </c>
      <c r="AQ905" s="34" t="n">
        <v>42574</v>
      </c>
      <c r="AR905" s="46" t="n"/>
      <c r="AT905" s="25" t="inlineStr">
        <is>
          <t>Auto de archivo</t>
        </is>
      </c>
    </row>
    <row r="906" customFormat="1" s="86">
      <c r="A906" s="25" t="inlineStr">
        <is>
          <t>903-2016</t>
        </is>
      </c>
      <c r="B906" s="25" t="inlineStr">
        <is>
          <t>Archivado como 529-2016</t>
        </is>
      </c>
      <c r="C906" s="25" t="inlineStr">
        <is>
          <t>HÍDRICO</t>
        </is>
      </c>
      <c r="D906" s="25" t="n"/>
      <c r="E906" s="25" t="n"/>
      <c r="F906" s="25" t="n"/>
      <c r="G906" s="25" t="inlineStr">
        <is>
          <t xml:space="preserve">verificacion retiro afluente </t>
        </is>
      </c>
      <c r="H906" s="25" t="inlineStr">
        <is>
          <t>de oficio</t>
        </is>
      </c>
      <c r="I906" s="25" t="n"/>
      <c r="J906" s="25" t="n"/>
      <c r="K906" s="25" t="n"/>
      <c r="L906" s="25" t="n"/>
      <c r="M906" s="25" t="n"/>
      <c r="N906" s="25" t="n"/>
      <c r="O906" s="25" t="n"/>
      <c r="P906" s="25" t="n"/>
      <c r="Q906" s="25" t="n"/>
      <c r="R906" s="25" t="n"/>
      <c r="S906" s="55" t="inlineStr">
        <is>
          <t>no reporta direccion del peticionario</t>
        </is>
      </c>
      <c r="T906" s="25" t="inlineStr">
        <is>
          <t>no reporta</t>
        </is>
      </c>
      <c r="U906" s="25" t="inlineStr">
        <is>
          <t>no reporta</t>
        </is>
      </c>
      <c r="V906" s="25" t="inlineStr">
        <is>
          <t>brezzo</t>
        </is>
      </c>
      <c r="W906" s="25" t="inlineStr">
        <is>
          <t>CL</t>
        </is>
      </c>
      <c r="X906" s="25" t="n">
        <v>27</v>
      </c>
      <c r="Y906" s="25" t="n"/>
      <c r="Z906" s="25" t="inlineStr">
        <is>
          <t>SUR</t>
        </is>
      </c>
      <c r="AA906" s="25" t="n"/>
      <c r="AB906" s="25" t="n"/>
      <c r="AC906" s="25" t="n"/>
      <c r="AD906" s="25" t="n"/>
      <c r="AE906" s="25" t="n"/>
      <c r="AF906" s="25" t="inlineStr">
        <is>
          <t>esmeraldal</t>
        </is>
      </c>
      <c r="AG906" s="25" t="inlineStr">
        <is>
          <t>calle 27 sur via ppal</t>
        </is>
      </c>
      <c r="AH906" s="25" t="inlineStr">
        <is>
          <t xml:space="preserve">no reporta </t>
        </is>
      </c>
      <c r="AI906" s="25" t="inlineStr">
        <is>
          <t>no reporta</t>
        </is>
      </c>
      <c r="AJ906" s="25" t="inlineStr">
        <is>
          <t>El Esmeraldal</t>
        </is>
      </c>
      <c r="AK906" s="25" t="n"/>
      <c r="AL906" s="25" t="n"/>
      <c r="AM906" s="25" t="n"/>
      <c r="AN906" s="25" t="n"/>
      <c r="AO906" s="25" t="n">
        <v>4</v>
      </c>
      <c r="AP906" s="34" t="n">
        <v>42577</v>
      </c>
      <c r="AQ906" s="25" t="n"/>
      <c r="AR906" s="46" t="n"/>
      <c r="AS906" s="25" t="n"/>
      <c r="AT906" s="25" t="inlineStr">
        <is>
          <t>Auto de archivo</t>
        </is>
      </c>
      <c r="AU906" s="25" t="n"/>
      <c r="AV906" s="87" t="n"/>
      <c r="AW906" s="87" t="n"/>
      <c r="AX906" s="87" t="n"/>
      <c r="AY906" s="87" t="n"/>
      <c r="AZ906" s="87" t="n"/>
      <c r="BA906" s="87" t="n"/>
      <c r="BB906" s="87" t="n"/>
      <c r="BC906" s="87" t="n"/>
      <c r="BD906" s="87" t="n"/>
      <c r="BE906" s="87" t="n"/>
      <c r="BF906" s="87" t="n"/>
      <c r="BG906" s="87" t="n"/>
      <c r="BH906" s="87" t="n"/>
      <c r="BI906" s="87" t="n"/>
      <c r="BJ906" s="87" t="n"/>
      <c r="BK906" s="87" t="n"/>
      <c r="BL906" s="87" t="n"/>
      <c r="BM906" s="87" t="n"/>
      <c r="BN906" s="87" t="n"/>
      <c r="BO906" s="87" t="n"/>
      <c r="BP906" s="87" t="n"/>
      <c r="BQ906" s="87" t="n"/>
      <c r="BR906" s="87" t="n"/>
      <c r="BS906" s="87" t="n"/>
      <c r="BT906" s="87" t="n"/>
      <c r="BU906" s="87" t="n"/>
      <c r="BV906" s="87" t="n"/>
      <c r="BW906" s="87" t="n"/>
      <c r="BX906" s="87" t="n"/>
      <c r="BY906" s="87" t="n"/>
      <c r="BZ906" s="87" t="n"/>
      <c r="CA906" s="87" t="n"/>
      <c r="CB906" s="87" t="n"/>
      <c r="CC906" s="87" t="n"/>
      <c r="CD906" s="87" t="n"/>
      <c r="CE906" s="87" t="n"/>
      <c r="CF906" s="87" t="n"/>
      <c r="CG906" s="87" t="n"/>
      <c r="CH906" s="87" t="n"/>
    </row>
    <row r="907" customFormat="1" s="86">
      <c r="A907" s="25" t="inlineStr">
        <is>
          <t>904-2016</t>
        </is>
      </c>
      <c r="B907" s="25" t="inlineStr">
        <is>
          <t>Archivado como 530-2016</t>
        </is>
      </c>
      <c r="C907" s="25" t="inlineStr">
        <is>
          <t>HÍDRICO</t>
        </is>
      </c>
      <c r="D907" s="25" t="n"/>
      <c r="E907" s="25" t="n"/>
      <c r="F907" s="25" t="n"/>
      <c r="G907" s="25" t="inlineStr">
        <is>
          <t xml:space="preserve">verificacion retiro afluente </t>
        </is>
      </c>
      <c r="H907" s="25" t="inlineStr">
        <is>
          <t>de oficio</t>
        </is>
      </c>
      <c r="I907" s="25" t="n"/>
      <c r="J907" s="25" t="n"/>
      <c r="K907" s="25" t="n"/>
      <c r="L907" s="25" t="n"/>
      <c r="M907" s="25" t="n"/>
      <c r="N907" s="25" t="n"/>
      <c r="O907" s="25" t="n"/>
      <c r="P907" s="25" t="n"/>
      <c r="Q907" s="25" t="n"/>
      <c r="R907" s="25" t="n"/>
      <c r="S907" s="55" t="inlineStr">
        <is>
          <t>no reporta direccion del peticionario</t>
        </is>
      </c>
      <c r="T907" s="25" t="inlineStr">
        <is>
          <t>no reporta</t>
        </is>
      </c>
      <c r="U907" s="25" t="inlineStr">
        <is>
          <t>no reporta</t>
        </is>
      </c>
      <c r="V907" s="25" t="inlineStr">
        <is>
          <t>tierra grata</t>
        </is>
      </c>
      <c r="W907" s="25" t="inlineStr">
        <is>
          <t>CL</t>
        </is>
      </c>
      <c r="X907" s="25" t="n">
        <v>27</v>
      </c>
      <c r="Y907" s="25" t="n"/>
      <c r="Z907" s="25" t="inlineStr">
        <is>
          <t>SUR</t>
        </is>
      </c>
      <c r="AA907" s="25" t="n"/>
      <c r="AB907" s="25" t="n"/>
      <c r="AC907" s="25" t="n"/>
      <c r="AD907" s="25" t="n"/>
      <c r="AE907" s="25" t="n"/>
      <c r="AF907" s="25" t="inlineStr">
        <is>
          <t>esmeraldal</t>
        </is>
      </c>
      <c r="AG907" s="25" t="inlineStr">
        <is>
          <t>calle 27 sur via ppal</t>
        </is>
      </c>
      <c r="AH907" s="25" t="inlineStr">
        <is>
          <t xml:space="preserve">no reporta </t>
        </is>
      </c>
      <c r="AI907" s="25" t="inlineStr">
        <is>
          <t>no reporta</t>
        </is>
      </c>
      <c r="AJ907" s="25" t="inlineStr">
        <is>
          <t>El Esmeraldal</t>
        </is>
      </c>
      <c r="AK907" s="25" t="n"/>
      <c r="AL907" s="25" t="n"/>
      <c r="AM907" s="25" t="n"/>
      <c r="AN907" s="25" t="n"/>
      <c r="AO907" s="25" t="n">
        <v>4</v>
      </c>
      <c r="AP907" s="34" t="n">
        <v>42577</v>
      </c>
      <c r="AQ907" s="25" t="n"/>
      <c r="AR907" s="46" t="n"/>
      <c r="AS907" s="25" t="n"/>
      <c r="AT907" s="25" t="inlineStr">
        <is>
          <t>Auto de archivo</t>
        </is>
      </c>
      <c r="AU907" s="25" t="n"/>
      <c r="AV907" s="87" t="n"/>
      <c r="AW907" s="87" t="n"/>
      <c r="AX907" s="87" t="n"/>
      <c r="AY907" s="87" t="n"/>
      <c r="AZ907" s="87" t="n"/>
      <c r="BA907" s="87" t="n"/>
      <c r="BB907" s="87" t="n"/>
      <c r="BC907" s="87" t="n"/>
      <c r="BD907" s="87" t="n"/>
      <c r="BE907" s="87" t="n"/>
      <c r="BF907" s="87" t="n"/>
      <c r="BG907" s="87" t="n"/>
      <c r="BH907" s="87" t="n"/>
      <c r="BI907" s="87" t="n"/>
      <c r="BJ907" s="87" t="n"/>
      <c r="BK907" s="87" t="n"/>
      <c r="BL907" s="87" t="n"/>
      <c r="BM907" s="87" t="n"/>
      <c r="BN907" s="87" t="n"/>
      <c r="BO907" s="87" t="n"/>
      <c r="BP907" s="87" t="n"/>
      <c r="BQ907" s="87" t="n"/>
      <c r="BR907" s="87" t="n"/>
      <c r="BS907" s="87" t="n"/>
      <c r="BT907" s="87" t="n"/>
      <c r="BU907" s="87" t="n"/>
      <c r="BV907" s="87" t="n"/>
      <c r="BW907" s="87" t="n"/>
      <c r="BX907" s="87" t="n"/>
      <c r="BY907" s="87" t="n"/>
      <c r="BZ907" s="87" t="n"/>
      <c r="CA907" s="87" t="n"/>
      <c r="CB907" s="87" t="n"/>
      <c r="CC907" s="87" t="n"/>
      <c r="CD907" s="87" t="n"/>
      <c r="CE907" s="87" t="n"/>
      <c r="CF907" s="87" t="n"/>
      <c r="CG907" s="87" t="n"/>
      <c r="CH907" s="87" t="n"/>
    </row>
    <row r="908" customFormat="1" s="86">
      <c r="A908" s="25" t="inlineStr">
        <is>
          <t>905-2016</t>
        </is>
      </c>
      <c r="B908" s="25" t="inlineStr">
        <is>
          <t>Archivado como 531-2016</t>
        </is>
      </c>
      <c r="C908" s="25" t="inlineStr">
        <is>
          <t>HÍDRICO</t>
        </is>
      </c>
      <c r="D908" s="25" t="n"/>
      <c r="E908" s="25" t="n"/>
      <c r="F908" s="25" t="n"/>
      <c r="G908" s="25" t="inlineStr">
        <is>
          <t xml:space="preserve">verificacion retiro afluente </t>
        </is>
      </c>
      <c r="H908" s="25" t="inlineStr">
        <is>
          <t>de oficio</t>
        </is>
      </c>
      <c r="I908" s="25" t="n"/>
      <c r="J908" s="25" t="n"/>
      <c r="K908" s="25" t="n"/>
      <c r="L908" s="25" t="n"/>
      <c r="M908" s="25" t="n"/>
      <c r="N908" s="25" t="n"/>
      <c r="O908" s="25" t="n"/>
      <c r="P908" s="25" t="n"/>
      <c r="Q908" s="25" t="n"/>
      <c r="R908" s="25" t="n"/>
      <c r="S908" s="55" t="inlineStr">
        <is>
          <t>no reporta direccion del peticionario</t>
        </is>
      </c>
      <c r="T908" s="25" t="inlineStr">
        <is>
          <t>no reporta</t>
        </is>
      </c>
      <c r="U908" s="25" t="inlineStr">
        <is>
          <t>no reporta</t>
        </is>
      </c>
      <c r="V908" s="25" t="inlineStr">
        <is>
          <t>arboleda del esmeraldal</t>
        </is>
      </c>
      <c r="W908" s="25" t="inlineStr">
        <is>
          <t>CL</t>
        </is>
      </c>
      <c r="X908" s="25" t="n">
        <v>27</v>
      </c>
      <c r="Y908" s="25" t="n"/>
      <c r="Z908" s="25" t="inlineStr">
        <is>
          <t>SUR</t>
        </is>
      </c>
      <c r="AA908" s="25" t="n"/>
      <c r="AB908" s="25" t="n"/>
      <c r="AC908" s="25" t="n"/>
      <c r="AD908" s="25" t="n"/>
      <c r="AE908" s="25" t="n"/>
      <c r="AF908" s="25" t="inlineStr">
        <is>
          <t>esmeraldal</t>
        </is>
      </c>
      <c r="AG908" s="25" t="inlineStr">
        <is>
          <t>calle 27 sur via ppal</t>
        </is>
      </c>
      <c r="AH908" s="25" t="inlineStr">
        <is>
          <t xml:space="preserve">no reporta </t>
        </is>
      </c>
      <c r="AI908" s="25" t="inlineStr">
        <is>
          <t>no reporta</t>
        </is>
      </c>
      <c r="AJ908" s="25" t="inlineStr">
        <is>
          <t>El Esmeraldal</t>
        </is>
      </c>
      <c r="AK908" s="25" t="n"/>
      <c r="AL908" s="25" t="n"/>
      <c r="AM908" s="25" t="n"/>
      <c r="AN908" s="25" t="n"/>
      <c r="AO908" s="25" t="n">
        <v>4</v>
      </c>
      <c r="AP908" s="34" t="n">
        <v>42577</v>
      </c>
      <c r="AQ908" s="25" t="n"/>
      <c r="AR908" s="46" t="n"/>
      <c r="AS908" s="25" t="n"/>
      <c r="AT908" s="25" t="inlineStr">
        <is>
          <t>Auto de archivo</t>
        </is>
      </c>
      <c r="AU908" s="25" t="n"/>
      <c r="AV908" s="87" t="n"/>
      <c r="AW908" s="87" t="n"/>
      <c r="AX908" s="87" t="n"/>
      <c r="AY908" s="87" t="n"/>
      <c r="AZ908" s="87" t="n"/>
      <c r="BA908" s="87" t="n"/>
      <c r="BB908" s="87" t="n"/>
      <c r="BC908" s="87" t="n"/>
      <c r="BD908" s="87" t="n"/>
      <c r="BE908" s="87" t="n"/>
      <c r="BF908" s="87" t="n"/>
      <c r="BG908" s="87" t="n"/>
      <c r="BH908" s="87" t="n"/>
      <c r="BI908" s="87" t="n"/>
      <c r="BJ908" s="87" t="n"/>
      <c r="BK908" s="87" t="n"/>
      <c r="BL908" s="87" t="n"/>
      <c r="BM908" s="87" t="n"/>
      <c r="BN908" s="87" t="n"/>
      <c r="BO908" s="87" t="n"/>
      <c r="BP908" s="87" t="n"/>
      <c r="BQ908" s="87" t="n"/>
      <c r="BR908" s="87" t="n"/>
      <c r="BS908" s="87" t="n"/>
      <c r="BT908" s="87" t="n"/>
      <c r="BU908" s="87" t="n"/>
      <c r="BV908" s="87" t="n"/>
      <c r="BW908" s="87" t="n"/>
      <c r="BX908" s="87" t="n"/>
      <c r="BY908" s="87" t="n"/>
      <c r="BZ908" s="87" t="n"/>
      <c r="CA908" s="87" t="n"/>
      <c r="CB908" s="87" t="n"/>
      <c r="CC908" s="87" t="n"/>
      <c r="CD908" s="87" t="n"/>
      <c r="CE908" s="87" t="n"/>
      <c r="CF908" s="87" t="n"/>
      <c r="CG908" s="87" t="n"/>
      <c r="CH908" s="87" t="n"/>
    </row>
    <row r="909" customFormat="1" s="86">
      <c r="A909" s="25" t="inlineStr">
        <is>
          <t>906-2016</t>
        </is>
      </c>
      <c r="B909" s="25" t="inlineStr">
        <is>
          <t>Archivado como 532-2016</t>
        </is>
      </c>
      <c r="C909" s="25" t="inlineStr">
        <is>
          <t>HÍDRICO</t>
        </is>
      </c>
      <c r="D909" s="25" t="n"/>
      <c r="E909" s="25" t="n"/>
      <c r="F909" s="25" t="n"/>
      <c r="G909" s="25" t="inlineStr">
        <is>
          <t xml:space="preserve">verificacion retiro afluente </t>
        </is>
      </c>
      <c r="H909" s="25" t="inlineStr">
        <is>
          <t>de oficio</t>
        </is>
      </c>
      <c r="I909" s="25" t="n"/>
      <c r="J909" s="25" t="n"/>
      <c r="K909" s="25" t="n"/>
      <c r="L909" s="25" t="n"/>
      <c r="M909" s="25" t="n"/>
      <c r="N909" s="25" t="n"/>
      <c r="O909" s="25" t="n"/>
      <c r="P909" s="25" t="n"/>
      <c r="Q909" s="25" t="n"/>
      <c r="R909" s="25" t="n"/>
      <c r="S909" s="55" t="inlineStr">
        <is>
          <t>no reporta direccion del peticionario</t>
        </is>
      </c>
      <c r="T909" s="25" t="inlineStr">
        <is>
          <t>no reporta</t>
        </is>
      </c>
      <c r="U909" s="25" t="inlineStr">
        <is>
          <t>no reporta</t>
        </is>
      </c>
      <c r="V909" s="25" t="inlineStr">
        <is>
          <t>reserva san jorge</t>
        </is>
      </c>
      <c r="W909" s="25" t="inlineStr">
        <is>
          <t>CL</t>
        </is>
      </c>
      <c r="X909" s="25" t="n">
        <v>27</v>
      </c>
      <c r="Y909" s="25" t="n"/>
      <c r="Z909" s="25" t="inlineStr">
        <is>
          <t>SUR</t>
        </is>
      </c>
      <c r="AA909" s="25" t="n"/>
      <c r="AB909" s="25" t="n"/>
      <c r="AC909" s="25" t="n"/>
      <c r="AD909" s="25" t="n"/>
      <c r="AE909" s="25" t="n"/>
      <c r="AF909" s="25" t="inlineStr">
        <is>
          <t>esmeraldal</t>
        </is>
      </c>
      <c r="AG909" s="25" t="inlineStr">
        <is>
          <t>calle 27 sur via ppal</t>
        </is>
      </c>
      <c r="AH909" s="25" t="inlineStr">
        <is>
          <t xml:space="preserve">no reporta </t>
        </is>
      </c>
      <c r="AI909" s="25" t="inlineStr">
        <is>
          <t>no reporta</t>
        </is>
      </c>
      <c r="AJ909" s="25" t="inlineStr">
        <is>
          <t>El Esmeraldal</t>
        </is>
      </c>
      <c r="AK909" s="25" t="n"/>
      <c r="AL909" s="25" t="n"/>
      <c r="AM909" s="25" t="n"/>
      <c r="AN909" s="25" t="n"/>
      <c r="AO909" s="25" t="n">
        <v>4</v>
      </c>
      <c r="AP909" s="34" t="n">
        <v>42577</v>
      </c>
      <c r="AQ909" s="25" t="n"/>
      <c r="AR909" s="46" t="n"/>
      <c r="AS909" s="25" t="n"/>
      <c r="AT909" s="25" t="inlineStr">
        <is>
          <t>Auto de archivo</t>
        </is>
      </c>
      <c r="AU909" s="25" t="n"/>
      <c r="AV909" s="87" t="n"/>
      <c r="AW909" s="87" t="n"/>
      <c r="AX909" s="87" t="n"/>
      <c r="AY909" s="87" t="n"/>
      <c r="AZ909" s="87" t="n"/>
      <c r="BA909" s="87" t="n"/>
      <c r="BB909" s="87" t="n"/>
      <c r="BC909" s="87" t="n"/>
      <c r="BD909" s="87" t="n"/>
      <c r="BE909" s="87" t="n"/>
      <c r="BF909" s="87" t="n"/>
      <c r="BG909" s="87" t="n"/>
      <c r="BH909" s="87" t="n"/>
      <c r="BI909" s="87" t="n"/>
      <c r="BJ909" s="87" t="n"/>
      <c r="BK909" s="87" t="n"/>
      <c r="BL909" s="87" t="n"/>
      <c r="BM909" s="87" t="n"/>
      <c r="BN909" s="87" t="n"/>
      <c r="BO909" s="87" t="n"/>
      <c r="BP909" s="87" t="n"/>
      <c r="BQ909" s="87" t="n"/>
      <c r="BR909" s="87" t="n"/>
      <c r="BS909" s="87" t="n"/>
      <c r="BT909" s="87" t="n"/>
      <c r="BU909" s="87" t="n"/>
      <c r="BV909" s="87" t="n"/>
      <c r="BW909" s="87" t="n"/>
      <c r="BX909" s="87" t="n"/>
      <c r="BY909" s="87" t="n"/>
      <c r="BZ909" s="87" t="n"/>
      <c r="CA909" s="87" t="n"/>
      <c r="CB909" s="87" t="n"/>
      <c r="CC909" s="87" t="n"/>
      <c r="CD909" s="87" t="n"/>
      <c r="CE909" s="87" t="n"/>
      <c r="CF909" s="87" t="n"/>
      <c r="CG909" s="87" t="n"/>
      <c r="CH909" s="87" t="n"/>
    </row>
    <row r="910" customFormat="1" s="86">
      <c r="A910" s="25" t="inlineStr">
        <is>
          <t>907-2016</t>
        </is>
      </c>
      <c r="B910" s="25" t="inlineStr">
        <is>
          <t>Archivado como 533-2016</t>
        </is>
      </c>
      <c r="C910" s="25" t="inlineStr">
        <is>
          <t>HÍDRICO</t>
        </is>
      </c>
      <c r="D910" s="25" t="n"/>
      <c r="E910" s="25" t="n"/>
      <c r="F910" s="25" t="n"/>
      <c r="G910" s="25" t="inlineStr">
        <is>
          <t xml:space="preserve">verificacion retiro afluente </t>
        </is>
      </c>
      <c r="H910" s="25" t="inlineStr">
        <is>
          <t>de oficio</t>
        </is>
      </c>
      <c r="I910" s="25" t="n"/>
      <c r="J910" s="25" t="n"/>
      <c r="K910" s="25" t="n"/>
      <c r="L910" s="25" t="n"/>
      <c r="M910" s="25" t="n"/>
      <c r="N910" s="25" t="n"/>
      <c r="O910" s="25" t="n"/>
      <c r="P910" s="25" t="n"/>
      <c r="Q910" s="25" t="n"/>
      <c r="R910" s="25" t="n"/>
      <c r="S910" s="55" t="inlineStr">
        <is>
          <t>no reporta direccion del peticionario</t>
        </is>
      </c>
      <c r="T910" s="25" t="inlineStr">
        <is>
          <t>no reporta</t>
        </is>
      </c>
      <c r="U910" s="25" t="inlineStr">
        <is>
          <t>no reporta</t>
        </is>
      </c>
      <c r="V910" s="25" t="inlineStr">
        <is>
          <t>altos del esmeraldal</t>
        </is>
      </c>
      <c r="W910" s="25" t="inlineStr">
        <is>
          <t>CL</t>
        </is>
      </c>
      <c r="X910" s="25" t="n">
        <v>27</v>
      </c>
      <c r="Y910" s="25" t="n"/>
      <c r="Z910" s="25" t="inlineStr">
        <is>
          <t>SUR</t>
        </is>
      </c>
      <c r="AA910" s="25" t="n"/>
      <c r="AB910" s="25" t="n"/>
      <c r="AC910" s="25" t="n"/>
      <c r="AD910" s="25" t="n"/>
      <c r="AE910" s="25" t="n"/>
      <c r="AF910" s="25" t="inlineStr">
        <is>
          <t>esmeraldal</t>
        </is>
      </c>
      <c r="AG910" s="25" t="inlineStr">
        <is>
          <t>calle 27 sur via ppal</t>
        </is>
      </c>
      <c r="AH910" s="25" t="inlineStr">
        <is>
          <t xml:space="preserve">no reporta </t>
        </is>
      </c>
      <c r="AI910" s="25" t="inlineStr">
        <is>
          <t>no reporta</t>
        </is>
      </c>
      <c r="AJ910" s="25" t="inlineStr">
        <is>
          <t>El Esmeraldal</t>
        </is>
      </c>
      <c r="AK910" s="25" t="n"/>
      <c r="AL910" s="25" t="n"/>
      <c r="AM910" s="25" t="n"/>
      <c r="AN910" s="25" t="n"/>
      <c r="AO910" s="25" t="n">
        <v>4</v>
      </c>
      <c r="AP910" s="34" t="n">
        <v>42577</v>
      </c>
      <c r="AQ910" s="25" t="n"/>
      <c r="AR910" s="46" t="n"/>
      <c r="AS910" s="25" t="n"/>
      <c r="AT910" s="25" t="inlineStr">
        <is>
          <t>Auto de archivo</t>
        </is>
      </c>
      <c r="AU910" s="25" t="n"/>
      <c r="AV910" s="87" t="n"/>
      <c r="AW910" s="87" t="n"/>
      <c r="AX910" s="87" t="n"/>
      <c r="AY910" s="87" t="n"/>
      <c r="AZ910" s="87" t="n"/>
      <c r="BA910" s="87" t="n"/>
      <c r="BB910" s="87" t="n"/>
      <c r="BC910" s="87" t="n"/>
      <c r="BD910" s="87" t="n"/>
      <c r="BE910" s="87" t="n"/>
      <c r="BF910" s="87" t="n"/>
      <c r="BG910" s="87" t="n"/>
      <c r="BH910" s="87" t="n"/>
      <c r="BI910" s="87" t="n"/>
      <c r="BJ910" s="87" t="n"/>
      <c r="BK910" s="87" t="n"/>
      <c r="BL910" s="87" t="n"/>
      <c r="BM910" s="87" t="n"/>
      <c r="BN910" s="87" t="n"/>
      <c r="BO910" s="87" t="n"/>
      <c r="BP910" s="87" t="n"/>
      <c r="BQ910" s="87" t="n"/>
      <c r="BR910" s="87" t="n"/>
      <c r="BS910" s="87" t="n"/>
      <c r="BT910" s="87" t="n"/>
      <c r="BU910" s="87" t="n"/>
      <c r="BV910" s="87" t="n"/>
      <c r="BW910" s="87" t="n"/>
      <c r="BX910" s="87" t="n"/>
      <c r="BY910" s="87" t="n"/>
      <c r="BZ910" s="87" t="n"/>
      <c r="CA910" s="87" t="n"/>
      <c r="CB910" s="87" t="n"/>
      <c r="CC910" s="87" t="n"/>
      <c r="CD910" s="87" t="n"/>
      <c r="CE910" s="87" t="n"/>
      <c r="CF910" s="87" t="n"/>
      <c r="CG910" s="87" t="n"/>
      <c r="CH910" s="87" t="n"/>
    </row>
    <row r="911" customFormat="1" s="86">
      <c r="A911" s="25" t="inlineStr">
        <is>
          <t>908-2016</t>
        </is>
      </c>
      <c r="B911" s="25" t="inlineStr">
        <is>
          <t>Archivado como 534-2016</t>
        </is>
      </c>
      <c r="C911" s="25" t="inlineStr">
        <is>
          <t>HÍDRICO</t>
        </is>
      </c>
      <c r="D911" s="25" t="n"/>
      <c r="E911" s="25" t="n"/>
      <c r="F911" s="25" t="n"/>
      <c r="G911" s="25" t="inlineStr">
        <is>
          <t xml:space="preserve">verificacion retiro afluente </t>
        </is>
      </c>
      <c r="H911" s="25" t="inlineStr">
        <is>
          <t>de oficio</t>
        </is>
      </c>
      <c r="I911" s="25" t="n"/>
      <c r="J911" s="25" t="n"/>
      <c r="K911" s="25" t="n"/>
      <c r="L911" s="25" t="n"/>
      <c r="M911" s="25" t="n"/>
      <c r="N911" s="25" t="n"/>
      <c r="O911" s="25" t="n"/>
      <c r="P911" s="25" t="n"/>
      <c r="Q911" s="25" t="n"/>
      <c r="R911" s="25" t="n"/>
      <c r="S911" s="55" t="inlineStr">
        <is>
          <t>no reporta direccion del peticionario</t>
        </is>
      </c>
      <c r="T911" s="25" t="inlineStr">
        <is>
          <t>no reporta</t>
        </is>
      </c>
      <c r="U911" s="25" t="inlineStr">
        <is>
          <t>no reporta</t>
        </is>
      </c>
      <c r="V911" s="25" t="inlineStr">
        <is>
          <t>positano</t>
        </is>
      </c>
      <c r="W911" s="25" t="inlineStr">
        <is>
          <t>CL</t>
        </is>
      </c>
      <c r="X911" s="25" t="n">
        <v>27</v>
      </c>
      <c r="Y911" s="25" t="n"/>
      <c r="Z911" s="25" t="inlineStr">
        <is>
          <t>SUR</t>
        </is>
      </c>
      <c r="AA911" s="25" t="n"/>
      <c r="AB911" s="25" t="n"/>
      <c r="AC911" s="25" t="n"/>
      <c r="AD911" s="25" t="n"/>
      <c r="AE911" s="25" t="n"/>
      <c r="AF911" s="25" t="inlineStr">
        <is>
          <t>esmeraldal</t>
        </is>
      </c>
      <c r="AG911" s="25" t="inlineStr">
        <is>
          <t>calle 27 sur via ppal</t>
        </is>
      </c>
      <c r="AH911" s="25" t="inlineStr">
        <is>
          <t xml:space="preserve">no reporta </t>
        </is>
      </c>
      <c r="AI911" s="25" t="inlineStr">
        <is>
          <t>no reporta</t>
        </is>
      </c>
      <c r="AJ911" s="25" t="inlineStr">
        <is>
          <t>El Esmeraldal</t>
        </is>
      </c>
      <c r="AK911" s="25" t="n"/>
      <c r="AL911" s="25" t="n"/>
      <c r="AM911" s="25" t="n"/>
      <c r="AN911" s="25" t="n"/>
      <c r="AO911" s="25" t="n">
        <v>4</v>
      </c>
      <c r="AP911" s="34" t="n">
        <v>42577</v>
      </c>
      <c r="AQ911" s="25" t="n"/>
      <c r="AR911" s="46" t="n"/>
      <c r="AS911" s="25" t="n"/>
      <c r="AT911" s="25" t="inlineStr">
        <is>
          <t>Auto de archivo</t>
        </is>
      </c>
      <c r="AU911" s="25" t="n"/>
      <c r="AV911" s="87" t="n"/>
      <c r="AW911" s="87" t="n"/>
      <c r="AX911" s="87" t="n"/>
      <c r="AY911" s="87" t="n"/>
      <c r="AZ911" s="87" t="n"/>
      <c r="BA911" s="87" t="n"/>
      <c r="BB911" s="87" t="n"/>
      <c r="BC911" s="87" t="n"/>
      <c r="BD911" s="87" t="n"/>
      <c r="BE911" s="87" t="n"/>
      <c r="BF911" s="87" t="n"/>
      <c r="BG911" s="87" t="n"/>
      <c r="BH911" s="87" t="n"/>
      <c r="BI911" s="87" t="n"/>
      <c r="BJ911" s="87" t="n"/>
      <c r="BK911" s="87" t="n"/>
      <c r="BL911" s="87" t="n"/>
      <c r="BM911" s="87" t="n"/>
      <c r="BN911" s="87" t="n"/>
      <c r="BO911" s="87" t="n"/>
      <c r="BP911" s="87" t="n"/>
      <c r="BQ911" s="87" t="n"/>
      <c r="BR911" s="87" t="n"/>
      <c r="BS911" s="87" t="n"/>
      <c r="BT911" s="87" t="n"/>
      <c r="BU911" s="87" t="n"/>
      <c r="BV911" s="87" t="n"/>
      <c r="BW911" s="87" t="n"/>
      <c r="BX911" s="87" t="n"/>
      <c r="BY911" s="87" t="n"/>
      <c r="BZ911" s="87" t="n"/>
      <c r="CA911" s="87" t="n"/>
      <c r="CB911" s="87" t="n"/>
      <c r="CC911" s="87" t="n"/>
      <c r="CD911" s="87" t="n"/>
      <c r="CE911" s="87" t="n"/>
      <c r="CF911" s="87" t="n"/>
      <c r="CG911" s="87" t="n"/>
      <c r="CH911" s="87" t="n"/>
    </row>
    <row r="912" customFormat="1" s="86">
      <c r="A912" s="25" t="inlineStr">
        <is>
          <t>909-2016</t>
        </is>
      </c>
      <c r="B912" s="25" t="inlineStr">
        <is>
          <t>Archivado como 535-2016</t>
        </is>
      </c>
      <c r="C912" s="25" t="inlineStr">
        <is>
          <t>HÍDRICO</t>
        </is>
      </c>
      <c r="D912" s="25" t="n"/>
      <c r="E912" s="25" t="n"/>
      <c r="F912" s="25" t="n"/>
      <c r="G912" s="25" t="inlineStr">
        <is>
          <t xml:space="preserve">verificacion retiro afluente </t>
        </is>
      </c>
      <c r="H912" s="25" t="inlineStr">
        <is>
          <t>de oficio</t>
        </is>
      </c>
      <c r="I912" s="25" t="n"/>
      <c r="J912" s="25" t="n"/>
      <c r="K912" s="25" t="n"/>
      <c r="L912" s="25" t="n"/>
      <c r="M912" s="25" t="n"/>
      <c r="N912" s="25" t="n"/>
      <c r="O912" s="25" t="n"/>
      <c r="P912" s="25" t="n"/>
      <c r="Q912" s="25" t="n"/>
      <c r="R912" s="25" t="n"/>
      <c r="S912" s="55" t="inlineStr">
        <is>
          <t>no reporta direccion del peticionario</t>
        </is>
      </c>
      <c r="T912" s="25" t="inlineStr">
        <is>
          <t>no reporta</t>
        </is>
      </c>
      <c r="U912" s="25" t="inlineStr">
        <is>
          <t>no reporta</t>
        </is>
      </c>
      <c r="V912" s="25" t="inlineStr">
        <is>
          <t>mirador del esmeraldal</t>
        </is>
      </c>
      <c r="W912" s="25" t="inlineStr">
        <is>
          <t>CL</t>
        </is>
      </c>
      <c r="X912" s="25" t="n">
        <v>27</v>
      </c>
      <c r="Y912" s="25" t="n"/>
      <c r="Z912" s="25" t="inlineStr">
        <is>
          <t>SUR</t>
        </is>
      </c>
      <c r="AA912" s="25" t="n"/>
      <c r="AB912" s="25" t="n"/>
      <c r="AC912" s="25" t="n"/>
      <c r="AD912" s="25" t="n"/>
      <c r="AE912" s="25" t="n"/>
      <c r="AF912" s="25" t="inlineStr">
        <is>
          <t>esmeraldal</t>
        </is>
      </c>
      <c r="AG912" s="25" t="inlineStr">
        <is>
          <t>calle 27 sur via ppal</t>
        </is>
      </c>
      <c r="AH912" s="25" t="inlineStr">
        <is>
          <t xml:space="preserve">no reporta </t>
        </is>
      </c>
      <c r="AI912" s="25" t="inlineStr">
        <is>
          <t>no reporta</t>
        </is>
      </c>
      <c r="AJ912" s="25" t="inlineStr">
        <is>
          <t>El Esmeraldal</t>
        </is>
      </c>
      <c r="AK912" s="25" t="n"/>
      <c r="AL912" s="25" t="n"/>
      <c r="AM912" s="25" t="n"/>
      <c r="AN912" s="25" t="n"/>
      <c r="AO912" s="25" t="n">
        <v>4</v>
      </c>
      <c r="AP912" s="34" t="n">
        <v>42577</v>
      </c>
      <c r="AQ912" s="25" t="n"/>
      <c r="AR912" s="46" t="n"/>
      <c r="AS912" s="25" t="n"/>
      <c r="AT912" s="25" t="inlineStr">
        <is>
          <t>Auto de archivo</t>
        </is>
      </c>
      <c r="AU912" s="25" t="n"/>
      <c r="AV912" s="87" t="n"/>
      <c r="AW912" s="87" t="n"/>
      <c r="AX912" s="87" t="n"/>
      <c r="AY912" s="87" t="n"/>
      <c r="AZ912" s="87" t="n"/>
      <c r="BA912" s="87" t="n"/>
      <c r="BB912" s="87" t="n"/>
      <c r="BC912" s="87" t="n"/>
      <c r="BD912" s="87" t="n"/>
      <c r="BE912" s="87" t="n"/>
      <c r="BF912" s="87" t="n"/>
      <c r="BG912" s="87" t="n"/>
      <c r="BH912" s="87" t="n"/>
      <c r="BI912" s="87" t="n"/>
      <c r="BJ912" s="87" t="n"/>
      <c r="BK912" s="87" t="n"/>
      <c r="BL912" s="87" t="n"/>
      <c r="BM912" s="87" t="n"/>
      <c r="BN912" s="87" t="n"/>
      <c r="BO912" s="87" t="n"/>
      <c r="BP912" s="87" t="n"/>
      <c r="BQ912" s="87" t="n"/>
      <c r="BR912" s="87" t="n"/>
      <c r="BS912" s="87" t="n"/>
      <c r="BT912" s="87" t="n"/>
      <c r="BU912" s="87" t="n"/>
      <c r="BV912" s="87" t="n"/>
      <c r="BW912" s="87" t="n"/>
      <c r="BX912" s="87" t="n"/>
      <c r="BY912" s="87" t="n"/>
      <c r="BZ912" s="87" t="n"/>
      <c r="CA912" s="87" t="n"/>
      <c r="CB912" s="87" t="n"/>
      <c r="CC912" s="87" t="n"/>
      <c r="CD912" s="87" t="n"/>
      <c r="CE912" s="87" t="n"/>
      <c r="CF912" s="87" t="n"/>
      <c r="CG912" s="87" t="n"/>
      <c r="CH912" s="87" t="n"/>
    </row>
    <row r="913" customFormat="1" s="86">
      <c r="A913" s="25" t="inlineStr">
        <is>
          <t>910-2016</t>
        </is>
      </c>
      <c r="B913" s="25" t="inlineStr">
        <is>
          <t>Archivado como 536-2016</t>
        </is>
      </c>
      <c r="C913" s="25" t="inlineStr">
        <is>
          <t>HÍDRICO</t>
        </is>
      </c>
      <c r="D913" s="25" t="n"/>
      <c r="E913" s="25" t="n"/>
      <c r="F913" s="25" t="n"/>
      <c r="G913" s="25" t="inlineStr">
        <is>
          <t xml:space="preserve">verificacion retiro afluente </t>
        </is>
      </c>
      <c r="H913" s="25" t="inlineStr">
        <is>
          <t>de oficio</t>
        </is>
      </c>
      <c r="I913" s="25" t="n"/>
      <c r="J913" s="25" t="n"/>
      <c r="K913" s="25" t="n"/>
      <c r="L913" s="25" t="n"/>
      <c r="M913" s="25" t="n"/>
      <c r="N913" s="25" t="n"/>
      <c r="O913" s="25" t="n"/>
      <c r="P913" s="25" t="n"/>
      <c r="Q913" s="25" t="n"/>
      <c r="R913" s="25" t="n"/>
      <c r="S913" s="55" t="inlineStr">
        <is>
          <t>no reporta direccion del peticionario</t>
        </is>
      </c>
      <c r="T913" s="25" t="inlineStr">
        <is>
          <t>no reporta</t>
        </is>
      </c>
      <c r="U913" s="25" t="inlineStr">
        <is>
          <t>no reporta</t>
        </is>
      </c>
      <c r="V913" s="25" t="inlineStr">
        <is>
          <t>mall el esmeraldal</t>
        </is>
      </c>
      <c r="W913" s="25" t="inlineStr">
        <is>
          <t>CL</t>
        </is>
      </c>
      <c r="X913" s="25" t="n">
        <v>27</v>
      </c>
      <c r="Y913" s="25" t="n"/>
      <c r="Z913" s="25" t="inlineStr">
        <is>
          <t>SUR</t>
        </is>
      </c>
      <c r="AA913" s="25" t="n"/>
      <c r="AB913" s="25" t="n"/>
      <c r="AC913" s="25" t="n"/>
      <c r="AD913" s="25" t="n"/>
      <c r="AE913" s="25" t="n"/>
      <c r="AF913" s="25" t="inlineStr">
        <is>
          <t>esmeraldal</t>
        </is>
      </c>
      <c r="AG913" s="25" t="inlineStr">
        <is>
          <t>calle 27 sur via ppal</t>
        </is>
      </c>
      <c r="AH913" s="25" t="inlineStr">
        <is>
          <t xml:space="preserve">no reporta </t>
        </is>
      </c>
      <c r="AI913" s="25" t="inlineStr">
        <is>
          <t>no reporta</t>
        </is>
      </c>
      <c r="AJ913" s="25" t="inlineStr">
        <is>
          <t>El Esmeraldal</t>
        </is>
      </c>
      <c r="AK913" s="25" t="n"/>
      <c r="AL913" s="25" t="n"/>
      <c r="AM913" s="25" t="n"/>
      <c r="AN913" s="25" t="n"/>
      <c r="AO913" s="25" t="n">
        <v>4</v>
      </c>
      <c r="AP913" s="34" t="n">
        <v>42577</v>
      </c>
      <c r="AQ913" s="25" t="n"/>
      <c r="AR913" s="46" t="n"/>
      <c r="AS913" s="25" t="n"/>
      <c r="AT913" s="25" t="inlineStr">
        <is>
          <t>Auto de archivo</t>
        </is>
      </c>
      <c r="AU913" s="25" t="n"/>
      <c r="AV913" s="87" t="n"/>
      <c r="AW913" s="87" t="n"/>
      <c r="AX913" s="87" t="n"/>
      <c r="AY913" s="87" t="n"/>
      <c r="AZ913" s="87" t="n"/>
      <c r="BA913" s="87" t="n"/>
      <c r="BB913" s="87" t="n"/>
      <c r="BC913" s="87" t="n"/>
      <c r="BD913" s="87" t="n"/>
      <c r="BE913" s="87" t="n"/>
      <c r="BF913" s="87" t="n"/>
      <c r="BG913" s="87" t="n"/>
      <c r="BH913" s="87" t="n"/>
      <c r="BI913" s="87" t="n"/>
      <c r="BJ913" s="87" t="n"/>
      <c r="BK913" s="87" t="n"/>
      <c r="BL913" s="87" t="n"/>
      <c r="BM913" s="87" t="n"/>
      <c r="BN913" s="87" t="n"/>
      <c r="BO913" s="87" t="n"/>
      <c r="BP913" s="87" t="n"/>
      <c r="BQ913" s="87" t="n"/>
      <c r="BR913" s="87" t="n"/>
      <c r="BS913" s="87" t="n"/>
      <c r="BT913" s="87" t="n"/>
      <c r="BU913" s="87" t="n"/>
      <c r="BV913" s="87" t="n"/>
      <c r="BW913" s="87" t="n"/>
      <c r="BX913" s="87" t="n"/>
      <c r="BY913" s="87" t="n"/>
      <c r="BZ913" s="87" t="n"/>
      <c r="CA913" s="87" t="n"/>
      <c r="CB913" s="87" t="n"/>
      <c r="CC913" s="87" t="n"/>
      <c r="CD913" s="87" t="n"/>
      <c r="CE913" s="87" t="n"/>
      <c r="CF913" s="87" t="n"/>
      <c r="CG913" s="87" t="n"/>
      <c r="CH913" s="87" t="n"/>
    </row>
    <row r="914" customFormat="1" s="86">
      <c r="A914" s="25" t="inlineStr">
        <is>
          <t>911-2016</t>
        </is>
      </c>
      <c r="B914" s="25" t="inlineStr">
        <is>
          <t>Archivado como 537-2016</t>
        </is>
      </c>
      <c r="C914" s="25" t="inlineStr">
        <is>
          <t>HÍDRICO</t>
        </is>
      </c>
      <c r="D914" s="25" t="n"/>
      <c r="E914" s="25" t="n"/>
      <c r="F914" s="25" t="n"/>
      <c r="G914" s="25" t="inlineStr">
        <is>
          <t xml:space="preserve">verificacion retiro afluente </t>
        </is>
      </c>
      <c r="H914" s="25" t="inlineStr">
        <is>
          <t>de oficio</t>
        </is>
      </c>
      <c r="I914" s="25" t="n"/>
      <c r="J914" s="25" t="n"/>
      <c r="K914" s="25" t="n"/>
      <c r="L914" s="25" t="n"/>
      <c r="M914" s="25" t="n"/>
      <c r="N914" s="25" t="n"/>
      <c r="O914" s="25" t="n"/>
      <c r="P914" s="25" t="n"/>
      <c r="Q914" s="25" t="n"/>
      <c r="R914" s="25" t="n"/>
      <c r="S914" s="55" t="inlineStr">
        <is>
          <t>no reporta direccion del peticionario</t>
        </is>
      </c>
      <c r="T914" s="25" t="inlineStr">
        <is>
          <t>no reporta</t>
        </is>
      </c>
      <c r="U914" s="25" t="inlineStr">
        <is>
          <t>no reporta</t>
        </is>
      </c>
      <c r="V914" s="25" t="inlineStr">
        <is>
          <t>muzo</t>
        </is>
      </c>
      <c r="W914" s="25" t="inlineStr">
        <is>
          <t>CL</t>
        </is>
      </c>
      <c r="X914" s="25" t="n">
        <v>27</v>
      </c>
      <c r="Y914" s="25" t="n"/>
      <c r="Z914" s="25" t="inlineStr">
        <is>
          <t>SUR</t>
        </is>
      </c>
      <c r="AA914" s="25" t="n"/>
      <c r="AB914" s="25" t="n"/>
      <c r="AC914" s="25" t="n"/>
      <c r="AD914" s="25" t="n"/>
      <c r="AE914" s="25" t="n"/>
      <c r="AF914" s="25" t="inlineStr">
        <is>
          <t>esmeraldal</t>
        </is>
      </c>
      <c r="AG914" s="25" t="inlineStr">
        <is>
          <t>calle 27 sur via ppal</t>
        </is>
      </c>
      <c r="AH914" s="25" t="inlineStr">
        <is>
          <t xml:space="preserve">no reporta </t>
        </is>
      </c>
      <c r="AI914" s="25" t="inlineStr">
        <is>
          <t>no reporta</t>
        </is>
      </c>
      <c r="AJ914" s="25" t="inlineStr">
        <is>
          <t>El Esmeraldal</t>
        </is>
      </c>
      <c r="AK914" s="25" t="n"/>
      <c r="AL914" s="25" t="n"/>
      <c r="AM914" s="25" t="n"/>
      <c r="AN914" s="25" t="n"/>
      <c r="AO914" s="25" t="n">
        <v>4</v>
      </c>
      <c r="AP914" s="34" t="n">
        <v>42577</v>
      </c>
      <c r="AQ914" s="25" t="n"/>
      <c r="AR914" s="46" t="n"/>
      <c r="AS914" s="25" t="n"/>
      <c r="AT914" s="25" t="inlineStr">
        <is>
          <t>Auto de archivo</t>
        </is>
      </c>
      <c r="AU914" s="25" t="n"/>
      <c r="AV914" s="87" t="n"/>
      <c r="AW914" s="87" t="n"/>
      <c r="AX914" s="87" t="n"/>
      <c r="AY914" s="87" t="n"/>
      <c r="AZ914" s="87" t="n"/>
      <c r="BA914" s="87" t="n"/>
      <c r="BB914" s="87" t="n"/>
      <c r="BC914" s="87" t="n"/>
      <c r="BD914" s="87" t="n"/>
      <c r="BE914" s="87" t="n"/>
      <c r="BF914" s="87" t="n"/>
      <c r="BG914" s="87" t="n"/>
      <c r="BH914" s="87" t="n"/>
      <c r="BI914" s="87" t="n"/>
      <c r="BJ914" s="87" t="n"/>
      <c r="BK914" s="87" t="n"/>
      <c r="BL914" s="87" t="n"/>
      <c r="BM914" s="87" t="n"/>
      <c r="BN914" s="87" t="n"/>
      <c r="BO914" s="87" t="n"/>
      <c r="BP914" s="87" t="n"/>
      <c r="BQ914" s="87" t="n"/>
      <c r="BR914" s="87" t="n"/>
      <c r="BS914" s="87" t="n"/>
      <c r="BT914" s="87" t="n"/>
      <c r="BU914" s="87" t="n"/>
      <c r="BV914" s="87" t="n"/>
      <c r="BW914" s="87" t="n"/>
      <c r="BX914" s="87" t="n"/>
      <c r="BY914" s="87" t="n"/>
      <c r="BZ914" s="87" t="n"/>
      <c r="CA914" s="87" t="n"/>
      <c r="CB914" s="87" t="n"/>
      <c r="CC914" s="87" t="n"/>
      <c r="CD914" s="87" t="n"/>
      <c r="CE914" s="87" t="n"/>
      <c r="CF914" s="87" t="n"/>
      <c r="CG914" s="87" t="n"/>
      <c r="CH914" s="87" t="n"/>
    </row>
    <row r="915" customFormat="1" s="86">
      <c r="A915" s="25" t="inlineStr">
        <is>
          <t>912-2016</t>
        </is>
      </c>
      <c r="B915" s="25" t="inlineStr">
        <is>
          <t>Archivado como 538-2016</t>
        </is>
      </c>
      <c r="C915" s="25" t="inlineStr">
        <is>
          <t>HÍDRICO</t>
        </is>
      </c>
      <c r="D915" s="25" t="n"/>
      <c r="E915" s="25" t="n"/>
      <c r="F915" s="25" t="n"/>
      <c r="G915" s="25" t="inlineStr">
        <is>
          <t xml:space="preserve">verificacion retiro afluente </t>
        </is>
      </c>
      <c r="H915" s="25" t="inlineStr">
        <is>
          <t>de oficio</t>
        </is>
      </c>
      <c r="I915" s="25" t="n"/>
      <c r="J915" s="25" t="n"/>
      <c r="K915" s="25" t="n"/>
      <c r="L915" s="25" t="n"/>
      <c r="M915" s="25" t="n"/>
      <c r="N915" s="25" t="n"/>
      <c r="O915" s="25" t="n"/>
      <c r="P915" s="25" t="n"/>
      <c r="Q915" s="25" t="n"/>
      <c r="R915" s="25" t="n"/>
      <c r="S915" s="55" t="inlineStr">
        <is>
          <t>no reporta direccion del peticionario</t>
        </is>
      </c>
      <c r="T915" s="25" t="inlineStr">
        <is>
          <t>no reporta</t>
        </is>
      </c>
      <c r="U915" s="25" t="inlineStr">
        <is>
          <t>no reporta</t>
        </is>
      </c>
      <c r="V915" s="25" t="inlineStr">
        <is>
          <t>romanza de la abadia</t>
        </is>
      </c>
      <c r="W915" s="25" t="inlineStr">
        <is>
          <t>CL</t>
        </is>
      </c>
      <c r="X915" s="25" t="n">
        <v>27</v>
      </c>
      <c r="Y915" s="25" t="n"/>
      <c r="Z915" s="25" t="inlineStr">
        <is>
          <t>SUR</t>
        </is>
      </c>
      <c r="AA915" s="25" t="n"/>
      <c r="AB915" s="25" t="n"/>
      <c r="AC915" s="25" t="n"/>
      <c r="AD915" s="25" t="n"/>
      <c r="AE915" s="25" t="n"/>
      <c r="AF915" s="25" t="inlineStr">
        <is>
          <t>esmeraldal</t>
        </is>
      </c>
      <c r="AG915" s="25" t="inlineStr">
        <is>
          <t>calle 27 sur via ppal</t>
        </is>
      </c>
      <c r="AH915" s="25" t="inlineStr">
        <is>
          <t xml:space="preserve">no reporta </t>
        </is>
      </c>
      <c r="AI915" s="25" t="inlineStr">
        <is>
          <t>no reporta</t>
        </is>
      </c>
      <c r="AJ915" s="25" t="inlineStr">
        <is>
          <t>El Esmeraldal</t>
        </is>
      </c>
      <c r="AK915" s="25" t="n"/>
      <c r="AL915" s="25" t="n"/>
      <c r="AM915" s="25" t="n"/>
      <c r="AN915" s="25" t="n"/>
      <c r="AO915" s="25" t="n">
        <v>4</v>
      </c>
      <c r="AP915" s="34" t="n">
        <v>42577</v>
      </c>
      <c r="AQ915" s="25" t="n"/>
      <c r="AR915" s="46" t="n"/>
      <c r="AS915" s="25" t="n"/>
      <c r="AT915" s="25" t="inlineStr">
        <is>
          <t>Auto de archivo</t>
        </is>
      </c>
      <c r="AU915" s="25" t="n"/>
      <c r="AV915" s="87" t="n"/>
      <c r="AW915" s="87" t="n"/>
      <c r="AX915" s="87" t="n"/>
      <c r="AY915" s="87" t="n"/>
      <c r="AZ915" s="87" t="n"/>
      <c r="BA915" s="87" t="n"/>
      <c r="BB915" s="87" t="n"/>
      <c r="BC915" s="87" t="n"/>
      <c r="BD915" s="87" t="n"/>
      <c r="BE915" s="87" t="n"/>
      <c r="BF915" s="87" t="n"/>
      <c r="BG915" s="87" t="n"/>
      <c r="BH915" s="87" t="n"/>
      <c r="BI915" s="87" t="n"/>
      <c r="BJ915" s="87" t="n"/>
      <c r="BK915" s="87" t="n"/>
      <c r="BL915" s="87" t="n"/>
      <c r="BM915" s="87" t="n"/>
      <c r="BN915" s="87" t="n"/>
      <c r="BO915" s="87" t="n"/>
      <c r="BP915" s="87" t="n"/>
      <c r="BQ915" s="87" t="n"/>
      <c r="BR915" s="87" t="n"/>
      <c r="BS915" s="87" t="n"/>
      <c r="BT915" s="87" t="n"/>
      <c r="BU915" s="87" t="n"/>
      <c r="BV915" s="87" t="n"/>
      <c r="BW915" s="87" t="n"/>
      <c r="BX915" s="87" t="n"/>
      <c r="BY915" s="87" t="n"/>
      <c r="BZ915" s="87" t="n"/>
      <c r="CA915" s="87" t="n"/>
      <c r="CB915" s="87" t="n"/>
      <c r="CC915" s="87" t="n"/>
      <c r="CD915" s="87" t="n"/>
      <c r="CE915" s="87" t="n"/>
      <c r="CF915" s="87" t="n"/>
      <c r="CG915" s="87" t="n"/>
      <c r="CH915" s="87" t="n"/>
    </row>
    <row r="916" customFormat="1" s="86">
      <c r="A916" s="25" t="inlineStr">
        <is>
          <t>913-2016</t>
        </is>
      </c>
      <c r="B916" s="25" t="inlineStr">
        <is>
          <t>Archivado como 539-2016</t>
        </is>
      </c>
      <c r="C916" s="25" t="inlineStr">
        <is>
          <t>HÍDRICO</t>
        </is>
      </c>
      <c r="D916" s="25" t="n"/>
      <c r="E916" s="25" t="n"/>
      <c r="F916" s="25" t="n"/>
      <c r="G916" s="25" t="inlineStr">
        <is>
          <t xml:space="preserve">verificacion retiro afluente </t>
        </is>
      </c>
      <c r="H916" s="25" t="inlineStr">
        <is>
          <t>de oficio</t>
        </is>
      </c>
      <c r="I916" s="25" t="n"/>
      <c r="J916" s="25" t="n"/>
      <c r="K916" s="25" t="n"/>
      <c r="L916" s="25" t="n"/>
      <c r="M916" s="25" t="n"/>
      <c r="N916" s="25" t="n"/>
      <c r="O916" s="25" t="n"/>
      <c r="P916" s="25" t="n"/>
      <c r="Q916" s="25" t="n"/>
      <c r="R916" s="25" t="n"/>
      <c r="S916" s="55" t="inlineStr">
        <is>
          <t>no reporta direccion del peticionario</t>
        </is>
      </c>
      <c r="T916" s="25" t="inlineStr">
        <is>
          <t>no reporta</t>
        </is>
      </c>
      <c r="U916" s="25" t="inlineStr">
        <is>
          <t>no reporta</t>
        </is>
      </c>
      <c r="V916" s="25" t="inlineStr">
        <is>
          <t>sao bento</t>
        </is>
      </c>
      <c r="W916" s="25" t="inlineStr">
        <is>
          <t>CL</t>
        </is>
      </c>
      <c r="X916" s="25" t="n">
        <v>27</v>
      </c>
      <c r="Y916" s="25" t="n"/>
      <c r="Z916" s="25" t="inlineStr">
        <is>
          <t>SUR</t>
        </is>
      </c>
      <c r="AA916" s="25" t="n"/>
      <c r="AB916" s="25" t="n"/>
      <c r="AC916" s="25" t="n"/>
      <c r="AD916" s="25" t="n"/>
      <c r="AE916" s="25" t="n"/>
      <c r="AF916" s="25" t="inlineStr">
        <is>
          <t>esmeraldal</t>
        </is>
      </c>
      <c r="AG916" s="25" t="inlineStr">
        <is>
          <t>calle 27 sur via ppal</t>
        </is>
      </c>
      <c r="AH916" s="25" t="inlineStr">
        <is>
          <t xml:space="preserve">no reporta </t>
        </is>
      </c>
      <c r="AI916" s="25" t="inlineStr">
        <is>
          <t>no reporta</t>
        </is>
      </c>
      <c r="AJ916" s="25" t="inlineStr">
        <is>
          <t>El Esmeraldal</t>
        </is>
      </c>
      <c r="AK916" s="25" t="n"/>
      <c r="AL916" s="25" t="n"/>
      <c r="AM916" s="25" t="n"/>
      <c r="AN916" s="25" t="n"/>
      <c r="AO916" s="25" t="n">
        <v>4</v>
      </c>
      <c r="AP916" s="34" t="n">
        <v>42577</v>
      </c>
      <c r="AQ916" s="25" t="n"/>
      <c r="AR916" s="46" t="n"/>
      <c r="AS916" s="25" t="n"/>
      <c r="AT916" s="25" t="inlineStr">
        <is>
          <t>Auto de archivo</t>
        </is>
      </c>
      <c r="AU916" s="25" t="n"/>
      <c r="AV916" s="87" t="n"/>
      <c r="AW916" s="87" t="n"/>
      <c r="AX916" s="87" t="n"/>
      <c r="AY916" s="87" t="n"/>
      <c r="AZ916" s="87" t="n"/>
      <c r="BA916" s="87" t="n"/>
      <c r="BB916" s="87" t="n"/>
      <c r="BC916" s="87" t="n"/>
      <c r="BD916" s="87" t="n"/>
      <c r="BE916" s="87" t="n"/>
      <c r="BF916" s="87" t="n"/>
      <c r="BG916" s="87" t="n"/>
      <c r="BH916" s="87" t="n"/>
      <c r="BI916" s="87" t="n"/>
      <c r="BJ916" s="87" t="n"/>
      <c r="BK916" s="87" t="n"/>
      <c r="BL916" s="87" t="n"/>
      <c r="BM916" s="87" t="n"/>
      <c r="BN916" s="87" t="n"/>
      <c r="BO916" s="87" t="n"/>
      <c r="BP916" s="87" t="n"/>
      <c r="BQ916" s="87" t="n"/>
      <c r="BR916" s="87" t="n"/>
      <c r="BS916" s="87" t="n"/>
      <c r="BT916" s="87" t="n"/>
      <c r="BU916" s="87" t="n"/>
      <c r="BV916" s="87" t="n"/>
      <c r="BW916" s="87" t="n"/>
      <c r="BX916" s="87" t="n"/>
      <c r="BY916" s="87" t="n"/>
      <c r="BZ916" s="87" t="n"/>
      <c r="CA916" s="87" t="n"/>
      <c r="CB916" s="87" t="n"/>
      <c r="CC916" s="87" t="n"/>
      <c r="CD916" s="87" t="n"/>
      <c r="CE916" s="87" t="n"/>
      <c r="CF916" s="87" t="n"/>
      <c r="CG916" s="87" t="n"/>
      <c r="CH916" s="87" t="n"/>
    </row>
    <row r="917" customFormat="1" s="86">
      <c r="A917" s="25" t="inlineStr">
        <is>
          <t>914-2016</t>
        </is>
      </c>
      <c r="B917" s="25" t="inlineStr">
        <is>
          <t>Archivado como 540-2016</t>
        </is>
      </c>
      <c r="C917" s="25" t="inlineStr">
        <is>
          <t>HÍDRICO</t>
        </is>
      </c>
      <c r="D917" s="25" t="n"/>
      <c r="E917" s="25" t="n"/>
      <c r="F917" s="25" t="n"/>
      <c r="G917" s="25" t="inlineStr">
        <is>
          <t xml:space="preserve">verificacion retiro afluente </t>
        </is>
      </c>
      <c r="H917" s="25" t="inlineStr">
        <is>
          <t>de oficio</t>
        </is>
      </c>
      <c r="I917" s="25" t="n"/>
      <c r="J917" s="25" t="n"/>
      <c r="K917" s="25" t="n"/>
      <c r="L917" s="25" t="n"/>
      <c r="M917" s="25" t="n"/>
      <c r="N917" s="25" t="n"/>
      <c r="O917" s="25" t="n"/>
      <c r="P917" s="25" t="n"/>
      <c r="Q917" s="25" t="n"/>
      <c r="R917" s="25" t="n"/>
      <c r="S917" s="55" t="inlineStr">
        <is>
          <t>no reporta direccion del peticionario</t>
        </is>
      </c>
      <c r="T917" s="25" t="inlineStr">
        <is>
          <t>no reporta</t>
        </is>
      </c>
      <c r="U917" s="25" t="inlineStr">
        <is>
          <t>no reporta</t>
        </is>
      </c>
      <c r="V917" s="25" t="inlineStr">
        <is>
          <t>arce</t>
        </is>
      </c>
      <c r="W917" s="25" t="inlineStr">
        <is>
          <t>CL</t>
        </is>
      </c>
      <c r="X917" s="25" t="n">
        <v>27</v>
      </c>
      <c r="Y917" s="25" t="n"/>
      <c r="Z917" s="25" t="inlineStr">
        <is>
          <t>SUR</t>
        </is>
      </c>
      <c r="AA917" s="25" t="n"/>
      <c r="AB917" s="25" t="n"/>
      <c r="AC917" s="25" t="n"/>
      <c r="AD917" s="25" t="n"/>
      <c r="AE917" s="25" t="n"/>
      <c r="AF917" s="25" t="inlineStr">
        <is>
          <t>esmeraldal</t>
        </is>
      </c>
      <c r="AG917" s="25" t="inlineStr">
        <is>
          <t>calle 27 sur via ppal</t>
        </is>
      </c>
      <c r="AH917" s="25" t="inlineStr">
        <is>
          <t xml:space="preserve">no reporta </t>
        </is>
      </c>
      <c r="AI917" s="25" t="inlineStr">
        <is>
          <t>no reporta</t>
        </is>
      </c>
      <c r="AJ917" s="25" t="inlineStr">
        <is>
          <t>El Esmeraldal</t>
        </is>
      </c>
      <c r="AK917" s="25" t="n"/>
      <c r="AL917" s="25" t="n"/>
      <c r="AM917" s="25" t="n"/>
      <c r="AN917" s="25" t="n"/>
      <c r="AO917" s="25" t="n">
        <v>4</v>
      </c>
      <c r="AP917" s="34" t="n">
        <v>42577</v>
      </c>
      <c r="AQ917" s="25" t="n"/>
      <c r="AR917" s="46" t="n"/>
      <c r="AS917" s="25" t="n"/>
      <c r="AT917" s="25" t="inlineStr">
        <is>
          <t>Auto de archivo</t>
        </is>
      </c>
      <c r="AU917" s="25" t="n"/>
      <c r="AV917" s="87" t="n"/>
      <c r="AW917" s="87" t="n"/>
      <c r="AX917" s="87" t="n"/>
      <c r="AY917" s="87" t="n"/>
      <c r="AZ917" s="87" t="n"/>
      <c r="BA917" s="87" t="n"/>
      <c r="BB917" s="87" t="n"/>
      <c r="BC917" s="87" t="n"/>
      <c r="BD917" s="87" t="n"/>
      <c r="BE917" s="87" t="n"/>
      <c r="BF917" s="87" t="n"/>
      <c r="BG917" s="87" t="n"/>
      <c r="BH917" s="87" t="n"/>
      <c r="BI917" s="87" t="n"/>
      <c r="BJ917" s="87" t="n"/>
      <c r="BK917" s="87" t="n"/>
      <c r="BL917" s="87" t="n"/>
      <c r="BM917" s="87" t="n"/>
      <c r="BN917" s="87" t="n"/>
      <c r="BO917" s="87" t="n"/>
      <c r="BP917" s="87" t="n"/>
      <c r="BQ917" s="87" t="n"/>
      <c r="BR917" s="87" t="n"/>
      <c r="BS917" s="87" t="n"/>
      <c r="BT917" s="87" t="n"/>
      <c r="BU917" s="87" t="n"/>
      <c r="BV917" s="87" t="n"/>
      <c r="BW917" s="87" t="n"/>
      <c r="BX917" s="87" t="n"/>
      <c r="BY917" s="87" t="n"/>
      <c r="BZ917" s="87" t="n"/>
      <c r="CA917" s="87" t="n"/>
      <c r="CB917" s="87" t="n"/>
      <c r="CC917" s="87" t="n"/>
      <c r="CD917" s="87" t="n"/>
      <c r="CE917" s="87" t="n"/>
      <c r="CF917" s="87" t="n"/>
      <c r="CG917" s="87" t="n"/>
      <c r="CH917" s="87" t="n"/>
    </row>
    <row r="918" customFormat="1" s="86">
      <c r="A918" s="25" t="inlineStr">
        <is>
          <t>915-2016</t>
        </is>
      </c>
      <c r="B918" s="25" t="inlineStr">
        <is>
          <t>Archivado como 541-2016</t>
        </is>
      </c>
      <c r="C918" s="25" t="inlineStr">
        <is>
          <t>HÍDRICO</t>
        </is>
      </c>
      <c r="D918" s="25" t="n"/>
      <c r="E918" s="25" t="n"/>
      <c r="F918" s="25" t="n"/>
      <c r="G918" s="25" t="inlineStr">
        <is>
          <t>verificacion retiro afluente</t>
        </is>
      </c>
      <c r="H918" s="25" t="inlineStr">
        <is>
          <t>de oficio</t>
        </is>
      </c>
      <c r="I918" s="25" t="n"/>
      <c r="J918" s="25" t="n"/>
      <c r="K918" s="25" t="n"/>
      <c r="L918" s="25" t="n"/>
      <c r="M918" s="25" t="n"/>
      <c r="N918" s="25" t="n"/>
      <c r="O918" s="25" t="n"/>
      <c r="P918" s="25" t="n"/>
      <c r="Q918" s="25" t="n"/>
      <c r="R918" s="25" t="n"/>
      <c r="S918" s="55" t="inlineStr">
        <is>
          <t>no reporta direccion del peticionario</t>
        </is>
      </c>
      <c r="T918" s="25" t="inlineStr">
        <is>
          <t>no reporta</t>
        </is>
      </c>
      <c r="U918" s="25" t="inlineStr">
        <is>
          <t>no reporta</t>
        </is>
      </c>
      <c r="V918" s="25" t="inlineStr">
        <is>
          <t>faro del esmeraldal</t>
        </is>
      </c>
      <c r="W918" s="25" t="inlineStr">
        <is>
          <t>CL</t>
        </is>
      </c>
      <c r="X918" s="25" t="n">
        <v>27</v>
      </c>
      <c r="Y918" s="25" t="n"/>
      <c r="Z918" s="25" t="inlineStr">
        <is>
          <t>SUR</t>
        </is>
      </c>
      <c r="AA918" s="25" t="n"/>
      <c r="AB918" s="25" t="n"/>
      <c r="AC918" s="25" t="n"/>
      <c r="AD918" s="25" t="n"/>
      <c r="AE918" s="25" t="n"/>
      <c r="AF918" s="25" t="inlineStr">
        <is>
          <t>esmeraldal</t>
        </is>
      </c>
      <c r="AG918" s="25" t="inlineStr">
        <is>
          <t>calle 27 sur via ppal</t>
        </is>
      </c>
      <c r="AH918" s="25" t="inlineStr">
        <is>
          <t xml:space="preserve">no reporta </t>
        </is>
      </c>
      <c r="AI918" s="25" t="inlineStr">
        <is>
          <t>no reporta</t>
        </is>
      </c>
      <c r="AJ918" s="25" t="inlineStr">
        <is>
          <t>El Esmeraldal</t>
        </is>
      </c>
      <c r="AK918" s="25" t="n"/>
      <c r="AL918" s="25" t="n"/>
      <c r="AM918" s="25" t="n"/>
      <c r="AN918" s="25" t="n"/>
      <c r="AO918" s="25" t="n">
        <v>4</v>
      </c>
      <c r="AP918" s="34" t="n">
        <v>42577</v>
      </c>
      <c r="AQ918" s="25" t="n"/>
      <c r="AR918" s="46" t="n"/>
      <c r="AS918" s="25" t="n"/>
      <c r="AT918" s="25" t="inlineStr">
        <is>
          <t>Auto de archivo</t>
        </is>
      </c>
      <c r="AU918" s="25" t="n"/>
      <c r="AV918" s="87" t="n"/>
      <c r="AW918" s="87" t="n"/>
      <c r="AX918" s="87" t="n"/>
      <c r="AY918" s="87" t="n"/>
      <c r="AZ918" s="87" t="n"/>
      <c r="BA918" s="87" t="n"/>
      <c r="BB918" s="87" t="n"/>
      <c r="BC918" s="87" t="n"/>
      <c r="BD918" s="87" t="n"/>
      <c r="BE918" s="87" t="n"/>
      <c r="BF918" s="87" t="n"/>
      <c r="BG918" s="87" t="n"/>
      <c r="BH918" s="87" t="n"/>
      <c r="BI918" s="87" t="n"/>
      <c r="BJ918" s="87" t="n"/>
      <c r="BK918" s="87" t="n"/>
      <c r="BL918" s="87" t="n"/>
      <c r="BM918" s="87" t="n"/>
      <c r="BN918" s="87" t="n"/>
      <c r="BO918" s="87" t="n"/>
      <c r="BP918" s="87" t="n"/>
      <c r="BQ918" s="87" t="n"/>
      <c r="BR918" s="87" t="n"/>
      <c r="BS918" s="87" t="n"/>
      <c r="BT918" s="87" t="n"/>
      <c r="BU918" s="87" t="n"/>
      <c r="BV918" s="87" t="n"/>
      <c r="BW918" s="87" t="n"/>
      <c r="BX918" s="87" t="n"/>
      <c r="BY918" s="87" t="n"/>
      <c r="BZ918" s="87" t="n"/>
      <c r="CA918" s="87" t="n"/>
      <c r="CB918" s="87" t="n"/>
      <c r="CC918" s="87" t="n"/>
      <c r="CD918" s="87" t="n"/>
      <c r="CE918" s="87" t="n"/>
      <c r="CF918" s="87" t="n"/>
      <c r="CG918" s="87" t="n"/>
      <c r="CH918" s="87" t="n"/>
    </row>
    <row r="919" customFormat="1" s="86">
      <c r="A919" s="25" t="inlineStr">
        <is>
          <t>916-2016</t>
        </is>
      </c>
      <c r="B919" s="25" t="inlineStr">
        <is>
          <t xml:space="preserve"> Archivado como 543-2016 402945</t>
        </is>
      </c>
      <c r="C919" s="25" t="n"/>
      <c r="D919" s="25" t="inlineStr">
        <is>
          <t>RESIDUOS SOLIDOS</t>
        </is>
      </c>
      <c r="E919" s="25" t="n"/>
      <c r="F919" s="25" t="n"/>
      <c r="G919" s="25" t="inlineStr">
        <is>
          <t>sencibilizacion</t>
        </is>
      </c>
      <c r="H919" s="25" t="inlineStr">
        <is>
          <t>anonimo</t>
        </is>
      </c>
      <c r="I919" s="25" t="n"/>
      <c r="J919" s="25" t="n"/>
      <c r="K919" s="25" t="n"/>
      <c r="L919" s="25" t="n"/>
      <c r="M919" s="25" t="n"/>
      <c r="N919" s="25" t="n"/>
      <c r="O919" s="25" t="n"/>
      <c r="P919" s="25" t="n"/>
      <c r="Q919" s="25" t="n"/>
      <c r="R919" s="25" t="n"/>
      <c r="S919" s="55" t="inlineStr">
        <is>
          <t>no reporta</t>
        </is>
      </c>
      <c r="T919" s="25" t="n"/>
      <c r="U919" s="25" t="n"/>
      <c r="V919" s="55" t="inlineStr">
        <is>
          <t>Yesenia Garcia</t>
        </is>
      </c>
      <c r="W919" s="25" t="n"/>
      <c r="X919" s="25" t="n"/>
      <c r="Y919" s="25" t="n"/>
      <c r="Z919" s="25" t="n"/>
      <c r="AA919" s="25" t="n"/>
      <c r="AB919" s="25" t="n"/>
      <c r="AC919" s="25" t="n"/>
      <c r="AD919" s="25" t="n"/>
      <c r="AE919" s="25" t="n"/>
      <c r="AF919" s="25" t="n"/>
      <c r="AG919" s="25">
        <f>CONCATENATE(W919," ",X919," ",Y919," ",Z919," ",AA919," ",AB919," ",AC919," ",AD919," ",AE919," ",AF919)</f>
        <v/>
      </c>
      <c r="AH919" s="25" t="n"/>
      <c r="AI919" s="25" t="n"/>
      <c r="AJ919" s="25" t="inlineStr">
        <is>
          <t>El Trianón</t>
        </is>
      </c>
      <c r="AK919" s="25" t="n"/>
      <c r="AL919" s="25" t="n"/>
      <c r="AM919" s="25" t="n"/>
      <c r="AN919" s="25" t="n"/>
      <c r="AO919" s="25" t="n">
        <v>7</v>
      </c>
      <c r="AP919" s="34" t="n">
        <v>42578</v>
      </c>
      <c r="AQ919" s="25" t="n"/>
      <c r="AR919" s="46" t="n"/>
      <c r="AS919" s="25" t="n"/>
      <c r="AT919" s="25" t="inlineStr">
        <is>
          <t>Auto de archivo</t>
        </is>
      </c>
      <c r="AU919" s="25" t="n"/>
      <c r="AV919" s="87" t="n"/>
      <c r="AW919" s="87" t="n"/>
      <c r="AX919" s="87" t="n"/>
      <c r="AY919" s="87" t="n"/>
      <c r="AZ919" s="87" t="n"/>
      <c r="BA919" s="87" t="n"/>
      <c r="BB919" s="87" t="n"/>
      <c r="BC919" s="87" t="n"/>
      <c r="BD919" s="87" t="n"/>
      <c r="BE919" s="87" t="n"/>
      <c r="BF919" s="87" t="n"/>
      <c r="BG919" s="87" t="n"/>
      <c r="BH919" s="87" t="n"/>
      <c r="BI919" s="87" t="n"/>
      <c r="BJ919" s="87" t="n"/>
      <c r="BK919" s="87" t="n"/>
      <c r="BL919" s="87" t="n"/>
      <c r="BM919" s="87" t="n"/>
      <c r="BN919" s="87" t="n"/>
      <c r="BO919" s="87" t="n"/>
      <c r="BP919" s="87" t="n"/>
      <c r="BQ919" s="87" t="n"/>
      <c r="BR919" s="87" t="n"/>
      <c r="BS919" s="87" t="n"/>
      <c r="BT919" s="87" t="n"/>
      <c r="BU919" s="87" t="n"/>
      <c r="BV919" s="87" t="n"/>
      <c r="BW919" s="87" t="n"/>
      <c r="BX919" s="87" t="n"/>
      <c r="BY919" s="87" t="n"/>
      <c r="BZ919" s="87" t="n"/>
      <c r="CA919" s="87" t="n"/>
      <c r="CB919" s="87" t="n"/>
      <c r="CC919" s="87" t="n"/>
      <c r="CD919" s="87" t="n"/>
      <c r="CE919" s="87" t="n"/>
      <c r="CF919" s="87" t="n"/>
      <c r="CG919" s="87" t="n"/>
      <c r="CH919" s="87" t="n"/>
    </row>
    <row r="920" customFormat="1" s="86">
      <c r="A920" s="25" t="inlineStr">
        <is>
          <t>917-2016</t>
        </is>
      </c>
      <c r="B920" s="25" t="inlineStr">
        <is>
          <t>Archicado como 546-2016 399991</t>
        </is>
      </c>
      <c r="C920" s="25" t="n"/>
      <c r="D920" s="25" t="inlineStr">
        <is>
          <t>RESIDUOS SOLIDOS</t>
        </is>
      </c>
      <c r="E920" s="25" t="n"/>
      <c r="F920" s="25" t="n"/>
      <c r="G920" s="25" t="inlineStr">
        <is>
          <t xml:space="preserve">escombros en via publica </t>
        </is>
      </c>
      <c r="H920" s="25" t="inlineStr">
        <is>
          <t>comunidad</t>
        </is>
      </c>
      <c r="I920" s="25" t="n"/>
      <c r="J920" s="25" t="n"/>
      <c r="K920" s="25" t="n"/>
      <c r="L920" s="25" t="n"/>
      <c r="M920" s="25" t="n"/>
      <c r="N920" s="25" t="n"/>
      <c r="O920" s="25" t="n"/>
      <c r="P920" s="25" t="n"/>
      <c r="Q920" s="25" t="n"/>
      <c r="R920" s="25" t="n"/>
      <c r="S920" s="25" t="n"/>
      <c r="T920" s="25" t="n"/>
      <c r="U920" s="25" t="n"/>
      <c r="V920" s="55" t="inlineStr">
        <is>
          <t>luz marina salazar</t>
        </is>
      </c>
      <c r="W920" s="25" t="n"/>
      <c r="X920" s="25" t="n"/>
      <c r="Y920" s="25" t="n"/>
      <c r="Z920" s="25" t="n"/>
      <c r="AA920" s="25" t="n"/>
      <c r="AB920" s="25" t="n"/>
      <c r="AC920" s="25" t="n"/>
      <c r="AD920" s="25" t="n"/>
      <c r="AE920" s="25" t="n"/>
      <c r="AF920" s="25" t="inlineStr">
        <is>
          <t>las margaritras</t>
        </is>
      </c>
      <c r="AG920" s="25">
        <f>CONCATENATE(W920," ",X920," ",Y920," ",Z920," ",AA920," ",AB920," ",AC920," ",AD920," ",AE920," ",AF920)</f>
        <v/>
      </c>
      <c r="AH920" s="25" t="inlineStr">
        <is>
          <t xml:space="preserve">no reporta </t>
        </is>
      </c>
      <c r="AI920" s="25" t="inlineStr">
        <is>
          <t>no reporta</t>
        </is>
      </c>
      <c r="AJ920" s="25" t="inlineStr">
        <is>
          <t>La Magnolia</t>
        </is>
      </c>
      <c r="AK920" s="25" t="n"/>
      <c r="AL920" s="25" t="n"/>
      <c r="AM920" s="25" t="n"/>
      <c r="AN920" s="25" t="n"/>
      <c r="AO920" s="25" t="n">
        <v>9</v>
      </c>
      <c r="AP920" s="34" t="n">
        <v>42578</v>
      </c>
      <c r="AQ920" s="25" t="n"/>
      <c r="AR920" s="46" t="n"/>
      <c r="AS920" s="25" t="n"/>
      <c r="AT920" s="25" t="inlineStr">
        <is>
          <t>Auto de archivo</t>
        </is>
      </c>
      <c r="AU920" s="25" t="n"/>
      <c r="AV920" s="87" t="n"/>
      <c r="AW920" s="87" t="n"/>
      <c r="AX920" s="87" t="n"/>
      <c r="AY920" s="87" t="n"/>
      <c r="AZ920" s="87" t="n"/>
      <c r="BA920" s="87" t="n"/>
      <c r="BB920" s="87" t="n"/>
      <c r="BC920" s="87" t="n"/>
      <c r="BD920" s="87" t="n"/>
      <c r="BE920" s="87" t="n"/>
      <c r="BF920" s="87" t="n"/>
      <c r="BG920" s="87" t="n"/>
      <c r="BH920" s="87" t="n"/>
      <c r="BI920" s="87" t="n"/>
      <c r="BJ920" s="87" t="n"/>
      <c r="BK920" s="87" t="n"/>
      <c r="BL920" s="87" t="n"/>
      <c r="BM920" s="87" t="n"/>
      <c r="BN920" s="87" t="n"/>
      <c r="BO920" s="87" t="n"/>
      <c r="BP920" s="87" t="n"/>
      <c r="BQ920" s="87" t="n"/>
      <c r="BR920" s="87" t="n"/>
      <c r="BS920" s="87" t="n"/>
      <c r="BT920" s="87" t="n"/>
      <c r="BU920" s="87" t="n"/>
      <c r="BV920" s="87" t="n"/>
      <c r="BW920" s="87" t="n"/>
      <c r="BX920" s="87" t="n"/>
      <c r="BY920" s="87" t="n"/>
      <c r="BZ920" s="87" t="n"/>
      <c r="CA920" s="87" t="n"/>
      <c r="CB920" s="87" t="n"/>
      <c r="CC920" s="87" t="n"/>
      <c r="CD920" s="87" t="n"/>
      <c r="CE920" s="87" t="n"/>
      <c r="CF920" s="87" t="n"/>
      <c r="CG920" s="87" t="n"/>
      <c r="CH920" s="87" t="n"/>
    </row>
    <row r="921" customFormat="1" s="86">
      <c r="A921" s="25" t="inlineStr">
        <is>
          <t>918-2016</t>
        </is>
      </c>
      <c r="B921" s="43" t="inlineStr">
        <is>
          <t>Archivado como 548-2016 401361-401363</t>
        </is>
      </c>
      <c r="C921" s="25" t="inlineStr">
        <is>
          <t>FLORA</t>
        </is>
      </c>
      <c r="D921" s="25" t="n"/>
      <c r="E921" s="25" t="n"/>
      <c r="F921" s="25" t="n"/>
      <c r="G921" s="25" t="inlineStr">
        <is>
          <t>Afectacion por aguas lluvias y arboles que estan generando afectacion</t>
        </is>
      </c>
      <c r="H921" s="25" t="inlineStr">
        <is>
          <t>urbanizacion la toledana</t>
        </is>
      </c>
      <c r="I921" s="25" t="n"/>
      <c r="J921" s="25" t="n"/>
      <c r="K921" s="25" t="n"/>
      <c r="L921" s="25" t="n"/>
      <c r="M921" s="25" t="n"/>
      <c r="N921" s="25" t="n"/>
      <c r="O921" s="25" t="n"/>
      <c r="P921" s="25" t="n"/>
      <c r="Q921" s="25" t="n"/>
      <c r="R921" s="25" t="n"/>
      <c r="S921" s="25" t="n"/>
      <c r="T921" s="25" t="n"/>
      <c r="U921" s="25" t="n"/>
      <c r="V921" s="55" t="inlineStr">
        <is>
          <t>por determinar</t>
        </is>
      </c>
      <c r="W921" s="25" t="n"/>
      <c r="X921" s="25" t="n"/>
      <c r="Y921" s="25" t="n"/>
      <c r="Z921" s="25" t="n"/>
      <c r="AA921" s="25" t="n"/>
      <c r="AB921" s="25" t="n"/>
      <c r="AC921" s="25" t="n"/>
      <c r="AD921" s="25" t="n"/>
      <c r="AE921" s="25" t="n"/>
      <c r="AF921" s="25" t="inlineStr">
        <is>
          <t>brujas</t>
        </is>
      </c>
      <c r="AG921" s="25">
        <f>CONCATENATE(W921," ",X921," ",Y921," ",Z921," ",AA921," ",AB921," ",AC921," ",AD921," ",AE921," ",AF921)</f>
        <v/>
      </c>
      <c r="AH921" s="25" t="inlineStr">
        <is>
          <t xml:space="preserve">no reporta </t>
        </is>
      </c>
      <c r="AI921" s="25" t="inlineStr">
        <is>
          <t>no reporta</t>
        </is>
      </c>
      <c r="AJ921" s="25" t="inlineStr">
        <is>
          <t>El Escobero</t>
        </is>
      </c>
      <c r="AK921" s="25" t="n"/>
      <c r="AL921" s="25" t="n"/>
      <c r="AM921" s="25" t="n"/>
      <c r="AN921" s="25" t="n"/>
      <c r="AO921" s="25" t="n">
        <v>10</v>
      </c>
      <c r="AP921" s="34" t="n">
        <v>42578</v>
      </c>
      <c r="AQ921" s="25" t="n"/>
      <c r="AR921" s="46" t="n"/>
      <c r="AS921" s="25" t="n"/>
      <c r="AT921" s="25" t="inlineStr">
        <is>
          <t>Auto de archivo</t>
        </is>
      </c>
      <c r="AU921" s="25" t="n"/>
      <c r="AV921" s="87" t="n"/>
      <c r="AW921" s="87" t="n"/>
      <c r="AX921" s="87" t="n"/>
      <c r="AY921" s="87" t="n"/>
      <c r="AZ921" s="87" t="n"/>
      <c r="BA921" s="87" t="n"/>
      <c r="BB921" s="87" t="n"/>
      <c r="BC921" s="87" t="n"/>
      <c r="BD921" s="87" t="n"/>
      <c r="BE921" s="87" t="n"/>
      <c r="BF921" s="87" t="n"/>
      <c r="BG921" s="87" t="n"/>
      <c r="BH921" s="87" t="n"/>
      <c r="BI921" s="87" t="n"/>
      <c r="BJ921" s="87" t="n"/>
      <c r="BK921" s="87" t="n"/>
      <c r="BL921" s="87" t="n"/>
      <c r="BM921" s="87" t="n"/>
      <c r="BN921" s="87" t="n"/>
      <c r="BO921" s="87" t="n"/>
      <c r="BP921" s="87" t="n"/>
      <c r="BQ921" s="87" t="n"/>
      <c r="BR921" s="87" t="n"/>
      <c r="BS921" s="87" t="n"/>
      <c r="BT921" s="87" t="n"/>
      <c r="BU921" s="87" t="n"/>
      <c r="BV921" s="87" t="n"/>
      <c r="BW921" s="87" t="n"/>
      <c r="BX921" s="87" t="n"/>
      <c r="BY921" s="87" t="n"/>
      <c r="BZ921" s="87" t="n"/>
      <c r="CA921" s="87" t="n"/>
      <c r="CB921" s="87" t="n"/>
      <c r="CC921" s="87" t="n"/>
      <c r="CD921" s="87" t="n"/>
      <c r="CE921" s="87" t="n"/>
      <c r="CF921" s="87" t="n"/>
      <c r="CG921" s="87" t="n"/>
      <c r="CH921" s="87" t="n"/>
    </row>
    <row r="922" customFormat="1" s="86">
      <c r="A922" s="25" t="inlineStr">
        <is>
          <t>919-2016</t>
        </is>
      </c>
      <c r="B922" s="25" t="inlineStr">
        <is>
          <t>Archivado como 549-2016 401348</t>
        </is>
      </c>
      <c r="C922" s="25" t="n"/>
      <c r="D922" s="25" t="inlineStr">
        <is>
          <t>ESCOMBROS</t>
        </is>
      </c>
      <c r="E922" s="25" t="n"/>
      <c r="F922" s="25" t="n"/>
      <c r="G922" s="25" t="inlineStr">
        <is>
          <t>Escombros dentro de la unidad residencial</t>
        </is>
      </c>
      <c r="H922" s="25" t="inlineStr">
        <is>
          <t>anonimo</t>
        </is>
      </c>
      <c r="I922" s="25" t="n"/>
      <c r="J922" s="25" t="n"/>
      <c r="K922" s="25" t="n"/>
      <c r="L922" s="25" t="n"/>
      <c r="M922" s="25" t="n"/>
      <c r="N922" s="25" t="n"/>
      <c r="O922" s="25" t="n"/>
      <c r="P922" s="25" t="n"/>
      <c r="Q922" s="25" t="n"/>
      <c r="R922" s="25" t="n"/>
      <c r="S922" s="25" t="n"/>
      <c r="T922" s="25" t="n"/>
      <c r="U922" s="25" t="n"/>
      <c r="V922" s="55" t="inlineStr">
        <is>
          <t>Urbanizacion Vista Alegre</t>
        </is>
      </c>
      <c r="W922" s="25" t="n"/>
      <c r="X922" s="25" t="n"/>
      <c r="Y922" s="25" t="n"/>
      <c r="Z922" s="25" t="n"/>
      <c r="AA922" s="25" t="n"/>
      <c r="AB922" s="25" t="n"/>
      <c r="AC922" s="25" t="n"/>
      <c r="AD922" s="25" t="n"/>
      <c r="AE922" s="25" t="n"/>
      <c r="AF922" s="25" t="inlineStr">
        <is>
          <t>las orquideas</t>
        </is>
      </c>
      <c r="AG922" s="25">
        <f>CONCATENATE(W922," ",X922," ",Y922," ",Z922," ",AA922," ",AB922," ",AC922," ",AD922," ",AE922," ",AF922)</f>
        <v/>
      </c>
      <c r="AH922" s="25" t="inlineStr">
        <is>
          <t>n</t>
        </is>
      </c>
      <c r="AI922" s="25" t="inlineStr">
        <is>
          <t>no reporta</t>
        </is>
      </c>
      <c r="AJ922" s="25" t="inlineStr">
        <is>
          <t>Las Orquideas</t>
        </is>
      </c>
      <c r="AK922" s="25" t="n"/>
      <c r="AL922" s="25" t="n"/>
      <c r="AM922" s="25" t="n"/>
      <c r="AN922" s="25" t="n"/>
      <c r="AO922" s="25" t="n">
        <v>3</v>
      </c>
      <c r="AP922" s="34" t="n">
        <v>42578</v>
      </c>
      <c r="AQ922" s="25" t="n"/>
      <c r="AR922" s="46" t="n"/>
      <c r="AS922" s="25" t="n"/>
      <c r="AT922" s="25" t="inlineStr">
        <is>
          <t>Auto de archivo</t>
        </is>
      </c>
      <c r="AU922" s="25" t="n"/>
      <c r="AV922" s="87" t="n"/>
      <c r="AW922" s="87" t="n"/>
      <c r="AX922" s="87" t="n"/>
      <c r="AY922" s="87" t="n"/>
      <c r="AZ922" s="87" t="n"/>
      <c r="BA922" s="87" t="n"/>
      <c r="BB922" s="87" t="n"/>
      <c r="BC922" s="87" t="n"/>
      <c r="BD922" s="87" t="n"/>
      <c r="BE922" s="87" t="n"/>
      <c r="BF922" s="87" t="n"/>
      <c r="BG922" s="87" t="n"/>
      <c r="BH922" s="87" t="n"/>
      <c r="BI922" s="87" t="n"/>
      <c r="BJ922" s="87" t="n"/>
      <c r="BK922" s="87" t="n"/>
      <c r="BL922" s="87" t="n"/>
      <c r="BM922" s="87" t="n"/>
      <c r="BN922" s="87" t="n"/>
      <c r="BO922" s="87" t="n"/>
      <c r="BP922" s="87" t="n"/>
      <c r="BQ922" s="87" t="n"/>
      <c r="BR922" s="87" t="n"/>
      <c r="BS922" s="87" t="n"/>
      <c r="BT922" s="87" t="n"/>
      <c r="BU922" s="87" t="n"/>
      <c r="BV922" s="87" t="n"/>
      <c r="BW922" s="87" t="n"/>
      <c r="BX922" s="87" t="n"/>
      <c r="BY922" s="87" t="n"/>
      <c r="BZ922" s="87" t="n"/>
      <c r="CA922" s="87" t="n"/>
      <c r="CB922" s="87" t="n"/>
      <c r="CC922" s="87" t="n"/>
      <c r="CD922" s="87" t="n"/>
      <c r="CE922" s="87" t="n"/>
      <c r="CF922" s="87" t="n"/>
      <c r="CG922" s="87" t="n"/>
      <c r="CH922" s="87" t="n"/>
    </row>
    <row r="923">
      <c r="A923" s="25" t="inlineStr">
        <is>
          <t>920-2016</t>
        </is>
      </c>
      <c r="B923" s="25" t="inlineStr">
        <is>
          <t>423123 - 7399</t>
        </is>
      </c>
      <c r="C923" s="25" t="inlineStr">
        <is>
          <t>HÍDRICO</t>
        </is>
      </c>
      <c r="G923" s="25" t="inlineStr">
        <is>
          <t>Afectacion a nacimiento y fuente hidrica</t>
        </is>
      </c>
      <c r="H923" s="25" t="inlineStr">
        <is>
          <t>de oficio</t>
        </is>
      </c>
      <c r="S923" s="25" t="inlineStr">
        <is>
          <t>No reporta</t>
        </is>
      </c>
      <c r="T923" s="25" t="inlineStr">
        <is>
          <t>no reporta</t>
        </is>
      </c>
      <c r="U923" s="25" t="inlineStr">
        <is>
          <t>no reporta</t>
        </is>
      </c>
      <c r="V923" s="55" t="inlineStr">
        <is>
          <t>Jairo Aalonso Buitrago</t>
        </is>
      </c>
      <c r="AF923" s="25" t="inlineStr">
        <is>
          <t>vereda Pantanillo predio 074</t>
        </is>
      </c>
      <c r="AG923" s="25">
        <f>CONCATENATE(W923," ",X923," ",Y923," ",Z923," ",AA923," ",AB923," ",AC923," ",AD923," ",AE923," ",AF923)</f>
        <v/>
      </c>
      <c r="AH923" s="25" t="inlineStr">
        <is>
          <t>n</t>
        </is>
      </c>
      <c r="AI923" s="25" t="n">
        <v>5381038</v>
      </c>
      <c r="AJ923" s="25" t="inlineStr">
        <is>
          <t>Pantanillo</t>
        </is>
      </c>
      <c r="AK923" s="25" t="inlineStr">
        <is>
          <t>Pantanillo</t>
        </is>
      </c>
      <c r="AO923" s="25" t="n">
        <v>13</v>
      </c>
      <c r="AP923" s="34" t="n">
        <v>42685</v>
      </c>
      <c r="AQ923" s="34" t="n">
        <v>42654</v>
      </c>
      <c r="AT923" s="25" t="inlineStr">
        <is>
          <t>Auto de archivo</t>
        </is>
      </c>
    </row>
    <row r="924">
      <c r="A924" s="25" t="inlineStr">
        <is>
          <t>921-2016</t>
        </is>
      </c>
      <c r="B924" s="25" t="n">
        <v>429488</v>
      </c>
      <c r="C924" s="25" t="inlineStr">
        <is>
          <t>FLORA</t>
        </is>
      </c>
      <c r="G924" s="25" t="inlineStr">
        <is>
          <t>Afectación a vegetación de retiro de fuente hídrica</t>
        </is>
      </c>
      <c r="H924" s="25" t="inlineStr">
        <is>
          <t>DE oficio</t>
        </is>
      </c>
      <c r="S924" s="25" t="inlineStr">
        <is>
          <t>No reporta</t>
        </is>
      </c>
      <c r="T924" s="25" t="inlineStr">
        <is>
          <t>no reporta</t>
        </is>
      </c>
      <c r="U924" s="25" t="inlineStr">
        <is>
          <t>no reporta</t>
        </is>
      </c>
      <c r="V924" s="55" t="inlineStr">
        <is>
          <t>Melida de Jesus RestrepoTapias - Altopiano S.A.S</t>
        </is>
      </c>
      <c r="AF924" s="25" t="inlineStr">
        <is>
          <t>Predio 923</t>
        </is>
      </c>
      <c r="AG924" s="25">
        <f>CONCATENATE(W924," ",X924," ",Y924," ",Z924," ",AA924," ",AB924," ",AC924," ",AD924," ",AE924," ",AF924)</f>
        <v/>
      </c>
      <c r="AH924" s="25" t="inlineStr">
        <is>
          <t>900.837.997-5</t>
        </is>
      </c>
      <c r="AI924" s="25" t="n">
        <v>3211212</v>
      </c>
      <c r="AJ924" s="25" t="inlineStr">
        <is>
          <t>Las Palmas</t>
        </is>
      </c>
      <c r="AK924" s="25" t="inlineStr">
        <is>
          <t>Las Palmas</t>
        </is>
      </c>
      <c r="AO924" s="25" t="n">
        <v>12</v>
      </c>
      <c r="AP924" s="34" t="n">
        <v>42683</v>
      </c>
      <c r="AQ924" s="34" t="n">
        <v>42683</v>
      </c>
      <c r="AT924" s="25" t="inlineStr">
        <is>
          <t>Auto de archivo</t>
        </is>
      </c>
    </row>
    <row r="925">
      <c r="A925" s="25" t="inlineStr">
        <is>
          <t>922-2016</t>
        </is>
      </c>
      <c r="B925" s="25" t="n">
        <v>430198</v>
      </c>
      <c r="C925" s="25" t="inlineStr">
        <is>
          <t>LOTE-PREDIO</t>
        </is>
      </c>
      <c r="G925" s="25" t="inlineStr">
        <is>
          <t>el vecino dario rios llano autorizo a terceros a ingresar al predio de propiedad agena para talar 4 arboles (pinos adultos) con el fin de comercializarlla madera de estos. Visitar el martes de las 8:30 am</t>
        </is>
      </c>
      <c r="H925" s="25" t="inlineStr">
        <is>
          <t>monica lucia ortiz</t>
        </is>
      </c>
      <c r="S925" s="25" t="inlineStr">
        <is>
          <t>alto de las palmas</t>
        </is>
      </c>
      <c r="U925" s="25" t="n">
        <v>3139417</v>
      </c>
      <c r="V925" s="55" t="inlineStr">
        <is>
          <t>dario rios llano</t>
        </is>
      </c>
      <c r="AG925" s="25" t="inlineStr">
        <is>
          <t xml:space="preserve">vereda perico predio 11 </t>
        </is>
      </c>
      <c r="AI925" s="25" t="inlineStr">
        <is>
          <t>5380108-3117172431</t>
        </is>
      </c>
      <c r="AJ925" s="25" t="inlineStr">
        <is>
          <t>Las Palmas</t>
        </is>
      </c>
      <c r="AK925" s="25" t="inlineStr">
        <is>
          <t>Perico</t>
        </is>
      </c>
      <c r="AO925" s="25" t="n">
        <v>12</v>
      </c>
      <c r="AP925" s="34" t="n">
        <v>42686</v>
      </c>
      <c r="AQ925" s="34" t="n">
        <v>42689</v>
      </c>
      <c r="AT925" s="25" t="inlineStr">
        <is>
          <t>Auto de archivo</t>
        </is>
      </c>
    </row>
    <row r="926">
      <c r="A926" s="25" t="inlineStr">
        <is>
          <t>923-2016</t>
        </is>
      </c>
      <c r="B926" s="25" t="n">
        <v>430199</v>
      </c>
      <c r="C926" s="25" t="inlineStr">
        <is>
          <t>ESPACIO PUBLICOS VERDES</t>
        </is>
      </c>
      <c r="G926" s="25" t="inlineStr">
        <is>
          <t>tala de arboles en la zona, perjudicando ala urbanizacion molino piedra por desprendimiento de tierra</t>
        </is>
      </c>
      <c r="H926" s="25" t="inlineStr">
        <is>
          <t>comunidad</t>
        </is>
      </c>
      <c r="V926" s="55" t="inlineStr">
        <is>
          <t>por determinar</t>
        </is>
      </c>
      <c r="W926" s="25" t="inlineStr">
        <is>
          <t>cl</t>
        </is>
      </c>
      <c r="X926" s="25" t="n">
        <v>34</v>
      </c>
      <c r="Y926" s="25" t="inlineStr">
        <is>
          <t>dd</t>
        </is>
      </c>
      <c r="AA926" s="25" t="n">
        <v>107</v>
      </c>
      <c r="AC926" s="25" t="n">
        <v>102</v>
      </c>
      <c r="AG926" s="25">
        <f>CONCATENATE(W926," ",X926," ",Y926," ",Z926," ",AA926," ",AB926," ",AC926," ",AD926," ",AE926," ",AF926)</f>
        <v/>
      </c>
      <c r="AJ926" s="25" t="inlineStr">
        <is>
          <t>Inmaculada</t>
        </is>
      </c>
      <c r="AO926" s="25" t="n">
        <v>5</v>
      </c>
      <c r="AP926" s="34" t="n">
        <v>42686</v>
      </c>
      <c r="AQ926" s="34" t="n">
        <v>42689</v>
      </c>
      <c r="AT926" s="25" t="inlineStr">
        <is>
          <t>Auto de archivo</t>
        </is>
      </c>
      <c r="AU926" s="25" t="inlineStr">
        <is>
          <t>Auto de Archivo, infomacion y direccion incompleta</t>
        </is>
      </c>
    </row>
    <row r="927">
      <c r="A927" s="25" t="inlineStr">
        <is>
          <t>924-2016</t>
        </is>
      </c>
      <c r="B927" s="25" t="n">
        <v>429212</v>
      </c>
      <c r="C927" s="25" t="inlineStr">
        <is>
          <t>ESPACIO PUBLICOS VERDES</t>
        </is>
      </c>
      <c r="G927" s="25" t="inlineStr">
        <is>
          <t>afectaciones al predio y algunos arboles ( asi como caña brava) por parte del proyecto colorsal predio del solicitante sin autorizacion , construccion de cuencas y excavaciones de tierra</t>
        </is>
      </c>
      <c r="H927" s="25" t="inlineStr">
        <is>
          <t>dora ochoa - manuel jose ochoa</t>
        </is>
      </c>
      <c r="I927" s="25" t="inlineStr">
        <is>
          <t>KR</t>
        </is>
      </c>
      <c r="J927" s="25" t="n">
        <v>24</v>
      </c>
      <c r="K927" s="25" t="inlineStr">
        <is>
          <t>d</t>
        </is>
      </c>
      <c r="M927" s="25" t="n">
        <v>41</v>
      </c>
      <c r="O927" s="25" t="n">
        <v>116</v>
      </c>
      <c r="P927" s="25" t="inlineStr">
        <is>
          <t>sur</t>
        </is>
      </c>
      <c r="U927" s="25" t="n">
        <v>3311775</v>
      </c>
      <c r="V927" s="55" t="inlineStr">
        <is>
          <t>proyecto colors</t>
        </is>
      </c>
      <c r="W927" s="25" t="inlineStr">
        <is>
          <t>kr</t>
        </is>
      </c>
      <c r="X927" s="25" t="n">
        <v>24</v>
      </c>
      <c r="Y927" s="25" t="inlineStr">
        <is>
          <t>dd</t>
        </is>
      </c>
      <c r="AA927" s="25" t="n">
        <v>41</v>
      </c>
      <c r="AC927" s="25" t="n">
        <v>190</v>
      </c>
      <c r="AD927" s="25" t="inlineStr">
        <is>
          <t>sur</t>
        </is>
      </c>
      <c r="AG927" s="25">
        <f>CONCATENATE(W927," ",X927," ",Y927," ",Z927," ",AA927," ",AB927," ",AC927," ",AD927," ",AE927," ",AF927)</f>
        <v/>
      </c>
      <c r="AI927" s="25" t="n">
        <v>4440764</v>
      </c>
      <c r="AJ927" s="25" t="inlineStr">
        <is>
          <t>San Rafael</t>
        </is>
      </c>
      <c r="AO927" s="25" t="n">
        <v>6</v>
      </c>
      <c r="AP927" s="34" t="n">
        <v>42686</v>
      </c>
      <c r="AQ927" s="34" t="n">
        <v>42424</v>
      </c>
      <c r="AT927" s="25" t="inlineStr">
        <is>
          <t>Auto de archivo</t>
        </is>
      </c>
    </row>
    <row r="928">
      <c r="A928" s="25" t="inlineStr">
        <is>
          <t>925-2016</t>
        </is>
      </c>
      <c r="B928" s="25" t="n">
        <v>429656</v>
      </c>
      <c r="C928" s="25" t="inlineStr">
        <is>
          <t>FAUNA DOMÉSTICA</t>
        </is>
      </c>
      <c r="G928" s="25" t="inlineStr">
        <is>
          <t>es reincidente llado muchas veces perro que ladra dia y noche y lo dejan encerado en la casa</t>
        </is>
      </c>
      <c r="H928" s="25" t="inlineStr">
        <is>
          <t>maria eugenia ossa</t>
        </is>
      </c>
      <c r="T928" s="25" t="n">
        <v>42872049</v>
      </c>
      <c r="U928" s="25" t="n">
        <v>3134018</v>
      </c>
      <c r="V928" s="55" t="inlineStr">
        <is>
          <t xml:space="preserve">alejandro </t>
        </is>
      </c>
      <c r="W928" s="25" t="inlineStr">
        <is>
          <t>cl</t>
        </is>
      </c>
      <c r="X928" s="25" t="n">
        <v>23</v>
      </c>
      <c r="Z928" s="25" t="inlineStr">
        <is>
          <t>sur</t>
        </is>
      </c>
      <c r="AA928" s="25" t="n">
        <v>27</v>
      </c>
      <c r="AB928" s="25" t="inlineStr">
        <is>
          <t>b</t>
        </is>
      </c>
      <c r="AC928" s="25" t="n">
        <v>64</v>
      </c>
      <c r="AG928" s="25">
        <f>CONCATENATE(W928," ",X928," ",Y928," ",Z928," ",AA928," ",AB928," ",AC928," ",AD928," ",AE928," ",AF928)</f>
        <v/>
      </c>
      <c r="AJ928" s="25" t="inlineStr">
        <is>
          <t>Zuñiga</t>
        </is>
      </c>
      <c r="AO928" s="25" t="n">
        <v>4</v>
      </c>
      <c r="AP928" s="34" t="n">
        <v>42686</v>
      </c>
      <c r="AQ928" s="34" t="n">
        <v>42600</v>
      </c>
      <c r="AT928" s="25" t="inlineStr">
        <is>
          <t>Auto de archivo</t>
        </is>
      </c>
    </row>
    <row r="929">
      <c r="A929" s="25" t="inlineStr">
        <is>
          <t>926-2016</t>
        </is>
      </c>
      <c r="B929" s="25" t="n">
        <v>429618</v>
      </c>
      <c r="C929" s="25" t="inlineStr">
        <is>
          <t>ESPACIO PUBLICOS VERDES</t>
        </is>
      </c>
      <c r="G929" s="25" t="inlineStr">
        <is>
          <t>uso inadecuado zona verde en espacio publico aledaño a esta estacion, ya no esta disponible a la comunidad</t>
        </is>
      </c>
      <c r="H929" s="25" t="inlineStr">
        <is>
          <t xml:space="preserve">andres correa </t>
        </is>
      </c>
      <c r="I929" s="25" t="inlineStr">
        <is>
          <t>KR</t>
        </is>
      </c>
      <c r="J929" s="25" t="n">
        <v>42</v>
      </c>
      <c r="K929" s="25" t="inlineStr">
        <is>
          <t>b</t>
        </is>
      </c>
      <c r="M929" s="25" t="n">
        <v>25</v>
      </c>
      <c r="N929" s="25" t="inlineStr">
        <is>
          <t>a</t>
        </is>
      </c>
      <c r="O929" s="25" t="n">
        <v>151</v>
      </c>
      <c r="P929" s="25" t="inlineStr">
        <is>
          <t>sur</t>
        </is>
      </c>
      <c r="R929" s="25" t="inlineStr">
        <is>
          <t>apto 107</t>
        </is>
      </c>
      <c r="S929" s="25" t="inlineStr">
        <is>
          <t>uniodad residencial porto azul</t>
        </is>
      </c>
      <c r="U929" s="25" t="n">
        <v>3162596550</v>
      </c>
      <c r="V929" s="55" t="inlineStr">
        <is>
          <t>estacion de servicios zeus</t>
        </is>
      </c>
      <c r="W929" s="25" t="inlineStr">
        <is>
          <t>kr</t>
        </is>
      </c>
      <c r="X929" s="25" t="n">
        <v>43</v>
      </c>
      <c r="Y929" s="25" t="inlineStr">
        <is>
          <t>A</t>
        </is>
      </c>
      <c r="AA929" s="25" t="n">
        <v>27</v>
      </c>
      <c r="AB929" s="25" t="inlineStr">
        <is>
          <t>a</t>
        </is>
      </c>
      <c r="AD929" s="25" t="inlineStr">
        <is>
          <t>SUR</t>
        </is>
      </c>
      <c r="AG929" s="25">
        <f>CONCATENATE(W929," ",X929," ",Y929," ",Z929," ",AA929," ",AB929," ",AC929," ",AD929," ",AE929," ",AF929)</f>
        <v/>
      </c>
      <c r="AJ929" s="25" t="inlineStr">
        <is>
          <t>Pontevedra</t>
        </is>
      </c>
      <c r="AO929" s="25" t="n">
        <v>2</v>
      </c>
      <c r="AP929" s="34" t="n">
        <v>42686</v>
      </c>
      <c r="AQ929" s="34" t="n">
        <v>42701</v>
      </c>
      <c r="AT929" s="25" t="inlineStr">
        <is>
          <t>Auto de archivo</t>
        </is>
      </c>
    </row>
    <row r="930">
      <c r="A930" s="25" t="inlineStr">
        <is>
          <t>927-2016</t>
        </is>
      </c>
      <c r="B930" s="25" t="n">
        <v>429614</v>
      </c>
      <c r="C930" s="25" t="inlineStr">
        <is>
          <t>FAUNA DOMÉSTICA</t>
        </is>
      </c>
      <c r="G930" s="25" t="inlineStr">
        <is>
          <t>manifiesta el usuario que esta señora ha efectuado abiertamente la intension de envenenar perros, lo cual esta asociado a situaciones de conflitos entre vecinos se solicita sencibilizar y dejar constacia del manejo de fauna domestica</t>
        </is>
      </c>
      <c r="H930" s="25" t="inlineStr">
        <is>
          <t xml:space="preserve">helmut jaramillo pelaeaz </t>
        </is>
      </c>
      <c r="I930" s="25" t="inlineStr">
        <is>
          <t>KR</t>
        </is>
      </c>
      <c r="J930" s="25" t="n">
        <v>24</v>
      </c>
      <c r="K930" s="25" t="inlineStr">
        <is>
          <t>e</t>
        </is>
      </c>
      <c r="M930" s="25" t="n">
        <v>40</v>
      </c>
      <c r="O930" s="25" t="n">
        <v>18</v>
      </c>
      <c r="P930" s="25" t="inlineStr">
        <is>
          <t>sur</t>
        </is>
      </c>
      <c r="T930" s="25" t="n">
        <v>98565996</v>
      </c>
      <c r="U930" s="25" t="n">
        <v>3326115</v>
      </c>
      <c r="V930" s="55" t="inlineStr">
        <is>
          <t>maria rubiela perez</t>
        </is>
      </c>
      <c r="W930" s="25" t="inlineStr">
        <is>
          <t>kr</t>
        </is>
      </c>
      <c r="X930" s="25" t="n">
        <v>24</v>
      </c>
      <c r="Y930" s="25" t="inlineStr">
        <is>
          <t>e</t>
        </is>
      </c>
      <c r="AA930" s="25" t="n">
        <v>40</v>
      </c>
      <c r="AC930" s="25" t="n">
        <v>140</v>
      </c>
      <c r="AD930" s="25" t="inlineStr">
        <is>
          <t>SUR</t>
        </is>
      </c>
      <c r="AG930" s="25">
        <f>CONCATENATE(W930," ",X930," ",Y930," ",Z930," ",AA930," ",AB930," ",AC930," ",AD930," ",AE930," ",AF930)</f>
        <v/>
      </c>
      <c r="AJ930" s="25" t="inlineStr">
        <is>
          <t>El Salado</t>
        </is>
      </c>
      <c r="AO930" s="25" t="n">
        <v>6</v>
      </c>
      <c r="AP930" s="34" t="n">
        <v>42686</v>
      </c>
      <c r="AQ930" s="34" t="n">
        <v>42718</v>
      </c>
      <c r="AT930" s="25" t="inlineStr">
        <is>
          <t>Auto de archivo</t>
        </is>
      </c>
    </row>
    <row r="931">
      <c r="A931" s="25" t="inlineStr">
        <is>
          <t>928-2016</t>
        </is>
      </c>
      <c r="B931" s="25" t="n">
        <v>7678</v>
      </c>
      <c r="C931" s="25" t="inlineStr">
        <is>
          <t>SUELO</t>
        </is>
      </c>
      <c r="G931" s="25" t="inlineStr">
        <is>
          <t>cambio de piso blando a piso duro</t>
        </is>
      </c>
      <c r="H931" s="25" t="inlineStr">
        <is>
          <t>de oficio</t>
        </is>
      </c>
      <c r="V931" s="55" t="inlineStr">
        <is>
          <t>jorge mauricio restrepo</t>
        </is>
      </c>
      <c r="W931" s="25" t="inlineStr">
        <is>
          <t>kr</t>
        </is>
      </c>
      <c r="X931" s="25" t="n">
        <v>42</v>
      </c>
      <c r="Y931" s="25" t="inlineStr">
        <is>
          <t>bb</t>
        </is>
      </c>
      <c r="AA931" s="25" t="n">
        <v>48</v>
      </c>
      <c r="AB931" s="25" t="inlineStr">
        <is>
          <t>c</t>
        </is>
      </c>
      <c r="AC931" s="25" t="n">
        <v>56</v>
      </c>
      <c r="AG931" s="25">
        <f>CONCATENATE(W931," ",X931," ",Y931," ",Z931," ",AA931," ",AB931," ",AC931," ",AD931," ",AE931," ",AF931)</f>
        <v/>
      </c>
      <c r="AJ931" s="25" t="inlineStr">
        <is>
          <t>El Trianón</t>
        </is>
      </c>
      <c r="AO931" s="25" t="n">
        <v>7</v>
      </c>
      <c r="AP931" s="34" t="n">
        <v>42686</v>
      </c>
      <c r="AQ931" s="34" t="n">
        <v>42703</v>
      </c>
      <c r="AT931" s="25" t="inlineStr">
        <is>
          <t>Auto de archivo</t>
        </is>
      </c>
    </row>
    <row r="932">
      <c r="A932" s="25" t="inlineStr">
        <is>
          <t>929-2016</t>
        </is>
      </c>
      <c r="B932" s="25" t="inlineStr">
        <is>
          <t>160SAE5-2010-614-1854</t>
        </is>
      </c>
      <c r="C932" s="25" t="inlineStr">
        <is>
          <t>ESPACIO PUBLICOS VERDES</t>
        </is>
      </c>
      <c r="G932" s="25" t="inlineStr">
        <is>
          <t xml:space="preserve">Intervension individuos vegetales </t>
        </is>
      </c>
      <c r="H932" s="25" t="inlineStr">
        <is>
          <t>de oficio</t>
        </is>
      </c>
      <c r="V932" s="55" t="inlineStr">
        <is>
          <t>elena posada olarte</t>
        </is>
      </c>
      <c r="AF932" s="25" t="inlineStr">
        <is>
          <t>vereda santa catalina</t>
        </is>
      </c>
      <c r="AG932" s="25">
        <f>CONCATENATE(W932," ",X932," ",Y932," ",Z932," ",AA932," ",AB932," ",AC932," ",AD932," ",AE932," ",AF932)</f>
        <v/>
      </c>
      <c r="AJ932" s="25" t="inlineStr">
        <is>
          <t>Santa Catalina</t>
        </is>
      </c>
      <c r="AO932" s="25" t="n">
        <v>10</v>
      </c>
      <c r="AP932" s="34" t="n">
        <v>42686</v>
      </c>
      <c r="AQ932" s="34" t="n">
        <v>42585</v>
      </c>
      <c r="AS932" s="25" t="inlineStr">
        <is>
          <t>Acta de compromiso</t>
        </is>
      </c>
      <c r="AT932" s="25" t="inlineStr">
        <is>
          <t>Auto de archivo</t>
        </is>
      </c>
    </row>
    <row r="933">
      <c r="A933" s="25" t="inlineStr">
        <is>
          <t>930-2016</t>
        </is>
      </c>
      <c r="B933" s="25" t="n">
        <v>399835</v>
      </c>
      <c r="C933" s="25" t="inlineStr">
        <is>
          <t>HÍDRICO</t>
        </is>
      </c>
      <c r="G933" s="25" t="inlineStr">
        <is>
          <t>estan tirando cemento a la quebrada esto lo hacen diariamente en horas de la mañana cuando llega el primer trabajador y la quebrada permanece sucia</t>
        </is>
      </c>
      <c r="H933" s="25" t="inlineStr">
        <is>
          <t>anonima</t>
        </is>
      </c>
      <c r="V933" s="55" t="inlineStr">
        <is>
          <t>proyecto colors</t>
        </is>
      </c>
      <c r="AG933" s="25">
        <f>CONCATENATE(W933," ",X933," ",Y933," ",Z933," ",AA933," ",AB933," ",AC933," ",AD933," ",AE933," ",AF933)</f>
        <v/>
      </c>
      <c r="AJ933" s="25" t="inlineStr">
        <is>
          <t xml:space="preserve">La Mina </t>
        </is>
      </c>
      <c r="AO933" s="25" t="n">
        <v>6</v>
      </c>
      <c r="AP933" s="34" t="n">
        <v>42686</v>
      </c>
      <c r="AQ933" s="34" t="n">
        <v>42657</v>
      </c>
      <c r="AT933" s="25" t="inlineStr">
        <is>
          <t>Auto de archivo</t>
        </is>
      </c>
    </row>
    <row r="934">
      <c r="A934" s="25" t="inlineStr">
        <is>
          <t>931-2016</t>
        </is>
      </c>
      <c r="B934" s="25" t="n">
        <v>427169</v>
      </c>
      <c r="C934" s="25" t="inlineStr">
        <is>
          <t>FLORA</t>
        </is>
      </c>
      <c r="G934" s="25" t="inlineStr">
        <is>
          <t>tala de pinos</t>
        </is>
      </c>
      <c r="H934" s="25" t="inlineStr">
        <is>
          <t>de oficio</t>
        </is>
      </c>
      <c r="V934" s="55" t="inlineStr">
        <is>
          <t>luz mercedes maya</t>
        </is>
      </c>
      <c r="AF934" s="25" t="inlineStr">
        <is>
          <t>vereda perico</t>
        </is>
      </c>
      <c r="AG934" s="25">
        <f>CONCATENATE(W934," ",X934," ",Y934," ",Z934," ",AA934," ",AB934," ",AC934," ",AD934," ",AE934," ",AF934)</f>
        <v/>
      </c>
      <c r="AH934" s="25" t="n">
        <v>42820662</v>
      </c>
      <c r="AI934" s="25" t="n">
        <v>3104440419</v>
      </c>
      <c r="AJ934" s="25" t="inlineStr">
        <is>
          <t>Las Palmas</t>
        </is>
      </c>
      <c r="AO934" s="25" t="n">
        <v>12</v>
      </c>
      <c r="AP934" s="34" t="n">
        <v>42687</v>
      </c>
      <c r="AQ934" s="34" t="n">
        <v>42657</v>
      </c>
      <c r="AT934" s="25" t="inlineStr">
        <is>
          <t>Auto de archivo</t>
        </is>
      </c>
    </row>
    <row r="935">
      <c r="A935" s="25" t="inlineStr">
        <is>
          <t>932-2016</t>
        </is>
      </c>
      <c r="B935" s="25" t="n">
        <v>427168</v>
      </c>
      <c r="C935" s="25" t="inlineStr">
        <is>
          <t>AIRE</t>
        </is>
      </c>
      <c r="G935" s="25" t="inlineStr">
        <is>
          <t>quema de RESIDUOS DE MADERA</t>
        </is>
      </c>
      <c r="H935" s="25" t="inlineStr">
        <is>
          <t>DE oficio</t>
        </is>
      </c>
      <c r="V935" s="55" t="inlineStr">
        <is>
          <t xml:space="preserve">jesus antonio florez </t>
        </is>
      </c>
      <c r="W935" s="25" t="inlineStr">
        <is>
          <t>tr</t>
        </is>
      </c>
      <c r="X935" s="25" t="n">
        <v>32</v>
      </c>
      <c r="Y935" s="25" t="inlineStr">
        <is>
          <t>A</t>
        </is>
      </c>
      <c r="AA935" s="25" t="n">
        <v>28</v>
      </c>
      <c r="AC935" s="25" t="n">
        <v>53</v>
      </c>
      <c r="AD935" s="25" t="inlineStr">
        <is>
          <t>SUR</t>
        </is>
      </c>
      <c r="AG935" s="25">
        <f>CONCATENATE(W935," ",X935," ",Y935," ",Z935," ",AA935," ",AB935," ",AC935," ",AD935," ",AE935," ",AF935)</f>
        <v/>
      </c>
      <c r="AH935" s="25" t="n">
        <v>98555946</v>
      </c>
      <c r="AI935" s="25" t="n">
        <v>3002055002</v>
      </c>
      <c r="AJ935" s="25" t="inlineStr">
        <is>
          <t>Alto de Misael</t>
        </is>
      </c>
      <c r="AO935" s="25" t="n">
        <v>3</v>
      </c>
      <c r="AP935" s="34" t="n">
        <v>42687</v>
      </c>
      <c r="AQ935" s="34" t="n">
        <v>42667</v>
      </c>
      <c r="AT935" s="25" t="inlineStr">
        <is>
          <t>Auto de archivo</t>
        </is>
      </c>
    </row>
    <row r="936">
      <c r="A936" s="25" t="inlineStr">
        <is>
          <t>933-2016</t>
        </is>
      </c>
      <c r="B936" s="25" t="n">
        <v>422980</v>
      </c>
      <c r="D936" s="25" t="inlineStr">
        <is>
          <t>ESCOMBROS</t>
        </is>
      </c>
      <c r="G936" s="25" t="inlineStr">
        <is>
          <t>escombros</t>
        </is>
      </c>
      <c r="H936" s="25" t="inlineStr">
        <is>
          <t>de oficio</t>
        </is>
      </c>
      <c r="I936" s="25" t="inlineStr">
        <is>
          <t>dg</t>
        </is>
      </c>
      <c r="J936" s="25" t="n">
        <v>33</v>
      </c>
      <c r="M936" s="25" t="n">
        <v>34</v>
      </c>
      <c r="N936" s="25" t="inlineStr">
        <is>
          <t>e</t>
        </is>
      </c>
      <c r="O936" s="25" t="n">
        <v>19</v>
      </c>
      <c r="P936" s="25" t="inlineStr">
        <is>
          <t>sur</t>
        </is>
      </c>
      <c r="S936" s="25" t="inlineStr">
        <is>
          <t>margaritas</t>
        </is>
      </c>
      <c r="T936" s="25" t="inlineStr">
        <is>
          <t>no reporta</t>
        </is>
      </c>
      <c r="V936" s="55" t="inlineStr">
        <is>
          <t>tatiana rangel</t>
        </is>
      </c>
      <c r="W936" s="25" t="inlineStr">
        <is>
          <t>dg</t>
        </is>
      </c>
      <c r="X936" s="25" t="n">
        <v>33</v>
      </c>
      <c r="Y936" s="25" t="inlineStr">
        <is>
          <t>e</t>
        </is>
      </c>
      <c r="AA936" s="25" t="n">
        <v>34</v>
      </c>
      <c r="AC936" s="25" t="n">
        <v>19</v>
      </c>
      <c r="AD936" s="25" t="inlineStr">
        <is>
          <t>sur</t>
        </is>
      </c>
      <c r="AF936" s="25" t="inlineStr">
        <is>
          <t>margaritas</t>
        </is>
      </c>
      <c r="AG936" s="25">
        <f>CONCATENATE(W936," ",X936," ",Y936," ",Z936," ",AA936," ",AB936," ",AC936," ",AD936," ",AE936," ",AF936)</f>
        <v/>
      </c>
      <c r="AH936" s="25" t="inlineStr">
        <is>
          <t>no reporta</t>
        </is>
      </c>
      <c r="AI936" s="25" t="n">
        <v>3022643305</v>
      </c>
      <c r="AJ936" s="25" t="inlineStr">
        <is>
          <t>Los Naranjos</t>
        </is>
      </c>
      <c r="AO936" s="25" t="n">
        <v>9</v>
      </c>
      <c r="AP936" s="34" t="n">
        <v>42687</v>
      </c>
      <c r="AQ936" s="34" t="n">
        <v>42651</v>
      </c>
      <c r="AT936" s="25" t="inlineStr">
        <is>
          <t>Auto de archivo</t>
        </is>
      </c>
    </row>
    <row r="937">
      <c r="A937" s="25" t="inlineStr">
        <is>
          <t>934-2016</t>
        </is>
      </c>
      <c r="B937" s="25" t="n">
        <v>423564</v>
      </c>
      <c r="C937" s="25" t="inlineStr">
        <is>
          <t>SUELO</t>
        </is>
      </c>
      <c r="D937" s="25" t="inlineStr">
        <is>
          <t>ESCOMBROS</t>
        </is>
      </c>
      <c r="G937" s="25" t="inlineStr">
        <is>
          <t>escombros</t>
        </is>
      </c>
      <c r="H937" s="25" t="inlineStr">
        <is>
          <t>de oficio</t>
        </is>
      </c>
      <c r="I937" s="25" t="inlineStr">
        <is>
          <t>CL</t>
        </is>
      </c>
      <c r="J937" s="25" t="n">
        <v>23</v>
      </c>
      <c r="L937" s="25" t="inlineStr">
        <is>
          <t>SUR</t>
        </is>
      </c>
      <c r="M937" s="25" t="n">
        <v>23</v>
      </c>
      <c r="N937" s="25" t="inlineStr">
        <is>
          <t>A</t>
        </is>
      </c>
      <c r="O937" s="25" t="n">
        <v>27</v>
      </c>
      <c r="P937" s="25" t="inlineStr">
        <is>
          <t>sur</t>
        </is>
      </c>
      <c r="T937" s="25" t="inlineStr">
        <is>
          <t>no reporta</t>
        </is>
      </c>
      <c r="U937" s="25" t="inlineStr">
        <is>
          <t>no reporta</t>
        </is>
      </c>
      <c r="V937" s="55" t="inlineStr">
        <is>
          <t>luz maria marulanda</t>
        </is>
      </c>
      <c r="W937" s="25" t="inlineStr">
        <is>
          <t>cl</t>
        </is>
      </c>
      <c r="X937" s="25" t="n">
        <v>27</v>
      </c>
      <c r="AA937" s="25" t="n">
        <v>25</v>
      </c>
      <c r="AC937" s="25" t="n">
        <v>25</v>
      </c>
      <c r="AD937" s="25" t="inlineStr">
        <is>
          <t>sur</t>
        </is>
      </c>
      <c r="AG937" s="25">
        <f>CONCATENATE(W937," ",X937," ",Y937," ",Z937," ",AA937," ",AB937," ",AC937," ",AD937," ",AE937," ",AF937)</f>
        <v/>
      </c>
      <c r="AH937" s="25" t="inlineStr">
        <is>
          <t>no reporta</t>
        </is>
      </c>
      <c r="AI937" s="25" t="n">
        <v>5972530</v>
      </c>
      <c r="AJ937" s="25" t="inlineStr">
        <is>
          <t>Zuñiga</t>
        </is>
      </c>
      <c r="AO937" s="25" t="n">
        <v>4</v>
      </c>
      <c r="AP937" s="34" t="n">
        <v>42687</v>
      </c>
      <c r="AQ937" s="34" t="n">
        <v>42656</v>
      </c>
      <c r="AT937" s="25" t="inlineStr">
        <is>
          <t>Auto de archivo</t>
        </is>
      </c>
    </row>
    <row r="938">
      <c r="A938" s="25" t="inlineStr">
        <is>
          <t>935-2016</t>
        </is>
      </c>
      <c r="B938" s="25" t="n">
        <v>423245</v>
      </c>
      <c r="C938" s="25" t="inlineStr">
        <is>
          <t>FLORA</t>
        </is>
      </c>
      <c r="G938" s="25" t="inlineStr">
        <is>
          <t>tala</t>
        </is>
      </c>
      <c r="H938" s="25" t="inlineStr">
        <is>
          <t>de oficio</t>
        </is>
      </c>
      <c r="I938" s="25" t="inlineStr">
        <is>
          <t>cl</t>
        </is>
      </c>
      <c r="J938" s="25" t="n">
        <v>39</v>
      </c>
      <c r="L938" s="25" t="inlineStr">
        <is>
          <t>sur</t>
        </is>
      </c>
      <c r="M938" s="25" t="n">
        <v>36</v>
      </c>
      <c r="N938" s="25" t="inlineStr">
        <is>
          <t>B</t>
        </is>
      </c>
      <c r="O938" s="25" t="n">
        <v>36</v>
      </c>
      <c r="T938" s="25" t="inlineStr">
        <is>
          <t>no reporta</t>
        </is>
      </c>
      <c r="U938" s="25" t="inlineStr">
        <is>
          <t>no reporta</t>
        </is>
      </c>
      <c r="V938" s="55" t="inlineStr">
        <is>
          <t>maria silvia echeverry</t>
        </is>
      </c>
      <c r="W938" s="25" t="inlineStr">
        <is>
          <t>cl</t>
        </is>
      </c>
      <c r="X938" s="25" t="n">
        <v>36</v>
      </c>
      <c r="AA938" s="25" t="n">
        <v>26</v>
      </c>
      <c r="AC938" s="25" t="n">
        <v>26</v>
      </c>
      <c r="AD938" s="25" t="inlineStr">
        <is>
          <t>sur</t>
        </is>
      </c>
      <c r="AG938" s="25">
        <f>CONCATENATE(W938," ",X938," ",Y938," ",Z938," ",AA938," ",AB938," ",AC938," ",AD938," ",AE938," ",AF938)</f>
        <v/>
      </c>
      <c r="AH938" s="25" t="n">
        <v>42750630</v>
      </c>
      <c r="AI938" s="25" t="n">
        <v>2767080</v>
      </c>
      <c r="AJ938" s="25" t="inlineStr">
        <is>
          <t>Mesa</t>
        </is>
      </c>
      <c r="AO938" s="25" t="n">
        <v>9</v>
      </c>
      <c r="AP938" s="34" t="n">
        <v>42687</v>
      </c>
      <c r="AQ938" s="34" t="n">
        <v>42650</v>
      </c>
      <c r="AT938" s="25" t="inlineStr">
        <is>
          <t>Auto de archivo</t>
        </is>
      </c>
    </row>
    <row r="939">
      <c r="A939" s="25" t="inlineStr">
        <is>
          <t>936-2016</t>
        </is>
      </c>
      <c r="B939" s="25" t="n">
        <v>421508</v>
      </c>
      <c r="C939" s="25" t="inlineStr">
        <is>
          <t>SUELO</t>
        </is>
      </c>
      <c r="D939" s="25" t="inlineStr">
        <is>
          <t>ESCOMBROS</t>
        </is>
      </c>
      <c r="G939" s="25" t="inlineStr">
        <is>
          <t>Escombros</t>
        </is>
      </c>
      <c r="H939" s="25" t="inlineStr">
        <is>
          <t xml:space="preserve">de oficio </t>
        </is>
      </c>
      <c r="I939" s="25" t="inlineStr">
        <is>
          <t>Cl</t>
        </is>
      </c>
      <c r="J939" s="25" t="n">
        <v>39</v>
      </c>
      <c r="K939" s="25" t="inlineStr">
        <is>
          <t>b</t>
        </is>
      </c>
      <c r="L939" s="25" t="inlineStr">
        <is>
          <t>sur</t>
        </is>
      </c>
      <c r="M939" s="25" t="n">
        <v>20</v>
      </c>
      <c r="N939" s="25" t="inlineStr">
        <is>
          <t>A</t>
        </is>
      </c>
      <c r="O939" s="25" t="n">
        <v>20</v>
      </c>
      <c r="S939" s="25" t="inlineStr">
        <is>
          <t>Barrio mesa</t>
        </is>
      </c>
      <c r="T939" s="25" t="inlineStr">
        <is>
          <t>no reporta</t>
        </is>
      </c>
      <c r="U939" s="25" t="inlineStr">
        <is>
          <t>no reporta</t>
        </is>
      </c>
      <c r="V939" s="55" t="inlineStr">
        <is>
          <t>juan florez</t>
        </is>
      </c>
      <c r="W939" s="25" t="inlineStr">
        <is>
          <t>cl</t>
        </is>
      </c>
      <c r="X939" s="25" t="n">
        <v>39</v>
      </c>
      <c r="AA939" s="25" t="n">
        <v>20</v>
      </c>
      <c r="AD939" s="25" t="inlineStr">
        <is>
          <t>sur</t>
        </is>
      </c>
      <c r="AG939" s="25">
        <f>CONCATENATE(W939," ",X939," ",Y939," ",Z939," ",AA939," ",AB939," ",AC939," ",AD939," ",AE939," ",AF939)</f>
        <v/>
      </c>
      <c r="AH939" s="25" t="n">
        <v>71695325</v>
      </c>
      <c r="AJ939" s="25" t="inlineStr">
        <is>
          <t>Mesa</t>
        </is>
      </c>
      <c r="AO939" s="25" t="n">
        <v>9</v>
      </c>
      <c r="AP939" s="34" t="n">
        <v>42687</v>
      </c>
      <c r="AQ939" s="34" t="n">
        <v>42647</v>
      </c>
      <c r="AT939" s="25" t="inlineStr">
        <is>
          <t>Auto de archivo</t>
        </is>
      </c>
    </row>
    <row r="940">
      <c r="A940" s="25" t="inlineStr">
        <is>
          <t>937-2016</t>
        </is>
      </c>
      <c r="B940" s="25" t="n">
        <v>421872</v>
      </c>
      <c r="C940" s="25" t="inlineStr">
        <is>
          <t>AIRE</t>
        </is>
      </c>
      <c r="G940" s="25" t="inlineStr">
        <is>
          <t>polisombra en obra</t>
        </is>
      </c>
      <c r="H940" s="25" t="inlineStr">
        <is>
          <t xml:space="preserve"> de oficio</t>
        </is>
      </c>
      <c r="S940" s="25" t="inlineStr">
        <is>
          <t>la paz</t>
        </is>
      </c>
      <c r="T940" s="25" t="n">
        <v>70695920</v>
      </c>
      <c r="U940" s="25" t="n">
        <v>3148679652</v>
      </c>
      <c r="V940" s="55" t="inlineStr">
        <is>
          <t>edgar vasquez</t>
        </is>
      </c>
      <c r="W940" s="25" t="inlineStr">
        <is>
          <t>cra</t>
        </is>
      </c>
      <c r="X940" s="25" t="n">
        <v>42</v>
      </c>
      <c r="AA940" s="25" t="n">
        <v>46</v>
      </c>
      <c r="AB940" s="25" t="inlineStr">
        <is>
          <t>d</t>
        </is>
      </c>
      <c r="AG940" s="25">
        <f>CONCATENATE(W940," ",X940," ",Y940," ",Z940," ",AA940," ",AB940," ",AC940," ",AD940," ",AE940," ",AF940)</f>
        <v/>
      </c>
      <c r="AH940" s="25" t="n">
        <v>70695920</v>
      </c>
      <c r="AI940" s="25" t="n">
        <v>3148679652</v>
      </c>
      <c r="AJ940" s="25" t="inlineStr">
        <is>
          <t>la paz</t>
        </is>
      </c>
      <c r="AO940" s="25" t="n">
        <v>7</v>
      </c>
      <c r="AP940" s="34" t="n">
        <v>42689</v>
      </c>
      <c r="AQ940" s="34" t="n">
        <v>42648</v>
      </c>
      <c r="AT940" s="25" t="inlineStr">
        <is>
          <t>auto de archivo</t>
        </is>
      </c>
    </row>
    <row r="941">
      <c r="A941" s="25" t="inlineStr">
        <is>
          <t>938-2016</t>
        </is>
      </c>
      <c r="B941" s="25" t="n">
        <v>422346</v>
      </c>
      <c r="C941" s="25" t="inlineStr">
        <is>
          <t>suelo</t>
        </is>
      </c>
      <c r="D941" s="25" t="inlineStr">
        <is>
          <t>RESIDUOS SOLIDOS</t>
        </is>
      </c>
      <c r="G941" s="25" t="inlineStr">
        <is>
          <t>residuos solidos en via publica</t>
        </is>
      </c>
      <c r="H941" s="25" t="inlineStr">
        <is>
          <t>comunidad</t>
        </is>
      </c>
      <c r="S941" s="25" t="inlineStr">
        <is>
          <t>los naranjos</t>
        </is>
      </c>
      <c r="V941" s="55" t="inlineStr">
        <is>
          <t>rodrigo ossa</t>
        </is>
      </c>
      <c r="W941" s="25" t="inlineStr">
        <is>
          <t>tv</t>
        </is>
      </c>
      <c r="X941" s="25" t="n">
        <v>35</v>
      </c>
      <c r="Z941" s="25" t="inlineStr">
        <is>
          <t>sur</t>
        </is>
      </c>
      <c r="AA941" s="25" t="n">
        <v>33</v>
      </c>
      <c r="AB941" s="25" t="inlineStr">
        <is>
          <t>dg</t>
        </is>
      </c>
      <c r="AG941" s="25">
        <f>CONCATENATE(W941," ",X941," ",Y941," ",Z941," ",AA941," ",AB941," ",AC941," ",AD941," ",AE941," ",AF941)</f>
        <v/>
      </c>
      <c r="AH941" s="25" t="n">
        <v>70545101</v>
      </c>
      <c r="AI941" s="25" t="n">
        <v>3015193026</v>
      </c>
      <c r="AJ941" s="25" t="inlineStr">
        <is>
          <t>los naranjos</t>
        </is>
      </c>
      <c r="AO941" s="25" t="n">
        <v>9</v>
      </c>
      <c r="AP941" s="34" t="n">
        <v>42689</v>
      </c>
      <c r="AQ941" s="34" t="n">
        <v>42648</v>
      </c>
      <c r="AT941" s="25" t="inlineStr">
        <is>
          <t>auto de archivo</t>
        </is>
      </c>
    </row>
    <row r="942">
      <c r="A942" s="25" t="inlineStr">
        <is>
          <t>939-2016</t>
        </is>
      </c>
      <c r="B942" s="25" t="n">
        <v>419175</v>
      </c>
      <c r="C942" s="25" t="inlineStr">
        <is>
          <t>FAUNA DOMÉSTICA</t>
        </is>
      </c>
      <c r="G942" s="25" t="inlineStr">
        <is>
          <t>fauna domestica</t>
        </is>
      </c>
      <c r="H942" s="25" t="inlineStr">
        <is>
          <t>de oficio</t>
        </is>
      </c>
      <c r="S942" s="25" t="inlineStr">
        <is>
          <t>el embrujo</t>
        </is>
      </c>
      <c r="V942" s="55" t="inlineStr">
        <is>
          <t>catalina arenas</t>
        </is>
      </c>
      <c r="W942" s="25" t="inlineStr">
        <is>
          <t>KR</t>
        </is>
      </c>
      <c r="X942" s="25" t="n">
        <v>29</v>
      </c>
      <c r="Y942" s="25" t="inlineStr">
        <is>
          <t>b</t>
        </is>
      </c>
      <c r="AA942" s="25" t="n">
        <v>39</v>
      </c>
      <c r="AC942" s="25" t="n">
        <v>2</v>
      </c>
      <c r="AD942" s="25" t="inlineStr">
        <is>
          <t>sur</t>
        </is>
      </c>
      <c r="AF942" s="25" t="inlineStr">
        <is>
          <t>embrujo</t>
        </is>
      </c>
      <c r="AG942" s="25">
        <f>CONCATENATE(W942," ",X942," ",Y942," ",Z942," ",AA942," ",AB942," ",AC942," ",AD942," ",AE942," ",AF942)</f>
        <v/>
      </c>
      <c r="AH942" s="25" t="n">
        <v>43869781</v>
      </c>
      <c r="AI942" s="25" t="n">
        <v>2709851</v>
      </c>
      <c r="AJ942" s="25" t="inlineStr">
        <is>
          <t>Mesa</t>
        </is>
      </c>
      <c r="AO942" s="25" t="n">
        <v>9</v>
      </c>
      <c r="AP942" s="34" t="n">
        <v>42689</v>
      </c>
      <c r="AQ942" s="34" t="n">
        <v>42638</v>
      </c>
      <c r="AT942" s="25" t="inlineStr">
        <is>
          <t>auto de archivo</t>
        </is>
      </c>
    </row>
    <row r="943">
      <c r="A943" s="25" t="inlineStr">
        <is>
          <t>940-2016</t>
        </is>
      </c>
      <c r="B943" s="25" t="inlineStr">
        <is>
          <t xml:space="preserve"> 419191-419171</t>
        </is>
      </c>
      <c r="C943" s="25" t="inlineStr">
        <is>
          <t>HÍDRICO</t>
        </is>
      </c>
      <c r="G943" s="25" t="inlineStr">
        <is>
          <t>vertimiento</t>
        </is>
      </c>
      <c r="H943" s="25" t="inlineStr">
        <is>
          <t>de oficio</t>
        </is>
      </c>
      <c r="S943" s="25" t="inlineStr">
        <is>
          <t>esmeraldal</t>
        </is>
      </c>
      <c r="V943" s="55" t="inlineStr">
        <is>
          <t>por determinar</t>
        </is>
      </c>
      <c r="W943" s="25" t="inlineStr">
        <is>
          <t>TR</t>
        </is>
      </c>
      <c r="X943" s="25" t="n">
        <v>27</v>
      </c>
      <c r="AA943" s="25" t="n">
        <v>25</v>
      </c>
      <c r="AG943" s="25">
        <f>CONCATENATE(W943," ",X943," ",Y943," ",Z943," ",AA943," ",AB943," ",AC943," ",AD943," ",AE943," ",AF943)</f>
        <v/>
      </c>
      <c r="AJ943" s="25" t="inlineStr">
        <is>
          <t>Bosques de Zuñiga</t>
        </is>
      </c>
      <c r="AO943" s="25" t="n">
        <v>2</v>
      </c>
      <c r="AP943" s="34" t="n">
        <v>42689</v>
      </c>
      <c r="AQ943" s="34" t="n">
        <v>42640</v>
      </c>
      <c r="AT943" s="25" t="inlineStr">
        <is>
          <t>auto de archivo</t>
        </is>
      </c>
    </row>
    <row r="944">
      <c r="A944" s="25" t="inlineStr">
        <is>
          <t>941-2016</t>
        </is>
      </c>
      <c r="B944" s="25" t="n">
        <v>415494</v>
      </c>
      <c r="C944" s="25" t="inlineStr">
        <is>
          <t>SUELO</t>
        </is>
      </c>
      <c r="G944" s="25" t="inlineStr">
        <is>
          <t>quemas en un lote y aprovechamiento forestal sin verificacion de permisos pertinientes</t>
        </is>
      </c>
      <c r="H944" s="25" t="inlineStr">
        <is>
          <t>maria edilma buritica</t>
        </is>
      </c>
      <c r="S944" s="25" t="inlineStr">
        <is>
          <t>salado</t>
        </is>
      </c>
      <c r="T944" s="25" t="n">
        <v>32494442</v>
      </c>
      <c r="U944" s="25" t="n">
        <v>2709707</v>
      </c>
      <c r="V944" s="55" t="inlineStr">
        <is>
          <t>berta molina</t>
        </is>
      </c>
      <c r="W944" s="25" t="inlineStr">
        <is>
          <t>CL</t>
        </is>
      </c>
      <c r="X944" s="25" t="n">
        <v>40</v>
      </c>
      <c r="Z944" s="25" t="inlineStr">
        <is>
          <t>sur</t>
        </is>
      </c>
      <c r="AA944" s="25" t="n">
        <v>24</v>
      </c>
      <c r="AB944" s="25" t="inlineStr">
        <is>
          <t>f</t>
        </is>
      </c>
      <c r="AC944" s="25" t="n">
        <v>50</v>
      </c>
      <c r="AF944" s="25" t="inlineStr">
        <is>
          <t>salado</t>
        </is>
      </c>
      <c r="AG944" s="25">
        <f>CONCATENATE(W944," ",X944," ",Y944," ",Z944," ",AA944," ",AB944," ",AC944," ",AD944," ",AE944," ",AF944)</f>
        <v/>
      </c>
      <c r="AH944" s="25" t="n">
        <v>21722217</v>
      </c>
      <c r="AI944" s="25" t="n">
        <v>2706193</v>
      </c>
      <c r="AJ944" s="25" t="inlineStr">
        <is>
          <t>El Salado</t>
        </is>
      </c>
      <c r="AO944" s="25" t="n">
        <v>11</v>
      </c>
      <c r="AP944" s="34" t="n">
        <v>42689</v>
      </c>
      <c r="AQ944" s="34" t="n">
        <v>42639</v>
      </c>
      <c r="AT944" s="25" t="inlineStr">
        <is>
          <t>auto de archivo</t>
        </is>
      </c>
    </row>
    <row r="945">
      <c r="A945" s="25" t="inlineStr">
        <is>
          <t>942-2016</t>
        </is>
      </c>
      <c r="B945" s="25" t="n">
        <v>128453</v>
      </c>
      <c r="C945" s="25" t="inlineStr">
        <is>
          <t>HÍDRICO</t>
        </is>
      </c>
      <c r="G945" s="25" t="inlineStr">
        <is>
          <t>conexión adecuada con epm</t>
        </is>
      </c>
      <c r="H945" s="25" t="inlineStr">
        <is>
          <t>de oficio</t>
        </is>
      </c>
      <c r="S945" s="25" t="inlineStr">
        <is>
          <t>las vegas</t>
        </is>
      </c>
      <c r="V945" s="55" t="inlineStr">
        <is>
          <t>elkin de jesus ortiz</t>
        </is>
      </c>
      <c r="W945" s="25" t="inlineStr">
        <is>
          <t>cl</t>
        </is>
      </c>
      <c r="X945" s="25" t="n">
        <v>43</v>
      </c>
      <c r="Y945" s="25" t="inlineStr">
        <is>
          <t>a</t>
        </is>
      </c>
      <c r="AA945" s="25" t="n">
        <v>46</v>
      </c>
      <c r="AB945" s="25" t="inlineStr">
        <is>
          <t>a</t>
        </is>
      </c>
      <c r="AC945" s="25" t="n">
        <v>72</v>
      </c>
      <c r="AF945" s="25" t="inlineStr">
        <is>
          <t>las vegas</t>
        </is>
      </c>
      <c r="AG945" s="25">
        <f>CONCATENATE(W945," ",X945," ",Y945," ",Z945," ",AA945," ",AB945," ",AC945," ",AD945," ",AE945," ",AF945)</f>
        <v/>
      </c>
      <c r="AH945" s="25" t="n">
        <v>8012305</v>
      </c>
      <c r="AI945" s="25" t="n">
        <v>3318461</v>
      </c>
      <c r="AJ945" s="25" t="inlineStr">
        <is>
          <t>Las Vegas</t>
        </is>
      </c>
      <c r="AO945" s="25" t="n">
        <v>1</v>
      </c>
      <c r="AP945" s="34" t="n">
        <v>42689</v>
      </c>
      <c r="AQ945" s="34" t="n">
        <v>42634</v>
      </c>
      <c r="AT945" s="25" t="inlineStr">
        <is>
          <t>Auto de archivo</t>
        </is>
      </c>
    </row>
    <row r="946">
      <c r="A946" s="25" t="inlineStr">
        <is>
          <t>943-2016</t>
        </is>
      </c>
      <c r="B946" s="25" t="n">
        <v>419326</v>
      </c>
      <c r="C946" s="25" t="inlineStr">
        <is>
          <t>SUELO</t>
        </is>
      </c>
      <c r="G946" s="25" t="inlineStr">
        <is>
          <t>tala de guaduales</t>
        </is>
      </c>
      <c r="H946" s="25" t="inlineStr">
        <is>
          <t>azur casas</t>
        </is>
      </c>
      <c r="S946" s="25" t="inlineStr">
        <is>
          <t>esmeraldal</t>
        </is>
      </c>
      <c r="U946" s="25" t="n">
        <v>5784141</v>
      </c>
      <c r="V946" s="55" t="inlineStr">
        <is>
          <t>anqa cristina bravo</t>
        </is>
      </c>
      <c r="W946" s="25" t="inlineStr">
        <is>
          <t>kr</t>
        </is>
      </c>
      <c r="X946" s="25" t="n">
        <v>25</v>
      </c>
      <c r="Y946" s="25" t="inlineStr">
        <is>
          <t>b</t>
        </is>
      </c>
      <c r="AA946" s="25" t="n">
        <v>27</v>
      </c>
      <c r="AC946" s="25" t="n">
        <v>39</v>
      </c>
      <c r="AD946" s="25" t="inlineStr">
        <is>
          <t>sur</t>
        </is>
      </c>
      <c r="AF946" s="25" t="inlineStr">
        <is>
          <t>esmeraldal</t>
        </is>
      </c>
      <c r="AG946" s="25">
        <f>CONCATENATE(W946," ",X946," ",Y946," ",Z946," ",AA946," ",AB946," ",AC946," ",AD946," ",AE946," ",AF946)</f>
        <v/>
      </c>
      <c r="AI946" s="25" t="n">
        <v>3366228</v>
      </c>
      <c r="AJ946" s="25" t="inlineStr">
        <is>
          <t>El Esmeraldal</t>
        </is>
      </c>
      <c r="AO946" s="25" t="n">
        <v>4</v>
      </c>
      <c r="AP946" s="34" t="n">
        <v>42689</v>
      </c>
      <c r="AQ946" s="34" t="n">
        <v>42653</v>
      </c>
      <c r="AT946" s="25" t="inlineStr">
        <is>
          <t>auto de archivo</t>
        </is>
      </c>
    </row>
    <row r="947">
      <c r="A947" s="25" t="inlineStr">
        <is>
          <t>944-2016</t>
        </is>
      </c>
      <c r="B947" s="25" t="n">
        <v>422370</v>
      </c>
      <c r="C947" s="25" t="inlineStr">
        <is>
          <t>HÍDRICO</t>
        </is>
      </c>
      <c r="G947" s="25" t="inlineStr">
        <is>
          <t>vertimiento de grasas</t>
        </is>
      </c>
      <c r="H947" s="25" t="inlineStr">
        <is>
          <t>carlos madrigal</t>
        </is>
      </c>
      <c r="S947" s="25" t="inlineStr">
        <is>
          <t>pantanillo</t>
        </is>
      </c>
      <c r="U947" s="25" t="n">
        <v>3146162443</v>
      </c>
      <c r="V947" s="55" t="inlineStr">
        <is>
          <t xml:space="preserve">santiago isaza </t>
        </is>
      </c>
      <c r="AF947" s="25" t="inlineStr">
        <is>
          <t>vereda el silencio</t>
        </is>
      </c>
      <c r="AG947" s="25">
        <f>CONCATENATE(W947," ",X947," ",Y947," ",Z947," ",AA947," ",AB947," ",AC947," ",AD947," ",AE947," ",AF947)</f>
        <v/>
      </c>
      <c r="AI947" s="25" t="n">
        <v>3155926570</v>
      </c>
      <c r="AJ947" s="25" t="inlineStr">
        <is>
          <t>pantanillo</t>
        </is>
      </c>
      <c r="AK947" s="25" t="inlineStr">
        <is>
          <t>pantanillo</t>
        </is>
      </c>
      <c r="AO947" s="25" t="n">
        <v>13</v>
      </c>
      <c r="AP947" s="34" t="n">
        <v>42689</v>
      </c>
      <c r="AQ947" s="34" t="n">
        <v>42653</v>
      </c>
      <c r="AT947" s="25" t="inlineStr">
        <is>
          <t>auto de archivo</t>
        </is>
      </c>
    </row>
    <row r="948">
      <c r="A948" s="25" t="inlineStr">
        <is>
          <t>945-2016</t>
        </is>
      </c>
      <c r="B948" s="25" t="n">
        <v>421499</v>
      </c>
      <c r="C948" s="25" t="inlineStr">
        <is>
          <t>FLORA</t>
        </is>
      </c>
      <c r="G948" s="25" t="inlineStr">
        <is>
          <t>guaduas perjudicando</t>
        </is>
      </c>
      <c r="H948" s="25" t="inlineStr">
        <is>
          <t>dora cecilia giraldo</t>
        </is>
      </c>
      <c r="I948" s="25" t="inlineStr">
        <is>
          <t>kr</t>
        </is>
      </c>
      <c r="J948" s="25" t="n">
        <v>29</v>
      </c>
      <c r="K948" s="25" t="inlineStr">
        <is>
          <t>b</t>
        </is>
      </c>
      <c r="M948" s="25" t="n">
        <v>40</v>
      </c>
      <c r="N948" s="25" t="inlineStr">
        <is>
          <t>f</t>
        </is>
      </c>
      <c r="O948" s="25" t="n">
        <v>94</v>
      </c>
      <c r="P948" s="25" t="inlineStr">
        <is>
          <t>sur</t>
        </is>
      </c>
      <c r="S948" s="25" t="inlineStr">
        <is>
          <t>señorial</t>
        </is>
      </c>
      <c r="T948" s="25" t="n">
        <v>32349343</v>
      </c>
      <c r="V948" s="55" t="inlineStr">
        <is>
          <t>cecilia giraldo</t>
        </is>
      </c>
      <c r="W948" s="25" t="inlineStr">
        <is>
          <t>kr</t>
        </is>
      </c>
      <c r="X948" s="25" t="n">
        <v>29</v>
      </c>
      <c r="Y948" s="25" t="inlineStr">
        <is>
          <t>b</t>
        </is>
      </c>
      <c r="Z948" s="25" t="inlineStr">
        <is>
          <t>sur</t>
        </is>
      </c>
      <c r="AA948" s="25" t="n">
        <v>40</v>
      </c>
      <c r="AB948" s="25" t="inlineStr">
        <is>
          <t>f</t>
        </is>
      </c>
      <c r="AC948" s="25" t="n">
        <v>94</v>
      </c>
      <c r="AF948" s="25" t="inlineStr">
        <is>
          <t>señorial</t>
        </is>
      </c>
      <c r="AG948" s="25" t="inlineStr">
        <is>
          <t>señorial tercer piso</t>
        </is>
      </c>
      <c r="AH948" s="25" t="n">
        <v>32349343</v>
      </c>
      <c r="AI948" s="25" t="n">
        <v>3024598</v>
      </c>
      <c r="AJ948" s="25" t="inlineStr">
        <is>
          <t>Loma del Barro</t>
        </is>
      </c>
      <c r="AO948" s="25" t="n">
        <v>7</v>
      </c>
      <c r="AP948" s="34" t="n">
        <v>42689</v>
      </c>
      <c r="AQ948" s="34" t="n">
        <v>42653</v>
      </c>
      <c r="AT948" s="25" t="inlineStr">
        <is>
          <t>auto de archivo</t>
        </is>
      </c>
    </row>
    <row r="949">
      <c r="A949" s="25" t="inlineStr">
        <is>
          <t>946-2016</t>
        </is>
      </c>
      <c r="B949" s="25" t="n">
        <v>418545</v>
      </c>
      <c r="C949" s="25" t="inlineStr">
        <is>
          <t>SUELO</t>
        </is>
      </c>
      <c r="D949" s="25" t="inlineStr">
        <is>
          <t>RESIDUOS SOLIDOS</t>
        </is>
      </c>
      <c r="G949" s="25" t="inlineStr">
        <is>
          <t>residuos solidos en via publica</t>
        </is>
      </c>
      <c r="H949" s="25" t="inlineStr">
        <is>
          <t>comunidad</t>
        </is>
      </c>
      <c r="S949" s="25" t="inlineStr">
        <is>
          <t>alto de misael</t>
        </is>
      </c>
      <c r="V949" s="55" t="inlineStr">
        <is>
          <t>carlos mario gomez</t>
        </is>
      </c>
      <c r="W949" s="25" t="inlineStr">
        <is>
          <t>TR</t>
        </is>
      </c>
      <c r="X949" s="25" t="n">
        <v>32</v>
      </c>
      <c r="Y949" s="25" t="inlineStr">
        <is>
          <t>a</t>
        </is>
      </c>
      <c r="Z949" s="25" t="inlineStr">
        <is>
          <t>sur</t>
        </is>
      </c>
      <c r="AA949" s="25" t="n">
        <v>29</v>
      </c>
      <c r="AC949" s="25" t="n">
        <v>180</v>
      </c>
      <c r="AG949" s="25" t="inlineStr">
        <is>
          <t xml:space="preserve"> </t>
        </is>
      </c>
      <c r="AJ949" s="25" t="inlineStr">
        <is>
          <t>Alto de Misael</t>
        </is>
      </c>
      <c r="AO949" s="25" t="n">
        <v>3</v>
      </c>
      <c r="AP949" s="34" t="n">
        <v>42689</v>
      </c>
      <c r="AQ949" s="34" t="n">
        <v>42637</v>
      </c>
      <c r="AT949" s="25" t="inlineStr">
        <is>
          <t>auto de archivo</t>
        </is>
      </c>
    </row>
    <row r="950">
      <c r="A950" s="25" t="inlineStr">
        <is>
          <t>947-2016</t>
        </is>
      </c>
      <c r="B950" s="25" t="n">
        <v>425960</v>
      </c>
      <c r="C950" s="25" t="inlineStr">
        <is>
          <t>FLORA</t>
        </is>
      </c>
      <c r="G950" s="25" t="inlineStr">
        <is>
          <t>Tala de individuos vegetales</t>
        </is>
      </c>
      <c r="H950" s="25" t="inlineStr">
        <is>
          <t>de oficio</t>
        </is>
      </c>
      <c r="S950" s="25" t="inlineStr">
        <is>
          <t xml:space="preserve">vereda perico </t>
        </is>
      </c>
      <c r="V950" s="55" t="inlineStr">
        <is>
          <t>luz mercedes maya</t>
        </is>
      </c>
      <c r="AF950" s="25" t="inlineStr">
        <is>
          <t>vereda perico</t>
        </is>
      </c>
      <c r="AG950" s="25" t="inlineStr">
        <is>
          <t>vereda perico</t>
        </is>
      </c>
      <c r="AH950" s="25" t="n">
        <v>42820862</v>
      </c>
      <c r="AI950" s="25" t="n">
        <v>2685833</v>
      </c>
      <c r="AJ950" s="25" t="inlineStr">
        <is>
          <t>Perico</t>
        </is>
      </c>
      <c r="AK950" s="25" t="inlineStr">
        <is>
          <t>Perico</t>
        </is>
      </c>
      <c r="AO950" s="25" t="n">
        <v>13</v>
      </c>
      <c r="AP950" s="34" t="n">
        <v>42689</v>
      </c>
      <c r="AQ950" s="34" t="n">
        <v>42657</v>
      </c>
      <c r="AT950" s="25" t="inlineStr">
        <is>
          <t>auto de archivo</t>
        </is>
      </c>
    </row>
    <row r="951">
      <c r="A951" s="25" t="inlineStr">
        <is>
          <t>948-2016</t>
        </is>
      </c>
      <c r="B951" s="25" t="n">
        <v>424977</v>
      </c>
      <c r="C951" s="25" t="inlineStr">
        <is>
          <t>HÍDRICO</t>
        </is>
      </c>
      <c r="G951" s="25" t="inlineStr">
        <is>
          <t>vertimiento de material sedimentado</t>
        </is>
      </c>
      <c r="H951" s="25" t="inlineStr">
        <is>
          <t>de oficio</t>
        </is>
      </c>
      <c r="S951" s="25" t="inlineStr">
        <is>
          <t>zona centro</t>
        </is>
      </c>
      <c r="V951" s="55" t="inlineStr">
        <is>
          <t>solusiones constructivas</t>
        </is>
      </c>
      <c r="AH951" s="25" t="inlineStr">
        <is>
          <t>811046638-9</t>
        </is>
      </c>
      <c r="AI951" s="25" t="n">
        <v>4444586</v>
      </c>
      <c r="AJ951" s="25" t="inlineStr">
        <is>
          <t>Las Vegas</t>
        </is>
      </c>
      <c r="AO951" s="25" t="n">
        <v>1</v>
      </c>
      <c r="AP951" s="34" t="n">
        <v>42689</v>
      </c>
      <c r="AQ951" s="34" t="n">
        <v>42662</v>
      </c>
      <c r="AT951" s="25" t="inlineStr">
        <is>
          <t>Auto de archivo</t>
        </is>
      </c>
    </row>
    <row r="952">
      <c r="A952" s="25" t="inlineStr">
        <is>
          <t>949-2016</t>
        </is>
      </c>
      <c r="B952" s="25" t="n">
        <v>424225</v>
      </c>
      <c r="C952" s="25" t="inlineStr">
        <is>
          <t>SUELO</t>
        </is>
      </c>
      <c r="G952" s="25" t="inlineStr">
        <is>
          <t>escombros en via publica</t>
        </is>
      </c>
      <c r="H952" s="25" t="inlineStr">
        <is>
          <t>de oficio</t>
        </is>
      </c>
      <c r="S952" s="25" t="inlineStr">
        <is>
          <t>loma del barro</t>
        </is>
      </c>
      <c r="V952" s="55" t="inlineStr">
        <is>
          <t>santiago rodriguez</t>
        </is>
      </c>
      <c r="W952" s="25" t="inlineStr">
        <is>
          <t>KR</t>
        </is>
      </c>
      <c r="X952" s="25" t="n">
        <v>31</v>
      </c>
      <c r="AA952" s="25" t="n">
        <v>40</v>
      </c>
      <c r="AB952" s="25" t="inlineStr">
        <is>
          <t>e</t>
        </is>
      </c>
      <c r="AD952" s="25" t="inlineStr">
        <is>
          <t>sur</t>
        </is>
      </c>
      <c r="AH952" s="25" t="n">
        <v>1037638774</v>
      </c>
      <c r="AI952" s="25" t="n">
        <v>6014267</v>
      </c>
      <c r="AJ952" s="25" t="inlineStr">
        <is>
          <t>Loma del Barro</t>
        </is>
      </c>
      <c r="AO952" s="25" t="n">
        <v>7</v>
      </c>
      <c r="AP952" s="34" t="n">
        <v>42689</v>
      </c>
      <c r="AQ952" s="34" t="n">
        <v>42667</v>
      </c>
      <c r="AT952" s="25" t="inlineStr">
        <is>
          <t>auto de archivo</t>
        </is>
      </c>
    </row>
    <row r="953">
      <c r="A953" s="25" t="inlineStr">
        <is>
          <t>950-2016</t>
        </is>
      </c>
      <c r="B953" s="25" t="n">
        <v>421119</v>
      </c>
      <c r="C953" s="25" t="inlineStr">
        <is>
          <t>SUELO</t>
        </is>
      </c>
      <c r="G953" s="25" t="inlineStr">
        <is>
          <t>cambio de piso blando por duro</t>
        </is>
      </c>
      <c r="H953" s="25" t="inlineStr">
        <is>
          <t>de oficio</t>
        </is>
      </c>
      <c r="S953" s="25" t="inlineStr">
        <is>
          <t>magnolia</t>
        </is>
      </c>
      <c r="V953" s="55" t="inlineStr">
        <is>
          <t>tatiana</t>
        </is>
      </c>
      <c r="W953" s="25" t="inlineStr">
        <is>
          <t>TR</t>
        </is>
      </c>
      <c r="X953" s="25" t="n">
        <v>34</v>
      </c>
      <c r="Z953" s="25" t="inlineStr">
        <is>
          <t>sur</t>
        </is>
      </c>
      <c r="AA953" s="25" t="n">
        <v>31</v>
      </c>
      <c r="AB953" s="25" t="inlineStr">
        <is>
          <t>e</t>
        </is>
      </c>
      <c r="AC953" s="25" t="n">
        <v>2</v>
      </c>
      <c r="AG953" s="25" t="inlineStr">
        <is>
          <t>tv 34 sur x 31 e</t>
        </is>
      </c>
      <c r="AJ953" s="25" t="inlineStr">
        <is>
          <t>Las Orquideas</t>
        </is>
      </c>
      <c r="AO953" s="25" t="n">
        <v>9</v>
      </c>
      <c r="AP953" s="34" t="n">
        <v>42689</v>
      </c>
      <c r="AQ953" s="34" t="n">
        <v>42647</v>
      </c>
      <c r="AT953" s="25" t="inlineStr">
        <is>
          <t>auto de archivo</t>
        </is>
      </c>
    </row>
    <row r="954">
      <c r="A954" s="25" t="inlineStr">
        <is>
          <t>951-2016</t>
        </is>
      </c>
      <c r="B954" s="25" t="n">
        <v>384777</v>
      </c>
      <c r="C954" s="25" t="inlineStr">
        <is>
          <t>SUELO</t>
        </is>
      </c>
      <c r="D954" s="25" t="inlineStr">
        <is>
          <t>RESIDUOS SOLIDOS</t>
        </is>
      </c>
      <c r="G954" s="25" t="inlineStr">
        <is>
          <t>residuos solidos</t>
        </is>
      </c>
      <c r="H954" s="25" t="inlineStr">
        <is>
          <t>alexander merk</t>
        </is>
      </c>
      <c r="I954" s="25" t="inlineStr">
        <is>
          <t>CL</t>
        </is>
      </c>
      <c r="J954" s="25" t="n">
        <v>24</v>
      </c>
      <c r="L954" s="25" t="inlineStr">
        <is>
          <t>sur</t>
        </is>
      </c>
      <c r="M954" s="25" t="n">
        <v>42</v>
      </c>
      <c r="O954" s="25" t="n">
        <v>42</v>
      </c>
      <c r="S954" s="25" t="inlineStr">
        <is>
          <t>orquideas</t>
        </is>
      </c>
      <c r="T954" s="25" t="n">
        <v>30695</v>
      </c>
      <c r="V954" s="55" t="inlineStr">
        <is>
          <t>jhon fredy carmona</t>
        </is>
      </c>
      <c r="W954" s="25" t="inlineStr">
        <is>
          <t>KR</t>
        </is>
      </c>
      <c r="X954" s="25" t="n">
        <v>42</v>
      </c>
      <c r="AA954" s="25" t="n">
        <v>23</v>
      </c>
      <c r="AB954" s="25" t="inlineStr">
        <is>
          <t>a</t>
        </is>
      </c>
      <c r="AC954" s="25" t="n">
        <v>153</v>
      </c>
      <c r="AD954" s="25" t="inlineStr">
        <is>
          <t>sur</t>
        </is>
      </c>
      <c r="AJ954" s="25" t="inlineStr">
        <is>
          <t>Las Orquideas</t>
        </is>
      </c>
      <c r="AO954" s="25" t="n">
        <v>9</v>
      </c>
      <c r="AP954" s="34" t="n">
        <v>42689</v>
      </c>
      <c r="AQ954" s="34" t="n">
        <v>42669</v>
      </c>
      <c r="AT954" s="25" t="inlineStr">
        <is>
          <t>Auto de archivo</t>
        </is>
      </c>
    </row>
    <row r="955">
      <c r="A955" s="25" t="inlineStr">
        <is>
          <t>952-2016</t>
        </is>
      </c>
      <c r="B955" s="25" t="n">
        <v>424605</v>
      </c>
      <c r="C955" s="25" t="inlineStr">
        <is>
          <t>SUELO</t>
        </is>
      </c>
      <c r="G955" s="25" t="inlineStr">
        <is>
          <t>escombros en espacio publico</t>
        </is>
      </c>
      <c r="H955" s="25" t="inlineStr">
        <is>
          <t>comunidad</t>
        </is>
      </c>
      <c r="S955" s="25" t="inlineStr">
        <is>
          <t>La paz</t>
        </is>
      </c>
      <c r="V955" s="55" t="inlineStr">
        <is>
          <t>conviviendas</t>
        </is>
      </c>
      <c r="W955" s="25" t="inlineStr">
        <is>
          <t>CL</t>
        </is>
      </c>
      <c r="X955" s="25" t="n">
        <v>46</v>
      </c>
      <c r="Y955" s="25" t="inlineStr">
        <is>
          <t>e</t>
        </is>
      </c>
      <c r="Z955" s="25" t="inlineStr">
        <is>
          <t>sur</t>
        </is>
      </c>
      <c r="AA955" s="25" t="n">
        <v>42</v>
      </c>
      <c r="AB955" s="25" t="inlineStr">
        <is>
          <t>b</t>
        </is>
      </c>
      <c r="AC955" s="25" t="n">
        <v>5</v>
      </c>
      <c r="AG955" s="25" t="inlineStr">
        <is>
          <t>calle 46 e sur x 42 b 5</t>
        </is>
      </c>
      <c r="AH955" s="25" t="inlineStr">
        <is>
          <t>900579501-9</t>
        </is>
      </c>
      <c r="AI955" s="25" t="n">
        <v>3105993176</v>
      </c>
      <c r="AJ955" s="25" t="inlineStr">
        <is>
          <t>la paz</t>
        </is>
      </c>
      <c r="AO955" s="25" t="n">
        <v>7</v>
      </c>
      <c r="AP955" s="34" t="n">
        <v>42689</v>
      </c>
      <c r="AQ955" s="34" t="n">
        <v>42667</v>
      </c>
      <c r="AT955" s="25" t="inlineStr">
        <is>
          <t>auto de archivo</t>
        </is>
      </c>
    </row>
    <row r="956">
      <c r="A956" s="25" t="inlineStr">
        <is>
          <t>953-2016</t>
        </is>
      </c>
      <c r="B956" s="25" t="n">
        <v>430383</v>
      </c>
      <c r="C956" s="25" t="inlineStr">
        <is>
          <t>LOTE-PREDIO</t>
        </is>
      </c>
      <c r="G956" s="25" t="inlineStr">
        <is>
          <t>cerramiento no autorizado cerca a afluente</t>
        </is>
      </c>
      <c r="H956" s="25" t="inlineStr">
        <is>
          <t>de oficio</t>
        </is>
      </c>
      <c r="S956" s="25" t="inlineStr">
        <is>
          <t>loma el escobero</t>
        </is>
      </c>
      <c r="V956" s="55" t="inlineStr">
        <is>
          <t>balcones de la novena</t>
        </is>
      </c>
      <c r="W956" s="25" t="inlineStr">
        <is>
          <t>CL</t>
        </is>
      </c>
      <c r="X956" s="25" t="n">
        <v>36</v>
      </c>
      <c r="Y956" s="25" t="inlineStr">
        <is>
          <t>d</t>
        </is>
      </c>
      <c r="Z956" s="25" t="inlineStr">
        <is>
          <t>sur</t>
        </is>
      </c>
      <c r="AA956" s="25" t="n">
        <v>3</v>
      </c>
      <c r="AF956" s="25" t="inlineStr">
        <is>
          <t>loma el escobero</t>
        </is>
      </c>
      <c r="AG956" s="25" t="inlineStr">
        <is>
          <t>calle 36 d sur x km 3</t>
        </is>
      </c>
      <c r="AI956" s="25" t="n">
        <v>3335100</v>
      </c>
      <c r="AJ956" s="25" t="inlineStr">
        <is>
          <t>El Chocho</t>
        </is>
      </c>
      <c r="AO956" s="25" t="n">
        <v>5</v>
      </c>
      <c r="AP956" s="34" t="n">
        <v>42689</v>
      </c>
      <c r="AQ956" s="34" t="n">
        <v>42684</v>
      </c>
      <c r="AT956" s="25" t="inlineStr">
        <is>
          <t>Auto de archivo</t>
        </is>
      </c>
    </row>
    <row r="957">
      <c r="A957" s="25" t="inlineStr">
        <is>
          <t>954-2016</t>
        </is>
      </c>
      <c r="B957" s="25" t="n">
        <v>430376</v>
      </c>
      <c r="C957" s="25" t="inlineStr">
        <is>
          <t>SUELO</t>
        </is>
      </c>
      <c r="D957" s="25" t="inlineStr">
        <is>
          <t>RESIDUOS SOLIDOS</t>
        </is>
      </c>
      <c r="G957" s="25" t="inlineStr">
        <is>
          <t>residuos solidos en espacio publico</t>
        </is>
      </c>
      <c r="H957" s="25" t="inlineStr">
        <is>
          <t>operativo con enviaseo</t>
        </is>
      </c>
      <c r="S957" s="25" t="inlineStr">
        <is>
          <t>sebastiana</t>
        </is>
      </c>
      <c r="V957" s="55" t="inlineStr">
        <is>
          <t>por definir</t>
        </is>
      </c>
      <c r="AF957" s="25" t="inlineStr">
        <is>
          <t>sebastiana</t>
        </is>
      </c>
      <c r="AJ957" s="25" t="inlineStr">
        <is>
          <t>La Sebastiana</t>
        </is>
      </c>
      <c r="AO957" s="25" t="n">
        <v>3</v>
      </c>
      <c r="AP957" s="34" t="n">
        <v>42689</v>
      </c>
      <c r="AQ957" s="34" t="n">
        <v>42689</v>
      </c>
      <c r="AT957" s="25" t="inlineStr">
        <is>
          <t>auto de archivo</t>
        </is>
      </c>
    </row>
    <row r="958">
      <c r="A958" s="25" t="inlineStr">
        <is>
          <t>955-2016</t>
        </is>
      </c>
      <c r="B958" s="25" t="n">
        <v>430377</v>
      </c>
      <c r="C958" s="25" t="inlineStr">
        <is>
          <t>SUELO</t>
        </is>
      </c>
      <c r="D958" s="25" t="inlineStr">
        <is>
          <t>RESIDUOS SOLIDOS</t>
        </is>
      </c>
      <c r="G958" s="25" t="inlineStr">
        <is>
          <t>Operativo de residuos solidos con enviaseo</t>
        </is>
      </c>
      <c r="H958" s="25" t="inlineStr">
        <is>
          <t>operativo con enviaseo</t>
        </is>
      </c>
      <c r="S958" s="25" t="inlineStr">
        <is>
          <t>señorial</t>
        </is>
      </c>
      <c r="V958" s="55" t="inlineStr">
        <is>
          <t>comunidad</t>
        </is>
      </c>
      <c r="AF958" s="25" t="inlineStr">
        <is>
          <t>señorial</t>
        </is>
      </c>
      <c r="AG958" s="25" t="inlineStr">
        <is>
          <t>barrio señorial</t>
        </is>
      </c>
      <c r="AJ958" s="25" t="inlineStr">
        <is>
          <t>Loma del Barro</t>
        </is>
      </c>
      <c r="AO958" s="25" t="n">
        <v>7</v>
      </c>
      <c r="AP958" s="34" t="n">
        <v>42689</v>
      </c>
      <c r="AQ958" s="34" t="n">
        <v>42689</v>
      </c>
      <c r="AT958" s="25" t="inlineStr">
        <is>
          <t>auto de archivo</t>
        </is>
      </c>
    </row>
    <row r="959">
      <c r="A959" s="25" t="inlineStr">
        <is>
          <t>956-2016</t>
        </is>
      </c>
      <c r="B959" s="25" t="n">
        <v>423251</v>
      </c>
      <c r="C959" s="25" t="inlineStr">
        <is>
          <t>SUELO</t>
        </is>
      </c>
      <c r="G959" s="25" t="inlineStr">
        <is>
          <t>manejo de obra</t>
        </is>
      </c>
      <c r="H959" s="25" t="inlineStr">
        <is>
          <t>de oficio</t>
        </is>
      </c>
      <c r="S959" s="25" t="inlineStr">
        <is>
          <t>barrio mesa</t>
        </is>
      </c>
      <c r="V959" s="55" t="inlineStr">
        <is>
          <t>blanca valencia</t>
        </is>
      </c>
      <c r="W959" s="25" t="inlineStr">
        <is>
          <t>KR</t>
        </is>
      </c>
      <c r="X959" s="25" t="n">
        <v>32</v>
      </c>
      <c r="AA959" s="25" t="n">
        <v>40</v>
      </c>
      <c r="AC959" s="25" t="n">
        <v>62</v>
      </c>
      <c r="AD959" s="25" t="inlineStr">
        <is>
          <t>sur</t>
        </is>
      </c>
      <c r="AF959" s="25" t="inlineStr">
        <is>
          <t>barrio mesa</t>
        </is>
      </c>
      <c r="AG959" s="25" t="inlineStr">
        <is>
          <t>carrera 32 x 40 sur 62</t>
        </is>
      </c>
      <c r="AH959" s="25" t="n">
        <v>21624729</v>
      </c>
      <c r="AI959" s="25" t="n">
        <v>3104746068</v>
      </c>
      <c r="AJ959" s="25" t="inlineStr">
        <is>
          <t>Mesa</t>
        </is>
      </c>
      <c r="AO959" s="25" t="n">
        <v>9</v>
      </c>
      <c r="AP959" s="34" t="n">
        <v>42689</v>
      </c>
      <c r="AQ959" s="34" t="n">
        <v>42655</v>
      </c>
      <c r="AT959" s="25" t="inlineStr">
        <is>
          <t>auto de archivo</t>
        </is>
      </c>
    </row>
    <row r="960">
      <c r="A960" s="25" t="inlineStr">
        <is>
          <t>957-2016</t>
        </is>
      </c>
      <c r="B960" s="25" t="n">
        <v>391608</v>
      </c>
      <c r="C960" s="25" t="inlineStr">
        <is>
          <t>SUELO</t>
        </is>
      </c>
      <c r="G960" s="25" t="inlineStr">
        <is>
          <t>escombros</t>
        </is>
      </c>
      <c r="H960" s="25" t="inlineStr">
        <is>
          <t>de oficio</t>
        </is>
      </c>
      <c r="S960" s="25" t="inlineStr">
        <is>
          <t>zuñiga</t>
        </is>
      </c>
      <c r="V960" s="55" t="inlineStr">
        <is>
          <t>por definir</t>
        </is>
      </c>
      <c r="W960" s="25" t="inlineStr">
        <is>
          <t>KR</t>
        </is>
      </c>
      <c r="X960" s="25" t="n">
        <v>46</v>
      </c>
      <c r="AA960" s="25" t="n">
        <v>19</v>
      </c>
      <c r="AC960" s="25" t="n">
        <v>130</v>
      </c>
      <c r="AG960" s="25" t="inlineStr">
        <is>
          <t>carrera 46 x 19-130</t>
        </is>
      </c>
      <c r="AJ960" s="25" t="inlineStr">
        <is>
          <t>Zuñiga</t>
        </is>
      </c>
      <c r="AO960" s="25" t="n">
        <v>4</v>
      </c>
      <c r="AP960" s="34" t="n">
        <v>42689</v>
      </c>
      <c r="AQ960" s="34" t="n">
        <v>42519</v>
      </c>
      <c r="AT960" s="25" t="inlineStr">
        <is>
          <t>auto de archivo</t>
        </is>
      </c>
    </row>
    <row r="961">
      <c r="A961" s="25" t="inlineStr">
        <is>
          <t>958-2016</t>
        </is>
      </c>
      <c r="B961" s="25" t="n">
        <v>391084</v>
      </c>
      <c r="C961" s="25" t="inlineStr">
        <is>
          <t>SUELO</t>
        </is>
      </c>
      <c r="D961" s="25" t="inlineStr">
        <is>
          <t>RESIDUOS SOLIDOS</t>
        </is>
      </c>
      <c r="G961" s="25" t="inlineStr">
        <is>
          <t>residuos solidos</t>
        </is>
      </c>
      <c r="H961" s="25" t="inlineStr">
        <is>
          <t>de oficio</t>
        </is>
      </c>
      <c r="S961" s="25" t="inlineStr">
        <is>
          <t>mina</t>
        </is>
      </c>
      <c r="V961" s="55" t="inlineStr">
        <is>
          <t>por definir</t>
        </is>
      </c>
      <c r="W961" s="25" t="inlineStr">
        <is>
          <t>CL</t>
        </is>
      </c>
      <c r="X961" s="25" t="n">
        <v>40</v>
      </c>
      <c r="Y961" s="25" t="inlineStr">
        <is>
          <t>f</t>
        </is>
      </c>
      <c r="Z961" s="25" t="inlineStr">
        <is>
          <t>sur</t>
        </is>
      </c>
      <c r="AG961" s="25" t="inlineStr">
        <is>
          <t>calle 40 f sur x barrio la mina</t>
        </is>
      </c>
      <c r="AI961" s="25" t="n">
        <v>5774553</v>
      </c>
      <c r="AJ961" s="25" t="inlineStr">
        <is>
          <t xml:space="preserve">La Mina </t>
        </is>
      </c>
      <c r="AO961" s="25" t="n">
        <v>5</v>
      </c>
      <c r="AP961" s="34" t="n">
        <v>42689</v>
      </c>
      <c r="AQ961" s="34" t="n">
        <v>42694</v>
      </c>
      <c r="AT961" s="25" t="inlineStr">
        <is>
          <t>auto de archivo</t>
        </is>
      </c>
    </row>
    <row r="962">
      <c r="A962" s="25" t="inlineStr">
        <is>
          <t>959-2016</t>
        </is>
      </c>
      <c r="B962" s="25" t="n">
        <v>403186</v>
      </c>
      <c r="C962" s="25" t="inlineStr">
        <is>
          <t>SUELO</t>
        </is>
      </c>
      <c r="G962" s="25" t="inlineStr">
        <is>
          <t>escombros en via publica</t>
        </is>
      </c>
      <c r="H962" s="25" t="inlineStr">
        <is>
          <t>de oficio</t>
        </is>
      </c>
      <c r="S962" s="25" t="inlineStr">
        <is>
          <t>san rafael</t>
        </is>
      </c>
      <c r="V962" s="55" t="inlineStr">
        <is>
          <t>angel sanchez</t>
        </is>
      </c>
      <c r="W962" s="25" t="inlineStr">
        <is>
          <t>CL</t>
        </is>
      </c>
      <c r="X962" s="25" t="n">
        <v>41</v>
      </c>
      <c r="Y962" s="25" t="inlineStr">
        <is>
          <t>bb</t>
        </is>
      </c>
      <c r="AA962" s="25" t="n">
        <v>29</v>
      </c>
      <c r="AB962" s="25" t="inlineStr">
        <is>
          <t>aa</t>
        </is>
      </c>
      <c r="AC962" s="25" t="n">
        <v>5</v>
      </c>
      <c r="AG962" s="25" t="inlineStr">
        <is>
          <t>calle 41 bb x 29 aa 05</t>
        </is>
      </c>
      <c r="AH962" s="25" t="n">
        <v>3775580</v>
      </c>
      <c r="AI962" s="25" t="n">
        <v>2710454</v>
      </c>
      <c r="AJ962" s="25" t="inlineStr">
        <is>
          <t>San Rafael</t>
        </is>
      </c>
      <c r="AO962" s="25" t="n">
        <v>5</v>
      </c>
      <c r="AP962" s="34" t="n">
        <v>42689</v>
      </c>
      <c r="AQ962" s="34" t="n">
        <v>42578</v>
      </c>
      <c r="AT962" s="25" t="inlineStr">
        <is>
          <t>auto de archivo</t>
        </is>
      </c>
    </row>
    <row r="963">
      <c r="A963" s="25" t="inlineStr">
        <is>
          <t>960-2016</t>
        </is>
      </c>
      <c r="B963" s="25" t="n">
        <v>397443</v>
      </c>
      <c r="C963" s="25" t="inlineStr">
        <is>
          <t>FAUNA DOMÉSTICA</t>
        </is>
      </c>
      <c r="G963" s="25" t="inlineStr">
        <is>
          <t>decreto 030</t>
        </is>
      </c>
      <c r="H963" s="25" t="inlineStr">
        <is>
          <t>de oficio</t>
        </is>
      </c>
      <c r="S963" s="25" t="inlineStr">
        <is>
          <t>trianon</t>
        </is>
      </c>
      <c r="V963" s="55" t="inlineStr">
        <is>
          <t>juan carlos zapata</t>
        </is>
      </c>
      <c r="W963" s="25" t="inlineStr">
        <is>
          <t>KR</t>
        </is>
      </c>
      <c r="X963" s="25" t="n">
        <v>40</v>
      </c>
      <c r="Y963" s="25" t="inlineStr">
        <is>
          <t>a</t>
        </is>
      </c>
      <c r="AA963" s="25" t="n">
        <v>48</v>
      </c>
      <c r="AC963" s="25" t="n">
        <v>72</v>
      </c>
      <c r="AD963" s="25" t="inlineStr">
        <is>
          <t>sur</t>
        </is>
      </c>
      <c r="AG963" s="25" t="inlineStr">
        <is>
          <t>carrera 40 a x 48 sur 72</t>
        </is>
      </c>
      <c r="AH963" s="25" t="n">
        <v>98491424</v>
      </c>
      <c r="AI963" s="25" t="n">
        <v>4173735</v>
      </c>
      <c r="AJ963" s="25" t="inlineStr">
        <is>
          <t>El Trianón</t>
        </is>
      </c>
      <c r="AO963" s="25" t="n">
        <v>7</v>
      </c>
      <c r="AP963" s="34" t="n">
        <v>42689</v>
      </c>
      <c r="AQ963" s="34" t="n">
        <v>42549</v>
      </c>
      <c r="AT963" s="25" t="inlineStr">
        <is>
          <t>auto de archivo</t>
        </is>
      </c>
    </row>
    <row r="964">
      <c r="A964" s="25" t="inlineStr">
        <is>
          <t>961-2016</t>
        </is>
      </c>
      <c r="B964" s="25" t="n">
        <v>404436</v>
      </c>
      <c r="C964" s="25" t="inlineStr">
        <is>
          <t>AIRE</t>
        </is>
      </c>
      <c r="G964" s="25" t="inlineStr">
        <is>
          <t>humo sin control hacia un local</t>
        </is>
      </c>
      <c r="H964" s="25" t="inlineStr">
        <is>
          <t>juan esteban olmos</t>
        </is>
      </c>
      <c r="I964" s="25" t="inlineStr">
        <is>
          <t>KR</t>
        </is>
      </c>
      <c r="J964" s="25" t="n">
        <v>30</v>
      </c>
      <c r="M964" s="25" t="n">
        <v>40</v>
      </c>
      <c r="O964" s="25" t="n">
        <v>43</v>
      </c>
      <c r="P964" s="25" t="inlineStr">
        <is>
          <t>sur</t>
        </is>
      </c>
      <c r="S964" s="25" t="inlineStr">
        <is>
          <t>zona centro</t>
        </is>
      </c>
      <c r="T964" s="25" t="n">
        <v>1053803271</v>
      </c>
      <c r="U964" s="25" t="n">
        <v>2767034</v>
      </c>
      <c r="V964" s="55" t="inlineStr">
        <is>
          <t>por definir</t>
        </is>
      </c>
      <c r="AJ964" s="25" t="inlineStr">
        <is>
          <t>Zona Centro</t>
        </is>
      </c>
      <c r="AO964" s="25" t="n">
        <v>9</v>
      </c>
      <c r="AP964" s="34" t="n">
        <v>42689</v>
      </c>
      <c r="AQ964" s="34" t="n">
        <v>42695</v>
      </c>
      <c r="AT964" s="25" t="inlineStr">
        <is>
          <t>auto de archivo</t>
        </is>
      </c>
    </row>
    <row r="965">
      <c r="A965" s="25" t="inlineStr">
        <is>
          <t>962-2016</t>
        </is>
      </c>
      <c r="B965" s="25" t="n">
        <v>404822</v>
      </c>
      <c r="C965" s="25" t="inlineStr">
        <is>
          <t>SUELO</t>
        </is>
      </c>
      <c r="D965" s="25" t="inlineStr">
        <is>
          <t>RESIDUOS SOLIDOS</t>
        </is>
      </c>
      <c r="G965" s="25" t="inlineStr">
        <is>
          <t>residuos solidos en via publica</t>
        </is>
      </c>
      <c r="H965" s="25" t="inlineStr">
        <is>
          <t>de oficio</t>
        </is>
      </c>
      <c r="S965" s="25" t="inlineStr">
        <is>
          <t>la mina</t>
        </is>
      </c>
      <c r="V965" s="55" t="inlineStr">
        <is>
          <t>jairo medina</t>
        </is>
      </c>
      <c r="W965" s="25" t="inlineStr">
        <is>
          <t>CL</t>
        </is>
      </c>
      <c r="X965" s="25" t="n">
        <v>41</v>
      </c>
      <c r="Z965" s="25" t="inlineStr">
        <is>
          <t>sur</t>
        </is>
      </c>
      <c r="AA965" s="25" t="n">
        <v>25</v>
      </c>
      <c r="AC965" s="25" t="n">
        <v>149</v>
      </c>
      <c r="AG965" s="25" t="inlineStr">
        <is>
          <t>calle 41 sur x 25 - 149</t>
        </is>
      </c>
      <c r="AH965" s="25" t="n">
        <v>70550884</v>
      </c>
      <c r="AI965" s="25" t="n">
        <v>3014254396</v>
      </c>
      <c r="AJ965" s="25" t="inlineStr">
        <is>
          <t xml:space="preserve">La Mina </t>
        </is>
      </c>
      <c r="AO965" s="25" t="n">
        <v>5</v>
      </c>
      <c r="AP965" s="34" t="n">
        <v>42689</v>
      </c>
      <c r="AQ965" s="34" t="n">
        <v>42583</v>
      </c>
      <c r="AT965" s="25" t="inlineStr">
        <is>
          <t>auto de archivo</t>
        </is>
      </c>
    </row>
    <row r="966">
      <c r="A966" s="25" t="inlineStr">
        <is>
          <t>963-2016</t>
        </is>
      </c>
      <c r="B966" s="25" t="n">
        <v>397218</v>
      </c>
      <c r="C966" s="25" t="inlineStr">
        <is>
          <t>AIRE</t>
        </is>
      </c>
      <c r="G966" s="25" t="inlineStr">
        <is>
          <t>material particulado</t>
        </is>
      </c>
      <c r="H966" s="25" t="inlineStr">
        <is>
          <t>de oficio</t>
        </is>
      </c>
      <c r="S966" s="25" t="inlineStr">
        <is>
          <t>zona centro</t>
        </is>
      </c>
      <c r="V966" s="55" t="inlineStr">
        <is>
          <t>envigado plaza</t>
        </is>
      </c>
      <c r="AF966" s="25" t="inlineStr">
        <is>
          <t>plaza principal</t>
        </is>
      </c>
      <c r="AG966" s="25" t="inlineStr">
        <is>
          <t>parque principal</t>
        </is>
      </c>
      <c r="AJ966" s="25" t="inlineStr">
        <is>
          <t>zona centro</t>
        </is>
      </c>
      <c r="AO966" s="25" t="n">
        <v>9</v>
      </c>
      <c r="AP966" s="34" t="n">
        <v>42689</v>
      </c>
      <c r="AQ966" s="34" t="n">
        <v>42578</v>
      </c>
      <c r="AT966" s="25" t="inlineStr">
        <is>
          <t>auto de archivo</t>
        </is>
      </c>
    </row>
    <row r="967">
      <c r="A967" s="25" t="inlineStr">
        <is>
          <t>964-2016</t>
        </is>
      </c>
      <c r="B967" s="25" t="n">
        <v>397219</v>
      </c>
      <c r="C967" s="25" t="inlineStr">
        <is>
          <t>SUELO</t>
        </is>
      </c>
      <c r="D967" s="25" t="inlineStr">
        <is>
          <t>RESIDUOS SOLIDOS</t>
        </is>
      </c>
      <c r="G967" s="25" t="inlineStr">
        <is>
          <t>residuos solidos en via publica</t>
        </is>
      </c>
      <c r="H967" s="25" t="inlineStr">
        <is>
          <t>de oficio</t>
        </is>
      </c>
      <c r="S967" s="25" t="inlineStr">
        <is>
          <t>barrio mesa</t>
        </is>
      </c>
      <c r="V967" s="55" t="inlineStr">
        <is>
          <t>luz miriam del socorro</t>
        </is>
      </c>
      <c r="W967" s="25" t="inlineStr">
        <is>
          <t>CL</t>
        </is>
      </c>
      <c r="X967" s="25" t="n">
        <v>40</v>
      </c>
      <c r="Y967" s="25" t="inlineStr">
        <is>
          <t>a</t>
        </is>
      </c>
      <c r="AA967" s="25" t="n">
        <v>34</v>
      </c>
      <c r="AB967" s="25" t="inlineStr">
        <is>
          <t>a</t>
        </is>
      </c>
      <c r="AC967" s="25" t="n">
        <v>25</v>
      </c>
      <c r="AF967" s="25" t="inlineStr">
        <is>
          <t>barrio mesa</t>
        </is>
      </c>
      <c r="AI967" s="25" t="n">
        <v>2702852</v>
      </c>
      <c r="AJ967" s="25" t="inlineStr">
        <is>
          <t>Mesa</t>
        </is>
      </c>
      <c r="AO967" s="25" t="n">
        <v>9</v>
      </c>
      <c r="AP967" s="34" t="n">
        <v>42689</v>
      </c>
      <c r="AQ967" s="34" t="n">
        <v>42578</v>
      </c>
      <c r="AT967" s="25" t="inlineStr">
        <is>
          <t>auto de archivo</t>
        </is>
      </c>
    </row>
    <row r="968">
      <c r="A968" s="25" t="inlineStr">
        <is>
          <t>965-2016</t>
        </is>
      </c>
      <c r="B968" s="25" t="n">
        <v>420616</v>
      </c>
      <c r="C968" s="25" t="inlineStr">
        <is>
          <t>HÍDRICO</t>
        </is>
      </c>
      <c r="G968" s="25" t="inlineStr">
        <is>
          <t>verificacion de descargas residuales</t>
        </is>
      </c>
      <c r="H968" s="25" t="inlineStr">
        <is>
          <t>de oficio</t>
        </is>
      </c>
      <c r="S968" s="25" t="inlineStr">
        <is>
          <t>la paz</t>
        </is>
      </c>
      <c r="V968" s="55" t="inlineStr">
        <is>
          <t>por determinar</t>
        </is>
      </c>
      <c r="AF968" s="25" t="inlineStr">
        <is>
          <t>bajo el puente de agua dulce</t>
        </is>
      </c>
      <c r="AG968" s="25" t="inlineStr">
        <is>
          <t>señorial</t>
        </is>
      </c>
      <c r="AJ968" s="25" t="inlineStr">
        <is>
          <t>Loma del Barro</t>
        </is>
      </c>
      <c r="AO968" s="25" t="n">
        <v>7</v>
      </c>
      <c r="AP968" s="34" t="n">
        <v>42690</v>
      </c>
      <c r="AQ968" s="34" t="n">
        <v>42646</v>
      </c>
      <c r="AT968" s="25" t="inlineStr">
        <is>
          <t>auto de archivo</t>
        </is>
      </c>
    </row>
    <row r="969">
      <c r="A969" s="25" t="inlineStr">
        <is>
          <t>966-2016</t>
        </is>
      </c>
      <c r="B969" s="25" t="n">
        <v>424226</v>
      </c>
      <c r="C969" s="25" t="inlineStr">
        <is>
          <t>SUELO</t>
        </is>
      </c>
      <c r="D969" s="25" t="inlineStr">
        <is>
          <t>RESIDUOS SOLIDOS</t>
        </is>
      </c>
      <c r="G969" s="25" t="inlineStr">
        <is>
          <t>residuos solidos</t>
        </is>
      </c>
      <c r="H969" s="25" t="inlineStr">
        <is>
          <t>de oficio</t>
        </is>
      </c>
      <c r="S969" s="25" t="inlineStr">
        <is>
          <t>zona centro</t>
        </is>
      </c>
      <c r="V969" s="55" t="inlineStr">
        <is>
          <t>cesar castaño</t>
        </is>
      </c>
      <c r="W969" s="25" t="inlineStr">
        <is>
          <t>CL</t>
        </is>
      </c>
      <c r="X969" s="25" t="n">
        <v>37</v>
      </c>
      <c r="Z969" s="25" t="inlineStr">
        <is>
          <t>sur</t>
        </is>
      </c>
      <c r="AA969" s="25" t="n">
        <v>43</v>
      </c>
      <c r="AB969" s="25" t="inlineStr">
        <is>
          <t>a</t>
        </is>
      </c>
      <c r="AC969" s="25" t="n">
        <v>34</v>
      </c>
      <c r="AG969" s="25" t="inlineStr">
        <is>
          <t>calle 37 sur  x 43 a 34</t>
        </is>
      </c>
      <c r="AH969" s="25" t="n">
        <v>71737781</v>
      </c>
      <c r="AJ969" s="25" t="inlineStr">
        <is>
          <t>zona centro</t>
        </is>
      </c>
      <c r="AO969" s="25" t="n">
        <v>9</v>
      </c>
      <c r="AP969" s="34" t="n">
        <v>42690</v>
      </c>
      <c r="AQ969" s="34" t="n">
        <v>42662</v>
      </c>
      <c r="AT969" s="25" t="inlineStr">
        <is>
          <t>auto de archivo</t>
        </is>
      </c>
    </row>
    <row r="970">
      <c r="A970" s="25" t="inlineStr">
        <is>
          <t>967-2016</t>
        </is>
      </c>
      <c r="B970" s="25" t="n">
        <v>418544</v>
      </c>
      <c r="C970" s="25" t="inlineStr">
        <is>
          <t>HÍDRICO</t>
        </is>
      </c>
      <c r="G970" s="25" t="inlineStr">
        <is>
          <t>descarga de aguas residuales</t>
        </is>
      </c>
      <c r="H970" s="25" t="inlineStr">
        <is>
          <t>de oficio</t>
        </is>
      </c>
      <c r="S970" s="25" t="inlineStr">
        <is>
          <t>uribe angel</t>
        </is>
      </c>
      <c r="V970" s="55" t="inlineStr">
        <is>
          <t>por definir</t>
        </is>
      </c>
      <c r="W970" s="25" t="inlineStr">
        <is>
          <t>DG</t>
        </is>
      </c>
      <c r="X970" s="25" t="n">
        <v>31</v>
      </c>
      <c r="Y970" s="25" t="inlineStr">
        <is>
          <t>e</t>
        </is>
      </c>
      <c r="AA970" s="25" t="n">
        <v>34</v>
      </c>
      <c r="AB970" s="25" t="inlineStr">
        <is>
          <t>c</t>
        </is>
      </c>
      <c r="AC970" s="25" t="n">
        <v>19</v>
      </c>
      <c r="AD970" s="25" t="inlineStr">
        <is>
          <t>sur</t>
        </is>
      </c>
      <c r="AG970" s="25" t="inlineStr">
        <is>
          <t>diagonal 31e x x 34 c sur 19</t>
        </is>
      </c>
      <c r="AJ970" s="25" t="inlineStr">
        <is>
          <t>uribe angel</t>
        </is>
      </c>
      <c r="AO970" s="25" t="n">
        <v>3</v>
      </c>
      <c r="AP970" s="34" t="n">
        <v>42690</v>
      </c>
      <c r="AQ970" s="34" t="n">
        <v>42637</v>
      </c>
      <c r="AT970" s="25" t="inlineStr">
        <is>
          <t>auto de archivo</t>
        </is>
      </c>
    </row>
    <row r="971">
      <c r="A971" s="25" t="inlineStr">
        <is>
          <t>968-2016</t>
        </is>
      </c>
      <c r="B971" s="25" t="n">
        <v>414184</v>
      </c>
      <c r="C971" s="25" t="inlineStr">
        <is>
          <t>HÍDRICO</t>
        </is>
      </c>
      <c r="G971" s="25" t="inlineStr">
        <is>
          <t>vertimiento en sumidero</t>
        </is>
      </c>
      <c r="H971" s="25" t="inlineStr">
        <is>
          <t>de oficio</t>
        </is>
      </c>
      <c r="S971" s="25" t="inlineStr">
        <is>
          <t>magnolia</t>
        </is>
      </c>
      <c r="V971" s="55" t="inlineStr">
        <is>
          <t>constructora guzman y gonzalez</t>
        </is>
      </c>
      <c r="W971" s="25" t="inlineStr">
        <is>
          <t>TR</t>
        </is>
      </c>
      <c r="X971" s="25" t="n">
        <v>27</v>
      </c>
      <c r="Y971" s="25" t="inlineStr">
        <is>
          <t>a</t>
        </is>
      </c>
      <c r="Z971" s="25" t="inlineStr">
        <is>
          <t>sur</t>
        </is>
      </c>
      <c r="AA971" s="25" t="n">
        <v>42</v>
      </c>
      <c r="AC971" s="25" t="n">
        <v>45</v>
      </c>
      <c r="AH971" s="25" t="inlineStr">
        <is>
          <t>900844041-9</t>
        </is>
      </c>
      <c r="AJ971" s="25" t="inlineStr">
        <is>
          <t>La Magnolia</t>
        </is>
      </c>
      <c r="AO971" s="25" t="n">
        <v>9</v>
      </c>
      <c r="AP971" s="34" t="n">
        <v>42690</v>
      </c>
      <c r="AQ971" s="34" t="n">
        <v>42619</v>
      </c>
      <c r="AT971" s="25" t="inlineStr">
        <is>
          <t>auto de archivo</t>
        </is>
      </c>
    </row>
    <row r="972">
      <c r="A972" s="25" t="inlineStr">
        <is>
          <t>969-2016</t>
        </is>
      </c>
      <c r="B972" s="25" t="n">
        <v>416118</v>
      </c>
      <c r="C972" s="25" t="inlineStr">
        <is>
          <t>SUELO</t>
        </is>
      </c>
      <c r="D972" s="25" t="inlineStr">
        <is>
          <t>RESIDUOS SOLIDOS</t>
        </is>
      </c>
      <c r="G972" s="25" t="inlineStr">
        <is>
          <t>residuos solidos</t>
        </is>
      </c>
      <c r="H972" s="25" t="inlineStr">
        <is>
          <t>de oficio</t>
        </is>
      </c>
      <c r="S972" s="25" t="inlineStr">
        <is>
          <t>parque atardecer</t>
        </is>
      </c>
      <c r="V972" s="55" t="inlineStr">
        <is>
          <t>comunidad</t>
        </is>
      </c>
      <c r="AF972" s="25" t="inlineStr">
        <is>
          <t>parque atardecer</t>
        </is>
      </c>
      <c r="AG972" s="25" t="inlineStr">
        <is>
          <t>parque atardecer</t>
        </is>
      </c>
      <c r="AJ972" s="25" t="inlineStr">
        <is>
          <t>Los Naranjos</t>
        </is>
      </c>
      <c r="AO972" s="25" t="n">
        <v>9</v>
      </c>
      <c r="AP972" s="34" t="n">
        <v>42690</v>
      </c>
      <c r="AQ972" s="34" t="n">
        <v>42627</v>
      </c>
      <c r="AT972" s="25" t="inlineStr">
        <is>
          <t>auto de archivo</t>
        </is>
      </c>
    </row>
    <row r="973">
      <c r="A973" s="25" t="inlineStr">
        <is>
          <t>970-2016</t>
        </is>
      </c>
      <c r="B973" s="25" t="n">
        <v>412512</v>
      </c>
      <c r="C973" s="25" t="inlineStr">
        <is>
          <t>LOTE-PREDIO</t>
        </is>
      </c>
      <c r="G973" s="25" t="inlineStr">
        <is>
          <t>lote pot</t>
        </is>
      </c>
      <c r="H973" s="25" t="inlineStr">
        <is>
          <t xml:space="preserve">esperanza rodriguez </t>
        </is>
      </c>
      <c r="S973" s="25" t="inlineStr">
        <is>
          <t>las palmas</t>
        </is>
      </c>
      <c r="T973" s="25" t="n">
        <v>41769285</v>
      </c>
      <c r="U973" s="25" t="n">
        <v>3016966422</v>
      </c>
      <c r="V973" s="55" t="inlineStr">
        <is>
          <t>por determinar</t>
        </is>
      </c>
      <c r="AG973" s="25" t="inlineStr">
        <is>
          <t>las palmas</t>
        </is>
      </c>
      <c r="AJ973" s="25" t="inlineStr">
        <is>
          <t>Las Palmas</t>
        </is>
      </c>
      <c r="AO973" s="25" t="n">
        <v>12</v>
      </c>
      <c r="AP973" s="34" t="n">
        <v>42690</v>
      </c>
      <c r="AT973" s="25" t="inlineStr">
        <is>
          <t>auto de archivo</t>
        </is>
      </c>
    </row>
    <row r="974">
      <c r="A974" s="25" t="inlineStr">
        <is>
          <t>971-2016</t>
        </is>
      </c>
      <c r="B974" s="25" t="inlineStr">
        <is>
          <t>414186-427026</t>
        </is>
      </c>
      <c r="C974" s="25" t="inlineStr">
        <is>
          <t>SUELO</t>
        </is>
      </c>
      <c r="G974" s="25" t="inlineStr">
        <is>
          <t>movimiento de tierra e individuos vegetales adultos en riesgo de caida</t>
        </is>
      </c>
      <c r="H974" s="25" t="inlineStr">
        <is>
          <t>de oficio</t>
        </is>
      </c>
      <c r="S974" s="25" t="inlineStr">
        <is>
          <t>altos del trianon</t>
        </is>
      </c>
      <c r="V974" s="55" t="inlineStr">
        <is>
          <t>maria ninfa valencia</t>
        </is>
      </c>
      <c r="W974" s="25" t="inlineStr">
        <is>
          <t>CL</t>
        </is>
      </c>
      <c r="X974" s="25" t="n">
        <v>46</v>
      </c>
      <c r="Y974" s="25" t="inlineStr">
        <is>
          <t>b</t>
        </is>
      </c>
      <c r="Z974" s="25" t="inlineStr">
        <is>
          <t>sur</t>
        </is>
      </c>
      <c r="AA974" s="25" t="n">
        <v>37</v>
      </c>
      <c r="AC974" s="25" t="n">
        <v>21</v>
      </c>
      <c r="AG974" s="25" t="inlineStr">
        <is>
          <t>altos del trianon</t>
        </is>
      </c>
      <c r="AH974" s="25" t="n">
        <v>21862252</v>
      </c>
      <c r="AI974" s="25" t="n">
        <v>6027958</v>
      </c>
      <c r="AJ974" s="25" t="inlineStr">
        <is>
          <t>El Trianón</t>
        </is>
      </c>
      <c r="AO974" s="25" t="n">
        <v>7</v>
      </c>
      <c r="AP974" s="34" t="n">
        <v>42690</v>
      </c>
      <c r="AQ974" s="34" t="n">
        <v>42991</v>
      </c>
      <c r="AT974" s="25" t="inlineStr">
        <is>
          <t>auto de archivo</t>
        </is>
      </c>
    </row>
    <row r="975">
      <c r="A975" s="25" t="inlineStr">
        <is>
          <t>972-2016</t>
        </is>
      </c>
      <c r="B975" s="25" t="n">
        <v>418541</v>
      </c>
      <c r="C975" s="25" t="inlineStr">
        <is>
          <t>SUELO</t>
        </is>
      </c>
      <c r="G975" s="25" t="inlineStr">
        <is>
          <t>residuos peligrosos</t>
        </is>
      </c>
      <c r="H975" s="25" t="inlineStr">
        <is>
          <t>de oficio</t>
        </is>
      </c>
      <c r="S975" s="25" t="inlineStr">
        <is>
          <t>uribe angel</t>
        </is>
      </c>
      <c r="V975" s="55" t="inlineStr">
        <is>
          <t>ricardo sanchez</t>
        </is>
      </c>
      <c r="AF975" s="25" t="inlineStr">
        <is>
          <t>tv x diagonal 30</t>
        </is>
      </c>
      <c r="AG975" s="25" t="inlineStr">
        <is>
          <t>uribe angel</t>
        </is>
      </c>
      <c r="AH975" s="25" t="n">
        <v>1037654141</v>
      </c>
      <c r="AI975" s="25" t="n">
        <v>3196182635</v>
      </c>
      <c r="AJ975" s="25" t="inlineStr">
        <is>
          <t>Uribe Angel</t>
        </is>
      </c>
      <c r="AO975" s="25" t="n">
        <v>3</v>
      </c>
      <c r="AP975" s="34" t="n">
        <v>42690</v>
      </c>
      <c r="AQ975" s="34" t="n">
        <v>42637</v>
      </c>
      <c r="AT975" s="25" t="inlineStr">
        <is>
          <t>Auto de archivo</t>
        </is>
      </c>
    </row>
    <row r="976">
      <c r="A976" s="25" t="inlineStr">
        <is>
          <t>973-2016</t>
        </is>
      </c>
      <c r="B976" s="25" t="n">
        <v>419173</v>
      </c>
      <c r="C976" s="25" t="inlineStr">
        <is>
          <t>FLORA</t>
        </is>
      </c>
      <c r="G976" s="25" t="inlineStr">
        <is>
          <t>arbol caido</t>
        </is>
      </c>
      <c r="H976" s="25" t="inlineStr">
        <is>
          <t>de oficio</t>
        </is>
      </c>
      <c r="S976" s="25" t="inlineStr">
        <is>
          <t>el portal</t>
        </is>
      </c>
      <c r="V976" s="55" t="inlineStr">
        <is>
          <t>portal del cerro torre 7</t>
        </is>
      </c>
      <c r="W976" s="25" t="inlineStr">
        <is>
          <t>KR</t>
        </is>
      </c>
      <c r="X976" s="25" t="n">
        <v>45</v>
      </c>
      <c r="Y976" s="25" t="inlineStr">
        <is>
          <t>b</t>
        </is>
      </c>
      <c r="AA976" s="25" t="n">
        <v>34</v>
      </c>
      <c r="AC976" s="25" t="n">
        <v>70</v>
      </c>
      <c r="AD976" s="25" t="inlineStr">
        <is>
          <t>sur</t>
        </is>
      </c>
      <c r="AG976" s="25" t="inlineStr">
        <is>
          <t>carrera 45 b x 34 sur 70</t>
        </is>
      </c>
      <c r="AH976" s="25" t="n">
        <v>71663422</v>
      </c>
      <c r="AI976" s="25" t="n">
        <v>2709126</v>
      </c>
      <c r="AJ976" s="25" t="inlineStr">
        <is>
          <t>El Portal</t>
        </is>
      </c>
      <c r="AO976" s="25" t="n">
        <v>2</v>
      </c>
      <c r="AP976" s="34" t="n">
        <v>42690</v>
      </c>
      <c r="AQ976" s="34" t="n">
        <v>42638</v>
      </c>
      <c r="AT976" s="25" t="inlineStr">
        <is>
          <t>auto de archivo</t>
        </is>
      </c>
    </row>
    <row r="977">
      <c r="A977" s="25" t="inlineStr">
        <is>
          <t>974-2016</t>
        </is>
      </c>
      <c r="B977" s="25" t="n">
        <v>424975</v>
      </c>
      <c r="C977" s="25" t="inlineStr">
        <is>
          <t>FLORA</t>
        </is>
      </c>
      <c r="G977" s="25" t="inlineStr">
        <is>
          <t>movimiento de madera sin permisos</t>
        </is>
      </c>
      <c r="H977" s="25" t="inlineStr">
        <is>
          <t>de oficio</t>
        </is>
      </c>
      <c r="S977" s="25" t="inlineStr">
        <is>
          <t>escobero</t>
        </is>
      </c>
      <c r="V977" s="55" t="inlineStr">
        <is>
          <t>miguel angel restrepo</t>
        </is>
      </c>
      <c r="AF977" s="25" t="inlineStr">
        <is>
          <t>vereda escobero</t>
        </is>
      </c>
      <c r="AG977" s="25" t="inlineStr">
        <is>
          <t>escobero</t>
        </is>
      </c>
      <c r="AH977" s="25" t="n">
        <v>3377835</v>
      </c>
      <c r="AI977" s="25" t="n">
        <v>3122731735</v>
      </c>
      <c r="AJ977" s="25" t="inlineStr">
        <is>
          <t>El Escobero</t>
        </is>
      </c>
      <c r="AO977" s="25" t="n">
        <v>10</v>
      </c>
      <c r="AP977" s="34" t="n">
        <v>42690</v>
      </c>
      <c r="AQ977" s="34" t="n">
        <v>42663</v>
      </c>
      <c r="AT977" s="25" t="inlineStr">
        <is>
          <t>auto de archivo</t>
        </is>
      </c>
    </row>
    <row r="978">
      <c r="A978" s="25" t="inlineStr">
        <is>
          <t>975-2016</t>
        </is>
      </c>
      <c r="B978" s="25" t="n">
        <v>423628</v>
      </c>
      <c r="C978" s="25" t="inlineStr">
        <is>
          <t>HÍDRICO</t>
        </is>
      </c>
      <c r="G978" s="25" t="inlineStr">
        <is>
          <t>retiro sobre afluente</t>
        </is>
      </c>
      <c r="H978" s="25" t="inlineStr">
        <is>
          <t>de oficio</t>
        </is>
      </c>
      <c r="S978" s="25" t="inlineStr">
        <is>
          <t>vereda santa catalina</t>
        </is>
      </c>
      <c r="T978" s="25" t="n">
        <v>1037638125</v>
      </c>
      <c r="U978" s="25" t="n">
        <v>3317378</v>
      </c>
      <c r="V978" s="55" t="inlineStr">
        <is>
          <t>alina maria duque</t>
        </is>
      </c>
      <c r="W978" s="25" t="inlineStr">
        <is>
          <t>CL</t>
        </is>
      </c>
      <c r="X978" s="25" t="n">
        <v>36</v>
      </c>
      <c r="Z978" s="25" t="inlineStr">
        <is>
          <t>sur</t>
        </is>
      </c>
      <c r="AA978" s="25" t="n">
        <v>22</v>
      </c>
      <c r="AC978" s="25" t="n">
        <v>4</v>
      </c>
      <c r="AF978" s="25" t="inlineStr">
        <is>
          <t>interior 125   predio 216</t>
        </is>
      </c>
      <c r="AG978" s="25" t="inlineStr">
        <is>
          <t>vereda santa catalina</t>
        </is>
      </c>
      <c r="AH978" s="25" t="n">
        <v>42985466</v>
      </c>
      <c r="AI978" s="25" t="n">
        <v>3128348312</v>
      </c>
      <c r="AJ978" s="25" t="inlineStr">
        <is>
          <t>Santa Catalina</t>
        </is>
      </c>
      <c r="AO978" s="25" t="n">
        <v>10</v>
      </c>
      <c r="AP978" s="34" t="n">
        <v>42690</v>
      </c>
      <c r="AQ978" s="34" t="n">
        <v>42657</v>
      </c>
      <c r="AT978" s="25" t="inlineStr">
        <is>
          <t>auto de archivo</t>
        </is>
      </c>
    </row>
    <row r="979">
      <c r="A979" s="25" t="inlineStr">
        <is>
          <t>976-2016</t>
        </is>
      </c>
      <c r="B979" s="25" t="n">
        <v>423530</v>
      </c>
      <c r="C979" s="25" t="inlineStr">
        <is>
          <t>SUELO</t>
        </is>
      </c>
      <c r="G979" s="25" t="inlineStr">
        <is>
          <t>manejo de obra</t>
        </is>
      </c>
      <c r="H979" s="25" t="inlineStr">
        <is>
          <t>de oficio</t>
        </is>
      </c>
      <c r="S979" s="25" t="inlineStr">
        <is>
          <t>las cometas</t>
        </is>
      </c>
      <c r="V979" s="55" t="inlineStr">
        <is>
          <t>raul echeverry</t>
        </is>
      </c>
      <c r="W979" s="25" t="inlineStr">
        <is>
          <t>KR</t>
        </is>
      </c>
      <c r="X979" s="25" t="n">
        <v>24</v>
      </c>
      <c r="Y979" s="25" t="inlineStr">
        <is>
          <t>f</t>
        </is>
      </c>
      <c r="AA979" s="25" t="n">
        <v>34</v>
      </c>
      <c r="AB979" s="25" t="inlineStr">
        <is>
          <t>dd</t>
        </is>
      </c>
      <c r="AC979" s="25" t="n">
        <v>29</v>
      </c>
      <c r="AD979" s="25" t="inlineStr">
        <is>
          <t>sur</t>
        </is>
      </c>
      <c r="AG979" s="25" t="inlineStr">
        <is>
          <t xml:space="preserve"> carrera 27 f x 34 dd sur 29</t>
        </is>
      </c>
      <c r="AJ979" s="25" t="inlineStr">
        <is>
          <t>Alto de Misael</t>
        </is>
      </c>
      <c r="AO979" s="25" t="n">
        <v>3</v>
      </c>
      <c r="AP979" s="34" t="n">
        <v>42690</v>
      </c>
      <c r="AQ979" s="34" t="n">
        <v>42644</v>
      </c>
      <c r="AT979" s="25" t="inlineStr">
        <is>
          <t>auto de archivo</t>
        </is>
      </c>
    </row>
    <row r="980">
      <c r="A980" s="25" t="inlineStr">
        <is>
          <t>977-2016</t>
        </is>
      </c>
      <c r="B980" s="25" t="n">
        <v>423247</v>
      </c>
      <c r="C980" s="25" t="inlineStr">
        <is>
          <t>SUELO</t>
        </is>
      </c>
      <c r="G980" s="25" t="inlineStr">
        <is>
          <t>cambio de piso blando por piso duro</t>
        </is>
      </c>
      <c r="H980" s="25" t="inlineStr">
        <is>
          <t>de oficio</t>
        </is>
      </c>
      <c r="S980" s="25" t="inlineStr">
        <is>
          <t>magnolia</t>
        </is>
      </c>
      <c r="V980" s="55" t="inlineStr">
        <is>
          <t>tatiana</t>
        </is>
      </c>
      <c r="W980" s="25" t="inlineStr">
        <is>
          <t>TR</t>
        </is>
      </c>
      <c r="X980" s="25" t="n">
        <v>34</v>
      </c>
      <c r="Z980" s="25" t="inlineStr">
        <is>
          <t>sur</t>
        </is>
      </c>
      <c r="AA980" s="25" t="n">
        <v>31</v>
      </c>
      <c r="AB980" s="25" t="inlineStr">
        <is>
          <t>e</t>
        </is>
      </c>
      <c r="AC980" s="25" t="n">
        <v>2</v>
      </c>
      <c r="AG980" s="25" t="inlineStr">
        <is>
          <t>tran 34 sur x 31 e 2</t>
        </is>
      </c>
      <c r="AJ980" s="25" t="inlineStr">
        <is>
          <t>La Magnolia</t>
        </is>
      </c>
      <c r="AO980" s="25" t="n">
        <v>9</v>
      </c>
      <c r="AP980" s="34" t="n">
        <v>42690</v>
      </c>
      <c r="AQ980" s="34" t="n">
        <v>42644</v>
      </c>
      <c r="AT980" s="25" t="inlineStr">
        <is>
          <t>auto de archivo</t>
        </is>
      </c>
    </row>
    <row r="981">
      <c r="A981" s="25" t="inlineStr">
        <is>
          <t>978-2016</t>
        </is>
      </c>
      <c r="B981" s="25" t="n">
        <v>421115</v>
      </c>
      <c r="C981" s="25" t="inlineStr">
        <is>
          <t>HÍDRICO</t>
        </is>
      </c>
      <c r="G981" s="25" t="inlineStr">
        <is>
          <t>manejo de aguas escorrentias</t>
        </is>
      </c>
      <c r="H981" s="25" t="inlineStr">
        <is>
          <t>de oficio</t>
        </is>
      </c>
      <c r="S981" s="25" t="inlineStr">
        <is>
          <t>chingui</t>
        </is>
      </c>
      <c r="V981" s="55" t="inlineStr">
        <is>
          <t>coninsa ramon h</t>
        </is>
      </c>
      <c r="W981" s="25" t="inlineStr">
        <is>
          <t>KR</t>
        </is>
      </c>
      <c r="X981" s="25" t="n">
        <v>25</v>
      </c>
      <c r="Y981" s="25" t="inlineStr">
        <is>
          <t>a</t>
        </is>
      </c>
      <c r="AA981" s="25" t="n">
        <v>38</v>
      </c>
      <c r="AB981" s="25" t="inlineStr">
        <is>
          <t>d</t>
        </is>
      </c>
      <c r="AC981" s="25" t="n">
        <v>15</v>
      </c>
      <c r="AD981" s="25" t="inlineStr">
        <is>
          <t>sur</t>
        </is>
      </c>
      <c r="AG981" s="25" t="inlineStr">
        <is>
          <t>carrera 25 a x 38 d sur 115</t>
        </is>
      </c>
      <c r="AH981" s="25" t="inlineStr">
        <is>
          <t>890911431-1</t>
        </is>
      </c>
      <c r="AI981" s="25" t="n">
        <v>3666014</v>
      </c>
      <c r="AJ981" s="25" t="inlineStr">
        <is>
          <t>El Chingui</t>
        </is>
      </c>
      <c r="AO981" s="25" t="n">
        <v>6</v>
      </c>
      <c r="AP981" s="34" t="n">
        <v>42690</v>
      </c>
      <c r="AQ981" s="34" t="n">
        <v>42642</v>
      </c>
      <c r="AT981" s="25" t="inlineStr">
        <is>
          <t>auto de archivo</t>
        </is>
      </c>
    </row>
    <row r="982">
      <c r="A982" s="25" t="inlineStr">
        <is>
          <t>979-2016</t>
        </is>
      </c>
      <c r="B982" s="25" t="n">
        <v>422746</v>
      </c>
      <c r="C982" s="25" t="inlineStr">
        <is>
          <t>AIRE</t>
        </is>
      </c>
      <c r="G982" s="25" t="inlineStr">
        <is>
          <t>decomiso de tramperas</t>
        </is>
      </c>
      <c r="S982" s="25" t="inlineStr">
        <is>
          <t>alto de las flores</t>
        </is>
      </c>
      <c r="V982" s="55" t="inlineStr">
        <is>
          <t>por determinar</t>
        </is>
      </c>
      <c r="AF982" s="25" t="inlineStr">
        <is>
          <t>cancha de las florez</t>
        </is>
      </c>
      <c r="AG982" s="25" t="inlineStr">
        <is>
          <t>cancha de alto de las florez</t>
        </is>
      </c>
      <c r="AJ982" s="25" t="inlineStr">
        <is>
          <t>Las Flores</t>
        </is>
      </c>
      <c r="AO982" s="25" t="n">
        <v>3</v>
      </c>
      <c r="AP982" s="34" t="n">
        <v>42690</v>
      </c>
      <c r="AQ982" s="34" t="n">
        <v>42653</v>
      </c>
      <c r="AT982" s="25" t="inlineStr">
        <is>
          <t>auto de archivo</t>
        </is>
      </c>
    </row>
    <row r="983">
      <c r="A983" s="25" t="inlineStr">
        <is>
          <t>980-2016</t>
        </is>
      </c>
      <c r="B983" s="25" t="n">
        <v>421501</v>
      </c>
      <c r="C983" s="25" t="inlineStr">
        <is>
          <t>FAUNA DOMÉSTICA</t>
        </is>
      </c>
      <c r="G983" s="25" t="inlineStr">
        <is>
          <t xml:space="preserve">Tiene una bullterier en mala tenecia y la mantiene suelta en el esapcio publico </t>
        </is>
      </c>
      <c r="H983" s="25" t="inlineStr">
        <is>
          <t>anonimo</t>
        </is>
      </c>
      <c r="V983" s="55" t="inlineStr">
        <is>
          <t>Daniel Alvarez</t>
        </is>
      </c>
      <c r="AF983" s="25" t="inlineStr">
        <is>
          <t>los lotes</t>
        </is>
      </c>
      <c r="AG983" s="25">
        <f>CONCATENATE(W983," ",X983," ",Y983," ",Z983," ",AA983," ",AB983," ",AC983," ",AD983," ",AE983," ",AF983)</f>
        <v/>
      </c>
      <c r="AH983" s="25" t="inlineStr">
        <is>
          <t>no reporta</t>
        </is>
      </c>
      <c r="AI983" s="25" t="inlineStr">
        <is>
          <t>no reporta</t>
        </is>
      </c>
      <c r="AJ983" s="25" t="inlineStr">
        <is>
          <t>Las Palmas</t>
        </is>
      </c>
      <c r="AK983" s="25" t="inlineStr">
        <is>
          <t>Las Palmas</t>
        </is>
      </c>
      <c r="AO983" s="25" t="n">
        <v>12</v>
      </c>
      <c r="AP983" s="34" t="n">
        <v>42690</v>
      </c>
      <c r="AQ983" s="34" t="n">
        <v>42653</v>
      </c>
      <c r="AT983" s="25" t="inlineStr">
        <is>
          <t>Auto de archivo</t>
        </is>
      </c>
    </row>
    <row r="984">
      <c r="A984" s="25" t="inlineStr">
        <is>
          <t>981-2016</t>
        </is>
      </c>
      <c r="B984" s="25" t="n">
        <v>422656</v>
      </c>
      <c r="C984" s="25" t="inlineStr">
        <is>
          <t>FAUNA DOMÉSTICA</t>
        </is>
      </c>
      <c r="G984" s="25" t="inlineStr">
        <is>
          <t>Mala tenecia de canino la señora dice que no va hacer nada</t>
        </is>
      </c>
      <c r="H984" s="25" t="inlineStr">
        <is>
          <t>anonimo</t>
        </is>
      </c>
      <c r="V984" s="55" t="inlineStr">
        <is>
          <t>Noemi Mesa</t>
        </is>
      </c>
      <c r="W984" s="25" t="inlineStr">
        <is>
          <t>KR</t>
        </is>
      </c>
      <c r="X984" s="25" t="n">
        <v>34</v>
      </c>
      <c r="AA984" s="25" t="n">
        <v>39</v>
      </c>
      <c r="AC984" s="25" t="n">
        <v>7</v>
      </c>
      <c r="AD984" s="25" t="inlineStr">
        <is>
          <t>SUR</t>
        </is>
      </c>
      <c r="AF984" s="25" t="inlineStr">
        <is>
          <t>Int. 202</t>
        </is>
      </c>
      <c r="AG984" s="25">
        <f>CONCATENATE(W984," ",X984," ",Y984," ",Z984," ",AA984," ",AB984," ",AC984," ",AD984," ",AE984," ",AF984)</f>
        <v/>
      </c>
      <c r="AH984" s="25" t="inlineStr">
        <is>
          <t>no reporta</t>
        </is>
      </c>
      <c r="AI984" s="25" t="inlineStr">
        <is>
          <t>no reporta</t>
        </is>
      </c>
      <c r="AJ984" s="25" t="inlineStr">
        <is>
          <t>Mesa</t>
        </is>
      </c>
      <c r="AO984" s="25" t="n">
        <v>9</v>
      </c>
      <c r="AP984" s="34" t="n">
        <v>42690</v>
      </c>
      <c r="AQ984" s="34" t="n">
        <v>42661</v>
      </c>
      <c r="AT984" s="25" t="inlineStr">
        <is>
          <t>Auto de archivo</t>
        </is>
      </c>
    </row>
    <row r="985">
      <c r="A985" s="25" t="inlineStr">
        <is>
          <t>982-2016</t>
        </is>
      </c>
      <c r="B985" s="25" t="inlineStr">
        <is>
          <t>436216 - 430915 - 0039543</t>
        </is>
      </c>
      <c r="C985" s="25" t="inlineStr">
        <is>
          <t>AIRE</t>
        </is>
      </c>
      <c r="G985" s="25" t="inlineStr">
        <is>
          <t>segumiento instalacion polisombra - control ambiental de obra</t>
        </is>
      </c>
      <c r="H985" s="25" t="inlineStr">
        <is>
          <t>de oficio</t>
        </is>
      </c>
      <c r="V985" s="55" t="inlineStr">
        <is>
          <t>proyecto Brezzo</t>
        </is>
      </c>
      <c r="W985" s="25" t="inlineStr">
        <is>
          <t>KR</t>
        </is>
      </c>
      <c r="X985" s="25" t="n">
        <v>27</v>
      </c>
      <c r="Y985" s="25" t="inlineStr">
        <is>
          <t>D</t>
        </is>
      </c>
      <c r="AA985" s="25" t="n">
        <v>27</v>
      </c>
      <c r="AC985" s="25" t="n">
        <v>6</v>
      </c>
      <c r="AD985" s="25" t="inlineStr">
        <is>
          <t>SUR</t>
        </is>
      </c>
      <c r="AG985" s="25">
        <f>CONCATENATE(W985," ",X985," ",Y985," ",Z985," ",AA985," ",AB985," ",AC985," ",AD985," ",AE985," ",AF985)</f>
        <v/>
      </c>
      <c r="AH985" s="25" t="inlineStr">
        <is>
          <t>no reporta</t>
        </is>
      </c>
      <c r="AI985" s="25" t="inlineStr">
        <is>
          <t>no reporta</t>
        </is>
      </c>
      <c r="AJ985" s="25" t="inlineStr">
        <is>
          <t>El Esmeraldal</t>
        </is>
      </c>
      <c r="AO985" s="25" t="n">
        <v>4</v>
      </c>
      <c r="AP985" s="34" t="n">
        <v>42692</v>
      </c>
      <c r="AQ985" s="43" t="inlineStr">
        <is>
          <t>11/15/2016</t>
        </is>
      </c>
      <c r="AS985" s="25" t="inlineStr">
        <is>
          <t>Código de policia</t>
        </is>
      </c>
      <c r="AT985" s="25" t="inlineStr">
        <is>
          <t>Auto de archivo</t>
        </is>
      </c>
      <c r="AV985" s="38" t="n">
        <v>42943</v>
      </c>
      <c r="AW985" s="37" t="inlineStr">
        <is>
          <t>santiago</t>
        </is>
      </c>
    </row>
    <row r="986">
      <c r="A986" s="25" t="inlineStr">
        <is>
          <t>983-2016</t>
        </is>
      </c>
      <c r="B986" s="25" t="n">
        <v>156079</v>
      </c>
      <c r="C986" s="25" t="inlineStr">
        <is>
          <t>FAUNA DOMÉSTICA</t>
        </is>
      </c>
      <c r="G986" s="25" t="inlineStr">
        <is>
          <t xml:space="preserve">canino raza potecialmente peligrosa sin bozal </t>
        </is>
      </c>
      <c r="H986" s="25" t="inlineStr">
        <is>
          <t xml:space="preserve">policia nacional </t>
        </is>
      </c>
      <c r="V986" s="55" t="inlineStr">
        <is>
          <t xml:space="preserve">Sebastian Ramirez Uribe </t>
        </is>
      </c>
      <c r="W986" s="25" t="inlineStr">
        <is>
          <t>CL</t>
        </is>
      </c>
      <c r="X986" s="25" t="n">
        <v>43</v>
      </c>
      <c r="Z986" s="25" t="inlineStr">
        <is>
          <t>sur</t>
        </is>
      </c>
      <c r="AA986" s="25" t="n">
        <v>46</v>
      </c>
      <c r="AB986" s="25" t="inlineStr">
        <is>
          <t>A</t>
        </is>
      </c>
      <c r="AC986" s="25" t="n">
        <v>46</v>
      </c>
      <c r="AG986" s="25">
        <f>CONCATENATE(W986," ",X986," ",Y986," ",Z986," ",AA986," ",AB986," ",AC986," ",AD986," ",AE986," ",AF986)</f>
        <v/>
      </c>
      <c r="AH986" s="25" t="n">
        <v>1037664407</v>
      </c>
      <c r="AI986" s="25" t="n">
        <v>3168705749</v>
      </c>
      <c r="AJ986" s="25" t="inlineStr">
        <is>
          <t>El Dorado</t>
        </is>
      </c>
      <c r="AO986" s="25" t="n">
        <v>7</v>
      </c>
      <c r="AP986" s="34" t="n">
        <v>42692</v>
      </c>
      <c r="AQ986" s="34" t="n">
        <v>42686</v>
      </c>
      <c r="AT986" s="25" t="inlineStr">
        <is>
          <t>Auto de archivo</t>
        </is>
      </c>
    </row>
    <row r="987">
      <c r="A987" s="25" t="inlineStr">
        <is>
          <t>984-2016</t>
        </is>
      </c>
      <c r="B987" s="25" t="inlineStr">
        <is>
          <t>436217-430913</t>
        </is>
      </c>
      <c r="C987" s="25" t="inlineStr">
        <is>
          <t>AIRE</t>
        </is>
      </c>
      <c r="G987" s="25" t="inlineStr">
        <is>
          <t xml:space="preserve">seguimiento instalación de polisombra </t>
        </is>
      </c>
      <c r="H987" s="25" t="inlineStr">
        <is>
          <t>de oficio</t>
        </is>
      </c>
      <c r="V987" s="55" t="inlineStr">
        <is>
          <t>urbanización Tierra Grata del Esmeraldal</t>
        </is>
      </c>
      <c r="W987" s="25" t="inlineStr">
        <is>
          <t>CL</t>
        </is>
      </c>
      <c r="X987" s="25" t="n">
        <v>27</v>
      </c>
      <c r="Z987" s="25" t="inlineStr">
        <is>
          <t>SUR</t>
        </is>
      </c>
      <c r="AA987" s="25" t="n">
        <v>27</v>
      </c>
      <c r="AC987" s="25" t="n">
        <v>92</v>
      </c>
      <c r="AG987" s="25">
        <f>CONCATENATE(W987," ",X987," ",Y987," ",Z987," ",AA987," ",AB987," ",AC987," ",AD987," ",AE987," ",AF987)</f>
        <v/>
      </c>
      <c r="AH987" s="25" t="inlineStr">
        <is>
          <t>900556545 - 3</t>
        </is>
      </c>
      <c r="AI987" s="25" t="n">
        <v>3104991535</v>
      </c>
      <c r="AJ987" s="25" t="inlineStr">
        <is>
          <t>El Esmeraldal</t>
        </is>
      </c>
      <c r="AO987" s="25" t="n">
        <v>4</v>
      </c>
      <c r="AP987" s="34" t="n">
        <v>42692</v>
      </c>
      <c r="AQ987" s="34" t="n">
        <v>42710</v>
      </c>
      <c r="AT987" s="25" t="inlineStr">
        <is>
          <t>Auto de archivo</t>
        </is>
      </c>
    </row>
    <row r="988">
      <c r="A988" s="25" t="inlineStr">
        <is>
          <t>985-2016</t>
        </is>
      </c>
      <c r="B988" s="25" t="n">
        <v>430908</v>
      </c>
      <c r="C988" s="25" t="inlineStr">
        <is>
          <t>AIRE</t>
        </is>
      </c>
      <c r="G988" s="25" t="inlineStr">
        <is>
          <t>falta de polisombra en toda la construcción</t>
        </is>
      </c>
      <c r="H988" s="25" t="inlineStr">
        <is>
          <t>de oficio</t>
        </is>
      </c>
      <c r="V988" s="55" t="inlineStr">
        <is>
          <t>Construbotero</t>
        </is>
      </c>
      <c r="W988" s="25" t="inlineStr">
        <is>
          <t>KR</t>
        </is>
      </c>
      <c r="X988" s="25" t="n">
        <v>42</v>
      </c>
      <c r="Y988" s="25" t="inlineStr">
        <is>
          <t>B</t>
        </is>
      </c>
      <c r="AA988" s="25" t="n">
        <v>25</v>
      </c>
      <c r="AC988" s="25" t="n">
        <v>134</v>
      </c>
      <c r="AD988" s="25" t="inlineStr">
        <is>
          <t>SUR</t>
        </is>
      </c>
      <c r="AG988" s="25">
        <f>CONCATENATE(W988," ",X988," ",Y988," ",Z988," ",AA988," ",AB988," ",AC988," ",AD988," ",AE988," ",AF988)</f>
        <v/>
      </c>
      <c r="AH988" s="25" t="inlineStr">
        <is>
          <t>900210388 - 8</t>
        </is>
      </c>
      <c r="AI988" s="25" t="n">
        <v>3143501789</v>
      </c>
      <c r="AJ988" s="25" t="inlineStr">
        <is>
          <t>Las Orquideas</t>
        </is>
      </c>
      <c r="AO988" s="25" t="n">
        <v>3</v>
      </c>
      <c r="AP988" s="34" t="n">
        <v>42692</v>
      </c>
      <c r="AQ988" s="34" t="n">
        <v>42486</v>
      </c>
      <c r="AT988" s="25" t="inlineStr">
        <is>
          <t>Auto de archivo</t>
        </is>
      </c>
    </row>
    <row r="989">
      <c r="A989" s="25" t="inlineStr">
        <is>
          <t>986-2016</t>
        </is>
      </c>
      <c r="B989" s="25" t="n">
        <v>430910</v>
      </c>
      <c r="C989" s="25" t="inlineStr">
        <is>
          <t>AIRE</t>
        </is>
      </c>
      <c r="G989" s="25" t="inlineStr">
        <is>
          <t>control instalación de polisombra</t>
        </is>
      </c>
      <c r="H989" s="25" t="inlineStr">
        <is>
          <t>de oficio</t>
        </is>
      </c>
      <c r="V989" s="55" t="inlineStr">
        <is>
          <t>Jorge Gonzales Ingenieros</t>
        </is>
      </c>
      <c r="W989" s="25" t="inlineStr">
        <is>
          <t>CL</t>
        </is>
      </c>
      <c r="X989" s="25" t="n">
        <v>23</v>
      </c>
      <c r="Z989" s="25" t="inlineStr">
        <is>
          <t>SUR</t>
        </is>
      </c>
      <c r="AA989" s="25" t="n">
        <v>42</v>
      </c>
      <c r="AB989" s="25" t="inlineStr">
        <is>
          <t>B</t>
        </is>
      </c>
      <c r="AC989" s="25" t="n">
        <v>66</v>
      </c>
      <c r="AG989" s="25">
        <f>CONCATENATE(W989," ",X989," ",Y989," ",Z989," ",AA989," ",AB989," ",AC989," ",AD989," ",AE989," ",AF989)</f>
        <v/>
      </c>
      <c r="AH989" s="25" t="inlineStr">
        <is>
          <t>900788594 - 1</t>
        </is>
      </c>
      <c r="AI989" s="25" t="n">
        <v>2709114</v>
      </c>
      <c r="AJ989" s="25" t="inlineStr">
        <is>
          <t>Zuñiga</t>
        </is>
      </c>
      <c r="AO989" s="25" t="n">
        <v>4</v>
      </c>
      <c r="AP989" s="34" t="n">
        <v>42692</v>
      </c>
      <c r="AQ989" s="34" t="n">
        <v>42690</v>
      </c>
      <c r="AT989" s="25" t="inlineStr">
        <is>
          <t>Auto de archivo</t>
        </is>
      </c>
    </row>
    <row r="990">
      <c r="A990" s="25" t="inlineStr">
        <is>
          <t>987-2016</t>
        </is>
      </c>
      <c r="B990" s="25" t="n">
        <v>430914</v>
      </c>
      <c r="C990" s="25" t="inlineStr">
        <is>
          <t>AIRE</t>
        </is>
      </c>
      <c r="G990" s="25" t="inlineStr">
        <is>
          <t xml:space="preserve">seguimiento instalación de polisombra </t>
        </is>
      </c>
      <c r="H990" s="25" t="inlineStr">
        <is>
          <t>de oficio</t>
        </is>
      </c>
      <c r="V990" s="55" t="inlineStr">
        <is>
          <t xml:space="preserve">Urbanización Arce </t>
        </is>
      </c>
      <c r="W990" s="25" t="inlineStr">
        <is>
          <t>CL</t>
        </is>
      </c>
      <c r="X990" s="25" t="n">
        <v>27</v>
      </c>
      <c r="Y990" s="25" t="inlineStr">
        <is>
          <t>B</t>
        </is>
      </c>
      <c r="Z990" s="25" t="inlineStr">
        <is>
          <t>SUR</t>
        </is>
      </c>
      <c r="AA990" s="25" t="n">
        <v>27</v>
      </c>
      <c r="AC990" s="25" t="n">
        <v>92</v>
      </c>
      <c r="AG990" s="25">
        <f>CONCATENATE(W990," ",X990," ",Y990," ",Z990," ",AA990," ",AB990," ",AC990," ",AD990," ",AE990," ",AF990)</f>
        <v/>
      </c>
      <c r="AH990" s="25" t="inlineStr">
        <is>
          <t>90027758 - 1</t>
        </is>
      </c>
      <c r="AI990" s="25" t="n">
        <v>3363635</v>
      </c>
      <c r="AJ990" s="25" t="inlineStr">
        <is>
          <t>El Esmeraldal</t>
        </is>
      </c>
      <c r="AO990" s="25" t="n">
        <v>4</v>
      </c>
      <c r="AP990" s="34" t="n">
        <v>42692</v>
      </c>
      <c r="AQ990" s="34" t="n">
        <v>42689</v>
      </c>
      <c r="AT990" s="25" t="inlineStr">
        <is>
          <t>Auto de archivo</t>
        </is>
      </c>
    </row>
    <row r="991">
      <c r="A991" s="25" t="inlineStr">
        <is>
          <t>988-2016</t>
        </is>
      </c>
      <c r="B991" s="25" t="n">
        <v>430912</v>
      </c>
      <c r="C991" s="25" t="inlineStr">
        <is>
          <t>AIRE</t>
        </is>
      </c>
      <c r="G991" s="25" t="inlineStr">
        <is>
          <t>control instalación de polisombra</t>
        </is>
      </c>
      <c r="H991" s="25" t="inlineStr">
        <is>
          <t>de oficio</t>
        </is>
      </c>
      <c r="V991" s="55" t="inlineStr">
        <is>
          <t>jmlondoño</t>
        </is>
      </c>
      <c r="W991" s="25" t="inlineStr">
        <is>
          <t>KR</t>
        </is>
      </c>
      <c r="X991" s="25" t="n">
        <v>27</v>
      </c>
      <c r="AA991" s="25" t="n">
        <v>23</v>
      </c>
      <c r="AC991" s="25" t="n">
        <v>205</v>
      </c>
      <c r="AD991" s="25" t="inlineStr">
        <is>
          <t>SUR</t>
        </is>
      </c>
      <c r="AG991" s="25">
        <f>CONCATENATE(W991," ",X991," ",Y991," ",Z991," ",AA991," ",AB991," ",AC991," ",AD991," ",AE991," ",AF991)</f>
        <v/>
      </c>
      <c r="AI991" s="25" t="n">
        <v>3137632768</v>
      </c>
      <c r="AJ991" s="25" t="inlineStr">
        <is>
          <t>El Esmeraldal</t>
        </is>
      </c>
      <c r="AO991" s="25" t="n">
        <v>4</v>
      </c>
      <c r="AP991" s="34" t="n">
        <v>42692</v>
      </c>
      <c r="AQ991" s="34" t="n">
        <v>42689</v>
      </c>
      <c r="AT991" s="25" t="inlineStr">
        <is>
          <t>Auto de archivo</t>
        </is>
      </c>
    </row>
    <row r="992">
      <c r="A992" s="25" t="inlineStr">
        <is>
          <t>989-2016</t>
        </is>
      </c>
      <c r="B992" s="25" t="n">
        <v>430907</v>
      </c>
      <c r="C992" s="25" t="inlineStr">
        <is>
          <t>HÍDRICO</t>
        </is>
      </c>
      <c r="D992" s="25" t="inlineStr">
        <is>
          <t>RESIDUOS SOLIDOS</t>
        </is>
      </c>
      <c r="E992" s="25" t="n">
        <v>5</v>
      </c>
      <c r="G992" s="25" t="inlineStr">
        <is>
          <t>vertimiento por residuos de lechada en sumidero</t>
        </is>
      </c>
      <c r="H992" s="25" t="inlineStr">
        <is>
          <t>de oficio</t>
        </is>
      </c>
      <c r="V992" s="55" t="inlineStr">
        <is>
          <t>Beatriz Posada</t>
        </is>
      </c>
      <c r="W992" s="25" t="inlineStr">
        <is>
          <t>KR</t>
        </is>
      </c>
      <c r="X992" s="25" t="n">
        <v>43</v>
      </c>
      <c r="AA992" s="25" t="n">
        <v>35</v>
      </c>
      <c r="AC992" s="25" t="n">
        <v>12</v>
      </c>
      <c r="AG992" s="25">
        <f>CONCATENATE(W992," ",X992," ",Y992," ",Z992," ",AA992," ",AB992," ",AC992," ",AD992," ",AE992," ",AF992)</f>
        <v/>
      </c>
      <c r="AH992" s="25" t="n">
        <v>40176197</v>
      </c>
      <c r="AI992" s="25" t="n">
        <v>3314833</v>
      </c>
      <c r="AJ992" s="25" t="inlineStr">
        <is>
          <t>Zona Centro</t>
        </is>
      </c>
      <c r="AO992" s="25" t="n">
        <v>9</v>
      </c>
      <c r="AP992" s="34" t="n">
        <v>42692</v>
      </c>
      <c r="AQ992" s="34" t="n">
        <v>42690</v>
      </c>
      <c r="AT992" s="25" t="inlineStr">
        <is>
          <t>Auto de archivo</t>
        </is>
      </c>
    </row>
    <row r="993">
      <c r="A993" s="25" t="inlineStr">
        <is>
          <t>990-2016</t>
        </is>
      </c>
      <c r="B993" s="25" t="inlineStr">
        <is>
          <t>(mismo 015-2016) 431048</t>
        </is>
      </c>
      <c r="C993" s="25" t="inlineStr">
        <is>
          <t>FLORA</t>
        </is>
      </c>
      <c r="G993" s="25" t="inlineStr">
        <is>
          <t xml:space="preserve">tala de árboles sin autorización </t>
        </is>
      </c>
      <c r="H993" s="25" t="inlineStr">
        <is>
          <t>Sandra Soza</t>
        </is>
      </c>
      <c r="T993" s="25" t="n">
        <v>43500506</v>
      </c>
      <c r="U993" s="25" t="n">
        <v>3002131922</v>
      </c>
      <c r="V993" s="55" t="inlineStr">
        <is>
          <t xml:space="preserve">Constructora capital comercial </t>
        </is>
      </c>
      <c r="W993" s="25" t="inlineStr">
        <is>
          <t>CL</t>
        </is>
      </c>
      <c r="X993" s="25" t="n">
        <v>36</v>
      </c>
      <c r="Y993" s="25" t="inlineStr">
        <is>
          <t>D</t>
        </is>
      </c>
      <c r="Z993" s="25" t="inlineStr">
        <is>
          <t>SUR</t>
        </is>
      </c>
      <c r="AA993" s="25" t="n">
        <v>27</v>
      </c>
      <c r="AC993" s="25" t="n">
        <v>151</v>
      </c>
      <c r="AF993" s="25" t="inlineStr">
        <is>
          <t>Biocity sector City Plaza</t>
        </is>
      </c>
      <c r="AG993" s="25">
        <f>CONCATENATE(W993," ",X993," ",Y993," ",Z993," ",AA993," ",AB993," ",AC993," ",AD993," ",AE993," ",AF993)</f>
        <v/>
      </c>
      <c r="AJ993" s="25" t="inlineStr">
        <is>
          <t>Inmaculada</t>
        </is>
      </c>
      <c r="AO993" s="25" t="n">
        <v>5</v>
      </c>
      <c r="AP993" s="34" t="n">
        <v>42692</v>
      </c>
      <c r="AQ993" s="34" t="n">
        <v>42416</v>
      </c>
      <c r="AT993" s="25" t="inlineStr">
        <is>
          <t>Auto de archivo</t>
        </is>
      </c>
      <c r="AU993" s="25" t="inlineStr">
        <is>
          <t>Se realizo visita el mismo caso el dia 27-01-2016</t>
        </is>
      </c>
    </row>
    <row r="994">
      <c r="A994" s="25" t="inlineStr">
        <is>
          <t>991-2016</t>
        </is>
      </c>
      <c r="B994" s="25" t="n">
        <v>427874</v>
      </c>
      <c r="C994" s="25" t="inlineStr">
        <is>
          <t>SUELO</t>
        </is>
      </c>
      <c r="G994" s="25" t="inlineStr">
        <is>
          <t>mixer que esparce concreto en la vía publica</t>
        </is>
      </c>
      <c r="H994" s="25" t="inlineStr">
        <is>
          <t>de oficio</t>
        </is>
      </c>
      <c r="V994" s="55" t="inlineStr">
        <is>
          <t>tremix</t>
        </is>
      </c>
      <c r="W994" s="25" t="inlineStr">
        <is>
          <t>KR</t>
        </is>
      </c>
      <c r="X994" s="25" t="n">
        <v>47</v>
      </c>
      <c r="Y994" s="25" t="inlineStr">
        <is>
          <t>F</t>
        </is>
      </c>
      <c r="AA994" s="25" t="n">
        <v>82</v>
      </c>
      <c r="AC994" s="25" t="n">
        <v>4</v>
      </c>
      <c r="AD994" s="25" t="inlineStr">
        <is>
          <t>SUR</t>
        </is>
      </c>
      <c r="AG994" s="25">
        <f>CONCATENATE(W994," ",X994," ",Y994," ",Z994," ",AA994," ",AB994," ",AC994," ",AD994," ",AE994," ",AF994)</f>
        <v/>
      </c>
      <c r="AH994" s="25" t="inlineStr">
        <is>
          <t>830106474 - 5</t>
        </is>
      </c>
      <c r="AI994" s="25" t="n">
        <v>3013912</v>
      </c>
      <c r="AJ994" s="25" t="inlineStr">
        <is>
          <t xml:space="preserve">La Mina </t>
        </is>
      </c>
      <c r="AO994" s="25" t="n">
        <v>6</v>
      </c>
      <c r="AP994" s="34" t="n">
        <v>42692</v>
      </c>
      <c r="AQ994" s="34" t="n">
        <v>42675</v>
      </c>
      <c r="AT994" s="25" t="inlineStr">
        <is>
          <t>Auto de archivo</t>
        </is>
      </c>
    </row>
    <row r="995">
      <c r="A995" s="25" t="inlineStr">
        <is>
          <t>992-2016</t>
        </is>
      </c>
      <c r="B995" s="25" t="n">
        <v>431266</v>
      </c>
      <c r="C995" s="25" t="inlineStr">
        <is>
          <t>AIRE</t>
        </is>
      </c>
      <c r="G995" s="25" t="inlineStr">
        <is>
          <t>falta de polisombra en toda la construcción</t>
        </is>
      </c>
      <c r="H995" s="25" t="inlineStr">
        <is>
          <t>de oficio</t>
        </is>
      </c>
      <c r="V995" s="55" t="inlineStr">
        <is>
          <t>Hector Dario Ruiz</t>
        </is>
      </c>
      <c r="W995" s="25" t="inlineStr">
        <is>
          <t>DG</t>
        </is>
      </c>
      <c r="X995" s="25" t="n">
        <v>29</v>
      </c>
      <c r="AA995" s="25" t="n">
        <v>35</v>
      </c>
      <c r="AF995" s="25" t="inlineStr">
        <is>
          <t>frente al CAI las cometas</t>
        </is>
      </c>
      <c r="AG995" s="25">
        <f>CONCATENATE(W995," ",X995," ",Y995," ",Z995," ",AA995," ",AB995," ",AC995," ",AD995," ",AE995," ",AF995)</f>
        <v/>
      </c>
      <c r="AI995" s="25" t="n">
        <v>3103959619</v>
      </c>
      <c r="AJ995" s="25" t="inlineStr">
        <is>
          <t>Inmaculada</t>
        </is>
      </c>
      <c r="AO995" s="25" t="n">
        <v>5</v>
      </c>
      <c r="AP995" s="34" t="n">
        <v>42692</v>
      </c>
      <c r="AQ995" s="34" t="n">
        <v>42691</v>
      </c>
      <c r="AT995" s="25" t="inlineStr">
        <is>
          <t>Auto de archivo</t>
        </is>
      </c>
    </row>
    <row r="996">
      <c r="A996" s="25" t="inlineStr">
        <is>
          <t>993-2016</t>
        </is>
      </c>
      <c r="B996" s="25" t="n">
        <v>431308</v>
      </c>
      <c r="C996" s="25" t="inlineStr">
        <is>
          <t>LOTE-PREDIO</t>
        </is>
      </c>
      <c r="G996" s="25" t="inlineStr">
        <is>
          <t>Afectacion a talud por rebose de tanques</t>
        </is>
      </c>
      <c r="H996" s="25" t="inlineStr">
        <is>
          <t>de oficio</t>
        </is>
      </c>
      <c r="V996" s="55" t="inlineStr">
        <is>
          <t>Carlos Gonzales Hincapie</t>
        </is>
      </c>
      <c r="AF996" s="25" t="inlineStr">
        <is>
          <t>Predio 028</t>
        </is>
      </c>
      <c r="AG996" s="25">
        <f>CONCATENATE(W996," ",X996," ",Y996," ",Z996," ",AA996," ",AB996," ",AC996," ",AD996," ",AE996," ",AF996)</f>
        <v/>
      </c>
      <c r="AH996" s="25" t="inlineStr">
        <is>
          <t>no reporta</t>
        </is>
      </c>
      <c r="AI996" s="25" t="inlineStr">
        <is>
          <t>no reporta</t>
        </is>
      </c>
      <c r="AJ996" s="25" t="inlineStr">
        <is>
          <t>El Escobero</t>
        </is>
      </c>
      <c r="AO996" s="25" t="n">
        <v>10</v>
      </c>
      <c r="AP996" s="34" t="n">
        <v>42692</v>
      </c>
      <c r="AQ996" s="34" t="n">
        <v>42678</v>
      </c>
      <c r="AT996" s="25" t="inlineStr">
        <is>
          <t>auto de archivo</t>
        </is>
      </c>
    </row>
    <row r="997">
      <c r="A997" s="25" t="inlineStr">
        <is>
          <t>994-2016</t>
        </is>
      </c>
      <c r="B997" s="25" t="inlineStr">
        <is>
          <t>431472 - 431470</t>
        </is>
      </c>
      <c r="D997" s="25" t="inlineStr">
        <is>
          <t>MATERIALES DE CONSTRUCCIÓN</t>
        </is>
      </c>
      <c r="G997" s="25" t="inlineStr">
        <is>
          <t>escombros y material de playa en via publica</t>
        </is>
      </c>
      <c r="H997" s="25" t="inlineStr">
        <is>
          <t>de oficio</t>
        </is>
      </c>
      <c r="T997" s="25" t="inlineStr">
        <is>
          <t>N/A</t>
        </is>
      </c>
      <c r="U997" s="25" t="inlineStr">
        <is>
          <t>N/A</t>
        </is>
      </c>
      <c r="V997" s="55" t="inlineStr">
        <is>
          <t>Constructora douglas</t>
        </is>
      </c>
      <c r="W997" s="25" t="inlineStr">
        <is>
          <t>CL</t>
        </is>
      </c>
      <c r="X997" s="25" t="n">
        <v>45</v>
      </c>
      <c r="Y997" s="25" t="inlineStr">
        <is>
          <t>A</t>
        </is>
      </c>
      <c r="Z997" s="25" t="inlineStr">
        <is>
          <t>SUR</t>
        </is>
      </c>
      <c r="AA997" s="25" t="n">
        <v>39</v>
      </c>
      <c r="AC997" s="25" t="n">
        <v>22</v>
      </c>
      <c r="AG997" s="25">
        <f>CONCATENATE(W997," ",X997," ",Y997," ",Z997," ",AA997," ",AB997," ",AC997," ",AD997," ",AE997," ",AF997)</f>
        <v/>
      </c>
      <c r="AH997" s="25" t="inlineStr">
        <is>
          <t>Nit 890921300-6</t>
        </is>
      </c>
      <c r="AI997" s="25" t="n">
        <v>3112424</v>
      </c>
      <c r="AJ997" s="25" t="inlineStr">
        <is>
          <t>Las Antillas</t>
        </is>
      </c>
      <c r="AO997" s="25" t="n">
        <v>7</v>
      </c>
      <c r="AP997" s="34" t="n">
        <v>42693</v>
      </c>
      <c r="AQ997" s="34" t="n">
        <v>42689</v>
      </c>
      <c r="AT997" s="25" t="inlineStr">
        <is>
          <t>Auto de archivo</t>
        </is>
      </c>
    </row>
    <row r="998">
      <c r="A998" s="25" t="inlineStr">
        <is>
          <t>995-2016</t>
        </is>
      </c>
      <c r="B998" s="25" t="n">
        <v>431265</v>
      </c>
      <c r="C998" s="25" t="inlineStr">
        <is>
          <t>FAUNA DOMÉSTICA</t>
        </is>
      </c>
      <c r="G998" s="25" t="inlineStr">
        <is>
          <t>desacrgas a la quebrada el salado del afluente la marranera</t>
        </is>
      </c>
      <c r="H998" s="25" t="inlineStr">
        <is>
          <t>de oficio</t>
        </is>
      </c>
      <c r="V998" s="55" t="inlineStr">
        <is>
          <t>Granja San Luis</t>
        </is>
      </c>
      <c r="AF998" s="25" t="inlineStr">
        <is>
          <t>vereda Arenales</t>
        </is>
      </c>
      <c r="AG998" s="25">
        <f>CONCATENATE(W998," ",X998," ",Y998," ",Z998," ",AA998," ",AB998," ",AC998," ",AD998," ",AE998," ",AF998)</f>
        <v/>
      </c>
      <c r="AH998" s="25" t="inlineStr">
        <is>
          <t>no reporta</t>
        </is>
      </c>
      <c r="AI998" s="25" t="n">
        <v>4445617</v>
      </c>
      <c r="AJ998" s="25" t="inlineStr">
        <is>
          <t>El Vallano</t>
        </is>
      </c>
      <c r="AO998" s="25" t="n">
        <v>11</v>
      </c>
      <c r="AP998" s="34" t="n">
        <v>42695</v>
      </c>
      <c r="AQ998" s="34" t="n">
        <v>42703</v>
      </c>
      <c r="AT998" s="25" t="inlineStr">
        <is>
          <t>auto de archivo</t>
        </is>
      </c>
    </row>
    <row r="999">
      <c r="A999" s="25" t="inlineStr">
        <is>
          <t>996-2016</t>
        </is>
      </c>
      <c r="B999" s="25" t="n">
        <v>429983</v>
      </c>
      <c r="C999" s="25" t="inlineStr">
        <is>
          <t>FLORA</t>
        </is>
      </c>
      <c r="G999" s="25" t="inlineStr">
        <is>
          <t>Arboles en Riesgo de caida</t>
        </is>
      </c>
      <c r="H999" s="25" t="inlineStr">
        <is>
          <t>Dora Luz Morales</t>
        </is>
      </c>
      <c r="R999" s="25" t="inlineStr">
        <is>
          <t>Vereda la Esperanza</t>
        </is>
      </c>
      <c r="S999" s="25">
        <f>CONCATENATE(I999," ",J999," ",K999," ",L999," ",M999," ",N999," ",O999," ",P999," ",Q999," ",R999)</f>
        <v/>
      </c>
      <c r="T999" s="25" t="n">
        <v>21954349</v>
      </c>
      <c r="U999" s="25" t="n">
        <v>3206316620</v>
      </c>
      <c r="V999" s="55" t="inlineStr">
        <is>
          <t>Ema Flores</t>
        </is>
      </c>
      <c r="AF999" s="25" t="inlineStr">
        <is>
          <t xml:space="preserve">Vereda la Esperanza </t>
        </is>
      </c>
      <c r="AG999" s="25">
        <f>CONCATENATE(W999," ",X999," ",Y999," ",Z999," ",AA999," ",AB999," ",AC999," ",AD999," ",AE999," ",AF999)</f>
        <v/>
      </c>
      <c r="AH999" s="25" t="inlineStr">
        <is>
          <t>no reporte</t>
        </is>
      </c>
      <c r="AI999" s="25" t="inlineStr">
        <is>
          <t>no reporta</t>
        </is>
      </c>
      <c r="AJ999" s="25" t="inlineStr">
        <is>
          <t>Las Palmas</t>
        </is>
      </c>
      <c r="AO999" s="25" t="n">
        <v>12</v>
      </c>
      <c r="AP999" s="34" t="n">
        <v>42695</v>
      </c>
      <c r="AQ999" s="34" t="n">
        <v>42709</v>
      </c>
      <c r="AS999" s="25" t="inlineStr">
        <is>
          <t>Remisión u otros</t>
        </is>
      </c>
      <c r="AT999" s="25" t="inlineStr">
        <is>
          <t>auto de archivo</t>
        </is>
      </c>
      <c r="AV999" s="37" t="inlineStr">
        <is>
          <t>corantioquia</t>
        </is>
      </c>
    </row>
    <row r="1000">
      <c r="A1000" s="25" t="inlineStr">
        <is>
          <t>997-2016</t>
        </is>
      </c>
      <c r="B1000" s="25" t="n">
        <v>427889</v>
      </c>
      <c r="C1000" s="25" t="inlineStr">
        <is>
          <t>FLORA</t>
        </is>
      </c>
      <c r="G1000" s="25" t="inlineStr">
        <is>
          <t>Intervencion de residuos vegetales sin autorizacion</t>
        </is>
      </c>
      <c r="H1000" s="25" t="inlineStr">
        <is>
          <t>de oficio</t>
        </is>
      </c>
      <c r="S1000" s="25">
        <f>CONCATENATE(I1000," ",J1000," ",K1000," ",L1000," ",M1000," ",N1000," ",O1000," ",P1000," ",Q1000," ",R1000)</f>
        <v/>
      </c>
      <c r="V1000" s="55" t="inlineStr">
        <is>
          <t>Unidad las Brujas</t>
        </is>
      </c>
      <c r="W1000" s="25" t="inlineStr">
        <is>
          <t>CL</t>
        </is>
      </c>
      <c r="X1000" s="25" t="n">
        <v>37</v>
      </c>
      <c r="Y1000" s="25" t="inlineStr">
        <is>
          <t>B</t>
        </is>
      </c>
      <c r="Z1000" s="25" t="inlineStr">
        <is>
          <t>SUR</t>
        </is>
      </c>
      <c r="AA1000" s="25" t="n">
        <v>28</v>
      </c>
      <c r="AB1000" s="25" t="inlineStr">
        <is>
          <t>C</t>
        </is>
      </c>
      <c r="AC1000" s="25" t="n">
        <v>1</v>
      </c>
      <c r="AG1000" s="25">
        <f>CONCATENATE(W1000," ",X1000," ",Y1000," ",Z1000," ",AA1000," ",AB1000," ",AC1000," ",AD1000," ",AE1000," ",AF1000)</f>
        <v/>
      </c>
      <c r="AH1000" s="25" t="inlineStr">
        <is>
          <t>no reporta</t>
        </is>
      </c>
      <c r="AI1000" s="25" t="inlineStr">
        <is>
          <t>no reporta</t>
        </is>
      </c>
      <c r="AJ1000" s="25" t="inlineStr">
        <is>
          <t>Loma de las Brujas</t>
        </is>
      </c>
      <c r="AO1000" s="25" t="n">
        <v>5</v>
      </c>
      <c r="AP1000" s="34" t="n">
        <v>42695</v>
      </c>
      <c r="AQ1000" s="34" t="n">
        <v>42675</v>
      </c>
      <c r="AT1000" s="25" t="inlineStr">
        <is>
          <t>auto de archivo</t>
        </is>
      </c>
    </row>
    <row r="1001">
      <c r="A1001" s="25" t="inlineStr">
        <is>
          <t>998-2016</t>
        </is>
      </c>
      <c r="B1001" s="25" t="n">
        <v>431471</v>
      </c>
      <c r="C1001" s="25" t="inlineStr">
        <is>
          <t>HÍDRICO</t>
        </is>
      </c>
      <c r="G1001" s="25" t="inlineStr">
        <is>
          <t>Delimitacion de zona de retiro de proteccion afluente de quebrada</t>
        </is>
      </c>
      <c r="H1001" s="25" t="inlineStr">
        <is>
          <t>de oficio</t>
        </is>
      </c>
      <c r="S1001" s="25">
        <f>CONCATENATE(I1001," ",J1001," ",K1001," ",L1001," ",M1001," ",N1001," ",O1001," ",P1001," ",Q1001," ",R1001)</f>
        <v/>
      </c>
      <c r="V1001" s="55" t="inlineStr">
        <is>
          <t>Aquitectura y concreto (Encenillo de la calleja - Avellano de la Calleja)</t>
        </is>
      </c>
      <c r="AF1001" s="25" t="inlineStr">
        <is>
          <t>Plan Parcial la Calleja loma del chocho</t>
        </is>
      </c>
      <c r="AG1001" s="25">
        <f>CONCATENATE(W1001," ",X1001," ",Y1001," ",Z1001," ",AA1001," ",AB1001," ",AC1001," ",AD1001," ",AE1001," ",AF1001)</f>
        <v/>
      </c>
      <c r="AH1001" s="25" t="inlineStr">
        <is>
          <t>800093117-3</t>
        </is>
      </c>
      <c r="AI1001" s="25" t="n">
        <v>3362266</v>
      </c>
      <c r="AJ1001" s="25" t="inlineStr">
        <is>
          <t>El Chocho</t>
        </is>
      </c>
      <c r="AO1001" s="25" t="n">
        <v>5</v>
      </c>
      <c r="AP1001" s="34" t="n">
        <v>42695</v>
      </c>
      <c r="AQ1001" s="34" t="n">
        <v>42691</v>
      </c>
      <c r="AT1001" s="25" t="inlineStr">
        <is>
          <t>Auto de archivo</t>
        </is>
      </c>
    </row>
    <row r="1002">
      <c r="A1002" s="25" t="inlineStr">
        <is>
          <t>999-2016</t>
        </is>
      </c>
      <c r="B1002" s="25" t="n">
        <v>431265</v>
      </c>
      <c r="D1002" s="25" t="inlineStr">
        <is>
          <t>ESCOMBROS</t>
        </is>
      </c>
      <c r="G1002" s="25" t="inlineStr">
        <is>
          <t>Escombros en via Publica</t>
        </is>
      </c>
      <c r="H1002" s="25" t="inlineStr">
        <is>
          <t>de oficio</t>
        </is>
      </c>
      <c r="S1002" s="25">
        <f>CONCATENATE(I1002," ",J1002," ",K1002," ",L1002," ",M1002," ",N1002," ",O1002," ",P1002," ",Q1002," ",R1002)</f>
        <v/>
      </c>
      <c r="V1002" s="55" t="inlineStr">
        <is>
          <t>Hector Alonso Valencia Londoño</t>
        </is>
      </c>
      <c r="W1002" s="25" t="inlineStr">
        <is>
          <t>DG</t>
        </is>
      </c>
      <c r="X1002" s="25" t="n">
        <v>30</v>
      </c>
      <c r="AA1002" s="25" t="n">
        <v>35</v>
      </c>
      <c r="AB1002" s="25" t="inlineStr">
        <is>
          <t>B</t>
        </is>
      </c>
      <c r="AC1002" s="25" t="n">
        <v>40</v>
      </c>
      <c r="AD1002" s="25" t="inlineStr">
        <is>
          <t>SUR</t>
        </is>
      </c>
      <c r="AG1002" s="25">
        <f>CONCATENATE(W1002," ",X1002," ",Y1002," ",Z1002," ",AA1002," ",AB1002," ",AC1002," ",AD1002," ",AE1002," ",AF1002)</f>
        <v/>
      </c>
      <c r="AI1002" s="25" t="inlineStr">
        <is>
          <t>3312906 - 3186761590</t>
        </is>
      </c>
      <c r="AJ1002" s="25" t="inlineStr">
        <is>
          <t>La Sebastiana</t>
        </is>
      </c>
      <c r="AO1002" s="25" t="n">
        <v>3</v>
      </c>
      <c r="AP1002" s="34" t="n">
        <v>42695</v>
      </c>
      <c r="AQ1002" s="34" t="n">
        <v>42691</v>
      </c>
      <c r="AT1002" s="25" t="inlineStr">
        <is>
          <t>Auto de archivo</t>
        </is>
      </c>
    </row>
    <row r="1003">
      <c r="A1003" s="25" t="inlineStr">
        <is>
          <t>1000-2016</t>
        </is>
      </c>
      <c r="B1003" s="25" t="n">
        <v>431430</v>
      </c>
      <c r="C1003" s="25" t="inlineStr">
        <is>
          <t>LOTE-PREDIO</t>
        </is>
      </c>
      <c r="D1003" s="25" t="inlineStr">
        <is>
          <t>RESIDUO ESPECIAL</t>
        </is>
      </c>
      <c r="G1003" s="25" t="inlineStr">
        <is>
          <t>Armaron una casa de bareque y las aguas negras estan cayendo a la carretera</t>
        </is>
      </c>
      <c r="H1003" s="25" t="inlineStr">
        <is>
          <t>Comunidad</t>
        </is>
      </c>
      <c r="S1003" s="25">
        <f>CONCATENATE(I1003," ",J1003," ",K1003," ",L1003," ",M1003," ",N1003," ",O1003," ",P1003," ",Q1003," ",R1003)</f>
        <v/>
      </c>
      <c r="V1003" s="55" t="inlineStr">
        <is>
          <t>Por determinar (Cerca a la casa de don Hugo)</t>
        </is>
      </c>
      <c r="AF1003" s="25" t="inlineStr">
        <is>
          <t>Vereda Arenales (Donde llegan los buses por la carretera hacia el hoyo - cerca a la casa de Don Hugo)</t>
        </is>
      </c>
      <c r="AG1003" s="25">
        <f>CONCATENATE(W1003," ",X1003," ",Y1003," ",Z1003," ",AA1003," ",AB1003," ",AC1003," ",AD1003," ",AE1003," ",AF1003)</f>
        <v/>
      </c>
      <c r="AH1003" s="25" t="inlineStr">
        <is>
          <t>no reporta</t>
        </is>
      </c>
      <c r="AI1003" s="25" t="inlineStr">
        <is>
          <t>no reporta</t>
        </is>
      </c>
      <c r="AJ1003" s="25" t="inlineStr">
        <is>
          <t>El Vallano</t>
        </is>
      </c>
      <c r="AK1003" s="25" t="inlineStr">
        <is>
          <t>El Vallano</t>
        </is>
      </c>
      <c r="AO1003" s="25" t="n">
        <v>11</v>
      </c>
      <c r="AP1003" s="34" t="n">
        <v>42695</v>
      </c>
      <c r="AQ1003" s="34" t="n">
        <v>42708</v>
      </c>
      <c r="AT1003" s="25" t="inlineStr">
        <is>
          <t>Auto de archivo</t>
        </is>
      </c>
    </row>
    <row r="1004">
      <c r="A1004" s="25" t="inlineStr">
        <is>
          <t>1001-2016</t>
        </is>
      </c>
      <c r="B1004" s="25" t="n">
        <v>432096</v>
      </c>
      <c r="C1004" s="25" t="inlineStr">
        <is>
          <t>FAUNA DOMÉSTICA</t>
        </is>
      </c>
      <c r="G1004" s="25" t="inlineStr">
        <is>
          <t>Iba con mis dos perros al interior del edificio y la mascota de la señora ataco a las mias</t>
        </is>
      </c>
      <c r="H1004" s="25" t="inlineStr">
        <is>
          <t>Elizabeth Martinez Tabarez</t>
        </is>
      </c>
      <c r="I1004" s="25" t="inlineStr">
        <is>
          <t>KR</t>
        </is>
      </c>
      <c r="J1004" s="25" t="n">
        <v>24</v>
      </c>
      <c r="K1004" s="25" t="inlineStr">
        <is>
          <t>C</t>
        </is>
      </c>
      <c r="M1004" s="25" t="n">
        <v>40</v>
      </c>
      <c r="O1004" s="25" t="n">
        <v>90</v>
      </c>
      <c r="P1004" s="25" t="inlineStr">
        <is>
          <t>SUR</t>
        </is>
      </c>
      <c r="Q1004" s="25" t="inlineStr">
        <is>
          <t>torre 3</t>
        </is>
      </c>
      <c r="R1004" s="25" t="inlineStr">
        <is>
          <t>apto 404 unidad residencial santa catalina</t>
        </is>
      </c>
      <c r="S1004" s="25">
        <f>CONCATENATE(I1004," ",J1004," ",K1004," ",L1004," ",M1004," ",N1004," ",O1004," ",P1004," ",Q1004," ",R1004)</f>
        <v/>
      </c>
      <c r="T1004" s="25" t="n">
        <v>1125802274</v>
      </c>
      <c r="U1004" s="41" t="inlineStr">
        <is>
          <t>elizabethmaya22@yahoo.com</t>
        </is>
      </c>
      <c r="V1004" s="55" t="inlineStr">
        <is>
          <t>por determinar</t>
        </is>
      </c>
      <c r="W1004" s="25" t="inlineStr">
        <is>
          <t>KR</t>
        </is>
      </c>
      <c r="X1004" s="25" t="n">
        <v>24</v>
      </c>
      <c r="Y1004" s="25" t="inlineStr">
        <is>
          <t>C</t>
        </is>
      </c>
      <c r="AA1004" s="25" t="n">
        <v>40</v>
      </c>
      <c r="AC1004" s="25" t="n">
        <v>90</v>
      </c>
      <c r="AD1004" s="25" t="inlineStr">
        <is>
          <t>SUR</t>
        </is>
      </c>
      <c r="AE1004" s="25" t="inlineStr">
        <is>
          <t>torre 3</t>
        </is>
      </c>
      <c r="AF1004" s="25" t="inlineStr">
        <is>
          <t>apto 404 unidad residencial santa catalina</t>
        </is>
      </c>
      <c r="AG1004" s="25">
        <f>CONCATENATE(W1004," ",X1004," ",Y1004," ",Z1004," ",AA1004," ",AB1004," ",AC1004," ",AD1004," ",AE1004," ",AF1004)</f>
        <v/>
      </c>
      <c r="AH1004" s="25" t="inlineStr">
        <is>
          <t>no reporta</t>
        </is>
      </c>
      <c r="AI1004" s="25" t="inlineStr">
        <is>
          <t>no reporta</t>
        </is>
      </c>
      <c r="AJ1004" s="25" t="inlineStr">
        <is>
          <t>Las Orquideas</t>
        </is>
      </c>
      <c r="AO1004" s="25" t="n">
        <v>3</v>
      </c>
      <c r="AP1004" s="34" t="n">
        <v>42696</v>
      </c>
      <c r="AQ1004" s="34" t="n">
        <v>42707</v>
      </c>
      <c r="AT1004" s="25" t="inlineStr">
        <is>
          <t>Auto de archivo</t>
        </is>
      </c>
    </row>
    <row r="1005">
      <c r="A1005" s="25" t="inlineStr">
        <is>
          <t>1002-2016</t>
        </is>
      </c>
      <c r="B1005" s="25" t="n">
        <v>431631</v>
      </c>
      <c r="C1005" s="25" t="inlineStr">
        <is>
          <t>SUELO</t>
        </is>
      </c>
      <c r="G1005" s="25" t="inlineStr">
        <is>
          <t>socola sobre retiro de afluente</t>
        </is>
      </c>
      <c r="H1005" s="25" t="inlineStr">
        <is>
          <t>comunidad</t>
        </is>
      </c>
      <c r="S1005" s="25" t="inlineStr">
        <is>
          <t>km 7 -900 variante palmas aeropuerto</t>
        </is>
      </c>
      <c r="V1005" s="55" t="inlineStr">
        <is>
          <t>alvaro cortez</t>
        </is>
      </c>
      <c r="AF1005" s="25" t="inlineStr">
        <is>
          <t>via palmas km 7</t>
        </is>
      </c>
      <c r="AG1005" s="25">
        <f>CONCATENATE(W1005," ",X1005," ",Y1005," ",Z1005," ",AA1005," ",AB1005," ",AC1005," ",AD1005," ",AE1005," ",AF1005)</f>
        <v/>
      </c>
      <c r="AI1005" s="25" t="n">
        <v>3144703694</v>
      </c>
      <c r="AJ1005" s="25" t="inlineStr">
        <is>
          <t>Las Palmas</t>
        </is>
      </c>
      <c r="AK1005" s="25" t="inlineStr">
        <is>
          <t>Las Palmas</t>
        </is>
      </c>
      <c r="AO1005" s="25" t="n">
        <v>12</v>
      </c>
      <c r="AP1005" s="34" t="n">
        <v>42696</v>
      </c>
      <c r="AQ1005" s="34" t="n">
        <v>42717</v>
      </c>
      <c r="AT1005" s="25" t="inlineStr">
        <is>
          <t>Auto de archivo</t>
        </is>
      </c>
    </row>
    <row r="1006">
      <c r="A1006" s="25" t="inlineStr">
        <is>
          <t>1003-2016</t>
        </is>
      </c>
      <c r="B1006" s="25" t="n">
        <v>431775</v>
      </c>
      <c r="C1006" s="25" t="inlineStr">
        <is>
          <t>FAUNA DOMÉSTICA</t>
        </is>
      </c>
      <c r="G1006" s="25" t="inlineStr">
        <is>
          <t>mal manejo de mascotas decreto 030</t>
        </is>
      </c>
      <c r="H1006" s="25" t="inlineStr">
        <is>
          <t>luz marina restrepo</t>
        </is>
      </c>
      <c r="I1006" s="25" t="inlineStr">
        <is>
          <t>DG</t>
        </is>
      </c>
      <c r="J1006" s="25" t="n">
        <v>30</v>
      </c>
      <c r="K1006" s="25" t="inlineStr">
        <is>
          <t>b</t>
        </is>
      </c>
      <c r="M1006" s="25" t="n">
        <v>32</v>
      </c>
      <c r="N1006" s="25" t="inlineStr">
        <is>
          <t>d</t>
        </is>
      </c>
      <c r="O1006" s="25" t="n">
        <v>48</v>
      </c>
      <c r="P1006" s="25" t="inlineStr">
        <is>
          <t>sur</t>
        </is>
      </c>
      <c r="Q1006" s="25" t="inlineStr">
        <is>
          <t>piso 2</t>
        </is>
      </c>
      <c r="S1006" s="25">
        <f>CONCATENATE(I1006," ",J1006," ",K1006," ",L1006," ",M1006," ",N1006," ",O1006," ",P1006," ",Q1006," ",R1006)</f>
        <v/>
      </c>
      <c r="T1006" s="25" t="n">
        <v>42750575</v>
      </c>
      <c r="U1006" s="25" t="n">
        <v>2707679</v>
      </c>
      <c r="V1006" s="55" t="inlineStr">
        <is>
          <t>lucia mira</t>
        </is>
      </c>
      <c r="W1006" s="25" t="inlineStr">
        <is>
          <t>DG</t>
        </is>
      </c>
      <c r="X1006" s="25" t="n">
        <v>30</v>
      </c>
      <c r="Y1006" s="25" t="inlineStr">
        <is>
          <t>b</t>
        </is>
      </c>
      <c r="AA1006" s="25" t="n">
        <v>32</v>
      </c>
      <c r="AB1006" s="25" t="inlineStr">
        <is>
          <t>d</t>
        </is>
      </c>
      <c r="AC1006" s="25" t="n">
        <v>48</v>
      </c>
      <c r="AD1006" s="25" t="inlineStr">
        <is>
          <t>sur</t>
        </is>
      </c>
      <c r="AE1006" s="25" t="inlineStr">
        <is>
          <t>apt 301</t>
        </is>
      </c>
      <c r="AG1006" s="25">
        <f>CONCATENATE(W1006," ",X1006," ",Y1006," ",Z1006," ",AA1006," ",AB1006," ",AC1006," ",AD1006," ",AE1006," ",AF1006)</f>
        <v/>
      </c>
      <c r="AJ1006" s="25" t="inlineStr">
        <is>
          <t>Las Flores</t>
        </is>
      </c>
      <c r="AO1006" s="25" t="n">
        <v>3</v>
      </c>
      <c r="AP1006" s="34" t="n">
        <v>42696</v>
      </c>
      <c r="AQ1006" s="34" t="n">
        <v>42703</v>
      </c>
      <c r="AT1006" s="25" t="inlineStr">
        <is>
          <t>Auto de archivo</t>
        </is>
      </c>
    </row>
    <row r="1007">
      <c r="A1007" s="25" t="inlineStr">
        <is>
          <t>1004-2016</t>
        </is>
      </c>
      <c r="B1007" s="25" t="n">
        <v>431948</v>
      </c>
      <c r="C1007" s="25" t="inlineStr">
        <is>
          <t>FLORA</t>
        </is>
      </c>
      <c r="G1007" s="25" t="inlineStr">
        <is>
          <t>PERJUICIO POR ARBOLES EN LA VIVIENDA DEL PETICIONARIO</t>
        </is>
      </c>
      <c r="H1007" s="25" t="inlineStr">
        <is>
          <t>luz marina salazar</t>
        </is>
      </c>
      <c r="I1007" s="25" t="inlineStr">
        <is>
          <t>KR</t>
        </is>
      </c>
      <c r="J1007" s="25" t="n">
        <v>43</v>
      </c>
      <c r="K1007" s="25" t="inlineStr">
        <is>
          <t>a</t>
        </is>
      </c>
      <c r="M1007" s="25" t="n">
        <v>50</v>
      </c>
      <c r="N1007" s="25" t="inlineStr">
        <is>
          <t>d</t>
        </is>
      </c>
      <c r="O1007" s="25" t="n">
        <v>38</v>
      </c>
      <c r="P1007" s="25" t="inlineStr">
        <is>
          <t>sur</t>
        </is>
      </c>
      <c r="S1007" s="25">
        <f>CONCATENATE(I1007," ",J1007," ",K1007," ",L1007," ",M1007," ",N1007," ",O1007," ",P1007," ",Q1007," ",R1007)</f>
        <v/>
      </c>
      <c r="T1007" s="25" t="n">
        <v>21666853</v>
      </c>
      <c r="U1007" s="25" t="n">
        <v>2889610</v>
      </c>
      <c r="V1007" s="55" t="inlineStr">
        <is>
          <t>por determinar</t>
        </is>
      </c>
      <c r="W1007" s="25" t="inlineStr">
        <is>
          <t>KR</t>
        </is>
      </c>
      <c r="X1007" s="25" t="n">
        <v>43</v>
      </c>
      <c r="Y1007" s="25" t="inlineStr">
        <is>
          <t>a</t>
        </is>
      </c>
      <c r="AA1007" s="25" t="n">
        <v>50</v>
      </c>
      <c r="AB1007" s="25" t="inlineStr">
        <is>
          <t>d</t>
        </is>
      </c>
      <c r="AC1007" s="25" t="n">
        <v>38</v>
      </c>
      <c r="AD1007" s="25" t="inlineStr">
        <is>
          <t>sur</t>
        </is>
      </c>
      <c r="AG1007" s="25">
        <f>CONCATENATE(W1007," ",X1007," ",Y1007," ",Z1007," ",AA1007," ",AB1007," ",AC1007," ",AD1007," ",AE1007," ",AF1007)</f>
        <v/>
      </c>
      <c r="AH1007" s="25" t="inlineStr">
        <is>
          <t>no reporta</t>
        </is>
      </c>
      <c r="AI1007" s="25" t="inlineStr">
        <is>
          <t>no reporta</t>
        </is>
      </c>
      <c r="AJ1007" s="25" t="inlineStr">
        <is>
          <t>Loma del Barro</t>
        </is>
      </c>
      <c r="AO1007" s="25" t="n">
        <v>7</v>
      </c>
      <c r="AP1007" s="34" t="n">
        <v>42696</v>
      </c>
      <c r="AQ1007" s="34" t="n">
        <v>42701</v>
      </c>
      <c r="AT1007" s="25" t="inlineStr">
        <is>
          <t>Auto de archivo</t>
        </is>
      </c>
    </row>
    <row r="1008">
      <c r="A1008" s="25" t="inlineStr">
        <is>
          <t>1005-2016</t>
        </is>
      </c>
      <c r="B1008" s="25" t="n">
        <v>432081</v>
      </c>
      <c r="C1008" s="25" t="inlineStr">
        <is>
          <t>SUELO</t>
        </is>
      </c>
      <c r="G1008" s="25" t="inlineStr">
        <is>
          <t>cambio de piso blando por duro</t>
        </is>
      </c>
      <c r="H1008" s="25" t="inlineStr">
        <is>
          <t>de oficio</t>
        </is>
      </c>
      <c r="R1008" s="25" t="inlineStr">
        <is>
          <t>palmas</t>
        </is>
      </c>
      <c r="S1008" s="25" t="inlineStr">
        <is>
          <t xml:space="preserve"> superm,ercado mecaajuste</t>
        </is>
      </c>
      <c r="V1008" s="55" t="inlineStr">
        <is>
          <t>junior garcia</t>
        </is>
      </c>
      <c r="AF1008" s="25" t="inlineStr">
        <is>
          <t>supermercado mercaajuste</t>
        </is>
      </c>
      <c r="AG1008" s="25">
        <f>CONCATENATE(W1008," ",X1008," ",Y1008," ",Z1008," ",AA1008," ",AB1008," ",AC1008," ",AD1008," ",AE1008," ",AF1008)</f>
        <v/>
      </c>
      <c r="AJ1008" s="25" t="inlineStr">
        <is>
          <t>Las Palmas</t>
        </is>
      </c>
      <c r="AO1008" s="25" t="n">
        <v>12</v>
      </c>
      <c r="AP1008" s="34" t="n">
        <v>42696</v>
      </c>
      <c r="AQ1008" s="34" t="n">
        <v>42709</v>
      </c>
      <c r="AS1008" s="25" t="inlineStr">
        <is>
          <t>Ley 1333 de 2009</t>
        </is>
      </c>
      <c r="AT1008" s="25" t="inlineStr">
        <is>
          <t>Auto de archivo</t>
        </is>
      </c>
    </row>
    <row r="1009">
      <c r="A1009" s="25" t="inlineStr">
        <is>
          <t>1006-2016</t>
        </is>
      </c>
      <c r="B1009" s="25" t="n">
        <v>432080</v>
      </c>
      <c r="C1009" s="25" t="inlineStr">
        <is>
          <t>FLORA</t>
        </is>
      </c>
      <c r="G1009" s="25" t="inlineStr">
        <is>
          <t>enrredadera perjudicante en vivienda</t>
        </is>
      </c>
      <c r="H1009" s="25" t="inlineStr">
        <is>
          <t>de oficio</t>
        </is>
      </c>
      <c r="S1009" s="25" t="inlineStr">
        <is>
          <t>carrera 25  27 sur 46</t>
        </is>
      </c>
      <c r="V1009" s="55" t="inlineStr">
        <is>
          <t>palmeral del avignon</t>
        </is>
      </c>
      <c r="W1009" s="25" t="inlineStr">
        <is>
          <t>KR</t>
        </is>
      </c>
      <c r="X1009" s="25" t="n">
        <v>25</v>
      </c>
      <c r="AA1009" s="25" t="n">
        <v>27</v>
      </c>
      <c r="AC1009" s="25" t="n">
        <v>46</v>
      </c>
      <c r="AD1009" s="25" t="inlineStr">
        <is>
          <t>sur</t>
        </is>
      </c>
      <c r="AG1009" s="25">
        <f>CONCATENATE(W1009," ",X1009," ",Y1009," ",Z1009," ",AA1009," ",AB1009," ",AC1009," ",AD1009," ",AE1009," ",AF1009)</f>
        <v/>
      </c>
      <c r="AI1009" s="25" t="n">
        <v>2845690</v>
      </c>
      <c r="AJ1009" s="25" t="inlineStr">
        <is>
          <t>Bosques de Zuñiga</t>
        </is>
      </c>
      <c r="AO1009" s="25" t="n">
        <v>2</v>
      </c>
      <c r="AP1009" s="34" t="n">
        <v>42696</v>
      </c>
      <c r="AQ1009" s="34" t="n">
        <v>42707</v>
      </c>
      <c r="AT1009" s="25" t="inlineStr">
        <is>
          <t>auto de archivo</t>
        </is>
      </c>
    </row>
    <row r="1010">
      <c r="A1010" s="25" t="inlineStr">
        <is>
          <t>1007-2016</t>
        </is>
      </c>
      <c r="B1010" s="25" t="n">
        <v>432054</v>
      </c>
      <c r="C1010" s="25" t="inlineStr">
        <is>
          <t>SUELO</t>
        </is>
      </c>
      <c r="G1010" s="25" t="inlineStr">
        <is>
          <t>piso duro</t>
        </is>
      </c>
      <c r="H1010" s="25" t="inlineStr">
        <is>
          <t>la comunidad</t>
        </is>
      </c>
      <c r="I1010" s="25" t="inlineStr">
        <is>
          <t>CL</t>
        </is>
      </c>
      <c r="J1010" s="25" t="n">
        <v>44</v>
      </c>
      <c r="K1010" s="25" t="inlineStr">
        <is>
          <t>b</t>
        </is>
      </c>
      <c r="L1010" s="25" t="inlineStr">
        <is>
          <t>sur</t>
        </is>
      </c>
      <c r="M1010" s="25" t="n">
        <v>42</v>
      </c>
      <c r="N1010" s="25" t="inlineStr">
        <is>
          <t>b</t>
        </is>
      </c>
      <c r="O1010" s="25" t="n">
        <v>45</v>
      </c>
      <c r="S1010" s="25">
        <f>CONCATENATE(I1010," ",J1010," ",K1010," ",L1010," ",M1010," ",N1010," ",O1010," ",P1010," ",Q1010," ",R1010)</f>
        <v/>
      </c>
      <c r="V1010" s="55" t="inlineStr">
        <is>
          <t>por definir</t>
        </is>
      </c>
      <c r="W1010" s="25" t="inlineStr">
        <is>
          <t>CL</t>
        </is>
      </c>
      <c r="X1010" s="25" t="n">
        <v>44</v>
      </c>
      <c r="Y1010" s="25" t="inlineStr">
        <is>
          <t>b</t>
        </is>
      </c>
      <c r="AA1010" s="25" t="n">
        <v>42</v>
      </c>
      <c r="AB1010" s="25" t="inlineStr">
        <is>
          <t>b</t>
        </is>
      </c>
      <c r="AC1010" s="25" t="n">
        <v>45</v>
      </c>
      <c r="AD1010" s="25" t="inlineStr">
        <is>
          <t>sur</t>
        </is>
      </c>
      <c r="AG1010" s="25">
        <f>CONCATENATE(W1010," ",X1010," ",Y1010," ",Z1010," ",AA1010," ",AB1010," ",AC1010," ",AD1010," ",AE1010," ",AF1010)</f>
        <v/>
      </c>
      <c r="AJ1010" s="25" t="inlineStr">
        <is>
          <t>La Paz</t>
        </is>
      </c>
      <c r="AO1010" s="25" t="n">
        <v>7</v>
      </c>
      <c r="AP1010" s="34" t="n">
        <v>42696</v>
      </c>
      <c r="AQ1010" s="34" t="n">
        <v>42709</v>
      </c>
      <c r="AT1010" s="25" t="inlineStr">
        <is>
          <t>auto de archivo</t>
        </is>
      </c>
    </row>
    <row r="1011">
      <c r="A1011" s="25" t="inlineStr">
        <is>
          <t>1008-2016</t>
        </is>
      </c>
      <c r="B1011" s="25" t="n">
        <v>156450</v>
      </c>
      <c r="C1011" s="25" t="inlineStr">
        <is>
          <t>FAUNA DOMÉSTICA</t>
        </is>
      </c>
      <c r="G1011" s="25" t="inlineStr">
        <is>
          <t>raza potencialmente peligrosa</t>
        </is>
      </c>
      <c r="H1011" s="25" t="inlineStr">
        <is>
          <t>inspector sexta de policia</t>
        </is>
      </c>
      <c r="S1011" s="25" t="inlineStr">
        <is>
          <t>zonz centro</t>
        </is>
      </c>
      <c r="U1011" s="25" t="inlineStr">
        <is>
          <t>3394000…4731</t>
        </is>
      </c>
      <c r="V1011" s="55" t="inlineStr">
        <is>
          <t xml:space="preserve">Sebastian Ramirez Uribe </t>
        </is>
      </c>
      <c r="W1011" s="25" t="inlineStr">
        <is>
          <t>CL</t>
        </is>
      </c>
      <c r="X1011" s="25" t="n">
        <v>40</v>
      </c>
      <c r="Z1011" s="25" t="inlineStr">
        <is>
          <t>sur</t>
        </is>
      </c>
      <c r="AA1011" s="25" t="n">
        <v>46</v>
      </c>
      <c r="AB1011" s="25" t="inlineStr">
        <is>
          <t>a</t>
        </is>
      </c>
      <c r="AC1011" s="25" t="n">
        <v>56</v>
      </c>
      <c r="AG1011" s="25">
        <f>CONCATENATE(W1011," ",X1011," ",Y1011," ",Z1011," ",AA1011," ",AB1011," ",AC1011," ",AD1011," ",AE1011," ",AF1011)</f>
        <v/>
      </c>
      <c r="AH1011" s="25" t="n">
        <v>1037664407</v>
      </c>
      <c r="AI1011" s="25" t="n">
        <v>316502049</v>
      </c>
      <c r="AJ1011" s="25" t="inlineStr">
        <is>
          <t xml:space="preserve">La Mina </t>
        </is>
      </c>
      <c r="AO1011" s="25" t="n">
        <v>6</v>
      </c>
      <c r="AP1011" s="34" t="n">
        <v>42696</v>
      </c>
      <c r="AQ1011" s="34" t="n">
        <v>42688</v>
      </c>
      <c r="AT1011" s="25" t="inlineStr">
        <is>
          <t>Auto de archivo</t>
        </is>
      </c>
    </row>
    <row r="1012">
      <c r="A1012" s="25" t="inlineStr">
        <is>
          <t>1009-2016</t>
        </is>
      </c>
      <c r="B1012" s="25" t="n">
        <v>430426</v>
      </c>
      <c r="C1012" s="25" t="inlineStr">
        <is>
          <t>HÍDRICO</t>
        </is>
      </c>
      <c r="G1012" s="25" t="inlineStr">
        <is>
          <t>retiro afluente</t>
        </is>
      </c>
      <c r="H1012" s="25" t="inlineStr">
        <is>
          <t>de oficio</t>
        </is>
      </c>
      <c r="S1012" s="25" t="inlineStr">
        <is>
          <t>calle 19  43 g 169 ed torres del rio of 601</t>
        </is>
      </c>
      <c r="V1012" s="55" t="inlineStr">
        <is>
          <t>capital</t>
        </is>
      </c>
      <c r="AG1012" s="25" t="inlineStr">
        <is>
          <t>calle 19  43 G 169 ED TORRES DEL RIO OF 601</t>
        </is>
      </c>
      <c r="AH1012" s="25" t="n">
        <v>811032292</v>
      </c>
      <c r="AI1012" s="25" t="n">
        <v>4548582</v>
      </c>
      <c r="AJ1012" s="25" t="inlineStr">
        <is>
          <t>El Escobero</t>
        </is>
      </c>
      <c r="AO1012" s="25" t="n">
        <v>10</v>
      </c>
      <c r="AP1012" s="34" t="n">
        <v>42696</v>
      </c>
      <c r="AQ1012" s="34" t="n">
        <v>42716</v>
      </c>
      <c r="AT1012" s="25" t="inlineStr">
        <is>
          <t>auto de archivo</t>
        </is>
      </c>
    </row>
    <row r="1013">
      <c r="A1013" s="25" t="inlineStr">
        <is>
          <t>1010-2016</t>
        </is>
      </c>
      <c r="B1013" s="25" t="n">
        <v>432454</v>
      </c>
      <c r="C1013" s="25" t="inlineStr">
        <is>
          <t>SUELO</t>
        </is>
      </c>
      <c r="G1013" s="25" t="inlineStr">
        <is>
          <t>Ampliación de deck sin autorización de curaduría</t>
        </is>
      </c>
      <c r="H1013" s="25" t="inlineStr">
        <is>
          <t>Andrea Timana Kure</t>
        </is>
      </c>
      <c r="S1013" s="25">
        <f>CONCATENATE(I1013," ",J1013," ",K1013," ",L1013," ",M1013," ",N1013," ",O1013," ",P1013," ",Q1013," ",R1013)</f>
        <v/>
      </c>
      <c r="V1013" s="55" t="inlineStr">
        <is>
          <t xml:space="preserve">por determinar </t>
        </is>
      </c>
      <c r="W1013" s="25" t="inlineStr">
        <is>
          <t>KR</t>
        </is>
      </c>
      <c r="X1013" s="25" t="n">
        <v>27</v>
      </c>
      <c r="Y1013" s="25" t="inlineStr">
        <is>
          <t>D</t>
        </is>
      </c>
      <c r="Z1013" s="25" t="inlineStr">
        <is>
          <t>SUR</t>
        </is>
      </c>
      <c r="AA1013" s="25" t="n">
        <v>27</v>
      </c>
      <c r="AB1013" s="25" t="inlineStr">
        <is>
          <t>B</t>
        </is>
      </c>
      <c r="AC1013" s="25" t="n">
        <v>180</v>
      </c>
      <c r="AF1013" s="25" t="inlineStr">
        <is>
          <t xml:space="preserve">casa 147 urbanización siempre verde </t>
        </is>
      </c>
      <c r="AG1013" s="25">
        <f>CONCATENATE(W1013," ",X1013," ",Y1013," ",Z1013," ",AA1013," ",AB1013," ",AC1013," ",AD1013," ",AE1013," ",AF1013)</f>
        <v/>
      </c>
      <c r="AJ1013" s="25" t="inlineStr">
        <is>
          <t>Inmaculada</t>
        </is>
      </c>
      <c r="AO1013" s="25" t="n">
        <v>5</v>
      </c>
      <c r="AP1013" s="34" t="n">
        <v>42698</v>
      </c>
      <c r="AQ1013" s="34" t="n">
        <v>42703</v>
      </c>
      <c r="AT1013" s="25" t="inlineStr">
        <is>
          <t>auto de archivo</t>
        </is>
      </c>
    </row>
    <row r="1014">
      <c r="A1014" s="25" t="inlineStr">
        <is>
          <t>1011-2016</t>
        </is>
      </c>
      <c r="B1014" s="25" t="n">
        <v>155571</v>
      </c>
      <c r="C1014" s="25" t="inlineStr">
        <is>
          <t>SUELO</t>
        </is>
      </c>
      <c r="G1014" s="25" t="inlineStr">
        <is>
          <t xml:space="preserve">acumulación de residuo sólidos </t>
        </is>
      </c>
      <c r="H1014" s="25" t="inlineStr">
        <is>
          <t>de oficio</t>
        </is>
      </c>
      <c r="S1014" s="25">
        <f>CONCATENATE(I1014," ",J1014," ",K1014," ",L1014," ",M1014," ",N1014," ",O1014," ",P1014," ",Q1014," ",R1014)</f>
        <v/>
      </c>
      <c r="V1014" s="55" t="inlineStr">
        <is>
          <t xml:space="preserve">por determinar </t>
        </is>
      </c>
      <c r="W1014" s="25" t="inlineStr">
        <is>
          <t>KR</t>
        </is>
      </c>
      <c r="X1014" s="25" t="n">
        <v>29</v>
      </c>
      <c r="Y1014" s="25" t="inlineStr">
        <is>
          <t>A</t>
        </is>
      </c>
      <c r="AA1014" s="25" t="n">
        <v>36</v>
      </c>
      <c r="AB1014" s="25" t="inlineStr">
        <is>
          <t>D</t>
        </is>
      </c>
      <c r="AC1014" s="25" t="n">
        <v>71</v>
      </c>
      <c r="AD1014" s="25" t="inlineStr">
        <is>
          <t>SUR</t>
        </is>
      </c>
      <c r="AF1014" s="25" t="inlineStr">
        <is>
          <t>institucion educativa san vicente de paul</t>
        </is>
      </c>
      <c r="AG1014" s="25">
        <f>CONCATENATE(W1014," ",X1014," ",Y1014," ",Z1014," ",AA1014," ",AB1014," ",AC1014," ",AD1014," ",AE1014," ",AF1014)</f>
        <v/>
      </c>
      <c r="AJ1014" s="25" t="inlineStr">
        <is>
          <t>Uribe Angel</t>
        </is>
      </c>
      <c r="AO1014" s="25" t="n">
        <v>3</v>
      </c>
      <c r="AP1014" s="34" t="n">
        <v>42698</v>
      </c>
      <c r="AQ1014" s="34" t="n">
        <v>42705</v>
      </c>
      <c r="AT1014" s="25" t="inlineStr">
        <is>
          <t>Auto de archivo</t>
        </is>
      </c>
    </row>
    <row r="1015">
      <c r="A1015" s="25" t="inlineStr">
        <is>
          <t>1012-2016</t>
        </is>
      </c>
      <c r="B1015" s="25" t="inlineStr">
        <is>
          <t>10-019939</t>
        </is>
      </c>
      <c r="C1015" s="25" t="inlineStr">
        <is>
          <t>HÍDRICO</t>
        </is>
      </c>
      <c r="G1015" s="25" t="inlineStr">
        <is>
          <t>construcción de dos composteras cerca al canal de aguas lluvias que pueden estar afectando la quebrada</t>
        </is>
      </c>
      <c r="H1015" s="25" t="inlineStr">
        <is>
          <t>de oficio</t>
        </is>
      </c>
      <c r="S1015" s="25">
        <f>CONCATENATE(I1015," ",J1015," ",K1015," ",L1015," ",M1015," ",N1015," ",O1015," ",P1015," ",Q1015," ",R1015)</f>
        <v/>
      </c>
      <c r="V1015" s="55" t="inlineStr">
        <is>
          <t xml:space="preserve">ciudadela residencial puebla </t>
        </is>
      </c>
      <c r="W1015" s="25" t="inlineStr">
        <is>
          <t>CL</t>
        </is>
      </c>
      <c r="X1015" s="25" t="n">
        <v>27</v>
      </c>
      <c r="Y1015" s="25" t="inlineStr">
        <is>
          <t>D</t>
        </is>
      </c>
      <c r="Z1015" s="25" t="inlineStr">
        <is>
          <t>SUR</t>
        </is>
      </c>
      <c r="AA1015" s="25" t="n">
        <v>27</v>
      </c>
      <c r="AB1015" s="25" t="inlineStr">
        <is>
          <t>C</t>
        </is>
      </c>
      <c r="AC1015" s="25" t="n">
        <v>50</v>
      </c>
      <c r="AF1015" s="25" t="inlineStr">
        <is>
          <t xml:space="preserve">ciudadela residencial puebla </t>
        </is>
      </c>
      <c r="AG1015" s="25">
        <f>CONCATENATE(W1015," ",X1015," ",Y1015," ",Z1015," ",AA1015," ",AB1015," ",AC1015," ",AD1015," ",AE1015," ",AF1015)</f>
        <v/>
      </c>
      <c r="AI1015" s="25" t="inlineStr">
        <is>
          <t>3566897 - 3220820</t>
        </is>
      </c>
      <c r="AJ1015" s="25" t="inlineStr">
        <is>
          <t>El Esmeraldal</t>
        </is>
      </c>
      <c r="AO1015" s="25" t="n">
        <v>4</v>
      </c>
      <c r="AP1015" s="34" t="n">
        <v>42698</v>
      </c>
      <c r="AQ1015" s="34" t="n">
        <v>43053</v>
      </c>
      <c r="AT1015" s="25" t="inlineStr">
        <is>
          <t>auto de archivo</t>
        </is>
      </c>
    </row>
    <row r="1016">
      <c r="A1016" s="25" t="inlineStr">
        <is>
          <t>1013-2016</t>
        </is>
      </c>
      <c r="B1016" s="25" t="n">
        <v>431786</v>
      </c>
      <c r="C1016" s="25" t="inlineStr">
        <is>
          <t>FLORA</t>
        </is>
      </c>
      <c r="G1016" s="25" t="inlineStr">
        <is>
          <t>árboles en vía con riesgo de caida</t>
        </is>
      </c>
      <c r="H1016" s="25" t="inlineStr">
        <is>
          <t xml:space="preserve">de oficio </t>
        </is>
      </c>
      <c r="S1016" s="25">
        <f>CONCATENATE(I1016," ",J1016," ",K1016," ",L1016," ",M1016," ",N1016," ",O1016," ",P1016," ",Q1016," ",R1016)</f>
        <v/>
      </c>
      <c r="V1016" s="55" t="inlineStr">
        <is>
          <t xml:space="preserve">por determinar </t>
        </is>
      </c>
      <c r="AF1016" s="25" t="inlineStr">
        <is>
          <t>km 17 via las palmas sector la acuarela, antes de la porteria de la unidad arrayanes</t>
        </is>
      </c>
      <c r="AG1016" s="25">
        <f>CONCATENATE(W1016," ",X1016," ",Y1016," ",Z1016," ",AA1016," ",AB1016," ",AC1016," ",AD1016," ",AE1016," ",AF1016)</f>
        <v/>
      </c>
      <c r="AJ1016" s="25" t="inlineStr">
        <is>
          <t>Las Palmas</t>
        </is>
      </c>
      <c r="AO1016" s="25" t="n">
        <v>12</v>
      </c>
      <c r="AP1016" s="34" t="n">
        <v>42698</v>
      </c>
      <c r="AQ1016" s="34" t="n">
        <v>42705</v>
      </c>
      <c r="AT1016" s="25" t="inlineStr">
        <is>
          <t>Auto de archivo</t>
        </is>
      </c>
    </row>
    <row r="1017">
      <c r="A1017" s="25" t="inlineStr">
        <is>
          <t>1014-2016</t>
        </is>
      </c>
      <c r="B1017" s="25" t="n">
        <v>432382</v>
      </c>
      <c r="C1017" s="25" t="inlineStr">
        <is>
          <t>SUELO</t>
        </is>
      </c>
      <c r="D1017" s="25" t="inlineStr">
        <is>
          <t>MATERIALES DE CONSTRUCCIÓN</t>
        </is>
      </c>
      <c r="E1017" s="25" t="n">
        <v>9</v>
      </c>
      <c r="G1017" s="25" t="inlineStr">
        <is>
          <t xml:space="preserve">60 bultos de material de construcción apilados sobre el anden </t>
        </is>
      </c>
      <c r="H1017" s="25" t="inlineStr">
        <is>
          <t>de oficio</t>
        </is>
      </c>
      <c r="S1017" s="25">
        <f>CONCATENATE(I1017," ",J1017," ",K1017," ",L1017," ",M1017," ",N1017," ",O1017," ",P1017," ",Q1017," ",R1017)</f>
        <v/>
      </c>
      <c r="V1017" s="55" t="inlineStr">
        <is>
          <t xml:space="preserve">Guillermo Velez Marin </t>
        </is>
      </c>
      <c r="W1017" s="25" t="inlineStr">
        <is>
          <t>KR</t>
        </is>
      </c>
      <c r="X1017" s="25" t="n">
        <v>36</v>
      </c>
      <c r="Y1017" s="25" t="inlineStr">
        <is>
          <t>B</t>
        </is>
      </c>
      <c r="AA1017" s="25" t="n">
        <v>40</v>
      </c>
      <c r="AB1017" s="25" t="inlineStr">
        <is>
          <t>AA</t>
        </is>
      </c>
      <c r="AC1017" s="25" t="n">
        <v>20</v>
      </c>
      <c r="AD1017" s="25" t="inlineStr">
        <is>
          <t>SUR</t>
        </is>
      </c>
      <c r="AF1017" s="25" t="inlineStr">
        <is>
          <t xml:space="preserve">barrio señorial </t>
        </is>
      </c>
      <c r="AG1017" s="25">
        <f>CONCATENATE(W1017," ",X1017," ",Y1017," ",Z1017," ",AA1017," ",AB1017," ",AC1017," ",AD1017," ",AE1017," ",AF1017)</f>
        <v/>
      </c>
      <c r="AH1017" s="25" t="n">
        <v>8345250</v>
      </c>
      <c r="AI1017" s="25" t="inlineStr">
        <is>
          <t>3348786 - 3147927520</t>
        </is>
      </c>
      <c r="AJ1017" s="25" t="inlineStr">
        <is>
          <t>Loma del Barro</t>
        </is>
      </c>
      <c r="AO1017" s="25" t="n">
        <v>7</v>
      </c>
      <c r="AP1017" s="34" t="n">
        <v>42698</v>
      </c>
      <c r="AQ1017" s="34" t="n">
        <v>42689</v>
      </c>
      <c r="AS1017" s="25" t="inlineStr">
        <is>
          <t>Comparendo ambiental</t>
        </is>
      </c>
      <c r="AT1017" s="25" t="inlineStr">
        <is>
          <t>Auto de archivo</t>
        </is>
      </c>
    </row>
    <row r="1018">
      <c r="A1018" s="25" t="inlineStr">
        <is>
          <t>1015-2016</t>
        </is>
      </c>
      <c r="B1018" s="25" t="n">
        <v>432098</v>
      </c>
      <c r="C1018" s="25" t="inlineStr">
        <is>
          <t>SUELO</t>
        </is>
      </c>
      <c r="D1018" s="25" t="inlineStr">
        <is>
          <t>MATERIALES DE CONSTRUCCIÓN</t>
        </is>
      </c>
      <c r="E1018" s="25" t="n">
        <v>9</v>
      </c>
      <c r="G1018" s="25" t="inlineStr">
        <is>
          <t xml:space="preserve">Almacenar material de construcción en vía publica </t>
        </is>
      </c>
      <c r="H1018" s="25" t="inlineStr">
        <is>
          <t xml:space="preserve">de oficio </t>
        </is>
      </c>
      <c r="S1018" s="25">
        <f>CONCATENATE(I1018," ",J1018," ",K1018," ",L1018," ",M1018," ",N1018," ",O1018," ",P1018," ",Q1018," ",R1018)</f>
        <v/>
      </c>
      <c r="V1018" s="55" t="inlineStr">
        <is>
          <t xml:space="preserve">yaircionio Tique Hernandez </t>
        </is>
      </c>
      <c r="AF1018" s="25" t="inlineStr">
        <is>
          <t>CARRERA 109 B # 62 AC - 34</t>
        </is>
      </c>
      <c r="AG1018" s="25">
        <f>CONCATENATE(W1018," ",X1018," ",Y1018," ",Z1018," ",AA1018," ",AB1018," ",AC1018," ",AD1018," ",AE1018," ",AF1018)</f>
        <v/>
      </c>
      <c r="AH1018" s="25" t="n">
        <v>98644867</v>
      </c>
      <c r="AI1018" s="25" t="n">
        <v>3122029116</v>
      </c>
      <c r="AJ1018" s="25" t="inlineStr">
        <is>
          <t>San José</t>
        </is>
      </c>
      <c r="AO1018" s="25" t="n">
        <v>6</v>
      </c>
      <c r="AP1018" s="34" t="n">
        <v>42698</v>
      </c>
      <c r="AQ1018" s="34" t="n">
        <v>42689</v>
      </c>
      <c r="AT1018" s="25" t="inlineStr">
        <is>
          <t>Auto de archivo</t>
        </is>
      </c>
    </row>
    <row r="1019">
      <c r="A1019" s="25" t="inlineStr">
        <is>
          <t>1016-2016</t>
        </is>
      </c>
      <c r="B1019" s="25" t="n">
        <v>431513</v>
      </c>
      <c r="C1019" s="25" t="inlineStr">
        <is>
          <t>SUELO</t>
        </is>
      </c>
      <c r="D1019" s="25" t="inlineStr">
        <is>
          <t>RESIDUOS SOLIDOS</t>
        </is>
      </c>
      <c r="E1019" s="25" t="n">
        <v>3</v>
      </c>
      <c r="G1019" s="25" t="inlineStr">
        <is>
          <t>mala disposicion de residuos solidos en horas no establecidos</t>
        </is>
      </c>
      <c r="H1019" s="25" t="inlineStr">
        <is>
          <t>de oficio</t>
        </is>
      </c>
      <c r="S1019" s="25">
        <f>CONCATENATE(I1019," ",J1019," ",K1019," ",L1019," ",M1019," ",N1019," ",O1019," ",P1019," ",Q1019," ",R1019)</f>
        <v/>
      </c>
      <c r="V1019" s="55" t="inlineStr">
        <is>
          <t xml:space="preserve">Luz marina Retrepo Arango </t>
        </is>
      </c>
      <c r="W1019" s="25" t="inlineStr">
        <is>
          <t>DG</t>
        </is>
      </c>
      <c r="X1019" s="25" t="n">
        <v>30</v>
      </c>
      <c r="Y1019" s="25" t="inlineStr">
        <is>
          <t>B</t>
        </is>
      </c>
      <c r="AA1019" s="25" t="n">
        <v>32</v>
      </c>
      <c r="AB1019" s="25" t="inlineStr">
        <is>
          <t>D</t>
        </is>
      </c>
      <c r="AC1019" s="25" t="n">
        <v>48</v>
      </c>
      <c r="AD1019" s="25" t="inlineStr">
        <is>
          <t>SUR</t>
        </is>
      </c>
      <c r="AG1019" s="25">
        <f>CONCATENATE(W1019," ",X1019," ",Y1019," ",Z1019," ",AA1019," ",AB1019," ",AC1019," ",AD1019," ",AE1019," ",AF1019)</f>
        <v/>
      </c>
      <c r="AJ1019" s="25" t="inlineStr">
        <is>
          <t>Las Orquideas</t>
        </is>
      </c>
      <c r="AO1019" s="25" t="n">
        <v>3</v>
      </c>
      <c r="AP1019" s="34" t="n">
        <v>42698</v>
      </c>
      <c r="AQ1019" s="34" t="n">
        <v>42695</v>
      </c>
      <c r="AT1019" s="25" t="inlineStr">
        <is>
          <t>Auto de archivo</t>
        </is>
      </c>
    </row>
    <row r="1020">
      <c r="A1020" s="25" t="inlineStr">
        <is>
          <t>1017-2016</t>
        </is>
      </c>
      <c r="B1020" s="25" t="n">
        <v>431977</v>
      </c>
      <c r="C1020" s="25" t="inlineStr">
        <is>
          <t>HÍDRICO</t>
        </is>
      </c>
      <c r="E1020" s="25" t="n">
        <v>5</v>
      </c>
      <c r="G1020" s="25" t="inlineStr">
        <is>
          <t xml:space="preserve">vertimiento de aguas sedimentadas a sumidero de aguas lluvias </t>
        </is>
      </c>
      <c r="H1020" s="25" t="inlineStr">
        <is>
          <t>de oficio</t>
        </is>
      </c>
      <c r="S1020" s="25">
        <f>CONCATENATE(I1020," ",J1020," ",K1020," ",L1020," ",M1020," ",N1020," ",O1020," ",P1020," ",Q1020," ",R1020)</f>
        <v/>
      </c>
      <c r="V1020" s="55" t="inlineStr">
        <is>
          <t>Conconcreto S.A.</t>
        </is>
      </c>
      <c r="W1020" s="25" t="inlineStr">
        <is>
          <t>KR</t>
        </is>
      </c>
      <c r="X1020" s="25" t="n">
        <v>43</v>
      </c>
      <c r="Y1020" s="25" t="inlineStr">
        <is>
          <t>A</t>
        </is>
      </c>
      <c r="AA1020" s="25" t="n">
        <v>18</v>
      </c>
      <c r="AC1020" s="25" t="n">
        <v>135</v>
      </c>
      <c r="AD1020" s="25" t="inlineStr">
        <is>
          <t>SUR</t>
        </is>
      </c>
      <c r="AG1020" s="25">
        <f>CONCATENATE(W1020," ",X1020," ",Y1020," ",Z1020," ",AA1020," ",AB1020," ",AC1020," ",AD1020," ",AE1020," ",AF1020)</f>
        <v/>
      </c>
      <c r="AH1020" s="25" t="inlineStr">
        <is>
          <t>890901110 - 8</t>
        </is>
      </c>
      <c r="AI1020" s="25" t="n">
        <v>4025700</v>
      </c>
      <c r="AJ1020" s="25" t="inlineStr">
        <is>
          <t>Las Palmas</t>
        </is>
      </c>
      <c r="AO1020" s="25" t="n">
        <v>12</v>
      </c>
      <c r="AP1020" s="34" t="n">
        <v>42698</v>
      </c>
      <c r="AQ1020" s="34" t="n">
        <v>42696</v>
      </c>
      <c r="AT1020" s="25" t="inlineStr">
        <is>
          <t>Auto de archivo</t>
        </is>
      </c>
    </row>
    <row r="1021">
      <c r="A1021" s="25" t="inlineStr">
        <is>
          <t>1018-2016</t>
        </is>
      </c>
      <c r="B1021" s="25" t="n">
        <v>432493</v>
      </c>
      <c r="C1021" s="25" t="inlineStr">
        <is>
          <t>AIRE</t>
        </is>
      </c>
      <c r="E1021" s="25" t="n">
        <v>10</v>
      </c>
      <c r="G1021" s="25" t="inlineStr">
        <is>
          <t xml:space="preserve">quema en azuleda condominios </t>
        </is>
      </c>
      <c r="H1021" s="25" t="inlineStr">
        <is>
          <t xml:space="preserve">de oficio </t>
        </is>
      </c>
      <c r="S1021" s="25">
        <f>CONCATENATE(I1021," ",J1021," ",K1021," ",L1021," ",M1021," ",N1021," ",O1021," ",P1021," ",Q1021," ",R1021)</f>
        <v/>
      </c>
      <c r="V1021" s="55" t="inlineStr">
        <is>
          <t xml:space="preserve">Daniel Otero </t>
        </is>
      </c>
      <c r="AF1021" s="25" t="inlineStr">
        <is>
          <t xml:space="preserve">Azuleda Condominios  vereda pantanillo </t>
        </is>
      </c>
      <c r="AG1021" s="25">
        <f>CONCATENATE(W1021," ",X1021," ",Y1021," ",Z1021," ",AA1021," ",AB1021," ",AC1021," ",AD1021," ",AE1021," ",AF1021)</f>
        <v/>
      </c>
      <c r="AH1021" s="25" t="n">
        <v>3382423</v>
      </c>
      <c r="AI1021" s="25" t="n">
        <v>3148110143</v>
      </c>
      <c r="AJ1021" s="25" t="inlineStr">
        <is>
          <t>Las Palmas</t>
        </is>
      </c>
      <c r="AO1021" s="25" t="n">
        <v>12</v>
      </c>
      <c r="AP1021" s="34" t="n">
        <v>42698</v>
      </c>
      <c r="AQ1021" s="34" t="n">
        <v>42696</v>
      </c>
      <c r="AT1021" s="25" t="inlineStr">
        <is>
          <t>Auto de archivo</t>
        </is>
      </c>
    </row>
    <row r="1022">
      <c r="A1022" s="25" t="inlineStr">
        <is>
          <t>1019-2016</t>
        </is>
      </c>
      <c r="B1022" s="25" t="n">
        <v>431269</v>
      </c>
      <c r="C1022" s="25" t="inlineStr">
        <is>
          <t>HÍDRICO</t>
        </is>
      </c>
      <c r="G1022" s="25" t="inlineStr">
        <is>
          <t>carniceria realizando lavado y vertimiento a sumidero de aguas lluvias</t>
        </is>
      </c>
      <c r="H1022" s="25" t="inlineStr">
        <is>
          <t>de oficio</t>
        </is>
      </c>
      <c r="S1022" s="25">
        <f>CONCATENATE(I1022," ",J1022," ",K1022," ",L1022," ",M1022," ",N1022," ",O1022," ",P1022," ",Q1022," ",R1022)</f>
        <v/>
      </c>
      <c r="V1022" s="55" t="inlineStr">
        <is>
          <t>Leonel Antonio Morales Medina</t>
        </is>
      </c>
      <c r="W1022" s="25" t="inlineStr">
        <is>
          <t>KR</t>
        </is>
      </c>
      <c r="X1022" s="25" t="n">
        <v>40</v>
      </c>
      <c r="AA1022" s="25" t="n">
        <v>39</v>
      </c>
      <c r="AC1022" s="25" t="n">
        <v>78</v>
      </c>
      <c r="AD1022" s="25" t="inlineStr">
        <is>
          <t>SUR</t>
        </is>
      </c>
      <c r="AG1022" s="25">
        <f>CONCATENATE(W1022," ",X1022," ",Y1022," ",Z1022," ",AA1022," ",AB1022," ",AC1022," ",AD1022," ",AE1022," ",AF1022)</f>
        <v/>
      </c>
      <c r="AH1022" s="25" t="inlineStr">
        <is>
          <t>15348528 - 6</t>
        </is>
      </c>
      <c r="AI1022" s="25" t="n">
        <v>3314188</v>
      </c>
      <c r="AJ1022" s="25" t="inlineStr">
        <is>
          <t>Mesa</t>
        </is>
      </c>
      <c r="AO1022" s="25" t="n">
        <v>9</v>
      </c>
      <c r="AP1022" s="34" t="n">
        <v>42698</v>
      </c>
      <c r="AQ1022" s="34" t="n">
        <v>42689</v>
      </c>
      <c r="AT1022" s="25" t="inlineStr">
        <is>
          <t>Auto de archivo</t>
        </is>
      </c>
    </row>
    <row r="1023">
      <c r="A1023" s="25" t="inlineStr">
        <is>
          <t>1020-2016</t>
        </is>
      </c>
      <c r="B1023" s="25" t="n">
        <v>407043</v>
      </c>
      <c r="C1023" s="25" t="inlineStr">
        <is>
          <t>HÍDRICO</t>
        </is>
      </c>
      <c r="G1023" s="25" t="inlineStr">
        <is>
          <t>contaminación a la quebrada por parte de la fabrica de arepas ubicada en la glorieta consistente en el vertimiento de los residuos o materiales con los que se fabrica su producto</t>
        </is>
      </c>
      <c r="H1023" s="25" t="inlineStr">
        <is>
          <t>de oficio</t>
        </is>
      </c>
      <c r="S1023" s="25">
        <f>CONCATENATE(I1023," ",J1023," ",K1023," ",L1023," ",M1023," ",N1023," ",O1023," ",P1023," ",Q1023," ",R1023)</f>
        <v/>
      </c>
      <c r="V1023" s="55" t="inlineStr">
        <is>
          <t>fabrica de arepas palmas</t>
        </is>
      </c>
      <c r="AF1023" s="25" t="inlineStr">
        <is>
          <t>las palmas, rompoi palmas.</t>
        </is>
      </c>
      <c r="AG1023" s="25">
        <f>CONCATENATE(W1023," ",X1023," ",Y1023," ",Z1023," ",AA1023," ",AB1023," ",AC1023," ",AD1023," ",AE1023," ",AF1023)</f>
        <v/>
      </c>
      <c r="AH1023" s="25" t="inlineStr">
        <is>
          <t>900418094-2</t>
        </is>
      </c>
      <c r="AI1023" s="25" t="n">
        <v>3860836</v>
      </c>
      <c r="AJ1023" s="25" t="inlineStr">
        <is>
          <t>Las Palmas</t>
        </is>
      </c>
      <c r="AO1023" s="25" t="n">
        <v>12</v>
      </c>
      <c r="AP1023" s="34" t="n">
        <v>42698</v>
      </c>
      <c r="AQ1023" s="34" t="n">
        <v>42670</v>
      </c>
      <c r="AT1023" s="25" t="inlineStr">
        <is>
          <t>auto de archivo</t>
        </is>
      </c>
    </row>
    <row r="1024">
      <c r="A1024" s="25" t="inlineStr">
        <is>
          <t>1021-2016</t>
        </is>
      </c>
      <c r="B1024" s="25" t="n">
        <v>431274</v>
      </c>
      <c r="C1024" s="25" t="inlineStr">
        <is>
          <t>HÍDRICO</t>
        </is>
      </c>
      <c r="G1024" s="25" t="inlineStr">
        <is>
          <t>salida no autorizada de tubo novafort de 14 pulgadas</t>
        </is>
      </c>
      <c r="H1024" s="25" t="inlineStr">
        <is>
          <t>de oficio</t>
        </is>
      </c>
      <c r="S1024" s="25">
        <f>CONCATENATE(I1024," ",J1024," ",K1024," ",L1024," ",M1024," ",N1024," ",O1024," ",P1024," ",Q1024," ",R1024)</f>
        <v/>
      </c>
      <c r="V1024" s="55" t="inlineStr">
        <is>
          <t>cubico S.A.S</t>
        </is>
      </c>
      <c r="AF1024" s="25" t="inlineStr">
        <is>
          <t>km 17 via la palmas</t>
        </is>
      </c>
      <c r="AG1024" s="25">
        <f>CONCATENATE(W1024," ",X1024," ",Y1024," ",Z1024," ",AA1024," ",AB1024," ",AC1024," ",AD1024," ",AE1024," ",AF1024)</f>
        <v/>
      </c>
      <c r="AJ1024" s="25" t="inlineStr">
        <is>
          <t>Las Palmas</t>
        </is>
      </c>
      <c r="AO1024" s="25" t="n">
        <v>12</v>
      </c>
      <c r="AP1024" s="34" t="n">
        <v>42698</v>
      </c>
      <c r="AQ1024" s="34" t="n">
        <v>42691</v>
      </c>
      <c r="AT1024" s="25" t="inlineStr">
        <is>
          <t>auto de archivo</t>
        </is>
      </c>
    </row>
    <row r="1025">
      <c r="A1025" s="25" t="inlineStr">
        <is>
          <t>1022-2016</t>
        </is>
      </c>
      <c r="B1025" s="25" t="n">
        <v>431270</v>
      </c>
      <c r="C1025" s="25" t="inlineStr">
        <is>
          <t>HÍDRICO</t>
        </is>
      </c>
      <c r="G1025" s="25" t="inlineStr">
        <is>
          <t xml:space="preserve">taponar rejas de aguas lluvias y malmanejo de aguas sedimentadas y arenosas </t>
        </is>
      </c>
      <c r="H1025" s="25" t="inlineStr">
        <is>
          <t xml:space="preserve">de oficio </t>
        </is>
      </c>
      <c r="S1025" s="25">
        <f>CONCATENATE(I1025," ",J1025," ",K1025," ",L1025," ",M1025," ",N1025," ",O1025," ",P1025," ",Q1025," ",R1025)</f>
        <v/>
      </c>
      <c r="V1025" s="55" t="inlineStr">
        <is>
          <t>constructora nivel 10</t>
        </is>
      </c>
      <c r="W1025" s="25" t="inlineStr">
        <is>
          <t>KR</t>
        </is>
      </c>
      <c r="X1025" s="25" t="n">
        <v>43</v>
      </c>
      <c r="Y1025" s="25" t="inlineStr">
        <is>
          <t>B</t>
        </is>
      </c>
      <c r="AA1025" s="25" t="n">
        <v>35</v>
      </c>
      <c r="AC1025" s="25" t="n">
        <v>6</v>
      </c>
      <c r="AD1025" s="25" t="inlineStr">
        <is>
          <t>SUR</t>
        </is>
      </c>
      <c r="AG1025" s="25">
        <f>CONCATENATE(W1025," ",X1025," ",Y1025," ",Z1025," ",AA1025," ",AB1025," ",AC1025," ",AD1025," ",AE1025," ",AF1025)</f>
        <v/>
      </c>
      <c r="AI1025" s="25" t="n">
        <v>2711198</v>
      </c>
      <c r="AJ1025" s="25" t="inlineStr">
        <is>
          <t>Mesa</t>
        </is>
      </c>
      <c r="AO1025" s="25" t="n">
        <v>9</v>
      </c>
      <c r="AP1025" s="34" t="n">
        <v>42698</v>
      </c>
      <c r="AQ1025" s="34" t="n">
        <v>42690</v>
      </c>
      <c r="AS1025" s="25" t="inlineStr">
        <is>
          <t>Comparendo ambiental</t>
        </is>
      </c>
      <c r="AT1025" s="25" t="inlineStr">
        <is>
          <t>Auto de archivo</t>
        </is>
      </c>
      <c r="AU1025" s="25" t="inlineStr">
        <is>
          <t>Exonerado</t>
        </is>
      </c>
    </row>
    <row r="1026">
      <c r="A1026" s="25" t="inlineStr">
        <is>
          <t>1023-2016</t>
        </is>
      </c>
      <c r="B1026" s="25" t="n">
        <v>431458</v>
      </c>
      <c r="C1026" s="25" t="inlineStr">
        <is>
          <t>HÍDRICO</t>
        </is>
      </c>
      <c r="G1026" s="25" t="inlineStr">
        <is>
          <t>lavado de fritadoras en espacio publico y vertimiento</t>
        </is>
      </c>
      <c r="H1026" s="25" t="inlineStr">
        <is>
          <t xml:space="preserve">de oficio </t>
        </is>
      </c>
      <c r="S1026" s="25">
        <f>CONCATENATE(I1026," ",J1026," ",K1026," ",L1026," ",M1026," ",N1026," ",O1026," ",P1026," ",Q1026," ",R1026)</f>
        <v/>
      </c>
      <c r="V1026" s="55" t="inlineStr">
        <is>
          <t xml:space="preserve">Carlos Molina Flores </t>
        </is>
      </c>
      <c r="W1026" s="25" t="inlineStr">
        <is>
          <t>CL</t>
        </is>
      </c>
      <c r="X1026" s="25" t="n">
        <v>37</v>
      </c>
      <c r="Z1026" s="25" t="inlineStr">
        <is>
          <t>SUR</t>
        </is>
      </c>
      <c r="AA1026" s="25" t="n">
        <v>43</v>
      </c>
      <c r="AC1026" s="25" t="n">
        <v>65</v>
      </c>
      <c r="AG1026" s="25">
        <f>CONCATENATE(W1026," ",X1026," ",Y1026," ",Z1026," ",AA1026," ",AB1026," ",AC1026," ",AD1026," ",AE1026," ",AF1026)</f>
        <v/>
      </c>
      <c r="AH1026" s="25" t="inlineStr">
        <is>
          <t>8161218-8</t>
        </is>
      </c>
      <c r="AI1026" s="25" t="n">
        <v>5991888</v>
      </c>
      <c r="AJ1026" s="25" t="inlineStr">
        <is>
          <t>Zona Centro</t>
        </is>
      </c>
      <c r="AO1026" s="25" t="n">
        <v>9</v>
      </c>
      <c r="AP1026" s="34" t="n">
        <v>42698</v>
      </c>
      <c r="AQ1026" s="34" t="n">
        <v>42698</v>
      </c>
      <c r="AT1026" s="25" t="inlineStr">
        <is>
          <t>Auto de archivo</t>
        </is>
      </c>
    </row>
    <row r="1027">
      <c r="A1027" s="25" t="inlineStr">
        <is>
          <t>1024-2016</t>
        </is>
      </c>
      <c r="B1027" s="25" t="n">
        <v>431959</v>
      </c>
      <c r="C1027" s="25" t="inlineStr">
        <is>
          <t>HÍDRICO</t>
        </is>
      </c>
      <c r="G1027" s="25" t="inlineStr">
        <is>
          <t xml:space="preserve">verificación por vertimiento de aguas residuales </t>
        </is>
      </c>
      <c r="H1027" s="25" t="inlineStr">
        <is>
          <t>Nicolas de jesus Cano</t>
        </is>
      </c>
      <c r="S1027" s="25" t="inlineStr">
        <is>
          <t>Calle 40 D Sur # 25-54</t>
        </is>
      </c>
      <c r="V1027" s="55" t="inlineStr">
        <is>
          <t xml:space="preserve">Ester Judith Valencia </t>
        </is>
      </c>
      <c r="W1027" s="25" t="inlineStr">
        <is>
          <t>CL</t>
        </is>
      </c>
      <c r="X1027" s="25" t="n">
        <v>26</v>
      </c>
      <c r="AA1027" s="25" t="n">
        <v>41</v>
      </c>
      <c r="AB1027" s="25" t="inlineStr">
        <is>
          <t>B</t>
        </is>
      </c>
      <c r="AC1027" s="25" t="n">
        <v>15</v>
      </c>
      <c r="AD1027" s="25" t="inlineStr">
        <is>
          <t>SUR</t>
        </is>
      </c>
      <c r="AF1027" s="25" t="inlineStr">
        <is>
          <t>apto 301</t>
        </is>
      </c>
      <c r="AG1027" s="25">
        <f>CONCATENATE(W1027," ",X1027," ",Y1027," ",Z1027," ",AA1027," ",AB1027," ",AC1027," ",AD1027," ",AE1027," ",AF1027)</f>
        <v/>
      </c>
      <c r="AH1027" s="25" t="n">
        <v>21871384</v>
      </c>
      <c r="AI1027" s="25" t="n">
        <v>3022959</v>
      </c>
      <c r="AJ1027" s="25" t="inlineStr">
        <is>
          <t xml:space="preserve">La Mina </t>
        </is>
      </c>
      <c r="AO1027" s="25" t="n">
        <v>6</v>
      </c>
      <c r="AP1027" s="34" t="n">
        <v>42699</v>
      </c>
      <c r="AQ1027" s="34" t="n">
        <v>43793</v>
      </c>
      <c r="AT1027" s="25" t="inlineStr">
        <is>
          <t>auto de archivo</t>
        </is>
      </c>
    </row>
    <row r="1028">
      <c r="A1028" s="25" t="inlineStr">
        <is>
          <t>1025-2016</t>
        </is>
      </c>
      <c r="B1028" s="25" t="n">
        <v>418542</v>
      </c>
      <c r="C1028" s="25" t="inlineStr">
        <is>
          <t>FAUNA DOMÉSTICA</t>
        </is>
      </c>
      <c r="G1028" s="25" t="inlineStr">
        <is>
          <t>mala tenencia de canino</t>
        </is>
      </c>
      <c r="H1028" s="25" t="inlineStr">
        <is>
          <t>comunidad</t>
        </is>
      </c>
      <c r="S1028" s="25">
        <f>CONCATENATE(I1028," ",J1028," ",K1028," ",L1028," ",M1028," ",N1028," ",O1028," ",P1028," ",Q1028," ",R1028)</f>
        <v/>
      </c>
      <c r="V1028" s="55" t="inlineStr">
        <is>
          <t xml:space="preserve">Julio Ossa </t>
        </is>
      </c>
      <c r="W1028" s="25" t="inlineStr">
        <is>
          <t>KR</t>
        </is>
      </c>
      <c r="X1028" s="25" t="n">
        <v>30</v>
      </c>
      <c r="Z1028" s="25" t="inlineStr">
        <is>
          <t>SUR</t>
        </is>
      </c>
      <c r="AA1028" s="25" t="n">
        <v>41</v>
      </c>
      <c r="AB1028" s="25" t="inlineStr">
        <is>
          <t>BB</t>
        </is>
      </c>
      <c r="AC1028" s="25" t="n">
        <v>27</v>
      </c>
      <c r="AG1028" s="25">
        <f>CONCATENATE(W1028," ",X1028," ",Y1028," ",Z1028," ",AA1028," ",AB1028," ",AC1028," ",AD1028," ",AE1028," ",AF1028)</f>
        <v/>
      </c>
      <c r="AH1028" s="25" t="n">
        <v>3399952</v>
      </c>
      <c r="AI1028" s="25" t="n">
        <v>2943580</v>
      </c>
      <c r="AJ1028" s="25" t="inlineStr">
        <is>
          <t>San Rafael</t>
        </is>
      </c>
      <c r="AO1028" s="25" t="n">
        <v>6</v>
      </c>
      <c r="AP1028" s="34" t="n">
        <v>42699</v>
      </c>
      <c r="AQ1028" s="34" t="n">
        <v>42636</v>
      </c>
      <c r="AT1028" s="25" t="inlineStr">
        <is>
          <t>auto de archivo</t>
        </is>
      </c>
    </row>
    <row r="1029">
      <c r="A1029" s="25" t="inlineStr">
        <is>
          <t>1026-2016</t>
        </is>
      </c>
      <c r="B1029" s="25" t="n">
        <v>414085</v>
      </c>
      <c r="C1029" s="25" t="inlineStr">
        <is>
          <t>FAUNA DOMÉSTICA</t>
        </is>
      </c>
      <c r="G1029" s="25" t="inlineStr">
        <is>
          <t>tiene un perro pitbull en el solar una caseta en tierra, no hay comida, ni cobija, nunca lo sacan. Es todo empantanado, esta en mal estado</t>
        </is>
      </c>
      <c r="H1029" s="25" t="inlineStr">
        <is>
          <t xml:space="preserve">Hector Murillo </t>
        </is>
      </c>
      <c r="S1029" s="25">
        <f>CONCATENATE(I1029," ",J1029," ",K1029," ",L1029," ",M1029," ",N1029," ",O1029," ",P1029," ",Q1029," ",R1029)</f>
        <v/>
      </c>
      <c r="T1029" s="25" t="n">
        <v>98586108</v>
      </c>
      <c r="U1029" s="25" t="n">
        <v>3147768053</v>
      </c>
      <c r="V1029" s="55" t="inlineStr">
        <is>
          <t xml:space="preserve">Marleny Ibarra </t>
        </is>
      </c>
      <c r="W1029" s="25" t="inlineStr">
        <is>
          <t>KR</t>
        </is>
      </c>
      <c r="X1029" s="25" t="n">
        <v>24</v>
      </c>
      <c r="Y1029" s="25" t="inlineStr">
        <is>
          <t>D</t>
        </is>
      </c>
      <c r="AA1029" s="25" t="n">
        <v>40</v>
      </c>
      <c r="AC1029" s="25" t="n">
        <v>180</v>
      </c>
      <c r="AD1029" s="25" t="inlineStr">
        <is>
          <t>SUR</t>
        </is>
      </c>
      <c r="AF1029" s="25" t="inlineStr">
        <is>
          <t>int 180</t>
        </is>
      </c>
      <c r="AG1029" s="25">
        <f>CONCATENATE(W1029," ",X1029," ",Y1029," ",Z1029," ",AA1029," ",AB1029," ",AC1029," ",AD1029," ",AE1029," ",AF1029)</f>
        <v/>
      </c>
      <c r="AH1029" s="25" t="n">
        <v>43041852</v>
      </c>
      <c r="AI1029" s="25" t="inlineStr">
        <is>
          <t>2764407 - 3192866336</t>
        </is>
      </c>
      <c r="AJ1029" s="25" t="inlineStr">
        <is>
          <t>El Salado</t>
        </is>
      </c>
      <c r="AO1029" s="25" t="n">
        <v>6</v>
      </c>
      <c r="AP1029" s="34" t="n">
        <v>42699</v>
      </c>
      <c r="AQ1029" s="34" t="n">
        <v>42627</v>
      </c>
      <c r="AT1029" s="25" t="inlineStr">
        <is>
          <t>Auto de archivo</t>
        </is>
      </c>
    </row>
    <row r="1030">
      <c r="A1030" s="25" t="inlineStr">
        <is>
          <t>1027-2016</t>
        </is>
      </c>
      <c r="B1030" s="25" t="n">
        <v>433381</v>
      </c>
      <c r="C1030" s="25" t="inlineStr">
        <is>
          <t>FAUNA DOMÉSTICA</t>
        </is>
      </c>
      <c r="G1030" s="25" t="inlineStr">
        <is>
          <t>solicitan sencibilizar a la señora habitante del apartamento 402 para un manejo adecuado de su mascota, evitando incidentes con vecinos, especialmente menosres de edad.</t>
        </is>
      </c>
      <c r="H1030" s="25" t="inlineStr">
        <is>
          <t xml:space="preserve">Juan David Gonzales </t>
        </is>
      </c>
      <c r="I1030" s="25" t="inlineStr">
        <is>
          <t>KR</t>
        </is>
      </c>
      <c r="J1030" s="25" t="n">
        <v>39</v>
      </c>
      <c r="K1030" s="25" t="inlineStr">
        <is>
          <t>A</t>
        </is>
      </c>
      <c r="M1030" s="25" t="n">
        <v>40</v>
      </c>
      <c r="N1030" s="25" t="inlineStr">
        <is>
          <t>B</t>
        </is>
      </c>
      <c r="O1030" s="25" t="n">
        <v>21</v>
      </c>
      <c r="P1030" s="25" t="inlineStr">
        <is>
          <t>SUR</t>
        </is>
      </c>
      <c r="S1030" s="25">
        <f>CONCATENATE(I1030," ",J1030," ",K1030," ",L1030," ",M1030," ",N1030," ",O1030," ",P1030," ",Q1030," ",R1030)</f>
        <v/>
      </c>
      <c r="T1030" s="25" t="n">
        <v>71362628</v>
      </c>
      <c r="U1030" s="25" t="n">
        <v>3117616238</v>
      </c>
      <c r="V1030" s="55" t="inlineStr">
        <is>
          <t xml:space="preserve">por determinar </t>
        </is>
      </c>
      <c r="W1030" s="25" t="inlineStr">
        <is>
          <t>KR</t>
        </is>
      </c>
      <c r="X1030" s="25" t="n">
        <v>39</v>
      </c>
      <c r="Y1030" s="25" t="inlineStr">
        <is>
          <t>A</t>
        </is>
      </c>
      <c r="AA1030" s="25" t="n">
        <v>40</v>
      </c>
      <c r="AB1030" s="25" t="inlineStr">
        <is>
          <t>B</t>
        </is>
      </c>
      <c r="AC1030" s="25" t="n">
        <v>21</v>
      </c>
      <c r="AD1030" s="25" t="inlineStr">
        <is>
          <t>SUR</t>
        </is>
      </c>
      <c r="AF1030" s="25" t="inlineStr">
        <is>
          <t>apto 402</t>
        </is>
      </c>
      <c r="AG1030" s="25">
        <f>CONCATENATE(W1030," ",X1030," ",Y1030," ",Z1030," ",AA1030," ",AB1030," ",AC1030," ",AD1030," ",AE1030," ",AF1030)</f>
        <v/>
      </c>
      <c r="AJ1030" s="25" t="inlineStr">
        <is>
          <t>El Dorado</t>
        </is>
      </c>
      <c r="AO1030" s="25" t="n">
        <v>7</v>
      </c>
      <c r="AP1030" s="34" t="n">
        <v>42699</v>
      </c>
      <c r="AQ1030" s="34" t="n">
        <v>42704</v>
      </c>
      <c r="AT1030" s="25" t="inlineStr">
        <is>
          <t>Auto de archivo</t>
        </is>
      </c>
    </row>
    <row r="1031">
      <c r="A1031" s="25" t="inlineStr">
        <is>
          <t>1028-2016</t>
        </is>
      </c>
      <c r="B1031" s="25" t="n">
        <v>433197</v>
      </c>
      <c r="C1031" s="25" t="inlineStr">
        <is>
          <t>FLORA</t>
        </is>
      </c>
      <c r="G1031" s="25" t="inlineStr">
        <is>
          <t xml:space="preserve">tala de varios individuos vegetales sin autoruizacion </t>
        </is>
      </c>
      <c r="H1031" s="25" t="inlineStr">
        <is>
          <t>juan diego morales</t>
        </is>
      </c>
      <c r="S1031" s="25">
        <f>CONCATENATE(I1031," ",J1031," ",K1031," ",L1031," ",M1031," ",N1031," ",O1031," ",P1031," ",Q1031," ",R1031)</f>
        <v/>
      </c>
      <c r="T1031" s="25" t="inlineStr">
        <is>
          <t>no reporta</t>
        </is>
      </c>
      <c r="V1031" s="55" t="inlineStr">
        <is>
          <t>varios Usuarios</t>
        </is>
      </c>
      <c r="W1031" s="25" t="inlineStr">
        <is>
          <t>CL</t>
        </is>
      </c>
      <c r="X1031" s="25" t="n">
        <v>41</v>
      </c>
      <c r="Y1031" s="25" t="inlineStr">
        <is>
          <t>F</t>
        </is>
      </c>
      <c r="Z1031" s="25" t="inlineStr">
        <is>
          <t>SUR</t>
        </is>
      </c>
      <c r="AA1031" s="25" t="n">
        <v>25</v>
      </c>
      <c r="AB1031" s="25" t="inlineStr">
        <is>
          <t>A</t>
        </is>
      </c>
      <c r="AC1031" s="25" t="n">
        <v>71</v>
      </c>
      <c r="AG1031" s="25">
        <f>CONCATENATE(W1031," ",X1031," ",Y1031," ",Z1031," ",AA1031," ",AB1031," ",AC1031," ",AD1031," ",AE1031," ",AF1031)</f>
        <v/>
      </c>
      <c r="AJ1031" s="25" t="inlineStr">
        <is>
          <t>San Rafael</t>
        </is>
      </c>
      <c r="AO1031" s="25" t="n">
        <v>6</v>
      </c>
      <c r="AP1031" s="34" t="n">
        <v>42702</v>
      </c>
      <c r="AQ1031" s="34" t="n">
        <v>42696</v>
      </c>
      <c r="AT1031" s="25" t="inlineStr">
        <is>
          <t>Auto de archivo</t>
        </is>
      </c>
    </row>
    <row r="1032">
      <c r="A1032" s="25" t="inlineStr">
        <is>
          <t>1029-2016</t>
        </is>
      </c>
      <c r="B1032" s="25" t="n">
        <v>433271</v>
      </c>
      <c r="C1032" s="25" t="inlineStr">
        <is>
          <t>LOTE-PREDIO</t>
        </is>
      </c>
      <c r="G1032" s="25" t="inlineStr">
        <is>
          <t>Obra que esta perjudiciando la vivienda del peticionario</t>
        </is>
      </c>
      <c r="H1032" s="25" t="inlineStr">
        <is>
          <t xml:space="preserve">De oficio (Enviaseo) Eduardo Agredo Vesga </t>
        </is>
      </c>
      <c r="I1032" s="25" t="inlineStr">
        <is>
          <t>KR</t>
        </is>
      </c>
      <c r="J1032" s="25" t="n">
        <v>27</v>
      </c>
      <c r="K1032" s="25" t="inlineStr">
        <is>
          <t>A</t>
        </is>
      </c>
      <c r="M1032" s="25" t="n">
        <v>36</v>
      </c>
      <c r="O1032" s="25" t="n">
        <v>150</v>
      </c>
      <c r="P1032" s="25" t="inlineStr">
        <is>
          <t>SUR</t>
        </is>
      </c>
      <c r="S1032" s="25">
        <f>CONCATENATE(I1032," ",J1032," ",K1032," ",L1032," ",M1032," ",N1032," ",O1032," ",P1032," ",Q1032," ",R1032)</f>
        <v/>
      </c>
      <c r="V1032" s="55" t="inlineStr">
        <is>
          <t>Obra vecina del peticionario</t>
        </is>
      </c>
      <c r="AG1032" s="25">
        <f>CONCATENATE(W1032," ",X1032," ",Y1032," ",Z1032," ",AA1032," ",AB1032," ",AC1032," ",AD1032," ",AE1032," ",AF1032)</f>
        <v/>
      </c>
      <c r="AJ1032" s="25" t="inlineStr">
        <is>
          <t>El Esmeraldal</t>
        </is>
      </c>
      <c r="AO1032" s="25" t="n">
        <v>4</v>
      </c>
      <c r="AP1032" s="34" t="n">
        <v>42702</v>
      </c>
      <c r="AQ1032" s="34" t="n">
        <v>42498</v>
      </c>
      <c r="AS1032" s="25" t="inlineStr">
        <is>
          <t>Acta de compromiso</t>
        </is>
      </c>
      <c r="AT1032" s="25" t="inlineStr">
        <is>
          <t>Auto de archivo</t>
        </is>
      </c>
      <c r="AV1032" s="38" t="n">
        <v>42863</v>
      </c>
      <c r="AW1032" s="37" t="inlineStr">
        <is>
          <t>Ana-Jeison</t>
        </is>
      </c>
    </row>
    <row r="1033">
      <c r="A1033" s="25" t="inlineStr">
        <is>
          <t>1030-2016</t>
        </is>
      </c>
      <c r="B1033" s="25" t="n">
        <v>433462</v>
      </c>
      <c r="C1033" s="25" t="inlineStr">
        <is>
          <t>SUELO</t>
        </is>
      </c>
      <c r="G1033" s="25" t="inlineStr">
        <is>
          <t>Queja muro, humedad y servidumbre</t>
        </is>
      </c>
      <c r="H1033" s="25" t="inlineStr">
        <is>
          <t>Nicolas Cano</t>
        </is>
      </c>
      <c r="S1033" s="25">
        <f>CONCATENATE(I1033," ",J1033," ",K1033," ",L1033," ",M1033," ",N1033," ",O1033," ",P1033," ",Q1033," ",R1033)</f>
        <v/>
      </c>
      <c r="V1033" s="55" t="inlineStr">
        <is>
          <t>Vecinos (por determinar)</t>
        </is>
      </c>
      <c r="AF1033" s="25" t="inlineStr">
        <is>
          <t>Calle 40 d sur # 25 d 54 Interior 133</t>
        </is>
      </c>
      <c r="AG1033" s="25">
        <f>CONCATENATE(W1033," ",X1033," ",Y1033," ",Z1033," ",AA1033," ",AB1033," ",AC1033," ",AD1033," ",AE1033," ",AF1033)</f>
        <v/>
      </c>
      <c r="AH1033" s="25" t="inlineStr">
        <is>
          <t>no reporta</t>
        </is>
      </c>
      <c r="AI1033" s="25" t="inlineStr">
        <is>
          <t>no reporta</t>
        </is>
      </c>
      <c r="AJ1033" s="25" t="inlineStr">
        <is>
          <t xml:space="preserve">La Mina </t>
        </is>
      </c>
      <c r="AO1033" s="25" t="n">
        <v>6</v>
      </c>
      <c r="AP1033" s="34" t="n">
        <v>42703</v>
      </c>
      <c r="AQ1033" s="34" t="n">
        <v>42702</v>
      </c>
      <c r="AT1033" s="25" t="inlineStr">
        <is>
          <t>Auto de archivo</t>
        </is>
      </c>
      <c r="AU1033" s="25" t="inlineStr">
        <is>
          <t>Se frima acta de comparecencia con el quejoso informando donde debe dirigirse a cada una de las quejas por competencia.</t>
        </is>
      </c>
    </row>
    <row r="1034">
      <c r="A1034" s="25" t="inlineStr">
        <is>
          <t>1031-2016</t>
        </is>
      </c>
      <c r="B1034" s="25" t="n">
        <v>433466</v>
      </c>
      <c r="C1034" s="25" t="inlineStr">
        <is>
          <t>SUELO</t>
        </is>
      </c>
      <c r="G1034" s="25" t="inlineStr">
        <is>
          <t xml:space="preserve">Cambiaron de piso blando a piso duro </t>
        </is>
      </c>
      <c r="H1034" s="25" t="inlineStr">
        <is>
          <t xml:space="preserve">Leon Osorio </t>
        </is>
      </c>
      <c r="S1034" s="25">
        <f>CONCATENATE(I1034," ",J1034," ",K1034," ",L1034," ",M1034," ",N1034," ",O1034," ",P1034," ",Q1034," ",R1034)</f>
        <v/>
      </c>
      <c r="U1034" s="25" t="n">
        <v>2842973</v>
      </c>
      <c r="V1034" s="55" t="inlineStr">
        <is>
          <t>restaurante Peruano Shaia</t>
        </is>
      </c>
      <c r="W1034" s="25" t="inlineStr">
        <is>
          <t>CL</t>
        </is>
      </c>
      <c r="X1034" s="25" t="n">
        <v>30</v>
      </c>
      <c r="Z1034" s="25" t="inlineStr">
        <is>
          <t>sur</t>
        </is>
      </c>
      <c r="AF1034" s="25" t="inlineStr">
        <is>
          <t>jardines</t>
        </is>
      </c>
      <c r="AG1034" s="25">
        <f>CONCATENATE(W1034," ",X1034," ",Y1034," ",Z1034," ",AA1034," ",AB1034," ",AC1034," ",AD1034," ",AE1034," ",AF1034)</f>
        <v/>
      </c>
      <c r="AH1034" s="25" t="inlineStr">
        <is>
          <t xml:space="preserve">por determinar </t>
        </is>
      </c>
      <c r="AI1034" s="25" t="inlineStr">
        <is>
          <t>por determinar</t>
        </is>
      </c>
      <c r="AJ1034" s="25" t="inlineStr">
        <is>
          <t>Jardines</t>
        </is>
      </c>
      <c r="AO1034" s="25" t="n">
        <v>2</v>
      </c>
      <c r="AP1034" s="34" t="n">
        <v>42704</v>
      </c>
      <c r="AQ1034" s="34" t="n">
        <v>42702</v>
      </c>
      <c r="AT1034" s="25" t="inlineStr">
        <is>
          <t>Auto de archivo</t>
        </is>
      </c>
    </row>
    <row r="1035">
      <c r="A1035" s="25" t="inlineStr">
        <is>
          <t>1032-2016</t>
        </is>
      </c>
      <c r="B1035" s="25" t="n">
        <v>434578</v>
      </c>
      <c r="C1035" s="25" t="inlineStr">
        <is>
          <t>FAUNA DOMÉSTICA</t>
        </is>
      </c>
      <c r="G1035" s="25" t="inlineStr">
        <is>
          <t xml:space="preserve">tienen unos pollos en una plancha y los mantienen muy mal tenidos no asean porque los olores son muy fuertes </t>
        </is>
      </c>
      <c r="H1035" s="25" t="inlineStr">
        <is>
          <t>Anonimo</t>
        </is>
      </c>
      <c r="S1035" s="25">
        <f>CONCATENATE(I1035," ",J1035," ",K1035," ",L1035," ",M1035," ",N1035," ",O1035," ",P1035," ",Q1035," ",R1035)</f>
        <v/>
      </c>
      <c r="V1035" s="55" t="inlineStr">
        <is>
          <t xml:space="preserve">Esperanza y Jesus Maria </t>
        </is>
      </c>
      <c r="W1035" s="25" t="inlineStr">
        <is>
          <t>KR</t>
        </is>
      </c>
      <c r="X1035" s="25" t="n">
        <v>24</v>
      </c>
      <c r="Y1035" s="25" t="inlineStr">
        <is>
          <t>D</t>
        </is>
      </c>
      <c r="AA1035" s="25" t="n">
        <v>40</v>
      </c>
      <c r="AC1035" s="25" t="n">
        <v>180</v>
      </c>
      <c r="AD1035" s="25" t="inlineStr">
        <is>
          <t>SUR</t>
        </is>
      </c>
      <c r="AF1035" s="25" t="inlineStr">
        <is>
          <t>interior 180</t>
        </is>
      </c>
      <c r="AG1035" s="25">
        <f>CONCATENATE(W1035," ",X1035," ",Y1035," ",Z1035," ",AA1035," ",AB1035," ",AC1035," ",AD1035," ",AE1035," ",AF1035)</f>
        <v/>
      </c>
      <c r="AJ1035" s="25" t="inlineStr">
        <is>
          <t>El Salado</t>
        </is>
      </c>
      <c r="AO1035" s="25" t="n">
        <v>6</v>
      </c>
      <c r="AP1035" s="34" t="n">
        <v>42704</v>
      </c>
      <c r="AQ1035" s="34" t="n">
        <v>42714</v>
      </c>
      <c r="AT1035" s="25" t="inlineStr">
        <is>
          <t>Auto de archivo</t>
        </is>
      </c>
    </row>
    <row r="1036">
      <c r="A1036" s="25" t="inlineStr">
        <is>
          <t>1033-2016</t>
        </is>
      </c>
      <c r="B1036" s="25" t="n">
        <v>7935</v>
      </c>
      <c r="C1036" s="25" t="inlineStr">
        <is>
          <t>HÍDRICO</t>
        </is>
      </c>
      <c r="G1036" s="25" t="inlineStr">
        <is>
          <t xml:space="preserve">afectación al afluente la lenteja por sedimentación </t>
        </is>
      </c>
      <c r="H1036" s="25" t="inlineStr">
        <is>
          <t>De oficio</t>
        </is>
      </c>
      <c r="S1036" s="25">
        <f>CONCATENATE(I1036," ",J1036," ",K1036," ",L1036," ",M1036," ",N1036," ",O1036," ",P1036," ",Q1036," ",R1036)</f>
        <v/>
      </c>
      <c r="V1036" s="55" t="inlineStr">
        <is>
          <t>coninsa ramon h</t>
        </is>
      </c>
      <c r="W1036" s="25" t="inlineStr">
        <is>
          <t>KR</t>
        </is>
      </c>
      <c r="X1036" s="25" t="n">
        <v>25</v>
      </c>
      <c r="Y1036" s="25" t="inlineStr">
        <is>
          <t>A</t>
        </is>
      </c>
      <c r="AA1036" s="25" t="n">
        <v>38</v>
      </c>
      <c r="AB1036" s="25" t="inlineStr">
        <is>
          <t>A</t>
        </is>
      </c>
      <c r="AC1036" s="25" t="n">
        <v>115</v>
      </c>
      <c r="AD1036" s="25" t="inlineStr">
        <is>
          <t>SUR</t>
        </is>
      </c>
      <c r="AG1036" s="25">
        <f>CONCATENATE(W1036," ",X1036," ",Y1036," ",Z1036," ",AA1036," ",AB1036," ",AC1036," ",AD1036," ",AE1036," ",AF1036)</f>
        <v/>
      </c>
      <c r="AH1036" s="25" t="inlineStr">
        <is>
          <t>no reporta</t>
        </is>
      </c>
      <c r="AJ1036" s="25" t="inlineStr">
        <is>
          <t>Las Palmas</t>
        </is>
      </c>
      <c r="AO1036" s="25" t="n">
        <v>6</v>
      </c>
      <c r="AP1036" s="34" t="n">
        <v>42704</v>
      </c>
      <c r="AQ1036" s="34" t="n">
        <v>42702</v>
      </c>
      <c r="AT1036" s="25" t="inlineStr">
        <is>
          <t>Auto de archivo</t>
        </is>
      </c>
    </row>
    <row r="1037">
      <c r="A1037" s="25" t="inlineStr">
        <is>
          <t>1034-2016</t>
        </is>
      </c>
      <c r="B1037" s="25" t="inlineStr">
        <is>
          <t>007928 - 0028057</t>
        </is>
      </c>
      <c r="C1037" s="25" t="inlineStr">
        <is>
          <t>HÍDRICO</t>
        </is>
      </c>
      <c r="G1037" s="25" t="inlineStr">
        <is>
          <t>inadecuado manejo de aguas lluvias</t>
        </is>
      </c>
      <c r="H1037" s="25" t="inlineStr">
        <is>
          <t>de oficio</t>
        </is>
      </c>
      <c r="R1037" s="25" t="inlineStr">
        <is>
          <t>barrio las palmas 472</t>
        </is>
      </c>
      <c r="S1037" s="25">
        <f>CONCATENATE(I1037," ",J1037," ",K1037," ",L1037," ",M1037," ",N1037," ",O1037," ",P1037," ",Q1037," ",R1037)</f>
        <v/>
      </c>
      <c r="T1037" s="25" t="inlineStr">
        <is>
          <t>no reporta</t>
        </is>
      </c>
      <c r="U1037" s="25" t="inlineStr">
        <is>
          <t>no reporta</t>
        </is>
      </c>
      <c r="V1037" s="55" t="inlineStr">
        <is>
          <t>proyecto urbanistico la bracamonte</t>
        </is>
      </c>
      <c r="AF1037" s="25" t="inlineStr">
        <is>
          <t>barrio las palmas predio 472</t>
        </is>
      </c>
      <c r="AG1037" s="25">
        <f>CONCATENATE(W1037," ",X1037," ",Y1037," ",Z1037," ",AA1037," ",AB1037," ",AC1037," ",AD1037," ",AE1037," ",AF1037)</f>
        <v/>
      </c>
      <c r="AH1037" s="25" t="inlineStr">
        <is>
          <t>no reporta</t>
        </is>
      </c>
      <c r="AI1037" s="25" t="n">
        <v>3113515933</v>
      </c>
      <c r="AJ1037" s="25" t="inlineStr">
        <is>
          <t>Las Palmas</t>
        </is>
      </c>
      <c r="AO1037" s="25" t="n">
        <v>12</v>
      </c>
      <c r="AP1037" s="34" t="n">
        <v>42705</v>
      </c>
      <c r="AQ1037" s="34" t="n">
        <v>42859</v>
      </c>
      <c r="AT1037" s="25" t="inlineStr">
        <is>
          <t>Auto de archivo</t>
        </is>
      </c>
      <c r="AV1037" s="38" t="n">
        <v>42859</v>
      </c>
      <c r="AW1037" s="37" t="inlineStr">
        <is>
          <t>Olver-Miguel</t>
        </is>
      </c>
    </row>
    <row r="1038">
      <c r="A1038" s="25" t="inlineStr">
        <is>
          <t>1035-2016</t>
        </is>
      </c>
      <c r="B1038" s="25" t="n">
        <v>156921</v>
      </c>
      <c r="C1038" s="25" t="inlineStr">
        <is>
          <t>HÍDRICO</t>
        </is>
      </c>
      <c r="G1038" s="25" t="inlineStr">
        <is>
          <t>inestabilidad de talud en la quebrada la honda ocasionada por taponamiento y rebose de aguas negras</t>
        </is>
      </c>
      <c r="H1038" s="25" t="inlineStr">
        <is>
          <t>comunidad</t>
        </is>
      </c>
      <c r="I1038" s="25" t="inlineStr">
        <is>
          <t>CL</t>
        </is>
      </c>
      <c r="J1038" s="25" t="n">
        <v>24</v>
      </c>
      <c r="M1038" s="25" t="n">
        <v>38</v>
      </c>
      <c r="O1038" s="25" t="n">
        <v>91</v>
      </c>
      <c r="P1038" s="25" t="inlineStr">
        <is>
          <t>SUR</t>
        </is>
      </c>
      <c r="R1038" s="25" t="inlineStr">
        <is>
          <t>los benedictinos</t>
        </is>
      </c>
      <c r="S1038" s="25">
        <f>CONCATENATE(I1038," ",J1038," ",K1038," ",L1038," ",M1038," ",N1038," ",O1038," ",P1038," ",Q1038," ",R1038)</f>
        <v/>
      </c>
      <c r="T1038" s="25" t="inlineStr">
        <is>
          <t>no reporta</t>
        </is>
      </c>
      <c r="U1038" s="25" t="inlineStr">
        <is>
          <t>no reporta</t>
        </is>
      </c>
      <c r="V1038" s="55" t="inlineStr">
        <is>
          <t>proyecto Mont Claire -</t>
        </is>
      </c>
      <c r="W1038" s="25" t="inlineStr">
        <is>
          <t>CL</t>
        </is>
      </c>
      <c r="X1038" s="25" t="n">
        <v>24</v>
      </c>
      <c r="Z1038" s="25" t="inlineStr">
        <is>
          <t>SUR</t>
        </is>
      </c>
      <c r="AA1038" s="25" t="n">
        <v>38</v>
      </c>
      <c r="AC1038" s="25" t="n">
        <v>91</v>
      </c>
      <c r="AG1038" s="25">
        <f>CONCATENATE(W1038," ",X1038," ",Y1038," ",Z1038," ",AA1038," ",AB1038," ",AC1038," ",AD1038," ",AE1038," ",AF1038)</f>
        <v/>
      </c>
      <c r="AJ1038" s="25" t="inlineStr">
        <is>
          <t>Zuñiga</t>
        </is>
      </c>
      <c r="AO1038" s="25" t="n">
        <v>2</v>
      </c>
      <c r="AP1038" s="34" t="n">
        <v>42705</v>
      </c>
      <c r="AQ1038" s="34" t="n">
        <v>42697</v>
      </c>
      <c r="AT1038" s="25" t="inlineStr">
        <is>
          <t>Auto de archivo</t>
        </is>
      </c>
    </row>
    <row r="1039">
      <c r="A1039" s="25" t="inlineStr">
        <is>
          <t>1036-2016</t>
        </is>
      </c>
      <c r="B1039" s="25" t="inlineStr">
        <is>
          <t>156984-156991</t>
        </is>
      </c>
      <c r="C1039" s="25" t="inlineStr">
        <is>
          <t>SUELO</t>
        </is>
      </c>
      <c r="G1039" s="25" t="inlineStr">
        <is>
          <t>la unidad la provincia esta perjudicando los vecinos por falta de mantenimiento a la zona verde, esto genera la proliferacion de plagas</t>
        </is>
      </c>
      <c r="I1039" s="25" t="inlineStr">
        <is>
          <t>KR</t>
        </is>
      </c>
      <c r="J1039" s="25" t="n">
        <v>39</v>
      </c>
      <c r="M1039" s="25" t="n">
        <v>47</v>
      </c>
      <c r="O1039" s="25" t="n">
        <v>60</v>
      </c>
      <c r="P1039" s="25" t="inlineStr">
        <is>
          <t>SUR</t>
        </is>
      </c>
      <c r="R1039" s="25" t="inlineStr">
        <is>
          <t>el trianon</t>
        </is>
      </c>
      <c r="S1039" s="25">
        <f>CONCATENATE(I1039," ",J1039," ",K1039," ",L1039," ",M1039," ",N1039," ",O1039," ",P1039," ",Q1039," ",R1039)</f>
        <v/>
      </c>
      <c r="T1039" s="25" t="inlineStr">
        <is>
          <t>de oficio</t>
        </is>
      </c>
      <c r="U1039" s="25" t="inlineStr">
        <is>
          <t>no reporta</t>
        </is>
      </c>
      <c r="V1039" s="55" t="inlineStr">
        <is>
          <t>Urbanizacion la provincia</t>
        </is>
      </c>
      <c r="W1039" s="25" t="inlineStr">
        <is>
          <t>KR</t>
        </is>
      </c>
      <c r="X1039" s="25" t="n">
        <v>39</v>
      </c>
      <c r="Z1039" s="25" t="inlineStr">
        <is>
          <t>SUR</t>
        </is>
      </c>
      <c r="AA1039" s="25" t="n">
        <v>47</v>
      </c>
      <c r="AC1039" s="25" t="n">
        <v>60</v>
      </c>
      <c r="AF1039" s="25" t="inlineStr">
        <is>
          <t>el trianon</t>
        </is>
      </c>
      <c r="AG1039" s="25">
        <f>CONCATENATE(W1039," ",X1039," ",Y1039," ",Z1039," ",AA1039," ",AB1039," ",AC1039," ",AD1039," ",AE1039," ",AF1039)</f>
        <v/>
      </c>
      <c r="AH1039" s="25" t="inlineStr">
        <is>
          <t>no reporta</t>
        </is>
      </c>
      <c r="AJ1039" s="25" t="inlineStr">
        <is>
          <t>El Trianón</t>
        </is>
      </c>
      <c r="AO1039" s="25" t="n">
        <v>7</v>
      </c>
      <c r="AP1039" s="34" t="n">
        <v>42705</v>
      </c>
      <c r="AQ1039" s="34" t="n">
        <v>43804</v>
      </c>
      <c r="AT1039" s="25" t="inlineStr">
        <is>
          <t>Auto de archivo</t>
        </is>
      </c>
    </row>
    <row r="1040">
      <c r="A1040" s="25" t="inlineStr">
        <is>
          <t>1037-2016</t>
        </is>
      </c>
      <c r="B1040" s="25" t="n">
        <v>434875</v>
      </c>
      <c r="C1040" s="25" t="inlineStr">
        <is>
          <t>SUELO</t>
        </is>
      </c>
      <c r="G1040" s="25" t="inlineStr">
        <is>
          <t>escombros en la via publica</t>
        </is>
      </c>
      <c r="H1040" s="25" t="inlineStr">
        <is>
          <t>de oficio ( guardabosques)</t>
        </is>
      </c>
      <c r="R1040" s="25" t="inlineStr">
        <is>
          <t>variante las palmas KM 7</t>
        </is>
      </c>
      <c r="S1040" s="25">
        <f>CONCATENATE(I1040," ",J1040," ",K1040," ",L1040," ",M1040," ",N1040," ",O1040," ",P1040," ",Q1040," ",R1040)</f>
        <v/>
      </c>
      <c r="T1040" s="25" t="inlineStr">
        <is>
          <t>no reporta</t>
        </is>
      </c>
      <c r="U1040" s="25" t="inlineStr">
        <is>
          <t>no reporta</t>
        </is>
      </c>
      <c r="V1040" s="55" t="inlineStr">
        <is>
          <t>jaime Alberto Zapata P</t>
        </is>
      </c>
      <c r="AF1040" s="25" t="inlineStr">
        <is>
          <t>variante las palmas aeropuerto KM 7, diagonal al colegio</t>
        </is>
      </c>
      <c r="AG1040" s="25">
        <f>CONCATENATE(W1040," ",X1040," ",Y1040," ",Z1040," ",AA1040," ",AB1040," ",AC1040," ",AD1040," ",AE1040," ",AF1040)</f>
        <v/>
      </c>
      <c r="AH1040" s="25" t="inlineStr">
        <is>
          <t>no reporta</t>
        </is>
      </c>
      <c r="AI1040" s="25" t="inlineStr">
        <is>
          <t>no reporta</t>
        </is>
      </c>
      <c r="AJ1040" s="25" t="inlineStr">
        <is>
          <t>Las Palmas</t>
        </is>
      </c>
      <c r="AO1040" s="25" t="n">
        <v>12</v>
      </c>
      <c r="AP1040" s="34" t="n">
        <v>42705</v>
      </c>
      <c r="AQ1040" s="34" t="n">
        <v>42719</v>
      </c>
      <c r="AS1040" s="25" t="inlineStr">
        <is>
          <t>Acta de compromiso</t>
        </is>
      </c>
      <c r="AT1040" s="25" t="inlineStr">
        <is>
          <t>Auto de archivo</t>
        </is>
      </c>
      <c r="AV1040" s="38" t="n">
        <v>42828</v>
      </c>
      <c r="AW1040" s="37" t="inlineStr">
        <is>
          <t>olver-Miguel</t>
        </is>
      </c>
    </row>
    <row r="1041">
      <c r="A1041" s="25" t="inlineStr">
        <is>
          <t>1038-2016</t>
        </is>
      </c>
      <c r="B1041" s="25" t="inlineStr">
        <is>
          <t>434874-160AS-COI1711-32962</t>
        </is>
      </c>
      <c r="C1041" s="25" t="inlineStr">
        <is>
          <t>FLORA</t>
        </is>
      </c>
      <c r="G1041" s="25" t="inlineStr">
        <is>
          <t>tala, socola y roseria en lote 49 de la parcelacion valle de la miel</t>
        </is>
      </c>
      <c r="H1041" s="25" t="inlineStr">
        <is>
          <t>La comunidad</t>
        </is>
      </c>
      <c r="R1041" s="25" t="inlineStr">
        <is>
          <t xml:space="preserve">valle de la miel, vereda el vallano </t>
        </is>
      </c>
      <c r="S1041" s="25">
        <f>CONCATENATE(I1041," ",J1041," ",K1041," ",L1041," ",M1041," ",N1041," ",O1041," ",P1041," ",Q1041," ",R1041)</f>
        <v/>
      </c>
      <c r="T1041" s="25" t="inlineStr">
        <is>
          <t>no reporta</t>
        </is>
      </c>
      <c r="U1041" s="25" t="inlineStr">
        <is>
          <t>no reporta</t>
        </is>
      </c>
      <c r="V1041" s="55" t="inlineStr">
        <is>
          <t>Fabiola Lara T</t>
        </is>
      </c>
      <c r="W1041" s="25" t="inlineStr">
        <is>
          <t>KR</t>
        </is>
      </c>
      <c r="X1041" s="25" t="n">
        <v>15</v>
      </c>
      <c r="AA1041" s="25" t="n">
        <v>7</v>
      </c>
      <c r="AB1041" s="25" t="inlineStr">
        <is>
          <t>A</t>
        </is>
      </c>
      <c r="AC1041" s="25" t="n">
        <v>30</v>
      </c>
      <c r="AF1041" s="25" t="inlineStr">
        <is>
          <t>Cra 15 N° 7a 30 casa 1</t>
        </is>
      </c>
      <c r="AG1041" s="25">
        <f>CONCATENATE(W1041," ",X1041," ",Y1041," ",Z1041," ",AA1041," ",AB1041," ",AC1041," ",AD1041," ",AE1041," ",AF1041)</f>
        <v/>
      </c>
      <c r="AH1041" s="25" t="inlineStr">
        <is>
          <t>no reporta</t>
        </is>
      </c>
      <c r="AI1041" s="25" t="n">
        <v>3458332</v>
      </c>
      <c r="AJ1041" s="25" t="inlineStr">
        <is>
          <t>El Vallano</t>
        </is>
      </c>
      <c r="AO1041" s="25" t="n">
        <v>11</v>
      </c>
      <c r="AP1041" s="34" t="n">
        <v>1121996</v>
      </c>
      <c r="AQ1041" s="34" t="n">
        <v>42692</v>
      </c>
      <c r="AT1041" s="25" t="inlineStr">
        <is>
          <t>Auto de archivo</t>
        </is>
      </c>
    </row>
    <row r="1042">
      <c r="A1042" s="25" t="inlineStr">
        <is>
          <t>1039-2016</t>
        </is>
      </c>
      <c r="B1042" s="25" t="n">
        <v>340564</v>
      </c>
      <c r="C1042" s="25" t="inlineStr">
        <is>
          <t>HÍDRICO</t>
        </is>
      </c>
      <c r="G1042" s="25" t="inlineStr">
        <is>
          <t xml:space="preserve">Queja por vertimiento de aguas residuales a red de aguas lluvias a la red publica </t>
        </is>
      </c>
      <c r="H1042" s="25" t="inlineStr">
        <is>
          <t>de oficio</t>
        </is>
      </c>
      <c r="R1042" s="25" t="inlineStr">
        <is>
          <t>no reporta</t>
        </is>
      </c>
      <c r="S1042" s="25">
        <f>CONCATENATE(I1042," ",J1042," ",K1042," ",L1042," ",M1042," ",N1042," ",O1042," ",P1042," ",Q1042," ",R1042)</f>
        <v/>
      </c>
      <c r="T1042" s="25" t="inlineStr">
        <is>
          <t>no reporta</t>
        </is>
      </c>
      <c r="U1042" s="25" t="inlineStr">
        <is>
          <t>no reporta</t>
        </is>
      </c>
      <c r="V1042" s="55" t="inlineStr">
        <is>
          <t>Maria rubiela Londoño</t>
        </is>
      </c>
      <c r="W1042" s="25" t="inlineStr">
        <is>
          <t>KR</t>
        </is>
      </c>
      <c r="X1042" s="25" t="n">
        <v>46</v>
      </c>
      <c r="Z1042" s="25" t="inlineStr">
        <is>
          <t>SUR</t>
        </is>
      </c>
      <c r="AA1042" s="25" t="n">
        <v>20</v>
      </c>
      <c r="AC1042" s="25" t="n">
        <v>11</v>
      </c>
      <c r="AF1042" s="25" t="inlineStr">
        <is>
          <t>Cra 46 N° 20 sur 11</t>
        </is>
      </c>
      <c r="AG1042" s="25">
        <f>CONCATENATE(W1042," ",X1042," ",Y1042," ",Z1042," ",AA1042," ",AB1042," ",AC1042," ",AD1042," ",AE1042," ",AF1042)</f>
        <v/>
      </c>
      <c r="AH1042" s="25" t="inlineStr">
        <is>
          <t>no reporta</t>
        </is>
      </c>
      <c r="AI1042" s="25" t="n">
        <v>3319807</v>
      </c>
      <c r="AP1042" s="34" t="n">
        <v>42705</v>
      </c>
      <c r="AQ1042" s="34" t="n">
        <v>42443</v>
      </c>
      <c r="AT1042" s="25" t="inlineStr">
        <is>
          <t>Auto de archivo</t>
        </is>
      </c>
    </row>
    <row r="1043">
      <c r="A1043" s="25" t="inlineStr">
        <is>
          <t>1040-2016</t>
        </is>
      </c>
      <c r="B1043" s="25" t="n">
        <v>157164</v>
      </c>
      <c r="C1043" s="25" t="inlineStr">
        <is>
          <t>FAUNA DOMÉSTICA</t>
        </is>
      </c>
      <c r="G1043" s="25" t="inlineStr">
        <is>
          <t xml:space="preserve">persona que portaba el canino sin bozal en la pista de patinaje </t>
        </is>
      </c>
      <c r="H1043" s="25" t="inlineStr">
        <is>
          <t>de oficio</t>
        </is>
      </c>
      <c r="R1043" s="25" t="inlineStr">
        <is>
          <t>no reporta</t>
        </is>
      </c>
      <c r="S1043" s="25">
        <f>CONCATENATE(I1043," ",J1043," ",K1043," ",L1043," ",M1043," ",N1043," ",O1043," ",P1043," ",Q1043," ",R1043)</f>
        <v/>
      </c>
      <c r="T1043" s="25" t="inlineStr">
        <is>
          <t>no reporta</t>
        </is>
      </c>
      <c r="U1043" s="25" t="inlineStr">
        <is>
          <t>no reporta</t>
        </is>
      </c>
      <c r="V1043" s="55" t="inlineStr">
        <is>
          <t xml:space="preserve">Sebastian Ramirez Uribe </t>
        </is>
      </c>
      <c r="W1043" s="25" t="inlineStr">
        <is>
          <t>CL</t>
        </is>
      </c>
      <c r="X1043" s="25" t="n">
        <v>42</v>
      </c>
      <c r="Z1043" s="25" t="inlineStr">
        <is>
          <t>SUR</t>
        </is>
      </c>
      <c r="AA1043" s="25" t="n">
        <v>46</v>
      </c>
      <c r="AF1043" s="25" t="inlineStr">
        <is>
          <t>calle 42 sur con cra 46a</t>
        </is>
      </c>
      <c r="AG1043" s="25" t="inlineStr">
        <is>
          <t>calle 42 sur con cra 46a pista de patinaje</t>
        </is>
      </c>
      <c r="AH1043" s="25" t="n">
        <v>1049622681</v>
      </c>
      <c r="AI1043" s="25" t="n">
        <v>3194174354</v>
      </c>
      <c r="AJ1043" s="25" t="inlineStr">
        <is>
          <t>Alcalá</t>
        </is>
      </c>
      <c r="AO1043" s="25" t="n">
        <v>7</v>
      </c>
      <c r="AP1043" s="34" t="n">
        <v>42705</v>
      </c>
      <c r="AQ1043" s="34" t="n">
        <v>43010</v>
      </c>
      <c r="AT1043" s="25" t="inlineStr">
        <is>
          <t>Auto de archivo</t>
        </is>
      </c>
    </row>
    <row r="1044">
      <c r="A1044" s="25" t="inlineStr">
        <is>
          <t>1041-2016</t>
        </is>
      </c>
      <c r="B1044" s="25" t="n">
        <v>261</v>
      </c>
      <c r="C1044" s="25" t="inlineStr">
        <is>
          <t>FLORA</t>
        </is>
      </c>
      <c r="G1044" s="25" t="inlineStr">
        <is>
          <t>Posible tala de arboles sin autorización</t>
        </is>
      </c>
      <c r="H1044" s="25" t="inlineStr">
        <is>
          <t>Inspeccion Palmas</t>
        </is>
      </c>
      <c r="R1044" s="25" t="inlineStr">
        <is>
          <t>no reporta</t>
        </is>
      </c>
      <c r="S1044" s="25" t="inlineStr">
        <is>
          <t>no reporta</t>
        </is>
      </c>
      <c r="T1044" s="25" t="inlineStr">
        <is>
          <t>no reporta</t>
        </is>
      </c>
      <c r="U1044" s="25" t="inlineStr">
        <is>
          <t>no reporta</t>
        </is>
      </c>
      <c r="V1044" s="55" t="inlineStr">
        <is>
          <t>Luis Fernando Ruiz</t>
        </is>
      </c>
      <c r="AF1044" s="25" t="inlineStr">
        <is>
          <t>predio palmas</t>
        </is>
      </c>
      <c r="AG1044" s="25">
        <f>CONCATENATE(W1044," ",X1044," ",Y1044," ",Z1044," ",AA1044," ",AB1044," ",AC1044," ",AD1044," ",AE1044," ",AF1044)</f>
        <v/>
      </c>
      <c r="AH1044" s="25" t="inlineStr">
        <is>
          <t>no reporta</t>
        </is>
      </c>
      <c r="AI1044" s="25" t="inlineStr">
        <is>
          <t>no reporta</t>
        </is>
      </c>
      <c r="AK1044" s="25" t="inlineStr">
        <is>
          <t>Las Palmas</t>
        </is>
      </c>
      <c r="AO1044" s="25" t="n">
        <v>12</v>
      </c>
      <c r="AP1044" s="34" t="n">
        <v>42709</v>
      </c>
      <c r="AQ1044" s="34" t="n">
        <v>42709</v>
      </c>
      <c r="AT1044" s="25" t="inlineStr">
        <is>
          <t>Auto de archivo</t>
        </is>
      </c>
      <c r="AV1044" s="38" t="n">
        <v>42709</v>
      </c>
      <c r="AW1044" s="37" t="inlineStr">
        <is>
          <t>S. Bustamante - J. Restrepo</t>
        </is>
      </c>
    </row>
    <row r="1045">
      <c r="A1045" s="25" t="inlineStr">
        <is>
          <t>1042-2016</t>
        </is>
      </c>
      <c r="B1045" s="25" t="n">
        <v>436077</v>
      </c>
      <c r="C1045" s="25" t="inlineStr">
        <is>
          <t>SUELO</t>
        </is>
      </c>
      <c r="G1045" s="25" t="inlineStr">
        <is>
          <t>escombros y residuos solidos que perjudican vivienda con humedad</t>
        </is>
      </c>
      <c r="I1045" s="25" t="inlineStr">
        <is>
          <t>DG</t>
        </is>
      </c>
      <c r="J1045" s="25" t="n">
        <v>30</v>
      </c>
      <c r="K1045" s="25" t="inlineStr">
        <is>
          <t>B</t>
        </is>
      </c>
      <c r="M1045" s="25" t="n">
        <v>32</v>
      </c>
      <c r="N1045" s="25" t="inlineStr">
        <is>
          <t>D</t>
        </is>
      </c>
      <c r="O1045" s="25" t="n">
        <v>14</v>
      </c>
      <c r="P1045" s="25" t="inlineStr">
        <is>
          <t>SUR</t>
        </is>
      </c>
      <c r="R1045" s="25" t="inlineStr">
        <is>
          <t>no reporta</t>
        </is>
      </c>
      <c r="S1045" s="25" t="inlineStr">
        <is>
          <t>no reporta</t>
        </is>
      </c>
      <c r="T1045" s="25" t="inlineStr">
        <is>
          <t>no reporta</t>
        </is>
      </c>
      <c r="U1045" s="25" t="inlineStr">
        <is>
          <t>no reporta</t>
        </is>
      </c>
      <c r="V1045" s="55" t="inlineStr">
        <is>
          <t xml:space="preserve">por determinar </t>
        </is>
      </c>
      <c r="AG1045" s="25">
        <f>CONCATENATE(W1045," ",X1045," ",Y1045," ",Z1045," ",AA1045," ",AB1045," ",AC1045," ",AD1045," ",AE1045," ",AF1045)</f>
        <v/>
      </c>
      <c r="AJ1045" s="25" t="inlineStr">
        <is>
          <t>Las Flores</t>
        </is>
      </c>
      <c r="AO1045" s="25" t="n">
        <v>3</v>
      </c>
      <c r="AP1045" s="34" t="n">
        <v>42711</v>
      </c>
      <c r="AQ1045" s="34" t="n">
        <v>42716</v>
      </c>
      <c r="AT1045" s="25" t="inlineStr">
        <is>
          <t>Auto de archivo</t>
        </is>
      </c>
      <c r="AU1045" s="25" t="inlineStr">
        <is>
          <t>Se remite a OOPP para que verifiquen la humedad que se observa es a raiz de una cuneta de una servidumbre de los interiores</t>
        </is>
      </c>
    </row>
    <row r="1046">
      <c r="A1046" s="25" t="inlineStr">
        <is>
          <t>1043-2016</t>
        </is>
      </c>
      <c r="B1046" s="25" t="n">
        <v>435250</v>
      </c>
      <c r="C1046" s="25" t="inlineStr">
        <is>
          <t>FLORA</t>
        </is>
      </c>
      <c r="G1046" s="25" t="inlineStr">
        <is>
          <t>en el predio numero 28 de la vereda pantanillo estan realizando roseria y zocola en retiros de afluente de la quebrada espiritu santo lo cual de acuerdo al P.O.T en zona de protección</t>
        </is>
      </c>
      <c r="S1046" s="25">
        <f>CONCATENATE(I1046," ",J1046," ",K1046," ",L1046," ",M1046," ",N1046," ",O1046," ",P1046," ",Q1046," ",R1046)</f>
        <v/>
      </c>
      <c r="AF1046" s="25" t="inlineStr">
        <is>
          <t xml:space="preserve">predio 28 vereda pantanillo </t>
        </is>
      </c>
      <c r="AG1046" s="25" t="inlineStr">
        <is>
          <t xml:space="preserve">predio 28 vereda pantanillo </t>
        </is>
      </c>
      <c r="AH1046" s="25" t="inlineStr">
        <is>
          <t xml:space="preserve">no reporta </t>
        </is>
      </c>
      <c r="AI1046" s="25" t="inlineStr">
        <is>
          <t xml:space="preserve">no reporta </t>
        </is>
      </c>
      <c r="AJ1046" s="25" t="inlineStr">
        <is>
          <t>Pantanillo</t>
        </is>
      </c>
      <c r="AK1046" s="25" t="inlineStr">
        <is>
          <t>Pantanillo</t>
        </is>
      </c>
      <c r="AO1046" s="25" t="n">
        <v>13</v>
      </c>
      <c r="AP1046" s="34" t="n">
        <v>42711</v>
      </c>
      <c r="AQ1046" s="34" t="n">
        <v>42719</v>
      </c>
      <c r="AT1046" s="25" t="inlineStr">
        <is>
          <t>auto de archivo</t>
        </is>
      </c>
    </row>
    <row r="1047">
      <c r="A1047" s="25" t="inlineStr">
        <is>
          <t>1044-2016</t>
        </is>
      </c>
      <c r="B1047" s="25" t="n">
        <v>435549</v>
      </c>
      <c r="C1047" s="25" t="inlineStr">
        <is>
          <t>FAUNA DOMÉSTICA</t>
        </is>
      </c>
      <c r="G1047" s="25" t="inlineStr">
        <is>
          <t>pollos en inadecuada tenencia, genera olores molestos a la comunidad.</t>
        </is>
      </c>
      <c r="H1047" s="25" t="inlineStr">
        <is>
          <t>Anonimo</t>
        </is>
      </c>
      <c r="R1047" s="25" t="inlineStr">
        <is>
          <t xml:space="preserve">no reporta </t>
        </is>
      </c>
      <c r="S1047" s="25">
        <f>CONCATENATE(I1047," ",J1047," ",K1047," ",L1047," ",M1047," ",N1047," ",O1047," ",P1047," ",Q1047," ",R1047)</f>
        <v/>
      </c>
      <c r="T1047" s="25" t="inlineStr">
        <is>
          <t xml:space="preserve">no reporta </t>
        </is>
      </c>
      <c r="U1047" s="25" t="inlineStr">
        <is>
          <t>no reporta</t>
        </is>
      </c>
      <c r="V1047" s="55" t="inlineStr">
        <is>
          <t>Jesus Maria - Esperanza</t>
        </is>
      </c>
      <c r="W1047" s="25" t="inlineStr">
        <is>
          <t>KR</t>
        </is>
      </c>
      <c r="X1047" s="25" t="n">
        <v>24</v>
      </c>
      <c r="Y1047" s="25" t="inlineStr">
        <is>
          <t>D</t>
        </is>
      </c>
      <c r="AA1047" s="25" t="n">
        <v>40</v>
      </c>
      <c r="AC1047" s="25" t="n">
        <v>180</v>
      </c>
      <c r="AD1047" s="25" t="inlineStr">
        <is>
          <t>SUR</t>
        </is>
      </c>
      <c r="AG1047" s="25">
        <f>CONCATENATE(W1047," ",X1047," ",Y1047," ",Z1047," ",AA1047," ",AB1047," ",AC1047," ",AD1047," ",AE1047," ",AF1047)</f>
        <v/>
      </c>
      <c r="AH1047" s="25" t="inlineStr">
        <is>
          <t xml:space="preserve">no reporta </t>
        </is>
      </c>
      <c r="AI1047" s="25" t="inlineStr">
        <is>
          <t xml:space="preserve">no reporta </t>
        </is>
      </c>
      <c r="AJ1047" s="25" t="inlineStr">
        <is>
          <t xml:space="preserve">La Mina </t>
        </is>
      </c>
      <c r="AO1047" s="25" t="n">
        <v>6</v>
      </c>
      <c r="AP1047" s="34" t="n">
        <v>42711</v>
      </c>
      <c r="AQ1047" s="34" t="n">
        <v>42714</v>
      </c>
      <c r="AT1047" s="25" t="inlineStr">
        <is>
          <t>Auto de archivo</t>
        </is>
      </c>
    </row>
    <row r="1048">
      <c r="A1048" s="25" t="inlineStr">
        <is>
          <t>1045-2016</t>
        </is>
      </c>
      <c r="B1048" s="25" t="n">
        <v>435786</v>
      </c>
      <c r="C1048" s="25" t="inlineStr">
        <is>
          <t>FAUNA SILVESTRE</t>
        </is>
      </c>
      <c r="G1048" s="25" t="inlineStr">
        <is>
          <t xml:space="preserve">entrega voluntaria de perico fisher </t>
        </is>
      </c>
      <c r="H1048" s="25" t="inlineStr">
        <is>
          <t xml:space="preserve">Jhon Mario Castañeda </t>
        </is>
      </c>
      <c r="I1048" s="25" t="inlineStr">
        <is>
          <t>CL</t>
        </is>
      </c>
      <c r="J1048" s="25" t="n">
        <v>40</v>
      </c>
      <c r="K1048" s="25" t="inlineStr">
        <is>
          <t>E</t>
        </is>
      </c>
      <c r="L1048" s="25" t="inlineStr">
        <is>
          <t>SUR</t>
        </is>
      </c>
      <c r="M1048" s="25" t="n">
        <v>30</v>
      </c>
      <c r="O1048" s="25" t="n">
        <v>56</v>
      </c>
      <c r="R1048" s="25" t="inlineStr">
        <is>
          <t xml:space="preserve">no reporta </t>
        </is>
      </c>
      <c r="S1048" s="25">
        <f>CONCATENATE(I1048," ",J1048," ",K1048," ",L1048," ",M1048," ",N1048," ",O1048," ",P1048," ",Q1048," ",R1048)</f>
        <v/>
      </c>
      <c r="T1048" s="25" t="n">
        <v>15382090</v>
      </c>
      <c r="U1048" s="25" t="n">
        <v>3321462</v>
      </c>
      <c r="V1048" s="55" t="inlineStr">
        <is>
          <t>efrain</t>
        </is>
      </c>
      <c r="AF1048" s="25" t="inlineStr">
        <is>
          <t xml:space="preserve">itagui </t>
        </is>
      </c>
      <c r="AG1048" s="25">
        <f>CONCATENATE(W1048," ",X1048," ",Y1048," ",Z1048," ",AA1048," ",AB1048," ",AC1048," ",AD1048," ",AE1048," ",AF1048)</f>
        <v/>
      </c>
      <c r="AH1048" s="25" t="inlineStr">
        <is>
          <t xml:space="preserve">no reporta </t>
        </is>
      </c>
      <c r="AI1048" s="25" t="inlineStr">
        <is>
          <t xml:space="preserve">no reporta </t>
        </is>
      </c>
      <c r="AJ1048" s="25" t="inlineStr">
        <is>
          <t xml:space="preserve">La Mina </t>
        </is>
      </c>
      <c r="AO1048" s="25" t="n">
        <v>6</v>
      </c>
      <c r="AP1048" s="34" t="n">
        <v>42711</v>
      </c>
      <c r="AQ1048" s="34" t="n">
        <v>42462</v>
      </c>
      <c r="AT1048" s="25" t="inlineStr">
        <is>
          <t>Auto de archivo</t>
        </is>
      </c>
    </row>
    <row r="1049">
      <c r="A1049" s="25" t="inlineStr">
        <is>
          <t>1046-2016</t>
        </is>
      </c>
      <c r="B1049" s="25" t="n">
        <v>435758</v>
      </c>
      <c r="C1049" s="25" t="inlineStr">
        <is>
          <t>FLORA</t>
        </is>
      </c>
      <c r="G1049" s="25" t="inlineStr">
        <is>
          <t xml:space="preserve">hay unos arboles que tiene la raiz muy podrida y esta en peligro de caer sobre mi casa favor llamar a la señora aura para quenos uestre donde esta el arbol </t>
        </is>
      </c>
      <c r="H1049" s="25" t="inlineStr">
        <is>
          <t>aura Rosa Castaño</t>
        </is>
      </c>
      <c r="S1049" s="25">
        <f>CONCATENATE(I1049," ",J1049," ",K1049," ",L1049," ",M1049," ",N1049," ",O1049," ",P1049," ",Q1049," ",R1049)</f>
        <v/>
      </c>
      <c r="T1049" s="25" t="inlineStr">
        <is>
          <t xml:space="preserve">no reporta </t>
        </is>
      </c>
      <c r="U1049" s="25" t="inlineStr">
        <is>
          <t>3860666 - 3206820330</t>
        </is>
      </c>
      <c r="V1049" s="55" t="inlineStr">
        <is>
          <t xml:space="preserve">por determinar </t>
        </is>
      </c>
      <c r="AG1049" s="25" t="inlineStr">
        <is>
          <t xml:space="preserve">sector la esperanza al pie de la virgen </t>
        </is>
      </c>
      <c r="AJ1049" s="25" t="inlineStr">
        <is>
          <t>inmaculada</t>
        </is>
      </c>
      <c r="AO1049" s="25" t="n">
        <v>5</v>
      </c>
      <c r="AP1049" s="34" t="n">
        <v>42711</v>
      </c>
      <c r="AQ1049" s="34" t="n">
        <v>42717</v>
      </c>
      <c r="AT1049" s="25" t="inlineStr">
        <is>
          <t>Auto de archivo</t>
        </is>
      </c>
    </row>
    <row r="1050">
      <c r="A1050" s="25" t="inlineStr">
        <is>
          <t>1047-2016</t>
        </is>
      </c>
      <c r="B1050" s="25" t="n">
        <v>157541</v>
      </c>
      <c r="C1050" s="25" t="inlineStr">
        <is>
          <t>FAUNA DOMÉSTICA</t>
        </is>
      </c>
      <c r="G1050" s="25" t="inlineStr">
        <is>
          <t>sensibilizacion sobre manejo adecuado de palomas</t>
        </is>
      </c>
      <c r="H1050" s="25" t="inlineStr">
        <is>
          <t xml:space="preserve">de oficio </t>
        </is>
      </c>
      <c r="S1050" s="25">
        <f>CONCATENATE(I1050," ",J1050," ",K1050," ",L1050," ",M1050," ",N1050," ",O1050," ",P1050," ",Q1050," ",R1050)</f>
        <v/>
      </c>
      <c r="V1050" s="55" t="inlineStr">
        <is>
          <t xml:space="preserve">por determinar </t>
        </is>
      </c>
      <c r="AG1050" s="25" t="inlineStr">
        <is>
          <t xml:space="preserve">plaza de mercado </t>
        </is>
      </c>
      <c r="AJ1050" s="25" t="inlineStr">
        <is>
          <t>Zona Centro</t>
        </is>
      </c>
      <c r="AO1050" s="25" t="n">
        <v>9</v>
      </c>
      <c r="AP1050" s="34" t="n">
        <v>42711</v>
      </c>
      <c r="AQ1050" s="34" t="n">
        <v>42503</v>
      </c>
      <c r="AT1050" s="25" t="inlineStr">
        <is>
          <t>Auto de archivo</t>
        </is>
      </c>
    </row>
    <row r="1051" customFormat="1" s="62">
      <c r="A1051" s="62" t="inlineStr">
        <is>
          <t>1048-2016</t>
        </is>
      </c>
      <c r="B1051" s="62" t="inlineStr">
        <is>
          <t>7968-1559</t>
        </is>
      </c>
      <c r="C1051" s="62" t="inlineStr">
        <is>
          <t>HÍDRICO</t>
        </is>
      </c>
      <c r="G1051" s="62" t="inlineStr">
        <is>
          <t>verificar retiro de 20 metros de la quebrada las brujas</t>
        </is>
      </c>
      <c r="H1051" s="62" t="inlineStr">
        <is>
          <t>de oficio</t>
        </is>
      </c>
      <c r="S1051" s="62">
        <f>CONCATENATE(I1051," ",J1051," ",K1051," ",L1051," ",M1051," ",N1051," ",O1051," ",P1051," ",Q1051," ",R1051)</f>
        <v/>
      </c>
      <c r="V1051" s="88" t="inlineStr">
        <is>
          <t xml:space="preserve">proyecto biocity epic </t>
        </is>
      </c>
      <c r="AG1051" s="62" t="inlineStr">
        <is>
          <t xml:space="preserve">proyecto biocity epic </t>
        </is>
      </c>
      <c r="AJ1051" s="62" t="inlineStr">
        <is>
          <t>Loma de las Brujas</t>
        </is>
      </c>
      <c r="AO1051" s="62" t="n">
        <v>5</v>
      </c>
      <c r="AP1051" s="83" t="n">
        <v>42711</v>
      </c>
      <c r="AQ1051" s="83" t="n">
        <v>43329</v>
      </c>
      <c r="AT1051" s="62" t="inlineStr">
        <is>
          <t>Auto de archivo</t>
        </is>
      </c>
      <c r="AV1051" s="92" t="n">
        <v>42992</v>
      </c>
      <c r="AW1051" s="82" t="inlineStr">
        <is>
          <t>santiago</t>
        </is>
      </c>
      <c r="AX1051" s="82" t="n"/>
      <c r="AY1051" s="82" t="n"/>
      <c r="AZ1051" s="82" t="n"/>
      <c r="BA1051" s="82" t="n"/>
      <c r="BB1051" s="82" t="n"/>
      <c r="BC1051" s="82" t="n"/>
      <c r="BD1051" s="82" t="n"/>
      <c r="BE1051" s="82" t="n"/>
      <c r="BF1051" s="82" t="n"/>
      <c r="BG1051" s="82" t="n"/>
      <c r="BH1051" s="82" t="n"/>
      <c r="BI1051" s="82" t="n"/>
      <c r="BJ1051" s="82" t="n"/>
      <c r="BK1051" s="82" t="n"/>
      <c r="BL1051" s="82" t="n"/>
      <c r="BM1051" s="82" t="n"/>
      <c r="BN1051" s="82" t="n"/>
      <c r="BO1051" s="82" t="n"/>
      <c r="BP1051" s="82" t="n"/>
      <c r="BQ1051" s="82" t="n"/>
      <c r="BR1051" s="82" t="n"/>
      <c r="BS1051" s="82" t="n"/>
      <c r="BT1051" s="82" t="n"/>
      <c r="BU1051" s="82" t="n"/>
      <c r="BV1051" s="82" t="n"/>
      <c r="BW1051" s="82" t="n"/>
      <c r="BX1051" s="82" t="n"/>
      <c r="BY1051" s="82" t="n"/>
      <c r="BZ1051" s="82" t="n"/>
      <c r="CA1051" s="82" t="n"/>
      <c r="CB1051" s="82" t="n"/>
      <c r="CC1051" s="82" t="n"/>
      <c r="CD1051" s="82" t="n"/>
      <c r="CE1051" s="82" t="n"/>
      <c r="CF1051" s="82" t="n"/>
      <c r="CG1051" s="82" t="n"/>
      <c r="CH1051" s="82" t="n"/>
    </row>
    <row r="1052">
      <c r="A1052" s="25" t="inlineStr">
        <is>
          <t>1049-2016</t>
        </is>
      </c>
      <c r="B1052" s="25" t="n">
        <v>434456</v>
      </c>
      <c r="C1052" s="25" t="inlineStr">
        <is>
          <t>AIRE</t>
        </is>
      </c>
      <c r="G1052" s="25" t="inlineStr">
        <is>
          <t>Quema en zona rural</t>
        </is>
      </c>
      <c r="H1052" s="25" t="inlineStr">
        <is>
          <t>de oficio</t>
        </is>
      </c>
      <c r="S1052" s="25">
        <f>CONCATENATE(I1052," ",J1052," ",K1052," ",L1052," ",M1052," ",N1052," ",O1052," ",P1052," ",Q1052," ",R1052)</f>
        <v/>
      </c>
      <c r="V1052" s="55" t="inlineStr">
        <is>
          <t>Sr. Ricardo - Finca los Alpes</t>
        </is>
      </c>
      <c r="AF1052" s="25" t="inlineStr">
        <is>
          <t>Finca los Alpes - pantanillo</t>
        </is>
      </c>
      <c r="AG1052" s="25">
        <f>CONCATENATE(W1052," ",X1052," ",Y1052," ",Z1052," ",AA1052," ",AB1052," ",AC1052," ",AD1052," ",AE1052," ",AF1052)</f>
        <v/>
      </c>
      <c r="AH1052" s="25" t="inlineStr">
        <is>
          <t>no reporta</t>
        </is>
      </c>
      <c r="AI1052" s="25" t="inlineStr">
        <is>
          <t>no reporta</t>
        </is>
      </c>
      <c r="AJ1052" s="25" t="inlineStr">
        <is>
          <t>Pantanillo</t>
        </is>
      </c>
      <c r="AO1052" s="25" t="n">
        <v>13</v>
      </c>
      <c r="AP1052" s="34" t="n">
        <v>42713</v>
      </c>
      <c r="AQ1052" s="34" t="n">
        <v>42702</v>
      </c>
      <c r="AT1052" s="25" t="inlineStr">
        <is>
          <t>Auto de archivo</t>
        </is>
      </c>
    </row>
    <row r="1053">
      <c r="A1053" s="25" t="inlineStr">
        <is>
          <t>1050-2016</t>
        </is>
      </c>
      <c r="B1053" s="25" t="n">
        <v>435113</v>
      </c>
      <c r="D1053" s="25" t="inlineStr">
        <is>
          <t>RESIDUO ESPECIAL</t>
        </is>
      </c>
      <c r="G1053" s="25" t="inlineStr">
        <is>
          <t xml:space="preserve">via publica sucia </t>
        </is>
      </c>
      <c r="H1053" s="25" t="inlineStr">
        <is>
          <t>de oficio</t>
        </is>
      </c>
      <c r="S1053" s="25">
        <f>CONCATENATE(I1053," ",J1053," ",K1053," ",L1053," ",M1053," ",N1053," ",O1053," ",P1053," ",Q1053," ",R1053)</f>
        <v/>
      </c>
      <c r="V1053" s="55" t="inlineStr">
        <is>
          <t xml:space="preserve">obra el paraiso </t>
        </is>
      </c>
      <c r="AG1053" s="25">
        <f>CONCATENATE(W1053," ",X1053," ",Y1053," ",Z1053," ",AA1053," ",AB1053," ",AC1053," ",AD1053," ",AE1053," ",AF1053)</f>
        <v/>
      </c>
      <c r="AH1053" s="25" t="inlineStr">
        <is>
          <t>900246080-0</t>
        </is>
      </c>
      <c r="AI1053" s="25" t="n">
        <v>3017606816</v>
      </c>
      <c r="AJ1053" s="25" t="inlineStr">
        <is>
          <t>Las Palmas</t>
        </is>
      </c>
      <c r="AO1053" s="25" t="n">
        <v>12</v>
      </c>
      <c r="AP1053" s="34" t="n">
        <v>42714</v>
      </c>
      <c r="AQ1053" s="34" t="n">
        <v>42705</v>
      </c>
      <c r="AT1053" s="25" t="inlineStr">
        <is>
          <t>Auto de archivo</t>
        </is>
      </c>
    </row>
    <row r="1054">
      <c r="A1054" s="25" t="inlineStr">
        <is>
          <t>1051-2016</t>
        </is>
      </c>
      <c r="B1054" s="25" t="n">
        <v>436936</v>
      </c>
      <c r="C1054" s="25" t="inlineStr">
        <is>
          <t>AIRE</t>
        </is>
      </c>
      <c r="G1054" s="25" t="inlineStr">
        <is>
          <t>empresa de trofeos ubicada al fondo de un parqueadero que perjudica a la comunidad por las emisiones molestas</t>
        </is>
      </c>
      <c r="H1054" s="25" t="inlineStr">
        <is>
          <t>Anonimo</t>
        </is>
      </c>
      <c r="I1054" s="25" t="inlineStr">
        <is>
          <t>KR</t>
        </is>
      </c>
      <c r="J1054" s="25" t="n">
        <v>41</v>
      </c>
      <c r="K1054" s="25" t="inlineStr">
        <is>
          <t>a</t>
        </is>
      </c>
      <c r="M1054" s="25" t="n">
        <v>44</v>
      </c>
      <c r="O1054" s="25" t="n">
        <v>33</v>
      </c>
      <c r="P1054" s="25" t="inlineStr">
        <is>
          <t>sur</t>
        </is>
      </c>
      <c r="S1054" s="25">
        <f>CONCATENATE(I1054," ",J1054," ",K1054," ",L1054," ",M1054," ",N1054," ",O1054," ",P1054," ",Q1054," ",R1054)</f>
        <v/>
      </c>
      <c r="V1054" s="55" t="inlineStr">
        <is>
          <t>empresa de trofeos</t>
        </is>
      </c>
      <c r="W1054" s="25" t="inlineStr">
        <is>
          <t>KR</t>
        </is>
      </c>
      <c r="X1054" s="25" t="n">
        <v>41</v>
      </c>
      <c r="AA1054" s="25" t="n">
        <v>44</v>
      </c>
      <c r="AC1054" s="25" t="n">
        <v>35</v>
      </c>
      <c r="AD1054" s="25" t="inlineStr">
        <is>
          <t>sur</t>
        </is>
      </c>
      <c r="AG1054" s="25">
        <f>CONCATENATE(W1054," ",X1054," ",Y1054," ",Z1054," ",AA1054," ",AB1054," ",AC1054," ",AD1054," ",AE1054," ",AF1054)</f>
        <v/>
      </c>
      <c r="AJ1054" s="25" t="inlineStr">
        <is>
          <t>el dorado</t>
        </is>
      </c>
      <c r="AO1054" s="25" t="n">
        <v>7</v>
      </c>
      <c r="AP1054" s="34" t="n">
        <v>42714</v>
      </c>
      <c r="AQ1054" s="34" t="n">
        <v>42726</v>
      </c>
      <c r="AT1054" s="25" t="inlineStr">
        <is>
          <t>Auto de archivo</t>
        </is>
      </c>
    </row>
    <row r="1055">
      <c r="A1055" s="25" t="inlineStr">
        <is>
          <t>1052-2016</t>
        </is>
      </c>
      <c r="B1055" s="54" t="n"/>
      <c r="C1055" s="25" t="inlineStr">
        <is>
          <t>HÍDRICO</t>
        </is>
      </c>
      <c r="G1055" s="25" t="inlineStr">
        <is>
          <t>vertimiento de fluidos con mezcla de cemento al humedal del trianon</t>
        </is>
      </c>
      <c r="H1055" s="25" t="inlineStr">
        <is>
          <t>ecohumedales</t>
        </is>
      </c>
      <c r="I1055" s="25" t="inlineStr">
        <is>
          <t>KR</t>
        </is>
      </c>
      <c r="J1055" s="25" t="n">
        <v>40</v>
      </c>
      <c r="K1055" s="25" t="inlineStr">
        <is>
          <t>a</t>
        </is>
      </c>
      <c r="M1055" s="25" t="n">
        <v>46</v>
      </c>
      <c r="N1055" s="25" t="inlineStr">
        <is>
          <t>e</t>
        </is>
      </c>
      <c r="O1055" s="25" t="n">
        <v>23</v>
      </c>
      <c r="P1055" s="25" t="inlineStr">
        <is>
          <t>sur</t>
        </is>
      </c>
      <c r="Q1055" s="25" t="n">
        <v>2</v>
      </c>
      <c r="R1055" s="25" t="n">
        <v>504</v>
      </c>
      <c r="S1055" s="25">
        <f>CONCATENATE(I1055," ",J1055," ",K1055," ",L1055," ",M1055," ",N1055," ",O1055," ",P1055," ",Q1055," ",R1055)</f>
        <v/>
      </c>
      <c r="U1055" s="25" t="n">
        <v>3342718</v>
      </c>
      <c r="V1055" s="55" t="inlineStr">
        <is>
          <t>antillas del sur</t>
        </is>
      </c>
      <c r="W1055" s="25" t="inlineStr">
        <is>
          <t>CL</t>
        </is>
      </c>
      <c r="X1055" s="25" t="n">
        <v>45</v>
      </c>
      <c r="Y1055" s="25" t="inlineStr">
        <is>
          <t>b</t>
        </is>
      </c>
      <c r="Z1055" s="25" t="inlineStr">
        <is>
          <t>sur</t>
        </is>
      </c>
      <c r="AA1055" s="25" t="n">
        <v>38</v>
      </c>
      <c r="AC1055" s="25" t="n">
        <v>15</v>
      </c>
      <c r="AG1055" s="25">
        <f>CONCATENATE(W1055," ",X1055," ",Y1055," ",Z1055," ",AA1055," ",AB1055," ",AC1055," ",AD1055," ",AE1055," ",AF1055)</f>
        <v/>
      </c>
      <c r="AJ1055" s="25" t="inlineStr">
        <is>
          <t>El Trianón</t>
        </is>
      </c>
      <c r="AO1055" s="25" t="n">
        <v>7</v>
      </c>
      <c r="AP1055" s="34" t="n">
        <v>42714</v>
      </c>
      <c r="AQ1055" s="34" t="n">
        <v>42391</v>
      </c>
      <c r="AS1055" s="25" t="inlineStr">
        <is>
          <t>Comparendo ambiental</t>
        </is>
      </c>
      <c r="AT1055" s="25" t="inlineStr">
        <is>
          <t>Auto de archivo</t>
        </is>
      </c>
    </row>
    <row r="1056">
      <c r="A1056" s="25" t="inlineStr">
        <is>
          <t>1053-2016</t>
        </is>
      </c>
      <c r="B1056" s="25" t="inlineStr">
        <is>
          <t>160SAE1610-3445</t>
        </is>
      </c>
      <c r="C1056" s="25" t="inlineStr">
        <is>
          <t>HÍDRICO</t>
        </is>
      </c>
      <c r="G1056" s="25" t="inlineStr">
        <is>
          <t xml:space="preserve">CONCESION DE AGUA </t>
        </is>
      </c>
      <c r="H1056" s="25" t="inlineStr">
        <is>
          <t>oficio</t>
        </is>
      </c>
      <c r="S1056" s="25">
        <f>CONCATENATE(I1056," ",J1056," ",K1056," ",L1056," ",M1056," ",N1056," ",O1056," ",P1056," ",Q1056," ",R1056)</f>
        <v/>
      </c>
      <c r="V1056" s="55" t="inlineStr">
        <is>
          <t>edgar alonso velasquez toro</t>
        </is>
      </c>
      <c r="AG1056" s="25">
        <f>CONCATENATE(W1056," ",X1056," ",Y1056," ",Z1056," ",AA1056," ",AB1056," ",AC1056," ",AD1056," ",AE1056," ",AF1056)</f>
        <v/>
      </c>
      <c r="AH1056" s="25" t="n">
        <v>71587134</v>
      </c>
      <c r="AJ1056" s="25" t="inlineStr">
        <is>
          <t>Santa Catalina</t>
        </is>
      </c>
      <c r="AP1056" s="34" t="n">
        <v>42714</v>
      </c>
      <c r="AQ1056" s="34" t="n">
        <v>42713</v>
      </c>
      <c r="AT1056" s="25" t="inlineStr">
        <is>
          <t>Auto de archivo</t>
        </is>
      </c>
    </row>
    <row r="1057">
      <c r="A1057" s="25" t="inlineStr">
        <is>
          <t>1054-2016</t>
        </is>
      </c>
      <c r="B1057" s="25" t="n">
        <v>435279</v>
      </c>
      <c r="D1057" s="25" t="inlineStr">
        <is>
          <t>MATERIALES DE CONSTRUCCIÓN</t>
        </is>
      </c>
      <c r="G1057" s="25" t="inlineStr">
        <is>
          <t>Contaminacion de la via por salida de materiales del proyecto.</t>
        </is>
      </c>
      <c r="H1057" s="25" t="inlineStr">
        <is>
          <t>de oficio</t>
        </is>
      </c>
      <c r="S1057" s="25">
        <f>CONCATENATE(I1057," ",J1057," ",K1057," ",L1057," ",M1057," ",N1057," ",O1057," ",P1057," ",Q1057," ",R1057)</f>
        <v/>
      </c>
      <c r="V1057" s="55" t="inlineStr">
        <is>
          <t>Consorcio Proa.</t>
        </is>
      </c>
      <c r="AF1057" s="25" t="inlineStr">
        <is>
          <t>Alto de Misael</t>
        </is>
      </c>
      <c r="AG1057" s="25">
        <f>CONCATENATE(W1057," ",X1057," ",Y1057," ",Z1057," ",AA1057," ",AB1057," ",AC1057," ",AD1057," ",AE1057," ",AF1057)</f>
        <v/>
      </c>
      <c r="AJ1057" s="25" t="inlineStr">
        <is>
          <t>Alto de Misael</t>
        </is>
      </c>
      <c r="AO1057" s="25" t="n">
        <v>3</v>
      </c>
      <c r="AP1057" s="34" t="n">
        <v>42716</v>
      </c>
      <c r="AQ1057" s="34" t="n">
        <v>42717</v>
      </c>
      <c r="AT1057" s="25" t="inlineStr">
        <is>
          <t>Auto de archivo</t>
        </is>
      </c>
      <c r="AU1057" s="25" t="inlineStr">
        <is>
          <t>Se presentan a decargos.</t>
        </is>
      </c>
    </row>
    <row r="1058">
      <c r="A1058" s="25" t="inlineStr">
        <is>
          <t>1055-2016</t>
        </is>
      </c>
      <c r="B1058" s="25" t="n">
        <v>438652</v>
      </c>
      <c r="C1058" s="25" t="inlineStr">
        <is>
          <t>FAUNA DOMÉSTICA</t>
        </is>
      </c>
      <c r="G1058" s="25" t="inlineStr">
        <is>
          <t>el perro de propiedad de la señora Tatiana Muñoz Garcia ataco a mi hijo simon valderrama mesa de 11 años, este perro es de raza pitbull, el perro anda suelto sin bozal y sin trailla en la unidad. La administracion le ha lmado la atencion en varias veces y ella hace caso omiso</t>
        </is>
      </c>
      <c r="I1058" s="25" t="inlineStr">
        <is>
          <t>CL</t>
        </is>
      </c>
      <c r="J1058" s="25" t="n">
        <v>45</v>
      </c>
      <c r="K1058" s="25" t="inlineStr">
        <is>
          <t>A</t>
        </is>
      </c>
      <c r="L1058" s="25" t="inlineStr">
        <is>
          <t>SUR</t>
        </is>
      </c>
      <c r="M1058" s="25" t="n">
        <v>39</v>
      </c>
      <c r="N1058" s="25" t="inlineStr">
        <is>
          <t>B</t>
        </is>
      </c>
      <c r="O1058" s="25" t="n">
        <v>190</v>
      </c>
      <c r="R1058" s="25" t="inlineStr">
        <is>
          <t xml:space="preserve">no reporta </t>
        </is>
      </c>
      <c r="S1058" s="25">
        <f>CONCATENATE(I1058," ",J1058," ",K1058," ",L1058," ",M1058," ",N1058," ",O1058," ",P1058," ",Q1058," ",R1058)</f>
        <v/>
      </c>
      <c r="U1058" s="25" t="inlineStr">
        <is>
          <t>3194576681 - 5580127</t>
        </is>
      </c>
      <c r="V1058" s="55" t="inlineStr">
        <is>
          <t xml:space="preserve">Tatian Muñoz Garcia </t>
        </is>
      </c>
      <c r="W1058" s="25" t="inlineStr">
        <is>
          <t>CL</t>
        </is>
      </c>
      <c r="X1058" s="25" t="n">
        <v>45</v>
      </c>
      <c r="Y1058" s="25" t="inlineStr">
        <is>
          <t>A</t>
        </is>
      </c>
      <c r="Z1058" s="25" t="inlineStr">
        <is>
          <t>SUR</t>
        </is>
      </c>
      <c r="AA1058" s="25" t="n">
        <v>39</v>
      </c>
      <c r="AB1058" s="25" t="inlineStr">
        <is>
          <t>B</t>
        </is>
      </c>
      <c r="AC1058" s="25" t="n">
        <v>190</v>
      </c>
      <c r="AG1058" s="25">
        <f>CONCATENATE(W1058," ",X1058," ",Y1058," ",Z1058," ",AA1058," ",AB1058," ",AC1058," ",AD1058," ",AE1058," ",AF1058)</f>
        <v/>
      </c>
      <c r="AJ1058" s="25" t="inlineStr">
        <is>
          <t>El Dorado</t>
        </is>
      </c>
      <c r="AO1058" s="25" t="n">
        <v>7</v>
      </c>
      <c r="AP1058" s="34" t="n">
        <v>42719</v>
      </c>
      <c r="AQ1058" s="34" t="n">
        <v>42721</v>
      </c>
      <c r="AT1058" s="25" t="inlineStr">
        <is>
          <t>Auto de archivo</t>
        </is>
      </c>
    </row>
    <row r="1059">
      <c r="A1059" s="25" t="inlineStr">
        <is>
          <t>1056-2016</t>
        </is>
      </c>
      <c r="B1059" s="25" t="n">
        <v>435129</v>
      </c>
      <c r="C1059" s="25" t="inlineStr">
        <is>
          <t>FLORA</t>
        </is>
      </c>
      <c r="G1059" s="25" t="inlineStr">
        <is>
          <t>posible corte e guaduas sin autorizacion al interior del predio privado.</t>
        </is>
      </c>
      <c r="H1059" s="25" t="inlineStr">
        <is>
          <t xml:space="preserve">conjunto flores de la colina 3 </t>
        </is>
      </c>
      <c r="I1059" s="25" t="inlineStr">
        <is>
          <t>CL</t>
        </is>
      </c>
      <c r="J1059" s="25" t="n">
        <v>41</v>
      </c>
      <c r="K1059" s="25" t="inlineStr">
        <is>
          <t>B</t>
        </is>
      </c>
      <c r="L1059" s="25" t="inlineStr">
        <is>
          <t>SUR</t>
        </is>
      </c>
      <c r="M1059" s="25" t="n">
        <v>34</v>
      </c>
      <c r="O1059" s="25" t="n">
        <v>50</v>
      </c>
      <c r="S1059" s="25">
        <f>CONCATENATE(I1059," ",J1059," ",K1059," ",L1059," ",M1059," ",N1059," ",O1059," ",P1059," ",Q1059," ",R1059)</f>
        <v/>
      </c>
      <c r="T1059" s="25" t="inlineStr">
        <is>
          <t>811043645-7</t>
        </is>
      </c>
      <c r="V1059" s="55" t="inlineStr">
        <is>
          <t xml:space="preserve">Evangelina Escobar </t>
        </is>
      </c>
      <c r="AF1059" s="25" t="inlineStr">
        <is>
          <t>contiguo a la direccion del peticionario</t>
        </is>
      </c>
      <c r="AG1059" s="25">
        <f>CONCATENATE(W1059," ",X1059," ",Y1059," ",Z1059," ",AA1059," ",AB1059," ",AC1059," ",AD1059," ",AE1059," ",AF1059)</f>
        <v/>
      </c>
      <c r="AJ1059" s="25" t="inlineStr">
        <is>
          <t>El Dorado</t>
        </is>
      </c>
      <c r="AO1059" s="25" t="n">
        <v>7</v>
      </c>
      <c r="AP1059" s="34" t="n">
        <v>42719</v>
      </c>
      <c r="AQ1059" s="34" t="n">
        <v>42726</v>
      </c>
      <c r="AT1059" s="25" t="inlineStr">
        <is>
          <t>auto de archivo</t>
        </is>
      </c>
    </row>
    <row r="1060">
      <c r="A1060" s="25" t="inlineStr">
        <is>
          <t>1057-2016</t>
        </is>
      </c>
      <c r="B1060" s="25" t="inlineStr">
        <is>
          <t>434455-438415</t>
        </is>
      </c>
      <c r="C1060" s="25" t="inlineStr">
        <is>
          <t>FAUNA DOMÉSTICA</t>
        </is>
      </c>
      <c r="G1060" s="25" t="inlineStr">
        <is>
          <t>en el restaurante la mayoria tienen cerdos de ceba, no aguantan los olores y el ruido generado por los cerdos.</t>
        </is>
      </c>
      <c r="H1060" s="25" t="inlineStr">
        <is>
          <t>Maria Nully Velasquez</t>
        </is>
      </c>
      <c r="I1060" s="25" t="inlineStr">
        <is>
          <t>KR</t>
        </is>
      </c>
      <c r="J1060" s="25" t="n">
        <v>25</v>
      </c>
      <c r="K1060" s="25" t="inlineStr">
        <is>
          <t>A</t>
        </is>
      </c>
      <c r="M1060" s="25" t="n">
        <v>36</v>
      </c>
      <c r="N1060" s="25" t="inlineStr">
        <is>
          <t>D</t>
        </is>
      </c>
      <c r="O1060" s="25" t="n">
        <v>138</v>
      </c>
      <c r="P1060" s="25" t="inlineStr">
        <is>
          <t>SUR</t>
        </is>
      </c>
      <c r="S1060" s="25">
        <f>CONCATENATE(I1060," ",J1060," ",K1060," ",L1060," ",M1060," ",N1060," ",O1060," ",P1060," ",Q1060," ",R1060)</f>
        <v/>
      </c>
      <c r="T1060" s="25" t="n">
        <v>21316995</v>
      </c>
      <c r="U1060" s="25" t="inlineStr">
        <is>
          <t>3360363-3008077812</t>
        </is>
      </c>
      <c r="V1060" s="55" t="inlineStr">
        <is>
          <t xml:space="preserve">restaurante la mayoria </t>
        </is>
      </c>
      <c r="AG1060" s="25" t="inlineStr">
        <is>
          <t xml:space="preserve">loma del escobero, curva del guayabo </t>
        </is>
      </c>
      <c r="AJ1060" s="25" t="inlineStr">
        <is>
          <t>El Escobero</t>
        </is>
      </c>
      <c r="AO1060" s="25" t="n">
        <v>10</v>
      </c>
      <c r="AP1060" s="34" t="n">
        <v>42719</v>
      </c>
      <c r="AQ1060" s="34" t="n">
        <v>42719</v>
      </c>
      <c r="AT1060" s="25" t="inlineStr">
        <is>
          <t>Auto de archivo</t>
        </is>
      </c>
    </row>
    <row r="1061">
      <c r="A1061" s="25" t="inlineStr">
        <is>
          <t>1058-2016</t>
        </is>
      </c>
      <c r="B1061" s="25" t="n">
        <v>429983</v>
      </c>
      <c r="C1061" s="25" t="inlineStr">
        <is>
          <t>FLORA</t>
        </is>
      </c>
      <c r="G1061" s="25" t="inlineStr">
        <is>
          <t>en la vereda la esperanza ceca a la segunda virgen a mano izquierda hay unos arboles en riesgo, llmara a la solicitante que ella les indicara donde vive.</t>
        </is>
      </c>
      <c r="H1061" s="25" t="inlineStr">
        <is>
          <t>Dora Luz MOrales</t>
        </is>
      </c>
      <c r="S1061" s="25" t="inlineStr">
        <is>
          <t>vereda la esperanza</t>
        </is>
      </c>
      <c r="T1061" s="25" t="n">
        <v>21954349</v>
      </c>
      <c r="U1061" s="25" t="n">
        <v>3206316620</v>
      </c>
      <c r="V1061" s="55" t="inlineStr">
        <is>
          <t>Silvia Cano</t>
        </is>
      </c>
      <c r="AG1061" s="25" t="inlineStr">
        <is>
          <t xml:space="preserve">sector la esperanza al pie de la virgen </t>
        </is>
      </c>
      <c r="AI1061" s="25" t="n">
        <v>3860171</v>
      </c>
      <c r="AJ1061" s="25" t="inlineStr">
        <is>
          <t>Las Palmas</t>
        </is>
      </c>
      <c r="AO1061" s="25" t="n">
        <v>12</v>
      </c>
      <c r="AP1061" s="34" t="n">
        <v>42719</v>
      </c>
      <c r="AQ1061" s="34" t="n">
        <v>42709</v>
      </c>
      <c r="AT1061" s="25" t="inlineStr">
        <is>
          <t>Auto de archivo</t>
        </is>
      </c>
    </row>
    <row r="1062">
      <c r="A1062" s="25" t="inlineStr">
        <is>
          <t>1059-2016</t>
        </is>
      </c>
      <c r="B1062" s="25" t="n">
        <v>438131</v>
      </c>
      <c r="C1062" s="25" t="inlineStr">
        <is>
          <t>SUELO</t>
        </is>
      </c>
      <c r="D1062" s="25" t="inlineStr">
        <is>
          <t>ESCOMBROS</t>
        </is>
      </c>
      <c r="E1062" s="25" t="n">
        <v>3</v>
      </c>
      <c r="G1062" s="25" t="inlineStr">
        <is>
          <t>escombros y material de construccion en vía publica</t>
        </is>
      </c>
      <c r="H1062" s="25" t="inlineStr">
        <is>
          <t>de oficio</t>
        </is>
      </c>
      <c r="S1062" s="25">
        <f>CONCATENATE(I1062," ",J1062," ",K1062," ",L1062," ",M1062," ",N1062," ",O1062," ",P1062," ",Q1062," ",R1062)</f>
        <v/>
      </c>
      <c r="V1062" s="55" t="inlineStr">
        <is>
          <t xml:space="preserve">Jose Oscar Rios </t>
        </is>
      </c>
      <c r="W1062" s="25" t="inlineStr">
        <is>
          <t>KR</t>
        </is>
      </c>
      <c r="X1062" s="25" t="n">
        <v>31</v>
      </c>
      <c r="Y1062" s="25" t="inlineStr">
        <is>
          <t>F</t>
        </is>
      </c>
      <c r="AA1062" s="25" t="n">
        <v>40</v>
      </c>
      <c r="AB1062" s="25" t="inlineStr">
        <is>
          <t>E</t>
        </is>
      </c>
      <c r="AC1062" s="25" t="n">
        <v>38</v>
      </c>
      <c r="AD1062" s="25" t="inlineStr">
        <is>
          <t>SUR</t>
        </is>
      </c>
      <c r="AG1062" s="25">
        <f>CONCATENATE(W1062," ",X1062," ",Y1062," ",Z1062," ",AA1062," ",AB1062," ",AC1062," ",AD1062," ",AE1062," ",AF1062)</f>
        <v/>
      </c>
      <c r="AH1062" s="25" t="n">
        <v>8259749</v>
      </c>
      <c r="AI1062" s="25" t="n">
        <v>3340456</v>
      </c>
      <c r="AJ1062" s="25" t="inlineStr">
        <is>
          <t>San José</t>
        </is>
      </c>
      <c r="AO1062" s="25" t="n">
        <v>6</v>
      </c>
      <c r="AP1062" s="34" t="n">
        <v>42719</v>
      </c>
      <c r="AQ1062" s="34" t="n">
        <v>42716</v>
      </c>
      <c r="AS1062" s="25" t="inlineStr">
        <is>
          <t>Comparendo ambiental</t>
        </is>
      </c>
      <c r="AT1062" s="25" t="inlineStr">
        <is>
          <t>auto de archivo</t>
        </is>
      </c>
      <c r="AU1062" s="25" t="inlineStr">
        <is>
          <t>Actividad pedagógica</t>
        </is>
      </c>
    </row>
    <row r="1063">
      <c r="A1063" s="25" t="inlineStr">
        <is>
          <t>1060-2016</t>
        </is>
      </c>
      <c r="B1063" s="25" t="inlineStr">
        <is>
          <t>438134 - 0393854 - 0000854 - 0035484 - 0037561</t>
        </is>
      </c>
      <c r="C1063" s="25" t="inlineStr">
        <is>
          <t>HÍDRICO</t>
        </is>
      </c>
      <c r="F1063" s="25" t="inlineStr">
        <is>
          <t>Proyecto O´Clock</t>
        </is>
      </c>
      <c r="G1063" s="25" t="inlineStr">
        <is>
          <t>verificacion retiro de la quebrada la zuñiga - control ambiental de obra</t>
        </is>
      </c>
      <c r="H1063" s="25" t="inlineStr">
        <is>
          <t>de oficio</t>
        </is>
      </c>
      <c r="S1063" s="25">
        <f>CONCATENATE(I1063," ",J1063," ",K1063," ",L1063," ",M1063," ",N1063," ",O1063," ",P1063," ",Q1063," ",R1063)</f>
        <v/>
      </c>
      <c r="V1063" s="55" t="inlineStr">
        <is>
          <t>Proyecto O'Clock - Jorge Gonzalez Ingenieros</t>
        </is>
      </c>
      <c r="W1063" s="25" t="inlineStr">
        <is>
          <t>CL</t>
        </is>
      </c>
      <c r="X1063" s="25" t="n">
        <v>23</v>
      </c>
      <c r="Y1063" s="25" t="inlineStr">
        <is>
          <t>F</t>
        </is>
      </c>
      <c r="AA1063" s="25" t="n">
        <v>42</v>
      </c>
      <c r="AB1063" s="25" t="inlineStr">
        <is>
          <t>B</t>
        </is>
      </c>
      <c r="AC1063" s="25" t="n">
        <v>66</v>
      </c>
      <c r="AG1063" s="25">
        <f>CONCATENATE(W1063," ",X1063," ",Y1063," ",Z1063," ",AA1063," ",AB1063," ",AC1063," ",AD1063," ",AE1063," ",AF1063)</f>
        <v/>
      </c>
      <c r="AH1063" s="25" t="inlineStr">
        <is>
          <t>900788594-1</t>
        </is>
      </c>
      <c r="AI1063" s="25" t="n">
        <v>3332845</v>
      </c>
      <c r="AJ1063" s="25" t="inlineStr">
        <is>
          <t>Bosques de Zuñiga</t>
        </is>
      </c>
      <c r="AO1063" s="25" t="n">
        <v>2</v>
      </c>
      <c r="AP1063" s="34" t="n">
        <v>42719</v>
      </c>
      <c r="AQ1063" s="34" t="n">
        <v>42952</v>
      </c>
      <c r="AS1063" s="25" t="inlineStr">
        <is>
          <t>Acta de compromiso</t>
        </is>
      </c>
      <c r="AT1063" s="25" t="inlineStr">
        <is>
          <t>auto de archivo</t>
        </is>
      </c>
    </row>
    <row r="1064">
      <c r="A1064" s="25" t="inlineStr">
        <is>
          <t>1061-2016</t>
        </is>
      </c>
      <c r="B1064" s="25" t="n">
        <v>340564</v>
      </c>
      <c r="C1064" s="25" t="inlineStr">
        <is>
          <t>HÍDRICO</t>
        </is>
      </c>
      <c r="G1064" s="25" t="inlineStr">
        <is>
          <t xml:space="preserve">hay un vertimiento a la quebrada </t>
        </is>
      </c>
      <c r="H1064" s="25" t="inlineStr">
        <is>
          <t xml:space="preserve">Fabio Garces </t>
        </is>
      </c>
      <c r="S1064" s="25">
        <f>CONCATENATE(I1064," ",J1064," ",K1064," ",L1064," ",M1064," ",N1064," ",O1064," ",P1064," ",Q1064," ",R1064)</f>
        <v/>
      </c>
      <c r="T1064" s="25" t="n">
        <v>71270426</v>
      </c>
      <c r="U1064" s="25" t="n">
        <v>3067428</v>
      </c>
      <c r="V1064" s="55" t="inlineStr">
        <is>
          <t>no reporta</t>
        </is>
      </c>
      <c r="W1064" s="25" t="inlineStr">
        <is>
          <t>KR</t>
        </is>
      </c>
      <c r="X1064" s="25" t="n">
        <v>27</v>
      </c>
      <c r="AA1064" s="25" t="n">
        <v>23</v>
      </c>
      <c r="AC1064" s="25" t="n">
        <v>126</v>
      </c>
      <c r="AD1064" s="25" t="inlineStr">
        <is>
          <t>SUR</t>
        </is>
      </c>
      <c r="AG1064" s="25">
        <f>CONCATENATE(W1064," ",X1064," ",Y1064," ",Z1064," ",AA1064," ",AB1064," ",AC1064," ",AD1064," ",AE1064," ",AF1064)</f>
        <v/>
      </c>
      <c r="AH1064" s="25" t="inlineStr">
        <is>
          <t xml:space="preserve">no reporta </t>
        </is>
      </c>
      <c r="AI1064" s="25" t="inlineStr">
        <is>
          <t>no reporta</t>
        </is>
      </c>
      <c r="AJ1064" s="25" t="inlineStr">
        <is>
          <t>El Escobero</t>
        </is>
      </c>
      <c r="AO1064" s="25" t="n">
        <v>10</v>
      </c>
      <c r="AP1064" s="34" t="n">
        <v>42719</v>
      </c>
      <c r="AQ1064" s="34" t="n">
        <v>42717</v>
      </c>
      <c r="AT1064" s="25" t="inlineStr">
        <is>
          <t>Auto de archivo</t>
        </is>
      </c>
    </row>
    <row r="1065">
      <c r="A1065" s="25" t="inlineStr">
        <is>
          <t>1062-2016</t>
        </is>
      </c>
      <c r="B1065" s="25" t="n">
        <v>437043</v>
      </c>
      <c r="C1065" s="25" t="inlineStr">
        <is>
          <t>FLORA</t>
        </is>
      </c>
      <c r="G1065" s="25" t="inlineStr">
        <is>
          <t>hay unos arboles que estan en riesgo</t>
        </is>
      </c>
      <c r="H1065" s="25" t="inlineStr">
        <is>
          <t>olga cecilia restrepo</t>
        </is>
      </c>
      <c r="R1065" s="25" t="inlineStr">
        <is>
          <t>no reporta</t>
        </is>
      </c>
      <c r="S1065" s="25">
        <f>CONCATENATE(I1065," ",J1065," ",K1065," ",L1065," ",M1065," ",N1065," ",O1065," ",P1065," ",Q1065," ",R1065)</f>
        <v/>
      </c>
      <c r="T1065" s="25" t="inlineStr">
        <is>
          <t>no reporta</t>
        </is>
      </c>
      <c r="U1065" s="25" t="n">
        <v>3336216</v>
      </c>
      <c r="V1065" s="55" t="inlineStr">
        <is>
          <t>Edificio el cortijo - Nohelia Arango</t>
        </is>
      </c>
      <c r="W1065" s="25" t="inlineStr">
        <is>
          <t>KR</t>
        </is>
      </c>
      <c r="X1065" s="25" t="n">
        <v>26</v>
      </c>
      <c r="Y1065" s="25" t="inlineStr">
        <is>
          <t>AA</t>
        </is>
      </c>
      <c r="Z1065" s="25" t="inlineStr">
        <is>
          <t>SUR</t>
        </is>
      </c>
      <c r="AA1065" s="25" t="n">
        <v>41</v>
      </c>
      <c r="AB1065" s="25" t="inlineStr">
        <is>
          <t>B</t>
        </is>
      </c>
      <c r="AC1065" s="25" t="n">
        <v>1</v>
      </c>
      <c r="AG1065" s="25">
        <f>CONCATENATE(W1065," ",X1065," ",Y1065," ",Z1065," ",AA1065," ",AB1065," ",AC1065," ",AD1065," ",AE1065," ",AF1065)</f>
        <v/>
      </c>
      <c r="AH1065" s="25" t="inlineStr">
        <is>
          <t>no reporta</t>
        </is>
      </c>
      <c r="AP1065" s="34" t="n">
        <v>42719</v>
      </c>
      <c r="AQ1065" s="34" t="n">
        <v>42785</v>
      </c>
      <c r="AT1065" s="25" t="inlineStr">
        <is>
          <t>Auto de archivo</t>
        </is>
      </c>
    </row>
    <row r="1066">
      <c r="A1066" s="25" t="inlineStr">
        <is>
          <t>1063-2016</t>
        </is>
      </c>
      <c r="B1066" s="54" t="n"/>
      <c r="C1066" s="25" t="inlineStr">
        <is>
          <t>FLORA</t>
        </is>
      </c>
      <c r="G1066" s="25" t="inlineStr">
        <is>
          <t>arbol en riesgo</t>
        </is>
      </c>
      <c r="H1066" s="25" t="inlineStr">
        <is>
          <t>comunidad</t>
        </is>
      </c>
      <c r="R1066" s="25" t="inlineStr">
        <is>
          <t xml:space="preserve">no reporta </t>
        </is>
      </c>
      <c r="S1066" s="25">
        <f>CONCATENATE(I1066," ",J1066," ",K1066," ",L1066," ",M1066," ",N1066," ",O1066," ",P1066," ",Q1066," ",R1066)</f>
        <v/>
      </c>
      <c r="T1066" s="25" t="inlineStr">
        <is>
          <t>no reporta</t>
        </is>
      </c>
      <c r="U1066" s="25" t="inlineStr">
        <is>
          <t>no reporta</t>
        </is>
      </c>
      <c r="V1066" s="55" t="inlineStr">
        <is>
          <t>el portal del norte</t>
        </is>
      </c>
      <c r="W1066" s="25" t="inlineStr">
        <is>
          <t>KR</t>
        </is>
      </c>
      <c r="X1066" s="25" t="n">
        <v>47</v>
      </c>
      <c r="Z1066" s="25" t="inlineStr">
        <is>
          <t>SUR</t>
        </is>
      </c>
      <c r="AA1066" s="25" t="n">
        <v>32</v>
      </c>
      <c r="AC1066" s="25" t="n">
        <v>64</v>
      </c>
      <c r="AG1066" s="25">
        <f>CONCATENATE(W1066," ",X1066," ",Y1066," ",Z1066," ",AA1066," ",AB1066," ",AC1066," ",AD1066," ",AE1066," ",AF1066)</f>
        <v/>
      </c>
      <c r="AH1066" s="25" t="inlineStr">
        <is>
          <t>no reporta</t>
        </is>
      </c>
      <c r="AI1066" s="25" t="inlineStr">
        <is>
          <t>no reporta</t>
        </is>
      </c>
      <c r="AP1066" s="34" t="n">
        <v>42719</v>
      </c>
      <c r="AQ1066" s="34" t="n">
        <v>42721</v>
      </c>
      <c r="AT1066" s="25" t="inlineStr">
        <is>
          <t>Auto de archivo</t>
        </is>
      </c>
    </row>
    <row r="1067">
      <c r="A1067" s="25" t="inlineStr">
        <is>
          <t>1064-2016</t>
        </is>
      </c>
      <c r="B1067" s="25" t="inlineStr">
        <is>
          <t>157213 - 14916</t>
        </is>
      </c>
      <c r="C1067" s="25" t="inlineStr">
        <is>
          <t>LOTE-PREDIO</t>
        </is>
      </c>
      <c r="G1067" s="25" t="inlineStr">
        <is>
          <t>Falta de mantenimiento en obras de drenaje, movimiento en masa de taludes</t>
        </is>
      </c>
      <c r="H1067" s="25" t="inlineStr">
        <is>
          <t>de oficio</t>
        </is>
      </c>
      <c r="S1067" s="25">
        <f>CONCATENATE(I1067," ",J1067," ",K1067," ",L1067," ",M1067," ",N1067," ",O1067," ",P1067," ",Q1067," ",R1067)</f>
        <v/>
      </c>
      <c r="V1067" s="55" t="inlineStr">
        <is>
          <t>Urbanizacion Faro del Esmeraldal</t>
        </is>
      </c>
      <c r="W1067" s="25" t="inlineStr">
        <is>
          <t>CL</t>
        </is>
      </c>
      <c r="X1067" s="25" t="n">
        <v>27</v>
      </c>
      <c r="Z1067" s="25" t="inlineStr">
        <is>
          <t>SUR</t>
        </is>
      </c>
      <c r="AA1067" s="25" t="n">
        <v>27</v>
      </c>
      <c r="AB1067" s="25" t="inlineStr">
        <is>
          <t>B</t>
        </is>
      </c>
      <c r="AC1067" s="25" t="n">
        <v>100</v>
      </c>
      <c r="AG1067" s="25">
        <f>CONCATENATE(W1067," ",X1067," ",Y1067," ",Z1067," ",AA1067," ",AB1067," ",AC1067," ",AD1067," ",AE1067," ",AF1067)</f>
        <v/>
      </c>
      <c r="AH1067" s="25" t="inlineStr">
        <is>
          <t>no reporta</t>
        </is>
      </c>
      <c r="AI1067" s="25" t="inlineStr">
        <is>
          <t>no reporta</t>
        </is>
      </c>
      <c r="AJ1067" s="25" t="inlineStr">
        <is>
          <t>El Esmeraldal</t>
        </is>
      </c>
      <c r="AO1067" s="25" t="n">
        <v>4</v>
      </c>
      <c r="AP1067" s="34" t="n">
        <v>42721</v>
      </c>
      <c r="AQ1067" s="34" t="n">
        <v>42709</v>
      </c>
      <c r="AT1067" s="25" t="inlineStr">
        <is>
          <t>Auto de archivo</t>
        </is>
      </c>
    </row>
    <row r="1068">
      <c r="A1068" s="25" t="inlineStr">
        <is>
          <t>1065-2016</t>
        </is>
      </c>
      <c r="B1068" s="25" t="n">
        <v>442595</v>
      </c>
      <c r="D1068" s="25" t="inlineStr">
        <is>
          <t>ESCOMBROS</t>
        </is>
      </c>
      <c r="G1068" s="25" t="inlineStr">
        <is>
          <t>Comparendo por escombros en espacio publico</t>
        </is>
      </c>
      <c r="H1068" s="25" t="inlineStr">
        <is>
          <t>de oficio (Policia)</t>
        </is>
      </c>
      <c r="S1068" s="25">
        <f>CONCATENATE(I1068," ",J1068," ",K1068," ",L1068," ",M1068," ",N1068," ",O1068," ",P1068," ",Q1068," ",R1068)</f>
        <v/>
      </c>
      <c r="V1068" s="55" t="inlineStr">
        <is>
          <t xml:space="preserve">Jose Leonardo Rios </t>
        </is>
      </c>
      <c r="AF1068" s="25" t="inlineStr">
        <is>
          <t>Barrio La Paz</t>
        </is>
      </c>
      <c r="AG1068" s="25">
        <f>CONCATENATE(W1068," ",X1068," ",Y1068," ",Z1068," ",AA1068," ",AB1068," ",AC1068," ",AD1068," ",AE1068," ",AF1068)</f>
        <v/>
      </c>
      <c r="AH1068" s="25" t="inlineStr">
        <is>
          <t>no reporta</t>
        </is>
      </c>
      <c r="AI1068" s="25" t="inlineStr">
        <is>
          <t>no reporta</t>
        </is>
      </c>
      <c r="AJ1068" s="25" t="inlineStr">
        <is>
          <t>La Paz</t>
        </is>
      </c>
      <c r="AO1068" s="25" t="n">
        <v>7</v>
      </c>
      <c r="AP1068" s="34" t="n">
        <v>42732</v>
      </c>
      <c r="AQ1068" s="34" t="n">
        <v>42731</v>
      </c>
      <c r="AT1068" s="25" t="inlineStr">
        <is>
          <t>Auto de archivo</t>
        </is>
      </c>
    </row>
    <row r="1069">
      <c r="A1069" s="25" t="inlineStr">
        <is>
          <t>1066-2016</t>
        </is>
      </c>
      <c r="B1069" s="25" t="n">
        <v>159171</v>
      </c>
      <c r="C1069" s="25" t="inlineStr">
        <is>
          <t>HÍDRICO</t>
        </is>
      </c>
      <c r="G1069" s="25" t="inlineStr">
        <is>
          <t>Zona de retiro</t>
        </is>
      </c>
      <c r="H1069" s="25" t="inlineStr">
        <is>
          <t>de oficio</t>
        </is>
      </c>
      <c r="S1069" s="25">
        <f>CONCATENATE(I1069," ",J1069," ",K1069," ",L1069," ",M1069," ",N1069," ",O1069," ",P1069," ",Q1069," ",R1069)</f>
        <v/>
      </c>
      <c r="V1069" s="55" t="inlineStr">
        <is>
          <t>Josue German Chavez Zuluaga</t>
        </is>
      </c>
      <c r="W1069" s="25" t="inlineStr">
        <is>
          <t>CL</t>
        </is>
      </c>
      <c r="X1069" s="25" t="n">
        <v>40</v>
      </c>
      <c r="Z1069" s="25" t="inlineStr">
        <is>
          <t>SUR</t>
        </is>
      </c>
      <c r="AA1069" s="25" t="n">
        <v>23</v>
      </c>
      <c r="AB1069" s="25" t="inlineStr">
        <is>
          <t>A</t>
        </is>
      </c>
      <c r="AC1069" s="25" t="n">
        <v>81</v>
      </c>
      <c r="AF1069" s="25" t="inlineStr">
        <is>
          <t>Interior 105</t>
        </is>
      </c>
      <c r="AG1069" s="25">
        <f>CONCATENATE(W1069," ",X1069," ",Y1069," ",Z1069," ",AA1069," ",AB1069," ",AC1069," ",AD1069," ",AE1069," ",AF1069)</f>
        <v/>
      </c>
      <c r="AH1069" s="25" t="inlineStr">
        <is>
          <t>no reporta</t>
        </is>
      </c>
      <c r="AI1069" s="25" t="inlineStr">
        <is>
          <t>no reporta</t>
        </is>
      </c>
      <c r="AJ1069" s="25" t="inlineStr">
        <is>
          <t>El Escobero</t>
        </is>
      </c>
      <c r="AO1069" s="25" t="n">
        <v>10</v>
      </c>
      <c r="AP1069" s="34" t="n">
        <v>42732</v>
      </c>
      <c r="AQ1069" s="34" t="n">
        <v>42703</v>
      </c>
      <c r="AS1069" s="25" t="inlineStr">
        <is>
          <t>Remisión u otros</t>
        </is>
      </c>
      <c r="AT1069" s="25" t="inlineStr">
        <is>
          <t>Auto de archivo</t>
        </is>
      </c>
      <c r="AU1069" s="25" t="inlineStr">
        <is>
          <t>Autoridad Ambiental Delegada</t>
        </is>
      </c>
    </row>
    <row r="1070">
      <c r="A1070" s="25" t="inlineStr">
        <is>
          <t>1067-2016</t>
        </is>
      </c>
      <c r="B1070" s="25" t="n">
        <v>441917</v>
      </c>
      <c r="C1070" s="25" t="inlineStr">
        <is>
          <t>FAUNA DOMÉSTICA</t>
        </is>
      </c>
      <c r="G1070" s="25" t="inlineStr">
        <is>
          <t>Mordida por mascota</t>
        </is>
      </c>
      <c r="H1070" s="25" t="inlineStr">
        <is>
          <t>Yohana Vaneza Lopez</t>
        </is>
      </c>
      <c r="T1070" s="25" t="inlineStr">
        <is>
          <t>no reporta</t>
        </is>
      </c>
      <c r="U1070" s="25" t="inlineStr">
        <is>
          <t>no reporta</t>
        </is>
      </c>
      <c r="V1070" s="55" t="inlineStr">
        <is>
          <t>Isabel Cristina Zuluaga</t>
        </is>
      </c>
      <c r="AF1070" s="25" t="inlineStr">
        <is>
          <t>Cra 27 g # 35 sur 17 ( int 106)</t>
        </is>
      </c>
      <c r="AG1070" s="25">
        <f>CONCATENATE(W1070," ",X1070," ",Y1070," ",Z1070," ",AA1070," ",AB1070," ",AC1070," ",AD1070," ",AE1070," ",AF1070)</f>
        <v/>
      </c>
      <c r="AH1070" s="25" t="n">
        <v>43206541</v>
      </c>
      <c r="AI1070" s="25" t="inlineStr">
        <is>
          <t>4175735 - 3163861833</t>
        </is>
      </c>
      <c r="AJ1070" s="25" t="inlineStr">
        <is>
          <t>La Sebastiana</t>
        </is>
      </c>
      <c r="AP1070" s="34" t="n">
        <v>42732</v>
      </c>
      <c r="AQ1070" s="34" t="n">
        <v>42702</v>
      </c>
      <c r="AS1070" s="25" t="inlineStr">
        <is>
          <t>Código de policia</t>
        </is>
      </c>
      <c r="AT1070" s="25" t="inlineStr">
        <is>
          <t>Auto de archivo</t>
        </is>
      </c>
      <c r="AU1070" s="25" t="inlineStr">
        <is>
          <t>Cancelado</t>
        </is>
      </c>
    </row>
    <row r="1071">
      <c r="A1071" s="25" t="inlineStr">
        <is>
          <t>1068-2016</t>
        </is>
      </c>
      <c r="B1071" s="25" t="n">
        <v>159128</v>
      </c>
      <c r="C1071" s="25" t="inlineStr">
        <is>
          <t>LOTE-PREDIO</t>
        </is>
      </c>
      <c r="G1071" s="25" t="inlineStr">
        <is>
          <t>Predio abandonado que genera mucha malesa ,roedores, etc</t>
        </is>
      </c>
      <c r="H1071" s="25" t="inlineStr">
        <is>
          <t>de oficio (Salud)</t>
        </is>
      </c>
      <c r="S1071" s="25">
        <f>CONCATENATE(I1071," ",J1071," ",K1071," ",L1071," ",M1071," ",N1071," ",O1071," ",P1071," ",Q1071," ",R1071)</f>
        <v/>
      </c>
      <c r="V1071" s="55" t="inlineStr">
        <is>
          <t>por determinar</t>
        </is>
      </c>
      <c r="AF1071" s="25" t="inlineStr">
        <is>
          <t>Cra 40 a # 40 f sur 28</t>
        </is>
      </c>
      <c r="AG1071" s="25">
        <f>CONCATENATE(W1071," ",X1071," ",Y1071," ",Z1071," ",AA1071," ",AB1071," ",AC1071," ",AD1071," ",AE1071," ",AF1071)</f>
        <v/>
      </c>
      <c r="AH1071" s="25" t="inlineStr">
        <is>
          <t>o reporta</t>
        </is>
      </c>
      <c r="AI1071" s="25" t="inlineStr">
        <is>
          <t>no reporta</t>
        </is>
      </c>
      <c r="AJ1071" s="25" t="inlineStr">
        <is>
          <t>El Dorado</t>
        </is>
      </c>
      <c r="AO1071" s="25" t="n">
        <v>7</v>
      </c>
      <c r="AP1071" s="34" t="n">
        <v>42730</v>
      </c>
      <c r="AQ1071" s="34" t="n">
        <v>42548</v>
      </c>
      <c r="AT1071" s="25" t="inlineStr">
        <is>
          <t>Auto de archivo</t>
        </is>
      </c>
    </row>
    <row r="1072">
      <c r="A1072" s="25" t="inlineStr">
        <is>
          <t>1068-2016</t>
        </is>
      </c>
      <c r="B1072" s="25" t="n">
        <v>394878</v>
      </c>
      <c r="C1072" s="25" t="inlineStr">
        <is>
          <t>FAUNA DOMÉSTICA</t>
        </is>
      </c>
      <c r="G1072" s="25" t="inlineStr">
        <is>
          <t>tiene 2 caninos esnauzer en el apartamento a401 son muy bullosos y violentos</t>
        </is>
      </c>
      <c r="H1072" s="25" t="inlineStr">
        <is>
          <t>comunidad</t>
        </is>
      </c>
      <c r="R1072" s="25" t="inlineStr">
        <is>
          <t>no reporta</t>
        </is>
      </c>
      <c r="S1072" s="25">
        <f>CONCATENATE(I1072," ",J1072," ",K1072," ",L1072," ",M1072," ",N1072," ",O1072," ",P1072," ",Q1072," ",R1072)</f>
        <v/>
      </c>
      <c r="T1072" s="25" t="inlineStr">
        <is>
          <t>no repota</t>
        </is>
      </c>
      <c r="U1072" s="25" t="inlineStr">
        <is>
          <t>no reporta</t>
        </is>
      </c>
      <c r="V1072" s="55" t="inlineStr">
        <is>
          <t>por determinar</t>
        </is>
      </c>
      <c r="AG1072" s="25" t="inlineStr">
        <is>
          <t>calle 38 a  sur 41- 71 apt 401</t>
        </is>
      </c>
      <c r="AH1072" s="25" t="inlineStr">
        <is>
          <t>no reporta</t>
        </is>
      </c>
      <c r="AI1072" s="25" t="inlineStr">
        <is>
          <t>no reporta</t>
        </is>
      </c>
      <c r="AJ1072" s="25" t="inlineStr">
        <is>
          <t>Zona Centro</t>
        </is>
      </c>
      <c r="AP1072" s="34" t="n">
        <v>42544</v>
      </c>
      <c r="AQ1072" s="34" t="n">
        <v>42572</v>
      </c>
      <c r="AT1072" s="25" t="inlineStr">
        <is>
          <t>Auto de archivo</t>
        </is>
      </c>
    </row>
    <row r="1073">
      <c r="A1073" s="25" t="inlineStr">
        <is>
          <t>1069-2016</t>
        </is>
      </c>
      <c r="B1073" s="25" t="n">
        <v>399990</v>
      </c>
      <c r="D1073" s="25" t="inlineStr">
        <is>
          <t>ESCOMBROS</t>
        </is>
      </c>
      <c r="G1073" s="25" t="inlineStr">
        <is>
          <t>tiene escombros hace varios dias en la via pública</t>
        </is>
      </c>
      <c r="H1073" s="25" t="inlineStr">
        <is>
          <t>comunidad</t>
        </is>
      </c>
      <c r="S1073" s="25" t="inlineStr">
        <is>
          <t>no reporta</t>
        </is>
      </c>
      <c r="T1073" s="25" t="inlineStr">
        <is>
          <t>no reporta</t>
        </is>
      </c>
      <c r="U1073" s="25" t="inlineStr">
        <is>
          <t>no reporta</t>
        </is>
      </c>
      <c r="V1073" s="55" t="inlineStr">
        <is>
          <t xml:space="preserve">Diana Estrada </t>
        </is>
      </c>
      <c r="AF1073" s="25" t="inlineStr">
        <is>
          <t>tv 35 a sur # 32 60</t>
        </is>
      </c>
      <c r="AG1073" s="25">
        <f>CONCATENATE(W1073," ",X1073," ",Y1073," ",Z1073," ",AA1073," ",AB1073," ",AC1073," ",AD1073," ",AE1073," ",AF1073)</f>
        <v/>
      </c>
      <c r="AH1073" s="25" t="inlineStr">
        <is>
          <t>no reporta</t>
        </is>
      </c>
      <c r="AI1073" s="25" t="inlineStr">
        <is>
          <t>no reporta</t>
        </is>
      </c>
      <c r="AJ1073" s="25" t="inlineStr">
        <is>
          <t>Los Naranjos</t>
        </is>
      </c>
      <c r="AP1073" s="34" t="n">
        <v>42564</v>
      </c>
      <c r="AQ1073" s="34" t="n">
        <v>42572</v>
      </c>
      <c r="AT1073" s="25" t="inlineStr">
        <is>
          <t>Auto de archivo</t>
        </is>
      </c>
    </row>
    <row r="1074">
      <c r="A1074" s="25" t="inlineStr">
        <is>
          <t>1070-2016</t>
        </is>
      </c>
      <c r="C1074" s="25" t="inlineStr">
        <is>
          <t>HÍDRICO</t>
        </is>
      </c>
      <c r="G1074" s="25" t="inlineStr">
        <is>
          <t>verificacion de sedimento en el canal de las brujas box coulvert paralelo al conventode</t>
        </is>
      </c>
      <c r="H1074" s="25" t="inlineStr">
        <is>
          <t>de oficio</t>
        </is>
      </c>
      <c r="S1074" s="25" t="inlineStr">
        <is>
          <t>no reporta</t>
        </is>
      </c>
      <c r="T1074" s="25" t="inlineStr">
        <is>
          <t>no reporta</t>
        </is>
      </c>
      <c r="U1074" s="25" t="inlineStr">
        <is>
          <t>no reporta</t>
        </is>
      </c>
      <c r="V1074" s="55" t="inlineStr">
        <is>
          <t>melier- muga</t>
        </is>
      </c>
      <c r="AG1074" s="25" t="inlineStr">
        <is>
          <t>loma las brujas</t>
        </is>
      </c>
      <c r="AH1074" s="25" t="inlineStr">
        <is>
          <t>no reporta</t>
        </is>
      </c>
      <c r="AI1074" s="25" t="inlineStr">
        <is>
          <t>no reporta</t>
        </is>
      </c>
      <c r="AJ1074" s="25" t="inlineStr">
        <is>
          <t>Loma de las Brujas</t>
        </is>
      </c>
      <c r="AP1074" s="34" t="n">
        <v>42599</v>
      </c>
      <c r="AQ1074" s="34" t="n">
        <v>42619</v>
      </c>
      <c r="AT1074" s="25" t="inlineStr">
        <is>
          <t>Auto de archivo</t>
        </is>
      </c>
    </row>
    <row r="1075">
      <c r="A1075" s="25" t="inlineStr">
        <is>
          <t>1071-2016</t>
        </is>
      </c>
      <c r="C1075" s="25" t="inlineStr">
        <is>
          <t>FAUNA DOMÉSTICA</t>
        </is>
      </c>
      <c r="G1075" s="25" t="inlineStr">
        <is>
          <t>verificacion maltrato animal</t>
        </is>
      </c>
      <c r="H1075" s="25" t="inlineStr">
        <is>
          <t>de oficio</t>
        </is>
      </c>
      <c r="S1075" s="25" t="inlineStr">
        <is>
          <t>no reporta</t>
        </is>
      </c>
      <c r="T1075" s="25" t="inlineStr">
        <is>
          <t>no reporta</t>
        </is>
      </c>
      <c r="U1075" s="25" t="inlineStr">
        <is>
          <t>no reporta</t>
        </is>
      </c>
      <c r="V1075" s="55" t="inlineStr">
        <is>
          <t>david bornacelli</t>
        </is>
      </c>
      <c r="AG1075" s="25" t="inlineStr">
        <is>
          <t>calle 50c sur 40b 160</t>
        </is>
      </c>
      <c r="AH1075" s="25" t="inlineStr">
        <is>
          <t>no reporta</t>
        </is>
      </c>
      <c r="AI1075" s="25" t="inlineStr">
        <is>
          <t>no reporta</t>
        </is>
      </c>
      <c r="AJ1075" s="25" t="inlineStr">
        <is>
          <t>Las Vegas</t>
        </is>
      </c>
      <c r="AP1075" s="34" t="n">
        <v>42653</v>
      </c>
      <c r="AQ1075" s="34" t="n">
        <v>42652</v>
      </c>
      <c r="AT1075" s="25" t="inlineStr">
        <is>
          <t>Auto de archivo</t>
        </is>
      </c>
    </row>
    <row r="1076">
      <c r="A1076" s="25" t="inlineStr">
        <is>
          <t>1072-2016</t>
        </is>
      </c>
      <c r="B1076" s="25" t="n">
        <v>436198</v>
      </c>
      <c r="C1076" s="25" t="inlineStr">
        <is>
          <t>HÍDRICO</t>
        </is>
      </c>
      <c r="G1076" s="25" t="inlineStr">
        <is>
          <t>contaminacion por aguas residuales a la quebrada la honda</t>
        </is>
      </c>
      <c r="H1076" s="25" t="inlineStr">
        <is>
          <t>de oficio</t>
        </is>
      </c>
      <c r="S1076" s="25" t="inlineStr">
        <is>
          <t>no reporta</t>
        </is>
      </c>
      <c r="T1076" s="25" t="inlineStr">
        <is>
          <t>no reporta</t>
        </is>
      </c>
      <c r="U1076" s="25" t="inlineStr">
        <is>
          <t>no reporta</t>
        </is>
      </c>
      <c r="V1076" s="55" t="inlineStr">
        <is>
          <t>por determinar</t>
        </is>
      </c>
      <c r="AG1076" s="25" t="inlineStr">
        <is>
          <t>calle 23 sur 25b 69 casas de avignon</t>
        </is>
      </c>
      <c r="AH1076" s="25" t="inlineStr">
        <is>
          <t>no reporta</t>
        </is>
      </c>
      <c r="AI1076" s="25" t="inlineStr">
        <is>
          <t>no reporta</t>
        </is>
      </c>
      <c r="AJ1076" s="25" t="inlineStr">
        <is>
          <t>Loma El Atravezado</t>
        </is>
      </c>
      <c r="AP1076" s="34" t="n">
        <v>42563</v>
      </c>
      <c r="AQ1076" s="34" t="n">
        <v>42711</v>
      </c>
      <c r="AT1076" s="25" t="inlineStr">
        <is>
          <t>Auto de archivo</t>
        </is>
      </c>
    </row>
    <row r="1077">
      <c r="A1077" s="25" t="inlineStr">
        <is>
          <t>1073-2016</t>
        </is>
      </c>
      <c r="B1077" s="25" t="n">
        <v>436672</v>
      </c>
      <c r="C1077" s="25" t="inlineStr">
        <is>
          <t>HÍDRICO</t>
        </is>
      </c>
      <c r="G1077" s="25" t="inlineStr">
        <is>
          <t>limpieza cuerpo de agua que circula cerca a la quebrada la rochelle</t>
        </is>
      </c>
      <c r="H1077" s="25" t="inlineStr">
        <is>
          <t>de oficio</t>
        </is>
      </c>
      <c r="S1077" s="25" t="inlineStr">
        <is>
          <t>no reporta</t>
        </is>
      </c>
      <c r="T1077" s="25" t="inlineStr">
        <is>
          <t>no reporta</t>
        </is>
      </c>
      <c r="U1077" s="25" t="inlineStr">
        <is>
          <t>no reporta</t>
        </is>
      </c>
      <c r="V1077" s="55" t="inlineStr">
        <is>
          <t xml:space="preserve">quadra  constructora </t>
        </is>
      </c>
      <c r="AG1077" s="25" t="inlineStr">
        <is>
          <t>cra 25b 23 sur 100</t>
        </is>
      </c>
      <c r="AH1077" s="25" t="inlineStr">
        <is>
          <t>nit 900162310</t>
        </is>
      </c>
      <c r="AI1077" s="25" t="n">
        <v>3170002</v>
      </c>
      <c r="AP1077" s="34" t="n">
        <v>42625</v>
      </c>
      <c r="AQ1077" s="34" t="n">
        <v>42710</v>
      </c>
      <c r="AT1077" s="25" t="inlineStr">
        <is>
          <t>Auto de archivo</t>
        </is>
      </c>
    </row>
    <row r="1078">
      <c r="A1078" s="25" t="inlineStr">
        <is>
          <t>1074-2016</t>
        </is>
      </c>
      <c r="B1078" s="25" t="n">
        <v>437072</v>
      </c>
      <c r="C1078" s="25" t="inlineStr">
        <is>
          <t>HÍDRICO</t>
        </is>
      </c>
      <c r="G1078" s="25" t="inlineStr">
        <is>
          <t>vertimiento de lechada al cuerpo de agua</t>
        </is>
      </c>
      <c r="H1078" s="25" t="inlineStr">
        <is>
          <t>de oficio</t>
        </is>
      </c>
      <c r="S1078" s="25" t="inlineStr">
        <is>
          <t>no reporta</t>
        </is>
      </c>
      <c r="T1078" s="25" t="inlineStr">
        <is>
          <t>no reporta</t>
        </is>
      </c>
      <c r="U1078" s="25" t="inlineStr">
        <is>
          <t>no reporta</t>
        </is>
      </c>
      <c r="V1078" s="55" t="inlineStr">
        <is>
          <t>luis fernando m</t>
        </is>
      </c>
      <c r="AG1078" s="25" t="inlineStr">
        <is>
          <t>calle 23 sur 25b 09</t>
        </is>
      </c>
      <c r="AH1078" s="25" t="inlineStr">
        <is>
          <t>no reporta</t>
        </is>
      </c>
      <c r="AI1078" s="25" t="n">
        <v>5990867</v>
      </c>
      <c r="AJ1078" s="25" t="inlineStr">
        <is>
          <t>Loma El Atravezado</t>
        </is>
      </c>
      <c r="AP1078" s="34" t="n">
        <v>42716</v>
      </c>
      <c r="AQ1078" s="34" t="n">
        <v>42713</v>
      </c>
      <c r="AT1078" s="25" t="inlineStr">
        <is>
          <t>Auto de archivo</t>
        </is>
      </c>
    </row>
    <row r="1079">
      <c r="A1079" s="25" t="inlineStr">
        <is>
          <t>1075-2016</t>
        </is>
      </c>
      <c r="B1079" s="25" t="n">
        <v>437151</v>
      </c>
      <c r="C1079" s="25" t="inlineStr">
        <is>
          <t>FAUNA DOMÉSTICA</t>
        </is>
      </c>
      <c r="G1079" s="25" t="inlineStr">
        <is>
          <t>se sencibiliza ante el decreto 030 razas potencialmente peligrosas</t>
        </is>
      </c>
      <c r="H1079" s="25" t="inlineStr">
        <is>
          <t>de oficio</t>
        </is>
      </c>
      <c r="S1079" s="25" t="inlineStr">
        <is>
          <t>no reporta</t>
        </is>
      </c>
      <c r="T1079" s="25" t="inlineStr">
        <is>
          <t>no reporta</t>
        </is>
      </c>
      <c r="U1079" s="25" t="inlineStr">
        <is>
          <t>no reporta</t>
        </is>
      </c>
      <c r="V1079" s="55" t="inlineStr">
        <is>
          <t>comiunidad</t>
        </is>
      </c>
      <c r="AG1079" s="25" t="inlineStr">
        <is>
          <t>sector turistico  el salado</t>
        </is>
      </c>
      <c r="AH1079" s="25" t="inlineStr">
        <is>
          <t>no reprta</t>
        </is>
      </c>
      <c r="AI1079" s="25" t="inlineStr">
        <is>
          <t>no reporta</t>
        </is>
      </c>
      <c r="AJ1079" s="25" t="inlineStr">
        <is>
          <t>El Salado</t>
        </is>
      </c>
      <c r="AP1079" s="34" t="n">
        <v>42716</v>
      </c>
      <c r="AQ1079" s="34" t="n">
        <v>42716</v>
      </c>
      <c r="AT1079" s="25" t="inlineStr">
        <is>
          <t>Auto de archivo</t>
        </is>
      </c>
    </row>
    <row r="1080">
      <c r="A1080" s="25" t="inlineStr">
        <is>
          <t>1076-2016</t>
        </is>
      </c>
      <c r="B1080" s="25" t="n">
        <v>437150</v>
      </c>
      <c r="C1080" s="25" t="inlineStr">
        <is>
          <t>FAUNA DOMÉSTICA</t>
        </is>
      </c>
      <c r="G1080" s="25" t="inlineStr">
        <is>
          <t>venta ilegal y maltrato animal de caninos de raza pitbull</t>
        </is>
      </c>
      <c r="H1080" s="25" t="inlineStr">
        <is>
          <t>de oficio</t>
        </is>
      </c>
      <c r="S1080" s="25" t="inlineStr">
        <is>
          <t>no reporta</t>
        </is>
      </c>
      <c r="T1080" s="25" t="inlineStr">
        <is>
          <t>no reporta</t>
        </is>
      </c>
      <c r="U1080" s="25" t="inlineStr">
        <is>
          <t>no reporta</t>
        </is>
      </c>
      <c r="V1080" s="55" t="inlineStr">
        <is>
          <t>alirio de jesus arboleda</t>
        </is>
      </c>
      <c r="AG1080" s="25" t="inlineStr">
        <is>
          <t>barrio undido itagui</t>
        </is>
      </c>
      <c r="AH1080" s="25" t="inlineStr">
        <is>
          <t>CC 15279575</t>
        </is>
      </c>
      <c r="AI1080" s="25" t="inlineStr">
        <is>
          <t>no reporta</t>
        </is>
      </c>
      <c r="AP1080" s="34" t="n">
        <v>42716</v>
      </c>
      <c r="AQ1080" s="34" t="n">
        <v>42715</v>
      </c>
      <c r="AT1080" s="25" t="inlineStr">
        <is>
          <t>Auto de archivo</t>
        </is>
      </c>
    </row>
    <row r="1081">
      <c r="A1081" s="25" t="inlineStr">
        <is>
          <t>1077-2016</t>
        </is>
      </c>
      <c r="B1081" s="25" t="n">
        <v>437158</v>
      </c>
      <c r="D1081" s="25" t="inlineStr">
        <is>
          <t>MATERIALES DE CONSTRUCCIÓN</t>
        </is>
      </c>
      <c r="G1081" s="25" t="inlineStr">
        <is>
          <t>verificacion de obra</t>
        </is>
      </c>
      <c r="H1081" s="25" t="inlineStr">
        <is>
          <t>de oficio</t>
        </is>
      </c>
      <c r="S1081" s="25" t="inlineStr">
        <is>
          <t>no reporta</t>
        </is>
      </c>
      <c r="T1081" s="25" t="inlineStr">
        <is>
          <t>no reporta</t>
        </is>
      </c>
      <c r="U1081" s="25" t="inlineStr">
        <is>
          <t>no reporta</t>
        </is>
      </c>
      <c r="V1081" s="55" t="inlineStr">
        <is>
          <t>obra nativo</t>
        </is>
      </c>
      <c r="AG1081" s="25" t="inlineStr">
        <is>
          <t>no reporta nomenclatura</t>
        </is>
      </c>
      <c r="AH1081" s="25" t="inlineStr">
        <is>
          <t>no reporta</t>
        </is>
      </c>
      <c r="AI1081" s="25" t="inlineStr">
        <is>
          <t>no reporta</t>
        </is>
      </c>
      <c r="AP1081" s="34" t="n">
        <v>42716</v>
      </c>
      <c r="AQ1081" s="34" t="n">
        <v>42714</v>
      </c>
      <c r="AT1081" s="25" t="inlineStr">
        <is>
          <t>Auto de archivo</t>
        </is>
      </c>
    </row>
    <row r="1082">
      <c r="A1082" s="25" t="inlineStr">
        <is>
          <t>1078-2016</t>
        </is>
      </c>
      <c r="B1082" s="25" t="n">
        <v>437162</v>
      </c>
      <c r="D1082" s="25" t="inlineStr">
        <is>
          <t>MATERIALES DE CONSTRUCCIÓN</t>
        </is>
      </c>
      <c r="G1082" s="25" t="inlineStr">
        <is>
          <t>verificacion de obra</t>
        </is>
      </c>
      <c r="H1082" s="25" t="inlineStr">
        <is>
          <t>de oficio</t>
        </is>
      </c>
      <c r="S1082" s="25" t="inlineStr">
        <is>
          <t>no reporta</t>
        </is>
      </c>
      <c r="T1082" s="25" t="inlineStr">
        <is>
          <t>no reporta</t>
        </is>
      </c>
      <c r="U1082" s="25" t="inlineStr">
        <is>
          <t>no reporta</t>
        </is>
      </c>
      <c r="V1082" s="55" t="inlineStr">
        <is>
          <t>obra bruja bonita</t>
        </is>
      </c>
      <c r="AG1082" s="25" t="inlineStr">
        <is>
          <t>loma de las brujas</t>
        </is>
      </c>
      <c r="AH1082" s="25" t="inlineStr">
        <is>
          <t>no reporta</t>
        </is>
      </c>
      <c r="AI1082" s="25" t="inlineStr">
        <is>
          <t>no reporta</t>
        </is>
      </c>
      <c r="AJ1082" s="25" t="inlineStr">
        <is>
          <t>El Escobero</t>
        </is>
      </c>
      <c r="AP1082" s="34" t="n">
        <v>42433</v>
      </c>
      <c r="AQ1082" s="34" t="n">
        <v>42788</v>
      </c>
      <c r="AT1082" s="25" t="inlineStr">
        <is>
          <t>Auto de archivo</t>
        </is>
      </c>
    </row>
    <row r="1083">
      <c r="A1083" s="25" t="inlineStr">
        <is>
          <t>1079-2016</t>
        </is>
      </c>
      <c r="B1083" s="25" t="n">
        <v>437168</v>
      </c>
      <c r="D1083" s="25" t="inlineStr">
        <is>
          <t>MATERIALES DE CONSTRUCCIÓN</t>
        </is>
      </c>
      <c r="G1083" s="25" t="inlineStr">
        <is>
          <t>verificacion de obra</t>
        </is>
      </c>
      <c r="H1083" s="25" t="inlineStr">
        <is>
          <t>de oficio</t>
        </is>
      </c>
      <c r="S1083" s="25" t="inlineStr">
        <is>
          <t>no reporta</t>
        </is>
      </c>
      <c r="T1083" s="25" t="inlineStr">
        <is>
          <t>no reporta</t>
        </is>
      </c>
      <c r="U1083" s="25" t="inlineStr">
        <is>
          <t>no reporta</t>
        </is>
      </c>
      <c r="V1083" s="55" t="inlineStr">
        <is>
          <t>obra colors</t>
        </is>
      </c>
      <c r="AG1083" s="25" t="inlineStr">
        <is>
          <t>la mina</t>
        </is>
      </c>
      <c r="AH1083" s="25" t="inlineStr">
        <is>
          <t>no reporta</t>
        </is>
      </c>
      <c r="AI1083" s="25" t="inlineStr">
        <is>
          <t>no reporta</t>
        </is>
      </c>
      <c r="AJ1083" s="25" t="inlineStr">
        <is>
          <t xml:space="preserve">La Mina </t>
        </is>
      </c>
      <c r="AP1083" s="34" t="n">
        <v>42716</v>
      </c>
      <c r="AQ1083" s="34" t="n">
        <v>42714</v>
      </c>
      <c r="AT1083" s="25" t="inlineStr">
        <is>
          <t>Auto de archivo</t>
        </is>
      </c>
    </row>
    <row r="1084">
      <c r="A1084" s="25" t="inlineStr">
        <is>
          <t>1080-2016</t>
        </is>
      </c>
      <c r="B1084" s="25" t="n">
        <v>437163</v>
      </c>
      <c r="D1084" s="25" t="inlineStr">
        <is>
          <t>MATERIALES DE CONSTRUCCIÓN</t>
        </is>
      </c>
      <c r="G1084" s="25" t="inlineStr">
        <is>
          <t>verificacion de obra</t>
        </is>
      </c>
      <c r="H1084" s="25" t="inlineStr">
        <is>
          <t>de oficio</t>
        </is>
      </c>
      <c r="S1084" s="25" t="inlineStr">
        <is>
          <t>no reporta</t>
        </is>
      </c>
      <c r="T1084" s="25" t="inlineStr">
        <is>
          <t>no reporta</t>
        </is>
      </c>
      <c r="U1084" s="25" t="inlineStr">
        <is>
          <t>no reporta</t>
        </is>
      </c>
      <c r="V1084" s="55" t="inlineStr">
        <is>
          <t>obra palmeras</t>
        </is>
      </c>
      <c r="AG1084" s="25" t="inlineStr">
        <is>
          <t>la mina</t>
        </is>
      </c>
      <c r="AH1084" s="25" t="inlineStr">
        <is>
          <t>no reporta</t>
        </is>
      </c>
      <c r="AI1084" s="25" t="inlineStr">
        <is>
          <t>no reporta</t>
        </is>
      </c>
      <c r="AJ1084" s="25" t="inlineStr">
        <is>
          <t xml:space="preserve">La Mina </t>
        </is>
      </c>
      <c r="AP1084" s="34" t="n">
        <v>42716</v>
      </c>
      <c r="AQ1084" s="34" t="n">
        <v>42714</v>
      </c>
      <c r="AT1084" s="25" t="inlineStr">
        <is>
          <t>Auto de archivo</t>
        </is>
      </c>
    </row>
    <row r="1085">
      <c r="A1085" s="25" t="inlineStr">
        <is>
          <t>1081-2016</t>
        </is>
      </c>
      <c r="B1085" s="25" t="n">
        <v>437154</v>
      </c>
      <c r="D1085" s="25" t="inlineStr">
        <is>
          <t>MATERIALES DE CONSTRUCCIÓN</t>
        </is>
      </c>
      <c r="G1085" s="25" t="inlineStr">
        <is>
          <t>verificacion de obra</t>
        </is>
      </c>
      <c r="H1085" s="25" t="inlineStr">
        <is>
          <t>de oficio</t>
        </is>
      </c>
      <c r="S1085" s="25" t="inlineStr">
        <is>
          <t>no reporta</t>
        </is>
      </c>
      <c r="T1085" s="25" t="inlineStr">
        <is>
          <t>no reporta</t>
        </is>
      </c>
      <c r="U1085" s="25" t="inlineStr">
        <is>
          <t>no reporta</t>
        </is>
      </c>
      <c r="V1085" s="55" t="inlineStr">
        <is>
          <t>viva éxito</t>
        </is>
      </c>
      <c r="AG1085" s="25" t="inlineStr">
        <is>
          <t>av las vegas</t>
        </is>
      </c>
      <c r="AH1085" s="25" t="inlineStr">
        <is>
          <t>no reporta</t>
        </is>
      </c>
      <c r="AI1085" s="25" t="inlineStr">
        <is>
          <t>no reporta</t>
        </is>
      </c>
      <c r="AJ1085" s="25" t="inlineStr">
        <is>
          <t>Las Vegas</t>
        </is>
      </c>
      <c r="AP1085" s="34" t="n">
        <v>42716</v>
      </c>
      <c r="AQ1085" s="34" t="n">
        <v>42714</v>
      </c>
      <c r="AT1085" s="25" t="inlineStr">
        <is>
          <t>Auto de archivo</t>
        </is>
      </c>
    </row>
    <row r="1086">
      <c r="A1086" s="25" t="inlineStr">
        <is>
          <t>1082-2016</t>
        </is>
      </c>
      <c r="B1086" s="25" t="n">
        <v>437155</v>
      </c>
      <c r="D1086" s="25" t="inlineStr">
        <is>
          <t>MATERIALES DE CONSTRUCCIÓN</t>
        </is>
      </c>
      <c r="G1086" s="25" t="inlineStr">
        <is>
          <t>verificacion de obra</t>
        </is>
      </c>
      <c r="H1086" s="25" t="inlineStr">
        <is>
          <t>de oficio</t>
        </is>
      </c>
      <c r="S1086" s="25" t="inlineStr">
        <is>
          <t>no reporta</t>
        </is>
      </c>
      <c r="T1086" s="25" t="inlineStr">
        <is>
          <t>no reporta</t>
        </is>
      </c>
      <c r="U1086" s="25" t="inlineStr">
        <is>
          <t>no reporta</t>
        </is>
      </c>
      <c r="V1086" s="55" t="inlineStr">
        <is>
          <t>viva éxito</t>
        </is>
      </c>
      <c r="AG1086" s="25" t="inlineStr">
        <is>
          <t>av las vegas</t>
        </is>
      </c>
      <c r="AH1086" s="25" t="inlineStr">
        <is>
          <t>no reporta</t>
        </is>
      </c>
      <c r="AI1086" s="25" t="inlineStr">
        <is>
          <t>no reporta</t>
        </is>
      </c>
      <c r="AJ1086" s="25" t="inlineStr">
        <is>
          <t>Las Vegas</t>
        </is>
      </c>
      <c r="AP1086" s="34" t="n">
        <v>42716</v>
      </c>
      <c r="AQ1086" s="34" t="n">
        <v>42714</v>
      </c>
      <c r="AT1086" s="25" t="inlineStr">
        <is>
          <t>Auto de archivo</t>
        </is>
      </c>
    </row>
    <row r="1087">
      <c r="A1087" s="25" t="inlineStr">
        <is>
          <t>1083-2016</t>
        </is>
      </c>
      <c r="B1087" s="25" t="n">
        <v>120853</v>
      </c>
      <c r="C1087" s="25" t="inlineStr">
        <is>
          <t>FAUNA DOMÉSTICA</t>
        </is>
      </c>
      <c r="G1087" s="25" t="inlineStr">
        <is>
          <t>malos olores por gallinero</t>
        </is>
      </c>
      <c r="H1087" s="25" t="inlineStr">
        <is>
          <t>de oficio</t>
        </is>
      </c>
      <c r="S1087" s="25" t="inlineStr">
        <is>
          <t>no reporta</t>
        </is>
      </c>
      <c r="T1087" s="25" t="inlineStr">
        <is>
          <t>no reporta</t>
        </is>
      </c>
      <c r="U1087" s="25" t="inlineStr">
        <is>
          <t>no reporta</t>
        </is>
      </c>
      <c r="V1087" s="55" t="inlineStr">
        <is>
          <t>luz miriam montoya</t>
        </is>
      </c>
      <c r="AG1087" s="25" t="inlineStr">
        <is>
          <t>cra 24f # 40 sur 196</t>
        </is>
      </c>
      <c r="AH1087" s="25" t="inlineStr">
        <is>
          <t>no reporta</t>
        </is>
      </c>
      <c r="AI1087" s="25" t="n">
        <v>3122139576</v>
      </c>
      <c r="AJ1087" s="25" t="inlineStr">
        <is>
          <t>El Salado</t>
        </is>
      </c>
      <c r="AP1087" s="34" t="n">
        <v>42673</v>
      </c>
      <c r="AQ1087" s="34" t="n">
        <v>42680</v>
      </c>
      <c r="AT1087" s="25" t="inlineStr">
        <is>
          <t>Auto de archivo</t>
        </is>
      </c>
    </row>
    <row r="1088">
      <c r="A1088" s="25" t="inlineStr">
        <is>
          <t>1084-2016</t>
        </is>
      </c>
      <c r="B1088" s="25" t="n">
        <v>435219</v>
      </c>
      <c r="D1088" s="25" t="inlineStr">
        <is>
          <t>RESIDUOS SOLIDOS</t>
        </is>
      </c>
      <c r="G1088" s="25" t="inlineStr">
        <is>
          <t>los residentes de este apto tiran la basura desde el 3 piso y no aguantamos los gallinazos</t>
        </is>
      </c>
      <c r="H1088" s="25" t="inlineStr">
        <is>
          <t>luis gonzalo parra</t>
        </is>
      </c>
      <c r="S1088" s="25" t="inlineStr">
        <is>
          <t>alcala</t>
        </is>
      </c>
      <c r="T1088" s="25" t="inlineStr">
        <is>
          <t>no reporta</t>
        </is>
      </c>
      <c r="U1088" s="25" t="inlineStr">
        <is>
          <t>no reporta</t>
        </is>
      </c>
      <c r="V1088" s="55" t="inlineStr">
        <is>
          <t>fany</t>
        </is>
      </c>
      <c r="AG1088" s="25" t="inlineStr">
        <is>
          <t>calle 39b sur # 45 44 apto 301</t>
        </is>
      </c>
      <c r="AH1088" s="25" t="inlineStr">
        <is>
          <t>no reporta</t>
        </is>
      </c>
      <c r="AI1088" s="25" t="inlineStr">
        <is>
          <t>no reporta</t>
        </is>
      </c>
      <c r="AP1088" s="43" t="inlineStr">
        <is>
          <t>11/28/2016</t>
        </is>
      </c>
      <c r="AQ1088" s="34" t="n">
        <v>42709</v>
      </c>
      <c r="AT1088" s="25" t="inlineStr">
        <is>
          <t>Auto de archivo</t>
        </is>
      </c>
    </row>
    <row r="1089">
      <c r="A1089" s="25" t="inlineStr">
        <is>
          <t>1085-2016</t>
        </is>
      </c>
      <c r="B1089" s="25" t="n">
        <v>433473</v>
      </c>
      <c r="D1089" s="25" t="inlineStr">
        <is>
          <t>MATERIALES DE CONSTRUCCIÓN</t>
        </is>
      </c>
      <c r="G1089" s="25" t="inlineStr">
        <is>
          <t>falta de polisombra en la obra</t>
        </is>
      </c>
      <c r="H1089" s="25" t="inlineStr">
        <is>
          <t>de oficio</t>
        </is>
      </c>
      <c r="S1089" s="25" t="inlineStr">
        <is>
          <t>no reporta</t>
        </is>
      </c>
      <c r="T1089" s="25" t="inlineStr">
        <is>
          <t>no reporta</t>
        </is>
      </c>
      <c r="U1089" s="25" t="inlineStr">
        <is>
          <t>no reporta</t>
        </is>
      </c>
      <c r="V1089" s="55" t="inlineStr">
        <is>
          <t>regatta (inversiones campo amalia</t>
        </is>
      </c>
      <c r="AG1089" s="25" t="inlineStr">
        <is>
          <t>calle 27d sur # 27b 04</t>
        </is>
      </c>
      <c r="AH1089" s="25" t="inlineStr">
        <is>
          <t>nit 811000555-8</t>
        </is>
      </c>
      <c r="AI1089" s="25" t="n">
        <v>2915997</v>
      </c>
      <c r="AP1089" s="34" t="n">
        <v>42412</v>
      </c>
      <c r="AQ1089" s="34" t="n">
        <v>42697</v>
      </c>
      <c r="AT1089" s="25" t="inlineStr">
        <is>
          <t>Auto de archivo</t>
        </is>
      </c>
    </row>
    <row r="1090">
      <c r="A1090" s="25" t="inlineStr">
        <is>
          <t>1086-2016</t>
        </is>
      </c>
      <c r="B1090" s="25" t="n">
        <v>435280</v>
      </c>
      <c r="D1090" s="25" t="inlineStr">
        <is>
          <t>RESIDUOS SOLIDOS</t>
        </is>
      </c>
      <c r="G1090" s="25" t="inlineStr">
        <is>
          <t>inadecuada disposicion de residuos solidos</t>
        </is>
      </c>
      <c r="H1090" s="25" t="inlineStr">
        <is>
          <t>de oficio</t>
        </is>
      </c>
      <c r="S1090" s="25" t="inlineStr">
        <is>
          <t>no reporta</t>
        </is>
      </c>
      <c r="T1090" s="25" t="inlineStr">
        <is>
          <t>no reporta</t>
        </is>
      </c>
      <c r="U1090" s="25" t="inlineStr">
        <is>
          <t>no reporta</t>
        </is>
      </c>
      <c r="V1090" s="55" t="inlineStr">
        <is>
          <t>rocio estella marin</t>
        </is>
      </c>
      <c r="AG1090" s="25" t="inlineStr">
        <is>
          <t>cra 26 # 41s 22</t>
        </is>
      </c>
      <c r="AH1090" s="25" t="n">
        <v>42879442</v>
      </c>
      <c r="AI1090" s="25" t="n">
        <v>3003206749</v>
      </c>
      <c r="AJ1090" s="25" t="inlineStr">
        <is>
          <t xml:space="preserve">La Mina </t>
        </is>
      </c>
      <c r="AP1090" s="34" t="n">
        <v>42412</v>
      </c>
      <c r="AQ1090" s="34" t="n">
        <v>42706</v>
      </c>
      <c r="AT1090" s="25" t="inlineStr">
        <is>
          <t>Auto de archivo</t>
        </is>
      </c>
    </row>
    <row r="1091">
      <c r="A1091" s="25" t="inlineStr">
        <is>
          <t>1087-2016</t>
        </is>
      </c>
      <c r="B1091" s="25" t="n">
        <v>435425</v>
      </c>
      <c r="D1091" s="25" t="inlineStr">
        <is>
          <t>RESIDUOS SOLIDOS</t>
        </is>
      </c>
      <c r="G1091" s="25" t="inlineStr">
        <is>
          <t>inadecuada disposicion de residuos solidos</t>
        </is>
      </c>
      <c r="H1091" s="25" t="inlineStr">
        <is>
          <t>de oficio</t>
        </is>
      </c>
      <c r="S1091" s="25" t="inlineStr">
        <is>
          <t>no reporta</t>
        </is>
      </c>
      <c r="T1091" s="25" t="inlineStr">
        <is>
          <t>no reporta</t>
        </is>
      </c>
      <c r="U1091" s="25" t="inlineStr">
        <is>
          <t>no reporta</t>
        </is>
      </c>
      <c r="V1091" s="55" t="inlineStr">
        <is>
          <t>ofelia gil</t>
        </is>
      </c>
      <c r="AG1091" s="25" t="inlineStr">
        <is>
          <t>cra 26 # 41s 03</t>
        </is>
      </c>
      <c r="AH1091" s="25" t="inlineStr">
        <is>
          <t>cc 21907851</t>
        </is>
      </c>
      <c r="AI1091" s="25" t="n">
        <v>2767315</v>
      </c>
      <c r="AJ1091" s="25" t="inlineStr">
        <is>
          <t xml:space="preserve">La Mina </t>
        </is>
      </c>
      <c r="AP1091" s="34" t="n">
        <v>42502</v>
      </c>
      <c r="AQ1091" s="34" t="n">
        <v>42706</v>
      </c>
      <c r="AT1091" s="25" t="inlineStr">
        <is>
          <t>Auto de archivo</t>
        </is>
      </c>
    </row>
    <row r="1092">
      <c r="A1092" s="25" t="inlineStr">
        <is>
          <t>1088-2016</t>
        </is>
      </c>
      <c r="B1092" s="25" t="n">
        <v>432794</v>
      </c>
      <c r="D1092" s="25" t="inlineStr">
        <is>
          <t>RESIDUO ESPECIAL</t>
        </is>
      </c>
      <c r="G1092" s="25" t="inlineStr">
        <is>
          <t xml:space="preserve">arrojan residuos de icopor al retiro de la quebrada </t>
        </is>
      </c>
      <c r="H1092" s="25" t="inlineStr">
        <is>
          <t>comunidad</t>
        </is>
      </c>
      <c r="S1092" s="25" t="inlineStr">
        <is>
          <t>no reporta</t>
        </is>
      </c>
      <c r="T1092" s="25" t="inlineStr">
        <is>
          <t>no reporta</t>
        </is>
      </c>
      <c r="U1092" s="25" t="inlineStr">
        <is>
          <t>no reporta</t>
        </is>
      </c>
      <c r="V1092" s="55" t="inlineStr">
        <is>
          <t>acierto inmobiliario</t>
        </is>
      </c>
      <c r="AG1092" s="25" t="inlineStr">
        <is>
          <t>no reporta nomenclatura</t>
        </is>
      </c>
      <c r="AH1092" s="25" t="inlineStr">
        <is>
          <t>no reporta</t>
        </is>
      </c>
      <c r="AI1092" s="25" t="inlineStr">
        <is>
          <t>no reporta</t>
        </is>
      </c>
      <c r="AJ1092" s="25" t="inlineStr">
        <is>
          <t xml:space="preserve">La Mina </t>
        </is>
      </c>
      <c r="AP1092" s="61" t="n">
        <v>42698</v>
      </c>
      <c r="AQ1092" s="34" t="n">
        <v>42697</v>
      </c>
      <c r="AT1092" s="25" t="inlineStr">
        <is>
          <t>Auto de archivo</t>
        </is>
      </c>
    </row>
    <row r="1093">
      <c r="A1093" s="25" t="inlineStr">
        <is>
          <t>1089-2016</t>
        </is>
      </c>
      <c r="B1093" s="25" t="n">
        <v>424891</v>
      </c>
      <c r="C1093" s="25" t="inlineStr">
        <is>
          <t>FLORA</t>
        </is>
      </c>
      <c r="G1093" s="25" t="inlineStr">
        <is>
          <t>el municipio le tumbo uno s arboles  a un señor</t>
        </is>
      </c>
      <c r="H1093" s="25" t="inlineStr">
        <is>
          <t>jairo jesus montoya</t>
        </is>
      </c>
      <c r="S1093" s="25" t="inlineStr">
        <is>
          <t>dg 29/32 a sur apto 1103</t>
        </is>
      </c>
      <c r="T1093" s="25" t="inlineStr">
        <is>
          <t>CC 8349984</t>
        </is>
      </c>
      <c r="U1093" s="25" t="n">
        <v>6004313</v>
      </c>
      <c r="V1093" s="55" t="inlineStr">
        <is>
          <t>Municipio de envigado</t>
        </is>
      </c>
      <c r="AG1093" s="25" t="inlineStr">
        <is>
          <t>dg 29-32 a sur aoto 31/103</t>
        </is>
      </c>
      <c r="AH1093" s="25" t="inlineStr">
        <is>
          <t>no reporta</t>
        </is>
      </c>
      <c r="AI1093" s="25" t="inlineStr">
        <is>
          <t>no reporta</t>
        </is>
      </c>
      <c r="AJ1093" s="25" t="inlineStr">
        <is>
          <t>Las Palmas</t>
        </is>
      </c>
      <c r="AP1093" s="61" t="n">
        <v>42663</v>
      </c>
      <c r="AQ1093" s="34" t="n">
        <v>42697</v>
      </c>
      <c r="AT1093" s="25" t="inlineStr">
        <is>
          <t>Auto de archivo</t>
        </is>
      </c>
    </row>
    <row r="1094">
      <c r="A1094" s="25" t="inlineStr">
        <is>
          <t>1090-2016</t>
        </is>
      </c>
      <c r="B1094" s="25" t="n">
        <v>435114</v>
      </c>
      <c r="D1094" s="25" t="inlineStr">
        <is>
          <t>MATERIALES DE CONSTRUCCIÓN</t>
        </is>
      </c>
      <c r="G1094" s="25" t="inlineStr">
        <is>
          <t>requerimiento de polisombra</t>
        </is>
      </c>
      <c r="H1094" s="25" t="inlineStr">
        <is>
          <t>de oficio</t>
        </is>
      </c>
      <c r="S1094" s="25" t="inlineStr">
        <is>
          <t xml:space="preserve">no reporta </t>
        </is>
      </c>
      <c r="T1094" s="25" t="inlineStr">
        <is>
          <t>no reporta</t>
        </is>
      </c>
      <c r="U1094" s="25" t="inlineStr">
        <is>
          <t>no reporta</t>
        </is>
      </c>
      <c r="AG1094" s="25">
        <f>CONCATENATE(W1094," ",X1094," ",Y1094," ",Z1094," ",AA1094," ",AB1094," ",AC1094," ",AD1094," ",AE1094," ",AF1094)</f>
        <v/>
      </c>
      <c r="AP1094" s="34" t="n">
        <v>42663</v>
      </c>
      <c r="AQ1094" s="34" t="n">
        <v>42705</v>
      </c>
      <c r="AT1094" s="25" t="inlineStr">
        <is>
          <t>Auto de archivo</t>
        </is>
      </c>
    </row>
    <row r="1095">
      <c r="A1095" s="25" t="inlineStr">
        <is>
          <t>1091-2016</t>
        </is>
      </c>
      <c r="B1095" s="25" t="n">
        <v>432478</v>
      </c>
      <c r="D1095" s="25" t="inlineStr">
        <is>
          <t>RESIDUOS SOLIDOS</t>
        </is>
      </c>
      <c r="G1095" s="25" t="inlineStr">
        <is>
          <t>control ante residuos solidos</t>
        </is>
      </c>
      <c r="H1095" s="25" t="inlineStr">
        <is>
          <t>de oficio</t>
        </is>
      </c>
      <c r="S1095" s="25" t="inlineStr">
        <is>
          <t>no reporta</t>
        </is>
      </c>
      <c r="T1095" s="25" t="inlineStr">
        <is>
          <t>no reporta</t>
        </is>
      </c>
      <c r="U1095" s="25" t="inlineStr">
        <is>
          <t>no reporta</t>
        </is>
      </c>
      <c r="V1095" s="55" t="inlineStr">
        <is>
          <t>ramiro muñoz</t>
        </is>
      </c>
      <c r="AG1095" s="25" t="inlineStr">
        <is>
          <t>deposito los londoño</t>
        </is>
      </c>
      <c r="AH1095" s="25" t="inlineStr">
        <is>
          <t>no reporta</t>
        </is>
      </c>
      <c r="AI1095" s="25" t="inlineStr">
        <is>
          <t>no reporta</t>
        </is>
      </c>
      <c r="AJ1095" s="25" t="inlineStr">
        <is>
          <t>Zona Centro</t>
        </is>
      </c>
      <c r="AP1095" s="34" t="n">
        <v>42663</v>
      </c>
      <c r="AQ1095" s="34" t="n">
        <v>42696</v>
      </c>
      <c r="AT1095" s="25" t="inlineStr">
        <is>
          <t>Auto de archivo</t>
        </is>
      </c>
    </row>
    <row r="1096">
      <c r="A1096" s="25" t="inlineStr">
        <is>
          <t>1092-2017</t>
        </is>
      </c>
      <c r="B1096" s="25" t="n">
        <v>431272</v>
      </c>
      <c r="C1096" s="25" t="inlineStr">
        <is>
          <t>FAUNA DOMÉSTICA</t>
        </is>
      </c>
      <c r="G1096" s="25" t="inlineStr">
        <is>
          <t>vaca en mal estado</t>
        </is>
      </c>
      <c r="H1096" s="25" t="inlineStr">
        <is>
          <t>de oficio</t>
        </is>
      </c>
      <c r="S1096" s="25" t="inlineStr">
        <is>
          <t>no reporta</t>
        </is>
      </c>
      <c r="T1096" s="25" t="inlineStr">
        <is>
          <t>no reporta</t>
        </is>
      </c>
      <c r="U1096" s="25" t="inlineStr">
        <is>
          <t>no reporta</t>
        </is>
      </c>
      <c r="V1096" s="55" t="inlineStr">
        <is>
          <t>fernando rendon</t>
        </is>
      </c>
      <c r="AG1096" s="25" t="inlineStr">
        <is>
          <t>via el saladox el colegio</t>
        </is>
      </c>
      <c r="AH1096" s="25" t="inlineStr">
        <is>
          <t>no reporta</t>
        </is>
      </c>
      <c r="AI1096" s="25" t="inlineStr">
        <is>
          <t>no reporta</t>
        </is>
      </c>
      <c r="AJ1096" s="25" t="inlineStr">
        <is>
          <t>El Salado</t>
        </is>
      </c>
      <c r="AP1096" s="34" t="n">
        <v>42663</v>
      </c>
      <c r="AQ1096" s="34" t="n">
        <v>42668</v>
      </c>
      <c r="AT1096" s="25" t="inlineStr">
        <is>
          <t>Auto de archivo</t>
        </is>
      </c>
    </row>
    <row r="1097">
      <c r="A1097" s="25" t="inlineStr">
        <is>
          <t>1093-2016</t>
        </is>
      </c>
      <c r="B1097" s="25" t="n">
        <v>431273</v>
      </c>
      <c r="D1097" s="25" t="inlineStr">
        <is>
          <t>RESIDUOS SOLIDOS</t>
        </is>
      </c>
      <c r="G1097" s="25" t="inlineStr">
        <is>
          <t xml:space="preserve">mal manejo de residuos solidos </t>
        </is>
      </c>
      <c r="H1097" s="25" t="inlineStr">
        <is>
          <t>de oficio</t>
        </is>
      </c>
      <c r="S1097" s="25" t="inlineStr">
        <is>
          <t>no reporta</t>
        </is>
      </c>
      <c r="T1097" s="25" t="inlineStr">
        <is>
          <t>no reporta</t>
        </is>
      </c>
      <c r="U1097" s="25" t="inlineStr">
        <is>
          <t>no reporta</t>
        </is>
      </c>
      <c r="V1097" s="55" t="inlineStr">
        <is>
          <t>conjunto bella tierra</t>
        </is>
      </c>
      <c r="AG1097" s="25" t="inlineStr">
        <is>
          <t>km 18 via palmas</t>
        </is>
      </c>
      <c r="AH1097" s="25" t="inlineStr">
        <is>
          <t>nit 9008645121</t>
        </is>
      </c>
      <c r="AI1097" s="25" t="n">
        <v>3660422</v>
      </c>
      <c r="AJ1097" s="25" t="inlineStr">
        <is>
          <t>Las Palmas</t>
        </is>
      </c>
      <c r="AP1097" s="34" t="n">
        <v>42692</v>
      </c>
      <c r="AQ1097" s="34" t="n">
        <v>42691</v>
      </c>
      <c r="AT1097" s="25" t="inlineStr">
        <is>
          <t>Auto de archivo</t>
        </is>
      </c>
    </row>
    <row r="1098">
      <c r="A1098" s="25" t="inlineStr">
        <is>
          <t>1094-2016</t>
        </is>
      </c>
      <c r="B1098" s="25" t="inlineStr">
        <is>
          <t>431275 - 0138900</t>
        </is>
      </c>
      <c r="C1098" s="25" t="inlineStr">
        <is>
          <t>HÍDRICO</t>
        </is>
      </c>
      <c r="G1098" s="25" t="inlineStr">
        <is>
          <t>verificacion del retiro de cause</t>
        </is>
      </c>
      <c r="H1098" s="25" t="inlineStr">
        <is>
          <t>de oficio</t>
        </is>
      </c>
      <c r="S1098" s="25" t="inlineStr">
        <is>
          <t>no reporta</t>
        </is>
      </c>
      <c r="T1098" s="25" t="inlineStr">
        <is>
          <t>no reporta</t>
        </is>
      </c>
      <c r="U1098" s="25" t="inlineStr">
        <is>
          <t>no reporta</t>
        </is>
      </c>
      <c r="V1098" s="55" t="inlineStr">
        <is>
          <t>reserva del bosque - Carlos Rivera Interventor</t>
        </is>
      </c>
      <c r="AG1098" s="25" t="inlineStr">
        <is>
          <t>las palmas vereda la esperanza</t>
        </is>
      </c>
      <c r="AH1098" s="25" t="inlineStr">
        <is>
          <t>nit 811032904-2</t>
        </is>
      </c>
      <c r="AI1098" s="25" t="n">
        <v>3119737221</v>
      </c>
      <c r="AJ1098" s="25" t="inlineStr">
        <is>
          <t>Las Palmas</t>
        </is>
      </c>
      <c r="AP1098" s="34" t="n">
        <v>42692</v>
      </c>
      <c r="AQ1098" s="34" t="n">
        <v>42692</v>
      </c>
      <c r="AT1098" s="25" t="inlineStr">
        <is>
          <t>Auto de archivo</t>
        </is>
      </c>
    </row>
    <row r="1099">
      <c r="A1099" s="25" t="inlineStr">
        <is>
          <t>1095-2016</t>
        </is>
      </c>
      <c r="B1099" s="25" t="n">
        <v>431514</v>
      </c>
      <c r="D1099" s="25" t="inlineStr">
        <is>
          <t>ESCOMBROS</t>
        </is>
      </c>
      <c r="G1099" s="25" t="inlineStr">
        <is>
          <t>escombrros</t>
        </is>
      </c>
      <c r="H1099" s="25" t="inlineStr">
        <is>
          <t>de oficio</t>
        </is>
      </c>
      <c r="S1099" s="25" t="inlineStr">
        <is>
          <t>no reporta</t>
        </is>
      </c>
      <c r="T1099" s="25" t="inlineStr">
        <is>
          <t>no reporta</t>
        </is>
      </c>
      <c r="U1099" s="25" t="inlineStr">
        <is>
          <t>no reporta</t>
        </is>
      </c>
      <c r="V1099" s="55" t="inlineStr">
        <is>
          <t>jaime gil</t>
        </is>
      </c>
      <c r="AG1099" s="25" t="inlineStr">
        <is>
          <t>calle 37 sur # 41 27</t>
        </is>
      </c>
      <c r="AH1099" s="25" t="inlineStr">
        <is>
          <t>cc 98660484</t>
        </is>
      </c>
      <c r="AI1099" s="25" t="n">
        <v>3104972418</v>
      </c>
      <c r="AJ1099" s="25" t="inlineStr">
        <is>
          <t>Zona Centro</t>
        </is>
      </c>
      <c r="AP1099" s="34" t="n">
        <v>42668</v>
      </c>
      <c r="AQ1099" s="34" t="n">
        <v>42692</v>
      </c>
      <c r="AT1099" s="25" t="inlineStr">
        <is>
          <t>Auto de archivo</t>
        </is>
      </c>
    </row>
    <row r="1100">
      <c r="A1100" s="25" t="inlineStr">
        <is>
          <t>1096-2016</t>
        </is>
      </c>
      <c r="B1100" s="25" t="n">
        <v>431271</v>
      </c>
      <c r="D1100" s="25" t="inlineStr">
        <is>
          <t>MATERIALES DE CONSTRUCCIÓN</t>
        </is>
      </c>
      <c r="G1100" s="25" t="inlineStr">
        <is>
          <t>mal manejo de obra, via sucia</t>
        </is>
      </c>
      <c r="H1100" s="25" t="inlineStr">
        <is>
          <t>de oficio</t>
        </is>
      </c>
      <c r="S1100" s="25" t="inlineStr">
        <is>
          <t>no reporta</t>
        </is>
      </c>
      <c r="T1100" s="25" t="inlineStr">
        <is>
          <t>no reporta</t>
        </is>
      </c>
      <c r="U1100" s="25" t="inlineStr">
        <is>
          <t>no reporta</t>
        </is>
      </c>
      <c r="V1100" s="55" t="inlineStr">
        <is>
          <t>carlos tamayo</t>
        </is>
      </c>
      <c r="AG1100" s="25" t="inlineStr">
        <is>
          <t>no reporta nomenclatura</t>
        </is>
      </c>
      <c r="AH1100" s="25" t="inlineStr">
        <is>
          <t>cc 98551610</t>
        </is>
      </c>
      <c r="AI1100" s="25" t="inlineStr">
        <is>
          <t>3113081552 - 3146286801</t>
        </is>
      </c>
      <c r="AJ1100" s="25" t="inlineStr">
        <is>
          <t>Mesa</t>
        </is>
      </c>
      <c r="AP1100" s="34" t="n">
        <v>42695</v>
      </c>
      <c r="AQ1100" s="34" t="n">
        <v>42685</v>
      </c>
      <c r="AT1100" s="25" t="inlineStr">
        <is>
          <t>Auto de archivo</t>
        </is>
      </c>
    </row>
    <row r="1101">
      <c r="A1101" s="25" t="inlineStr">
        <is>
          <t>1097-2016</t>
        </is>
      </c>
      <c r="B1101" s="25" t="n">
        <v>431512</v>
      </c>
      <c r="C1101" s="25" t="inlineStr">
        <is>
          <t>FAUNA DOMÉSTICA</t>
        </is>
      </c>
      <c r="G1101" s="25" t="inlineStr">
        <is>
          <t>presunto maltrato animal</t>
        </is>
      </c>
      <c r="H1101" s="25" t="inlineStr">
        <is>
          <t>cominidad</t>
        </is>
      </c>
      <c r="S1101" s="25" t="inlineStr">
        <is>
          <t>no reporta</t>
        </is>
      </c>
      <c r="T1101" s="25" t="inlineStr">
        <is>
          <t>no reporta</t>
        </is>
      </c>
      <c r="U1101" s="25" t="inlineStr">
        <is>
          <t>no reporta</t>
        </is>
      </c>
      <c r="V1101" s="55" t="inlineStr">
        <is>
          <t>genoveva tabares</t>
        </is>
      </c>
      <c r="AG1101" s="25" t="inlineStr">
        <is>
          <t>dg 29 # 24f sur 81 apto 505</t>
        </is>
      </c>
      <c r="AH1101" s="25" t="n">
        <v>22024089</v>
      </c>
      <c r="AI1101" s="25" t="n">
        <v>5982690</v>
      </c>
      <c r="AP1101" s="34" t="n">
        <v>42692</v>
      </c>
      <c r="AQ1101" s="34" t="n">
        <v>42693</v>
      </c>
      <c r="AT1101" s="25" t="inlineStr">
        <is>
          <t>Auto de archivo</t>
        </is>
      </c>
    </row>
    <row r="1102">
      <c r="A1102" s="25" t="inlineStr">
        <is>
          <t>1098-2016</t>
        </is>
      </c>
      <c r="B1102" s="25" t="n">
        <v>431264</v>
      </c>
      <c r="C1102" s="25" t="inlineStr">
        <is>
          <t>FAUNA SILVESTRE</t>
        </is>
      </c>
      <c r="G1102" s="25" t="inlineStr">
        <is>
          <t>se recoge ave herida en el pasaje del ley</t>
        </is>
      </c>
      <c r="H1102" s="25" t="inlineStr">
        <is>
          <t>de oficio</t>
        </is>
      </c>
      <c r="S1102" s="25" t="inlineStr">
        <is>
          <t>no reporta</t>
        </is>
      </c>
      <c r="T1102" s="25" t="inlineStr">
        <is>
          <t>no reporta</t>
        </is>
      </c>
      <c r="U1102" s="25" t="inlineStr">
        <is>
          <t>no reporta</t>
        </is>
      </c>
      <c r="V1102" s="55" t="inlineStr">
        <is>
          <t>no aplica</t>
        </is>
      </c>
      <c r="AG1102" s="25" t="inlineStr">
        <is>
          <t>pasaje del ley</t>
        </is>
      </c>
      <c r="AH1102" s="25" t="inlineStr">
        <is>
          <t>no aplica</t>
        </is>
      </c>
      <c r="AI1102" s="25" t="inlineStr">
        <is>
          <t>no aplica</t>
        </is>
      </c>
      <c r="AJ1102" s="25" t="inlineStr">
        <is>
          <t>Zona Centro</t>
        </is>
      </c>
      <c r="AP1102" s="34" t="n">
        <v>42695</v>
      </c>
      <c r="AQ1102" s="34" t="n">
        <v>42691</v>
      </c>
      <c r="AT1102" s="25" t="inlineStr">
        <is>
          <t>Auto de archivo</t>
        </is>
      </c>
    </row>
    <row r="1103">
      <c r="A1103" s="25" t="inlineStr">
        <is>
          <t>1099-2016</t>
        </is>
      </c>
      <c r="B1103" s="25" t="n">
        <v>428186</v>
      </c>
      <c r="C1103" s="25" t="inlineStr">
        <is>
          <t>FAUNA DOMÉSTICA</t>
        </is>
      </c>
      <c r="G1103" s="25" t="inlineStr">
        <is>
          <t>dejan salir el canino de nombre shacha y no le recogen las excretas</t>
        </is>
      </c>
      <c r="H1103" s="25" t="inlineStr">
        <is>
          <t>comunidad</t>
        </is>
      </c>
      <c r="S1103" s="25" t="inlineStr">
        <is>
          <t>no reporta</t>
        </is>
      </c>
      <c r="T1103" s="25" t="inlineStr">
        <is>
          <t>no reporta</t>
        </is>
      </c>
      <c r="U1103" s="25" t="inlineStr">
        <is>
          <t>no reporta</t>
        </is>
      </c>
      <c r="V1103" s="55" t="inlineStr">
        <is>
          <t>yohana- sofia roman</t>
        </is>
      </c>
      <c r="AG1103" s="25" t="inlineStr">
        <is>
          <t>tv 33 sur dg 29-26</t>
        </is>
      </c>
      <c r="AH1103" s="25" t="n">
        <v>21723157</v>
      </c>
      <c r="AI1103" s="25" t="inlineStr">
        <is>
          <t>no reporta</t>
        </is>
      </c>
      <c r="AJ1103" s="25" t="inlineStr">
        <is>
          <t>Alto de Misael</t>
        </is>
      </c>
      <c r="AP1103" s="34" t="n">
        <v>42692</v>
      </c>
      <c r="AQ1103" s="34" t="n">
        <v>43797</v>
      </c>
      <c r="AT1103" s="25" t="inlineStr">
        <is>
          <t>Auto de archivo</t>
        </is>
      </c>
    </row>
    <row r="1104">
      <c r="A1104" s="25" t="inlineStr">
        <is>
          <t>1100-2016</t>
        </is>
      </c>
      <c r="B1104" s="25" t="n">
        <v>424608</v>
      </c>
      <c r="D1104" s="25" t="inlineStr">
        <is>
          <t>MATERIALES DE CONSTRUCCIÓN</t>
        </is>
      </c>
      <c r="G1104" s="25" t="inlineStr">
        <is>
          <t>material de construcion en retiro de la quebrada la sucia</t>
        </is>
      </c>
      <c r="H1104" s="25" t="inlineStr">
        <is>
          <t>comunidad</t>
        </is>
      </c>
      <c r="S1104" s="25" t="inlineStr">
        <is>
          <t>no reporta</t>
        </is>
      </c>
      <c r="T1104" s="25" t="inlineStr">
        <is>
          <t>no reporta</t>
        </is>
      </c>
      <c r="U1104" s="25" t="inlineStr">
        <is>
          <t>no reporta</t>
        </is>
      </c>
      <c r="V1104" s="55" t="inlineStr">
        <is>
          <t>conviviendas</t>
        </is>
      </c>
      <c r="AG1104" s="25" t="inlineStr">
        <is>
          <t>calle 46 e sur # 42b 05</t>
        </is>
      </c>
      <c r="AH1104" s="25" t="inlineStr">
        <is>
          <t>nit 900579501-9</t>
        </is>
      </c>
      <c r="AI1104" s="25" t="n">
        <v>3105993176</v>
      </c>
      <c r="AJ1104" s="25" t="inlineStr">
        <is>
          <t>La Paz</t>
        </is>
      </c>
      <c r="AP1104" s="34" t="n">
        <v>42692</v>
      </c>
      <c r="AQ1104" s="34" t="n">
        <v>43797</v>
      </c>
      <c r="AT1104" s="25" t="inlineStr">
        <is>
          <t>Auto de archivo</t>
        </is>
      </c>
    </row>
    <row r="1105">
      <c r="A1105" s="25" t="inlineStr">
        <is>
          <t>1101-2016</t>
        </is>
      </c>
      <c r="B1105" s="25" t="n">
        <v>427890</v>
      </c>
      <c r="C1105" s="25" t="inlineStr">
        <is>
          <t>HÍDRICO</t>
        </is>
      </c>
      <c r="G1105" s="25" t="inlineStr">
        <is>
          <t>vertimiento de aguas residuales al espacio publico</t>
        </is>
      </c>
      <c r="H1105" s="25" t="inlineStr">
        <is>
          <t>de oficio</t>
        </is>
      </c>
      <c r="S1105" s="25" t="inlineStr">
        <is>
          <t>no reporta</t>
        </is>
      </c>
      <c r="T1105" s="25" t="inlineStr">
        <is>
          <t>no reporta</t>
        </is>
      </c>
      <c r="U1105" s="25" t="inlineStr">
        <is>
          <t>no reporta</t>
        </is>
      </c>
      <c r="V1105" s="55" t="inlineStr">
        <is>
          <t>EPM</t>
        </is>
      </c>
      <c r="AG1105" s="25" t="inlineStr">
        <is>
          <t>cra 46a x calle 41 sur</t>
        </is>
      </c>
      <c r="AH1105" s="25" t="inlineStr">
        <is>
          <t>no reporta</t>
        </is>
      </c>
      <c r="AI1105" s="25" t="inlineStr">
        <is>
          <t>no reporta</t>
        </is>
      </c>
      <c r="AJ1105" s="25" t="inlineStr">
        <is>
          <t>Alcalá</t>
        </is>
      </c>
      <c r="AP1105" s="34" t="n">
        <v>42692</v>
      </c>
      <c r="AQ1105" s="34" t="n">
        <v>42675</v>
      </c>
      <c r="AT1105" s="25" t="inlineStr">
        <is>
          <t>Auto de archivo</t>
        </is>
      </c>
    </row>
    <row r="1106">
      <c r="A1106" s="25" t="inlineStr">
        <is>
          <t>1102-2016</t>
        </is>
      </c>
      <c r="B1106" s="25" t="n">
        <v>422701</v>
      </c>
      <c r="C1106" s="25" t="inlineStr">
        <is>
          <t>FAUNA SILVESTRE</t>
        </is>
      </c>
      <c r="G1106" s="25" t="inlineStr">
        <is>
          <t>rescate de curucutu</t>
        </is>
      </c>
      <c r="H1106" s="25" t="inlineStr">
        <is>
          <t>de oficio</t>
        </is>
      </c>
      <c r="S1106" s="25" t="inlineStr">
        <is>
          <t>no reporta</t>
        </is>
      </c>
      <c r="T1106" s="25" t="inlineStr">
        <is>
          <t>no reporta</t>
        </is>
      </c>
      <c r="U1106" s="25" t="inlineStr">
        <is>
          <t>no reporta</t>
        </is>
      </c>
      <c r="V1106" s="55" t="inlineStr">
        <is>
          <t>lote del municipio</t>
        </is>
      </c>
      <c r="AG1106" s="25" t="inlineStr">
        <is>
          <t>las palmas</t>
        </is>
      </c>
      <c r="AH1106" s="25" t="inlineStr">
        <is>
          <t>no reporta</t>
        </is>
      </c>
      <c r="AI1106" s="25" t="inlineStr">
        <is>
          <t>no reporta</t>
        </is>
      </c>
      <c r="AJ1106" s="25" t="inlineStr">
        <is>
          <t>Las Palmas</t>
        </is>
      </c>
      <c r="AP1106" s="34" t="n">
        <v>42692</v>
      </c>
      <c r="AQ1106" s="34" t="n">
        <v>42653</v>
      </c>
      <c r="AT1106" s="25" t="inlineStr">
        <is>
          <t>Auto de archivo</t>
        </is>
      </c>
    </row>
    <row r="1107">
      <c r="A1107" s="25" t="inlineStr">
        <is>
          <t>1103-2016</t>
        </is>
      </c>
      <c r="B1107" s="25" t="n">
        <v>437045</v>
      </c>
      <c r="C1107" s="25" t="inlineStr">
        <is>
          <t>FLORA</t>
        </is>
      </c>
      <c r="G1107" s="25" t="inlineStr">
        <is>
          <t>arbol peligroso- pino patula para talar</t>
        </is>
      </c>
      <c r="H1107" s="25" t="inlineStr">
        <is>
          <t>de oficio</t>
        </is>
      </c>
      <c r="S1107" s="25" t="inlineStr">
        <is>
          <t>no reporta</t>
        </is>
      </c>
      <c r="T1107" s="25" t="inlineStr">
        <is>
          <t>no reporta</t>
        </is>
      </c>
      <c r="U1107" s="25" t="inlineStr">
        <is>
          <t>no reporta</t>
        </is>
      </c>
      <c r="V1107" s="55" t="inlineStr">
        <is>
          <t>Catalina Restrepo Aristizabal</t>
        </is>
      </c>
      <c r="AG1107" s="25" t="inlineStr">
        <is>
          <t xml:space="preserve">no reporta direccion del perjudicante: NOTA se archiva por falta de informacion </t>
        </is>
      </c>
      <c r="AH1107" s="25" t="inlineStr">
        <is>
          <t>no reporta</t>
        </is>
      </c>
      <c r="AI1107" s="25" t="inlineStr">
        <is>
          <t>no reporta</t>
        </is>
      </c>
      <c r="AJ1107" s="25" t="inlineStr">
        <is>
          <t>Las Palmas</t>
        </is>
      </c>
      <c r="AP1107" s="34" t="n">
        <v>42692</v>
      </c>
      <c r="AQ1107" s="34" t="n">
        <v>42739</v>
      </c>
      <c r="AT1107" s="25" t="inlineStr">
        <is>
          <t>Auto de archivo</t>
        </is>
      </c>
    </row>
    <row r="1108">
      <c r="A1108" s="25" t="inlineStr">
        <is>
          <t>1104-2016</t>
        </is>
      </c>
      <c r="B1108" s="25" t="inlineStr">
        <is>
          <t>ingresarlo sin radicado(arbey autorizo)</t>
        </is>
      </c>
      <c r="C1108" s="25" t="inlineStr">
        <is>
          <t>HÍDRICO</t>
        </is>
      </c>
      <c r="G1108" s="25" t="inlineStr">
        <is>
          <t>fuga de manguera hacia la via, ( NOTA: no tiene radicado ya que solucionaron en el momento que se llego a verificar</t>
        </is>
      </c>
      <c r="H1108" s="25" t="inlineStr">
        <is>
          <t>de oficio</t>
        </is>
      </c>
      <c r="S1108" s="25" t="inlineStr">
        <is>
          <t>no reporta</t>
        </is>
      </c>
      <c r="T1108" s="25" t="inlineStr">
        <is>
          <t>no reporta</t>
        </is>
      </c>
      <c r="U1108" s="25" t="inlineStr">
        <is>
          <t>no reporta</t>
        </is>
      </c>
      <c r="V1108" s="55" t="inlineStr">
        <is>
          <t>tiki bar, grill hill</t>
        </is>
      </c>
      <c r="AG1108" s="25" t="inlineStr">
        <is>
          <t>escobero</t>
        </is>
      </c>
      <c r="AH1108" s="25" t="inlineStr">
        <is>
          <t>no reporta</t>
        </is>
      </c>
      <c r="AI1108" s="25" t="inlineStr">
        <is>
          <t>no reporta</t>
        </is>
      </c>
      <c r="AJ1108" s="25" t="inlineStr">
        <is>
          <t>El Escobero</t>
        </is>
      </c>
      <c r="AP1108" s="34" t="n">
        <v>42692</v>
      </c>
      <c r="AQ1108" s="34" t="n">
        <v>42698</v>
      </c>
      <c r="AT1108" s="25" t="inlineStr">
        <is>
          <t>Auto de archivo</t>
        </is>
      </c>
    </row>
    <row r="1109">
      <c r="A1109" s="25" t="inlineStr">
        <is>
          <t>1105-2016</t>
        </is>
      </c>
      <c r="B1109" s="25" t="n">
        <v>442387</v>
      </c>
      <c r="C1109" s="25" t="inlineStr">
        <is>
          <t>ESPACIO PUBLICOS VERDES</t>
        </is>
      </c>
      <c r="G1109" s="25" t="inlineStr">
        <is>
          <t>afectacion a arboles en espacio público</t>
        </is>
      </c>
      <c r="H1109" s="25" t="inlineStr">
        <is>
          <t>de oficio autoridad ambiental delegada</t>
        </is>
      </c>
      <c r="S1109" s="25" t="inlineStr">
        <is>
          <t>no reporta nomenclatura</t>
        </is>
      </c>
      <c r="T1109" s="25" t="inlineStr">
        <is>
          <t>no reporta</t>
        </is>
      </c>
      <c r="U1109" s="25" t="inlineStr">
        <is>
          <t>no reporta</t>
        </is>
      </c>
      <c r="V1109" s="55" t="inlineStr">
        <is>
          <t>por determinar</t>
        </is>
      </c>
      <c r="AG1109" s="25" t="inlineStr">
        <is>
          <t>tv 33 # 35a sur 35</t>
        </is>
      </c>
      <c r="AH1109" s="25" t="inlineStr">
        <is>
          <t>no repota</t>
        </is>
      </c>
      <c r="AI1109" s="25" t="inlineStr">
        <is>
          <t>no reporta</t>
        </is>
      </c>
      <c r="AJ1109" s="25" t="inlineStr">
        <is>
          <t>Los Naranjos</t>
        </is>
      </c>
      <c r="AP1109" s="34" t="n">
        <v>42692</v>
      </c>
      <c r="AQ1109" s="34" t="n">
        <v>42731</v>
      </c>
      <c r="AT1109" s="25" t="inlineStr">
        <is>
          <t>Auto de archivo</t>
        </is>
      </c>
    </row>
    <row r="1110">
      <c r="A1110" s="25" t="inlineStr">
        <is>
          <t>1106-2016</t>
        </is>
      </c>
      <c r="B1110" s="25" t="n">
        <v>440418</v>
      </c>
      <c r="C1110" s="25" t="inlineStr">
        <is>
          <t>FAUNA DOMÉSTICA</t>
        </is>
      </c>
      <c r="G1110" s="25" t="inlineStr">
        <is>
          <t>perro de raza pitbull que anda suelto sin bozal y sin tarilla, es un perro muy agresivo, las personas que pasan poe este lugar se ven en peligro</t>
        </is>
      </c>
      <c r="H1110" s="25" t="inlineStr">
        <is>
          <t>anonima</t>
        </is>
      </c>
      <c r="S1110" s="25" t="inlineStr">
        <is>
          <t>no reporta nomenclatura</t>
        </is>
      </c>
      <c r="T1110" s="25" t="inlineStr">
        <is>
          <t>no reporta</t>
        </is>
      </c>
      <c r="U1110" s="25" t="inlineStr">
        <is>
          <t>no reporta</t>
        </is>
      </c>
      <c r="V1110" s="55" t="inlineStr">
        <is>
          <t>Berta Ruiz</t>
        </is>
      </c>
      <c r="AG1110" s="25" t="inlineStr">
        <is>
          <t>calle 26 sur " 22 07</t>
        </is>
      </c>
      <c r="AH1110" s="25" t="inlineStr">
        <is>
          <t>no reporta</t>
        </is>
      </c>
      <c r="AI1110" s="25" t="n">
        <v>3360258</v>
      </c>
      <c r="AJ1110" s="25" t="inlineStr">
        <is>
          <t>Loma El Atravezado</t>
        </is>
      </c>
      <c r="AP1110" s="34" t="n">
        <v>42692</v>
      </c>
      <c r="AQ1110" s="34" t="n">
        <v>42725</v>
      </c>
      <c r="AT1110" s="25" t="inlineStr">
        <is>
          <t>Auto de archivo</t>
        </is>
      </c>
    </row>
    <row r="1111">
      <c r="A1111" s="25" t="inlineStr">
        <is>
          <t>1107-2016</t>
        </is>
      </c>
      <c r="B1111" s="25" t="n">
        <v>442445</v>
      </c>
      <c r="C1111" s="25" t="inlineStr">
        <is>
          <t>ESPACIO PUBLICOS VERDES</t>
        </is>
      </c>
      <c r="G1111" s="25" t="inlineStr">
        <is>
          <t>alteracion de las zonas verdes en un sector del edificio 4.4</t>
        </is>
      </c>
      <c r="H1111" s="25" t="inlineStr">
        <is>
          <t>comunidad</t>
        </is>
      </c>
      <c r="S1111" s="25" t="inlineStr">
        <is>
          <t>no reporta</t>
        </is>
      </c>
      <c r="T1111" s="25" t="inlineStr">
        <is>
          <t>no reporta</t>
        </is>
      </c>
      <c r="U1111" s="25" t="inlineStr">
        <is>
          <t>no reporta</t>
        </is>
      </c>
      <c r="V1111" s="55" t="inlineStr">
        <is>
          <t>gustavo londoño</t>
        </is>
      </c>
      <c r="AG1111" s="25" t="inlineStr">
        <is>
          <t>cra 42bb # 48c sur 144 apto 104</t>
        </is>
      </c>
      <c r="AH1111" s="25" t="inlineStr">
        <is>
          <t>no reporta</t>
        </is>
      </c>
      <c r="AI1111" s="25" t="inlineStr">
        <is>
          <t>no reporta</t>
        </is>
      </c>
      <c r="AJ1111" s="25" t="inlineStr">
        <is>
          <t>El Trianón</t>
        </is>
      </c>
      <c r="AP1111" s="34" t="n">
        <v>42692</v>
      </c>
      <c r="AQ1111" s="34" t="n">
        <v>42740</v>
      </c>
      <c r="AT1111" s="25" t="inlineStr">
        <is>
          <t>Auto de archivo</t>
        </is>
      </c>
    </row>
    <row r="1112">
      <c r="A1112" s="25" t="inlineStr">
        <is>
          <t>1108-2016</t>
        </is>
      </c>
      <c r="B1112" s="25" t="n">
        <v>426510</v>
      </c>
      <c r="C1112" s="25" t="inlineStr">
        <is>
          <t>FAUNA DOMÉSTICA</t>
        </is>
      </c>
      <c r="G1112" s="25" t="inlineStr">
        <is>
          <t>malos olores en tercer piso poe 3 caninos , ladran por permanecer solos todo el dia</t>
        </is>
      </c>
      <c r="H1112" s="25" t="inlineStr">
        <is>
          <t>comunidad</t>
        </is>
      </c>
      <c r="S1112" s="25" t="inlineStr">
        <is>
          <t>no reporta</t>
        </is>
      </c>
      <c r="T1112" s="25" t="inlineStr">
        <is>
          <t>no reporta</t>
        </is>
      </c>
      <c r="U1112" s="25" t="inlineStr">
        <is>
          <t>no reporta</t>
        </is>
      </c>
      <c r="V1112" s="55" t="inlineStr">
        <is>
          <t>por determinar</t>
        </is>
      </c>
      <c r="AG1112" s="25" t="inlineStr">
        <is>
          <t>tv 32a  sur # 31e 50</t>
        </is>
      </c>
      <c r="AH1112" s="25" t="inlineStr">
        <is>
          <t>no reporta</t>
        </is>
      </c>
      <c r="AI1112" s="25" t="inlineStr">
        <is>
          <t>no reporta</t>
        </is>
      </c>
      <c r="AJ1112" s="25" t="inlineStr">
        <is>
          <t>La Magnolia</t>
        </is>
      </c>
      <c r="AP1112" s="34" t="n">
        <v>42692</v>
      </c>
      <c r="AQ1112" s="34" t="n">
        <v>42669</v>
      </c>
      <c r="AT1112" s="25" t="inlineStr">
        <is>
          <t>Auto de archivo</t>
        </is>
      </c>
    </row>
    <row r="1113">
      <c r="A1113" s="25" t="inlineStr">
        <is>
          <t>1109-2016</t>
        </is>
      </c>
      <c r="B1113" s="25" t="n">
        <v>437662</v>
      </c>
      <c r="C1113" s="25" t="inlineStr">
        <is>
          <t>FAUNA DOMÉSTICA</t>
        </is>
      </c>
      <c r="G1113" s="25" t="inlineStr">
        <is>
          <t xml:space="preserve">canino que dejan solo hasta 4 dias </t>
        </is>
      </c>
      <c r="H1113" s="25" t="inlineStr">
        <is>
          <t>comunidad</t>
        </is>
      </c>
      <c r="S1113" s="25" t="inlineStr">
        <is>
          <t>no reporta</t>
        </is>
      </c>
      <c r="T1113" s="25" t="inlineStr">
        <is>
          <t>no reporta</t>
        </is>
      </c>
      <c r="U1113" s="25" t="inlineStr">
        <is>
          <t>no reporta</t>
        </is>
      </c>
      <c r="V1113" s="55" t="inlineStr">
        <is>
          <t>clara granados</t>
        </is>
      </c>
      <c r="AG1113" s="25" t="inlineStr">
        <is>
          <t>calle 26 sur # 22 31 casa 112</t>
        </is>
      </c>
      <c r="AH1113" s="25" t="inlineStr">
        <is>
          <t>no reporta</t>
        </is>
      </c>
      <c r="AI1113" s="25" t="inlineStr">
        <is>
          <t>TEL 3204422720-4873210</t>
        </is>
      </c>
      <c r="AJ1113" s="25" t="inlineStr">
        <is>
          <t>Loma El Atravezado</t>
        </is>
      </c>
      <c r="AP1113" s="34" t="n">
        <v>42692</v>
      </c>
      <c r="AQ1113" s="34" t="n">
        <v>42713</v>
      </c>
      <c r="AT1113" s="25" t="inlineStr">
        <is>
          <t>Auto de archivo</t>
        </is>
      </c>
    </row>
    <row r="1114">
      <c r="A1114" s="25" t="inlineStr">
        <is>
          <t>1110-2016</t>
        </is>
      </c>
      <c r="B1114" s="25" t="n">
        <v>439515</v>
      </c>
      <c r="C1114" s="25" t="inlineStr">
        <is>
          <t>ESPACIO PUBLICOS VERDES</t>
        </is>
      </c>
      <c r="G1114" s="25" t="inlineStr">
        <is>
          <t>hay un guadual que esta perjudicando a la peticionaria toda vez que estas guaduas cuando llueve o ventea golpea sus ventanas y rompe la maya de seguridad</t>
        </is>
      </c>
      <c r="H1114" s="25" t="inlineStr">
        <is>
          <t xml:space="preserve">Erika margarita pareja </t>
        </is>
      </c>
      <c r="S1114" s="25" t="inlineStr">
        <is>
          <t>calle 45a sue " 39b 190</t>
        </is>
      </c>
      <c r="T1114" s="25" t="inlineStr">
        <is>
          <t>no reporta</t>
        </is>
      </c>
      <c r="U1114" s="25" t="inlineStr">
        <is>
          <t>no reporta</t>
        </is>
      </c>
      <c r="V1114" s="55" t="inlineStr">
        <is>
          <t>juan gonzalo gomez</t>
        </is>
      </c>
      <c r="AG1114" s="25" t="inlineStr">
        <is>
          <t>tv 35 sur # 27f 51</t>
        </is>
      </c>
      <c r="AH1114" s="25" t="inlineStr">
        <is>
          <t xml:space="preserve">no reporta </t>
        </is>
      </c>
      <c r="AI1114" s="25" t="inlineStr">
        <is>
          <t>TEL 3362471-3116098338</t>
        </is>
      </c>
      <c r="AJ1114" s="25" t="inlineStr">
        <is>
          <t>La Paz</t>
        </is>
      </c>
      <c r="AP1114" s="34" t="n">
        <v>42692</v>
      </c>
      <c r="AQ1114" s="34" t="n">
        <v>42724</v>
      </c>
      <c r="AT1114" s="25" t="inlineStr">
        <is>
          <t>Auto de archivo</t>
        </is>
      </c>
    </row>
    <row r="1115">
      <c r="A1115" s="25" t="inlineStr">
        <is>
          <t>1111-2016</t>
        </is>
      </c>
      <c r="B1115" s="25" t="n">
        <v>439518</v>
      </c>
      <c r="C1115" s="25" t="inlineStr">
        <is>
          <t>FAUNA DOMÉSTICA</t>
        </is>
      </c>
      <c r="G1115" s="25" t="inlineStr">
        <is>
          <t>hay un perro de raza pitbull suelto sin bozal y sin trailla</t>
        </is>
      </c>
      <c r="H1115" s="25" t="inlineStr">
        <is>
          <t>Francisco javier Mazo Echeverri</t>
        </is>
      </c>
      <c r="S1115" s="25" t="inlineStr">
        <is>
          <t>cra 27b sur 29</t>
        </is>
      </c>
      <c r="T1115" s="25" t="inlineStr">
        <is>
          <t>no reporta</t>
        </is>
      </c>
      <c r="U1115" s="25" t="inlineStr">
        <is>
          <t>tel 3133472</t>
        </is>
      </c>
      <c r="V1115" s="55" t="inlineStr">
        <is>
          <t>Julian Colorado</t>
        </is>
      </c>
      <c r="AG1115" s="25" t="inlineStr">
        <is>
          <t>cra 27b 23 sur 100</t>
        </is>
      </c>
      <c r="AH1115" s="25" t="inlineStr">
        <is>
          <t>no reporta</t>
        </is>
      </c>
      <c r="AI1115" s="25" t="inlineStr">
        <is>
          <t>no reporta</t>
        </is>
      </c>
      <c r="AJ1115" s="25" t="inlineStr">
        <is>
          <t>Zuñiga</t>
        </is>
      </c>
      <c r="AP1115" s="34" t="n">
        <v>42692</v>
      </c>
      <c r="AQ1115" s="34" t="n">
        <v>42724</v>
      </c>
      <c r="AT1115" s="25" t="inlineStr">
        <is>
          <t>Auto de archivo</t>
        </is>
      </c>
    </row>
    <row r="1116">
      <c r="A1116" s="25" t="inlineStr">
        <is>
          <t>1112-2016</t>
        </is>
      </c>
      <c r="B1116" s="25" t="n">
        <v>426508</v>
      </c>
      <c r="D1116" s="25" t="inlineStr">
        <is>
          <t>MATERIALES DE CONSTRUCCIÓN</t>
        </is>
      </c>
      <c r="G1116" s="25" t="inlineStr">
        <is>
          <t>verificación del manejo de la obra tanto interior como exterior</t>
        </is>
      </c>
      <c r="H1116" s="25" t="inlineStr">
        <is>
          <t>de oficio</t>
        </is>
      </c>
      <c r="S1116" s="25" t="inlineStr">
        <is>
          <t>palmeras 3</t>
        </is>
      </c>
      <c r="T1116" s="25" t="inlineStr">
        <is>
          <t>no reporta</t>
        </is>
      </c>
      <c r="U1116" s="25" t="inlineStr">
        <is>
          <t>no reporta</t>
        </is>
      </c>
      <c r="V1116" s="55" t="inlineStr">
        <is>
          <t>palmeras 3</t>
        </is>
      </c>
      <c r="AG1116" s="25" t="inlineStr">
        <is>
          <t>no reporta nomenclatura</t>
        </is>
      </c>
      <c r="AH1116" s="25" t="inlineStr">
        <is>
          <t>no reporta</t>
        </is>
      </c>
      <c r="AI1116" s="25" t="inlineStr">
        <is>
          <t>no reporta</t>
        </is>
      </c>
      <c r="AJ1116" s="25" t="inlineStr">
        <is>
          <t xml:space="preserve">La Mina </t>
        </is>
      </c>
      <c r="AP1116" s="34" t="n">
        <v>42670</v>
      </c>
      <c r="AQ1116" s="34" t="n">
        <v>42674</v>
      </c>
      <c r="AT1116" s="25" t="inlineStr">
        <is>
          <t>Auto de archivo</t>
        </is>
      </c>
    </row>
    <row r="1117">
      <c r="A1117" s="25" t="inlineStr">
        <is>
          <t>1113-2016</t>
        </is>
      </c>
      <c r="B1117" s="43" t="n">
        <v>428186</v>
      </c>
      <c r="C1117" s="25" t="inlineStr">
        <is>
          <t>FAUNA DOMÉSTICA</t>
        </is>
      </c>
      <c r="G1117" s="25" t="inlineStr">
        <is>
          <t>inadecuada tenencia de mascotas</t>
        </is>
      </c>
      <c r="H1117" s="25" t="inlineStr">
        <is>
          <t>Comunidad</t>
        </is>
      </c>
      <c r="S1117" s="25" t="inlineStr">
        <is>
          <t>no reporta</t>
        </is>
      </c>
      <c r="T1117" s="25" t="inlineStr">
        <is>
          <t>no reporta</t>
        </is>
      </c>
      <c r="U1117" s="25" t="inlineStr">
        <is>
          <t>no reporta</t>
        </is>
      </c>
      <c r="V1117" s="25" t="inlineStr">
        <is>
          <t>Sofia Roman</t>
        </is>
      </c>
      <c r="W1117" s="25" t="inlineStr">
        <is>
          <t>TR</t>
        </is>
      </c>
      <c r="X1117" s="25" t="n">
        <v>33</v>
      </c>
      <c r="Z1117" s="25" t="inlineStr">
        <is>
          <t>SUR</t>
        </is>
      </c>
      <c r="AA1117" s="25" t="n">
        <v>29</v>
      </c>
      <c r="AC1117" s="25" t="n">
        <v>26</v>
      </c>
      <c r="AG1117">
        <f>CONCATENATE(W1117," ",X1117," ",Y1117," ",Z1117," ",AA1117," ",AB1117," ",AC1117," ",AD1117," ",AE1117," ",AF1117)</f>
        <v/>
      </c>
      <c r="AH1117" s="25" t="inlineStr">
        <is>
          <t>21.723.157</t>
        </is>
      </c>
      <c r="AI1117" s="25" t="inlineStr">
        <is>
          <t>no reporta</t>
        </is>
      </c>
      <c r="AJ1117" s="25" t="inlineStr">
        <is>
          <t>Alto de Misael</t>
        </is>
      </c>
      <c r="AO1117" s="25" t="n">
        <v>3</v>
      </c>
      <c r="AP1117" s="34" t="n">
        <v>42676</v>
      </c>
      <c r="AQ1117" s="34" t="n">
        <v>42676</v>
      </c>
      <c r="AR1117" s="46" t="n"/>
      <c r="AT1117" s="25" t="inlineStr">
        <is>
          <t>Auto de archivo</t>
        </is>
      </c>
    </row>
    <row r="1118">
      <c r="A1118" s="25" t="inlineStr">
        <is>
          <t>1114-2016</t>
        </is>
      </c>
      <c r="B1118" s="25" t="n">
        <v>8055</v>
      </c>
      <c r="C1118" s="25" t="inlineStr">
        <is>
          <t>AIRE</t>
        </is>
      </c>
      <c r="G1118" s="25" t="inlineStr">
        <is>
          <t>Requerimiento a empresa Retales y Cortes</t>
        </is>
      </c>
      <c r="H1118" s="25" t="inlineStr">
        <is>
          <t>Comunidad</t>
        </is>
      </c>
      <c r="S1118" s="25" t="inlineStr">
        <is>
          <t>no reporta</t>
        </is>
      </c>
      <c r="T1118" s="25" t="inlineStr">
        <is>
          <t>no reporta</t>
        </is>
      </c>
      <c r="U1118" s="25" t="inlineStr">
        <is>
          <t>no reporta</t>
        </is>
      </c>
      <c r="V1118" s="55" t="inlineStr">
        <is>
          <t>Establecimiento Retales y Cortes</t>
        </is>
      </c>
      <c r="W1118" s="25" t="inlineStr">
        <is>
          <t>KR</t>
        </is>
      </c>
      <c r="X1118" s="25" t="n">
        <v>39</v>
      </c>
      <c r="AA1118" s="25" t="n">
        <v>27</v>
      </c>
      <c r="AC1118" s="25" t="n">
        <v>54</v>
      </c>
      <c r="AD1118" s="25" t="inlineStr">
        <is>
          <t>SUR</t>
        </is>
      </c>
      <c r="AG1118" s="25">
        <f>CONCATENATE(W1118," ",X1118," ",Y1118," ",Z1118," ",AA1118," ",AB1118," ",AC1118," ",AD1118," ",AE1118," ",AF1118)</f>
        <v/>
      </c>
      <c r="AH1118" s="25" t="inlineStr">
        <is>
          <t>no reporta</t>
        </is>
      </c>
      <c r="AI1118" s="25" t="n">
        <v>3137516174</v>
      </c>
      <c r="AJ1118" s="25" t="inlineStr">
        <is>
          <t>Zona Centro</t>
        </is>
      </c>
      <c r="AO1118" s="25" t="n">
        <v>9</v>
      </c>
      <c r="AP1118" s="34" t="n">
        <v>42716</v>
      </c>
      <c r="AQ1118" s="34" t="n">
        <v>42718</v>
      </c>
      <c r="AT1118" s="25" t="inlineStr">
        <is>
          <t>Auto de archivo</t>
        </is>
      </c>
    </row>
    <row r="1119">
      <c r="A1119" s="25" t="inlineStr">
        <is>
          <t>1115-2016</t>
        </is>
      </c>
      <c r="B1119" s="25" t="n">
        <v>392607</v>
      </c>
      <c r="D1119" s="25" t="inlineStr">
        <is>
          <t>RESIDUOS SOLIDOS</t>
        </is>
      </c>
      <c r="G1119" s="25" t="inlineStr">
        <is>
          <t>Mala disposición de residuos sólidos</t>
        </is>
      </c>
      <c r="H1119" s="25" t="inlineStr">
        <is>
          <t>De oficio</t>
        </is>
      </c>
      <c r="S1119" s="25" t="inlineStr">
        <is>
          <t>no reporta</t>
        </is>
      </c>
      <c r="T1119" s="25" t="inlineStr">
        <is>
          <t>no reporta</t>
        </is>
      </c>
      <c r="U1119" s="25" t="inlineStr">
        <is>
          <t>no reporta</t>
        </is>
      </c>
      <c r="V1119" s="55" t="inlineStr">
        <is>
          <t>Siga la Vaca Disco Club</t>
        </is>
      </c>
      <c r="W1119" s="25" t="inlineStr">
        <is>
          <t>TR</t>
        </is>
      </c>
      <c r="X1119" s="25" t="n">
        <v>33</v>
      </c>
      <c r="Z1119" s="25" t="inlineStr">
        <is>
          <t>SUR</t>
        </is>
      </c>
      <c r="AA1119" s="25" t="n">
        <v>40</v>
      </c>
      <c r="AC1119" s="25" t="n">
        <v>9</v>
      </c>
      <c r="AG1119" s="25">
        <f>CONCATENATE(W1119," ",X1119," ",Y1119," ",Z1119," ",AA1119," ",AB1119," ",AC1119," ",AD1119," ",AE1119," ",AF1119)</f>
        <v/>
      </c>
      <c r="AH1119" s="25" t="inlineStr">
        <is>
          <t>1037640357-5</t>
        </is>
      </c>
      <c r="AI1119" s="25" t="n">
        <v>3008764540</v>
      </c>
      <c r="AJ1119" s="25" t="inlineStr">
        <is>
          <t>Zona Centro</t>
        </is>
      </c>
      <c r="AO1119" s="25" t="n">
        <v>9</v>
      </c>
      <c r="AP1119" s="34" t="n">
        <v>42534</v>
      </c>
      <c r="AQ1119" s="34" t="n">
        <v>42522</v>
      </c>
      <c r="AT1119" s="25" t="inlineStr">
        <is>
          <t>Auto de archivo</t>
        </is>
      </c>
    </row>
    <row r="1120">
      <c r="A1120" s="25" t="inlineStr">
        <is>
          <t>1116-2016</t>
        </is>
      </c>
      <c r="B1120" s="25" t="inlineStr">
        <is>
          <t>425922 - 0007748-71309-64266</t>
        </is>
      </c>
      <c r="C1120" s="25" t="inlineStr">
        <is>
          <t>HÍDRICO</t>
        </is>
      </c>
      <c r="F1120" s="25" t="inlineStr">
        <is>
          <t>Balcones del Trianón, Altos de Aragón</t>
        </is>
      </c>
      <c r="G1120" s="25" t="inlineStr">
        <is>
          <t>Descarga de aguas residuales al humedal</t>
        </is>
      </c>
      <c r="H1120" s="25" t="inlineStr">
        <is>
          <t>Comité Ecohumedales</t>
        </is>
      </c>
      <c r="I1120" s="25" t="inlineStr">
        <is>
          <t>KR</t>
        </is>
      </c>
      <c r="J1120" s="25" t="n">
        <v>40</v>
      </c>
      <c r="K1120" s="25" t="inlineStr">
        <is>
          <t>A</t>
        </is>
      </c>
      <c r="M1120" s="25" t="n">
        <v>46</v>
      </c>
      <c r="N1120" s="25" t="inlineStr">
        <is>
          <t>E</t>
        </is>
      </c>
      <c r="O1120" s="25" t="n">
        <v>23</v>
      </c>
      <c r="P1120" s="25" t="inlineStr">
        <is>
          <t>SUR</t>
        </is>
      </c>
      <c r="Q1120" s="25" t="n">
        <v>2</v>
      </c>
      <c r="R1120" s="25" t="n">
        <v>504</v>
      </c>
      <c r="S1120" s="25">
        <f>CONCATENATE(I1120," ",J1120," ",K1120," ",L1120," ",M1120," ",N1120," ",O1120," ",P1120," ",Q1120," ",R1120)</f>
        <v/>
      </c>
      <c r="T1120" s="25" t="inlineStr">
        <is>
          <t>no reporta</t>
        </is>
      </c>
      <c r="U1120" s="25" t="n">
        <v>3154521102</v>
      </c>
      <c r="V1120" s="55" t="inlineStr">
        <is>
          <t>Balcones del Trianón - Altos de Aragón</t>
        </is>
      </c>
      <c r="W1120" s="25" t="inlineStr">
        <is>
          <t>CL</t>
        </is>
      </c>
      <c r="X1120" s="25" t="n">
        <v>45</v>
      </c>
      <c r="Y1120" s="25" t="inlineStr">
        <is>
          <t>B</t>
        </is>
      </c>
      <c r="Z1120" s="25" t="inlineStr">
        <is>
          <t>SUR</t>
        </is>
      </c>
      <c r="AA1120" s="25" t="n">
        <v>37</v>
      </c>
      <c r="AC1120" s="25" t="n">
        <v>55</v>
      </c>
      <c r="AG1120" s="25">
        <f>CONCATENATE(W1120," ",X1120," ",Y1120," ",Z1120," ",AA1120," ",AB1120," ",AC1120," ",AD1120," ",AE1120," ",AF1120)</f>
        <v/>
      </c>
      <c r="AH1120" s="25" t="inlineStr">
        <is>
          <t>no reporta</t>
        </is>
      </c>
      <c r="AI1120" s="25" t="n">
        <v>3793304</v>
      </c>
      <c r="AJ1120" s="25" t="inlineStr">
        <is>
          <t>Las Antillas</t>
        </is>
      </c>
      <c r="AO1120" s="25" t="n">
        <v>7</v>
      </c>
      <c r="AP1120" s="34" t="n">
        <v>42668</v>
      </c>
      <c r="AQ1120" s="34" t="n">
        <v>43016</v>
      </c>
      <c r="AS1120" s="25" t="inlineStr">
        <is>
          <t>Código de policia</t>
        </is>
      </c>
      <c r="AT1120" s="25" t="inlineStr">
        <is>
          <t>Auto de archivo</t>
        </is>
      </c>
    </row>
    <row r="1121">
      <c r="A1121" s="25" t="inlineStr">
        <is>
          <t>1117-2016</t>
        </is>
      </c>
      <c r="B1121" s="25" t="n">
        <v>427891</v>
      </c>
      <c r="C1121" s="25" t="inlineStr">
        <is>
          <t>FLORA</t>
        </is>
      </c>
      <c r="G1121" s="25" t="inlineStr">
        <is>
          <t>Arboles en riesgo</t>
        </is>
      </c>
      <c r="H1121" s="25" t="inlineStr">
        <is>
          <t>Comunidad</t>
        </is>
      </c>
      <c r="S1121" s="25" t="inlineStr">
        <is>
          <t>no reporta</t>
        </is>
      </c>
      <c r="T1121" s="25" t="inlineStr">
        <is>
          <t>no reporta</t>
        </is>
      </c>
      <c r="U1121" s="25" t="inlineStr">
        <is>
          <t>no reporta</t>
        </is>
      </c>
      <c r="V1121" s="55" t="inlineStr">
        <is>
          <t>Municipio de envigado</t>
        </is>
      </c>
      <c r="AG1121" s="25" t="inlineStr">
        <is>
          <t>Colegio Las Palmas</t>
        </is>
      </c>
      <c r="AH1121" s="25" t="inlineStr">
        <is>
          <t>no reporta</t>
        </is>
      </c>
      <c r="AI1121" s="25" t="n">
        <v>3394072</v>
      </c>
      <c r="AK1121" s="25" t="inlineStr">
        <is>
          <t>Las Palmas</t>
        </is>
      </c>
      <c r="AO1121" s="25" t="n">
        <v>12</v>
      </c>
      <c r="AP1121" s="34" t="n">
        <v>42675</v>
      </c>
      <c r="AQ1121" s="34" t="n">
        <v>42675</v>
      </c>
      <c r="AS1121" s="25" t="inlineStr">
        <is>
          <t>Remisión u otros</t>
        </is>
      </c>
      <c r="AT1121" s="25" t="inlineStr">
        <is>
          <t>Auto de archivo</t>
        </is>
      </c>
      <c r="AV1121" s="38" t="n">
        <v>42675</v>
      </c>
      <c r="AW1121" s="37" t="inlineStr">
        <is>
          <t>Olver-Ana</t>
        </is>
      </c>
    </row>
    <row r="1122">
      <c r="A1122" s="25" t="inlineStr">
        <is>
          <t>1118-2016</t>
        </is>
      </c>
      <c r="B1122" s="25" t="n">
        <v>424976</v>
      </c>
      <c r="D1122" s="25" t="inlineStr">
        <is>
          <t>ESCOMBROS</t>
        </is>
      </c>
      <c r="G1122" s="25" t="inlineStr">
        <is>
          <t>Carro tirando escombros en lote privado</t>
        </is>
      </c>
      <c r="H1122" s="25" t="inlineStr">
        <is>
          <t>Comunidad</t>
        </is>
      </c>
      <c r="S1122" s="25" t="inlineStr">
        <is>
          <t>no reporta</t>
        </is>
      </c>
      <c r="T1122" s="25" t="inlineStr">
        <is>
          <t>no reporta</t>
        </is>
      </c>
      <c r="U1122" s="25" t="inlineStr">
        <is>
          <t>no reporta</t>
        </is>
      </c>
      <c r="V1122" s="55" t="inlineStr">
        <is>
          <t>Nelson Enrique Correa Gaviria</t>
        </is>
      </c>
      <c r="W1122" s="25" t="inlineStr">
        <is>
          <t>CL</t>
        </is>
      </c>
      <c r="X1122" s="25" t="n">
        <v>41</v>
      </c>
      <c r="Z1122" s="25" t="inlineStr">
        <is>
          <t>SUR</t>
        </is>
      </c>
      <c r="AA1122" s="25" t="n">
        <v>25</v>
      </c>
      <c r="AC1122" s="25" t="n">
        <v>149</v>
      </c>
      <c r="AG1122" s="25">
        <f>CONCATENATE(W1122," ",X1122," ",Y1122," ",Z1122," ",AA1122," ",AB1122," ",AC1122," ",AD1122," ",AE1122," ",AF1122)</f>
        <v/>
      </c>
      <c r="AH1122" s="25" t="inlineStr">
        <is>
          <t>98.560.828</t>
        </is>
      </c>
      <c r="AI1122" s="25" t="n">
        <v>3007685075</v>
      </c>
      <c r="AJ1122" s="25" t="inlineStr">
        <is>
          <t xml:space="preserve">La Mina </t>
        </is>
      </c>
      <c r="AO1122" s="25" t="n">
        <v>6</v>
      </c>
      <c r="AP1122" s="34" t="n">
        <v>42664</v>
      </c>
      <c r="AQ1122" s="34" t="n">
        <v>42663</v>
      </c>
      <c r="AS1122" s="25" t="inlineStr">
        <is>
          <t>Comparendo ambiental</t>
        </is>
      </c>
      <c r="AT1122" s="25" t="inlineStr">
        <is>
          <t>Auto de archivo</t>
        </is>
      </c>
    </row>
    <row r="1123">
      <c r="A1123" s="25" t="inlineStr">
        <is>
          <t>1119-2016</t>
        </is>
      </c>
      <c r="B1123" s="25" t="n">
        <v>440151</v>
      </c>
      <c r="C1123" s="25" t="inlineStr">
        <is>
          <t>FAUNA DOMÉSTICA</t>
        </is>
      </c>
      <c r="G1123" s="25" t="inlineStr">
        <is>
          <t>Ataque de mascota a una persona</t>
        </is>
      </c>
      <c r="H1123" s="25" t="inlineStr">
        <is>
          <t>Luz Amparo Lopez Gallego</t>
        </is>
      </c>
      <c r="I1123" s="25" t="inlineStr">
        <is>
          <t>CL</t>
        </is>
      </c>
      <c r="J1123" s="25" t="n">
        <v>45</v>
      </c>
      <c r="L1123" s="25" t="inlineStr">
        <is>
          <t>SUR</t>
        </is>
      </c>
      <c r="M1123" s="25" t="n">
        <v>41</v>
      </c>
      <c r="O1123" s="25" t="n">
        <v>135</v>
      </c>
      <c r="Q1123" s="25" t="n">
        <v>2</v>
      </c>
      <c r="R1123" s="25" t="n">
        <v>507</v>
      </c>
      <c r="S1123" s="25">
        <f>CONCATENATE(I1123," ",J1123," ",K1123," ",L1123," ",M1123," ",N1123," ",O1123," ",P1123," ",Q1123," ",R1123)</f>
        <v/>
      </c>
      <c r="T1123" s="25" t="n">
        <v>32332898</v>
      </c>
      <c r="U1123" s="25" t="n">
        <v>2093523</v>
      </c>
      <c r="V1123" s="55" t="inlineStr">
        <is>
          <t>Doris Palacio</t>
        </is>
      </c>
      <c r="W1123" s="25" t="inlineStr">
        <is>
          <t>CL</t>
        </is>
      </c>
      <c r="X1123" s="25" t="n">
        <v>45</v>
      </c>
      <c r="Z1123" s="25" t="inlineStr">
        <is>
          <t>SUR</t>
        </is>
      </c>
      <c r="AA1123" s="25" t="n">
        <v>41</v>
      </c>
      <c r="AC1123" s="25" t="n">
        <v>135</v>
      </c>
      <c r="AE1123" s="25" t="n">
        <v>1</v>
      </c>
      <c r="AF1123" s="25" t="n">
        <v>511</v>
      </c>
      <c r="AG1123" s="25">
        <f>CONCATENATE(W1123," ",X1123," ",Y1123," ",Z1123," ",AA1123," ",AB1123," ",AC1123," ",AD1123," ",AE1123," ",AF1123)</f>
        <v/>
      </c>
      <c r="AH1123" s="25" t="inlineStr">
        <is>
          <t>no reporta</t>
        </is>
      </c>
      <c r="AI1123" s="25" t="inlineStr">
        <is>
          <t>no reporta</t>
        </is>
      </c>
      <c r="AJ1123" s="25" t="inlineStr">
        <is>
          <t>La Paz</t>
        </is>
      </c>
      <c r="AO1123" s="25" t="n">
        <v>6</v>
      </c>
      <c r="AP1123" s="34" t="n">
        <v>42723</v>
      </c>
      <c r="AQ1123" s="34" t="n">
        <v>42723</v>
      </c>
      <c r="AS1123" s="25" t="inlineStr">
        <is>
          <t>Código de policia</t>
        </is>
      </c>
      <c r="AT1123" s="25" t="inlineStr">
        <is>
          <t>Auto de archivo</t>
        </is>
      </c>
      <c r="AU1123" s="25" t="inlineStr">
        <is>
          <t>Persuasivo</t>
        </is>
      </c>
    </row>
    <row r="1124">
      <c r="A1124" s="25" t="inlineStr">
        <is>
          <t>1120-2016</t>
        </is>
      </c>
      <c r="B1124" s="25" t="n">
        <v>432477</v>
      </c>
      <c r="C1124" s="25" t="inlineStr">
        <is>
          <t>FLORA</t>
        </is>
      </c>
      <c r="G1124" s="25" t="inlineStr">
        <is>
          <t>Tala de arbol</t>
        </is>
      </c>
      <c r="H1124" s="25" t="inlineStr">
        <is>
          <t>De oficio</t>
        </is>
      </c>
      <c r="S1124" s="25" t="inlineStr">
        <is>
          <t>no reporta</t>
        </is>
      </c>
      <c r="T1124" s="25" t="inlineStr">
        <is>
          <t>no reporta</t>
        </is>
      </c>
      <c r="U1124" s="25" t="inlineStr">
        <is>
          <t>no reporta</t>
        </is>
      </c>
      <c r="V1124" s="55" t="inlineStr">
        <is>
          <t>Luis Miguel Velasquez</t>
        </is>
      </c>
      <c r="W1124" s="25" t="inlineStr">
        <is>
          <t>KR</t>
        </is>
      </c>
      <c r="X1124" s="25" t="n">
        <v>25</v>
      </c>
      <c r="Y1124" s="25" t="inlineStr">
        <is>
          <t>B</t>
        </is>
      </c>
      <c r="AA1124" s="25" t="n">
        <v>27</v>
      </c>
      <c r="AC1124" s="25" t="n">
        <v>15</v>
      </c>
      <c r="AD1124" s="25" t="inlineStr">
        <is>
          <t>SUR</t>
        </is>
      </c>
      <c r="AF1124" s="25" t="n">
        <v>119</v>
      </c>
      <c r="AG1124" s="25">
        <f>CONCATENATE(W1124," ",X1124," ",Y1124," ",Z1124," ",AA1124," ",AB1124," ",AC1124," ",AD1124," ",AE1124," ",AF1124)</f>
        <v/>
      </c>
      <c r="AH1124" s="25" t="n">
        <v>70088850</v>
      </c>
      <c r="AI1124" s="25" t="n">
        <v>3002127368</v>
      </c>
      <c r="AJ1124" s="25" t="inlineStr">
        <is>
          <t>Loma El Atravezado</t>
        </is>
      </c>
      <c r="AO1124" s="25" t="n">
        <v>4</v>
      </c>
      <c r="AP1124" s="34" t="n">
        <v>42697</v>
      </c>
      <c r="AQ1124" s="34" t="n">
        <v>42695</v>
      </c>
      <c r="AS1124" s="25" t="inlineStr">
        <is>
          <t>Acta de compromiso</t>
        </is>
      </c>
      <c r="AT1124" s="25" t="inlineStr">
        <is>
          <t>Auto de archivo</t>
        </is>
      </c>
      <c r="AV1124" s="38" t="n">
        <v>42695</v>
      </c>
      <c r="AW1124" s="37" t="inlineStr">
        <is>
          <t>Jeison-Ana-Santiago</t>
        </is>
      </c>
    </row>
    <row r="1125">
      <c r="A1125" s="25" t="inlineStr">
        <is>
          <t>1121-2016</t>
        </is>
      </c>
      <c r="C1125" s="25" t="inlineStr">
        <is>
          <t>AIRE</t>
        </is>
      </c>
      <c r="G1125" s="25" t="inlineStr">
        <is>
          <t>Olores nauseabundos en este sector</t>
        </is>
      </c>
      <c r="H1125" s="25" t="inlineStr">
        <is>
          <t>Comunidad</t>
        </is>
      </c>
      <c r="S1125" s="25" t="inlineStr">
        <is>
          <t>no reporta</t>
        </is>
      </c>
      <c r="T1125" s="25" t="inlineStr">
        <is>
          <t>no reporta</t>
        </is>
      </c>
      <c r="U1125" s="25" t="inlineStr">
        <is>
          <t>no reporta</t>
        </is>
      </c>
      <c r="V1125" s="55" t="inlineStr">
        <is>
          <t>Bodega 113</t>
        </is>
      </c>
      <c r="AG1125" s="25">
        <f>CONCATENATE(W1125," ",X1125," ",Y1125," ",Z1125," ",AA1125," ",AB1125," ",AC1125," ",AD1125," ",AE1125," ",AF1125)</f>
        <v/>
      </c>
    </row>
    <row r="1126">
      <c r="A1126" s="25" t="inlineStr">
        <is>
          <t>1122-2016</t>
        </is>
      </c>
      <c r="B1126" s="25" t="n">
        <v>440165</v>
      </c>
      <c r="D1126" s="25" t="inlineStr">
        <is>
          <t>ESCOMBROS</t>
        </is>
      </c>
      <c r="G1126" s="25" t="inlineStr">
        <is>
          <t>escombros en espacio publico</t>
        </is>
      </c>
      <c r="H1126" s="25" t="inlineStr">
        <is>
          <t>de oficio</t>
        </is>
      </c>
      <c r="S1126" s="25" t="inlineStr">
        <is>
          <t>no reporta</t>
        </is>
      </c>
      <c r="T1126" s="25" t="inlineStr">
        <is>
          <t>no reporta</t>
        </is>
      </c>
      <c r="U1126" s="25" t="inlineStr">
        <is>
          <t>no reporta</t>
        </is>
      </c>
      <c r="V1126" s="55" t="inlineStr">
        <is>
          <t>rosario Urrea</t>
        </is>
      </c>
      <c r="W1126" s="25" t="inlineStr">
        <is>
          <t>CL</t>
        </is>
      </c>
      <c r="X1126" s="25" t="n">
        <v>37</v>
      </c>
      <c r="Z1126" s="25" t="inlineStr">
        <is>
          <t>sur</t>
        </is>
      </c>
      <c r="AA1126" s="25" t="n">
        <v>28</v>
      </c>
      <c r="AB1126" s="25" t="inlineStr">
        <is>
          <t>c</t>
        </is>
      </c>
      <c r="AC1126" s="25" t="n">
        <v>26</v>
      </c>
      <c r="AG1126" s="25">
        <f>CONCATENATE(W1126," ",X1126," ",Y1126," ",Z1126," ",AA1126," ",AB1126," ",AC1126," ",AD1126," ",AE1126," ",AF1126)</f>
        <v/>
      </c>
      <c r="AH1126" s="25" t="n">
        <v>332334886</v>
      </c>
      <c r="AI1126" s="25" t="n">
        <v>3311536</v>
      </c>
      <c r="AJ1126" s="25" t="inlineStr">
        <is>
          <t>Loma de las Brujas</t>
        </is>
      </c>
      <c r="AO1126" s="25" t="n">
        <v>5</v>
      </c>
      <c r="AP1126" s="34" t="n">
        <v>42886</v>
      </c>
      <c r="AQ1126" s="34" t="n">
        <v>42881</v>
      </c>
      <c r="AT1126" s="25" t="inlineStr">
        <is>
          <t>Auto de archivo</t>
        </is>
      </c>
    </row>
    <row r="1127">
      <c r="A1127" s="25" t="inlineStr">
        <is>
          <t>1123-2016</t>
        </is>
      </c>
      <c r="C1127" s="25" t="inlineStr">
        <is>
          <t>AIRE</t>
        </is>
      </c>
      <c r="F1127" s="25" t="inlineStr">
        <is>
          <t>Supercaliente</t>
        </is>
      </c>
      <c r="G1127" s="25" t="inlineStr">
        <is>
          <t>Emisiones de aire por estabelcimiento de comidas</t>
        </is>
      </c>
      <c r="H1127" s="25" t="inlineStr">
        <is>
          <t>De oficio</t>
        </is>
      </c>
      <c r="S1127" s="25" t="inlineStr">
        <is>
          <t>no reporta</t>
        </is>
      </c>
      <c r="T1127" s="25" t="inlineStr">
        <is>
          <t>no reporta</t>
        </is>
      </c>
      <c r="U1127" s="25" t="inlineStr">
        <is>
          <t>no reporta</t>
        </is>
      </c>
      <c r="V1127" s="55" t="inlineStr">
        <is>
          <t>Supercaliente - Yenny Cañas</t>
        </is>
      </c>
      <c r="W1127" s="25" t="inlineStr">
        <is>
          <t>DG</t>
        </is>
      </c>
      <c r="X1127" s="25" t="n">
        <v>31</v>
      </c>
      <c r="AA1127" s="25" t="n">
        <v>34</v>
      </c>
      <c r="AB1127" s="25" t="inlineStr">
        <is>
          <t>F</t>
        </is>
      </c>
      <c r="AC1127" s="25" t="n">
        <v>2</v>
      </c>
      <c r="AD1127" s="25" t="inlineStr">
        <is>
          <t>Sur</t>
        </is>
      </c>
      <c r="AG1127" s="25">
        <f>CONCATENATE(W1127," ",X1127," ",Y1127," ",Z1127," ",AA1127," ",AB1127," ",AC1127," ",AD1127," ",AE1127," ",AF1127)</f>
        <v/>
      </c>
      <c r="AH1127" s="25" t="inlineStr">
        <is>
          <t>no reporta</t>
        </is>
      </c>
      <c r="AI1127" s="25" t="n">
        <v>3324020</v>
      </c>
      <c r="AJ1127" s="25" t="inlineStr">
        <is>
          <t>La Sebastiana</t>
        </is>
      </c>
      <c r="AO1127" s="25" t="n">
        <v>6</v>
      </c>
      <c r="AP1127" s="34" t="n">
        <v>42386</v>
      </c>
      <c r="AQ1127" s="34" t="n">
        <v>42386</v>
      </c>
      <c r="AS1127" s="25" t="inlineStr">
        <is>
          <t>Acta de compromiso</t>
        </is>
      </c>
      <c r="AT1127" s="25" t="inlineStr">
        <is>
          <t>Auto de archivo</t>
        </is>
      </c>
      <c r="AV1127" s="38" t="n">
        <v>42752</v>
      </c>
      <c r="AW1127" s="37" t="inlineStr">
        <is>
          <t>Arbey</t>
        </is>
      </c>
    </row>
    <row r="1128">
      <c r="A1128" s="25" t="inlineStr">
        <is>
          <t>1124-2016</t>
        </is>
      </c>
      <c r="B1128" s="25" t="n">
        <v>1300358</v>
      </c>
      <c r="C1128" s="25" t="inlineStr">
        <is>
          <t>HÍDRICO</t>
        </is>
      </c>
      <c r="G1128" s="25" t="inlineStr">
        <is>
          <t>Ocupación de zona retior de fuete hídrica</t>
        </is>
      </c>
      <c r="H1128" s="25" t="inlineStr">
        <is>
          <t>Comunidad</t>
        </is>
      </c>
      <c r="S1128" s="25" t="inlineStr">
        <is>
          <t>no reporta</t>
        </is>
      </c>
      <c r="T1128" s="25" t="inlineStr">
        <is>
          <t>no reporta</t>
        </is>
      </c>
      <c r="U1128" s="25" t="inlineStr">
        <is>
          <t>no reporta</t>
        </is>
      </c>
      <c r="V1128" s="55" t="inlineStr">
        <is>
          <t>Felipe Escobar</t>
        </is>
      </c>
      <c r="W1128" s="25" t="inlineStr">
        <is>
          <t>CL</t>
        </is>
      </c>
      <c r="X1128" s="25" t="n">
        <v>36</v>
      </c>
      <c r="Z1128" s="25" t="inlineStr">
        <is>
          <t>sur</t>
        </is>
      </c>
      <c r="AA1128" s="25" t="n">
        <v>22</v>
      </c>
      <c r="AC1128" s="25" t="n">
        <v>138</v>
      </c>
      <c r="AG1128" s="25">
        <f>CONCATENATE(W1128," ",X1128," ",Y1128," ",Z1128," ",AA1128," ",AB1128," ",AC1128," ",AD1128," ",AE1128," ",AF1128)</f>
        <v/>
      </c>
      <c r="AH1128" s="25" t="inlineStr">
        <is>
          <t>no reporta</t>
        </is>
      </c>
      <c r="AI1128" s="25" t="inlineStr">
        <is>
          <t>no reporta</t>
        </is>
      </c>
      <c r="AJ1128" s="25" t="inlineStr">
        <is>
          <t>El Chocho</t>
        </is>
      </c>
      <c r="AO1128" s="25" t="n">
        <v>5</v>
      </c>
      <c r="AP1128" s="34" t="n">
        <v>42585</v>
      </c>
      <c r="AQ1128" s="34" t="n">
        <v>42585</v>
      </c>
      <c r="AS1128" s="25" t="inlineStr">
        <is>
          <t>Acta de compromiso</t>
        </is>
      </c>
      <c r="AT1128" s="25" t="inlineStr">
        <is>
          <t>Auto de archivo</t>
        </is>
      </c>
      <c r="AV1128" s="38" t="n">
        <v>42585</v>
      </c>
      <c r="AW1128" s="37" t="inlineStr">
        <is>
          <t>Olver-Miguel</t>
        </is>
      </c>
    </row>
    <row r="1129">
      <c r="A1129" s="25" t="inlineStr">
        <is>
          <t>1125-2016</t>
        </is>
      </c>
      <c r="B1129" s="25" t="n">
        <v>427167</v>
      </c>
      <c r="C1129" s="25" t="inlineStr">
        <is>
          <t>HÍDRICO</t>
        </is>
      </c>
      <c r="G1129" s="25" t="inlineStr">
        <is>
          <t>Derrame de aguas de pozo séptico a via</t>
        </is>
      </c>
      <c r="H1129" s="25" t="inlineStr">
        <is>
          <t>De oficio</t>
        </is>
      </c>
      <c r="S1129" s="25" t="inlineStr">
        <is>
          <t>no reporta</t>
        </is>
      </c>
      <c r="T1129" s="25" t="inlineStr">
        <is>
          <t>no reporta</t>
        </is>
      </c>
      <c r="U1129" s="25" t="inlineStr">
        <is>
          <t>no reporta</t>
        </is>
      </c>
      <c r="V1129" s="25" t="inlineStr">
        <is>
          <t>Centro de Desarrollo Integral - Obras Públicas</t>
        </is>
      </c>
      <c r="AG1129" s="25" t="inlineStr">
        <is>
          <t>Centro de Desarrollo Integral</t>
        </is>
      </c>
      <c r="AH1129" s="25" t="inlineStr">
        <is>
          <t>800009090-6</t>
        </is>
      </c>
      <c r="AI1129" s="25" t="n">
        <v>3042505391</v>
      </c>
      <c r="AK1129" s="25" t="inlineStr">
        <is>
          <t>Las Palmas</t>
        </is>
      </c>
      <c r="AO1129" s="25" t="n">
        <v>12</v>
      </c>
      <c r="AP1129" s="34" t="n">
        <v>42674</v>
      </c>
      <c r="AQ1129" s="34" t="n">
        <v>42657</v>
      </c>
      <c r="AS1129" s="25" t="inlineStr">
        <is>
          <t>Remisión u otros</t>
        </is>
      </c>
      <c r="AT1129" s="25" t="inlineStr">
        <is>
          <t>Auto de archivo</t>
        </is>
      </c>
      <c r="AU1129" s="25" t="inlineStr">
        <is>
          <t>remitido a OOPP</t>
        </is>
      </c>
      <c r="AV1129" s="38">
        <f>+AQ1129</f>
        <v/>
      </c>
      <c r="AW1129" s="37" t="inlineStr">
        <is>
          <t>Olver-Ana-Santiago</t>
        </is>
      </c>
    </row>
    <row r="1130">
      <c r="A1130" s="25" t="inlineStr">
        <is>
          <t>1126-2016</t>
        </is>
      </c>
      <c r="B1130" s="25" t="n">
        <v>429424</v>
      </c>
      <c r="D1130" s="25" t="inlineStr">
        <is>
          <t>ESCOMBROS</t>
        </is>
      </c>
      <c r="G1130" s="25" t="inlineStr">
        <is>
          <t xml:space="preserve">escombros en zona blanda declarados como clandestinos </t>
        </is>
      </c>
      <c r="H1130" s="25" t="inlineStr">
        <is>
          <t>comunidad</t>
        </is>
      </c>
      <c r="S1130" s="25">
        <f>CONCATENATE(I1130," ",J1130," ",K1130," ",L1130," ",M1130," ",N1130," ",O1130," ",P1130," ",Q1130," ",R1130)</f>
        <v/>
      </c>
      <c r="V1130" s="55" t="inlineStr">
        <is>
          <t>por determinar</t>
        </is>
      </c>
      <c r="AG1130" s="25">
        <f>CONCATENATE(W1130," ",X1130," ",Y1130," ",Z1130," ",AA1130," ",AB1130," ",AC1130," ",AD1130," ",AE1130," ",AF1130)</f>
        <v/>
      </c>
      <c r="AH1130" s="25" t="inlineStr">
        <is>
          <t>no reporta</t>
        </is>
      </c>
      <c r="AI1130" s="25" t="inlineStr">
        <is>
          <t>no reporta</t>
        </is>
      </c>
      <c r="AJ1130" s="25" t="inlineStr">
        <is>
          <t>El Escobero</t>
        </is>
      </c>
      <c r="AO1130" s="25" t="n">
        <v>10</v>
      </c>
      <c r="AP1130" s="34" t="n">
        <v>42699</v>
      </c>
      <c r="AQ1130" s="34" t="n">
        <v>42701</v>
      </c>
      <c r="AS1130" s="25" t="inlineStr">
        <is>
          <t>Remisión u otros</t>
        </is>
      </c>
      <c r="AT1130" s="25" t="inlineStr">
        <is>
          <t>Auto de archivo</t>
        </is>
      </c>
    </row>
    <row r="1131">
      <c r="A1131" s="25" t="inlineStr">
        <is>
          <t>1127-2016</t>
        </is>
      </c>
      <c r="B1131" s="25" t="n">
        <v>145305</v>
      </c>
      <c r="C1131" s="25" t="inlineStr">
        <is>
          <t>FAUNA DOMÉSTICA</t>
        </is>
      </c>
      <c r="G1131" s="25" t="inlineStr">
        <is>
          <t>el señor juan diego montoya ochoa de la urbanizacion encenillos atropello a mi perro nacho</t>
        </is>
      </c>
      <c r="H1131" s="25" t="inlineStr">
        <is>
          <t>andres nicolas londoño posada</t>
        </is>
      </c>
      <c r="S1131" s="25" t="inlineStr">
        <is>
          <t>las palmas sector la acuarela</t>
        </is>
      </c>
      <c r="T1131" s="25" t="n">
        <v>70550874</v>
      </c>
      <c r="U1131" s="25" t="n">
        <v>3206045545</v>
      </c>
      <c r="V1131" s="55" t="inlineStr">
        <is>
          <t>juan diego montoya</t>
        </is>
      </c>
      <c r="AG1131" s="25" t="inlineStr">
        <is>
          <t>las palmas sector la acuarela</t>
        </is>
      </c>
      <c r="AH1131" s="25" t="inlineStr">
        <is>
          <t>no reporta</t>
        </is>
      </c>
      <c r="AI1131" s="25" t="inlineStr">
        <is>
          <t>no reporta</t>
        </is>
      </c>
      <c r="AJ1131" s="25" t="inlineStr">
        <is>
          <t>Las Palmas</t>
        </is>
      </c>
      <c r="AO1131" s="25" t="n">
        <v>12</v>
      </c>
      <c r="AP1131" s="34" t="n">
        <v>42565</v>
      </c>
      <c r="AQ1131" s="34" t="n">
        <v>42571</v>
      </c>
      <c r="AT1131" s="25" t="inlineStr">
        <is>
          <t>Auto de archivo</t>
        </is>
      </c>
    </row>
    <row r="1132">
      <c r="S1132" s="25">
        <f>CONCATENATE(I1132," ",J1132," ",K1132," ",L1132," ",M1132," ",N1132," ",O1132," ",P1132," ",Q1132," ",R1132)</f>
        <v/>
      </c>
      <c r="AG1132" s="25">
        <f>CONCATENATE(W1132," ",X1132," ",Y1132," ",Z1132," ",AA1132," ",AB1132," ",AC1132," ",AD1132," ",AE1132," ",AF1132)</f>
        <v/>
      </c>
    </row>
    <row r="1133">
      <c r="S1133" s="25">
        <f>CONCATENATE(I1133," ",J1133," ",K1133," ",L1133," ",M1133," ",N1133," ",O1133," ",P1133," ",Q1133," ",R1133)</f>
        <v/>
      </c>
      <c r="AG1133" s="25">
        <f>CONCATENATE(W1133," ",X1133," ",Y1133," ",Z1133," ",AA1133," ",AB1133," ",AC1133," ",AD1133," ",AE1133," ",AF1133)</f>
        <v/>
      </c>
    </row>
    <row r="1134">
      <c r="S1134" s="25">
        <f>CONCATENATE(I1134," ",J1134," ",K1134," ",L1134," ",M1134," ",N1134," ",O1134," ",P1134," ",Q1134," ",R1134)</f>
        <v/>
      </c>
      <c r="AG1134" s="25">
        <f>CONCATENATE(W1134," ",X1134," ",Y1134," ",Z1134," ",AA1134," ",AB1134," ",AC1134," ",AD1134," ",AE1134," ",AF1134)</f>
        <v/>
      </c>
    </row>
    <row r="1139">
      <c r="AG1139" s="25">
        <f>CONCATENATE(W1139," ",X1139," ",Y1139," ",Z1139," ",AA1139," ",AB1139," ",AC1139," ",AD1139," ",AE1139," ",AF1139)</f>
        <v/>
      </c>
    </row>
    <row r="1140">
      <c r="AG1140" s="25">
        <f>CONCATENATE(W1140," ",X1140," ",Y1140," ",Z1140," ",AA1140," ",AB1140," ",AC1140," ",AD1140," ",AE1140," ",AF1140)</f>
        <v/>
      </c>
    </row>
    <row r="1141">
      <c r="AG1141" s="25">
        <f>CONCATENATE(W1141," ",X1141," ",Y1141," ",Z1141," ",AA1141," ",AB1141," ",AC1141," ",AD1141," ",AE1141," ",AF1141)</f>
        <v/>
      </c>
    </row>
    <row r="1142">
      <c r="AG1142" s="25">
        <f>CONCATENATE(W1142," ",X1142," ",Y1142," ",Z1142," ",AA1142," ",AB1142," ",AC1142," ",AD1142," ",AE1142," ",AF1142)</f>
        <v/>
      </c>
    </row>
    <row r="1143">
      <c r="AG1143" s="25">
        <f>CONCATENATE(W1143," ",X1143," ",Y1143," ",Z1143," ",AA1143," ",AB1143," ",AC1143," ",AD1143," ",AE1143," ",AF1143)</f>
        <v/>
      </c>
    </row>
    <row r="1144">
      <c r="AG1144" s="25">
        <f>CONCATENATE(W1144," ",X1144," ",Y1144," ",Z1144," ",AA1144," ",AB1144," ",AC1144," ",AD1144," ",AE1144," ",AF1144)</f>
        <v/>
      </c>
    </row>
  </sheetData>
  <autoFilter ref="A1:CH1144">
    <filterColumn colId="47" hiddenButton="0" showButton="0"/>
    <filterColumn colId="48" hiddenButton="0" showButton="0"/>
    <filterColumn colId="49" hiddenButton="0" showButton="0"/>
    <filterColumn colId="50" hiddenButton="0" showButton="0"/>
    <filterColumn colId="51" hiddenButton="0" showButton="0"/>
    <filterColumn colId="52" hiddenButton="0" showButton="0"/>
    <filterColumn colId="53" hiddenButton="0" showButton="0"/>
    <filterColumn colId="54" hiddenButton="0" showButton="0"/>
    <filterColumn colId="55" hiddenButton="0" showButton="0"/>
    <filterColumn colId="56" hiddenButton="0" showButton="0"/>
    <filterColumn colId="57" hiddenButton="0" showButton="0"/>
    <filterColumn colId="58" hiddenButton="0" showButton="0"/>
    <filterColumn colId="59" hiddenButton="0" showButton="0"/>
    <filterColumn colId="60" hiddenButton="0" showButton="0"/>
    <filterColumn colId="61" hiddenButton="0" showButton="0"/>
    <filterColumn colId="62" hiddenButton="0" showButton="0"/>
    <filterColumn colId="63" hiddenButton="0" showButton="0"/>
    <filterColumn colId="64" hiddenButton="0" showButton="0"/>
    <filterColumn colId="65" hiddenButton="0" showButton="0"/>
    <filterColumn colId="66" hiddenButton="0" showButton="0"/>
    <filterColumn colId="67" hiddenButton="0" showButton="0"/>
    <filterColumn colId="68" hiddenButton="0" showButton="0"/>
    <filterColumn colId="69" hiddenButton="0" showButton="0"/>
    <filterColumn colId="70" hiddenButton="0" showButton="0"/>
    <filterColumn colId="71" hiddenButton="0" showButton="0"/>
    <filterColumn colId="72" hiddenButton="0" showButton="0"/>
    <filterColumn colId="73" hiddenButton="0" showButton="0"/>
    <filterColumn colId="74" hiddenButton="0" showButton="0"/>
    <filterColumn colId="75" hiddenButton="0" showButton="0"/>
    <filterColumn colId="76" hiddenButton="0" showButton="0"/>
    <filterColumn colId="77" hiddenButton="0" showButton="0"/>
    <filterColumn colId="78" hiddenButton="0" showButton="0"/>
    <filterColumn colId="79" hiddenButton="0" showButton="0"/>
    <filterColumn colId="80" hiddenButton="0" showButton="0"/>
    <filterColumn colId="81" hiddenButton="0" showButton="0"/>
    <filterColumn colId="82" hiddenButton="0" showButton="0"/>
    <filterColumn colId="83" hiddenButton="0" showButton="0"/>
    <filterColumn colId="84" hiddenButton="0" showButton="0"/>
  </autoFilter>
  <mergeCells count="18">
    <mergeCell ref="BB2:BD2"/>
    <mergeCell ref="AY2:BA2"/>
    <mergeCell ref="BE2:BG2"/>
    <mergeCell ref="BH2:BJ2"/>
    <mergeCell ref="BS2:BT2"/>
    <mergeCell ref="BM2:BN2"/>
    <mergeCell ref="BK2:BL2"/>
    <mergeCell ref="BW2:BX2"/>
    <mergeCell ref="BO2:BP2"/>
    <mergeCell ref="CC2:CD2"/>
    <mergeCell ref="CA2:CB2"/>
    <mergeCell ref="CG2:CH2"/>
    <mergeCell ref="CE2:CF2"/>
    <mergeCell ref="BY2:BZ2"/>
    <mergeCell ref="BQ2:BR2"/>
    <mergeCell ref="BU2:BV2"/>
    <mergeCell ref="AV1:CH1"/>
    <mergeCell ref="AV2:AX2"/>
  </mergeCells>
  <dataValidations count="10">
    <dataValidation sqref="K195" showDropDown="0" showInputMessage="1" showErrorMessage="1" allowBlank="1" type="list">
      <formula1>$H$2:$H$20</formula1>
    </dataValidation>
    <dataValidation sqref="K1:K102 K108:K194 K196:K394 K396:K406 K408:K417 K419:K448 K450:K463 K465:K521 K523:K539 K541 K543 K546 K550 K552:K618 K620:K939 K942:K1134 K1139:K1048576 N1:N102 N108:N394 N408:N417 N419:N447 N450:N463 N465:N521 N523:N539 N541 N543 N546 N550 N552:N618 N620:N939 N942:N1134 N1139:N1048576 Y1:Y102 Y108:Y239 Y241:Y539 Y541 Y543 Y546 Y550 Y552:Y939 Y942:Y1134 Y1139:Y1048576 AB1:AB102 AB108:AB539 AB541 AB543 AB546 AB550 AB552:AB939 AB942:AB1134 AB1139:AB1048576" showDropDown="0" showInputMessage="1" showErrorMessage="1" allowBlank="1" type="list">
      <formula1>$H$2:$H$16</formula1>
    </dataValidation>
    <dataValidation sqref="L1:L102 L108:L394 L408:L417 L419:L448 L450:L463 L465:L521 L523:L539 L541 L543 L546 L550 L552:L618 L620:L939 L942:L1134 L1139:L1048576 P1:P102 P108:P406 P408:P417 P419:P447 P450:P463 P465:P539 P541 P543 P546 P550 P552:P618 P620:P939 P942:P1134 P1139:P1048576 Z1:Z102 Z108:Z539 Z541 Z543 Z546 Z550 Z552:Z801 Z803:Z939 Z942:Z1134 Z1139:Z1048576 AD1:AD102 AD108:AD539 AD541 AD543 AD546 AD550 AD552:AD939 AD942:AD1134 AD1139:AD1048576" showDropDown="0" showInputMessage="1" showErrorMessage="1" allowBlank="1" type="list">
      <formula1>$F$2:$F$3</formula1>
    </dataValidation>
    <dataValidation sqref="AJ1:AJ102 AJ108:AJ539 AJ541 AJ543 AJ546 AJ550 AJ806:AJ939 AJ942:AJ1134 AJ1139:AJ1048576" showDropDown="0" showInputMessage="1" showErrorMessage="1" allowBlank="1" type="list">
      <formula1>$E$2:$E$46</formula1>
    </dataValidation>
    <dataValidation sqref="AK1:AK102 AK108:AK539 AK541 AK543 AK546 AK550 AK804:AK939 AK942:AK1134 AK1139:AK1048576" showDropDown="0" showInputMessage="1" showErrorMessage="1" allowBlank="1" type="list">
      <formula1>$G$2:$G$7</formula1>
    </dataValidation>
    <dataValidation sqref="AO1:AO102 AO108:AO539 AO541 AO543 AO546 AO550 AO803:AO939 AO942:AO1134 AO1139:AO1048576" showDropDown="0" showInputMessage="1" showErrorMessage="1" allowBlank="1" type="list">
      <formula1>$I$2:$I$14</formula1>
    </dataValidation>
    <dataValidation sqref="AS1:AS539 AS543 AS546 AS550 AS552:AS1134 AS1139:AS1048576" showDropDown="0" showInputMessage="1" showErrorMessage="1" allowBlank="1" type="list">
      <formula1>$J$2:$J$7</formula1>
    </dataValidation>
    <dataValidation sqref="AT1:AT541 AT543 AT546 AT550 AT552:AT804 AT925:AT1134 AT1139:AT1048576" showDropDown="0" showInputMessage="1" showErrorMessage="1" allowBlank="1" type="list">
      <formula1>$K$2:$K$14</formula1>
    </dataValidation>
    <dataValidation sqref="AT544:AT545 AT547:AT549 AT551 AT923:AT924" showDropDown="0" showInputMessage="1" showErrorMessage="1" allowBlank="1" type="list">
      <formula1>$K$2:$K$15</formula1>
    </dataValidation>
    <dataValidation sqref="C540:E540 C542:E542 C545 C547:E549 C551:E551 D544:E545 I540 I542 I544:I545 I547:I549 I551 K540:L540 K542:L542 K544:L545 K547:L549 K551:L551 N540 N542 N544:N545 N547:N549 N551 P540 P542 P544:P545 P547:P549 P551 W540 W542 W544:W545 W547:W549 W551 Y540:Z540 Y542:Z542 Y544:Z545 Y547:Z549 Y551:Z551 AB540 AB542 AB544:AB545 AB547:AB549 AB551 AD540 AD542 AD544:AD545 AD547:AD549 AD551 AJ540:AM540 AJ542:AM542 AJ544:AM545 AJ547:AM549 AJ551:AM551 AO540 AO542 AO544:AO545 AO547:AO549 AO551 AS540 AS542 AS544:AS545 AS547:AS549 AS551" showDropDown="0" showInputMessage="1" showErrorMessage="1" allowBlank="1" type="list"/>
  </dataValidations>
  <hyperlinks>
    <hyperlink xmlns:r="http://schemas.openxmlformats.org/officeDocument/2006/relationships" ref="AF72" r:id="rId1"/>
    <hyperlink xmlns:r="http://schemas.openxmlformats.org/officeDocument/2006/relationships" ref="U1004" r:id="rId2"/>
  </hyperlinks>
  <pageMargins left="0.7" right="0.7" top="0.75" bottom="0.75" header="0.3" footer="0.3"/>
  <pageSetup orientation="landscape" paperSize="5"/>
</worksheet>
</file>

<file path=xl/worksheets/sheet5.xml><?xml version="1.0" encoding="utf-8"?>
<worksheet xmlns="http://schemas.openxmlformats.org/spreadsheetml/2006/main">
  <sheetPr codeName="Hoja7">
    <outlinePr summaryBelow="1" summaryRight="1"/>
    <pageSetUpPr/>
  </sheetPr>
  <dimension ref="A1:N46"/>
  <sheetViews>
    <sheetView topLeftCell="Q1" workbookViewId="0">
      <selection activeCell="L25" sqref="L25"/>
    </sheetView>
  </sheetViews>
  <sheetFormatPr baseColWidth="8" defaultColWidth="11.42578125" defaultRowHeight="15"/>
  <cols>
    <col width="30.5703125" customWidth="1" min="1" max="1"/>
    <col width="29.28515625" customWidth="1" min="2" max="2"/>
    <col width="75.140625" customWidth="1" min="4" max="4"/>
    <col width="14.7109375" customWidth="1" min="6" max="6"/>
    <col width="21.42578125" customWidth="1" min="8" max="8"/>
    <col width="26.28515625" customWidth="1" min="10" max="10"/>
    <col width="22" customWidth="1" style="24" min="11" max="11"/>
    <col width="41.85546875" bestFit="1" customWidth="1" min="12" max="12"/>
    <col width="27.140625" customWidth="1" min="13" max="13"/>
  </cols>
  <sheetData>
    <row r="1">
      <c r="A1" s="24" t="inlineStr">
        <is>
          <t>Recurso o aspecto ambiental</t>
        </is>
      </c>
      <c r="B1" s="24" t="inlineStr">
        <is>
          <t>Comparendo</t>
        </is>
      </c>
      <c r="C1" s="24" t="inlineStr">
        <is>
          <t>Via principal</t>
        </is>
      </c>
      <c r="D1" s="24" t="inlineStr">
        <is>
          <t>Asunto</t>
        </is>
      </c>
      <c r="E1" s="24" t="inlineStr">
        <is>
          <t>Cuadrante</t>
        </is>
      </c>
      <c r="F1" s="24" t="inlineStr">
        <is>
          <t>Vereda</t>
        </is>
      </c>
      <c r="G1" s="24" t="inlineStr">
        <is>
          <t>Letra</t>
        </is>
      </c>
      <c r="H1" s="108" t="inlineStr">
        <is>
          <t>Lugar infracción barrio</t>
        </is>
      </c>
      <c r="I1" s="108" t="inlineStr">
        <is>
          <t>Zona</t>
        </is>
      </c>
      <c r="J1" s="24" t="inlineStr">
        <is>
          <t>Destinación Procedimental</t>
        </is>
      </c>
      <c r="K1" s="24" t="inlineStr">
        <is>
          <t>Estado actual</t>
        </is>
      </c>
      <c r="L1" s="24" t="inlineStr">
        <is>
          <t>Solución implementada</t>
        </is>
      </c>
      <c r="M1" s="24" t="inlineStr">
        <is>
          <t>Responsables</t>
        </is>
      </c>
      <c r="N1" s="24" t="inlineStr">
        <is>
          <t>Alertas</t>
        </is>
      </c>
    </row>
    <row r="2">
      <c r="A2" t="inlineStr">
        <is>
          <t>FLORA</t>
        </is>
      </c>
      <c r="B2" t="inlineStr">
        <is>
          <t>RESIDUOS SOLIDOS</t>
        </is>
      </c>
      <c r="C2" t="inlineStr">
        <is>
          <t>KR</t>
        </is>
      </c>
      <c r="D2" t="inlineStr">
        <is>
          <t>Presunto maltrato animal</t>
        </is>
      </c>
      <c r="E2" t="inlineStr">
        <is>
          <t>SUR</t>
        </is>
      </c>
      <c r="F2" t="inlineStr">
        <is>
          <t>El Escobero</t>
        </is>
      </c>
      <c r="G2" t="inlineStr">
        <is>
          <t>A</t>
        </is>
      </c>
      <c r="H2" s="109" t="inlineStr">
        <is>
          <t>Las Vegas</t>
        </is>
      </c>
      <c r="I2" s="109" t="n">
        <v>1</v>
      </c>
      <c r="J2" s="23" t="inlineStr">
        <is>
          <t>Ley 1801 de 2016</t>
        </is>
      </c>
      <c r="K2" s="23" t="inlineStr">
        <is>
          <t>Visitas patrulleros</t>
        </is>
      </c>
      <c r="L2" s="23" t="inlineStr">
        <is>
          <t>Multa</t>
        </is>
      </c>
      <c r="M2" s="23" t="inlineStr">
        <is>
          <t>Alexandra Uribe Alzate</t>
        </is>
      </c>
      <c r="N2" s="23" t="inlineStr">
        <is>
          <t>PQRS</t>
        </is>
      </c>
    </row>
    <row r="3">
      <c r="A3" t="inlineStr">
        <is>
          <t>FAUNA SILVESTRE</t>
        </is>
      </c>
      <c r="B3" t="inlineStr">
        <is>
          <t>RESIDUO ESPECIAL</t>
        </is>
      </c>
      <c r="C3" t="inlineStr">
        <is>
          <t>CL</t>
        </is>
      </c>
      <c r="D3" t="inlineStr">
        <is>
          <t>Ataque de animales de compañía a otros animales o personas</t>
        </is>
      </c>
      <c r="E3" t="inlineStr">
        <is>
          <t>-</t>
        </is>
      </c>
      <c r="F3" t="inlineStr">
        <is>
          <t>Santa Catalina</t>
        </is>
      </c>
      <c r="G3" t="inlineStr">
        <is>
          <t>AA</t>
        </is>
      </c>
      <c r="H3" s="109" t="inlineStr">
        <is>
          <t>El Portal</t>
        </is>
      </c>
      <c r="I3" s="109" t="n">
        <v>2</v>
      </c>
      <c r="J3" s="23" t="inlineStr">
        <is>
          <t>Ley 1774 de 2016</t>
        </is>
      </c>
      <c r="K3" s="23" t="inlineStr">
        <is>
          <t>Visitas técnicos</t>
        </is>
      </c>
      <c r="L3" s="23" t="inlineStr">
        <is>
          <t>Reposición / Compensación</t>
        </is>
      </c>
      <c r="M3" s="23" t="inlineStr">
        <is>
          <t>Juan  Muñoz Guerra</t>
        </is>
      </c>
      <c r="N3" s="23" t="inlineStr">
        <is>
          <t>Persuasivo</t>
        </is>
      </c>
    </row>
    <row r="4">
      <c r="A4" t="inlineStr">
        <is>
          <t>FAUNA DOMÉSTICA</t>
        </is>
      </c>
      <c r="B4" t="inlineStr">
        <is>
          <t>ESCOMBROS</t>
        </is>
      </c>
      <c r="C4" t="inlineStr">
        <is>
          <t>DG</t>
        </is>
      </c>
      <c r="D4" t="inlineStr">
        <is>
          <t>Tenencia inadecuada de animales de compañía</t>
        </is>
      </c>
      <c r="F4" t="inlineStr">
        <is>
          <t>Las Palmas</t>
        </is>
      </c>
      <c r="G4" t="inlineStr">
        <is>
          <t>B</t>
        </is>
      </c>
      <c r="H4" s="109" t="inlineStr">
        <is>
          <t>San Marcos</t>
        </is>
      </c>
      <c r="I4" s="109" t="n">
        <v>2</v>
      </c>
      <c r="J4" s="23" t="inlineStr">
        <is>
          <t>Ley 1333 de 2009</t>
        </is>
      </c>
      <c r="K4" s="23" t="inlineStr">
        <is>
          <t>Verificación</t>
        </is>
      </c>
      <c r="L4" s="23" t="inlineStr">
        <is>
          <t>Multa + reposición</t>
        </is>
      </c>
      <c r="M4" s="23" t="inlineStr">
        <is>
          <t>Julian Guzman Agudelo</t>
        </is>
      </c>
      <c r="N4" s="23" t="inlineStr">
        <is>
          <t>Coactivo</t>
        </is>
      </c>
    </row>
    <row r="5">
      <c r="A5" t="inlineStr">
        <is>
          <t>SUELO</t>
        </is>
      </c>
      <c r="B5" t="inlineStr">
        <is>
          <t>MATERIALES DE CONSTRUCCIÓN</t>
        </is>
      </c>
      <c r="C5" t="inlineStr">
        <is>
          <t>TR</t>
        </is>
      </c>
      <c r="D5" t="inlineStr">
        <is>
          <t>Tenencia inadecuada de lotes - falta de mantenimiento</t>
        </is>
      </c>
      <c r="F5" t="inlineStr">
        <is>
          <t>Pantanillo</t>
        </is>
      </c>
      <c r="G5" t="inlineStr">
        <is>
          <t>BB</t>
        </is>
      </c>
      <c r="H5" s="109" t="inlineStr">
        <is>
          <t>Pontevedra</t>
        </is>
      </c>
      <c r="I5" s="109" t="n">
        <v>2</v>
      </c>
      <c r="J5" s="23" t="inlineStr">
        <is>
          <t>Remisión u otros</t>
        </is>
      </c>
      <c r="K5" s="23" t="inlineStr">
        <is>
          <t>Pendiente de trámite</t>
        </is>
      </c>
      <c r="L5" s="23" t="inlineStr">
        <is>
          <t>Multa + retención animal</t>
        </is>
      </c>
      <c r="M5" s="23" t="inlineStr">
        <is>
          <t>Adriana Florez Buriticá</t>
        </is>
      </c>
    </row>
    <row r="6">
      <c r="A6" t="inlineStr">
        <is>
          <t>LOTE-PREDIO</t>
        </is>
      </c>
      <c r="C6" t="inlineStr">
        <is>
          <t>AV</t>
        </is>
      </c>
      <c r="D6" t="inlineStr">
        <is>
          <t>Afectaciones a la propiedad por arboles o vegetación</t>
        </is>
      </c>
      <c r="F6" t="inlineStr">
        <is>
          <t>Perico</t>
        </is>
      </c>
      <c r="G6" t="inlineStr">
        <is>
          <t>C</t>
        </is>
      </c>
      <c r="H6" s="109" t="inlineStr">
        <is>
          <t>Jardines</t>
        </is>
      </c>
      <c r="I6" s="109" t="n">
        <v>2</v>
      </c>
      <c r="J6" s="23" t="inlineStr">
        <is>
          <t>Ley 142 de 1994</t>
        </is>
      </c>
      <c r="K6" s="23" t="inlineStr">
        <is>
          <t>Informe técnico</t>
        </is>
      </c>
      <c r="L6" s="23" t="inlineStr">
        <is>
          <t>Multa + suspensión</t>
        </is>
      </c>
      <c r="M6" s="23" t="inlineStr">
        <is>
          <t>Mariela Osorio Acosta</t>
        </is>
      </c>
    </row>
    <row r="7">
      <c r="A7" t="inlineStr">
        <is>
          <t>HÍDRICO</t>
        </is>
      </c>
      <c r="D7" t="inlineStr">
        <is>
          <t>Árbol en riesgo</t>
        </is>
      </c>
      <c r="F7" t="inlineStr">
        <is>
          <t>El Vallano</t>
        </is>
      </c>
      <c r="G7" t="inlineStr">
        <is>
          <t>CC</t>
        </is>
      </c>
      <c r="H7" s="109" t="inlineStr">
        <is>
          <t>Villagrande</t>
        </is>
      </c>
      <c r="I7" s="109" t="n">
        <v>2</v>
      </c>
      <c r="K7" s="23" t="inlineStr">
        <is>
          <t>Citaciones</t>
        </is>
      </c>
      <c r="L7" s="23" t="inlineStr">
        <is>
          <t>Cerramiento / Aislamiento</t>
        </is>
      </c>
      <c r="M7" s="23" t="inlineStr">
        <is>
          <t>Olver Puerta Garcia</t>
        </is>
      </c>
    </row>
    <row r="8">
      <c r="A8" t="inlineStr">
        <is>
          <t>AIRE</t>
        </is>
      </c>
      <c r="D8" t="inlineStr">
        <is>
          <t>Descarga inadecuada de aguas residuales o sin cumplimiento de requisitos</t>
        </is>
      </c>
      <c r="G8" t="inlineStr">
        <is>
          <t>D</t>
        </is>
      </c>
      <c r="H8" s="109" t="inlineStr">
        <is>
          <t>Bosques de Zuñiga</t>
        </is>
      </c>
      <c r="I8" s="109" t="n">
        <v>2</v>
      </c>
      <c r="K8" s="23" t="inlineStr">
        <is>
          <t>Notificación</t>
        </is>
      </c>
      <c r="L8" s="23" t="inlineStr">
        <is>
          <t>Retención / recepción animal</t>
        </is>
      </c>
      <c r="M8" s="23" t="inlineStr">
        <is>
          <t>Yudi Betancur Rios</t>
        </is>
      </c>
    </row>
    <row r="9">
      <c r="A9" t="inlineStr">
        <is>
          <t>ESPACIO PUBLICOS VERDES</t>
        </is>
      </c>
      <c r="D9" t="inlineStr">
        <is>
          <t>Manejo inadecuado de aguas lluvias o escorrentia</t>
        </is>
      </c>
      <c r="G9" t="inlineStr">
        <is>
          <t>DD</t>
        </is>
      </c>
      <c r="H9" s="109" t="inlineStr">
        <is>
          <t>La Sebastiana</t>
        </is>
      </c>
      <c r="I9" s="109" t="n">
        <v>3</v>
      </c>
      <c r="K9" s="23" t="inlineStr">
        <is>
          <t xml:space="preserve">Auto de inicio </t>
        </is>
      </c>
      <c r="L9" s="23" t="inlineStr">
        <is>
          <t>Conciliación / Sensibilización / Amonestación</t>
        </is>
      </c>
      <c r="M9" s="23" t="inlineStr">
        <is>
          <t>Laura Bautista Barroso</t>
        </is>
      </c>
    </row>
    <row r="10">
      <c r="A10" t="inlineStr">
        <is>
          <t>RESIDUOS SOLIDOS</t>
        </is>
      </c>
      <c r="D10" t="inlineStr">
        <is>
          <t>Control socioambiental de obra</t>
        </is>
      </c>
      <c r="G10" t="inlineStr">
        <is>
          <t>E</t>
        </is>
      </c>
      <c r="H10" s="109" t="inlineStr">
        <is>
          <t>Las Flores</t>
        </is>
      </c>
      <c r="I10" s="109" t="n">
        <v>3</v>
      </c>
      <c r="J10" s="23" t="n"/>
      <c r="K10" s="23" t="inlineStr">
        <is>
          <t>Auto de archivo</t>
        </is>
      </c>
      <c r="L10" s="23" t="inlineStr">
        <is>
          <t>Remisión / Competencia otras entidades</t>
        </is>
      </c>
      <c r="M10" s="23" t="inlineStr">
        <is>
          <t>Sebastian Rodas Lopez</t>
        </is>
      </c>
    </row>
    <row r="11">
      <c r="A11" t="inlineStr">
        <is>
          <t>MATERIALES DE CONSTRUCCIÓN</t>
        </is>
      </c>
      <c r="D11" t="inlineStr">
        <is>
          <t>Disposición inadecuada de residuos sólidos en horas, dias y lugares no autorizados</t>
        </is>
      </c>
      <c r="G11" t="inlineStr">
        <is>
          <t>EE</t>
        </is>
      </c>
      <c r="H11" s="109" t="inlineStr">
        <is>
          <t>Uribe Angel</t>
        </is>
      </c>
      <c r="I11" s="109" t="n">
        <v>3</v>
      </c>
      <c r="J11" s="23" t="n"/>
      <c r="K11" s="23" t="inlineStr">
        <is>
          <t>PVA</t>
        </is>
      </c>
      <c r="L11" s="23" t="inlineStr">
        <is>
          <t>Suspensión temporal o definitiva</t>
        </is>
      </c>
      <c r="M11" s="23" t="inlineStr">
        <is>
          <t>Juan Carlos Sánchez Vargas</t>
        </is>
      </c>
    </row>
    <row r="12">
      <c r="A12" t="inlineStr">
        <is>
          <t>ESCOMBROS</t>
        </is>
      </c>
      <c r="D12" t="inlineStr">
        <is>
          <t>Afectaciones por ruido</t>
        </is>
      </c>
      <c r="G12" t="inlineStr">
        <is>
          <t>F</t>
        </is>
      </c>
      <c r="H12" s="109" t="inlineStr">
        <is>
          <t>Alto de Misael</t>
        </is>
      </c>
      <c r="I12" s="109" t="n">
        <v>3</v>
      </c>
      <c r="J12" s="23" t="n"/>
      <c r="K12" s="23" t="inlineStr">
        <is>
          <t>Medida preventiva</t>
        </is>
      </c>
      <c r="L12" s="23" t="inlineStr">
        <is>
          <t>Demolición</t>
        </is>
      </c>
      <c r="M12" s="23" t="inlineStr">
        <is>
          <t>Mauricio Gomez Herrera</t>
        </is>
      </c>
    </row>
    <row r="13">
      <c r="D13" t="inlineStr">
        <is>
          <t>Afectaciones por emisiones atmosféricas</t>
        </is>
      </c>
      <c r="G13" t="inlineStr">
        <is>
          <t>FF</t>
        </is>
      </c>
      <c r="H13" s="109" t="inlineStr">
        <is>
          <t>Las Orquideas</t>
        </is>
      </c>
      <c r="I13" s="109" t="n">
        <v>3</v>
      </c>
      <c r="J13" s="23" t="n"/>
      <c r="K13" s="23" t="inlineStr">
        <is>
          <t>Radicación</t>
        </is>
      </c>
      <c r="L13" s="23" t="inlineStr">
        <is>
          <t>Decomiso</t>
        </is>
      </c>
      <c r="M13" s="23" t="inlineStr">
        <is>
          <t>Laura Gallo Carvajal</t>
        </is>
      </c>
    </row>
    <row r="14">
      <c r="D14" t="inlineStr">
        <is>
          <t>Aprovechamiento del agua sin cumplimiento de requisitos</t>
        </is>
      </c>
      <c r="G14" t="inlineStr">
        <is>
          <t>DB</t>
        </is>
      </c>
      <c r="H14" s="109" t="inlineStr">
        <is>
          <t>El Esmeraldal</t>
        </is>
      </c>
      <c r="I14" s="109" t="n">
        <v>4</v>
      </c>
      <c r="J14" s="23" t="n"/>
      <c r="K14" s="23" t="inlineStr">
        <is>
          <t>Respuesta DP u Oficio</t>
        </is>
      </c>
      <c r="L14" s="23" t="inlineStr">
        <is>
          <t>Retorno a estado original</t>
        </is>
      </c>
      <c r="M14" t="inlineStr">
        <is>
          <t>Juanita Aristizabal Chavarriaga</t>
        </is>
      </c>
    </row>
    <row r="15">
      <c r="D15" t="inlineStr">
        <is>
          <t>Afectaciones por movimientos en masa o erosión</t>
        </is>
      </c>
      <c r="G15" t="inlineStr">
        <is>
          <t>DE</t>
        </is>
      </c>
      <c r="H15" s="109" t="inlineStr">
        <is>
          <t>Loma El Atravezado</t>
        </is>
      </c>
      <c r="I15" s="109" t="n">
        <v>4</v>
      </c>
      <c r="K15" s="23" t="inlineStr">
        <is>
          <t>Sensibilización</t>
        </is>
      </c>
      <c r="L15" s="23" t="inlineStr">
        <is>
          <t>Legalización de actividad</t>
        </is>
      </c>
      <c r="M15" t="inlineStr">
        <is>
          <t>Daniela Palacio Londoño</t>
        </is>
      </c>
    </row>
    <row r="16">
      <c r="D16" t="inlineStr">
        <is>
          <t>Cambio de zona verde a piso duro</t>
        </is>
      </c>
      <c r="G16" t="inlineStr">
        <is>
          <t>G</t>
        </is>
      </c>
      <c r="H16" s="109" t="inlineStr">
        <is>
          <t>Zuñiga</t>
        </is>
      </c>
      <c r="I16" s="109" t="n">
        <v>4</v>
      </c>
      <c r="K16" s="23" t="inlineStr">
        <is>
          <t>Orden de policía</t>
        </is>
      </c>
      <c r="L16" s="23" t="inlineStr">
        <is>
          <t>No hallado / No problemática</t>
        </is>
      </c>
      <c r="M16" t="inlineStr">
        <is>
          <t>Juan Fernando Florez Lema</t>
        </is>
      </c>
    </row>
    <row r="17">
      <c r="D17" t="inlineStr">
        <is>
          <t xml:space="preserve">Aprovechamiento forestal sin permisos </t>
        </is>
      </c>
      <c r="G17" t="inlineStr">
        <is>
          <t>H</t>
        </is>
      </c>
      <c r="H17" s="109" t="inlineStr">
        <is>
          <t>Loma de las Brujas</t>
        </is>
      </c>
      <c r="I17" s="109" t="n">
        <v>5</v>
      </c>
      <c r="K17" s="23" t="inlineStr">
        <is>
          <t>Acta de compromiso</t>
        </is>
      </c>
      <c r="M17" t="inlineStr">
        <is>
          <t>Jenifer Zapata Castro</t>
        </is>
      </c>
    </row>
    <row r="18">
      <c r="D18" t="inlineStr">
        <is>
          <t>Afectación al ornato</t>
        </is>
      </c>
      <c r="G18" t="inlineStr">
        <is>
          <t>I</t>
        </is>
      </c>
      <c r="H18" s="109" t="inlineStr">
        <is>
          <t>La Pradera</t>
        </is>
      </c>
      <c r="I18" s="109" t="n">
        <v>5</v>
      </c>
      <c r="K18" s="23" t="inlineStr">
        <is>
          <t>Audiencia</t>
        </is>
      </c>
      <c r="M18" t="inlineStr">
        <is>
          <t>Claudia Orozco Henao</t>
        </is>
      </c>
    </row>
    <row r="19">
      <c r="D19" t="inlineStr">
        <is>
          <t>Afectación a individuos arboreos</t>
        </is>
      </c>
      <c r="G19" t="inlineStr">
        <is>
          <t>J</t>
        </is>
      </c>
      <c r="H19" s="109" t="inlineStr">
        <is>
          <t>El Chocho</t>
        </is>
      </c>
      <c r="I19" s="109" t="n">
        <v>5</v>
      </c>
      <c r="K19" s="23" t="inlineStr">
        <is>
          <t>Fallo</t>
        </is>
      </c>
      <c r="M19" t="inlineStr">
        <is>
          <t>Daniel Montoya Escobar</t>
        </is>
      </c>
    </row>
    <row r="20">
      <c r="D20" t="inlineStr">
        <is>
          <t xml:space="preserve">Acumulación de escombros en el espacio publico </t>
        </is>
      </c>
      <c r="G20" t="inlineStr">
        <is>
          <t>K</t>
        </is>
      </c>
      <c r="H20" s="109" t="inlineStr">
        <is>
          <t>Inmaculada</t>
        </is>
      </c>
      <c r="I20" s="109" t="n">
        <v>5</v>
      </c>
      <c r="K20" s="23" t="inlineStr">
        <is>
          <t>Escaneo</t>
        </is>
      </c>
      <c r="M20" t="inlineStr">
        <is>
          <t>Carlos Mario Gonzalez</t>
        </is>
      </c>
    </row>
    <row r="21">
      <c r="D21" t="inlineStr">
        <is>
          <t xml:space="preserve">Afectación a suelos de protección </t>
        </is>
      </c>
      <c r="G21" t="inlineStr">
        <is>
          <t>AB</t>
        </is>
      </c>
      <c r="H21" s="109" t="inlineStr">
        <is>
          <t>El Chingui</t>
        </is>
      </c>
      <c r="I21" s="109" t="n">
        <v>6</v>
      </c>
      <c r="K21" s="23" t="inlineStr">
        <is>
          <t>Archivado</t>
        </is>
      </c>
    </row>
    <row r="22">
      <c r="D22" t="inlineStr">
        <is>
          <t>Fauna silvestre en cautiverio</t>
        </is>
      </c>
      <c r="G22" t="inlineStr">
        <is>
          <t>AC</t>
        </is>
      </c>
      <c r="H22" s="109" t="inlineStr">
        <is>
          <t>El Salado</t>
        </is>
      </c>
      <c r="I22" s="109" t="n">
        <v>6</v>
      </c>
      <c r="K22" s="23" t="inlineStr">
        <is>
          <t>Remisión</t>
        </is>
      </c>
    </row>
    <row r="23">
      <c r="D23" t="inlineStr">
        <is>
          <t>Afectaciones asociadas a incendios o quemas</t>
        </is>
      </c>
      <c r="G23" t="inlineStr">
        <is>
          <t>DC</t>
        </is>
      </c>
      <c r="H23" s="109" t="inlineStr">
        <is>
          <t xml:space="preserve">La Mina </t>
        </is>
      </c>
      <c r="I23" s="109" t="n">
        <v>6</v>
      </c>
      <c r="K23" s="23" t="inlineStr">
        <is>
          <t>Requerimiento</t>
        </is>
      </c>
    </row>
    <row r="24">
      <c r="D24" t="inlineStr">
        <is>
          <t>Ocupacion de cauce sin cumplimiento de requisitos</t>
        </is>
      </c>
      <c r="G24" t="inlineStr">
        <is>
          <t>DS</t>
        </is>
      </c>
      <c r="H24" s="109" t="inlineStr">
        <is>
          <t>San Rafael</t>
        </is>
      </c>
      <c r="I24" s="109" t="n">
        <v>6</v>
      </c>
    </row>
    <row r="25">
      <c r="D25" t="inlineStr">
        <is>
          <t xml:space="preserve">Permiso de tenencia de caninos de manejo especial </t>
        </is>
      </c>
      <c r="G25" t="inlineStr">
        <is>
          <t>DA</t>
        </is>
      </c>
      <c r="H25" s="109" t="inlineStr">
        <is>
          <t>San José</t>
        </is>
      </c>
      <c r="I25" s="109" t="n">
        <v>6</v>
      </c>
    </row>
    <row r="26">
      <c r="H26" s="109" t="inlineStr">
        <is>
          <t>Las Antillas</t>
        </is>
      </c>
      <c r="I26" s="109" t="n">
        <v>7</v>
      </c>
    </row>
    <row r="27">
      <c r="H27" s="109" t="inlineStr">
        <is>
          <t>El Trianón</t>
        </is>
      </c>
      <c r="I27" s="109" t="n">
        <v>7</v>
      </c>
    </row>
    <row r="28">
      <c r="H28" s="109" t="inlineStr">
        <is>
          <t>Loma del Barro</t>
        </is>
      </c>
      <c r="I28" s="109" t="n">
        <v>7</v>
      </c>
    </row>
    <row r="29">
      <c r="H29" s="109" t="inlineStr">
        <is>
          <t>La Paz</t>
        </is>
      </c>
      <c r="I29" s="109" t="n">
        <v>7</v>
      </c>
    </row>
    <row r="30">
      <c r="H30" s="109" t="inlineStr">
        <is>
          <t>El Dorado</t>
        </is>
      </c>
      <c r="I30" s="109" t="n">
        <v>7</v>
      </c>
    </row>
    <row r="31">
      <c r="H31" s="109" t="inlineStr">
        <is>
          <t>Las Casitas</t>
        </is>
      </c>
      <c r="I31" s="109" t="n">
        <v>8</v>
      </c>
    </row>
    <row r="32">
      <c r="H32" s="109" t="inlineStr">
        <is>
          <t>Primavera</t>
        </is>
      </c>
      <c r="I32" s="109" t="n">
        <v>8</v>
      </c>
    </row>
    <row r="33">
      <c r="H33" s="109" t="inlineStr">
        <is>
          <t>Milan- Vallejuelos</t>
        </is>
      </c>
      <c r="I33" s="109" t="n">
        <v>8</v>
      </c>
    </row>
    <row r="34">
      <c r="H34" s="109" t="inlineStr">
        <is>
          <t>Alcalá</t>
        </is>
      </c>
      <c r="I34" s="109" t="n">
        <v>8</v>
      </c>
    </row>
    <row r="35">
      <c r="H35" s="109" t="inlineStr">
        <is>
          <t>Los Naranjos</t>
        </is>
      </c>
      <c r="I35" s="109" t="n">
        <v>9</v>
      </c>
    </row>
    <row r="36">
      <c r="H36" s="109" t="inlineStr">
        <is>
          <t>Mesa</t>
        </is>
      </c>
      <c r="I36" s="109" t="n">
        <v>9</v>
      </c>
    </row>
    <row r="37">
      <c r="H37" s="109" t="inlineStr">
        <is>
          <t>Zona Centro</t>
        </is>
      </c>
      <c r="I37" s="109" t="n">
        <v>9</v>
      </c>
    </row>
    <row r="38">
      <c r="H38" s="109" t="inlineStr">
        <is>
          <t>Obrero</t>
        </is>
      </c>
      <c r="I38" s="109" t="n">
        <v>9</v>
      </c>
    </row>
    <row r="39">
      <c r="H39" s="109" t="inlineStr">
        <is>
          <t>Bucarest</t>
        </is>
      </c>
      <c r="I39" s="109" t="n">
        <v>9</v>
      </c>
    </row>
    <row r="40">
      <c r="H40" s="109" t="inlineStr">
        <is>
          <t>La Magnolia</t>
        </is>
      </c>
      <c r="I40" s="109" t="n">
        <v>9</v>
      </c>
    </row>
    <row r="41">
      <c r="H41" s="109" t="inlineStr">
        <is>
          <t>El Escobero</t>
        </is>
      </c>
      <c r="I41" s="109" t="n">
        <v>10</v>
      </c>
    </row>
    <row r="42">
      <c r="H42" s="109" t="inlineStr">
        <is>
          <t>Santa Catalina</t>
        </is>
      </c>
      <c r="I42" s="109" t="n">
        <v>10</v>
      </c>
    </row>
    <row r="43">
      <c r="H43" s="109" t="inlineStr">
        <is>
          <t>El Vallano</t>
        </is>
      </c>
      <c r="I43" s="109" t="n">
        <v>11</v>
      </c>
    </row>
    <row r="44">
      <c r="H44" s="109" t="inlineStr">
        <is>
          <t>Las Palmas</t>
        </is>
      </c>
      <c r="I44" s="109" t="n">
        <v>12</v>
      </c>
    </row>
    <row r="45">
      <c r="H45" s="109" t="inlineStr">
        <is>
          <t>Pantanillo</t>
        </is>
      </c>
      <c r="I45" s="109" t="n">
        <v>13</v>
      </c>
    </row>
    <row r="46">
      <c r="H46" s="109" t="inlineStr">
        <is>
          <t>Perico</t>
        </is>
      </c>
      <c r="I46" s="109" t="n">
        <v>13</v>
      </c>
    </row>
  </sheetData>
  <dataValidations count="8">
    <dataValidation sqref="A14" showDropDown="0" showInputMessage="1" showErrorMessage="1" allowBlank="1" type="list">
      <formula1>$K$2:$K$15</formula1>
    </dataValidation>
    <dataValidation sqref="G23" showDropDown="0" showInputMessage="1" showErrorMessage="1" allowBlank="1" type="list">
      <formula1>$G$2:$G$23</formula1>
    </dataValidation>
    <dataValidation sqref="K2" showDropDown="0" showInputMessage="1" showErrorMessage="1" allowBlank="1" type="list">
      <formula1>$K$2:$K$16</formula1>
    </dataValidation>
    <dataValidation sqref="C2 C9" showDropDown="0" showInputMessage="1" showErrorMessage="1" allowBlank="1" type="list">
      <formula1>$C$2:$C$6</formula1>
    </dataValidation>
    <dataValidation sqref="A2" showDropDown="0" showInputMessage="1" showErrorMessage="1" allowBlank="1" type="list">
      <formula1>#REF!</formula1>
    </dataValidation>
    <dataValidation sqref="D2" showDropDown="0" showInputMessage="1" showErrorMessage="1" allowBlank="1" type="list">
      <formula1>$D$2:$D$20</formula1>
    </dataValidation>
    <dataValidation sqref="F14" showDropDown="0" showInputMessage="1" showErrorMessage="1" allowBlank="1" type="list">
      <formula1>$D$2:$D$21</formula1>
    </dataValidation>
    <dataValidation sqref="M15" showDropDown="0" showInputMessage="1" showErrorMessage="1" allowBlank="1" type="list">
      <formula1>$M$2:$M$15</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B14" sqref="B14"/>
    </sheetView>
  </sheetViews>
  <sheetFormatPr baseColWidth="8" defaultRowHeight="15"/>
  <cols>
    <col width="29.5703125" bestFit="1" customWidth="1" min="1" max="1"/>
    <col width="21" bestFit="1" customWidth="1" min="2" max="2"/>
    <col width="22.140625" bestFit="1" customWidth="1" min="3" max="3"/>
    <col width="19.28515625" bestFit="1" customWidth="1" min="4" max="4"/>
    <col width="25.7109375" bestFit="1" customWidth="1" min="5" max="5"/>
    <col width="25.85546875" bestFit="1" customWidth="1" min="6" max="6"/>
    <col width="29" bestFit="1" customWidth="1" min="7" max="7"/>
    <col width="22.28515625" bestFit="1" customWidth="1" min="8" max="8"/>
    <col width="21.7109375" bestFit="1" customWidth="1" min="9" max="9"/>
    <col width="23.5703125" bestFit="1" customWidth="1" min="10" max="10"/>
    <col width="18.85546875" bestFit="1" customWidth="1" min="11" max="11"/>
    <col width="18.140625" bestFit="1" customWidth="1" min="12" max="12"/>
    <col width="20.140625" bestFit="1" customWidth="1" min="13" max="13"/>
    <col width="23.42578125" bestFit="1" customWidth="1" min="14" max="14"/>
    <col width="19.140625" bestFit="1" customWidth="1" min="15" max="15"/>
    <col width="21.28515625" bestFit="1" customWidth="1" min="16" max="16"/>
    <col width="12.85546875" bestFit="1" customWidth="1" min="17" max="19"/>
    <col width="11.7109375" bestFit="1" customWidth="1" min="20" max="68"/>
    <col width="30.7109375" bestFit="1" customWidth="1" min="69" max="69"/>
    <col width="27.7109375" bestFit="1" customWidth="1" min="70" max="70"/>
    <col width="11.7109375" bestFit="1" customWidth="1" min="71" max="76"/>
    <col width="31" bestFit="1" customWidth="1" min="77" max="78"/>
    <col width="11.7109375" bestFit="1" customWidth="1" min="79" max="101"/>
    <col width="34.28515625" bestFit="1" customWidth="1" min="102" max="102"/>
    <col width="24.140625" bestFit="1" customWidth="1" min="103" max="103"/>
    <col width="11.7109375" bestFit="1" customWidth="1" min="104" max="137"/>
    <col width="27.5703125" bestFit="1" customWidth="1" min="138" max="138"/>
    <col width="23.5703125" bestFit="1" customWidth="1" min="139" max="139"/>
    <col width="11.7109375" bestFit="1" customWidth="1" min="140" max="150"/>
    <col width="26.85546875" bestFit="1" customWidth="1" min="151" max="151"/>
    <col width="25.42578125" bestFit="1" customWidth="1" min="152" max="152"/>
    <col width="11.7109375" bestFit="1" customWidth="1" min="153" max="153"/>
    <col width="28.7109375" bestFit="1" customWidth="1" min="154" max="154"/>
    <col width="20.7109375" bestFit="1" customWidth="1" min="155" max="155"/>
    <col width="11.7109375" bestFit="1" customWidth="1" min="156" max="167"/>
    <col width="24" bestFit="1" customWidth="1" min="168" max="168"/>
    <col width="23.5703125" bestFit="1" customWidth="1" min="169" max="169"/>
    <col width="11.7109375" bestFit="1" customWidth="1" min="170" max="171"/>
    <col width="26.85546875" bestFit="1" customWidth="1" min="172" max="172"/>
    <col width="20" bestFit="1" customWidth="1" min="173" max="173"/>
    <col width="11.7109375" bestFit="1" customWidth="1" min="174" max="178"/>
    <col width="23.28515625" bestFit="1" customWidth="1" min="179" max="179"/>
    <col width="13" bestFit="1" customWidth="1" min="180" max="180"/>
    <col width="11.140625" bestFit="1" customWidth="1" min="181" max="181"/>
    <col width="16.28515625" bestFit="1" customWidth="1" min="182" max="182"/>
    <col width="12.85546875" bestFit="1" customWidth="1" min="183" max="183"/>
  </cols>
  <sheetData>
    <row r="1">
      <c r="A1" s="233" t="inlineStr">
        <is>
          <t>Fecha de ingreso (dd/mm/aaaa)</t>
        </is>
      </c>
      <c r="B1" t="inlineStr">
        <is>
          <t>(Varios elementos)</t>
        </is>
      </c>
    </row>
    <row r="3">
      <c r="A3" s="233" t="inlineStr">
        <is>
          <t>Resp próxima actuación</t>
        </is>
      </c>
      <c r="B3" t="inlineStr">
        <is>
          <t>Cuenta de Radicado</t>
        </is>
      </c>
    </row>
    <row r="4">
      <c r="A4" t="inlineStr">
        <is>
          <t>Adriana Florez Buriticá</t>
        </is>
      </c>
      <c r="B4" t="n">
        <v>14</v>
      </c>
    </row>
    <row r="5">
      <c r="A5" t="inlineStr">
        <is>
          <t>Alexandra Uribe Alzate</t>
        </is>
      </c>
      <c r="B5" t="n">
        <v>27</v>
      </c>
    </row>
    <row r="6">
      <c r="A6" t="inlineStr">
        <is>
          <t>Juan  Muñoz Guerra</t>
        </is>
      </c>
      <c r="B6" t="n">
        <v>26</v>
      </c>
    </row>
    <row r="7">
      <c r="A7" t="inlineStr">
        <is>
          <t>Juan Carlos Sánchez Vargas</t>
        </is>
      </c>
      <c r="B7" t="n">
        <v>40</v>
      </c>
    </row>
    <row r="8">
      <c r="A8" t="inlineStr">
        <is>
          <t>Juan Fernando Florez Lema</t>
        </is>
      </c>
      <c r="B8" t="n">
        <v>11</v>
      </c>
    </row>
    <row r="9">
      <c r="A9" t="inlineStr">
        <is>
          <t>Juanita Aristizabal Chavarriaga</t>
        </is>
      </c>
      <c r="B9" t="n">
        <v>6</v>
      </c>
    </row>
    <row r="10">
      <c r="A10" t="inlineStr">
        <is>
          <t>Julian Guzman Agudelo</t>
        </is>
      </c>
      <c r="B10" t="n">
        <v>18</v>
      </c>
    </row>
    <row r="11">
      <c r="A11" t="inlineStr">
        <is>
          <t>Laura Bautista Barroso</t>
        </is>
      </c>
      <c r="B11" t="n">
        <v>22</v>
      </c>
    </row>
    <row r="12">
      <c r="A12" t="inlineStr">
        <is>
          <t>Mauricio Gomez Herrera</t>
        </is>
      </c>
      <c r="B12" t="n">
        <v>5</v>
      </c>
    </row>
    <row r="13">
      <c r="A13" t="inlineStr">
        <is>
          <t>Olver Puerta Garcia</t>
        </is>
      </c>
      <c r="B13" t="n">
        <v>23</v>
      </c>
    </row>
    <row r="14">
      <c r="A14" t="inlineStr">
        <is>
          <t>Sebastian Rodas Lopez</t>
        </is>
      </c>
      <c r="B14" t="n">
        <v>3</v>
      </c>
    </row>
    <row r="15">
      <c r="A15" t="inlineStr">
        <is>
          <t>Yudi Betancur Rios</t>
        </is>
      </c>
      <c r="B15" t="n">
        <v>5</v>
      </c>
    </row>
    <row r="16">
      <c r="A16" t="inlineStr">
        <is>
          <t>(en blanco)</t>
        </is>
      </c>
      <c r="B16" t="n">
        <v>9</v>
      </c>
    </row>
    <row r="17">
      <c r="A17" t="inlineStr">
        <is>
          <t>Jenifer Zapata Castro</t>
        </is>
      </c>
      <c r="B17" t="n">
        <v>223</v>
      </c>
    </row>
    <row r="18">
      <c r="A18" t="inlineStr">
        <is>
          <t>Daniela Palacio Londoño</t>
        </is>
      </c>
      <c r="B18" t="n">
        <v>3</v>
      </c>
    </row>
    <row r="19">
      <c r="A19" t="inlineStr">
        <is>
          <t>Laura Gallo Carvajal</t>
        </is>
      </c>
      <c r="B19" t="n">
        <v>1</v>
      </c>
    </row>
    <row r="20">
      <c r="A20" t="inlineStr">
        <is>
          <t>Carlos Mario Gonzalez</t>
        </is>
      </c>
      <c r="B20" t="n">
        <v>3</v>
      </c>
    </row>
    <row r="21">
      <c r="A21" t="inlineStr">
        <is>
          <t>Total general</t>
        </is>
      </c>
      <c r="B21" t="n">
        <v>439</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1"/>
  <sheetViews>
    <sheetView workbookViewId="0">
      <selection activeCell="J24" sqref="J24"/>
    </sheetView>
  </sheetViews>
  <sheetFormatPr baseColWidth="8" defaultRowHeight="15"/>
  <cols>
    <col width="26.140625" customWidth="1" min="1" max="1"/>
    <col width="26.28515625" customWidth="1" min="11" max="11"/>
  </cols>
  <sheetData>
    <row r="1" ht="18.75" customHeight="1">
      <c r="A1" s="289" t="inlineStr">
        <is>
          <t>proxima atencion</t>
        </is>
      </c>
      <c r="B1" s="290" t="n">
        <v>2020</v>
      </c>
      <c r="C1" s="290" t="n">
        <v>2021</v>
      </c>
      <c r="D1" s="290" t="n">
        <v>2022</v>
      </c>
      <c r="E1" s="290" t="n">
        <v>2023</v>
      </c>
      <c r="F1" s="290" t="n">
        <v>2024</v>
      </c>
      <c r="G1" s="290" t="n">
        <v>2025</v>
      </c>
      <c r="H1" s="290" t="n">
        <v>2026</v>
      </c>
      <c r="I1" s="294" t="inlineStr">
        <is>
          <t>TOTAL</t>
        </is>
      </c>
    </row>
    <row r="2">
      <c r="A2" s="291" t="inlineStr">
        <is>
          <t>Visitas patrulleros</t>
        </is>
      </c>
      <c r="B2" s="113" t="n">
        <v>0</v>
      </c>
      <c r="C2" s="113" t="n">
        <v>0</v>
      </c>
      <c r="D2" s="113" t="n">
        <v>0</v>
      </c>
      <c r="E2" s="113" t="n">
        <v>7</v>
      </c>
      <c r="F2" s="113" t="n">
        <v>7</v>
      </c>
      <c r="G2" s="113" t="n">
        <v>7</v>
      </c>
      <c r="H2" s="113" t="n">
        <v>67</v>
      </c>
      <c r="I2" s="113">
        <f>SUM(B2:H2)</f>
        <v/>
      </c>
    </row>
    <row r="3">
      <c r="A3" s="292" t="inlineStr">
        <is>
          <t>Visitas técnicos</t>
        </is>
      </c>
      <c r="B3" s="113" t="n">
        <v>0</v>
      </c>
      <c r="C3" s="113" t="n">
        <v>0</v>
      </c>
      <c r="D3" s="113" t="n">
        <v>0</v>
      </c>
      <c r="E3" s="113" t="n">
        <v>3</v>
      </c>
      <c r="F3" s="113" t="n">
        <v>6</v>
      </c>
      <c r="G3" s="113" t="n">
        <v>13</v>
      </c>
      <c r="H3" s="113" t="n">
        <v>10</v>
      </c>
      <c r="I3" s="113">
        <f>SUM(B3:H3)</f>
        <v/>
      </c>
    </row>
    <row r="4">
      <c r="A4" s="292" t="inlineStr">
        <is>
          <t>Verificación</t>
        </is>
      </c>
      <c r="B4" s="113" t="n">
        <v>0</v>
      </c>
      <c r="C4" s="113" t="n">
        <v>0</v>
      </c>
      <c r="D4" s="113" t="n">
        <v>61</v>
      </c>
      <c r="E4" s="113" t="n">
        <v>51</v>
      </c>
      <c r="F4" s="113" t="n">
        <v>81</v>
      </c>
      <c r="G4" s="113" t="n">
        <v>81</v>
      </c>
      <c r="H4" s="113" t="n">
        <v>23</v>
      </c>
      <c r="I4" s="113">
        <f>SUM(B4:H4)</f>
        <v/>
      </c>
      <c r="K4" s="113" t="inlineStr">
        <is>
          <t>ATENCION JURIDICA</t>
        </is>
      </c>
      <c r="L4" s="113">
        <f>SUM(I9+I11+I12+I15+I16+I17)</f>
        <v/>
      </c>
    </row>
    <row r="5">
      <c r="A5" s="292" t="inlineStr">
        <is>
          <t>Pendiente de trámite</t>
        </is>
      </c>
      <c r="B5" s="113" t="n">
        <v>0</v>
      </c>
      <c r="C5" s="113" t="n">
        <v>0</v>
      </c>
      <c r="D5" s="113" t="n">
        <v>26</v>
      </c>
      <c r="E5" s="113" t="n">
        <v>1</v>
      </c>
      <c r="F5" s="113" t="n">
        <v>12</v>
      </c>
      <c r="G5" s="113" t="n">
        <v>11</v>
      </c>
      <c r="H5" s="113" t="n">
        <v>2</v>
      </c>
      <c r="I5" s="113">
        <f>SUM(B5:H5)</f>
        <v/>
      </c>
      <c r="K5" s="113" t="inlineStr">
        <is>
          <t>ATENCION TECNICA</t>
        </is>
      </c>
      <c r="L5" s="113">
        <f>SUM(I3+I2+I4+I6+I13+I14)</f>
        <v/>
      </c>
    </row>
    <row r="6">
      <c r="A6" s="292" t="inlineStr">
        <is>
          <t>Informe técnico</t>
        </is>
      </c>
      <c r="B6" s="113" t="n">
        <v>0</v>
      </c>
      <c r="C6" s="113" t="n">
        <v>0</v>
      </c>
      <c r="D6" s="113" t="n">
        <v>3</v>
      </c>
      <c r="E6" s="113" t="n">
        <v>1</v>
      </c>
      <c r="F6" s="113" t="n">
        <v>14</v>
      </c>
      <c r="G6" s="113" t="n">
        <v>6</v>
      </c>
      <c r="H6" s="113" t="n">
        <v>8</v>
      </c>
      <c r="I6" s="113">
        <f>SUM(B6:H6)</f>
        <v/>
      </c>
      <c r="K6" s="113" t="inlineStr">
        <is>
          <t xml:space="preserve">ATENCION ADMINISTRATIVA </t>
        </is>
      </c>
      <c r="L6" s="131">
        <f>SUM(I5+I7+I18+I20)</f>
        <v/>
      </c>
    </row>
    <row r="7">
      <c r="A7" s="292" t="inlineStr">
        <is>
          <t>Citaciones</t>
        </is>
      </c>
      <c r="B7" s="113" t="n">
        <v>0</v>
      </c>
      <c r="C7" s="113" t="n">
        <v>0</v>
      </c>
      <c r="D7" s="113" t="n">
        <v>21</v>
      </c>
      <c r="E7" s="113" t="n">
        <v>22</v>
      </c>
      <c r="F7" s="113" t="n">
        <v>23</v>
      </c>
      <c r="G7" s="113" t="n">
        <v>8</v>
      </c>
      <c r="H7" s="113" t="n">
        <v>2</v>
      </c>
      <c r="I7" s="113">
        <f>SUM(B7:H7)</f>
        <v/>
      </c>
      <c r="K7" s="113" t="inlineStr">
        <is>
          <t>ATENCION ARCHIVO</t>
        </is>
      </c>
      <c r="L7" s="113">
        <f>SUM(I19+I10+I8)</f>
        <v/>
      </c>
    </row>
    <row r="8">
      <c r="A8" s="292" t="inlineStr">
        <is>
          <t>Notificación</t>
        </is>
      </c>
      <c r="B8" s="113" t="n">
        <v>0</v>
      </c>
      <c r="C8" s="113" t="n">
        <v>0</v>
      </c>
      <c r="D8" s="113" t="n">
        <v>0</v>
      </c>
      <c r="E8" s="113" t="n">
        <v>0</v>
      </c>
      <c r="F8" s="113" t="n">
        <v>0</v>
      </c>
      <c r="G8" s="113" t="n">
        <v>0</v>
      </c>
      <c r="H8" s="113" t="n">
        <v>1</v>
      </c>
      <c r="I8" s="113">
        <f>SUM(B8:H8)</f>
        <v/>
      </c>
      <c r="K8" s="293" t="inlineStr">
        <is>
          <t>TOTAL</t>
        </is>
      </c>
      <c r="L8" s="113">
        <f>SUM(L4:L7)</f>
        <v/>
      </c>
    </row>
    <row r="9">
      <c r="A9" s="292" t="inlineStr">
        <is>
          <t xml:space="preserve">Auto de inicio </t>
        </is>
      </c>
      <c r="B9" s="113" t="n">
        <v>0</v>
      </c>
      <c r="C9" s="113" t="n">
        <v>0</v>
      </c>
      <c r="D9" s="113" t="n">
        <v>2</v>
      </c>
      <c r="E9" s="113" t="n">
        <v>11</v>
      </c>
      <c r="F9" s="113" t="n">
        <v>23</v>
      </c>
      <c r="G9" s="113" t="n">
        <v>40</v>
      </c>
      <c r="H9" s="113" t="n">
        <v>29</v>
      </c>
      <c r="I9" s="113">
        <f>SUM(B9:H9)</f>
        <v/>
      </c>
    </row>
    <row r="10">
      <c r="A10" s="292" t="inlineStr">
        <is>
          <t>Auto de archivo</t>
        </is>
      </c>
      <c r="B10" s="113" t="n">
        <v>827</v>
      </c>
      <c r="C10" s="113" t="n">
        <v>1137</v>
      </c>
      <c r="D10" s="113" t="n">
        <v>36</v>
      </c>
      <c r="E10" s="113" t="n">
        <v>33</v>
      </c>
      <c r="F10" s="113" t="n">
        <v>30</v>
      </c>
      <c r="G10" s="113" t="n">
        <v>72</v>
      </c>
      <c r="H10" s="113" t="n">
        <v>60</v>
      </c>
      <c r="I10" s="113">
        <f>SUM(B10:H10)</f>
        <v/>
      </c>
    </row>
    <row r="11">
      <c r="A11" s="292" t="inlineStr">
        <is>
          <t>ejecutar sancion pedagogica</t>
        </is>
      </c>
      <c r="B11" s="113" t="n">
        <v>0</v>
      </c>
      <c r="C11" s="113" t="n">
        <v>0</v>
      </c>
      <c r="D11" s="113" t="n">
        <v>0</v>
      </c>
      <c r="E11" s="113" t="n">
        <v>1</v>
      </c>
      <c r="F11" s="113" t="n">
        <v>0</v>
      </c>
      <c r="G11" s="113" t="n">
        <v>0</v>
      </c>
      <c r="H11" s="113" t="n">
        <v>0</v>
      </c>
      <c r="I11" s="113">
        <f>SUM(B11:H11)</f>
        <v/>
      </c>
    </row>
    <row r="12">
      <c r="A12" s="292" t="inlineStr">
        <is>
          <t>Medida preventiva</t>
        </is>
      </c>
      <c r="B12" s="113" t="n">
        <v>0</v>
      </c>
      <c r="C12" s="113" t="n">
        <v>0</v>
      </c>
      <c r="D12" s="113" t="n">
        <v>0</v>
      </c>
      <c r="E12" s="113" t="n">
        <v>0</v>
      </c>
      <c r="F12" s="113" t="n">
        <v>1</v>
      </c>
      <c r="G12" s="113" t="n">
        <v>0</v>
      </c>
      <c r="H12" s="113" t="n">
        <v>1</v>
      </c>
      <c r="I12" s="113">
        <f>SUM(B12:H12)</f>
        <v/>
      </c>
    </row>
    <row r="13">
      <c r="A13" s="292" t="inlineStr">
        <is>
          <t>Respuesta DP u Oficio</t>
        </is>
      </c>
      <c r="B13" s="113" t="n">
        <v>0</v>
      </c>
      <c r="C13" s="113" t="n">
        <v>0</v>
      </c>
      <c r="D13" s="113" t="n">
        <v>2</v>
      </c>
      <c r="E13" s="113" t="n">
        <v>3</v>
      </c>
      <c r="F13" s="113" t="n">
        <v>2</v>
      </c>
      <c r="G13" s="113" t="n">
        <v>3</v>
      </c>
      <c r="H13" s="113" t="n">
        <v>6</v>
      </c>
      <c r="I13" s="113">
        <f>SUM(B13:H13)</f>
        <v/>
      </c>
    </row>
    <row r="14">
      <c r="A14" s="292" t="inlineStr">
        <is>
          <t>Sensibilización</t>
        </is>
      </c>
      <c r="B14" s="113" t="n">
        <v>0</v>
      </c>
      <c r="C14" s="113" t="n">
        <v>0</v>
      </c>
      <c r="D14" s="113" t="n">
        <v>4</v>
      </c>
      <c r="E14" s="113" t="n">
        <v>1</v>
      </c>
      <c r="F14" s="113" t="n">
        <v>1</v>
      </c>
      <c r="G14" s="113" t="n">
        <v>1</v>
      </c>
      <c r="H14" s="113" t="n">
        <v>0</v>
      </c>
      <c r="I14" s="113">
        <f>SUM(B14:H14)</f>
        <v/>
      </c>
    </row>
    <row r="15">
      <c r="A15" s="292" t="inlineStr">
        <is>
          <t>Orden de policía</t>
        </is>
      </c>
      <c r="B15" s="113" t="n">
        <v>0</v>
      </c>
      <c r="C15" s="113" t="n">
        <v>0</v>
      </c>
      <c r="D15" s="113" t="n">
        <v>0</v>
      </c>
      <c r="E15" s="113" t="n">
        <v>0</v>
      </c>
      <c r="F15" s="113" t="n">
        <v>1</v>
      </c>
      <c r="G15" s="113" t="n">
        <v>3</v>
      </c>
      <c r="H15" s="113" t="n">
        <v>6</v>
      </c>
      <c r="I15" s="113">
        <f>SUM(B15:H15)</f>
        <v/>
      </c>
    </row>
    <row r="16">
      <c r="A16" s="292" t="inlineStr">
        <is>
          <t>Audiencia</t>
        </is>
      </c>
      <c r="B16" s="113" t="n">
        <v>0</v>
      </c>
      <c r="C16" s="113" t="n">
        <v>0</v>
      </c>
      <c r="D16" s="113" t="n">
        <v>0</v>
      </c>
      <c r="E16" s="113" t="n">
        <v>13</v>
      </c>
      <c r="F16" s="113" t="n">
        <v>14</v>
      </c>
      <c r="G16" s="113" t="n">
        <v>19</v>
      </c>
      <c r="H16" s="113" t="n">
        <v>0</v>
      </c>
      <c r="I16" s="113">
        <f>SUM(B16:H16)</f>
        <v/>
      </c>
    </row>
    <row r="17">
      <c r="A17" s="292" t="inlineStr">
        <is>
          <t>Fallo</t>
        </is>
      </c>
      <c r="B17" s="113" t="n">
        <v>0</v>
      </c>
      <c r="C17" s="113" t="n">
        <v>0</v>
      </c>
      <c r="D17" s="113" t="n">
        <v>0</v>
      </c>
      <c r="E17" s="113" t="n">
        <v>12</v>
      </c>
      <c r="F17" s="113" t="n">
        <v>9</v>
      </c>
      <c r="G17" s="113" t="n">
        <v>8</v>
      </c>
      <c r="H17" s="113" t="n">
        <v>0</v>
      </c>
      <c r="I17" s="113">
        <f>SUM(B17:H17)</f>
        <v/>
      </c>
    </row>
    <row r="18">
      <c r="A18" s="292" t="inlineStr">
        <is>
          <t>Escaneo</t>
        </is>
      </c>
      <c r="B18" s="113" t="n">
        <v>0</v>
      </c>
      <c r="C18" s="113" t="n">
        <v>0</v>
      </c>
      <c r="D18" s="113" t="n">
        <v>0</v>
      </c>
      <c r="E18" s="113" t="n">
        <v>0</v>
      </c>
      <c r="F18" s="113" t="n">
        <v>2</v>
      </c>
      <c r="G18" s="113" t="n">
        <v>5</v>
      </c>
      <c r="H18" s="113" t="n">
        <v>0</v>
      </c>
      <c r="I18" s="113">
        <f>SUM(B18:H18)</f>
        <v/>
      </c>
    </row>
    <row r="19">
      <c r="A19" s="292" t="inlineStr">
        <is>
          <t>Archivado</t>
        </is>
      </c>
      <c r="B19" s="113" t="n">
        <v>66</v>
      </c>
      <c r="C19" s="113" t="n">
        <v>0</v>
      </c>
      <c r="D19" s="113" t="n">
        <v>1241</v>
      </c>
      <c r="E19" s="113" t="n">
        <v>1272</v>
      </c>
      <c r="F19" s="113" t="n">
        <v>1066</v>
      </c>
      <c r="G19" s="113" t="n">
        <v>889</v>
      </c>
      <c r="H19" s="113" t="n">
        <v>83</v>
      </c>
      <c r="I19" s="113">
        <f>SUM(B19:H19)</f>
        <v/>
      </c>
    </row>
    <row r="20">
      <c r="A20" s="292" t="inlineStr">
        <is>
          <t>Remisión</t>
        </is>
      </c>
      <c r="B20" s="113" t="n">
        <v>0</v>
      </c>
      <c r="C20" s="113" t="n">
        <v>0</v>
      </c>
      <c r="D20" s="113" t="n">
        <v>0</v>
      </c>
      <c r="E20" s="113" t="n">
        <v>7</v>
      </c>
      <c r="F20" s="113" t="n">
        <v>32</v>
      </c>
      <c r="G20" s="113" t="n">
        <v>24</v>
      </c>
      <c r="H20" s="113" t="n">
        <v>10</v>
      </c>
      <c r="I20" s="113">
        <f>SUM(B20:H20)</f>
        <v/>
      </c>
    </row>
    <row r="21" ht="18.75" customHeight="1">
      <c r="A21" s="290" t="inlineStr">
        <is>
          <t>TOTAL</t>
        </is>
      </c>
      <c r="B21" s="290">
        <f>SUM(B2:B20)</f>
        <v/>
      </c>
      <c r="C21" s="290">
        <f>SUM(C2:C20)</f>
        <v/>
      </c>
      <c r="D21" s="290">
        <f>SUM(D2:D20)</f>
        <v/>
      </c>
      <c r="E21" s="290">
        <f>SUM(E2:E20)</f>
        <v/>
      </c>
      <c r="F21" s="290">
        <f>SUM(F2:F20)</f>
        <v/>
      </c>
      <c r="G21" s="290">
        <f>SUM(G2:G20)</f>
        <v/>
      </c>
      <c r="H21" s="290">
        <f>SUM(H2:H20)</f>
        <v/>
      </c>
      <c r="I21" s="289">
        <f>SUM(I2:I20)</f>
        <v/>
      </c>
    </row>
  </sheetData>
  <dataValidations count="1">
    <dataValidation sqref="A2" showDropDown="0" showInputMessage="1" showErrorMessage="1" allowBlank="1" type="list">
      <formula1>$K$2:$K$15</formula1>
    </dataValidation>
  </dataValidations>
  <pageMargins left="0.7" right="0.7" top="0.75" bottom="0.75" header="0.3" footer="0.3"/>
</worksheet>
</file>

<file path=xl/worksheets/sheet8.xml><?xml version="1.0" encoding="utf-8"?>
<worksheet xmlns="http://schemas.openxmlformats.org/spreadsheetml/2006/main">
  <sheetPr codeName="Hoja8">
    <outlinePr summaryBelow="1" summaryRight="1"/>
    <pageSetUpPr/>
  </sheetPr>
  <dimension ref="A1:BE929"/>
  <sheetViews>
    <sheetView tabSelected="1" zoomScaleNormal="100" workbookViewId="0">
      <pane ySplit="1" topLeftCell="AI319" activePane="bottomLeft" state="frozen"/>
      <selection pane="bottomLeft" activeCell="AO329" sqref="AO329"/>
    </sheetView>
  </sheetViews>
  <sheetFormatPr baseColWidth="8" defaultColWidth="9.140625" defaultRowHeight="15"/>
  <cols>
    <col width="13" customWidth="1" style="9" min="1" max="1"/>
    <col width="18.28515625" customWidth="1" style="194" min="2" max="2"/>
    <col width="40.42578125" customWidth="1" min="3" max="3"/>
    <col width="5.28515625" customWidth="1" min="4" max="4"/>
    <col width="5" customWidth="1" min="5" max="5"/>
    <col width="4" customWidth="1" min="6" max="6"/>
    <col width="5.28515625" customWidth="1" min="7" max="7"/>
    <col width="4.42578125" customWidth="1" min="8" max="8"/>
    <col width="4.140625" customWidth="1" min="9" max="9"/>
    <col width="4.42578125" customWidth="1" min="10" max="10"/>
    <col width="7" customWidth="1" min="11" max="11"/>
    <col width="7.5703125" customWidth="1" min="12" max="12"/>
    <col width="13.140625" customWidth="1" min="13" max="13"/>
    <col width="36.5703125" customWidth="1" min="14" max="14"/>
    <col width="14.85546875" customWidth="1" min="15" max="15"/>
    <col width="23.140625" customWidth="1" min="16" max="16"/>
    <col width="26.28515625" customWidth="1" min="17" max="17"/>
    <col width="37.28515625" customWidth="1" min="18" max="18"/>
    <col width="5.140625" customWidth="1" min="19" max="19"/>
    <col width="5.28515625" customWidth="1" min="20" max="20"/>
    <col width="5.140625" customWidth="1" min="21" max="21"/>
    <col width="5.28515625" customWidth="1" min="22" max="22"/>
    <col width="10.28515625" customWidth="1" min="23" max="23"/>
    <col width="5.42578125" customWidth="1" min="24" max="24"/>
    <col width="5.5703125" customWidth="1" min="25" max="25"/>
    <col width="5.85546875" customWidth="1" min="26" max="26"/>
    <col width="11" customWidth="1" min="27" max="27"/>
    <col width="12.85546875" customWidth="1" min="28" max="28"/>
    <col width="28.7109375" customWidth="1" min="29" max="29"/>
    <col width="21.42578125" customWidth="1" min="30" max="30"/>
    <col width="23.28515625" customWidth="1" min="31" max="31"/>
    <col width="29.42578125" customWidth="1" min="32" max="32"/>
    <col width="11.5703125" customWidth="1" min="33" max="33"/>
    <col width="18.28515625" customWidth="1" min="34" max="34"/>
    <col width="74.7109375" customWidth="1" min="35" max="35"/>
    <col width="24.5703125" customWidth="1" min="36" max="36"/>
    <col width="14.5703125" customWidth="1" min="37" max="37"/>
    <col width="14" customWidth="1" min="38" max="38"/>
    <col width="15.7109375" customWidth="1" min="39" max="39"/>
    <col width="14.140625" customWidth="1" min="40" max="40"/>
    <col width="13.42578125" customWidth="1" style="17" min="41" max="41"/>
    <col width="21.7109375" customWidth="1" min="42" max="42"/>
    <col width="24.42578125" customWidth="1" min="43" max="43"/>
    <col width="13.5703125" customWidth="1" style="70" min="44" max="44"/>
    <col width="13.5703125" customWidth="1" style="131" min="45" max="45"/>
    <col width="21.42578125" customWidth="1" min="46" max="46"/>
    <col width="26" customWidth="1" style="7" min="47" max="47"/>
    <col width="13.85546875" customWidth="1" min="48" max="49"/>
    <col width="61" customWidth="1" style="235" min="50" max="50"/>
    <col width="33.28515625" customWidth="1" style="238" min="51" max="51"/>
    <col width="27" customWidth="1" style="238" min="52" max="52"/>
    <col width="19.85546875" customWidth="1" style="243" min="53" max="53"/>
    <col width="17.5703125" customWidth="1" style="248" min="54" max="54"/>
    <col hidden="1" width="15.85546875" customWidth="1" style="249" min="55" max="55"/>
    <col hidden="1" width="15.42578125" customWidth="1" style="249" min="56" max="56"/>
  </cols>
  <sheetData>
    <row r="1" ht="57.75" customFormat="1" customHeight="1" s="25">
      <c r="A1" s="195" t="inlineStr">
        <is>
          <t>Consecutivo</t>
        </is>
      </c>
      <c r="B1" s="195" t="inlineStr">
        <is>
          <t>Radicado</t>
        </is>
      </c>
      <c r="C1" s="195" t="inlineStr">
        <is>
          <t>Solicitante</t>
        </is>
      </c>
      <c r="D1" s="195" t="inlineStr">
        <is>
          <t>Vía principal</t>
        </is>
      </c>
      <c r="E1" s="195" t="inlineStr">
        <is>
          <t>N° vía principal</t>
        </is>
      </c>
      <c r="F1" s="195" t="inlineStr">
        <is>
          <t>letra</t>
        </is>
      </c>
      <c r="G1" s="195" t="inlineStr">
        <is>
          <t>Cuadrante</t>
        </is>
      </c>
      <c r="H1" s="195" t="inlineStr">
        <is>
          <t>Generadora</t>
        </is>
      </c>
      <c r="I1" s="195" t="inlineStr">
        <is>
          <t>Letra</t>
        </is>
      </c>
      <c r="J1" s="195" t="inlineStr">
        <is>
          <t>Cuadrante</t>
        </is>
      </c>
      <c r="K1" s="195" t="inlineStr">
        <is>
          <t>Placa</t>
        </is>
      </c>
      <c r="L1" s="195" t="inlineStr">
        <is>
          <t>Bloque</t>
        </is>
      </c>
      <c r="M1" s="195" t="inlineStr">
        <is>
          <t>Interior</t>
        </is>
      </c>
      <c r="N1" s="195" t="inlineStr">
        <is>
          <t>Dirección</t>
        </is>
      </c>
      <c r="O1" s="195" t="inlineStr">
        <is>
          <t>Cedula quejoso</t>
        </is>
      </c>
      <c r="P1" s="195" t="inlineStr">
        <is>
          <t>Teléfono quejoso</t>
        </is>
      </c>
      <c r="Q1" s="195" t="inlineStr">
        <is>
          <t>Correo electrónico</t>
        </is>
      </c>
      <c r="R1" s="195" t="inlineStr">
        <is>
          <t>Infractor</t>
        </is>
      </c>
      <c r="S1" s="196" t="inlineStr">
        <is>
          <t>Vía principal</t>
        </is>
      </c>
      <c r="T1" s="197" t="inlineStr">
        <is>
          <t>N° vía principal</t>
        </is>
      </c>
      <c r="U1" s="197" t="inlineStr">
        <is>
          <t>letra</t>
        </is>
      </c>
      <c r="V1" s="197" t="inlineStr">
        <is>
          <t>Cuadrante</t>
        </is>
      </c>
      <c r="W1" s="197" t="inlineStr">
        <is>
          <t>Generadora</t>
        </is>
      </c>
      <c r="X1" s="197" t="inlineStr">
        <is>
          <t>Letra</t>
        </is>
      </c>
      <c r="Y1" s="197" t="inlineStr">
        <is>
          <t>Cuadrante</t>
        </is>
      </c>
      <c r="Z1" s="197" t="inlineStr">
        <is>
          <t>Placa</t>
        </is>
      </c>
      <c r="AA1" s="197" t="inlineStr">
        <is>
          <t>Bloque</t>
        </is>
      </c>
      <c r="AB1" s="197" t="inlineStr">
        <is>
          <t>Interior</t>
        </is>
      </c>
      <c r="AC1" s="195" t="inlineStr">
        <is>
          <t>Direccion</t>
        </is>
      </c>
      <c r="AD1" s="195" t="inlineStr">
        <is>
          <t>Cedula Infractor</t>
        </is>
      </c>
      <c r="AE1" s="195" t="inlineStr">
        <is>
          <t>Teléfono Infractor</t>
        </is>
      </c>
      <c r="AF1" s="195" t="inlineStr">
        <is>
          <t>Correo electrónico</t>
        </is>
      </c>
      <c r="AG1" s="195" t="inlineStr">
        <is>
          <t>Predio</t>
        </is>
      </c>
      <c r="AH1" s="195" t="inlineStr">
        <is>
          <t>Recurso - Tema</t>
        </is>
      </c>
      <c r="AI1" s="198" t="inlineStr">
        <is>
          <t xml:space="preserve"> Asunto</t>
        </is>
      </c>
      <c r="AJ1" s="198" t="inlineStr">
        <is>
          <t>Barrio</t>
        </is>
      </c>
      <c r="AK1" s="198" t="inlineStr">
        <is>
          <t>Zona</t>
        </is>
      </c>
      <c r="AL1" s="195" t="inlineStr">
        <is>
          <t>Fecha de ingreso (dd/mm/aaaa)</t>
        </is>
      </c>
      <c r="AM1" s="195" t="inlineStr">
        <is>
          <t>Fecha de actuación inicial (ddmm/aaaa)</t>
        </is>
      </c>
      <c r="AN1" s="195" t="inlineStr">
        <is>
          <t>Dias de atencion</t>
        </is>
      </c>
      <c r="AO1" s="199" t="inlineStr">
        <is>
          <t>fecha de ultima actuación</t>
        </is>
      </c>
      <c r="AP1" s="195" t="inlineStr">
        <is>
          <t>Ultima actuación</t>
        </is>
      </c>
      <c r="AQ1" s="195" t="inlineStr">
        <is>
          <t>Resp ultima actuación</t>
        </is>
      </c>
      <c r="AR1" s="223" t="inlineStr">
        <is>
          <t>Periodo atención</t>
        </is>
      </c>
      <c r="AS1" s="277" t="inlineStr">
        <is>
          <t>Inspector responsable</t>
        </is>
      </c>
      <c r="AT1" s="284" t="inlineStr">
        <is>
          <t>Próxima actuación</t>
        </is>
      </c>
      <c r="AU1" s="195" t="inlineStr">
        <is>
          <t>Resp próxima actuación</t>
        </is>
      </c>
      <c r="AV1" s="195" t="inlineStr">
        <is>
          <t>PQRS o Cobro</t>
        </is>
      </c>
      <c r="AW1" s="223" t="inlineStr">
        <is>
          <t>Alerta / PQRS o Cobro</t>
        </is>
      </c>
      <c r="AX1" s="223" t="inlineStr">
        <is>
          <t>Observaciones</t>
        </is>
      </c>
      <c r="AY1" s="236" t="inlineStr">
        <is>
          <t>Historico funcionario prox actuación</t>
        </is>
      </c>
      <c r="AZ1" s="236" t="inlineStr">
        <is>
          <t>Fecha ultima modificación</t>
        </is>
      </c>
      <c r="BA1" s="240" t="inlineStr">
        <is>
          <t>Valor anterior</t>
        </is>
      </c>
      <c r="BB1" s="244" t="inlineStr">
        <is>
          <t>Historico prox actuación</t>
        </is>
      </c>
      <c r="BC1" s="244" t="inlineStr">
        <is>
          <t>Fecha ultima modificación</t>
        </is>
      </c>
      <c r="BD1" s="244" t="inlineStr">
        <is>
          <t>Valor anterior</t>
        </is>
      </c>
    </row>
    <row r="2" customFormat="1" s="121">
      <c r="A2" s="82" t="inlineStr">
        <is>
          <t>0001-2026</t>
        </is>
      </c>
      <c r="B2" s="99" t="inlineStr">
        <is>
          <t>64 - 156</t>
        </is>
      </c>
      <c r="C2" s="105" t="inlineStr">
        <is>
          <t>De oficio</t>
        </is>
      </c>
      <c r="D2" s="99" t="n"/>
      <c r="E2" s="99" t="n"/>
      <c r="F2" s="99" t="n"/>
      <c r="G2" s="99" t="n"/>
      <c r="H2" s="99" t="n"/>
      <c r="I2" s="99" t="n"/>
      <c r="J2" s="99" t="n"/>
      <c r="K2" s="99" t="n"/>
      <c r="L2" s="99" t="n"/>
      <c r="M2" s="99" t="n"/>
      <c r="N2" s="76">
        <f>CONCATENATE(D2," ",E2,F2," ",G2," ",H2," ",I2," ",J2," ",K2," ",L2," ",M2)</f>
        <v/>
      </c>
      <c r="O2" s="99" t="inlineStr">
        <is>
          <t>No reporta</t>
        </is>
      </c>
      <c r="P2" s="99" t="n">
        <v>6043394000</v>
      </c>
      <c r="Q2" s="99" t="n"/>
      <c r="R2" s="99" t="inlineStr">
        <is>
          <t>Leonel Jaramillo</t>
        </is>
      </c>
      <c r="S2" s="126" t="inlineStr">
        <is>
          <t>CL</t>
        </is>
      </c>
      <c r="T2" s="127" t="n">
        <v>36</v>
      </c>
      <c r="U2" s="127" t="inlineStr">
        <is>
          <t>D</t>
        </is>
      </c>
      <c r="V2" s="127" t="inlineStr">
        <is>
          <t>SUR</t>
        </is>
      </c>
      <c r="W2" s="127" t="n">
        <v>22</v>
      </c>
      <c r="X2" s="127" t="n"/>
      <c r="Y2" s="127" t="n"/>
      <c r="Z2" s="127" t="n">
        <v>200</v>
      </c>
      <c r="AA2" s="127" t="n"/>
      <c r="AB2" s="127" t="n"/>
      <c r="AC2" s="76">
        <f>CONCATENATE(S2," ",T2,U2," ",V2," ",W2," ",X2," ",Y2," ",Z2," ",AA2," ",AB2)</f>
        <v/>
      </c>
      <c r="AD2" s="99" t="n">
        <v>1023748351</v>
      </c>
      <c r="AE2" s="99" t="n">
        <v>3137736321</v>
      </c>
      <c r="AF2" s="99" t="n"/>
      <c r="AG2" s="99" t="n"/>
      <c r="AH2" s="99" t="inlineStr">
        <is>
          <t>LOTE-PREDIO</t>
        </is>
      </c>
      <c r="AI2" s="99" t="inlineStr">
        <is>
          <t>Disposición inadecuada de residuos sólidos en horas, dias y lugares no autorizados</t>
        </is>
      </c>
      <c r="AJ2" s="102" t="inlineStr">
        <is>
          <t>El Escobero</t>
        </is>
      </c>
      <c r="AK2" s="200">
        <f>VLOOKUP(AJ2,Hoja5!$H$1:$I$46,2,FALSE)</f>
        <v/>
      </c>
      <c r="AL2" s="100" t="n">
        <v>46024</v>
      </c>
      <c r="AM2" s="100" t="n">
        <v>46010</v>
      </c>
      <c r="AN2" s="101">
        <f>+AM2-AL2</f>
        <v/>
      </c>
      <c r="AO2" s="100" t="n"/>
      <c r="AP2" s="101" t="inlineStr">
        <is>
          <t>Informe técnico</t>
        </is>
      </c>
      <c r="AQ2" s="101" t="inlineStr">
        <is>
          <t>Julian Guzman Agudelo</t>
        </is>
      </c>
      <c r="AR2" s="227" t="n"/>
      <c r="AS2" s="119" t="inlineStr">
        <is>
          <t>Alexandra Uribe Alzate</t>
        </is>
      </c>
      <c r="AT2" s="105" t="inlineStr">
        <is>
          <t xml:space="preserve">Auto de inicio </t>
        </is>
      </c>
      <c r="AU2" s="101" t="inlineStr">
        <is>
          <t>Alexandra Uribe Alzate</t>
        </is>
      </c>
      <c r="AV2" s="99" t="n"/>
      <c r="AW2" s="102">
        <f>IF(OR(AND(TODAY()-AL2&lt;10,AV2="PQRS"),AND(TODAY()-AO2&lt;90,AV2="Persuasivo")),1,IF(AND(10&lt;=TODAY()-AL2,TODAY()-AL2&lt;15,AV2="PQRS"),2,IF(OR(AND(15&lt;=TODAY()-AL2,AV2="PQRS"),AND(90&lt;=TODAY()-AO2,AV2="Persuasivo")),3,"")))</f>
        <v/>
      </c>
      <c r="AX2" s="96" t="n"/>
      <c r="AY2" s="239">
        <f>IF(AU2=BA2,AY2,AY2&amp;" → "&amp;TEXT(AZ2,"dd/mm/aaaa")&amp;".- "&amp;AU2)</f>
        <v/>
      </c>
      <c r="AZ2" s="239">
        <f>IF(AU2=BA2,AZ2,NOW())</f>
        <v/>
      </c>
      <c r="BA2" s="241">
        <f>IF(AU2=BA2,BA2,AU2)</f>
        <v/>
      </c>
      <c r="BB2" s="245">
        <f>IF(AT2=BD2,BB2,BB2&amp;" → "&amp;TEXT(BC2,"dd/mm/aaaa")&amp;".- "&amp;AT2)</f>
        <v/>
      </c>
      <c r="BC2" s="246">
        <f>IF(AT2=BD2,BC2,NOW())</f>
        <v/>
      </c>
      <c r="BD2" s="246">
        <f>IF(AT2=BD2,BD2,AT2)</f>
        <v/>
      </c>
    </row>
    <row r="3">
      <c r="A3" s="82" t="inlineStr">
        <is>
          <t>0002-2026</t>
        </is>
      </c>
      <c r="B3" s="99" t="inlineStr">
        <is>
          <t>65 - 2901</t>
        </is>
      </c>
      <c r="C3" s="105" t="inlineStr">
        <is>
          <t>De oficio</t>
        </is>
      </c>
      <c r="D3" s="76" t="n"/>
      <c r="E3" s="76" t="n"/>
      <c r="F3" s="76" t="n"/>
      <c r="G3" s="76" t="n"/>
      <c r="H3" s="76" t="n"/>
      <c r="I3" s="76" t="n"/>
      <c r="J3" s="76" t="n"/>
      <c r="K3" s="76" t="n"/>
      <c r="L3" s="82" t="n"/>
      <c r="M3" s="82" t="n"/>
      <c r="N3" s="76">
        <f>CONCATENATE(D3," ",E3,F3," ",G3," ",H3," ",I3," ",J3," ",K3," ",L3," ",M3)</f>
        <v/>
      </c>
      <c r="O3" s="99" t="inlineStr">
        <is>
          <t>No reporta</t>
        </is>
      </c>
      <c r="P3" s="99" t="n">
        <v>6043394001</v>
      </c>
      <c r="Q3" s="82" t="n"/>
      <c r="R3" s="82" t="inlineStr">
        <is>
          <t>Cesar Agudelo Monsalve</t>
        </is>
      </c>
      <c r="S3" s="126" t="inlineStr">
        <is>
          <t>CL</t>
        </is>
      </c>
      <c r="T3" s="127" t="n">
        <v>36</v>
      </c>
      <c r="U3" s="127" t="inlineStr">
        <is>
          <t>D</t>
        </is>
      </c>
      <c r="V3" s="127" t="inlineStr">
        <is>
          <t>SUR</t>
        </is>
      </c>
      <c r="W3" s="127" t="n">
        <v>22</v>
      </c>
      <c r="X3" s="127" t="n"/>
      <c r="Y3" s="127" t="n"/>
      <c r="Z3" s="127" t="n"/>
      <c r="AA3" s="127" t="n"/>
      <c r="AB3" s="127" t="n"/>
      <c r="AC3" s="76">
        <f>CONCATENATE(S3," ",T3,U3," ",V3," ",W3," ",X3," ",Y3," ",Z3," ",AA3," ",AB3)</f>
        <v/>
      </c>
      <c r="AD3" s="82" t="n">
        <v>3587909</v>
      </c>
      <c r="AE3" s="82" t="n">
        <v>3126420910</v>
      </c>
      <c r="AF3" s="82" t="n"/>
      <c r="AG3" s="82" t="n"/>
      <c r="AH3" s="99" t="inlineStr">
        <is>
          <t>LOTE-PREDIO</t>
        </is>
      </c>
      <c r="AI3" s="99" t="inlineStr">
        <is>
          <t>Disposición inadecuada de residuos sólidos en horas, dias y lugares no autorizados</t>
        </is>
      </c>
      <c r="AJ3" s="102" t="inlineStr">
        <is>
          <t>El Escobero</t>
        </is>
      </c>
      <c r="AK3" s="201">
        <f>VLOOKUP(AJ3,Hoja5!$H$1:$I$46,2,FALSE)</f>
        <v/>
      </c>
      <c r="AL3" s="100" t="n">
        <v>46024</v>
      </c>
      <c r="AM3" s="92" t="n">
        <v>46010</v>
      </c>
      <c r="AN3" s="101">
        <f>+AM3-AL3</f>
        <v/>
      </c>
      <c r="AO3" s="100" t="n"/>
      <c r="AP3" s="101" t="inlineStr">
        <is>
          <t>Informe técnico</t>
        </is>
      </c>
      <c r="AQ3" s="101" t="inlineStr">
        <is>
          <t>Julian Guzman Agudelo</t>
        </is>
      </c>
      <c r="AR3" s="227" t="n"/>
      <c r="AS3" s="119" t="inlineStr">
        <is>
          <t>Alexandra Uribe Alzate</t>
        </is>
      </c>
      <c r="AT3" s="124" t="inlineStr">
        <is>
          <t xml:space="preserve">Auto de inicio </t>
        </is>
      </c>
      <c r="AU3" s="101" t="inlineStr">
        <is>
          <t>Alexandra Uribe Alzate</t>
        </is>
      </c>
      <c r="AV3" s="99" t="n"/>
      <c r="AW3" s="102">
        <f>IF(OR(AND(TODAY()-AL3&lt;10,AV3="PQRS"),AND(TODAY()-AO3&lt;90,AV3="Persuasivo")),1,IF(AND(10&lt;=TODAY()-AL3,TODAY()-AL3&lt;15,AV3="PQRS"),2,IF(OR(AND(15&lt;=TODAY()-AL3,AV3="PQRS"),AND(90&lt;=TODAY()-AO3,AV3="Persuasivo")),3,"")))</f>
        <v/>
      </c>
      <c r="AX3" s="96" t="n"/>
      <c r="AY3" s="239">
        <f>IF(AU3=BA3,AY3,AY3&amp;" → "&amp;TEXT(AZ3,"dd/mm/aaaa")&amp;".- "&amp;AU3)</f>
        <v/>
      </c>
      <c r="AZ3" s="237">
        <f>IF(AU3=BA3,AZ3,NOW())</f>
        <v/>
      </c>
      <c r="BA3" s="242">
        <f>IF(AU3=BA3,BA3,AU3)</f>
        <v/>
      </c>
      <c r="BB3" s="245">
        <f>IF(AT3=BD3,BB3,BB3&amp;" → "&amp;TEXT(BC3,"dd/mm/aaaa")&amp;".- "&amp;AT3)</f>
        <v/>
      </c>
      <c r="BC3" s="247">
        <f>IF(AX3=BD3,BC3,NOW())</f>
        <v/>
      </c>
      <c r="BD3" s="246">
        <f>IF(AT3=BD3,BD3,AT3)</f>
        <v/>
      </c>
    </row>
    <row r="4">
      <c r="A4" s="82" t="inlineStr">
        <is>
          <t>0003-2026</t>
        </is>
      </c>
      <c r="B4" s="99" t="n">
        <v>91</v>
      </c>
      <c r="C4" s="124" t="inlineStr">
        <is>
          <t>Carlos Alberto Rios Hincapie</t>
        </is>
      </c>
      <c r="D4" s="82" t="inlineStr">
        <is>
          <t>KR</t>
        </is>
      </c>
      <c r="E4" s="82" t="n">
        <v>3</v>
      </c>
      <c r="F4" s="82" t="n"/>
      <c r="G4" s="82" t="n"/>
      <c r="H4" s="82" t="n">
        <v>20</v>
      </c>
      <c r="I4" s="82" t="inlineStr">
        <is>
          <t>B</t>
        </is>
      </c>
      <c r="J4" s="82" t="inlineStr">
        <is>
          <t>SUR</t>
        </is>
      </c>
      <c r="K4" s="82" t="n">
        <v>36</v>
      </c>
      <c r="L4" s="82" t="n"/>
      <c r="M4" s="82" t="n"/>
      <c r="N4" s="76">
        <f>CONCATENATE(D4," ",E4,F4," ",G4," ",H4," ",I4," ",J4," ",K4," ",L4," ",M4)</f>
        <v/>
      </c>
      <c r="O4" s="82" t="inlineStr">
        <is>
          <t>No reporta</t>
        </is>
      </c>
      <c r="P4" s="82" t="n">
        <v>3113664699</v>
      </c>
      <c r="Q4" s="82" t="n"/>
      <c r="R4" s="82" t="inlineStr">
        <is>
          <t>La Tienda de Ninfa</t>
        </is>
      </c>
      <c r="S4" s="126" t="n"/>
      <c r="T4" s="127" t="n"/>
      <c r="U4" s="127" t="n"/>
      <c r="V4" s="127" t="n"/>
      <c r="W4" s="127" t="n"/>
      <c r="X4" s="127" t="n"/>
      <c r="Y4" s="127" t="n"/>
      <c r="Z4" s="127" t="n"/>
      <c r="AA4" s="127" t="n"/>
      <c r="AB4" s="127" t="n"/>
      <c r="AC4" s="76" t="inlineStr">
        <is>
          <t>No reporta</t>
        </is>
      </c>
      <c r="AD4" s="82" t="inlineStr">
        <is>
          <t>No reporta</t>
        </is>
      </c>
      <c r="AE4" s="82" t="inlineStr">
        <is>
          <t>No reporta</t>
        </is>
      </c>
      <c r="AF4" s="82" t="n"/>
      <c r="AG4" s="82" t="n"/>
      <c r="AH4" s="82" t="inlineStr">
        <is>
          <t>SUELO</t>
        </is>
      </c>
      <c r="AI4" s="82" t="inlineStr">
        <is>
          <t>Descarga inadecuada de aguas residuales o sin cumplimiento de requisitos</t>
        </is>
      </c>
      <c r="AJ4" s="103" t="inlineStr">
        <is>
          <t>Perico</t>
        </is>
      </c>
      <c r="AK4" s="201">
        <f>VLOOKUP(AJ4,Hoja5!$H$1:$I$46,2,FALSE)</f>
        <v/>
      </c>
      <c r="AL4" s="100" t="n">
        <v>46025</v>
      </c>
      <c r="AM4" s="92" t="n">
        <v>46028</v>
      </c>
      <c r="AN4" s="101">
        <f>+AM4-AL4</f>
        <v/>
      </c>
      <c r="AO4" s="100" t="n">
        <v>46132</v>
      </c>
      <c r="AP4" s="82" t="inlineStr">
        <is>
          <t>Auto de archivo</t>
        </is>
      </c>
      <c r="AQ4" s="94" t="inlineStr">
        <is>
          <t>Juan Carlos Sánchez Vargas</t>
        </is>
      </c>
      <c r="AR4" s="227" t="n"/>
      <c r="AS4" s="119" t="n"/>
      <c r="AT4" s="124" t="inlineStr">
        <is>
          <t>Archivado</t>
        </is>
      </c>
      <c r="AU4" s="101" t="inlineStr">
        <is>
          <t>Jenifer Zapata Castro</t>
        </is>
      </c>
      <c r="AV4" s="99" t="n"/>
      <c r="AW4" s="102">
        <f>IF(OR(AND(TODAY()-AL4&lt;10,AV4="PQRS"),AND(TODAY()-AO4&lt;90,AV4="Persuasivo")),1,IF(AND(10&lt;=TODAY()-AL4,TODAY()-AL4&lt;15,AV4="PQRS"),2,IF(OR(AND(15&lt;=TODAY()-AL4,AV4="PQRS"),AND(90&lt;=TODAY()-AO4,AV4="Persuasivo")),3,"")))</f>
        <v/>
      </c>
      <c r="AX4" s="96" t="n"/>
      <c r="AY4" s="239">
        <f>IF(AU4=BA4,AY4,AY4&amp;" → "&amp;TEXT(AZ4,"dd/mm/aaaa")&amp;".- "&amp;AU4)</f>
        <v/>
      </c>
      <c r="AZ4" s="237">
        <f>IF(AU4=BA4,AZ4,NOW())</f>
        <v/>
      </c>
      <c r="BA4" s="242">
        <f>IF(AU4=BA4,BA4,AU4)</f>
        <v/>
      </c>
      <c r="BB4" s="245">
        <f>IF(AT4=BD4,BB4,BB4&amp;" → "&amp;TEXT(BC4,"dd/mm/aaaa")&amp;".- "&amp;AT4)</f>
        <v/>
      </c>
      <c r="BC4" s="247">
        <f>IF(AX4=BD4,BC4,NOW())</f>
        <v/>
      </c>
      <c r="BD4" s="246">
        <f>IF(AT4=BD4,BD4,AT4)</f>
        <v/>
      </c>
    </row>
    <row r="5" customFormat="1" s="121">
      <c r="A5" s="82" t="inlineStr">
        <is>
          <t>0004-2026</t>
        </is>
      </c>
      <c r="B5" s="99" t="inlineStr">
        <is>
          <t>31 - 980</t>
        </is>
      </c>
      <c r="C5" s="124" t="inlineStr">
        <is>
          <t>Cesar Augusto Acosta Restrepo</t>
        </is>
      </c>
      <c r="D5" s="82" t="inlineStr">
        <is>
          <t>DG</t>
        </is>
      </c>
      <c r="E5" s="82" t="n">
        <v>31</v>
      </c>
      <c r="F5" s="82" t="inlineStr">
        <is>
          <t>C</t>
        </is>
      </c>
      <c r="G5" s="82" t="n"/>
      <c r="H5" s="82" t="n">
        <v>33</v>
      </c>
      <c r="I5" s="82" t="inlineStr">
        <is>
          <t>A</t>
        </is>
      </c>
      <c r="J5" s="82" t="inlineStr">
        <is>
          <t>SUR</t>
        </is>
      </c>
      <c r="K5" s="82" t="n">
        <v>130</v>
      </c>
      <c r="L5" s="82" t="n">
        <v>9</v>
      </c>
      <c r="M5" s="82" t="n">
        <v>414</v>
      </c>
      <c r="N5" s="76">
        <f>CONCATENATE(D5," ",E5,F5," ",G5," ",H5," ",I5," ",J5," ",K5," ",L5," ",M5)</f>
        <v/>
      </c>
      <c r="O5" s="82" t="n">
        <v>70556750</v>
      </c>
      <c r="P5" s="82" t="n">
        <v>3206813468</v>
      </c>
      <c r="Q5" s="174" t="inlineStr">
        <is>
          <t>cesaracosta210@gmail.com</t>
        </is>
      </c>
      <c r="R5" s="82" t="inlineStr">
        <is>
          <t>Por deteminar</t>
        </is>
      </c>
      <c r="S5" s="126" t="inlineStr">
        <is>
          <t>KR</t>
        </is>
      </c>
      <c r="T5" s="127" t="n">
        <v>43</v>
      </c>
      <c r="U5" s="127" t="inlineStr">
        <is>
          <t>A</t>
        </is>
      </c>
      <c r="V5" s="127" t="n"/>
      <c r="W5" s="127" t="n">
        <v>32</v>
      </c>
      <c r="X5" s="127" t="inlineStr">
        <is>
          <t>B</t>
        </is>
      </c>
      <c r="Y5" s="127" t="inlineStr">
        <is>
          <t>SUR</t>
        </is>
      </c>
      <c r="Z5" s="127" t="n">
        <v>70</v>
      </c>
      <c r="AA5" s="127" t="n"/>
      <c r="AB5" s="127" t="n"/>
      <c r="AC5" s="76">
        <f>CONCATENATE(S5," ",T5,U5," ",V5," ",W5," ",X5," ",Y5," ",Z5," ",AA5," ",AB5)</f>
        <v/>
      </c>
      <c r="AD5" s="82" t="inlineStr">
        <is>
          <t>No reporta</t>
        </is>
      </c>
      <c r="AE5" s="82" t="inlineStr">
        <is>
          <t>No reporta</t>
        </is>
      </c>
      <c r="AF5" s="82" t="inlineStr">
        <is>
          <t>No reporta</t>
        </is>
      </c>
      <c r="AG5" s="82" t="n"/>
      <c r="AH5" s="82" t="inlineStr">
        <is>
          <t>FLORA</t>
        </is>
      </c>
      <c r="AI5" s="82" t="inlineStr">
        <is>
          <t>Afectación a individuos arboreos</t>
        </is>
      </c>
      <c r="AJ5" s="103" t="inlineStr">
        <is>
          <t>San Marcos</t>
        </is>
      </c>
      <c r="AK5" s="201">
        <f>VLOOKUP(AJ5,Hoja5!$H$1:$I$46,2,FALSE)</f>
        <v/>
      </c>
      <c r="AL5" s="100" t="n">
        <v>46025</v>
      </c>
      <c r="AM5" s="92" t="n">
        <v>46028</v>
      </c>
      <c r="AN5" s="101">
        <f>+AM5-AL5</f>
        <v/>
      </c>
      <c r="AO5" s="100" t="n">
        <v>46037</v>
      </c>
      <c r="AP5" s="101" t="inlineStr">
        <is>
          <t>Respuesta DP u Oficio</t>
        </is>
      </c>
      <c r="AQ5" s="101" t="inlineStr">
        <is>
          <t>Julian Guzman Agudelo</t>
        </is>
      </c>
      <c r="AR5" s="227" t="n"/>
      <c r="AS5" s="119" t="n"/>
      <c r="AT5" s="124" t="inlineStr">
        <is>
          <t>Respuesta DP u Oficio</t>
        </is>
      </c>
      <c r="AU5" s="94" t="inlineStr">
        <is>
          <t>Julian Guzman Agudelo</t>
        </is>
      </c>
      <c r="AV5" s="99" t="n"/>
      <c r="AW5" s="102">
        <f>IF(OR(AND(TODAY()-AL5&lt;10,AV5="PQRS"),AND(TODAY()-AO5&lt;90,AV5="Persuasivo")),1,IF(AND(10&lt;=TODAY()-AL5,TODAY()-AL5&lt;15,AV5="PQRS"),2,IF(OR(AND(15&lt;=TODAY()-AL5,AV5="PQRS"),AND(90&lt;=TODAY()-AO5,AV5="Persuasivo")),3,"")))</f>
        <v/>
      </c>
      <c r="AX5" s="234" t="inlineStr">
        <is>
          <t>en espera de respuesta por parte de seguridad y convivencia</t>
        </is>
      </c>
      <c r="AY5" s="239">
        <f>IF(AU5=BA5,AY5,AY5&amp;" → "&amp;TEXT(AZ5,"dd/mm/aaaa")&amp;".- "&amp;AU5)</f>
        <v/>
      </c>
      <c r="AZ5" s="237">
        <f>IF(AU5=BA5,AZ5,NOW())</f>
        <v/>
      </c>
      <c r="BA5" s="242">
        <f>IF(AU5=BA5,BA5,AU5)</f>
        <v/>
      </c>
      <c r="BB5" s="245">
        <f>IF(AT5=BD5,BB5,BB5&amp;" → "&amp;TEXT(BC5,"dd/mm/aaaa")&amp;".- "&amp;AT5)</f>
        <v/>
      </c>
      <c r="BC5" s="247">
        <f>IF(AX5=BD5,BC5,NOW())</f>
        <v/>
      </c>
      <c r="BD5" s="246">
        <f>IF(AT5=BD5,BD5,AT5)</f>
        <v/>
      </c>
    </row>
    <row r="6" customFormat="1" s="121">
      <c r="A6" s="82" t="inlineStr">
        <is>
          <t>0005-2026</t>
        </is>
      </c>
      <c r="B6" s="99" t="inlineStr">
        <is>
          <t>000184 - 0003121</t>
        </is>
      </c>
      <c r="C6" s="124" t="inlineStr">
        <is>
          <t>Albeiro Rivera</t>
        </is>
      </c>
      <c r="D6" s="82" t="n"/>
      <c r="E6" s="82" t="n"/>
      <c r="F6" s="82" t="n"/>
      <c r="G6" s="82" t="n"/>
      <c r="H6" s="82" t="n"/>
      <c r="I6" s="82" t="n"/>
      <c r="J6" s="82" t="n"/>
      <c r="K6" s="82" t="n"/>
      <c r="L6" s="82" t="n"/>
      <c r="M6" s="82" t="n"/>
      <c r="N6" s="76">
        <f>CONCATENATE(D6," ",E6,F6," ",G6," ",H6," ",I6," ",J6," ",K6," ",L6," ",M6)</f>
        <v/>
      </c>
      <c r="O6" s="82" t="n"/>
      <c r="P6" s="82" t="n">
        <v>3044628311</v>
      </c>
      <c r="Q6" s="82" t="n"/>
      <c r="R6" s="82" t="inlineStr">
        <is>
          <t>Proyecto Green Hills</t>
        </is>
      </c>
      <c r="S6" s="126" t="inlineStr">
        <is>
          <t>CL</t>
        </is>
      </c>
      <c r="T6" s="127" t="n">
        <v>36</v>
      </c>
      <c r="U6" s="127" t="n"/>
      <c r="V6" s="127" t="inlineStr">
        <is>
          <t>SUR</t>
        </is>
      </c>
      <c r="W6" s="127" t="n">
        <v>21</v>
      </c>
      <c r="X6" s="127" t="n"/>
      <c r="Y6" s="127" t="n"/>
      <c r="Z6" s="127" t="n">
        <v>4</v>
      </c>
      <c r="AA6" s="127" t="n"/>
      <c r="AB6" s="127" t="n">
        <v>185</v>
      </c>
      <c r="AC6" s="76">
        <f>CONCATENATE(S6," ",T6,U6," ",V6," ",W6," ",X6," ",Y6," ",Z6," ",AA6," ",AB6)</f>
        <v/>
      </c>
      <c r="AD6" s="82" t="inlineStr">
        <is>
          <t>No reporta</t>
        </is>
      </c>
      <c r="AE6" s="82" t="inlineStr">
        <is>
          <t>No reporta</t>
        </is>
      </c>
      <c r="AF6" s="82" t="inlineStr">
        <is>
          <t>No reporta</t>
        </is>
      </c>
      <c r="AG6" s="82" t="n"/>
      <c r="AH6" s="76" t="inlineStr">
        <is>
          <t>FLORA</t>
        </is>
      </c>
      <c r="AI6" s="82" t="inlineStr">
        <is>
          <t xml:space="preserve">Aprovechamiento forestal sin permisos </t>
        </is>
      </c>
      <c r="AJ6" s="103" t="inlineStr">
        <is>
          <t>Santa Catalina</t>
        </is>
      </c>
      <c r="AK6" s="201">
        <f>VLOOKUP(AJ6,Hoja5!$H$1:$I$46,2,FALSE)</f>
        <v/>
      </c>
      <c r="AL6" s="100" t="n">
        <v>46027</v>
      </c>
      <c r="AM6" s="92" t="n">
        <v>46056</v>
      </c>
      <c r="AN6" s="101">
        <f>+AM6-AL6</f>
        <v/>
      </c>
      <c r="AO6" s="92" t="n">
        <v>46077</v>
      </c>
      <c r="AP6" s="101" t="inlineStr">
        <is>
          <t>Informe técnico</t>
        </is>
      </c>
      <c r="AQ6" s="101" t="inlineStr">
        <is>
          <t>Mauricio Gomez Herrera</t>
        </is>
      </c>
      <c r="AR6" s="227" t="n"/>
      <c r="AS6" s="119" t="n"/>
      <c r="AT6" s="124" t="inlineStr">
        <is>
          <t>Remisión</t>
        </is>
      </c>
      <c r="AU6" s="101" t="inlineStr">
        <is>
          <t>Julian Guzman Agudelo</t>
        </is>
      </c>
      <c r="AV6" s="99" t="n"/>
      <c r="AW6" s="102">
        <f>IF(OR(AND(TODAY()-AL6&lt;10,AV6="PQRS"),AND(TODAY()-AO6&lt;90,AV6="Persuasivo")),1,IF(AND(10&lt;=TODAY()-AL6,TODAY()-AL6&lt;15,AV6="PQRS"),2,IF(OR(AND(15&lt;=TODAY()-AL6,AV6="PQRS"),AND(90&lt;=TODAY()-AO6,AV6="Persuasivo")),3,"")))</f>
        <v/>
      </c>
      <c r="AX6" s="96" t="inlineStr">
        <is>
          <t>remitir a corantioquia</t>
        </is>
      </c>
      <c r="AY6" s="239">
        <f>IF(AU6=BA6,AY6,AY6&amp;" → "&amp;TEXT(AZ6,"dd/mm/aaaa")&amp;".- "&amp;AU6)</f>
        <v/>
      </c>
      <c r="AZ6" s="237">
        <f>IF(AU6=BA6,AZ6,NOW())</f>
        <v/>
      </c>
      <c r="BA6" s="242">
        <f>IF(AU6=BA6,BA6,AU6)</f>
        <v/>
      </c>
      <c r="BB6" s="245">
        <f>IF(AT6=BD6,BB6,BB6&amp;" → "&amp;TEXT(BC6,"dd/mm/aaaa")&amp;".- "&amp;AT6)</f>
        <v/>
      </c>
      <c r="BC6" s="247">
        <f>IF(AX6=BD6,BC6,NOW())</f>
        <v/>
      </c>
      <c r="BD6" s="246">
        <f>IF(AT6=BD6,BD6,AT6)</f>
        <v/>
      </c>
    </row>
    <row r="7" customFormat="1" s="121">
      <c r="A7" s="82" t="inlineStr">
        <is>
          <t>0006-2026</t>
        </is>
      </c>
      <c r="B7" s="99" t="n">
        <v>328</v>
      </c>
      <c r="C7" s="124" t="inlineStr">
        <is>
          <t>De oficio/ Inspeccion las Palmas</t>
        </is>
      </c>
      <c r="D7" s="82" t="n"/>
      <c r="E7" s="82" t="n"/>
      <c r="F7" s="82" t="n"/>
      <c r="G7" s="82" t="n"/>
      <c r="H7" s="82" t="n"/>
      <c r="I7" s="82" t="n"/>
      <c r="J7" s="82" t="n"/>
      <c r="K7" s="82" t="n"/>
      <c r="L7" s="82" t="n"/>
      <c r="M7" s="82" t="n"/>
      <c r="N7" s="76">
        <f>CONCATENATE(D7," ",E7,F7," ",G7," ",H7," ",I7," ",J7," ",K7," ",L7," ",M7)</f>
        <v/>
      </c>
      <c r="O7" s="82" t="n"/>
      <c r="P7" s="82" t="n"/>
      <c r="Q7" s="82" t="n"/>
      <c r="R7" s="82" t="inlineStr">
        <is>
          <t>Arturo Botero</t>
        </is>
      </c>
      <c r="S7" s="126" t="inlineStr">
        <is>
          <t>KR</t>
        </is>
      </c>
      <c r="T7" s="127" t="n">
        <v>7</v>
      </c>
      <c r="U7" s="127" t="n"/>
      <c r="V7" s="127" t="n"/>
      <c r="W7" s="127" t="n">
        <v>22</v>
      </c>
      <c r="X7" s="127" t="inlineStr">
        <is>
          <t>A</t>
        </is>
      </c>
      <c r="Y7" s="127" t="inlineStr">
        <is>
          <t>SUR</t>
        </is>
      </c>
      <c r="Z7" s="127" t="n">
        <v>72</v>
      </c>
      <c r="AA7" s="127" t="n"/>
      <c r="AB7" s="127" t="n"/>
      <c r="AC7" s="76">
        <f>CONCATENATE(S7," ",T7,U7," ",V7," ",W7," ",X7," ",Y7," ",Z7," ",AA7," ",AB7)</f>
        <v/>
      </c>
      <c r="AD7" s="82" t="inlineStr">
        <is>
          <t>No reporta</t>
        </is>
      </c>
      <c r="AE7" s="82" t="n">
        <v>3107270166</v>
      </c>
      <c r="AF7" s="82" t="inlineStr">
        <is>
          <t>No reporta</t>
        </is>
      </c>
      <c r="AG7" s="82" t="n"/>
      <c r="AH7" s="106" t="inlineStr">
        <is>
          <t>FAUNA DOMÉSTICA</t>
        </is>
      </c>
      <c r="AI7" s="82" t="inlineStr">
        <is>
          <t>Ataque de animales de compañía a otros animales o personas</t>
        </is>
      </c>
      <c r="AJ7" s="103" t="inlineStr">
        <is>
          <t>Las Palmas</t>
        </is>
      </c>
      <c r="AK7" s="201">
        <f>VLOOKUP(AJ7,Hoja5!$H$1:$I$46,2,FALSE)</f>
        <v/>
      </c>
      <c r="AL7" s="100" t="n">
        <v>46028</v>
      </c>
      <c r="AM7" s="100" t="n"/>
      <c r="AN7" s="101">
        <f>+AM7-AL7</f>
        <v/>
      </c>
      <c r="AO7" s="100" t="n"/>
      <c r="AP7" s="101" t="n"/>
      <c r="AQ7" s="101" t="inlineStr">
        <is>
          <t>Juan  Muñoz Guerra</t>
        </is>
      </c>
      <c r="AR7" s="227" t="n"/>
      <c r="AS7" s="119" t="inlineStr">
        <is>
          <t>Juan  Muñoz Guerra</t>
        </is>
      </c>
      <c r="AT7" s="124" t="inlineStr">
        <is>
          <t xml:space="preserve">Auto de inicio </t>
        </is>
      </c>
      <c r="AU7" s="101" t="inlineStr">
        <is>
          <t>Juan  Muñoz Guerra</t>
        </is>
      </c>
      <c r="AV7" s="99" t="n"/>
      <c r="AW7" s="102">
        <f>IF(OR(AND(TODAY()-AL7&lt;10,AV7="PQRS"),AND(TODAY()-AO7&lt;90,AV7="Persuasivo")),1,IF(AND(10&lt;=TODAY()-AL7,TODAY()-AL7&lt;15,AV7="PQRS"),2,IF(OR(AND(15&lt;=TODAY()-AL7,AV7="PQRS"),AND(90&lt;=TODAY()-AO7,AV7="Persuasivo")),3,"")))</f>
        <v/>
      </c>
      <c r="AX7" s="96" t="n"/>
      <c r="AY7" s="239">
        <f>IF(AU7=BA7,AY7,AY7&amp;" → "&amp;TEXT(AZ7,"dd/mm/aaaa")&amp;".- "&amp;AU7)</f>
        <v/>
      </c>
      <c r="AZ7" s="237">
        <f>IF(AU7=BA7,AZ7,NOW())</f>
        <v/>
      </c>
      <c r="BA7" s="242">
        <f>IF(AU7=BA7,BA7,AU7)</f>
        <v/>
      </c>
      <c r="BB7" s="245">
        <f>IF(AT7=BD7,BB7,BB7&amp;" → "&amp;TEXT(BC7,"dd/mm/aaaa")&amp;".- "&amp;AT7)</f>
        <v/>
      </c>
      <c r="BC7" s="247">
        <f>IF(AX7=BD7,BC7,NOW())</f>
        <v/>
      </c>
      <c r="BD7" s="246">
        <f>IF(AT7=BD7,BD7,AT7)</f>
        <v/>
      </c>
    </row>
    <row r="8" customFormat="1" s="121">
      <c r="A8" s="82" t="inlineStr">
        <is>
          <t>0007-2026</t>
        </is>
      </c>
      <c r="B8" s="99" t="n">
        <v>389</v>
      </c>
      <c r="C8" s="105" t="inlineStr">
        <is>
          <t>Anonimo</t>
        </is>
      </c>
      <c r="D8" s="82" t="n"/>
      <c r="E8" s="82" t="n"/>
      <c r="F8" s="82" t="n"/>
      <c r="G8" s="82" t="n"/>
      <c r="H8" s="82" t="n"/>
      <c r="I8" s="82" t="n"/>
      <c r="J8" s="82" t="n"/>
      <c r="K8" s="82" t="n"/>
      <c r="L8" s="82" t="n"/>
      <c r="M8" s="82" t="n"/>
      <c r="N8" s="76">
        <f>CONCATENATE(D8," ",E8,F8," ",G8," ",H8," ",I8," ",J8," ",K8," ",L8," ",M8)</f>
        <v/>
      </c>
      <c r="O8" s="82" t="n"/>
      <c r="P8" s="82" t="n"/>
      <c r="Q8" s="82" t="n"/>
      <c r="R8" s="94" t="inlineStr">
        <is>
          <t>Por deteminar</t>
        </is>
      </c>
      <c r="S8" s="126" t="inlineStr">
        <is>
          <t>CL</t>
        </is>
      </c>
      <c r="T8" s="127" t="n">
        <v>44</v>
      </c>
      <c r="U8" s="127" t="inlineStr">
        <is>
          <t>A</t>
        </is>
      </c>
      <c r="V8" s="127" t="inlineStr">
        <is>
          <t>SUR</t>
        </is>
      </c>
      <c r="W8" s="127" t="n"/>
      <c r="X8" s="127" t="n"/>
      <c r="Y8" s="127" t="n"/>
      <c r="Z8" s="127" t="n"/>
      <c r="AA8" s="127" t="n"/>
      <c r="AB8" s="127" t="n"/>
      <c r="AC8" s="76">
        <f>CONCATENATE(S8," ",T8,U8," ",V8," ",W8," ",X8," ",Y8," ",Z8," ",AA8," ",AB8)</f>
        <v/>
      </c>
      <c r="AD8" s="82" t="inlineStr">
        <is>
          <t>No reporta</t>
        </is>
      </c>
      <c r="AE8" s="82" t="inlineStr">
        <is>
          <t>No reporta</t>
        </is>
      </c>
      <c r="AF8" s="82" t="inlineStr">
        <is>
          <t>No reporta</t>
        </is>
      </c>
      <c r="AG8" s="82" t="n"/>
      <c r="AH8" s="82" t="inlineStr">
        <is>
          <t>SUELO</t>
        </is>
      </c>
      <c r="AI8" s="82" t="inlineStr">
        <is>
          <t xml:space="preserve">Afectación a suelos de protección </t>
        </is>
      </c>
      <c r="AJ8" s="103" t="inlineStr">
        <is>
          <t>El Dorado</t>
        </is>
      </c>
      <c r="AK8" s="201">
        <f>VLOOKUP(AJ8,Hoja5!$H$1:$I$46,2,FALSE)</f>
        <v/>
      </c>
      <c r="AL8" s="100" t="n">
        <v>46029</v>
      </c>
      <c r="AM8" s="92" t="n">
        <v>46038</v>
      </c>
      <c r="AN8" s="101">
        <f>+AM8-AL8</f>
        <v/>
      </c>
      <c r="AO8" s="100" t="n">
        <v>46062</v>
      </c>
      <c r="AP8" s="101" t="inlineStr">
        <is>
          <t>Auto de archivo</t>
        </is>
      </c>
      <c r="AQ8" s="101" t="inlineStr">
        <is>
          <t>Juan Carlos Sánchez Vargas</t>
        </is>
      </c>
      <c r="AR8" s="227" t="n"/>
      <c r="AS8" s="119" t="n"/>
      <c r="AT8" s="124" t="inlineStr">
        <is>
          <t>Archivado</t>
        </is>
      </c>
      <c r="AU8" s="276" t="inlineStr">
        <is>
          <t>Jenifer Zapata Castro</t>
        </is>
      </c>
      <c r="AV8" s="82" t="n"/>
      <c r="AW8" s="102">
        <f>IF(OR(AND(TODAY()-AL8&lt;10,AV8="PQRS"),AND(TODAY()-AO8&lt;90,AV8="Persuasivo")),1,IF(AND(10&lt;=TODAY()-AL8,TODAY()-AL8&lt;15,AV8="PQRS"),2,IF(OR(AND(15&lt;=TODAY()-AL8,AV8="PQRS"),AND(90&lt;=TODAY()-AO8,AV8="Persuasivo")),3,"")))</f>
        <v/>
      </c>
      <c r="AX8" s="96" t="inlineStr">
        <is>
          <t>Se envía para auto archivo, ya que en visita realizada no se evidencio movimientos de tierras afectando fuente hídrica.</t>
        </is>
      </c>
      <c r="AY8" s="239">
        <f>IF(AU8=BA8,AY8,AY8&amp;" → "&amp;TEXT(AZ8,"dd/mm/aaaa")&amp;".- "&amp;AU8)</f>
        <v/>
      </c>
      <c r="AZ8" s="237">
        <f>IF(AU8=BA8,AZ8,NOW())</f>
        <v/>
      </c>
      <c r="BA8" s="242">
        <f>IF(AU8=BA8,BA8,AU8)</f>
        <v/>
      </c>
      <c r="BB8" s="245">
        <f>IF(AT8=BD8,BB8,BB8&amp;" → "&amp;TEXT(BC8,"dd/mm/aaaa")&amp;".- "&amp;AT8)</f>
        <v/>
      </c>
      <c r="BC8" s="247">
        <f>IF(AX8=BD8,BC8,NOW())</f>
        <v/>
      </c>
      <c r="BD8" s="246">
        <f>IF(AT8=BD8,BD8,AT8)</f>
        <v/>
      </c>
    </row>
    <row r="9" customFormat="1" s="121">
      <c r="A9" s="82" t="inlineStr">
        <is>
          <t>0008-2026</t>
        </is>
      </c>
      <c r="B9" s="99" t="n">
        <v>478</v>
      </c>
      <c r="C9" s="124" t="inlineStr">
        <is>
          <t>Pedro Luis Taborda</t>
        </is>
      </c>
      <c r="D9" s="82" t="inlineStr">
        <is>
          <t>KR</t>
        </is>
      </c>
      <c r="E9" s="82" t="n">
        <v>39</v>
      </c>
      <c r="F9" s="82" t="inlineStr">
        <is>
          <t>A</t>
        </is>
      </c>
      <c r="G9" s="82" t="n"/>
      <c r="H9" s="82" t="n">
        <v>48</v>
      </c>
      <c r="I9" s="82" t="inlineStr">
        <is>
          <t>C</t>
        </is>
      </c>
      <c r="J9" s="82" t="inlineStr">
        <is>
          <t>SUR</t>
        </is>
      </c>
      <c r="K9" s="82" t="n">
        <v>32</v>
      </c>
      <c r="L9" s="82" t="n"/>
      <c r="M9" s="82" t="n">
        <v>102</v>
      </c>
      <c r="N9" s="76">
        <f>CONCATENATE(D9," ",E9,F9," ",G9," ",H9," ",I9," ",J9," ",K9," ",L9," ",M9)</f>
        <v/>
      </c>
      <c r="O9" s="82" t="n">
        <v>98661761</v>
      </c>
      <c r="P9" s="82" t="n">
        <v>3136246765</v>
      </c>
      <c r="Q9" s="174" t="inlineStr">
        <is>
          <t>pitterino@gmail.com</t>
        </is>
      </c>
      <c r="R9" s="82" t="inlineStr">
        <is>
          <t>Urbanizacion Magdalena de la Cuenca</t>
        </is>
      </c>
      <c r="S9" s="126" t="inlineStr">
        <is>
          <t>KR</t>
        </is>
      </c>
      <c r="T9" s="127" t="n">
        <v>39</v>
      </c>
      <c r="U9" s="127" t="inlineStr">
        <is>
          <t>E</t>
        </is>
      </c>
      <c r="V9" s="127" t="n"/>
      <c r="W9" s="127" t="n">
        <v>48</v>
      </c>
      <c r="X9" s="127" t="inlineStr">
        <is>
          <t>C</t>
        </is>
      </c>
      <c r="Y9" s="127" t="inlineStr">
        <is>
          <t>SUR</t>
        </is>
      </c>
      <c r="Z9" s="127" t="n">
        <v>3</v>
      </c>
      <c r="AA9" s="127" t="n"/>
      <c r="AB9" s="127" t="n"/>
      <c r="AC9" s="76">
        <f>CONCATENATE(S9," ",T9,U9," ",V9," ",W9," ",X9," ",Y9," ",Z9," ",AA9," ",AB9)</f>
        <v/>
      </c>
      <c r="AD9" s="82" t="inlineStr">
        <is>
          <t>No reporta</t>
        </is>
      </c>
      <c r="AE9" s="82" t="n">
        <v>30231047</v>
      </c>
      <c r="AF9" s="82" t="inlineStr">
        <is>
          <t>No reporta</t>
        </is>
      </c>
      <c r="AG9" s="82" t="n"/>
      <c r="AH9" s="82" t="inlineStr">
        <is>
          <t>FLORA</t>
        </is>
      </c>
      <c r="AI9" s="82" t="inlineStr">
        <is>
          <t>Afectaciones a la propiedad por arboles o vegetación</t>
        </is>
      </c>
      <c r="AJ9" s="103" t="inlineStr">
        <is>
          <t>Loma del Barro</t>
        </is>
      </c>
      <c r="AK9" s="201">
        <f>VLOOKUP(AJ9,Hoja5!$H$1:$I$46,2,FALSE)</f>
        <v/>
      </c>
      <c r="AL9" s="100" t="n">
        <v>46029</v>
      </c>
      <c r="AM9" s="110" t="n">
        <v>46041</v>
      </c>
      <c r="AN9" s="101">
        <f>+AM9-AL9</f>
        <v/>
      </c>
      <c r="AO9" s="100" t="n">
        <v>46064</v>
      </c>
      <c r="AP9" s="101" t="inlineStr">
        <is>
          <t>Auto de archivo</t>
        </is>
      </c>
      <c r="AQ9" s="101" t="inlineStr">
        <is>
          <t>Juan Carlos Sánchez Vargas</t>
        </is>
      </c>
      <c r="AR9" s="227" t="n"/>
      <c r="AS9" s="119" t="n"/>
      <c r="AT9" s="124" t="inlineStr">
        <is>
          <t>Archivado</t>
        </is>
      </c>
      <c r="AU9" s="101" t="inlineStr">
        <is>
          <t>Jenifer Zapata Castro</t>
        </is>
      </c>
      <c r="AV9" s="82" t="n"/>
      <c r="AW9" s="102">
        <f>IF(OR(AND(TODAY()-AL9&lt;10,AV9="PQRS"),AND(TODAY()-AO9&lt;90,AV9="Persuasivo")),1,IF(AND(10&lt;=TODAY()-AL9,TODAY()-AL9&lt;15,AV9="PQRS"),2,IF(OR(AND(15&lt;=TODAY()-AL9,AV9="PQRS"),AND(90&lt;=TODAY()-AO9,AV9="Persuasivo")),3,"")))</f>
        <v/>
      </c>
      <c r="AX9" s="96" t="inlineStr">
        <is>
          <t>se duplica en el exp 33-2026</t>
        </is>
      </c>
      <c r="AY9" s="239">
        <f>IF(AU9=BA9,AY9,AY9&amp;" → "&amp;TEXT(AZ9,"dd/mm/aaaa")&amp;".- "&amp;AU9)</f>
        <v/>
      </c>
      <c r="AZ9" s="237">
        <f>IF(AU9=BA9,AZ9,NOW())</f>
        <v/>
      </c>
      <c r="BA9" s="242">
        <f>IF(AU9=BA9,BA9,AU9)</f>
        <v/>
      </c>
      <c r="BB9" s="245">
        <f>IF(AT9=BD9,BB9,BB9&amp;" → "&amp;TEXT(BC9,"dd/mm/aaaa")&amp;".- "&amp;AT9)</f>
        <v/>
      </c>
      <c r="BC9" s="247">
        <f>IF(AX9=BD9,BC9,NOW())</f>
        <v/>
      </c>
      <c r="BD9" s="246">
        <f>IF(AT9=BD9,BD9,AT9)</f>
        <v/>
      </c>
    </row>
    <row r="10" customFormat="1" s="121">
      <c r="A10" s="82" t="inlineStr">
        <is>
          <t>0009-2026</t>
        </is>
      </c>
      <c r="B10" s="99" t="n">
        <v>440</v>
      </c>
      <c r="C10" s="124" t="inlineStr">
        <is>
          <t>Samuel Gomez</t>
        </is>
      </c>
      <c r="D10" s="82" t="n"/>
      <c r="E10" s="82" t="n"/>
      <c r="F10" s="82" t="n"/>
      <c r="G10" s="82" t="n"/>
      <c r="H10" s="82" t="n"/>
      <c r="I10" s="82" t="n"/>
      <c r="J10" s="82" t="n"/>
      <c r="K10" s="82" t="n"/>
      <c r="L10" s="82" t="n"/>
      <c r="M10" s="82" t="n"/>
      <c r="N10" s="76">
        <f>CONCATENATE(D10," ",E10,F10," ",G10," ",H10," ",I10," ",J10," ",K10," ",L10," ",M10)</f>
        <v/>
      </c>
      <c r="O10" s="82" t="inlineStr">
        <is>
          <t>No reporta</t>
        </is>
      </c>
      <c r="P10" s="82" t="n">
        <v>206151288</v>
      </c>
      <c r="Q10" s="82" t="n"/>
      <c r="R10" s="82" t="inlineStr">
        <is>
          <t>Por deteminar</t>
        </is>
      </c>
      <c r="S10" s="126" t="n"/>
      <c r="T10" s="127" t="n"/>
      <c r="U10" s="127" t="n"/>
      <c r="V10" s="127" t="n"/>
      <c r="W10" s="127" t="n"/>
      <c r="X10" s="127" t="n"/>
      <c r="Y10" s="127" t="n"/>
      <c r="Z10" s="127" t="n"/>
      <c r="AA10" s="127" t="n"/>
      <c r="AB10" s="127" t="n"/>
      <c r="AC10" s="76">
        <f>CONCATENATE(S10," ",T10,U10," ",V10," ",W10," ",X10," ",Y10," ",Z10," ",AA10," ",AB10)</f>
        <v/>
      </c>
      <c r="AD10" s="82" t="inlineStr">
        <is>
          <t>No reporta</t>
        </is>
      </c>
      <c r="AE10" s="82" t="inlineStr">
        <is>
          <t>No reporta</t>
        </is>
      </c>
      <c r="AF10" s="82" t="inlineStr">
        <is>
          <t>No reporta</t>
        </is>
      </c>
      <c r="AG10" s="82" t="n"/>
      <c r="AH10" s="82" t="inlineStr">
        <is>
          <t>HÍDRICO</t>
        </is>
      </c>
      <c r="AI10" s="82" t="inlineStr">
        <is>
          <t>Control socioambiental de obra</t>
        </is>
      </c>
      <c r="AJ10" s="103" t="inlineStr">
        <is>
          <t>Loma del Barro</t>
        </is>
      </c>
      <c r="AK10" s="201">
        <f>VLOOKUP(AJ10,Hoja5!$H$1:$I$46,2,FALSE)</f>
        <v/>
      </c>
      <c r="AL10" s="100" t="n">
        <v>46029</v>
      </c>
      <c r="AM10" s="92" t="n">
        <v>46035</v>
      </c>
      <c r="AN10" s="101">
        <f>+AM10-AL10</f>
        <v/>
      </c>
      <c r="AO10" s="100" t="n">
        <v>46035</v>
      </c>
      <c r="AP10" s="101" t="inlineStr">
        <is>
          <t>Visitas técnicos</t>
        </is>
      </c>
      <c r="AQ10" s="101" t="inlineStr">
        <is>
          <t>Adriana Florez Buriticá</t>
        </is>
      </c>
      <c r="AR10" s="227" t="n"/>
      <c r="AS10" s="119" t="n"/>
      <c r="AT10" s="124" t="inlineStr">
        <is>
          <t>Visitas técnicos</t>
        </is>
      </c>
      <c r="AU10" s="94" t="inlineStr">
        <is>
          <t>Mauricio Gomez Herrera</t>
        </is>
      </c>
      <c r="AV10" s="82" t="n"/>
      <c r="AW10" s="102">
        <f>IF(OR(AND(TODAY()-AL10&lt;10,AV10="PQRS"),AND(TODAY()-AO10&lt;90,AV10="Persuasivo")),1,IF(AND(10&lt;=TODAY()-AL10,TODAY()-AL10&lt;15,AV10="PQRS"),2,IF(OR(AND(15&lt;=TODAY()-AL10,AV10="PQRS"),AND(90&lt;=TODAY()-AO10,AV10="Persuasivo")),3,"")))</f>
        <v/>
      </c>
      <c r="AX10" s="96" t="n"/>
      <c r="AY10" s="239">
        <f>IF(AU10=BA10,AY10,AY10&amp;" → "&amp;TEXT(AZ10,"dd/mm/aaaa")&amp;".- "&amp;AU10)</f>
        <v/>
      </c>
      <c r="AZ10" s="237">
        <f>IF(AU10=BA10,AZ10,NOW())</f>
        <v/>
      </c>
      <c r="BA10" s="242">
        <f>IF(AU10=BA10,BA10,AU10)</f>
        <v/>
      </c>
      <c r="BB10" s="245">
        <f>IF(AT10=BD10,BB10,BB10&amp;" → "&amp;TEXT(BC10,"dd/mm/aaaa")&amp;".- "&amp;AT10)</f>
        <v/>
      </c>
      <c r="BC10" s="247">
        <f>IF(AX10=BD10,BC10,NOW())</f>
        <v/>
      </c>
      <c r="BD10" s="246">
        <f>IF(AT10=BD10,BD10,AT10)</f>
        <v/>
      </c>
    </row>
    <row r="11">
      <c r="A11" s="82" t="inlineStr">
        <is>
          <t>0010-2026</t>
        </is>
      </c>
      <c r="B11" s="99" t="n">
        <v>314</v>
      </c>
      <c r="C11" s="124" t="inlineStr">
        <is>
          <t>Mario Alberto Marin Zapata / Urbanización Saobento</t>
        </is>
      </c>
      <c r="D11" s="82" t="inlineStr">
        <is>
          <t>CL</t>
        </is>
      </c>
      <c r="E11" s="82" t="n">
        <v>27</v>
      </c>
      <c r="F11" s="82" t="n"/>
      <c r="G11" s="82" t="inlineStr">
        <is>
          <t>SUR</t>
        </is>
      </c>
      <c r="H11" s="82" t="n">
        <v>27</v>
      </c>
      <c r="I11" s="82" t="inlineStr">
        <is>
          <t>B</t>
        </is>
      </c>
      <c r="J11" s="82" t="n"/>
      <c r="K11" s="82" t="n">
        <v>34</v>
      </c>
      <c r="L11" s="82" t="n"/>
      <c r="M11" s="82" t="n"/>
      <c r="N11" s="76">
        <f>CONCATENATE(D11," ",E11,F11," ",G11," ",H11," ",I11," ",J11," ",K11," ",L11," ",M11)</f>
        <v/>
      </c>
      <c r="O11" s="82" t="n">
        <v>70221258</v>
      </c>
      <c r="P11" s="82" t="n">
        <v>3122940237</v>
      </c>
      <c r="Q11" s="174" t="inlineStr">
        <is>
          <t>jessica@administracionam.co</t>
        </is>
      </c>
      <c r="R11" s="82" t="inlineStr">
        <is>
          <t>Por deteminar</t>
        </is>
      </c>
      <c r="S11" s="126" t="n"/>
      <c r="T11" s="127" t="n"/>
      <c r="U11" s="127" t="n"/>
      <c r="V11" s="127" t="n"/>
      <c r="W11" s="127" t="n"/>
      <c r="X11" s="127" t="n"/>
      <c r="Y11" s="127" t="n"/>
      <c r="Z11" s="127" t="n"/>
      <c r="AA11" s="127" t="n"/>
      <c r="AB11" s="127" t="n"/>
      <c r="AC11" s="76">
        <f>CONCATENATE(S11," ",T11,U11," ",V11," ",W11," ",X11," ",Y11," ",Z11," ",AA11," ",AB11)</f>
        <v/>
      </c>
      <c r="AD11" s="82" t="inlineStr">
        <is>
          <t>No reporta</t>
        </is>
      </c>
      <c r="AE11" s="82" t="inlineStr">
        <is>
          <t>No reporta</t>
        </is>
      </c>
      <c r="AF11" s="82" t="inlineStr">
        <is>
          <t>No reporta</t>
        </is>
      </c>
      <c r="AG11" s="82" t="n"/>
      <c r="AH11" s="106" t="inlineStr">
        <is>
          <t>SUELO</t>
        </is>
      </c>
      <c r="AI11" s="82" t="inlineStr">
        <is>
          <t>Afectaciones por movimientos en masa o erosión</t>
        </is>
      </c>
      <c r="AJ11" s="96" t="inlineStr">
        <is>
          <t>El Esmeraldal</t>
        </is>
      </c>
      <c r="AK11" s="201">
        <f>VLOOKUP(AJ11,Hoja5!$H$1:$I$46,2,FALSE)</f>
        <v/>
      </c>
      <c r="AL11" s="100" t="n">
        <v>46028</v>
      </c>
      <c r="AM11" s="92" t="n">
        <v>46030</v>
      </c>
      <c r="AN11" s="101">
        <f>+AM11-AL11</f>
        <v/>
      </c>
      <c r="AO11" s="100" t="n">
        <v>46030</v>
      </c>
      <c r="AP11" s="101" t="inlineStr">
        <is>
          <t>Respuesta DP u Oficio</t>
        </is>
      </c>
      <c r="AQ11" s="101" t="inlineStr">
        <is>
          <t>Mauricio Gomez Herrera</t>
        </is>
      </c>
      <c r="AR11" s="227" t="n"/>
      <c r="AS11" s="119" t="n"/>
      <c r="AT11" s="124" t="inlineStr">
        <is>
          <t>Visitas técnicos</t>
        </is>
      </c>
      <c r="AU11" s="94" t="inlineStr">
        <is>
          <t>Mauricio Gomez Herrera</t>
        </is>
      </c>
      <c r="AV11" s="82" t="n"/>
      <c r="AW11" s="102">
        <f>IF(OR(AND(TODAY()-AL11&lt;10,AV11="PQRS"),AND(TODAY()-AO11&lt;90,AV11="Persuasivo")),1,IF(AND(10&lt;=TODAY()-AL11,TODAY()-AL11&lt;15,AV11="PQRS"),2,IF(OR(AND(15&lt;=TODAY()-AL11,AV11="PQRS"),AND(90&lt;=TODAY()-AO11,AV11="Persuasivo")),3,"")))</f>
        <v/>
      </c>
      <c r="AX11" s="96" t="n"/>
      <c r="AY11" s="239">
        <f>IF(AU11=BA11,AY11,AY11&amp;" → "&amp;TEXT(AZ11,"dd/mm/aaaa")&amp;".- "&amp;AU11)</f>
        <v/>
      </c>
      <c r="AZ11" s="237">
        <f>IF(AU11=BA11,AZ11,NOW())</f>
        <v/>
      </c>
      <c r="BA11" s="242">
        <f>IF(AU11=BA11,BA11,AU11)</f>
        <v/>
      </c>
      <c r="BB11" s="245">
        <f>IF(AT11=BD11,BB11,BB11&amp;" → "&amp;TEXT(BC11,"dd/mm/aaaa")&amp;".- "&amp;AT11)</f>
        <v/>
      </c>
      <c r="BC11" s="247">
        <f>IF(AX11=BD11,BC11,NOW())</f>
        <v/>
      </c>
      <c r="BD11" s="246">
        <f>IF(AT11=BD11,BD11,AT11)</f>
        <v/>
      </c>
    </row>
    <row r="12" customFormat="1" s="121">
      <c r="A12" s="82" t="inlineStr">
        <is>
          <t>0011-2026</t>
        </is>
      </c>
      <c r="B12" s="99" t="n">
        <v>617</v>
      </c>
      <c r="C12" s="124" t="inlineStr">
        <is>
          <t>De oficio/Bienestar animal</t>
        </is>
      </c>
      <c r="D12" s="82" t="n"/>
      <c r="E12" s="82" t="n"/>
      <c r="F12" s="82" t="n"/>
      <c r="G12" s="82" t="n"/>
      <c r="H12" s="82" t="n"/>
      <c r="I12" s="82" t="n"/>
      <c r="J12" s="82" t="n"/>
      <c r="K12" s="82" t="n"/>
      <c r="L12" s="82" t="n"/>
      <c r="M12" s="82" t="n"/>
      <c r="N12" s="76">
        <f>CONCATENATE(D12," ",E12,F12," ",G12," ",H12," ",I12," ",J12," ",K12," ",L12," ",M12)</f>
        <v/>
      </c>
      <c r="O12" s="82" t="n"/>
      <c r="P12" s="82" t="n"/>
      <c r="Q12" s="82" t="n"/>
      <c r="R12" s="82" t="inlineStr">
        <is>
          <t>Martha Elena Grajales</t>
        </is>
      </c>
      <c r="S12" s="126" t="inlineStr">
        <is>
          <t>CL</t>
        </is>
      </c>
      <c r="T12" s="127" t="n">
        <v>20</v>
      </c>
      <c r="U12" s="127" t="inlineStr">
        <is>
          <t>C</t>
        </is>
      </c>
      <c r="V12" s="127" t="inlineStr">
        <is>
          <t>SUR</t>
        </is>
      </c>
      <c r="W12" s="127" t="n">
        <v>3</v>
      </c>
      <c r="X12" s="127" t="n"/>
      <c r="Y12" s="127" t="n"/>
      <c r="Z12" s="127" t="n">
        <v>191</v>
      </c>
      <c r="AA12" s="127" t="n"/>
      <c r="AB12" s="127" t="n">
        <v>153</v>
      </c>
      <c r="AC12" s="76">
        <f>CONCATENATE(S12," ",T12,U12," ",V12," ",W12," ",X12," ",Y12," ",Z12," ",AA12," ",AB12)</f>
        <v/>
      </c>
      <c r="AD12" s="82" t="inlineStr">
        <is>
          <t>No reporta</t>
        </is>
      </c>
      <c r="AE12" s="82" t="n">
        <v>3122017992</v>
      </c>
      <c r="AF12" s="82" t="inlineStr">
        <is>
          <t>No reporta</t>
        </is>
      </c>
      <c r="AG12" s="82" t="n"/>
      <c r="AH12" s="82" t="inlineStr">
        <is>
          <t>FAUNA DOMÉSTICA</t>
        </is>
      </c>
      <c r="AI12" s="82" t="inlineStr">
        <is>
          <t>Presunto maltrato animal</t>
        </is>
      </c>
      <c r="AJ12" s="96" t="inlineStr">
        <is>
          <t>Perico</t>
        </is>
      </c>
      <c r="AK12" s="201">
        <f>VLOOKUP(AJ12,Hoja5!$H$1:$I$46,2,FALSE)</f>
        <v/>
      </c>
      <c r="AL12" s="100" t="n">
        <v>46029</v>
      </c>
      <c r="AM12" s="92" t="n">
        <v>46064</v>
      </c>
      <c r="AN12" s="101">
        <f>+AM12-AL12</f>
        <v/>
      </c>
      <c r="AO12" s="100" t="n">
        <v>46064</v>
      </c>
      <c r="AP12" s="101" t="inlineStr">
        <is>
          <t>Auto de archivo</t>
        </is>
      </c>
      <c r="AQ12" s="101" t="inlineStr">
        <is>
          <t>Juan Carlos Sánchez Vargas</t>
        </is>
      </c>
      <c r="AR12" s="227" t="n"/>
      <c r="AS12" s="119" t="n"/>
      <c r="AT12" s="124" t="inlineStr">
        <is>
          <t>Archivado</t>
        </is>
      </c>
      <c r="AU12" s="276" t="inlineStr">
        <is>
          <t>Jenifer Zapata Castro</t>
        </is>
      </c>
      <c r="AV12" s="82" t="n"/>
      <c r="AW12" s="102" t="n"/>
      <c r="AX12" s="96" t="n"/>
      <c r="AY12" s="239">
        <f>IF(AU12=BA12,AY12,AY12&amp;" → "&amp;TEXT(AZ12,"dd/mm/aaaa")&amp;".- "&amp;AU12)</f>
        <v/>
      </c>
      <c r="AZ12" s="237">
        <f>IF(AU12=BA12,AZ12,NOW())</f>
        <v/>
      </c>
      <c r="BA12" s="242">
        <f>IF(AU12=BA12,BA12,AU12)</f>
        <v/>
      </c>
      <c r="BB12" s="245">
        <f>IF(AT12=BD12,BB12,BB12&amp;" → "&amp;TEXT(BC12,"dd/mm/aaaa")&amp;".- "&amp;AT12)</f>
        <v/>
      </c>
      <c r="BC12" s="247">
        <f>IF(AX12=BD12,BC12,NOW())</f>
        <v/>
      </c>
      <c r="BD12" s="246">
        <f>IF(AT12=BD12,BD12,AT12)</f>
        <v/>
      </c>
    </row>
    <row r="13">
      <c r="A13" s="82" t="inlineStr">
        <is>
          <t>0012-2026</t>
        </is>
      </c>
      <c r="B13" s="99" t="n">
        <v>74</v>
      </c>
      <c r="C13" s="124" t="inlineStr">
        <is>
          <t>Hernan Hernandez Patiño</t>
        </is>
      </c>
      <c r="D13" s="82" t="inlineStr">
        <is>
          <t>KR</t>
        </is>
      </c>
      <c r="E13" s="82" t="n">
        <v>23</v>
      </c>
      <c r="F13" s="82" t="n"/>
      <c r="G13" s="82" t="n"/>
      <c r="H13" s="82" t="n">
        <v>36</v>
      </c>
      <c r="I13" s="82" t="inlineStr">
        <is>
          <t>C</t>
        </is>
      </c>
      <c r="J13" s="82" t="inlineStr">
        <is>
          <t>SUR</t>
        </is>
      </c>
      <c r="K13" s="82" t="n">
        <v>225</v>
      </c>
      <c r="L13" s="82" t="n"/>
      <c r="M13" s="82" t="n"/>
      <c r="N13" s="76">
        <f>CONCATENATE(D13," ",E13," ",F13," ",G13," ",H13," ",I13, " ",J13, " ",K13," ",L13," ",M13)</f>
        <v/>
      </c>
      <c r="O13" s="82" t="n">
        <v>15507784</v>
      </c>
      <c r="P13" s="82" t="n">
        <v>3005400156</v>
      </c>
      <c r="Q13" s="82" t="n"/>
      <c r="R13" s="82" t="inlineStr">
        <is>
          <t>Club Canino</t>
        </is>
      </c>
      <c r="S13" s="126" t="inlineStr">
        <is>
          <t>CL</t>
        </is>
      </c>
      <c r="T13" s="127" t="n">
        <v>36</v>
      </c>
      <c r="U13" s="127" t="inlineStr">
        <is>
          <t>D</t>
        </is>
      </c>
      <c r="V13" s="127" t="n"/>
      <c r="W13" s="127" t="n">
        <v>23</v>
      </c>
      <c r="X13" s="127" t="n"/>
      <c r="Y13" s="127" t="n"/>
      <c r="Z13" s="127" t="n">
        <v>7</v>
      </c>
      <c r="AA13" s="127" t="n"/>
      <c r="AB13" s="127" t="n">
        <v>102</v>
      </c>
      <c r="AC13" s="76">
        <f>CONCATENATE(S13," ",T13,U13," ",V13," ",W13," ",X13," ",Y13," ",Z13," ",AA13," ",AB13)</f>
        <v/>
      </c>
      <c r="AD13" s="82" t="inlineStr">
        <is>
          <t>No reporta</t>
        </is>
      </c>
      <c r="AE13" s="82" t="inlineStr">
        <is>
          <t>No reporta</t>
        </is>
      </c>
      <c r="AF13" s="82" t="inlineStr">
        <is>
          <t>No reporta</t>
        </is>
      </c>
      <c r="AG13" s="82" t="n"/>
      <c r="AH13" s="82" t="inlineStr">
        <is>
          <t>AIRE</t>
        </is>
      </c>
      <c r="AI13" s="82" t="inlineStr">
        <is>
          <t>Afectaciones por ruido</t>
        </is>
      </c>
      <c r="AJ13" s="96" t="inlineStr">
        <is>
          <t>El Escobero</t>
        </is>
      </c>
      <c r="AK13" s="201">
        <f>VLOOKUP(AJ13,Hoja5!$H$1:$I$46,2,FALSE)</f>
        <v/>
      </c>
      <c r="AL13" s="100" t="n">
        <v>46024</v>
      </c>
      <c r="AM13" s="100" t="n">
        <v>46037</v>
      </c>
      <c r="AN13" s="101">
        <f>+AM13-AL13</f>
        <v/>
      </c>
      <c r="AO13" s="100" t="n">
        <v>46037</v>
      </c>
      <c r="AP13" s="101" t="inlineStr">
        <is>
          <t>Respuesta DP u Oficio</t>
        </is>
      </c>
      <c r="AQ13" s="101" t="inlineStr">
        <is>
          <t>Daniela Palacio Londoño</t>
        </is>
      </c>
      <c r="AR13" s="227" t="n"/>
      <c r="AS13" s="119" t="n"/>
      <c r="AT13" s="124" t="inlineStr">
        <is>
          <t>Archivado</t>
        </is>
      </c>
      <c r="AU13" s="94" t="inlineStr">
        <is>
          <t>Jenifer Zapata Castro</t>
        </is>
      </c>
      <c r="AV13" s="82" t="n"/>
      <c r="AW13" s="102" t="n"/>
      <c r="AX13" s="96" t="n"/>
      <c r="AY13" s="239">
        <f>IF(AU13=BA13,AY13,AY13&amp;" → "&amp;TEXT(AZ13,"dd/mm/aaaa")&amp;".- "&amp;AU13)</f>
        <v/>
      </c>
      <c r="AZ13" s="237">
        <f>IF(AU13=BA13,AZ13,NOW())</f>
        <v/>
      </c>
      <c r="BA13" s="242">
        <f>IF(AU13=BA13,BA13,AU13)</f>
        <v/>
      </c>
      <c r="BB13" s="245">
        <f>IF(AT13=BD13,BB13,BB13&amp;" → "&amp;TEXT(BC13,"dd/mm/aaaa")&amp;".- "&amp;AT13)</f>
        <v/>
      </c>
      <c r="BC13" s="247">
        <f>IF(AX13=BD13,BC13,NOW())</f>
        <v/>
      </c>
      <c r="BD13" s="246">
        <f>IF(AT13=BD13,BD13,AT13)</f>
        <v/>
      </c>
    </row>
    <row r="14">
      <c r="A14" s="82" t="inlineStr">
        <is>
          <t>0013-2026</t>
        </is>
      </c>
      <c r="B14" s="99" t="n">
        <v>721</v>
      </c>
      <c r="C14" s="124" t="inlineStr">
        <is>
          <t>Acueducto Reserva Carriqui</t>
        </is>
      </c>
      <c r="D14" s="82" t="n"/>
      <c r="E14" s="82" t="n"/>
      <c r="F14" s="82" t="n"/>
      <c r="G14" s="82" t="n"/>
      <c r="H14" s="82" t="n"/>
      <c r="I14" s="82" t="n"/>
      <c r="J14" s="82" t="n"/>
      <c r="K14" s="82" t="n"/>
      <c r="L14" s="82" t="n"/>
      <c r="M14" s="82" t="n"/>
      <c r="N14" s="76">
        <f>CONCATENATE(D14," ",E14," ",F14," ",G14," ",H14," ",I14, " ",J14, " ",K14," ",L14," ",M14)</f>
        <v/>
      </c>
      <c r="O14" s="82" t="n"/>
      <c r="P14" s="82" t="n"/>
      <c r="Q14" s="82" t="n"/>
      <c r="R14" s="82" t="inlineStr">
        <is>
          <t>Por deteminar</t>
        </is>
      </c>
      <c r="S14" s="126" t="n"/>
      <c r="T14" s="127" t="n"/>
      <c r="U14" s="127" t="n"/>
      <c r="V14" s="127" t="n"/>
      <c r="W14" s="127" t="n"/>
      <c r="X14" s="127" t="n"/>
      <c r="Y14" s="127" t="n"/>
      <c r="Z14" s="127" t="n"/>
      <c r="AA14" s="127" t="n"/>
      <c r="AB14" s="127" t="n"/>
      <c r="AC14" s="76">
        <f>CONCATENATE(S14," ",T14,U14," ",V14," ",W14," ",X14," ",Y14," ",Z14," ",AA14," ",AB14)</f>
        <v/>
      </c>
      <c r="AD14" s="82" t="inlineStr">
        <is>
          <t>No reporta</t>
        </is>
      </c>
      <c r="AE14" s="82" t="inlineStr">
        <is>
          <t>No reporta</t>
        </is>
      </c>
      <c r="AF14" s="82" t="inlineStr">
        <is>
          <t>No reporta</t>
        </is>
      </c>
      <c r="AG14" s="82" t="n"/>
      <c r="AH14" s="106" t="inlineStr">
        <is>
          <t>HÍDRICO</t>
        </is>
      </c>
      <c r="AI14" s="82" t="inlineStr">
        <is>
          <t>Descarga inadecuada de aguas residuales o sin cumplimiento de requisitos</t>
        </is>
      </c>
      <c r="AJ14" s="96" t="inlineStr">
        <is>
          <t>El Vallano</t>
        </is>
      </c>
      <c r="AK14" s="201">
        <f>VLOOKUP(AJ14,Hoja5!$H$1:$I$46,2,FALSE)</f>
        <v/>
      </c>
      <c r="AL14" s="100" t="n">
        <v>46030</v>
      </c>
      <c r="AM14" s="100" t="n">
        <v>46056</v>
      </c>
      <c r="AN14" s="101">
        <f>+AM14-AL14</f>
        <v/>
      </c>
      <c r="AO14" s="100" t="n">
        <v>46090</v>
      </c>
      <c r="AP14" s="101" t="inlineStr">
        <is>
          <t>Visitas técnicos</t>
        </is>
      </c>
      <c r="AQ14" s="101" t="inlineStr">
        <is>
          <t>Adriana Florez Buriticá</t>
        </is>
      </c>
      <c r="AR14" s="227" t="n"/>
      <c r="AS14" s="119" t="n"/>
      <c r="AT14" s="124" t="inlineStr">
        <is>
          <t>Verificación</t>
        </is>
      </c>
      <c r="AU14" s="94" t="inlineStr">
        <is>
          <t>Adriana Florez Buriticá</t>
        </is>
      </c>
      <c r="AV14" s="82" t="n"/>
      <c r="AW14" s="102">
        <f>IF(OR(AND(TODAY()-AL14&lt;10,AV14="PQRS"),AND(TODAY()-AO14&lt;90,AV14="Persuasivo")),1,IF(AND(10&lt;=TODAY()-AL14,TODAY()-AL14&lt;15,AV14="PQRS"),2,IF(OR(AND(15&lt;=TODAY()-AL14,AV14="PQRS"),AND(90&lt;=TODAY()-AO14,AV14="Persuasivo")),3,"")))</f>
        <v/>
      </c>
      <c r="AX14" s="96" t="n"/>
      <c r="AY14" s="239">
        <f>IF(AU14=BA14,AY14,AY14&amp;" → "&amp;TEXT(AZ14,"dd/mm/aaaa")&amp;".- "&amp;AU14)</f>
        <v/>
      </c>
      <c r="AZ14" s="237">
        <f>IF(AU14=BA14,AZ14,NOW())</f>
        <v/>
      </c>
      <c r="BA14" s="242">
        <f>IF(AU14=BA14,BA14,AU14)</f>
        <v/>
      </c>
      <c r="BB14" s="245">
        <f>IF(AT14=BD14,BB14,BB14&amp;" → "&amp;TEXT(BC14,"dd/mm/aaaa")&amp;".- "&amp;AT14)</f>
        <v/>
      </c>
      <c r="BC14" s="247">
        <f>IF(AX14=BD14,BC14,NOW())</f>
        <v/>
      </c>
      <c r="BD14" s="246">
        <f>IF(AT14=BD14,BD14,AT14)</f>
        <v/>
      </c>
    </row>
    <row r="15" customFormat="1" s="121">
      <c r="A15" s="82" t="inlineStr">
        <is>
          <t>0014-2026</t>
        </is>
      </c>
      <c r="B15" s="99" t="n">
        <v>807</v>
      </c>
      <c r="C15" s="124" t="inlineStr">
        <is>
          <t>Comunidad</t>
        </is>
      </c>
      <c r="D15" s="82" t="n"/>
      <c r="E15" s="82" t="n"/>
      <c r="F15" s="82" t="n"/>
      <c r="G15" s="82" t="n"/>
      <c r="H15" s="82" t="n"/>
      <c r="I15" s="82" t="n"/>
      <c r="J15" s="82" t="n"/>
      <c r="K15" s="82" t="n"/>
      <c r="L15" s="82" t="n"/>
      <c r="M15" s="82" t="n"/>
      <c r="N15" s="76">
        <f>CONCATENATE(D15," ",E15," ",F15," ",G15," ",H15," ",I15, " ",J15, " ",K15," ",L15," ",M15)</f>
        <v/>
      </c>
      <c r="O15" s="82" t="n"/>
      <c r="P15" s="82" t="n"/>
      <c r="Q15" s="82" t="n"/>
      <c r="R15" s="82" t="inlineStr">
        <is>
          <t>Por deteminar</t>
        </is>
      </c>
      <c r="S15" s="126" t="inlineStr">
        <is>
          <t>CL</t>
        </is>
      </c>
      <c r="T15" s="127" t="n">
        <v>40</v>
      </c>
      <c r="U15" s="127" t="inlineStr">
        <is>
          <t>G</t>
        </is>
      </c>
      <c r="V15" s="127" t="inlineStr">
        <is>
          <t>SUR</t>
        </is>
      </c>
      <c r="W15" s="127" t="n">
        <v>30</v>
      </c>
      <c r="X15" s="127" t="n"/>
      <c r="Y15" s="127" t="n"/>
      <c r="Z15" s="127" t="n">
        <v>32</v>
      </c>
      <c r="AA15" s="127" t="n"/>
      <c r="AB15" s="127" t="n"/>
      <c r="AC15" s="76">
        <f>CONCATENATE(S15," ",T15,U15," ",V15," ",W15," ",X15," ",Y15," ",Z15," ",AA15," ",AB15)</f>
        <v/>
      </c>
      <c r="AD15" s="82" t="inlineStr">
        <is>
          <t>No reporta</t>
        </is>
      </c>
      <c r="AE15" s="82" t="inlineStr">
        <is>
          <t>No reporta</t>
        </is>
      </c>
      <c r="AF15" s="82" t="inlineStr">
        <is>
          <t>No reporta</t>
        </is>
      </c>
      <c r="AG15" s="82" t="n"/>
      <c r="AH15" s="106" t="inlineStr">
        <is>
          <t>ESPACIO PUBLICOS VERDES</t>
        </is>
      </c>
      <c r="AI15" s="82" t="inlineStr">
        <is>
          <t xml:space="preserve">Acumulación de escombros en el espacio publico </t>
        </is>
      </c>
      <c r="AJ15" s="96" t="inlineStr">
        <is>
          <t>El Dorado</t>
        </is>
      </c>
      <c r="AK15" s="201">
        <f>VLOOKUP(AJ15,Hoja5!$H$1:$I$46,2,FALSE)</f>
        <v/>
      </c>
      <c r="AL15" s="100" t="n">
        <v>46030</v>
      </c>
      <c r="AM15" s="92" t="n">
        <v>46037</v>
      </c>
      <c r="AN15" s="101">
        <f>+AM15-AL15</f>
        <v/>
      </c>
      <c r="AO15" s="100" t="n">
        <v>46050</v>
      </c>
      <c r="AP15" s="101" t="inlineStr">
        <is>
          <t>Auto de archivo</t>
        </is>
      </c>
      <c r="AQ15" s="101" t="inlineStr">
        <is>
          <t>Juan Carlos Sánchez Vargas</t>
        </is>
      </c>
      <c r="AR15" s="227" t="n"/>
      <c r="AS15" s="119" t="n"/>
      <c r="AT15" s="124" t="inlineStr">
        <is>
          <t>Archivado</t>
        </is>
      </c>
      <c r="AU15" s="276" t="inlineStr">
        <is>
          <t>Jenifer Zapata Castro</t>
        </is>
      </c>
      <c r="AV15" s="82" t="n"/>
      <c r="AW15" s="102">
        <f>IF(OR(AND(TODAY()-AL15&lt;10,AV15="PQRS"),AND(TODAY()-AO15&lt;90,AV15="Persuasivo")),1,IF(AND(10&lt;=TODAY()-AL15,TODAY()-AL15&lt;15,AV15="PQRS"),2,IF(OR(AND(15&lt;=TODAY()-AL15,AV15="PQRS"),AND(90&lt;=TODAY()-AO15,AV15="Persuasivo")),3,"")))</f>
        <v/>
      </c>
      <c r="AX15" s="96" t="n"/>
      <c r="AY15" s="239">
        <f>IF(AU15=BA15,AY15,AY15&amp;" → "&amp;TEXT(AZ15,"dd/mm/aaaa")&amp;".- "&amp;AU15)</f>
        <v/>
      </c>
      <c r="AZ15" s="237">
        <f>IF(AU15=BA15,AZ15,NOW())</f>
        <v/>
      </c>
      <c r="BA15" s="242">
        <f>IF(AU15=BA15,BA15,AU15)</f>
        <v/>
      </c>
      <c r="BB15" s="245">
        <f>IF(AT15=BD15,BB15,BB15&amp;" → "&amp;TEXT(BC15,"dd/mm/aaaa")&amp;".- "&amp;AT15)</f>
        <v/>
      </c>
      <c r="BC15" s="247">
        <f>IF(AX15=BD15,BC15,NOW())</f>
        <v/>
      </c>
      <c r="BD15" s="246">
        <f>IF(AT15=BD15,BD15,AT15)</f>
        <v/>
      </c>
    </row>
    <row r="16" customFormat="1" s="121">
      <c r="A16" s="82" t="inlineStr">
        <is>
          <t>0015-2026</t>
        </is>
      </c>
      <c r="B16" s="99" t="inlineStr">
        <is>
          <t>706 - 2593 - 1837 - 002291- 0001432</t>
        </is>
      </c>
      <c r="C16" s="124" t="inlineStr">
        <is>
          <t>AMVA / Viviana Arboleda</t>
        </is>
      </c>
      <c r="D16" s="82" t="n"/>
      <c r="E16" s="82" t="n"/>
      <c r="F16" s="82" t="n"/>
      <c r="G16" s="82" t="n"/>
      <c r="H16" s="82" t="n"/>
      <c r="I16" s="82" t="n"/>
      <c r="J16" s="82" t="n"/>
      <c r="K16" s="82" t="n"/>
      <c r="L16" s="82" t="n"/>
      <c r="M16" s="82" t="n"/>
      <c r="N16" s="76">
        <f>CONCATENATE(D16," ",E16," ",F16," ",G16," ",H16," ",I16, " ",J16, " ",K16," ",L16," ",M16)</f>
        <v/>
      </c>
      <c r="O16" s="82" t="n"/>
      <c r="P16" s="82" t="n"/>
      <c r="Q16" s="174" t="inlineStr">
        <is>
          <t>viviarboleda32@gmail.com</t>
        </is>
      </c>
      <c r="R16" s="82" t="inlineStr">
        <is>
          <t>Por deteminar</t>
        </is>
      </c>
      <c r="S16" s="126" t="inlineStr">
        <is>
          <t>CL</t>
        </is>
      </c>
      <c r="T16" s="127" t="n">
        <v>39</v>
      </c>
      <c r="U16" s="127" t="inlineStr">
        <is>
          <t>D</t>
        </is>
      </c>
      <c r="V16" s="127" t="inlineStr">
        <is>
          <t>SUR</t>
        </is>
      </c>
      <c r="W16" s="127" t="n">
        <v>25</v>
      </c>
      <c r="X16" s="127" t="n"/>
      <c r="Y16" s="127" t="n"/>
      <c r="Z16" s="127" t="n">
        <v>79</v>
      </c>
      <c r="AA16" s="127" t="n"/>
      <c r="AB16" s="127" t="n"/>
      <c r="AC16" s="76">
        <f>CONCATENATE(S16," ",T16,U16," ",V16," ",W16," ",X16," ",Y16," ",Z16," ",AA16," ",AB16)</f>
        <v/>
      </c>
      <c r="AD16" s="82" t="inlineStr">
        <is>
          <t>No reporta</t>
        </is>
      </c>
      <c r="AE16" s="82" t="inlineStr">
        <is>
          <t>No reporta</t>
        </is>
      </c>
      <c r="AF16" s="82" t="inlineStr">
        <is>
          <t>No reporta</t>
        </is>
      </c>
      <c r="AG16" s="82" t="n"/>
      <c r="AH16" s="82" t="inlineStr">
        <is>
          <t>RESIDUOS SOLIDOS</t>
        </is>
      </c>
      <c r="AI16" s="82" t="inlineStr">
        <is>
          <t>Disposición inadecuada de residuos sólidos en horas, dias y lugares no autorizados</t>
        </is>
      </c>
      <c r="AJ16" s="96" t="inlineStr">
        <is>
          <t>El Chingui</t>
        </is>
      </c>
      <c r="AK16" s="201">
        <f>VLOOKUP(AJ16,Hoja5!$H$1:$I$46,2,FALSE)</f>
        <v/>
      </c>
      <c r="AL16" s="100" t="n">
        <v>46030</v>
      </c>
      <c r="AM16" s="92" t="n">
        <v>46035</v>
      </c>
      <c r="AN16" s="101">
        <f>+AM16-AL16</f>
        <v/>
      </c>
      <c r="AO16" s="100">
        <f>+AM16</f>
        <v/>
      </c>
      <c r="AP16" s="101" t="inlineStr">
        <is>
          <t>Respuesta DP u Oficio</t>
        </is>
      </c>
      <c r="AQ16" s="101" t="inlineStr">
        <is>
          <t>Julian Guzman Agudelo</t>
        </is>
      </c>
      <c r="AR16" s="227" t="n"/>
      <c r="AS16" s="119" t="n"/>
      <c r="AT16" s="124" t="inlineStr">
        <is>
          <t>Verificación</t>
        </is>
      </c>
      <c r="AU16" s="94" t="inlineStr">
        <is>
          <t>Olver Puerta Garcia</t>
        </is>
      </c>
      <c r="AV16" s="82" t="inlineStr">
        <is>
          <t>PQRS</t>
        </is>
      </c>
      <c r="AW16" s="102">
        <f>IF(OR(AND(TODAY()-AL16&lt;10,AV16="PQRS"),AND(TODAY()-AO16&lt;90,AV16="Persuasivo")),1,IF(AND(10&lt;=TODAY()-AL16,TODAY()-AL16&lt;15,AV16="PQRS"),2,IF(OR(AND(15&lt;=TODAY()-AL16,AV16="PQRS"),AND(90&lt;=TODAY()-AO16,AV16="Persuasivo")),3,"")))</f>
        <v/>
      </c>
      <c r="AX16" s="96" t="n"/>
      <c r="AY16" s="239">
        <f>IF(AU16=BA16,AY16,AY16&amp;" → "&amp;TEXT(AZ16,"dd/mm/aaaa")&amp;".- "&amp;AU16)</f>
        <v/>
      </c>
      <c r="AZ16" s="237">
        <f>IF(AU16=BA16,AZ16,NOW())</f>
        <v/>
      </c>
      <c r="BA16" s="242">
        <f>IF(AU16=BA16,BA16,AU16)</f>
        <v/>
      </c>
      <c r="BB16" s="245">
        <f>IF(AT16=BD16,BB16,BB16&amp;" → "&amp;TEXT(BC16,"dd/mm/aaaa")&amp;".- "&amp;AT16)</f>
        <v/>
      </c>
      <c r="BC16" s="247">
        <f>IF(AX16=BD16,BC16,NOW())</f>
        <v/>
      </c>
      <c r="BD16" s="246">
        <f>IF(AT16=BD16,BD16,AT16)</f>
        <v/>
      </c>
    </row>
    <row r="17">
      <c r="A17" s="82" t="inlineStr">
        <is>
          <t>0016-2026</t>
        </is>
      </c>
      <c r="B17" s="99" t="n">
        <v>847</v>
      </c>
      <c r="C17" s="124" t="inlineStr">
        <is>
          <t>Anonimo</t>
        </is>
      </c>
      <c r="D17" s="82" t="n"/>
      <c r="E17" s="82" t="n"/>
      <c r="F17" s="82" t="n"/>
      <c r="G17" s="82" t="n"/>
      <c r="H17" s="82" t="n"/>
      <c r="I17" s="82" t="n"/>
      <c r="J17" s="82" t="n"/>
      <c r="K17" s="82" t="n"/>
      <c r="L17" s="82" t="n"/>
      <c r="M17" s="82" t="n"/>
      <c r="N17" s="76">
        <f>CONCATENATE(D17," ",E17," ",F17," ",G17," ",H17," ",I17, " ",J17, " ",K17," ",L17," ",M17)</f>
        <v/>
      </c>
      <c r="O17" s="82" t="inlineStr">
        <is>
          <t>No reporta</t>
        </is>
      </c>
      <c r="P17" s="82" t="inlineStr">
        <is>
          <t>No reporta</t>
        </is>
      </c>
      <c r="Q17" s="82" t="n"/>
      <c r="R17" s="82" t="inlineStr">
        <is>
          <t>Clinica Veterinaria Animal Life</t>
        </is>
      </c>
      <c r="S17" s="126" t="inlineStr">
        <is>
          <t>KR</t>
        </is>
      </c>
      <c r="T17" s="127" t="n">
        <v>27</v>
      </c>
      <c r="U17" s="127" t="n"/>
      <c r="V17" s="127" t="n"/>
      <c r="W17" s="127" t="n">
        <v>23</v>
      </c>
      <c r="X17" s="127" t="n"/>
      <c r="Y17" s="127" t="inlineStr">
        <is>
          <t>SUR</t>
        </is>
      </c>
      <c r="Z17" s="127" t="n">
        <v>135</v>
      </c>
      <c r="AA17" s="127" t="n"/>
      <c r="AB17" s="127" t="n"/>
      <c r="AC17" s="76">
        <f>CONCATENATE(S17," ",T17,U17," ",V17," ",W17," ",X17," ",Y17," ",Z17," ",AA17," ",AB17)</f>
        <v/>
      </c>
      <c r="AD17" s="82" t="inlineStr">
        <is>
          <t>No reporta</t>
        </is>
      </c>
      <c r="AE17" s="82" t="n">
        <v>3505610402</v>
      </c>
      <c r="AF17" s="82" t="inlineStr">
        <is>
          <t>No reporta</t>
        </is>
      </c>
      <c r="AG17" s="82" t="n"/>
      <c r="AH17" s="82" t="inlineStr">
        <is>
          <t>FLORA</t>
        </is>
      </c>
      <c r="AI17" s="82" t="inlineStr">
        <is>
          <t xml:space="preserve">Aprovechamiento forestal sin permisos </t>
        </is>
      </c>
      <c r="AJ17" s="96" t="inlineStr">
        <is>
          <t>El Esmeraldal</t>
        </is>
      </c>
      <c r="AK17" s="201">
        <f>VLOOKUP(AJ17,Hoja5!$H$1:$I$46,2,FALSE)</f>
        <v/>
      </c>
      <c r="AL17" s="100" t="n">
        <v>46030</v>
      </c>
      <c r="AM17" s="92" t="n">
        <v>46035</v>
      </c>
      <c r="AN17" s="101">
        <f>+AM17-AL17</f>
        <v/>
      </c>
      <c r="AO17" s="100" t="n">
        <v>46050</v>
      </c>
      <c r="AP17" s="101" t="inlineStr">
        <is>
          <t>Auto de archivo</t>
        </is>
      </c>
      <c r="AQ17" s="101" t="inlineStr">
        <is>
          <t>Juan Carlos Sánchez Vargas</t>
        </is>
      </c>
      <c r="AR17" s="227" t="n"/>
      <c r="AS17" s="119" t="n"/>
      <c r="AT17" s="124" t="inlineStr">
        <is>
          <t>Archivado</t>
        </is>
      </c>
      <c r="AU17" s="276" t="inlineStr">
        <is>
          <t>Jenifer Zapata Castro</t>
        </is>
      </c>
      <c r="AV17" s="82" t="n"/>
      <c r="AW17" s="102">
        <f>IF(OR(AND(TODAY()-AL17&lt;10,AV17="PQRS"),AND(TODAY()-AO17&lt;90,AV17="Persuasivo")),1,IF(AND(10&lt;=TODAY()-AL17,TODAY()-AL17&lt;15,AV17="PQRS"),2,IF(OR(AND(15&lt;=TODAY()-AL17,AV17="PQRS"),AND(90&lt;=TODAY()-AO17,AV17="Persuasivo")),3,"")))</f>
        <v/>
      </c>
      <c r="AX17" s="96" t="inlineStr">
        <is>
          <t>Duplicado con 087-2026</t>
        </is>
      </c>
      <c r="AY17" s="239">
        <f>IF(AU17=BA17,AY17,AY17&amp;" → "&amp;TEXT(AZ17,"dd/mm/aaaa")&amp;".- "&amp;AU17)</f>
        <v/>
      </c>
      <c r="AZ17" s="237">
        <f>IF(AU17=BA17,AZ17,NOW())</f>
        <v/>
      </c>
      <c r="BA17" s="242">
        <f>IF(AU17=BA17,BA17,AU17)</f>
        <v/>
      </c>
      <c r="BB17" s="245">
        <f>IF(AT17=BD17,BB17,BB17&amp;" → "&amp;TEXT(BC17,"dd/mm/aaaa")&amp;".- "&amp;AT17)</f>
        <v/>
      </c>
      <c r="BC17" s="247">
        <f>IF(AX17=BD17,BC17,NOW())</f>
        <v/>
      </c>
      <c r="BD17" s="246">
        <f>IF(AT17=BD17,BD17,AT17)</f>
        <v/>
      </c>
    </row>
    <row r="18" customFormat="1" s="121">
      <c r="A18" s="82" t="inlineStr">
        <is>
          <t>0017-2026</t>
        </is>
      </c>
      <c r="B18" s="99" t="n">
        <v>1119</v>
      </c>
      <c r="C18" s="124" t="inlineStr">
        <is>
          <t>Maria Eugenia</t>
        </is>
      </c>
      <c r="D18" s="82" t="inlineStr">
        <is>
          <t>CL</t>
        </is>
      </c>
      <c r="E18" s="106" t="n">
        <v>46</v>
      </c>
      <c r="F18" s="82" t="inlineStr">
        <is>
          <t>E</t>
        </is>
      </c>
      <c r="G18" s="82" t="inlineStr">
        <is>
          <t>SUR</t>
        </is>
      </c>
      <c r="H18" s="106" t="n">
        <v>39</v>
      </c>
      <c r="I18" s="82" t="inlineStr">
        <is>
          <t>C</t>
        </is>
      </c>
      <c r="J18" s="82" t="n"/>
      <c r="K18" s="106" t="n">
        <v>4</v>
      </c>
      <c r="L18" s="106" t="n"/>
      <c r="M18" s="106" t="n"/>
      <c r="N18" s="76">
        <f>CONCATENATE(D18," ",E18," ",F18," ",G18," ",H18," ",I18, " ",J18, " ",K18," ",L18," ",M18)</f>
        <v/>
      </c>
      <c r="O18" s="106" t="inlineStr">
        <is>
          <t>No reporta</t>
        </is>
      </c>
      <c r="P18" s="106" t="inlineStr">
        <is>
          <t>No reporta</t>
        </is>
      </c>
      <c r="Q18" s="106" t="n"/>
      <c r="R18" s="106" t="inlineStr">
        <is>
          <t>Elkin-Jader</t>
        </is>
      </c>
      <c r="S18" s="126" t="n"/>
      <c r="T18" s="128" t="n"/>
      <c r="U18" s="127" t="n"/>
      <c r="V18" s="127" t="n"/>
      <c r="W18" s="128" t="n"/>
      <c r="X18" s="127" t="n"/>
      <c r="Y18" s="127" t="n"/>
      <c r="Z18" s="128" t="n"/>
      <c r="AA18" s="128" t="n"/>
      <c r="AB18" s="128" t="n"/>
      <c r="AC18" s="76">
        <f>CONCATENATE(S18," ",T18,U18," ",V18," ",W18," ",X18," ",Y18," ",Z18," ",AA18," ",AB18)</f>
        <v/>
      </c>
      <c r="AD18" s="106" t="inlineStr">
        <is>
          <t>No reporta</t>
        </is>
      </c>
      <c r="AE18" s="106" t="inlineStr">
        <is>
          <t>No reporta</t>
        </is>
      </c>
      <c r="AF18" s="106" t="inlineStr">
        <is>
          <t>No reporta</t>
        </is>
      </c>
      <c r="AG18" s="106" t="n"/>
      <c r="AH18" s="82" t="inlineStr">
        <is>
          <t>FLORA</t>
        </is>
      </c>
      <c r="AI18" s="82" t="inlineStr">
        <is>
          <t xml:space="preserve">Aprovechamiento forestal sin permisos </t>
        </is>
      </c>
      <c r="AJ18" s="112" t="inlineStr">
        <is>
          <t>El Trianón</t>
        </is>
      </c>
      <c r="AK18" s="201">
        <f>VLOOKUP(AJ18,Hoja5!$H$1:$I$46,2,FALSE)</f>
        <v/>
      </c>
      <c r="AL18" s="100" t="n">
        <v>46035</v>
      </c>
      <c r="AM18" s="92" t="n">
        <v>46043</v>
      </c>
      <c r="AN18" s="101">
        <f>+AM18-AL18</f>
        <v/>
      </c>
      <c r="AO18" s="100" t="n">
        <v>46045</v>
      </c>
      <c r="AP18" s="101" t="inlineStr">
        <is>
          <t>Auto de archivo</t>
        </is>
      </c>
      <c r="AQ18" s="101" t="inlineStr">
        <is>
          <t>Juan Carlos Sánchez Vargas</t>
        </is>
      </c>
      <c r="AR18" s="227" t="n"/>
      <c r="AS18" s="119" t="n"/>
      <c r="AT18" s="124" t="inlineStr">
        <is>
          <t>Archivado</t>
        </is>
      </c>
      <c r="AU18" s="276" t="inlineStr">
        <is>
          <t>Jenifer Zapata Castro</t>
        </is>
      </c>
      <c r="AV18" s="82" t="n"/>
      <c r="AW18" s="102">
        <f>IF(OR(AND(TODAY()-AL18&lt;10,AV18="PQRS"),AND(TODAY()-AO18&lt;90,AV18="Persuasivo")),1,IF(AND(10&lt;=TODAY()-AL18,TODAY()-AL18&lt;15,AV18="PQRS"),2,IF(OR(AND(15&lt;=TODAY()-AL18,AV18="PQRS"),AND(90&lt;=TODAY()-AO18,AV18="Persuasivo")),3,"")))</f>
        <v/>
      </c>
      <c r="AX18" s="96" t="inlineStr">
        <is>
          <t xml:space="preserve">Se realiza visita al sitio, no se evidencia una poda significativa a la especie, se realiza inducción a la persona de como se debe solicitar la intervención de los mismos y así no causar daños a la flora. </t>
        </is>
      </c>
      <c r="AY18" s="239">
        <f>IF(AU18=BA18,AY18,AY18&amp;" → "&amp;TEXT(AZ18,"dd/mm/aaaa")&amp;".- "&amp;AU18)</f>
        <v/>
      </c>
      <c r="AZ18" s="237">
        <f>IF(AU18=BA18,AZ18,NOW())</f>
        <v/>
      </c>
      <c r="BA18" s="242">
        <f>IF(AU18=BA18,BA18,AU18)</f>
        <v/>
      </c>
      <c r="BB18" s="245">
        <f>IF(AT18=BD18,BB18,BB18&amp;" → "&amp;TEXT(BC18,"dd/mm/aaaa")&amp;".- "&amp;AT18)</f>
        <v/>
      </c>
      <c r="BC18" s="247">
        <f>IF(AX18=BD18,BC18,NOW())</f>
        <v/>
      </c>
      <c r="BD18" s="246">
        <f>IF(AT18=BD18,BD18,AT18)</f>
        <v/>
      </c>
    </row>
    <row r="19" customFormat="1" s="121">
      <c r="A19" s="82" t="inlineStr">
        <is>
          <t>0018-2026</t>
        </is>
      </c>
      <c r="B19" s="224" t="n">
        <v>376</v>
      </c>
      <c r="C19" s="124" t="inlineStr">
        <is>
          <t>De oficio</t>
        </is>
      </c>
      <c r="D19" s="82" t="n"/>
      <c r="E19" s="82" t="n"/>
      <c r="F19" s="82" t="n"/>
      <c r="G19" s="82" t="n"/>
      <c r="H19" s="82" t="n"/>
      <c r="I19" s="82" t="n"/>
      <c r="J19" s="82" t="n"/>
      <c r="K19" s="82" t="n"/>
      <c r="L19" s="82" t="n"/>
      <c r="M19" s="82" t="n"/>
      <c r="N19" s="76">
        <f>CONCATENATE(D19," ",E19," ",F19," ",G19," ",H19," ",I19, " ",J19, " ",K19," ",L19," ",M19)</f>
        <v/>
      </c>
      <c r="O19" s="82" t="n"/>
      <c r="P19" s="82" t="n"/>
      <c r="Q19" s="82" t="n"/>
      <c r="R19" s="82" t="inlineStr">
        <is>
          <t>Carmelinda Villegas Márquez</t>
        </is>
      </c>
      <c r="S19" s="126" t="inlineStr">
        <is>
          <t>cl</t>
        </is>
      </c>
      <c r="T19" s="127" t="n">
        <v>23</v>
      </c>
      <c r="U19" s="127" t="n"/>
      <c r="V19" s="127" t="inlineStr">
        <is>
          <t>SUR</t>
        </is>
      </c>
      <c r="W19" s="127" t="n">
        <v>1</v>
      </c>
      <c r="X19" s="127" t="inlineStr">
        <is>
          <t>c</t>
        </is>
      </c>
      <c r="Y19" s="127" t="n"/>
      <c r="Z19" s="127" t="n"/>
      <c r="AA19" s="127" t="n"/>
      <c r="AB19" s="127" t="inlineStr">
        <is>
          <t>Lote C</t>
        </is>
      </c>
      <c r="AC19" s="76">
        <f>CONCATENATE(S19," ",T19,U19," ",V19," ",W19," ",X19," ",Y19," ",Z19," ",AA19," ",AB19)</f>
        <v/>
      </c>
      <c r="AD19" s="82" t="n">
        <v>32244839</v>
      </c>
      <c r="AE19" s="82" t="n">
        <v>3148465101</v>
      </c>
      <c r="AF19" s="106" t="inlineStr">
        <is>
          <t>No reporta</t>
        </is>
      </c>
      <c r="AG19" s="82" t="n"/>
      <c r="AH19" s="82" t="inlineStr">
        <is>
          <t>SUELO</t>
        </is>
      </c>
      <c r="AI19" s="82" t="inlineStr">
        <is>
          <t xml:space="preserve">Afectación a suelos de protección </t>
        </is>
      </c>
      <c r="AJ19" s="96" t="inlineStr">
        <is>
          <t>Pantanillo</t>
        </is>
      </c>
      <c r="AK19" s="201">
        <f>VLOOKUP(AJ19,Hoja5!$H$1:$I$46,2,FALSE)</f>
        <v/>
      </c>
      <c r="AL19" s="100" t="n">
        <v>46024</v>
      </c>
      <c r="AM19" s="100" t="n">
        <v>46024</v>
      </c>
      <c r="AN19" s="101">
        <f>+AM19-AL19</f>
        <v/>
      </c>
      <c r="AO19" s="100" t="n">
        <v>46044</v>
      </c>
      <c r="AP19" s="101" t="inlineStr">
        <is>
          <t>Auto de archivo</t>
        </is>
      </c>
      <c r="AQ19" s="101" t="inlineStr">
        <is>
          <t>Juan Carlos Sánchez Vargas</t>
        </is>
      </c>
      <c r="AR19" s="227" t="n"/>
      <c r="AS19" s="119" t="n"/>
      <c r="AT19" s="124" t="inlineStr">
        <is>
          <t>Archivado</t>
        </is>
      </c>
      <c r="AU19" s="276" t="inlineStr">
        <is>
          <t>Jenifer Zapata Castro</t>
        </is>
      </c>
      <c r="AV19" s="82" t="n"/>
      <c r="AW19" s="102">
        <f>IF(OR(AND(TODAY()-AL19&lt;10,AV19="PQRS"),AND(TODAY()-AO19&lt;90,AV19="Persuasivo")),1,IF(AND(10&lt;=TODAY()-AL19,TODAY()-AL19&lt;15,AV19="PQRS"),2,IF(OR(AND(15&lt;=TODAY()-AL19,AV19="PQRS"),AND(90&lt;=TODAY()-AO19,AV19="Persuasivo")),3,"")))</f>
        <v/>
      </c>
      <c r="AX19" s="96" t="n"/>
      <c r="AY19" s="239">
        <f>IF(AU19=BA19,AY19,AY19&amp;" → "&amp;TEXT(AZ19,"dd/mm/aaaa")&amp;".- "&amp;AU19)</f>
        <v/>
      </c>
      <c r="AZ19" s="237">
        <f>IF(AU19=BA19,AZ19,NOW())</f>
        <v/>
      </c>
      <c r="BA19" s="242">
        <f>IF(AU19=BA19,BA19,AU19)</f>
        <v/>
      </c>
      <c r="BB19" s="245">
        <f>IF(AT19=BD19,BB19,BB19&amp;" → "&amp;TEXT(BC19,"dd/mm/aaaa")&amp;".- "&amp;AT19)</f>
        <v/>
      </c>
      <c r="BC19" s="247">
        <f>IF(AX19=BD19,BC19,NOW())</f>
        <v/>
      </c>
      <c r="BD19" s="246">
        <f>IF(AT19=BD19,BD19,AT19)</f>
        <v/>
      </c>
    </row>
    <row r="20">
      <c r="A20" s="82" t="inlineStr">
        <is>
          <t>0019-2026</t>
        </is>
      </c>
      <c r="B20" s="202" t="n">
        <v>1443</v>
      </c>
      <c r="C20" s="105" t="inlineStr">
        <is>
          <t>Comunidad</t>
        </is>
      </c>
      <c r="D20" s="82" t="n"/>
      <c r="E20" s="106" t="n"/>
      <c r="F20" s="82" t="n"/>
      <c r="G20" s="82" t="n"/>
      <c r="H20" s="106" t="n"/>
      <c r="I20" s="82" t="n"/>
      <c r="J20" s="82" t="n"/>
      <c r="K20" s="106" t="n"/>
      <c r="L20" s="106" t="n"/>
      <c r="M20" s="106" t="n"/>
      <c r="N20" s="76">
        <f>CONCATENATE(D20," ",E20," ",F20," ",G20," ",H20," ",I20, " ",J20, " ",K20," ",L20," ",M20)</f>
        <v/>
      </c>
      <c r="O20" s="106" t="inlineStr">
        <is>
          <t>No reporta</t>
        </is>
      </c>
      <c r="P20" s="106" t="inlineStr">
        <is>
          <t>No reporta</t>
        </is>
      </c>
      <c r="Q20" s="106" t="n"/>
      <c r="R20" s="106" t="inlineStr">
        <is>
          <t>Conjunto residencial San Antonio</t>
        </is>
      </c>
      <c r="S20" s="126" t="inlineStr">
        <is>
          <t>CL</t>
        </is>
      </c>
      <c r="T20" s="128" t="n">
        <v>39</v>
      </c>
      <c r="U20" s="127" t="inlineStr">
        <is>
          <t>B</t>
        </is>
      </c>
      <c r="V20" s="127" t="inlineStr">
        <is>
          <t>SUR</t>
        </is>
      </c>
      <c r="W20" s="128" t="n">
        <v>28</v>
      </c>
      <c r="X20" s="127" t="n"/>
      <c r="Y20" s="127" t="n"/>
      <c r="Z20" s="128" t="n">
        <v>115</v>
      </c>
      <c r="AA20" s="128" t="n"/>
      <c r="AB20" s="128" t="n"/>
      <c r="AC20" s="76">
        <f>CONCATENATE(S20," ",T20,U20," ",V20," ",W20," ",X20," ",Y20," ",Z20," ",AA20," ",AB20)</f>
        <v/>
      </c>
      <c r="AD20" s="106" t="n">
        <v>811043027</v>
      </c>
      <c r="AE20" s="106" t="n">
        <v>3137504979</v>
      </c>
      <c r="AF20" s="106" t="inlineStr">
        <is>
          <t>No reporta</t>
        </is>
      </c>
      <c r="AG20" s="106" t="n"/>
      <c r="AH20" s="82" t="inlineStr">
        <is>
          <t>FLORA</t>
        </is>
      </c>
      <c r="AI20" s="106" t="inlineStr">
        <is>
          <t>Afectación al ornato</t>
        </is>
      </c>
      <c r="AJ20" s="112" t="inlineStr">
        <is>
          <t>San José</t>
        </is>
      </c>
      <c r="AK20" s="201">
        <f>VLOOKUP(AJ20,Hoja5!$H$1:$I$46,2,FALSE)</f>
        <v/>
      </c>
      <c r="AL20" s="100" t="n">
        <v>46036</v>
      </c>
      <c r="AM20" s="92" t="n">
        <v>46010</v>
      </c>
      <c r="AN20" s="101">
        <f>+AM20-AL20</f>
        <v/>
      </c>
      <c r="AO20" s="100" t="n">
        <v>46062</v>
      </c>
      <c r="AP20" s="101" t="inlineStr">
        <is>
          <t>Auto de archivo</t>
        </is>
      </c>
      <c r="AQ20" s="101" t="inlineStr">
        <is>
          <t>Juan Carlos Sánchez Vargas</t>
        </is>
      </c>
      <c r="AR20" s="227" t="n"/>
      <c r="AS20" s="119" t="n"/>
      <c r="AT20" s="124" t="inlineStr">
        <is>
          <t>Archivado</t>
        </is>
      </c>
      <c r="AU20" s="276" t="inlineStr">
        <is>
          <t>Jenifer Zapata Castro</t>
        </is>
      </c>
      <c r="AV20" s="82" t="n"/>
      <c r="AW20" s="102">
        <f>IF(OR(AND(TODAY()-AL20&lt;10,AV20="PQRS"),AND(TODAY()-AO20&lt;90,AV20="Persuasivo")),1,IF(AND(10&lt;=TODAY()-AL20,TODAY()-AL20&lt;15,AV20="PQRS"),2,IF(OR(AND(15&lt;=TODAY()-AL20,AV20="PQRS"),AND(90&lt;=TODAY()-AO20,AV20="Persuasivo")),3,"")))</f>
        <v/>
      </c>
      <c r="AX20" s="96" t="n"/>
      <c r="AY20" s="239">
        <f>IF(AU20=BA20,AY20,AY20&amp;" → "&amp;TEXT(AZ20,"dd/mm/aaaa")&amp;".- "&amp;AU20)</f>
        <v/>
      </c>
      <c r="AZ20" s="237">
        <f>IF(AU20=BA20,AZ20,NOW())</f>
        <v/>
      </c>
      <c r="BA20" s="242">
        <f>IF(AU20=BA20,BA20,AU20)</f>
        <v/>
      </c>
      <c r="BB20" s="245">
        <f>IF(AT20=BD20,BB20,BB20&amp;" → "&amp;TEXT(BC20,"dd/mm/aaaa")&amp;".- "&amp;AT20)</f>
        <v/>
      </c>
      <c r="BC20" s="247">
        <f>IF(AX20=BD20,BC20,NOW())</f>
        <v/>
      </c>
      <c r="BD20" s="246">
        <f>IF(AT20=BD20,BD20,AT20)</f>
        <v/>
      </c>
    </row>
    <row r="21" customFormat="1" s="121">
      <c r="A21" s="82" t="inlineStr">
        <is>
          <t>0020-2026</t>
        </is>
      </c>
      <c r="B21" s="99" t="n">
        <v>1444</v>
      </c>
      <c r="C21" s="124" t="inlineStr">
        <is>
          <t>Conjunto residencial Guadalcanal</t>
        </is>
      </c>
      <c r="D21" s="82" t="inlineStr">
        <is>
          <t>CL</t>
        </is>
      </c>
      <c r="E21" s="106" t="n">
        <v>36</v>
      </c>
      <c r="F21" s="82" t="inlineStr">
        <is>
          <t>C</t>
        </is>
      </c>
      <c r="G21" s="82" t="inlineStr">
        <is>
          <t>SUR</t>
        </is>
      </c>
      <c r="H21" s="106" t="n">
        <v>27</v>
      </c>
      <c r="I21" s="82" t="inlineStr">
        <is>
          <t>D</t>
        </is>
      </c>
      <c r="J21" s="82" t="n"/>
      <c r="K21" s="106" t="n">
        <v>39</v>
      </c>
      <c r="L21" s="106" t="n"/>
      <c r="M21" s="106" t="n"/>
      <c r="N21" s="76">
        <f>CONCATENATE(D21," ",E21," ",F21," ",G21," ",H21," ",I21, " ",J21, " ",K21," ",L21," ",M21)</f>
        <v/>
      </c>
      <c r="O21" s="106" t="n">
        <v>811010753</v>
      </c>
      <c r="P21" s="106" t="n">
        <v>2029426</v>
      </c>
      <c r="Q21" s="106" t="n"/>
      <c r="R21" s="106" t="inlineStr">
        <is>
          <t>Por deteminar</t>
        </is>
      </c>
      <c r="S21" s="126" t="n"/>
      <c r="T21" s="128" t="n"/>
      <c r="U21" s="127" t="n"/>
      <c r="V21" s="127" t="n"/>
      <c r="W21" s="128" t="n"/>
      <c r="X21" s="127" t="n"/>
      <c r="Y21" s="127" t="n"/>
      <c r="Z21" s="128" t="n"/>
      <c r="AA21" s="128" t="n"/>
      <c r="AB21" s="128" t="n"/>
      <c r="AC21" s="76">
        <f>CONCATENATE(S21," ",T21,U21," ",V21," ",W21," ",X21," ",Y21," ",Z21," ",AA21," ",AB21)</f>
        <v/>
      </c>
      <c r="AD21" s="106" t="inlineStr">
        <is>
          <t>No reporta</t>
        </is>
      </c>
      <c r="AE21" s="106" t="inlineStr">
        <is>
          <t>No reporta</t>
        </is>
      </c>
      <c r="AF21" s="106" t="inlineStr">
        <is>
          <t>No reporta</t>
        </is>
      </c>
      <c r="AG21" s="106" t="n"/>
      <c r="AH21" s="82" t="inlineStr">
        <is>
          <t>HÍDRICO</t>
        </is>
      </c>
      <c r="AI21" s="106" t="inlineStr">
        <is>
          <t>Descarga inadecuada de aguas residuales o sin cumplimiento de requisitos</t>
        </is>
      </c>
      <c r="AJ21" s="112" t="inlineStr">
        <is>
          <t>El Escobero</t>
        </is>
      </c>
      <c r="AK21" s="201">
        <f>VLOOKUP(AJ21,Hoja5!$H$1:$I$46,2,FALSE)</f>
        <v/>
      </c>
      <c r="AL21" s="100" t="n">
        <v>46036</v>
      </c>
      <c r="AM21" s="92" t="n">
        <v>46042</v>
      </c>
      <c r="AN21" s="101">
        <f>+AM21-AL21</f>
        <v/>
      </c>
      <c r="AO21" s="100" t="n">
        <v>46056</v>
      </c>
      <c r="AP21" s="101" t="inlineStr">
        <is>
          <t>Auto de archivo</t>
        </is>
      </c>
      <c r="AQ21" s="101" t="inlineStr">
        <is>
          <t>Juan Carlos Sánchez Vargas</t>
        </is>
      </c>
      <c r="AR21" s="227" t="n"/>
      <c r="AS21" s="119" t="n"/>
      <c r="AT21" s="124" t="inlineStr">
        <is>
          <t>Archivado</t>
        </is>
      </c>
      <c r="AU21" s="276" t="inlineStr">
        <is>
          <t>Jenifer Zapata Castro</t>
        </is>
      </c>
      <c r="AV21" s="82" t="n"/>
      <c r="AW21" s="102">
        <f>IF(OR(AND(TODAY()-AL21&lt;10,AV21="PQRS"),AND(TODAY()-AO21&lt;90,AV21="Persuasivo")),1,IF(AND(10&lt;=TODAY()-AL21,TODAY()-AL21&lt;15,AV21="PQRS"),2,IF(OR(AND(15&lt;=TODAY()-AL21,AV21="PQRS"),AND(90&lt;=TODAY()-AO21,AV21="Persuasivo")),3,"")))</f>
        <v/>
      </c>
      <c r="AX21" s="96" t="inlineStr">
        <is>
          <t>No se evidencia contaminación en el afluente sin nombre (Alquerias San isidro), se visito en la Unidad el Ramal 1, se visito en la unidad Guadalcanal y  Alquerias de San isidro, sin evidenciar aguas residuales que afecten el sitio de alguna contaminación.</t>
        </is>
      </c>
      <c r="AY21" s="239">
        <f>IF(AU21=BA21,AY21,AY21&amp;" → "&amp;TEXT(AZ21,"dd/mm/aaaa")&amp;".- "&amp;AU21)</f>
        <v/>
      </c>
      <c r="AZ21" s="237">
        <f>IF(AU21=BA21,AZ21,NOW())</f>
        <v/>
      </c>
      <c r="BA21" s="242">
        <f>IF(AU21=BA21,BA21,AU21)</f>
        <v/>
      </c>
      <c r="BB21" s="245">
        <f>IF(AT21=BD21,BB21,BB21&amp;" → "&amp;TEXT(BC21,"dd/mm/aaaa")&amp;".- "&amp;AT21)</f>
        <v/>
      </c>
      <c r="BC21" s="247">
        <f>IF(AX21=BD21,BC21,NOW())</f>
        <v/>
      </c>
      <c r="BD21" s="246">
        <f>IF(AT21=BD21,BD21,AT21)</f>
        <v/>
      </c>
    </row>
    <row r="22">
      <c r="A22" s="82" t="inlineStr">
        <is>
          <t>0021-2026</t>
        </is>
      </c>
      <c r="B22" s="190" t="n">
        <v>1633</v>
      </c>
      <c r="C22" s="70" t="inlineStr">
        <is>
          <t>Anonimo</t>
        </is>
      </c>
      <c r="D22" s="82" t="n"/>
      <c r="E22" s="70" t="n"/>
      <c r="F22" s="82" t="n"/>
      <c r="G22" s="82" t="n"/>
      <c r="H22" s="106" t="n"/>
      <c r="I22" s="82" t="n"/>
      <c r="J22" s="82" t="n"/>
      <c r="K22" s="106" t="n"/>
      <c r="L22" s="106" t="n"/>
      <c r="M22" s="106" t="n"/>
      <c r="N22" s="76">
        <f>CONCATENATE(D22," ",E22," ",F22," ",G22," ",H22," ",I22, " ",J22, " ",K22," ",L22," ",M22)</f>
        <v/>
      </c>
      <c r="O22" s="106" t="n"/>
      <c r="P22" s="106" t="n"/>
      <c r="Q22" s="106" t="n"/>
      <c r="R22" s="106" t="inlineStr">
        <is>
          <t>Conrado</t>
        </is>
      </c>
      <c r="S22" s="126" t="inlineStr">
        <is>
          <t>CL</t>
        </is>
      </c>
      <c r="T22" s="128" t="n">
        <v>40</v>
      </c>
      <c r="U22" s="127" t="n"/>
      <c r="V22" s="127" t="inlineStr">
        <is>
          <t>SUR</t>
        </is>
      </c>
      <c r="W22" s="128" t="n">
        <v>47</v>
      </c>
      <c r="X22" s="127" t="n"/>
      <c r="Y22" s="127" t="n"/>
      <c r="Z22" s="128" t="n"/>
      <c r="AA22" s="128" t="n">
        <v>5</v>
      </c>
      <c r="AB22" s="128" t="n">
        <v>501</v>
      </c>
      <c r="AC22" s="76">
        <f>CONCATENATE(S22," ",T22,U22," ",V22," ",W22," ",X22," ",Y22," ",Z22," ",AA22," ",AB22)</f>
        <v/>
      </c>
      <c r="AD22" s="106" t="inlineStr">
        <is>
          <t>No reporta</t>
        </is>
      </c>
      <c r="AE22" s="106" t="inlineStr">
        <is>
          <t>No reporta</t>
        </is>
      </c>
      <c r="AF22" s="106" t="inlineStr">
        <is>
          <t>No reporta</t>
        </is>
      </c>
      <c r="AG22" s="106" t="n"/>
      <c r="AH22" s="82" t="inlineStr">
        <is>
          <t>SUELO</t>
        </is>
      </c>
      <c r="AI22" s="106" t="inlineStr">
        <is>
          <t>Disposición inadecuada de residuos sólidos en horas, dias y lugares no autorizados</t>
        </is>
      </c>
      <c r="AJ22" s="112" t="inlineStr">
        <is>
          <t>Alcalá</t>
        </is>
      </c>
      <c r="AK22" s="201">
        <f>VLOOKUP(AJ22,Hoja5!$H$1:$I$46,2,FALSE)</f>
        <v/>
      </c>
      <c r="AL22" s="100" t="n">
        <v>46037</v>
      </c>
      <c r="AM22" s="92" t="n">
        <v>46039</v>
      </c>
      <c r="AN22" s="101">
        <f>+AM22-AL22</f>
        <v/>
      </c>
      <c r="AO22" s="100" t="n">
        <v>46056</v>
      </c>
      <c r="AP22" s="101" t="inlineStr">
        <is>
          <t>Auto de archivo</t>
        </is>
      </c>
      <c r="AQ22" s="101" t="inlineStr">
        <is>
          <t>Juan Carlos Sánchez Vargas</t>
        </is>
      </c>
      <c r="AR22" s="227" t="n"/>
      <c r="AS22" s="119" t="n"/>
      <c r="AT22" s="124" t="inlineStr">
        <is>
          <t>Archivado</t>
        </is>
      </c>
      <c r="AU22" s="276" t="inlineStr">
        <is>
          <t>Jenifer Zapata Castro</t>
        </is>
      </c>
      <c r="AV22" s="82" t="n"/>
      <c r="AW22" s="102">
        <f>IF(OR(AND(TODAY()-AL22&lt;10,AV22="PQRS"),AND(TODAY()-AO22&lt;90,AV22="Persuasivo")),1,IF(AND(10&lt;=TODAY()-AL22,TODAY()-AL22&lt;15,AV22="PQRS"),2,IF(OR(AND(15&lt;=TODAY()-AL22,AV22="PQRS"),AND(90&lt;=TODAY()-AO22,AV22="Persuasivo")),3,"")))</f>
        <v/>
      </c>
      <c r="AX22" s="96" t="n"/>
      <c r="AY22" s="239">
        <f>IF(AU22=BA22,AY22,AY22&amp;" → "&amp;TEXT(AZ22,"dd/mm/aaaa")&amp;".- "&amp;AU22)</f>
        <v/>
      </c>
      <c r="AZ22" s="237">
        <f>IF(AU22=BA22,AZ22,NOW())</f>
        <v/>
      </c>
      <c r="BA22" s="242">
        <f>IF(AU22=BA22,BA22,AU22)</f>
        <v/>
      </c>
      <c r="BB22" s="245">
        <f>IF(AT22=BD22,BB22,BB22&amp;" → "&amp;TEXT(BC22,"dd/mm/aaaa")&amp;".- "&amp;AT22)</f>
        <v/>
      </c>
      <c r="BC22" s="247">
        <f>IF(AX22=BD22,BC22,NOW())</f>
        <v/>
      </c>
      <c r="BD22" s="246">
        <f>IF(AT22=BD22,BD22,AT22)</f>
        <v/>
      </c>
    </row>
    <row r="23">
      <c r="A23" s="82" t="inlineStr">
        <is>
          <t>0022-2026</t>
        </is>
      </c>
      <c r="B23" s="188" t="n">
        <v>1538</v>
      </c>
      <c r="C23" s="143" t="inlineStr">
        <is>
          <t>De oficio</t>
        </is>
      </c>
      <c r="D23" s="131" t="n"/>
      <c r="E23" s="131" t="n"/>
      <c r="F23" s="131" t="n"/>
      <c r="G23" s="131" t="n"/>
      <c r="H23" s="131" t="n"/>
      <c r="I23" s="131" t="n"/>
      <c r="J23" s="131" t="n"/>
      <c r="K23" s="131" t="n"/>
      <c r="L23" s="131" t="n"/>
      <c r="M23" s="131" t="n"/>
      <c r="N23" s="76">
        <f>CONCATENATE(D23," ",E23," ",F23," ",G23," ",H23," ",I23, " ",J23, " ",K23," ",L23," ",M23)</f>
        <v/>
      </c>
      <c r="O23" s="131" t="inlineStr">
        <is>
          <t>No reporta</t>
        </is>
      </c>
      <c r="P23" s="131" t="inlineStr">
        <is>
          <t>No reporta</t>
        </is>
      </c>
      <c r="Q23" s="131" t="n"/>
      <c r="R23" s="131" t="inlineStr">
        <is>
          <t>Restaurante el Miry</t>
        </is>
      </c>
      <c r="S23" s="140" t="inlineStr">
        <is>
          <t>KR</t>
        </is>
      </c>
      <c r="T23" s="131" t="n">
        <v>39</v>
      </c>
      <c r="U23" s="140" t="n"/>
      <c r="V23" s="140" t="n"/>
      <c r="W23" s="131" t="n">
        <v>38</v>
      </c>
      <c r="X23" s="140" t="inlineStr">
        <is>
          <t>A</t>
        </is>
      </c>
      <c r="Y23" s="140" t="inlineStr">
        <is>
          <t>SUR</t>
        </is>
      </c>
      <c r="Z23" s="131" t="n"/>
      <c r="AA23" s="131" t="n"/>
      <c r="AB23" s="131" t="n"/>
      <c r="AC23" s="76">
        <f>CONCATENATE(S23," ",T23,U23," ",V23," ",W23," ",X23," ",Y23," ",Z23," ",AA23," ",AB23)</f>
        <v/>
      </c>
      <c r="AD23" s="131" t="n"/>
      <c r="AE23" s="131" t="n"/>
      <c r="AF23" s="131" t="n"/>
      <c r="AG23" s="131" t="n"/>
      <c r="AH23" s="131" t="inlineStr">
        <is>
          <t>RESIDUOS SOLIDOS</t>
        </is>
      </c>
      <c r="AI23" s="131" t="inlineStr">
        <is>
          <t>Disposición inadecuada de residuos sólidos en horas, dias y lugares no autorizados</t>
        </is>
      </c>
      <c r="AJ23" s="144" t="inlineStr">
        <is>
          <t>Mesa</t>
        </is>
      </c>
      <c r="AK23" s="201">
        <f>VLOOKUP(AJ23,Hoja5!$H$1:$I$46,2,FALSE)</f>
        <v/>
      </c>
      <c r="AL23" s="135" t="n">
        <v>46036</v>
      </c>
      <c r="AM23" s="100" t="n">
        <v>46037</v>
      </c>
      <c r="AN23" s="101">
        <f>+AM23-AL23</f>
        <v/>
      </c>
      <c r="AO23" s="100" t="n">
        <v>46056</v>
      </c>
      <c r="AP23" s="101" t="inlineStr">
        <is>
          <t>Auto de archivo</t>
        </is>
      </c>
      <c r="AQ23" s="101" t="inlineStr">
        <is>
          <t>Juan Carlos Sánchez Vargas</t>
        </is>
      </c>
      <c r="AR23" s="227" t="n"/>
      <c r="AS23" s="119" t="n"/>
      <c r="AT23" s="124" t="inlineStr">
        <is>
          <t>Archivado</t>
        </is>
      </c>
      <c r="AU23" s="276" t="inlineStr">
        <is>
          <t>Jenifer Zapata Castro</t>
        </is>
      </c>
      <c r="AV23" s="82" t="n"/>
      <c r="AW23" s="102">
        <f>IF(OR(AND(TODAY()-AL23&lt;10,AV23="PQRS"),AND(TODAY()-AO23&lt;90,AV23="Persuasivo")),1,IF(AND(10&lt;=TODAY()-AL23,TODAY()-AL23&lt;15,AV23="PQRS"),2,IF(OR(AND(15&lt;=TODAY()-AL23,AV23="PQRS"),AND(90&lt;=TODAY()-AO23,AV23="Persuasivo")),3,"")))</f>
        <v/>
      </c>
      <c r="AX23" s="96" t="n"/>
      <c r="AY23" s="239">
        <f>IF(AU23=BA23,AY23,AY23&amp;" → "&amp;TEXT(AZ23,"dd/mm/aaaa")&amp;".- "&amp;AU23)</f>
        <v/>
      </c>
      <c r="AZ23" s="237">
        <f>IF(AU23=BA23,AZ23,NOW())</f>
        <v/>
      </c>
      <c r="BA23" s="242">
        <f>IF(AU23=BA23,BA23,AU23)</f>
        <v/>
      </c>
      <c r="BB23" s="245">
        <f>IF(AT23=BD23,BB23,BB23&amp;" → "&amp;TEXT(BC23,"dd/mm/aaaa")&amp;".- "&amp;AT23)</f>
        <v/>
      </c>
      <c r="BC23" s="247">
        <f>IF(AX23=BD23,BC23,NOW())</f>
        <v/>
      </c>
      <c r="BD23" s="246">
        <f>IF(AT23=BD23,BD23,AT23)</f>
        <v/>
      </c>
    </row>
    <row r="24" customFormat="1" s="121">
      <c r="A24" s="82" t="inlineStr">
        <is>
          <t>0023-2026</t>
        </is>
      </c>
      <c r="B24" s="188" t="n">
        <v>837</v>
      </c>
      <c r="C24" s="143" t="inlineStr">
        <is>
          <t>De oficio</t>
        </is>
      </c>
      <c r="D24" s="131" t="n"/>
      <c r="E24" s="131" t="n"/>
      <c r="F24" s="131" t="n"/>
      <c r="G24" s="131" t="n"/>
      <c r="H24" s="131" t="n"/>
      <c r="I24" s="131" t="n"/>
      <c r="J24" s="131" t="n"/>
      <c r="K24" s="131" t="n"/>
      <c r="L24" s="131" t="n"/>
      <c r="M24" s="131" t="n"/>
      <c r="N24" s="76">
        <f>CONCATENATE(D24," ",E24," ",F24," ",G24," ",H24," ",I24, " ",J24, " ",K24," ",L24," ",M24)</f>
        <v/>
      </c>
      <c r="O24" s="131" t="inlineStr">
        <is>
          <t>No reporta</t>
        </is>
      </c>
      <c r="P24" s="131" t="inlineStr">
        <is>
          <t>No reporta</t>
        </is>
      </c>
      <c r="Q24" s="131" t="n"/>
      <c r="R24" s="131" t="inlineStr">
        <is>
          <t>Proyecto Promenade</t>
        </is>
      </c>
      <c r="S24" s="140" t="n"/>
      <c r="T24" s="131" t="n"/>
      <c r="U24" s="140" t="n"/>
      <c r="V24" s="140" t="n"/>
      <c r="W24" s="131" t="n"/>
      <c r="X24" s="140" t="n"/>
      <c r="Y24" s="140" t="n"/>
      <c r="Z24" s="131" t="n"/>
      <c r="AA24" s="131" t="n"/>
      <c r="AB24" s="131" t="n"/>
      <c r="AC24" s="76" t="inlineStr">
        <is>
          <t>Tv de la Montaña</t>
        </is>
      </c>
      <c r="AD24" s="131" t="n"/>
      <c r="AE24" s="131" t="inlineStr">
        <is>
          <t>323 3923150</t>
        </is>
      </c>
      <c r="AF24" s="131" t="n"/>
      <c r="AG24" s="131" t="n"/>
      <c r="AH24" s="131" t="inlineStr">
        <is>
          <t>FLORA</t>
        </is>
      </c>
      <c r="AI24" s="131" t="inlineStr">
        <is>
          <t>Afectación a individuos arboreos</t>
        </is>
      </c>
      <c r="AJ24" s="144" t="inlineStr">
        <is>
          <t>Santa Catalina</t>
        </is>
      </c>
      <c r="AK24" s="201">
        <f>VLOOKUP(AJ24,Hoja5!$H$1:$I$46,2,FALSE)</f>
        <v/>
      </c>
      <c r="AL24" s="135" t="n">
        <v>46030</v>
      </c>
      <c r="AM24" s="135" t="n">
        <v>46030</v>
      </c>
      <c r="AN24" s="101">
        <f>+AM24-AL24</f>
        <v/>
      </c>
      <c r="AO24" s="135" t="n">
        <v>46037</v>
      </c>
      <c r="AP24" s="101" t="inlineStr">
        <is>
          <t>Auto de archivo</t>
        </is>
      </c>
      <c r="AQ24" s="101" t="inlineStr">
        <is>
          <t>Juan Carlos Sánchez Vargas</t>
        </is>
      </c>
      <c r="AR24" s="227" t="n"/>
      <c r="AS24" s="119" t="n"/>
      <c r="AT24" s="143" t="inlineStr">
        <is>
          <t>Archivado</t>
        </is>
      </c>
      <c r="AU24" s="276" t="inlineStr">
        <is>
          <t>Jenifer Zapata Castro</t>
        </is>
      </c>
      <c r="AV24" s="82" t="n"/>
      <c r="AW24" s="102">
        <f>IF(OR(AND(TODAY()-AL24&lt;10,AV24="PQRS"),AND(TODAY()-AO24&lt;90,AV24="Persuasivo")),1,IF(AND(10&lt;=TODAY()-AL24,TODAY()-AL24&lt;15,AV24="PQRS"),2,IF(OR(AND(15&lt;=TODAY()-AL24,AV24="PQRS"),AND(90&lt;=TODAY()-AO24,AV24="Persuasivo")),3,"")))</f>
        <v/>
      </c>
      <c r="AX24" s="96" t="inlineStr">
        <is>
          <t>Se realiza recorrrido en el sector y se evidencia protección por medio de trinchos y protección a las especies árboreas. Se envia para auto de archivo.</t>
        </is>
      </c>
      <c r="AY24" s="239">
        <f>IF(AU24=BA24,AY24,AY24&amp;" → "&amp;TEXT(AZ24,"dd/mm/aaaa")&amp;".- "&amp;AU24)</f>
        <v/>
      </c>
      <c r="AZ24" s="237">
        <f>IF(AU24=BA24,AZ24,NOW())</f>
        <v/>
      </c>
      <c r="BA24" s="242">
        <f>IF(AU24=BA24,BA24,AU24)</f>
        <v/>
      </c>
      <c r="BB24" s="245">
        <f>IF(AT24=BD24,BB24,BB24&amp;" → "&amp;TEXT(BC24,"dd/mm/aaaa")&amp;".- "&amp;AT24)</f>
        <v/>
      </c>
      <c r="BC24" s="247">
        <f>IF(AX24=BD24,BC24,NOW())</f>
        <v/>
      </c>
      <c r="BD24" s="246">
        <f>IF(AT24=BD24,BD24,AT24)</f>
        <v/>
      </c>
    </row>
    <row r="25" customFormat="1" s="121">
      <c r="A25" s="82" t="inlineStr">
        <is>
          <t>0024-2026</t>
        </is>
      </c>
      <c r="B25" s="99" t="n">
        <v>1124</v>
      </c>
      <c r="C25" s="124" t="inlineStr">
        <is>
          <t>De oficio</t>
        </is>
      </c>
      <c r="D25" s="82" t="n"/>
      <c r="E25" s="106" t="n"/>
      <c r="F25" s="82" t="n"/>
      <c r="G25" s="82" t="n"/>
      <c r="H25" s="106" t="n"/>
      <c r="I25" s="82" t="n"/>
      <c r="J25" s="82" t="n"/>
      <c r="K25" s="106" t="n"/>
      <c r="L25" s="106" t="n"/>
      <c r="M25" s="106" t="n"/>
      <c r="N25" s="76">
        <f>CONCATENATE(D25," ",E25," ",F25," ",G25," ",H25," ",I25, " ",J25, " ",K25," ",L25," ",M25)</f>
        <v/>
      </c>
      <c r="O25" s="106" t="inlineStr">
        <is>
          <t>No reporta</t>
        </is>
      </c>
      <c r="P25" s="106" t="inlineStr">
        <is>
          <t>No reporta</t>
        </is>
      </c>
      <c r="Q25" s="106" t="n"/>
      <c r="R25" s="106" t="inlineStr">
        <is>
          <t>Juan José Lopera Duque</t>
        </is>
      </c>
      <c r="S25" s="126" t="n"/>
      <c r="T25" s="128" t="n"/>
      <c r="U25" s="127" t="n"/>
      <c r="V25" s="127" t="n"/>
      <c r="W25" s="128" t="n"/>
      <c r="X25" s="127" t="n"/>
      <c r="Y25" s="127" t="n"/>
      <c r="Z25" s="128" t="n"/>
      <c r="AA25" s="128" t="n"/>
      <c r="AB25" s="128" t="n"/>
      <c r="AC25" s="76" t="inlineStr">
        <is>
          <t>Vereda Perico Lote 91</t>
        </is>
      </c>
      <c r="AD25" s="106" t="n">
        <v>8358793</v>
      </c>
      <c r="AE25" s="106" t="n">
        <v>3116323580</v>
      </c>
      <c r="AF25" s="106" t="n"/>
      <c r="AG25" s="106" t="n"/>
      <c r="AH25" s="82" t="inlineStr">
        <is>
          <t>AIRE</t>
        </is>
      </c>
      <c r="AI25" s="106" t="inlineStr">
        <is>
          <t>Afectación al ornato</t>
        </is>
      </c>
      <c r="AJ25" s="112" t="inlineStr">
        <is>
          <t>Perico</t>
        </is>
      </c>
      <c r="AK25" s="201">
        <f>VLOOKUP(AJ25,Hoja5!$H$1:$I$46,2,FALSE)</f>
        <v/>
      </c>
      <c r="AL25" s="100" t="n">
        <v>46035</v>
      </c>
      <c r="AM25" s="92" t="n">
        <v>46031</v>
      </c>
      <c r="AN25" s="101">
        <f>+AM25-AL25</f>
        <v/>
      </c>
      <c r="AO25" s="100" t="n">
        <v>46031</v>
      </c>
      <c r="AP25" s="101" t="inlineStr">
        <is>
          <t>Auto de archivo</t>
        </is>
      </c>
      <c r="AQ25" s="101" t="inlineStr">
        <is>
          <t>Juan Carlos Sánchez Vargas</t>
        </is>
      </c>
      <c r="AR25" s="227" t="n"/>
      <c r="AS25" s="119" t="n"/>
      <c r="AT25" s="124" t="inlineStr">
        <is>
          <t>Archivado</t>
        </is>
      </c>
      <c r="AU25" s="276" t="inlineStr">
        <is>
          <t>Jenifer Zapata Castro</t>
        </is>
      </c>
      <c r="AV25" s="82" t="n"/>
      <c r="AW25" s="102">
        <f>IF(OR(AND(TODAY()-AL25&lt;10,AV25="PQRS"),AND(TODAY()-AO25&lt;90,AV25="Persuasivo")),1,IF(AND(10&lt;=TODAY()-AL25,TODAY()-AL25&lt;15,AV25="PQRS"),2,IF(OR(AND(15&lt;=TODAY()-AL25,AV25="PQRS"),AND(90&lt;=TODAY()-AO25,AV25="Persuasivo")),3,"")))</f>
        <v/>
      </c>
      <c r="AX25" s="96" t="inlineStr">
        <is>
          <t>El radicado aparece posterior a la visita, ya que se atendio por solicitud de whatsApp, se envia auto archivo ya que no se evidencia afectación por moscas, solo se observa una gallinaza la cual es utilizada para abono en cultivo, las moscas son lo normal del sitio, sin ver afectación.</t>
        </is>
      </c>
      <c r="AY25" s="239">
        <f>IF(AU25=BA25,AY25,AY25&amp;" → "&amp;TEXT(AZ25,"dd/mm/aaaa")&amp;".- "&amp;AU25)</f>
        <v/>
      </c>
      <c r="AZ25" s="237">
        <f>IF(AU25=BA25,AZ25,NOW())</f>
        <v/>
      </c>
      <c r="BA25" s="242">
        <f>IF(AU25=BA25,BA25,AU25)</f>
        <v/>
      </c>
      <c r="BB25" s="245">
        <f>IF(AT25=BD25,BB25,BB25&amp;" → "&amp;TEXT(BC25,"dd/mm/aaaa")&amp;".- "&amp;AT25)</f>
        <v/>
      </c>
      <c r="BC25" s="247">
        <f>IF(AX25=BD25,BC25,NOW())</f>
        <v/>
      </c>
      <c r="BD25" s="246">
        <f>IF(AT25=BD25,BD25,AT25)</f>
        <v/>
      </c>
    </row>
    <row r="26" customFormat="1" s="121">
      <c r="A26" s="82" t="inlineStr">
        <is>
          <t>0025-2026</t>
        </is>
      </c>
      <c r="B26" s="99" t="n">
        <v>1936</v>
      </c>
      <c r="C26" s="105" t="inlineStr">
        <is>
          <t>Comunidad</t>
        </is>
      </c>
      <c r="D26" s="82" t="n"/>
      <c r="E26" s="106" t="n"/>
      <c r="F26" s="82" t="n"/>
      <c r="G26" s="82" t="n"/>
      <c r="H26" s="106" t="n"/>
      <c r="I26" s="82" t="n"/>
      <c r="J26" s="82" t="n"/>
      <c r="K26" s="106" t="n"/>
      <c r="L26" s="106" t="n"/>
      <c r="M26" s="106" t="n"/>
      <c r="N26" s="76">
        <f>CONCATENATE(D26," ",E26," ",F26," ",G26," ",H26," ",I26, " ",J26, " ",K26," ",L26," ",M26)</f>
        <v/>
      </c>
      <c r="O26" s="106" t="inlineStr">
        <is>
          <t>No reporta</t>
        </is>
      </c>
      <c r="P26" s="106" t="inlineStr">
        <is>
          <t>No reporta</t>
        </is>
      </c>
      <c r="Q26" s="106" t="n"/>
      <c r="R26" s="106" t="inlineStr">
        <is>
          <t>Carlos Arango</t>
        </is>
      </c>
      <c r="S26" s="126" t="inlineStr">
        <is>
          <t>CL</t>
        </is>
      </c>
      <c r="T26" s="128" t="n">
        <v>40</v>
      </c>
      <c r="U26" s="127" t="n"/>
      <c r="V26" s="127" t="inlineStr">
        <is>
          <t>SUR</t>
        </is>
      </c>
      <c r="W26" s="128" t="n">
        <v>23</v>
      </c>
      <c r="X26" s="127" t="inlineStr">
        <is>
          <t>A</t>
        </is>
      </c>
      <c r="Y26" s="127" t="n"/>
      <c r="Z26" s="128" t="n">
        <v>10</v>
      </c>
      <c r="AA26" s="128" t="n"/>
      <c r="AB26" s="128" t="n"/>
      <c r="AC26" s="76">
        <f>CONCATENATE(S26," ",T26,U26," ",V26," ",W26," ",X26," ",Y26," ",Z26," ",AA26," ",AB26)</f>
        <v/>
      </c>
      <c r="AD26" s="106" t="n">
        <v>70552230</v>
      </c>
      <c r="AE26" s="106" t="n">
        <v>3046576141</v>
      </c>
      <c r="AF26" s="106" t="inlineStr">
        <is>
          <t>No reporta</t>
        </is>
      </c>
      <c r="AG26" s="106" t="n"/>
      <c r="AH26" s="82" t="inlineStr">
        <is>
          <t>FAUNA DOMÉSTICA</t>
        </is>
      </c>
      <c r="AI26" s="106" t="inlineStr">
        <is>
          <t>Tenencia inadecuada de animales de compañía</t>
        </is>
      </c>
      <c r="AJ26" s="112" t="inlineStr">
        <is>
          <t>El Vallano</t>
        </is>
      </c>
      <c r="AK26" s="201">
        <f>VLOOKUP(AJ26,Hoja5!$H$1:$I$46,2,FALSE)</f>
        <v/>
      </c>
      <c r="AL26" s="100" t="n">
        <v>46038</v>
      </c>
      <c r="AM26" s="92" t="n">
        <v>46038</v>
      </c>
      <c r="AN26" s="101">
        <f>+AM26-AL26</f>
        <v/>
      </c>
      <c r="AO26" s="100" t="n">
        <v>46044</v>
      </c>
      <c r="AP26" s="101" t="inlineStr">
        <is>
          <t>Auto de archivo</t>
        </is>
      </c>
      <c r="AQ26" s="101" t="inlineStr">
        <is>
          <t>Juan Carlos Sánchez Vargas</t>
        </is>
      </c>
      <c r="AR26" s="278" t="n"/>
      <c r="AS26" s="250" t="n"/>
      <c r="AT26" s="285" t="inlineStr">
        <is>
          <t>Archivado</t>
        </is>
      </c>
      <c r="AU26" s="276" t="inlineStr">
        <is>
          <t>Jenifer Zapata Castro</t>
        </is>
      </c>
      <c r="AV26" s="82" t="n"/>
      <c r="AW26" s="102">
        <f>IF(OR(AND(TODAY()-AL26&lt;10,AV26="PQRS"),AND(TODAY()-AO26&lt;90,AV26="Persuasivo")),1,IF(AND(10&lt;=TODAY()-AL26,TODAY()-AL26&lt;15,AV26="PQRS"),2,IF(OR(AND(15&lt;=TODAY()-AL26,AV26="PQRS"),AND(90&lt;=TODAY()-AO26,AV26="Persuasivo")),3,"")))</f>
        <v/>
      </c>
      <c r="AX26" s="96" t="n"/>
      <c r="AY26" s="239">
        <f>IF(AU26=BA26,AY26,AY26&amp;" → "&amp;TEXT(AZ26,"dd/mm/aaaa")&amp;".- "&amp;AU26)</f>
        <v/>
      </c>
      <c r="AZ26" s="237">
        <f>IF(AU26=BA26,AZ26,NOW())</f>
        <v/>
      </c>
      <c r="BA26" s="242">
        <f>IF(AU26=BA26,BA26,AU26)</f>
        <v/>
      </c>
      <c r="BB26" s="245">
        <f>IF(AT26=BD26,BB26,BB26&amp;" → "&amp;TEXT(BC26,"dd/mm/aaaa")&amp;".- "&amp;AT26)</f>
        <v/>
      </c>
      <c r="BC26" s="247">
        <f>IF(AX26=BD26,BC26,NOW())</f>
        <v/>
      </c>
      <c r="BD26" s="246">
        <f>IF(AT26=BD26,BD26,AT26)</f>
        <v/>
      </c>
    </row>
    <row r="27" customFormat="1" s="121">
      <c r="A27" s="82" t="inlineStr">
        <is>
          <t>0026-2026</t>
        </is>
      </c>
      <c r="B27" s="99" t="n">
        <v>1930</v>
      </c>
      <c r="C27" s="124" t="inlineStr">
        <is>
          <t>Comunidad</t>
        </is>
      </c>
      <c r="D27" s="82" t="n"/>
      <c r="E27" s="106" t="n"/>
      <c r="F27" s="82" t="n"/>
      <c r="G27" s="82" t="n"/>
      <c r="H27" s="106" t="n"/>
      <c r="I27" s="82" t="n"/>
      <c r="J27" s="82" t="n"/>
      <c r="K27" s="106" t="n"/>
      <c r="L27" s="106" t="n"/>
      <c r="M27" s="106" t="n"/>
      <c r="N27" s="76">
        <f>CONCATENATE(D27," ",E27," ",F27," ",G27," ",H27," ",I27, " ",J27, " ",K27," ",L27," ",M27)</f>
        <v/>
      </c>
      <c r="O27" s="106" t="inlineStr">
        <is>
          <t>No reporta</t>
        </is>
      </c>
      <c r="P27" s="226" t="inlineStr">
        <is>
          <t>No reporta</t>
        </is>
      </c>
      <c r="Q27" s="70" t="n"/>
      <c r="R27" s="106" t="inlineStr">
        <is>
          <t>Arturo Pineda</t>
        </is>
      </c>
      <c r="S27" s="126" t="inlineStr">
        <is>
          <t>CL</t>
        </is>
      </c>
      <c r="T27" s="128" t="n">
        <v>39</v>
      </c>
      <c r="U27" s="127" t="n"/>
      <c r="V27" s="127" t="inlineStr">
        <is>
          <t>SUR</t>
        </is>
      </c>
      <c r="W27" s="128" t="n">
        <v>45</v>
      </c>
      <c r="X27" s="127" t="inlineStr">
        <is>
          <t>B</t>
        </is>
      </c>
      <c r="Y27" s="127" t="n"/>
      <c r="Z27" s="128" t="n">
        <v>24</v>
      </c>
      <c r="AA27" s="128" t="n"/>
      <c r="AB27" s="128" t="n"/>
      <c r="AC27" s="76">
        <f>CONCATENATE(S27," ",T27,U27," ",V27," ",W27," ",X27," ",Y27," ",Z27," ",AA27," ",AB27)</f>
        <v/>
      </c>
      <c r="AD27" s="106" t="inlineStr">
        <is>
          <t>No reporta</t>
        </is>
      </c>
      <c r="AE27" s="106" t="n">
        <v>3012020651</v>
      </c>
      <c r="AF27" s="106" t="inlineStr">
        <is>
          <t>No reporta</t>
        </is>
      </c>
      <c r="AG27" s="106" t="n"/>
      <c r="AH27" s="82" t="inlineStr">
        <is>
          <t>SUELO</t>
        </is>
      </c>
      <c r="AI27" s="106" t="inlineStr">
        <is>
          <t xml:space="preserve">Acumulación de escombros en el espacio publico </t>
        </is>
      </c>
      <c r="AJ27" s="112" t="inlineStr">
        <is>
          <t>Alcalá</t>
        </is>
      </c>
      <c r="AK27" s="201">
        <f>VLOOKUP(AJ27,Hoja5!$H$1:$I$46,2,FALSE)</f>
        <v/>
      </c>
      <c r="AL27" s="100" t="n">
        <v>46038</v>
      </c>
      <c r="AM27" s="92" t="n">
        <v>46037</v>
      </c>
      <c r="AN27" s="101">
        <f>+AM27-AL27</f>
        <v/>
      </c>
      <c r="AO27" s="100" t="n">
        <v>46045</v>
      </c>
      <c r="AP27" s="101" t="inlineStr">
        <is>
          <t>Auto de archivo</t>
        </is>
      </c>
      <c r="AQ27" s="101" t="inlineStr">
        <is>
          <t>Juan Carlos Sánchez Vargas</t>
        </is>
      </c>
      <c r="AR27" s="227" t="n"/>
      <c r="AS27" s="119" t="n"/>
      <c r="AT27" s="124" t="inlineStr">
        <is>
          <t>Archivado</t>
        </is>
      </c>
      <c r="AU27" s="276" t="inlineStr">
        <is>
          <t>Jenifer Zapata Castro</t>
        </is>
      </c>
      <c r="AV27" s="82" t="n"/>
      <c r="AW27" s="102">
        <f>IF(OR(AND(TODAY()-AL27&lt;10,AV27="PQRS"),AND(TODAY()-AO27&lt;90,AV27="Persuasivo")),1,IF(AND(10&lt;=TODAY()-AL27,TODAY()-AL27&lt;15,AV27="PQRS"),2,IF(OR(AND(15&lt;=TODAY()-AL27,AV27="PQRS"),AND(90&lt;=TODAY()-AO27,AV27="Persuasivo")),3,"")))</f>
        <v/>
      </c>
      <c r="AX27" s="96" t="n"/>
      <c r="AY27" s="239">
        <f>IF(AU27=BA27,AY27,AY27&amp;" → "&amp;TEXT(AZ27,"dd/mm/aaaa")&amp;".- "&amp;AU27)</f>
        <v/>
      </c>
      <c r="AZ27" s="237">
        <f>IF(AU27=BA27,AZ27,NOW())</f>
        <v/>
      </c>
      <c r="BA27" s="242">
        <f>IF(AU27=BA27,BA27,AU27)</f>
        <v/>
      </c>
      <c r="BB27" s="245">
        <f>IF(AT27=BD27,BB27,BB27&amp;" → "&amp;TEXT(BC27,"dd/mm/aaaa")&amp;".- "&amp;AT27)</f>
        <v/>
      </c>
      <c r="BC27" s="247">
        <f>IF(AX27=BD27,BC27,NOW())</f>
        <v/>
      </c>
      <c r="BD27" s="246">
        <f>IF(AT27=BD27,BD27,AT27)</f>
        <v/>
      </c>
    </row>
    <row r="28" customFormat="1" s="121">
      <c r="A28" s="82" t="inlineStr">
        <is>
          <t>0028-2026</t>
        </is>
      </c>
      <c r="B28" s="99" t="n">
        <v>1928</v>
      </c>
      <c r="C28" s="124" t="inlineStr">
        <is>
          <t>De oficio</t>
        </is>
      </c>
      <c r="D28" s="82" t="n"/>
      <c r="E28" s="106" t="n"/>
      <c r="F28" s="82" t="n"/>
      <c r="G28" s="82" t="n"/>
      <c r="H28" s="106" t="n"/>
      <c r="I28" s="82" t="n"/>
      <c r="J28" s="82" t="n"/>
      <c r="K28" s="106" t="n"/>
      <c r="L28" s="106" t="n"/>
      <c r="M28" s="106" t="n"/>
      <c r="N28" s="76">
        <f>CONCATENATE(D29," ",E29," ",F29," ",G29," ",H29," ",I29, " ",J29, " ",K29," ",L29," ",M29)</f>
        <v/>
      </c>
      <c r="O28" s="106" t="inlineStr">
        <is>
          <t>No reporta</t>
        </is>
      </c>
      <c r="P28" s="106" t="inlineStr">
        <is>
          <t>No reporta</t>
        </is>
      </c>
      <c r="Q28" s="106" t="n"/>
      <c r="R28" s="106" t="inlineStr">
        <is>
          <t>Club Canino</t>
        </is>
      </c>
      <c r="S28" s="126" t="inlineStr">
        <is>
          <t>CL</t>
        </is>
      </c>
      <c r="T28" s="128" t="n">
        <v>36</v>
      </c>
      <c r="U28" s="127" t="inlineStr">
        <is>
          <t>D</t>
        </is>
      </c>
      <c r="V28" s="127" t="inlineStr">
        <is>
          <t>SUR</t>
        </is>
      </c>
      <c r="W28" s="128" t="n">
        <v>23</v>
      </c>
      <c r="X28" s="127" t="n"/>
      <c r="Y28" s="127" t="n"/>
      <c r="Z28" s="128" t="n">
        <v>7</v>
      </c>
      <c r="AA28" s="128" t="n"/>
      <c r="AB28" s="128" t="n">
        <v>102</v>
      </c>
      <c r="AC28" s="76">
        <f>CONCATENATE(S29," ",T29,U29," ",V29," ",W29," ",X29," ",Y29," ",Z29," ",AA29," ",AB29)</f>
        <v/>
      </c>
      <c r="AD28" s="106" t="inlineStr">
        <is>
          <t>No reporta</t>
        </is>
      </c>
      <c r="AE28" s="106" t="n">
        <v>3107479269</v>
      </c>
      <c r="AF28" s="106" t="inlineStr">
        <is>
          <t>No reporta</t>
        </is>
      </c>
      <c r="AG28" s="106" t="n"/>
      <c r="AH28" s="95" t="inlineStr">
        <is>
          <t>HÍDRICO</t>
        </is>
      </c>
      <c r="AI28" s="225" t="inlineStr">
        <is>
          <t>Descarga inadecuada de aguas residuales o sin cumplimiento de requisitos</t>
        </is>
      </c>
      <c r="AJ28" s="170" t="inlineStr">
        <is>
          <t>El Escobero</t>
        </is>
      </c>
      <c r="AK28" s="203">
        <f>VLOOKUP(AJ29,Hoja5!$H$1:$I$46,2,FALSE)</f>
        <v/>
      </c>
      <c r="AL28" s="204" t="n">
        <v>46035</v>
      </c>
      <c r="AM28" s="92" t="n">
        <v>46035</v>
      </c>
      <c r="AN28" s="101">
        <f>+AM29-AL29</f>
        <v/>
      </c>
      <c r="AO28" s="92" t="n">
        <v>46035</v>
      </c>
      <c r="AP28" s="101" t="inlineStr">
        <is>
          <t>Visitas patrulleros</t>
        </is>
      </c>
      <c r="AQ28" s="101" t="inlineStr">
        <is>
          <t>Sebastian Rodas Lopez</t>
        </is>
      </c>
      <c r="AR28" s="227" t="n"/>
      <c r="AS28" s="119" t="n"/>
      <c r="AT28" s="124" t="inlineStr">
        <is>
          <t>Verificación</t>
        </is>
      </c>
      <c r="AU28" s="94" t="inlineStr">
        <is>
          <t>Laura Bautista Barroso</t>
        </is>
      </c>
      <c r="AV28" s="82" t="n"/>
      <c r="AW28" s="102">
        <f>IF(OR(AND(TODAY()-AL29&lt;10,AV29="PQRS"),AND(TODAY()-AO29&lt;90,AV29="Persuasivo")),1,IF(AND(10&lt;=TODAY()-AL29,TODAY()-AL29&lt;15,AV29="PQRS"),2,IF(OR(AND(15&lt;=TODAY()-AL29,AV29="PQRS"),AND(90&lt;=TODAY()-AO29,AV29="Persuasivo")),3,"")))</f>
        <v/>
      </c>
      <c r="AX28" s="96" t="n"/>
      <c r="AY28" s="239">
        <f>IF(AU29=BA29,AY29,AY29&amp;" → "&amp;TEXT(AZ29,"dd/mm/aaaa")&amp;".- "&amp;AU29)</f>
        <v/>
      </c>
      <c r="AZ28" s="237">
        <f>IF(AU29=BA29,AZ29,NOW())</f>
        <v/>
      </c>
      <c r="BA28" s="242">
        <f>IF(AU29=BA29,BA29,AU29)</f>
        <v/>
      </c>
      <c r="BB28" s="245">
        <f>IF(AT29=BD29,BB29,BB29&amp;" → "&amp;TEXT(BC29,"dd/mm/aaaa")&amp;".- "&amp;AT29)</f>
        <v/>
      </c>
      <c r="BC28" s="247">
        <f>IF(AX29=BD29,BC29,NOW())</f>
        <v/>
      </c>
      <c r="BD28" s="246">
        <f>IF(AT29=BD29,BD29,AT29)</f>
        <v/>
      </c>
    </row>
    <row r="29" customFormat="1" s="121">
      <c r="A29" s="82" t="inlineStr">
        <is>
          <t>0029-2026</t>
        </is>
      </c>
      <c r="B29" s="99" t="n">
        <v>2111</v>
      </c>
      <c r="C29" s="124" t="inlineStr">
        <is>
          <t>Comunidad lemont 1</t>
        </is>
      </c>
      <c r="D29" s="82" t="n"/>
      <c r="E29" s="106" t="n"/>
      <c r="F29" s="82" t="n"/>
      <c r="G29" s="82" t="n"/>
      <c r="H29" s="106" t="n"/>
      <c r="I29" s="82" t="n"/>
      <c r="J29" s="82" t="n"/>
      <c r="K29" s="106" t="n"/>
      <c r="L29" s="106" t="n"/>
      <c r="M29" s="106" t="n"/>
      <c r="N29" s="76">
        <f>CONCATENATE(D30," ",E30," ",F30," ",G30," ",H30," ",I30, " ",J30, " ",K30," ",L30," ",M30)</f>
        <v/>
      </c>
      <c r="O29" s="106" t="inlineStr">
        <is>
          <t>No reporta</t>
        </is>
      </c>
      <c r="P29" s="106" t="inlineStr">
        <is>
          <t>No reporta</t>
        </is>
      </c>
      <c r="Q29" s="106" t="n"/>
      <c r="R29" s="106" t="inlineStr">
        <is>
          <t>Por deteminar</t>
        </is>
      </c>
      <c r="S29" s="126" t="n"/>
      <c r="T29" s="128" t="n"/>
      <c r="U29" s="127" t="n"/>
      <c r="V29" s="127" t="n"/>
      <c r="W29" s="128" t="n"/>
      <c r="X29" s="127" t="n"/>
      <c r="Y29" s="127" t="n"/>
      <c r="Z29" s="128" t="n"/>
      <c r="AA29" s="128" t="n"/>
      <c r="AB29" s="128" t="n"/>
      <c r="AC29" s="76" t="inlineStr">
        <is>
          <t>Lemont 2</t>
        </is>
      </c>
      <c r="AD29" s="106" t="inlineStr">
        <is>
          <t>No reporta</t>
        </is>
      </c>
      <c r="AE29" s="106" t="inlineStr">
        <is>
          <t>No reporta</t>
        </is>
      </c>
      <c r="AF29" s="112" t="inlineStr">
        <is>
          <t>No reporta</t>
        </is>
      </c>
      <c r="AG29" s="112" t="n"/>
      <c r="AH29" s="114" t="inlineStr">
        <is>
          <t>FAUNA DOMÉSTICA</t>
        </is>
      </c>
      <c r="AI29" s="205" t="inlineStr">
        <is>
          <t>Tenencia inadecuada de animales de compañía</t>
        </is>
      </c>
      <c r="AJ29" s="171" t="inlineStr">
        <is>
          <t>Las Palmas</t>
        </is>
      </c>
      <c r="AK29" s="206">
        <f>VLOOKUP(AJ30,Hoja5!$H$1:$I$46,2,FALSE)</f>
        <v/>
      </c>
      <c r="AL29" s="135" t="n">
        <v>46041</v>
      </c>
      <c r="AM29" s="160" t="n">
        <v>46149</v>
      </c>
      <c r="AN29" s="101">
        <f>+AM30-AL30</f>
        <v/>
      </c>
      <c r="AO29" s="100" t="n">
        <v>46149</v>
      </c>
      <c r="AP29" s="101" t="inlineStr">
        <is>
          <t>Visitas patrulleros</t>
        </is>
      </c>
      <c r="AQ29" s="101" t="inlineStr">
        <is>
          <t>Laura Bautista Barroso</t>
        </is>
      </c>
      <c r="AR29" s="227" t="n"/>
      <c r="AS29" s="119" t="n"/>
      <c r="AT29" s="124" t="inlineStr">
        <is>
          <t>Auto de archivo</t>
        </is>
      </c>
      <c r="AU29" s="94" t="inlineStr">
        <is>
          <t>Juan Carlos Sánchez Vargas</t>
        </is>
      </c>
      <c r="AV29" s="82" t="n"/>
      <c r="AW29" s="102">
        <f>IF(OR(AND(TODAY()-AL30&lt;10,AV30="PQRS"),AND(TODAY()-AO30&lt;90,AV30="Persuasivo")),1,IF(AND(10&lt;=TODAY()-AL30,TODAY()-AL30&lt;15,AV30="PQRS"),2,IF(OR(AND(15&lt;=TODAY()-AL30,AV30="PQRS"),AND(90&lt;=TODAY()-AO30,AV30="Persuasivo")),3,"")))</f>
        <v/>
      </c>
      <c r="AX29" s="96" t="n"/>
      <c r="AY29" s="239">
        <f>IF(AU30=BA30,AY30,AY30&amp;" → "&amp;TEXT(AZ30,"dd/mm/aaaa")&amp;".- "&amp;AU30)</f>
        <v/>
      </c>
      <c r="AZ29" s="237">
        <f>IF(AU30=BA30,AZ30,NOW())</f>
        <v/>
      </c>
      <c r="BA29" s="242">
        <f>IF(AU30=BA30,BA30,AU30)</f>
        <v/>
      </c>
      <c r="BB29" s="245">
        <f>IF(AT30=BD30,BB30,BB30&amp;" → "&amp;TEXT(BC30,"dd/mm/aaaa")&amp;".- "&amp;AT30)</f>
        <v/>
      </c>
      <c r="BC29" s="247">
        <f>IF(AX30=BD30,BC30,NOW())</f>
        <v/>
      </c>
      <c r="BD29" s="246">
        <f>IF(AT30=BD30,BD30,AT30)</f>
        <v/>
      </c>
    </row>
    <row r="30" customFormat="1" s="121">
      <c r="A30" s="82" t="inlineStr">
        <is>
          <t>0030-2026</t>
        </is>
      </c>
      <c r="B30" s="228" t="inlineStr">
        <is>
          <t>2268 -2345</t>
        </is>
      </c>
      <c r="C30" s="124" t="inlineStr">
        <is>
          <t>Policia Nacional</t>
        </is>
      </c>
      <c r="D30" s="82" t="n"/>
      <c r="E30" s="106" t="n"/>
      <c r="F30" s="82" t="n"/>
      <c r="G30" s="82" t="n"/>
      <c r="H30" s="106" t="n"/>
      <c r="I30" s="82" t="n"/>
      <c r="J30" s="82" t="n"/>
      <c r="K30" s="106" t="n"/>
      <c r="L30" s="106" t="n"/>
      <c r="M30" s="106" t="n"/>
      <c r="N30" s="76" t="n"/>
      <c r="O30" s="106" t="inlineStr">
        <is>
          <t>No reporta</t>
        </is>
      </c>
      <c r="P30" s="106" t="inlineStr">
        <is>
          <t>No reporta</t>
        </is>
      </c>
      <c r="Q30" s="106" t="n"/>
      <c r="R30" s="106" t="inlineStr">
        <is>
          <t>Juan David Arango Castaño</t>
        </is>
      </c>
      <c r="S30" s="126" t="inlineStr">
        <is>
          <t>KR</t>
        </is>
      </c>
      <c r="T30" s="128" t="n">
        <v>27</v>
      </c>
      <c r="U30" s="127" t="n"/>
      <c r="V30" s="127" t="n"/>
      <c r="W30" s="128" t="n">
        <v>34</v>
      </c>
      <c r="X30" s="127" t="inlineStr">
        <is>
          <t>DD</t>
        </is>
      </c>
      <c r="Y30" s="127" t="inlineStr">
        <is>
          <t>SUR</t>
        </is>
      </c>
      <c r="Z30" s="128" t="n">
        <v>52</v>
      </c>
      <c r="AA30" s="128" t="n"/>
      <c r="AB30" s="128" t="n"/>
      <c r="AC30" s="76">
        <f>CONCATENATE(S31," ",T31,U31," ",V31," ",W31," ",X31," ",Y31," ",Z31," ",AA31," ",AB31)</f>
        <v/>
      </c>
      <c r="AD30" s="106" t="n">
        <v>1035862843</v>
      </c>
      <c r="AE30" s="106" t="n">
        <v>3023889718</v>
      </c>
      <c r="AF30" s="106" t="inlineStr">
        <is>
          <t>No reporta</t>
        </is>
      </c>
      <c r="AG30" s="106" t="n"/>
      <c r="AH30" s="82" t="inlineStr">
        <is>
          <t>AIRE</t>
        </is>
      </c>
      <c r="AI30" s="150" t="inlineStr">
        <is>
          <t>Afectaciones por ruido</t>
        </is>
      </c>
      <c r="AJ30" s="172" t="inlineStr">
        <is>
          <t>El Chocho</t>
        </is>
      </c>
      <c r="AK30" s="200">
        <f>VLOOKUP(AJ31,Hoja5!$H$1:$I$46,2,FALSE)</f>
        <v/>
      </c>
      <c r="AL30" s="110" t="n">
        <v>46041</v>
      </c>
      <c r="AM30" s="110" t="n"/>
      <c r="AN30" s="101">
        <f>+AM31-AL31</f>
        <v/>
      </c>
      <c r="AO30" s="110" t="n"/>
      <c r="AP30" s="101" t="n"/>
      <c r="AQ30" s="101" t="n"/>
      <c r="AR30" s="227" t="n"/>
      <c r="AS30" s="119" t="inlineStr">
        <is>
          <t>Alexandra Uribe Alzate</t>
        </is>
      </c>
      <c r="AT30" s="124" t="inlineStr">
        <is>
          <t xml:space="preserve">Auto de inicio </t>
        </is>
      </c>
      <c r="AU30" s="101" t="inlineStr">
        <is>
          <t>Alexandra Uribe Alzate</t>
        </is>
      </c>
      <c r="AV30" s="82" t="n"/>
      <c r="AW30" s="102">
        <f>IF(OR(AND(TODAY()-AL31&lt;10,AV31="PQRS"),AND(TODAY()-AO31&lt;90,AV31="Persuasivo")),1,IF(AND(10&lt;=TODAY()-AL31,TODAY()-AL31&lt;15,AV31="PQRS"),2,IF(OR(AND(15&lt;=TODAY()-AL31,AV31="PQRS"),AND(90&lt;=TODAY()-AO31,AV31="Persuasivo")),3,"")))</f>
        <v/>
      </c>
      <c r="AX30" s="96" t="n"/>
      <c r="AY30" s="239">
        <f>IF(AU31=BA31,AY31,AY31&amp;" → "&amp;TEXT(AZ31,"dd/mm/aaaa")&amp;".- "&amp;AU31)</f>
        <v/>
      </c>
      <c r="AZ30" s="237">
        <f>IF(AU31=BA31,AZ31,NOW())</f>
        <v/>
      </c>
      <c r="BA30" s="242">
        <f>IF(AU31=BA31,BA31,AU31)</f>
        <v/>
      </c>
      <c r="BB30" s="245">
        <f>IF(AT31=BD31,BB31,BB31&amp;" → "&amp;TEXT(BC31,"dd/mm/aaaa")&amp;".- "&amp;AT31)</f>
        <v/>
      </c>
      <c r="BC30" s="247">
        <f>IF(AX31=BD31,BC31,NOW())</f>
        <v/>
      </c>
      <c r="BD30" s="246">
        <f>IF(AT31=BD31,BD31,AT31)</f>
        <v/>
      </c>
    </row>
    <row r="31">
      <c r="A31" s="82" t="inlineStr">
        <is>
          <t>0031-2026</t>
        </is>
      </c>
      <c r="B31" s="99" t="n">
        <v>2266</v>
      </c>
      <c r="C31" s="105" t="inlineStr">
        <is>
          <t>Comunidad</t>
        </is>
      </c>
      <c r="D31" s="82" t="n"/>
      <c r="E31" s="106" t="n"/>
      <c r="F31" s="82" t="n"/>
      <c r="G31" s="82" t="n"/>
      <c r="H31" s="106" t="n"/>
      <c r="I31" s="82" t="n"/>
      <c r="J31" s="82" t="n"/>
      <c r="K31" s="106" t="n"/>
      <c r="L31" s="106" t="n"/>
      <c r="M31" s="106" t="n"/>
      <c r="N31" s="76">
        <f>CONCATENATE(D32," ",E32," ",F32," ",G32," ",H32," ",I32, " ",J32, " ",K32," ",L32," ",M32)</f>
        <v/>
      </c>
      <c r="O31" s="106" t="inlineStr">
        <is>
          <t>No reporta</t>
        </is>
      </c>
      <c r="P31" s="106" t="inlineStr">
        <is>
          <t>No reporta</t>
        </is>
      </c>
      <c r="Q31" s="106" t="n"/>
      <c r="R31" s="106" t="inlineStr">
        <is>
          <t>Leopoldo</t>
        </is>
      </c>
      <c r="S31" s="126" t="inlineStr">
        <is>
          <t>KR</t>
        </is>
      </c>
      <c r="T31" s="128" t="n">
        <v>37</v>
      </c>
      <c r="U31" s="127" t="n"/>
      <c r="V31" s="127" t="n"/>
      <c r="W31" s="128" t="n">
        <v>39</v>
      </c>
      <c r="X31" s="127" t="n"/>
      <c r="Y31" s="127" t="inlineStr">
        <is>
          <t>SUR</t>
        </is>
      </c>
      <c r="Z31" s="128" t="n">
        <v>15</v>
      </c>
      <c r="AA31" s="128" t="n"/>
      <c r="AB31" s="128" t="n"/>
      <c r="AC31" s="76">
        <f>CONCATENATE(S32," ",T32,U32," ",V32," ",W32," ",X32," ",Y32," ",Z32," ",AA32," ",AB32)</f>
        <v/>
      </c>
      <c r="AD31" s="106" t="inlineStr">
        <is>
          <t>No reporta</t>
        </is>
      </c>
      <c r="AE31" s="106" t="inlineStr">
        <is>
          <t>No reporta</t>
        </is>
      </c>
      <c r="AF31" s="106" t="inlineStr">
        <is>
          <t>No reporta</t>
        </is>
      </c>
      <c r="AG31" s="106" t="n"/>
      <c r="AH31" s="82" t="inlineStr">
        <is>
          <t>FLORA</t>
        </is>
      </c>
      <c r="AI31" s="106" t="inlineStr">
        <is>
          <t>Afectación a individuos arboreos</t>
        </is>
      </c>
      <c r="AJ31" s="112" t="inlineStr">
        <is>
          <t>Mesa</t>
        </is>
      </c>
      <c r="AK31" s="201">
        <f>VLOOKUP(AJ32,Hoja5!$H$1:$I$46,2,FALSE)</f>
        <v/>
      </c>
      <c r="AL31" s="110" t="n">
        <v>46041</v>
      </c>
      <c r="AM31" s="92" t="n">
        <v>46041</v>
      </c>
      <c r="AN31" s="101">
        <f>+AM32-AL32</f>
        <v/>
      </c>
      <c r="AO31" s="100" t="n">
        <v>46044</v>
      </c>
      <c r="AP31" s="101" t="inlineStr">
        <is>
          <t>Auto de archivo</t>
        </is>
      </c>
      <c r="AQ31" s="101" t="inlineStr">
        <is>
          <t>Juan Carlos Sánchez Vargas</t>
        </is>
      </c>
      <c r="AR31" s="278" t="n"/>
      <c r="AS31" s="250" t="n"/>
      <c r="AT31" s="285" t="inlineStr">
        <is>
          <t>Archivado</t>
        </is>
      </c>
      <c r="AU31" s="276" t="inlineStr">
        <is>
          <t>Jenifer Zapata Castro</t>
        </is>
      </c>
      <c r="AV31" s="82" t="n"/>
      <c r="AW31" s="102">
        <f>IF(OR(AND(TODAY()-AL32&lt;10,AV32="PQRS"),AND(TODAY()-AO32&lt;90,AV32="Persuasivo")),1,IF(AND(10&lt;=TODAY()-AL32,TODAY()-AL32&lt;15,AV32="PQRS"),2,IF(OR(AND(15&lt;=TODAY()-AL32,AV32="PQRS"),AND(90&lt;=TODAY()-AO32,AV32="Persuasivo")),3,"")))</f>
        <v/>
      </c>
      <c r="AX31" s="96" t="n"/>
      <c r="AY31" s="239">
        <f>IF(AU32=BA32,AY32,AY32&amp;" → "&amp;TEXT(AZ32,"dd/mm/aaaa")&amp;".- "&amp;AU32)</f>
        <v/>
      </c>
      <c r="AZ31" s="237">
        <f>IF(AU32=BA32,AZ32,NOW())</f>
        <v/>
      </c>
      <c r="BA31" s="242">
        <f>IF(AU32=BA32,BA32,AU32)</f>
        <v/>
      </c>
      <c r="BB31" s="245">
        <f>IF(AT32=BD32,BB32,BB32&amp;" → "&amp;TEXT(BC32,"dd/mm/aaaa")&amp;".- "&amp;AT32)</f>
        <v/>
      </c>
      <c r="BC31" s="247">
        <f>IF(AX32=BD32,BC32,NOW())</f>
        <v/>
      </c>
      <c r="BD31" s="246">
        <f>IF(AT32=BD32,BD32,AT32)</f>
        <v/>
      </c>
    </row>
    <row r="32">
      <c r="A32" s="82" t="inlineStr">
        <is>
          <t>0032-2026</t>
        </is>
      </c>
      <c r="B32" s="99" t="n">
        <v>2267</v>
      </c>
      <c r="C32" s="124" t="inlineStr">
        <is>
          <t>Comunidad</t>
        </is>
      </c>
      <c r="D32" s="82" t="n"/>
      <c r="E32" s="106" t="n"/>
      <c r="F32" s="82" t="n"/>
      <c r="G32" s="82" t="n"/>
      <c r="H32" s="106" t="n"/>
      <c r="I32" s="82" t="n"/>
      <c r="J32" s="82" t="n"/>
      <c r="K32" s="106" t="n"/>
      <c r="L32" s="106" t="n"/>
      <c r="M32" s="106" t="n"/>
      <c r="N32" s="76">
        <f>CONCATENATE(D33," ",E33," ",F33," ",G33," ",H33," ",I33, " ",J33, " ",K33," ",L33," ",M33)</f>
        <v/>
      </c>
      <c r="O32" s="106" t="inlineStr">
        <is>
          <t>No reporta</t>
        </is>
      </c>
      <c r="P32" s="106" t="inlineStr">
        <is>
          <t>No reporta</t>
        </is>
      </c>
      <c r="Q32" s="106" t="n"/>
      <c r="R32" s="106" t="inlineStr">
        <is>
          <t>Lina Maria Tres Palacios Barrientos</t>
        </is>
      </c>
      <c r="S32" s="126" t="inlineStr">
        <is>
          <t>CL</t>
        </is>
      </c>
      <c r="T32" s="128" t="n">
        <v>48</v>
      </c>
      <c r="U32" s="127" t="n"/>
      <c r="V32" s="127" t="inlineStr">
        <is>
          <t>SUR</t>
        </is>
      </c>
      <c r="W32" s="128" t="n">
        <v>39</v>
      </c>
      <c r="X32" s="127" t="inlineStr">
        <is>
          <t>B</t>
        </is>
      </c>
      <c r="Y32" s="127" t="n"/>
      <c r="Z32" s="128" t="n">
        <v>27</v>
      </c>
      <c r="AA32" s="128" t="n"/>
      <c r="AB32" s="128" t="n"/>
      <c r="AC32" s="76">
        <f>CONCATENATE(S33," ",T33,U33," ",V33," ",W33," ",X33," ",Y33," ",Z33," ",AA33," ",AB33)</f>
        <v/>
      </c>
      <c r="AD32" s="106" t="inlineStr">
        <is>
          <t>No reporta</t>
        </is>
      </c>
      <c r="AE32" s="106" t="inlineStr">
        <is>
          <t>No reporta</t>
        </is>
      </c>
      <c r="AF32" s="106" t="inlineStr">
        <is>
          <t>No reporta</t>
        </is>
      </c>
      <c r="AG32" s="106" t="n"/>
      <c r="AH32" s="82" t="inlineStr">
        <is>
          <t>FAUNA SILVESTRE</t>
        </is>
      </c>
      <c r="AI32" s="106" t="inlineStr">
        <is>
          <t>Disposición inadecuada de residuos sólidos en horas, dias y lugares no autorizados</t>
        </is>
      </c>
      <c r="AJ32" s="112" t="inlineStr">
        <is>
          <t>El Trianón</t>
        </is>
      </c>
      <c r="AK32" s="201">
        <f>VLOOKUP(AJ33,Hoja5!$H$1:$I$46,2,FALSE)</f>
        <v/>
      </c>
      <c r="AL32" s="110" t="n">
        <v>46041</v>
      </c>
      <c r="AM32" s="92" t="n">
        <v>46043</v>
      </c>
      <c r="AN32" s="101">
        <f>+AM33-AL33</f>
        <v/>
      </c>
      <c r="AO32" s="100" t="n">
        <v>46065</v>
      </c>
      <c r="AP32" s="101" t="inlineStr">
        <is>
          <t>Auto de archivo</t>
        </is>
      </c>
      <c r="AQ32" s="101" t="inlineStr">
        <is>
          <t>Juan Carlos Sánchez Vargas</t>
        </is>
      </c>
      <c r="AR32" s="227" t="n"/>
      <c r="AS32" s="119" t="n"/>
      <c r="AT32" s="124" t="inlineStr">
        <is>
          <t>Archivado</t>
        </is>
      </c>
      <c r="AU32" s="276" t="inlineStr">
        <is>
          <t>Jenifer Zapata Castro</t>
        </is>
      </c>
      <c r="AV32" s="82" t="n"/>
      <c r="AW32" s="102">
        <f>IF(OR(AND(TODAY()-AL33&lt;10,AV33="PQRS"),AND(TODAY()-AO33&lt;90,AV33="Persuasivo")),1,IF(AND(10&lt;=TODAY()-AL33,TODAY()-AL33&lt;15,AV33="PQRS"),2,IF(OR(AND(15&lt;=TODAY()-AL33,AV33="PQRS"),AND(90&lt;=TODAY()-AO33,AV33="Persuasivo")),3,"")))</f>
        <v/>
      </c>
      <c r="AX32" s="96" t="n"/>
      <c r="AY32" s="239">
        <f>IF(AU33=BA33,AY33,AY33&amp;" → "&amp;TEXT(AZ33,"dd/mm/aaaa")&amp;".- "&amp;AU33)</f>
        <v/>
      </c>
      <c r="AZ32" s="237">
        <f>IF(AU33=BA33,AZ33,NOW())</f>
        <v/>
      </c>
      <c r="BA32" s="242">
        <f>IF(AU33=BA33,BA33,AU33)</f>
        <v/>
      </c>
      <c r="BB32" s="245">
        <f>IF(AT33=BD33,BB33,BB33&amp;" → "&amp;TEXT(BC33,"dd/mm/aaaa")&amp;".- "&amp;AT33)</f>
        <v/>
      </c>
      <c r="BC32" s="247">
        <f>IF(AX33=BD33,BC33,NOW())</f>
        <v/>
      </c>
      <c r="BD32" s="246">
        <f>IF(AT33=BD33,BD33,AT33)</f>
        <v/>
      </c>
    </row>
    <row r="33" customFormat="1" s="121">
      <c r="A33" s="82" t="inlineStr">
        <is>
          <t>0033-2026</t>
        </is>
      </c>
      <c r="B33" s="99" t="n">
        <v>478</v>
      </c>
      <c r="C33" s="124" t="inlineStr">
        <is>
          <t>Pedro Luis Taborda Jaramillo</t>
        </is>
      </c>
      <c r="D33" s="82" t="inlineStr">
        <is>
          <t>KR</t>
        </is>
      </c>
      <c r="E33" s="106" t="n">
        <v>39</v>
      </c>
      <c r="F33" s="82" t="inlineStr">
        <is>
          <t>A</t>
        </is>
      </c>
      <c r="G33" s="82" t="n"/>
      <c r="H33" s="106" t="n">
        <v>48</v>
      </c>
      <c r="I33" s="82" t="inlineStr">
        <is>
          <t>C</t>
        </is>
      </c>
      <c r="J33" s="82" t="n"/>
      <c r="K33" s="106" t="n">
        <v>32</v>
      </c>
      <c r="L33" s="106" t="n"/>
      <c r="M33" s="106" t="n">
        <v>102</v>
      </c>
      <c r="N33" s="76">
        <f>CONCATENATE(D34," ",E34," ",F34," ",G34," ",H34," ",I34, " ",J34, " ",K34," ",L34," ",M34)</f>
        <v/>
      </c>
      <c r="O33" s="106" t="n">
        <v>98661761</v>
      </c>
      <c r="P33" s="106" t="n">
        <v>3136246765</v>
      </c>
      <c r="Q33" s="106" t="n"/>
      <c r="R33" s="106" t="inlineStr">
        <is>
          <t>Urbanización Magdalena de la Cuenca</t>
        </is>
      </c>
      <c r="S33" s="126" t="inlineStr">
        <is>
          <t>KR</t>
        </is>
      </c>
      <c r="T33" s="128" t="n">
        <v>39</v>
      </c>
      <c r="U33" s="127" t="inlineStr">
        <is>
          <t>E</t>
        </is>
      </c>
      <c r="V33" s="127" t="inlineStr">
        <is>
          <t>SUR</t>
        </is>
      </c>
      <c r="W33" s="128" t="n">
        <v>48</v>
      </c>
      <c r="X33" s="127" t="inlineStr">
        <is>
          <t>C</t>
        </is>
      </c>
      <c r="Y33" s="127" t="n"/>
      <c r="Z33" s="128" t="n">
        <v>3</v>
      </c>
      <c r="AA33" s="128" t="n"/>
      <c r="AB33" s="128" t="n"/>
      <c r="AC33" s="76">
        <f>CONCATENATE(S34," ",T34,U34," ",V34," ",W34," ",X34," ",Y34," ",Z34," ",AA34," ",AB34)</f>
        <v/>
      </c>
      <c r="AD33" s="106" t="n"/>
      <c r="AE33" s="106" t="n">
        <v>3023104701</v>
      </c>
      <c r="AF33" s="106" t="inlineStr">
        <is>
          <t>No reporta</t>
        </is>
      </c>
      <c r="AG33" s="106" t="n"/>
      <c r="AH33" s="82" t="inlineStr">
        <is>
          <t>FLORA</t>
        </is>
      </c>
      <c r="AI33" s="106" t="inlineStr">
        <is>
          <t>Afectaciones a la propiedad por arboles o vegetación</t>
        </is>
      </c>
      <c r="AJ33" s="112" t="inlineStr">
        <is>
          <t>El Trianón</t>
        </is>
      </c>
      <c r="AK33" s="201">
        <f>VLOOKUP(AJ34,Hoja5!$H$1:$I$46,2,FALSE)</f>
        <v/>
      </c>
      <c r="AL33" s="110" t="n">
        <v>46029</v>
      </c>
      <c r="AM33" s="110" t="n">
        <v>46041</v>
      </c>
      <c r="AN33" s="101">
        <f>+AM34-AL34</f>
        <v/>
      </c>
      <c r="AO33" s="100" t="n">
        <v>46064</v>
      </c>
      <c r="AP33" s="101" t="inlineStr">
        <is>
          <t>Auto de archivo</t>
        </is>
      </c>
      <c r="AQ33" s="101" t="inlineStr">
        <is>
          <t>Juan Carlos Sánchez Vargas</t>
        </is>
      </c>
      <c r="AR33" s="227" t="n"/>
      <c r="AS33" s="119" t="n"/>
      <c r="AT33" s="124" t="inlineStr">
        <is>
          <t>Archivado</t>
        </is>
      </c>
      <c r="AU33" s="276" t="inlineStr">
        <is>
          <t>Jenifer Zapata Castro</t>
        </is>
      </c>
      <c r="AV33" s="82" t="n"/>
      <c r="AW33" s="102">
        <f>IF(OR(AND(TODAY()-AL34&lt;10,AV34="PQRS"),AND(TODAY()-AO34&lt;90,AV34="Persuasivo")),1,IF(AND(10&lt;=TODAY()-AL34,TODAY()-AL34&lt;15,AV34="PQRS"),2,IF(OR(AND(15&lt;=TODAY()-AL34,AV34="PQRS"),AND(90&lt;=TODAY()-AO34,AV34="Persuasivo")),3,"")))</f>
        <v/>
      </c>
      <c r="AX33" s="96" t="inlineStr">
        <is>
          <t>Se solicita mantenimiento del rodal, realizando tala de 15 a 20 guaduas, las que estan caidas y sobre maduras. Se realizar verificación en aproximadamente 15 dias a partir de la visita. Se realizó verificación y se realizo la poda del guadual acorde a las indicaciones, se remite el caso a la Secretaria de Gobierno para intervención entre predios colindantes con Radicado #0003419/10/02/2026.se duplica en el exp 33-2026</t>
        </is>
      </c>
      <c r="AY33" s="239">
        <f>IF(AU34=BA34,AY34,AY34&amp;" → "&amp;TEXT(AZ34,"dd/mm/aaaa")&amp;".- "&amp;AU34)</f>
        <v/>
      </c>
      <c r="AZ33" s="237">
        <f>IF(AU34=BA34,AZ34,NOW())</f>
        <v/>
      </c>
      <c r="BA33" s="242">
        <f>IF(AU34=BA34,BA34,AU34)</f>
        <v/>
      </c>
      <c r="BB33" s="245">
        <f>IF(AT34=BD34,BB34,BB34&amp;" → "&amp;TEXT(BC34,"dd/mm/aaaa")&amp;".- "&amp;AT34)</f>
        <v/>
      </c>
      <c r="BC33" s="247">
        <f>IF(AX34=BD34,BC34,NOW())</f>
        <v/>
      </c>
      <c r="BD33" s="246">
        <f>IF(AT34=BD34,BD34,AT34)</f>
        <v/>
      </c>
    </row>
    <row r="34" customFormat="1" s="121">
      <c r="A34" s="82" t="inlineStr">
        <is>
          <t>0034-2026</t>
        </is>
      </c>
      <c r="B34" s="99" t="n">
        <v>1927</v>
      </c>
      <c r="C34" s="124" t="inlineStr">
        <is>
          <t>Anonimo</t>
        </is>
      </c>
      <c r="D34" s="82" t="n"/>
      <c r="E34" s="106" t="n"/>
      <c r="F34" s="82" t="n"/>
      <c r="G34" s="82" t="n"/>
      <c r="H34" s="106" t="n"/>
      <c r="I34" s="82" t="n"/>
      <c r="J34" s="82" t="n"/>
      <c r="K34" s="106" t="n"/>
      <c r="L34" s="106" t="n"/>
      <c r="M34" s="106" t="n"/>
      <c r="N34" s="76">
        <f>CONCATENATE(D35," ",E35," ",F35," ",G35," ",H35," ",I35, " ",J35, " ",K35," ",L35," ",M35)</f>
        <v/>
      </c>
      <c r="O34" s="106" t="inlineStr">
        <is>
          <t>No reporta</t>
        </is>
      </c>
      <c r="P34" s="106" t="inlineStr">
        <is>
          <t>No reporta</t>
        </is>
      </c>
      <c r="Q34" s="106" t="n"/>
      <c r="R34" s="106" t="inlineStr">
        <is>
          <t>Carlos Arturo Botero</t>
        </is>
      </c>
      <c r="S34" s="126" t="inlineStr">
        <is>
          <t>TR</t>
        </is>
      </c>
      <c r="T34" s="128" t="n">
        <v>35</v>
      </c>
      <c r="U34" s="127" t="n"/>
      <c r="V34" s="127" t="inlineStr">
        <is>
          <t>SUR</t>
        </is>
      </c>
      <c r="W34" s="128" t="n">
        <v>35</v>
      </c>
      <c r="X34" s="127" t="inlineStr">
        <is>
          <t>B</t>
        </is>
      </c>
      <c r="Y34" s="127" t="n"/>
      <c r="Z34" s="128" t="n">
        <v>27</v>
      </c>
      <c r="AA34" s="128" t="n"/>
      <c r="AB34" s="128" t="n"/>
      <c r="AC34" s="76">
        <f>CONCATENATE(S35," ",T35,U35," ",V35," ",W35," ",X35," ",Y35," ",Z35," ",AA35," ",AB35)</f>
        <v/>
      </c>
      <c r="AD34" s="106" t="n"/>
      <c r="AE34" s="106" t="n">
        <v>3013162635</v>
      </c>
      <c r="AF34" s="106" t="inlineStr">
        <is>
          <t>No reporta</t>
        </is>
      </c>
      <c r="AG34" s="106" t="n"/>
      <c r="AH34" s="82" t="inlineStr">
        <is>
          <t>RESIDUOS SOLIDOS</t>
        </is>
      </c>
      <c r="AI34" s="106" t="inlineStr">
        <is>
          <t>Disposición inadecuada de residuos sólidos en horas, dias y lugares no autorizados</t>
        </is>
      </c>
      <c r="AJ34" s="112" t="inlineStr">
        <is>
          <t>La Sebastiana</t>
        </is>
      </c>
      <c r="AK34" s="201">
        <f>VLOOKUP(AJ35,Hoja5!$H$1:$I$46,2,FALSE)</f>
        <v/>
      </c>
      <c r="AL34" s="110" t="n">
        <v>46038</v>
      </c>
      <c r="AM34" s="92" t="n">
        <v>46042</v>
      </c>
      <c r="AN34" s="101">
        <f>+AM35-AL35</f>
        <v/>
      </c>
      <c r="AO34" s="100" t="n">
        <v>46044</v>
      </c>
      <c r="AP34" s="101" t="inlineStr">
        <is>
          <t>Auto de archivo</t>
        </is>
      </c>
      <c r="AQ34" s="101" t="inlineStr">
        <is>
          <t>Juan Carlos Sánchez Vargas</t>
        </is>
      </c>
      <c r="AR34" s="278" t="n"/>
      <c r="AS34" s="250" t="n"/>
      <c r="AT34" s="285" t="inlineStr">
        <is>
          <t>Archivado</t>
        </is>
      </c>
      <c r="AU34" s="276" t="inlineStr">
        <is>
          <t>Jenifer Zapata Castro</t>
        </is>
      </c>
      <c r="AV34" s="82" t="n"/>
      <c r="AW34" s="102">
        <f>IF(OR(AND(TODAY()-AL35&lt;10,AV35="PQRS"),AND(TODAY()-AO35&lt;90,AV35="Persuasivo")),1,IF(AND(10&lt;=TODAY()-AL35,TODAY()-AL35&lt;15,AV35="PQRS"),2,IF(OR(AND(15&lt;=TODAY()-AL35,AV35="PQRS"),AND(90&lt;=TODAY()-AO35,AV35="Persuasivo")),3,"")))</f>
        <v/>
      </c>
      <c r="AX34" s="96" t="inlineStr">
        <is>
          <t>Se realiza visita y las direcciones relacionadas en la petición no coinciden, se realiza recorrido por el sector de la Sebastiana, por la Escuela Dario de Bedut, sin evidenciar residuos en el sector.</t>
        </is>
      </c>
      <c r="AY34" s="239">
        <f>IF(AU35=BA35,AY35,AY35&amp;" → "&amp;TEXT(AZ35,"dd/mm/aaaa")&amp;".- "&amp;AU35)</f>
        <v/>
      </c>
      <c r="AZ34" s="237">
        <f>IF(AU35=BA35,AZ35,NOW())</f>
        <v/>
      </c>
      <c r="BA34" s="242">
        <f>IF(AU35=BA35,BA35,AU35)</f>
        <v/>
      </c>
      <c r="BB34" s="245">
        <f>IF(AT35=BD35,BB35,BB35&amp;" → "&amp;TEXT(BC35,"dd/mm/aaaa")&amp;".- "&amp;AT35)</f>
        <v/>
      </c>
      <c r="BC34" s="247">
        <f>IF(AX35=BD35,BC35,NOW())</f>
        <v/>
      </c>
      <c r="BD34" s="246">
        <f>IF(AT35=BD35,BD35,AT35)</f>
        <v/>
      </c>
    </row>
    <row r="35">
      <c r="A35" s="82" t="inlineStr">
        <is>
          <t>0035-2026</t>
        </is>
      </c>
      <c r="B35" s="99" t="n">
        <v>1935</v>
      </c>
      <c r="C35" s="124" t="inlineStr">
        <is>
          <t>Alberto Ardila</t>
        </is>
      </c>
      <c r="D35" s="82" t="n"/>
      <c r="E35" s="106" t="n"/>
      <c r="F35" s="82" t="n"/>
      <c r="G35" s="82" t="n"/>
      <c r="H35" s="106" t="n"/>
      <c r="I35" s="82" t="n"/>
      <c r="J35" s="82" t="n"/>
      <c r="K35" s="106" t="n"/>
      <c r="L35" s="106" t="n"/>
      <c r="M35" s="106" t="n"/>
      <c r="N35" s="76">
        <f>CONCATENATE(D36," ",E36," ",F36," ",G36," ",H36," ",I36, " ",J36, " ",K36," ",L36," ",M36)</f>
        <v/>
      </c>
      <c r="O35" s="106" t="inlineStr">
        <is>
          <t>No reporta</t>
        </is>
      </c>
      <c r="P35" s="106" t="inlineStr">
        <is>
          <t>No reporta</t>
        </is>
      </c>
      <c r="Q35" s="106" t="n"/>
      <c r="R35" s="106" t="inlineStr">
        <is>
          <t>Por deteminar</t>
        </is>
      </c>
      <c r="S35" s="126" t="inlineStr">
        <is>
          <t>KR</t>
        </is>
      </c>
      <c r="T35" s="128" t="n">
        <v>46</v>
      </c>
      <c r="U35" s="127" t="n"/>
      <c r="V35" s="127" t="n"/>
      <c r="W35" s="128" t="n">
        <v>39</v>
      </c>
      <c r="X35" s="127" t="inlineStr">
        <is>
          <t>A</t>
        </is>
      </c>
      <c r="Y35" s="127" t="inlineStr">
        <is>
          <t>SUR</t>
        </is>
      </c>
      <c r="Z35" s="128" t="n">
        <v>3</v>
      </c>
      <c r="AA35" s="128" t="n"/>
      <c r="AB35" s="128" t="n"/>
      <c r="AC35" s="76">
        <f>CONCATENATE(S36," ",T36,U36," ",V36," ",W36," ",X36," ",Y36," ",Z36," ",AA36," ",AB36)</f>
        <v/>
      </c>
      <c r="AD35" s="106" t="inlineStr">
        <is>
          <t>No reporta</t>
        </is>
      </c>
      <c r="AE35" s="106" t="inlineStr">
        <is>
          <t>No reporta</t>
        </is>
      </c>
      <c r="AF35" s="106" t="inlineStr">
        <is>
          <t>No reporta</t>
        </is>
      </c>
      <c r="AG35" s="106" t="n"/>
      <c r="AH35" s="82" t="inlineStr">
        <is>
          <t>RESIDUOS SOLIDOS</t>
        </is>
      </c>
      <c r="AI35" s="106" t="inlineStr">
        <is>
          <t>Disposición inadecuada de residuos sólidos en horas, dias y lugares no autorizados</t>
        </is>
      </c>
      <c r="AJ35" s="112" t="inlineStr">
        <is>
          <t>Alcalá</t>
        </is>
      </c>
      <c r="AK35" s="201">
        <f>VLOOKUP(AJ36,Hoja5!$H$1:$I$46,2,FALSE)</f>
        <v/>
      </c>
      <c r="AL35" s="110" t="n">
        <v>46038</v>
      </c>
      <c r="AM35" s="92" t="n">
        <v>46043</v>
      </c>
      <c r="AN35" s="101">
        <f>+AM36-AL36</f>
        <v/>
      </c>
      <c r="AO35" s="100" t="n">
        <v>46048</v>
      </c>
      <c r="AP35" s="101" t="inlineStr">
        <is>
          <t>Auto de archivo</t>
        </is>
      </c>
      <c r="AQ35" s="101" t="inlineStr">
        <is>
          <t>Juan Carlos Sánchez Vargas</t>
        </is>
      </c>
      <c r="AR35" s="227" t="n"/>
      <c r="AS35" s="119" t="n"/>
      <c r="AT35" s="124" t="inlineStr">
        <is>
          <t>Archivado</t>
        </is>
      </c>
      <c r="AU35" s="276" t="inlineStr">
        <is>
          <t>Jenifer Zapata Castro</t>
        </is>
      </c>
      <c r="AV35" s="82" t="n"/>
      <c r="AW35" s="102">
        <f>IF(OR(AND(TODAY()-AL36&lt;10,AV36="PQRS"),AND(TODAY()-AO36&lt;90,AV36="Persuasivo")),1,IF(AND(10&lt;=TODAY()-AL36,TODAY()-AL36&lt;15,AV36="PQRS"),2,IF(OR(AND(15&lt;=TODAY()-AL36,AV36="PQRS"),AND(90&lt;=TODAY()-AO36,AV36="Persuasivo")),3,"")))</f>
        <v/>
      </c>
      <c r="AX35" s="96" t="inlineStr">
        <is>
          <t>El señor encargado de recoger los escombros ya tiene radicado # 181 solicitado el día 21/01/2026, información recibida por parte de la Empresa Enviaseo.</t>
        </is>
      </c>
      <c r="AY35" s="239">
        <f>IF(AU36=BA36,AY36,AY36&amp;" → "&amp;TEXT(AZ36,"dd/mm/aaaa")&amp;".- "&amp;AU36)</f>
        <v/>
      </c>
      <c r="AZ35" s="237">
        <f>IF(AU36=BA36,AZ36,NOW())</f>
        <v/>
      </c>
      <c r="BA35" s="242">
        <f>IF(AU36=BA36,BA36,AU36)</f>
        <v/>
      </c>
      <c r="BB35" s="245">
        <f>IF(AT36=BD36,BB36,BB36&amp;" → "&amp;TEXT(BC36,"dd/mm/aaaa")&amp;".- "&amp;AT36)</f>
        <v/>
      </c>
      <c r="BC35" s="247">
        <f>IF(AX36=BD36,BC36,NOW())</f>
        <v/>
      </c>
      <c r="BD35" s="246">
        <f>IF(AT36=BD36,BD36,AT36)</f>
        <v/>
      </c>
    </row>
    <row r="36" customFormat="1" s="121">
      <c r="A36" s="82" t="inlineStr">
        <is>
          <t>0036-2026</t>
        </is>
      </c>
      <c r="B36" s="99" t="n">
        <v>1314</v>
      </c>
      <c r="C36" s="124" t="inlineStr">
        <is>
          <t>De oficio/ Ecosistemas y biodiversidad</t>
        </is>
      </c>
      <c r="D36" s="82" t="n"/>
      <c r="E36" s="106" t="n"/>
      <c r="F36" s="82" t="n"/>
      <c r="G36" s="82" t="n"/>
      <c r="H36" s="106" t="n"/>
      <c r="I36" s="82" t="n"/>
      <c r="J36" s="82" t="n"/>
      <c r="K36" s="106" t="n"/>
      <c r="L36" s="106" t="n"/>
      <c r="M36" s="106" t="n"/>
      <c r="N36" s="76" t="n"/>
      <c r="O36" s="106" t="inlineStr">
        <is>
          <t>No reporta</t>
        </is>
      </c>
      <c r="P36" s="106" t="inlineStr">
        <is>
          <t>No reporta</t>
        </is>
      </c>
      <c r="Q36" s="106" t="inlineStr">
        <is>
          <t>No reporta</t>
        </is>
      </c>
      <c r="R36" s="106" t="inlineStr">
        <is>
          <t>Olivares de Camino Verde P.H</t>
        </is>
      </c>
      <c r="S36" s="126" t="n"/>
      <c r="T36" s="128" t="n"/>
      <c r="U36" s="127" t="n"/>
      <c r="V36" s="127" t="n"/>
      <c r="W36" s="128" t="n"/>
      <c r="X36" s="127" t="n"/>
      <c r="Y36" s="127" t="n"/>
      <c r="Z36" s="128" t="n"/>
      <c r="AA36" s="128" t="n"/>
      <c r="AB36" s="128" t="n"/>
      <c r="AC36" s="76">
        <f>CONCATENATE(S37," ",T37,U37," ",V37," ",W37," ",X37," ",Y37," ",Z37," ",AA37," ",AB37)</f>
        <v/>
      </c>
      <c r="AD36" s="106" t="inlineStr">
        <is>
          <t>No reporta</t>
        </is>
      </c>
      <c r="AE36" s="106" t="inlineStr">
        <is>
          <t>No reporta</t>
        </is>
      </c>
      <c r="AF36" s="106" t="inlineStr">
        <is>
          <t>No reporta</t>
        </is>
      </c>
      <c r="AG36" s="106" t="n"/>
      <c r="AH36" s="76" t="inlineStr">
        <is>
          <t>SUELO</t>
        </is>
      </c>
      <c r="AI36" s="106" t="inlineStr">
        <is>
          <t>Ocupacion de cauce sin cumplimiento de requisitos</t>
        </is>
      </c>
      <c r="AJ36" s="112" t="inlineStr">
        <is>
          <t>El Chingui</t>
        </is>
      </c>
      <c r="AK36" s="201">
        <f>VLOOKUP(AJ37,Hoja5!$H$1:$I$46,2,FALSE)</f>
        <v/>
      </c>
      <c r="AL36" s="110" t="n">
        <v>46042</v>
      </c>
      <c r="AM36" s="92" t="n"/>
      <c r="AN36" s="101">
        <f>+AM37-AL37</f>
        <v/>
      </c>
      <c r="AO36" s="100" t="n"/>
      <c r="AP36" s="101" t="n"/>
      <c r="AQ36" s="101" t="n"/>
      <c r="AR36" s="227" t="n"/>
      <c r="AS36" s="119" t="n"/>
      <c r="AT36" s="124" t="inlineStr">
        <is>
          <t>Remisión</t>
        </is>
      </c>
      <c r="AU36" s="101" t="inlineStr">
        <is>
          <t>Julian Guzman Agudelo</t>
        </is>
      </c>
      <c r="AV36" s="82" t="n"/>
      <c r="AW36" s="102">
        <f>IF(OR(AND(TODAY()-AL37&lt;10,AV37="PQRS"),AND(TODAY()-AO37&lt;90,AV37="Persuasivo")),1,IF(AND(10&lt;=TODAY()-AL37,TODAY()-AL37&lt;15,AV37="PQRS"),2,IF(OR(AND(15&lt;=TODAY()-AL37,AV37="PQRS"),AND(90&lt;=TODAY()-AO37,AV37="Persuasivo")),3,"")))</f>
        <v/>
      </c>
      <c r="AX36" s="96" t="n"/>
      <c r="AY36" s="239">
        <f>IF(AU37=BA37,AY37,AY37&amp;" → "&amp;TEXT(AZ37,"dd/mm/aaaa")&amp;".- "&amp;AU37)</f>
        <v/>
      </c>
      <c r="AZ36" s="237">
        <f>IF(AU37=BA37,AZ37,NOW())</f>
        <v/>
      </c>
      <c r="BA36" s="242">
        <f>IF(AU37=BA37,BA37,AU37)</f>
        <v/>
      </c>
      <c r="BB36" s="245">
        <f>IF(AT37=BD37,BB37,BB37&amp;" → "&amp;TEXT(BC37,"dd/mm/aaaa")&amp;".- "&amp;AT37)</f>
        <v/>
      </c>
      <c r="BC36" s="247">
        <f>IF(AX37=BD37,BC37,NOW())</f>
        <v/>
      </c>
      <c r="BD36" s="246">
        <f>IF(AT37=BD37,BD37,AT37)</f>
        <v/>
      </c>
    </row>
    <row r="37">
      <c r="A37" s="82" t="inlineStr">
        <is>
          <t>0037-2026</t>
        </is>
      </c>
      <c r="B37" s="99" t="n">
        <v>2265</v>
      </c>
      <c r="C37" s="105" t="inlineStr">
        <is>
          <t>Comunidad</t>
        </is>
      </c>
      <c r="D37" s="82" t="n"/>
      <c r="E37" s="106" t="n"/>
      <c r="F37" s="82" t="n"/>
      <c r="G37" s="82" t="n"/>
      <c r="H37" s="106" t="n"/>
      <c r="I37" s="82" t="n"/>
      <c r="J37" s="82" t="n"/>
      <c r="K37" s="106" t="n"/>
      <c r="L37" s="106" t="n"/>
      <c r="M37" s="106" t="n"/>
      <c r="N37" s="76">
        <f>CONCATENATE(D38," ",E38," ",F38," ",G38," ",H38," ",I38, " ",J38, " ",K38," ",L38," ",M38)</f>
        <v/>
      </c>
      <c r="O37" s="106" t="inlineStr">
        <is>
          <t>No reporta</t>
        </is>
      </c>
      <c r="P37" s="106" t="inlineStr">
        <is>
          <t>No reporta</t>
        </is>
      </c>
      <c r="Q37" s="106" t="inlineStr">
        <is>
          <t>No reporta</t>
        </is>
      </c>
      <c r="R37" s="106" t="inlineStr">
        <is>
          <t>Por determinar</t>
        </is>
      </c>
      <c r="S37" s="126" t="n"/>
      <c r="T37" s="128" t="n"/>
      <c r="U37" s="127" t="n"/>
      <c r="V37" s="127" t="n"/>
      <c r="W37" s="128" t="n"/>
      <c r="X37" s="127" t="n"/>
      <c r="Y37" s="127" t="n"/>
      <c r="Z37" s="128" t="n"/>
      <c r="AA37" s="128" t="n"/>
      <c r="AB37" s="128" t="n"/>
      <c r="AC37" s="76" t="inlineStr">
        <is>
          <t>sector quillo</t>
        </is>
      </c>
      <c r="AD37" s="106" t="inlineStr">
        <is>
          <t>No reporta</t>
        </is>
      </c>
      <c r="AE37" s="106" t="inlineStr">
        <is>
          <t>No reporta</t>
        </is>
      </c>
      <c r="AF37" s="106" t="inlineStr">
        <is>
          <t>No reporta</t>
        </is>
      </c>
      <c r="AG37" s="106" t="n"/>
      <c r="AH37" s="82" t="inlineStr">
        <is>
          <t>LOTE-PREDIO</t>
        </is>
      </c>
      <c r="AI37" s="106" t="inlineStr">
        <is>
          <t>Tenencia inadecuada de lotes - falta de mantenimiento</t>
        </is>
      </c>
      <c r="AJ37" s="112" t="inlineStr">
        <is>
          <t>El Vallano</t>
        </is>
      </c>
      <c r="AK37" s="201">
        <f>VLOOKUP(AJ38,Hoja5!$H$1:$I$46,2,FALSE)</f>
        <v/>
      </c>
      <c r="AL37" s="110" t="n">
        <v>46041</v>
      </c>
      <c r="AM37" s="92" t="n">
        <v>46038</v>
      </c>
      <c r="AN37" s="101">
        <f>+AM38-AL38</f>
        <v/>
      </c>
      <c r="AO37" s="100" t="n">
        <v>46044</v>
      </c>
      <c r="AP37" s="101" t="inlineStr">
        <is>
          <t>Auto de archivo</t>
        </is>
      </c>
      <c r="AQ37" s="101" t="inlineStr">
        <is>
          <t>Juan Carlos Sánchez Vargas</t>
        </is>
      </c>
      <c r="AR37" s="278" t="n"/>
      <c r="AS37" s="250" t="n"/>
      <c r="AT37" s="285" t="inlineStr">
        <is>
          <t>Archivado</t>
        </is>
      </c>
      <c r="AU37" s="276" t="inlineStr">
        <is>
          <t>Jenifer Zapata Castro</t>
        </is>
      </c>
      <c r="AV37" s="82" t="n"/>
      <c r="AW37" s="102">
        <f>IF(OR(AND(TODAY()-AL38&lt;10,AV38="PQRS"),AND(TODAY()-AO38&lt;90,AV38="Persuasivo")),1,IF(AND(10&lt;=TODAY()-AL38,TODAY()-AL38&lt;15,AV38="PQRS"),2,IF(OR(AND(15&lt;=TODAY()-AL38,AV38="PQRS"),AND(90&lt;=TODAY()-AO38,AV38="Persuasivo")),3,"")))</f>
        <v/>
      </c>
      <c r="AX37" s="96" t="inlineStr">
        <is>
          <t>Durante la visita no se observa la instalación del cerramiento sobre la quebrada Ayura a la altura de marañas.</t>
        </is>
      </c>
      <c r="AY37" s="239">
        <f>IF(AU38=BA38,AY38,AY38&amp;" → "&amp;TEXT(AZ38,"dd/mm/aaaa")&amp;".- "&amp;AU38)</f>
        <v/>
      </c>
      <c r="AZ37" s="237">
        <f>IF(AU38=BA38,AZ38,NOW())</f>
        <v/>
      </c>
      <c r="BA37" s="242">
        <f>IF(AU38=BA38,BA38,AU38)</f>
        <v/>
      </c>
      <c r="BB37" s="245">
        <f>IF(AT38=BD38,BB38,BB38&amp;" → "&amp;TEXT(BC38,"dd/mm/aaaa")&amp;".- "&amp;AT38)</f>
        <v/>
      </c>
      <c r="BC37" s="247">
        <f>IF(AX38=BD38,BC38,NOW())</f>
        <v/>
      </c>
      <c r="BD37" s="246">
        <f>IF(AT38=BD38,BD38,AT38)</f>
        <v/>
      </c>
    </row>
    <row r="38" customFormat="1" s="121">
      <c r="A38" s="82" t="inlineStr">
        <is>
          <t>0038-2026</t>
        </is>
      </c>
      <c r="B38" s="99" t="n">
        <v>2930</v>
      </c>
      <c r="C38" s="124" t="inlineStr">
        <is>
          <t>Rodolfo Palacio</t>
        </is>
      </c>
      <c r="D38" s="82" t="inlineStr">
        <is>
          <t>CL</t>
        </is>
      </c>
      <c r="E38" s="106" t="n">
        <v>40</v>
      </c>
      <c r="F38" s="82" t="inlineStr">
        <is>
          <t>B</t>
        </is>
      </c>
      <c r="G38" s="82" t="inlineStr">
        <is>
          <t>SUR</t>
        </is>
      </c>
      <c r="H38" s="106" t="n">
        <v>27</v>
      </c>
      <c r="I38" s="82" t="inlineStr">
        <is>
          <t>B</t>
        </is>
      </c>
      <c r="J38" s="82" t="n"/>
      <c r="K38" s="106" t="n">
        <v>36</v>
      </c>
      <c r="L38" s="106" t="n"/>
      <c r="M38" s="106" t="n"/>
      <c r="N38" s="76">
        <f>CONCATENATE(D39," ",E39," ",F39," ",G39," ",H39," ",I39, " ",J39, " ",K39," ",L39," ",M39)</f>
        <v/>
      </c>
      <c r="O38" s="106" t="n">
        <v>15349350</v>
      </c>
      <c r="P38" s="106" t="n">
        <v>3012717649</v>
      </c>
      <c r="Q38" s="106" t="n"/>
      <c r="R38" s="106" t="inlineStr">
        <is>
          <t>Por determinar</t>
        </is>
      </c>
      <c r="S38" s="126" t="n"/>
      <c r="T38" s="128" t="n"/>
      <c r="U38" s="127" t="n"/>
      <c r="V38" s="127" t="n"/>
      <c r="W38" s="128" t="n"/>
      <c r="X38" s="127" t="n"/>
      <c r="Y38" s="127" t="n"/>
      <c r="Z38" s="128" t="n"/>
      <c r="AA38" s="128" t="n"/>
      <c r="AB38" s="128" t="n"/>
      <c r="AC38" s="76">
        <f>CONCATENATE(S39," ",T39,U39," ",V39," ",W39," ",X39," ",Y39," ",Z39," ",AA39," ",AB39)</f>
        <v/>
      </c>
      <c r="AD38" s="106" t="n"/>
      <c r="AE38" s="106" t="n"/>
      <c r="AF38" s="106" t="n"/>
      <c r="AG38" s="106" t="n"/>
      <c r="AH38" s="106" t="inlineStr">
        <is>
          <t>HÍDRICO</t>
        </is>
      </c>
      <c r="AI38" s="106" t="inlineStr">
        <is>
          <t>Descarga inadecuada de aguas residuales o sin cumplimiento de requisitos</t>
        </is>
      </c>
      <c r="AJ38" s="112" t="inlineStr">
        <is>
          <t xml:space="preserve">La Mina </t>
        </is>
      </c>
      <c r="AK38" s="201">
        <f>VLOOKUP(AJ39,Hoja5!$H$1:$I$46,2,FALSE)</f>
        <v/>
      </c>
      <c r="AL38" s="92" t="n">
        <v>46043</v>
      </c>
      <c r="AM38" s="92" t="n">
        <v>46048</v>
      </c>
      <c r="AN38" s="101">
        <f>+AM39-AL39</f>
        <v/>
      </c>
      <c r="AO38" s="100" t="n">
        <v>46056</v>
      </c>
      <c r="AP38" s="101" t="inlineStr">
        <is>
          <t>Auto de archivo</t>
        </is>
      </c>
      <c r="AQ38" s="101" t="inlineStr">
        <is>
          <t>Juan Carlos Sánchez Vargas</t>
        </is>
      </c>
      <c r="AR38" s="278" t="n"/>
      <c r="AS38" s="250" t="n"/>
      <c r="AT38" s="285" t="inlineStr">
        <is>
          <t>Archivado</t>
        </is>
      </c>
      <c r="AU38" s="276" t="inlineStr">
        <is>
          <t>Jenifer Zapata Castro</t>
        </is>
      </c>
      <c r="AV38" s="82" t="n"/>
      <c r="AW38" s="102">
        <f>IF(OR(AND(TODAY()-AL39&lt;10,AV39="PQRS"),AND(TODAY()-AO39&lt;90,AV39="Persuasivo")),1,IF(AND(10&lt;=TODAY()-AL39,TODAY()-AL39&lt;15,AV39="PQRS"),2,IF(OR(AND(15&lt;=TODAY()-AL39,AV39="PQRS"),AND(90&lt;=TODAY()-AO39,AV39="Persuasivo")),3,"")))</f>
        <v/>
      </c>
      <c r="AX38" s="96" t="inlineStr">
        <is>
          <t>Hacer pruebas de anilina para descartar posibles descargas</t>
        </is>
      </c>
      <c r="AY38" s="239">
        <f>IF(AU39=BA39,AY39,AY39&amp;" → "&amp;TEXT(AZ39,"dd/mm/aaaa")&amp;".- "&amp;AU39)</f>
        <v/>
      </c>
      <c r="AZ38" s="237">
        <f>IF(AU39=BA39,AZ39,NOW())</f>
        <v/>
      </c>
      <c r="BA38" s="242">
        <f>IF(AU39=BA39,BA39,AU39)</f>
        <v/>
      </c>
      <c r="BB38" s="245">
        <f>IF(AT39=BD39,BB39,BB39&amp;" → "&amp;TEXT(BC39,"dd/mm/aaaa")&amp;".- "&amp;AT39)</f>
        <v/>
      </c>
      <c r="BC38" s="247">
        <f>IF(AX39=BD39,BC39,NOW())</f>
        <v/>
      </c>
      <c r="BD38" s="246">
        <f>IF(AT39=BD39,BD39,AT39)</f>
        <v/>
      </c>
    </row>
    <row r="39" customFormat="1" s="121">
      <c r="A39" s="82" t="inlineStr">
        <is>
          <t>0039-2026</t>
        </is>
      </c>
      <c r="B39" s="99" t="inlineStr">
        <is>
          <t>00001997 - 00003012</t>
        </is>
      </c>
      <c r="C39" s="124" t="inlineStr">
        <is>
          <t>De oficio</t>
        </is>
      </c>
      <c r="D39" s="82" t="n"/>
      <c r="E39" s="106" t="n"/>
      <c r="F39" s="82" t="n"/>
      <c r="G39" s="82" t="n"/>
      <c r="H39" s="106" t="n"/>
      <c r="I39" s="82" t="n"/>
      <c r="J39" s="82" t="n"/>
      <c r="K39" s="106" t="n"/>
      <c r="L39" s="106" t="n"/>
      <c r="M39" s="106" t="n"/>
      <c r="N39" s="106" t="inlineStr">
        <is>
          <t>No reporta</t>
        </is>
      </c>
      <c r="O39" s="106" t="inlineStr">
        <is>
          <t>No reporta</t>
        </is>
      </c>
      <c r="P39" s="106" t="inlineStr">
        <is>
          <t>No reporta</t>
        </is>
      </c>
      <c r="Q39" s="106" t="n"/>
      <c r="R39" s="106" t="inlineStr">
        <is>
          <t>EPM E.S.P</t>
        </is>
      </c>
      <c r="S39" s="126" t="inlineStr">
        <is>
          <t>CL</t>
        </is>
      </c>
      <c r="T39" s="128" t="n">
        <v>39</v>
      </c>
      <c r="U39" s="127" t="inlineStr">
        <is>
          <t>D</t>
        </is>
      </c>
      <c r="V39" s="127" t="inlineStr">
        <is>
          <t>SUR</t>
        </is>
      </c>
      <c r="W39" s="128" t="n">
        <v>24</v>
      </c>
      <c r="X39" s="127" t="inlineStr">
        <is>
          <t>EE</t>
        </is>
      </c>
      <c r="Y39" s="127" t="n"/>
      <c r="Z39" s="128" t="n">
        <v>200</v>
      </c>
      <c r="AA39" s="128" t="n"/>
      <c r="AB39" s="128" t="n"/>
      <c r="AC39" s="76">
        <f>CONCATENATE(S40," ",T40,U40," ",V40," ",W40," ",X40," ",Y40," ",Z40," ",AA40," ",AB40)</f>
        <v/>
      </c>
      <c r="AD39" s="106" t="inlineStr">
        <is>
          <t>No reporta</t>
        </is>
      </c>
      <c r="AE39" s="106" t="n">
        <v>6044444115</v>
      </c>
      <c r="AF39" s="174" t="inlineStr">
        <is>
          <t>epm@epm.com.co</t>
        </is>
      </c>
      <c r="AG39" s="106" t="n"/>
      <c r="AH39" s="106" t="inlineStr">
        <is>
          <t>HÍDRICO</t>
        </is>
      </c>
      <c r="AI39" s="106" t="inlineStr">
        <is>
          <t>Descarga inadecuada de aguas residuales o sin cumplimiento de requisitos</t>
        </is>
      </c>
      <c r="AJ39" s="112" t="inlineStr">
        <is>
          <t>El Chingui</t>
        </is>
      </c>
      <c r="AK39" s="201">
        <f>VLOOKUP(AJ40,Hoja5!$H$1:$I$46,2,FALSE)</f>
        <v/>
      </c>
      <c r="AL39" s="110" t="n">
        <v>46038</v>
      </c>
      <c r="AM39" s="92" t="n">
        <v>46039</v>
      </c>
      <c r="AN39" s="101">
        <f>+AM40-AL40</f>
        <v/>
      </c>
      <c r="AO39" s="100" t="n">
        <v>46056</v>
      </c>
      <c r="AP39" s="101" t="inlineStr">
        <is>
          <t>Auto de archivo</t>
        </is>
      </c>
      <c r="AQ39" s="101" t="inlineStr">
        <is>
          <t>Juan Carlos Sánchez Vargas</t>
        </is>
      </c>
      <c r="AR39" s="278" t="n"/>
      <c r="AS39" s="250" t="n"/>
      <c r="AT39" s="285" t="inlineStr">
        <is>
          <t>Archivado</t>
        </is>
      </c>
      <c r="AU39" s="276" t="inlineStr">
        <is>
          <t>Jenifer Zapata Castro</t>
        </is>
      </c>
      <c r="AV39" s="82" t="n"/>
      <c r="AW39" s="102">
        <f>IF(OR(AND(TODAY()-AL40&lt;10,AV40="PQRS"),AND(TODAY()-AO40&lt;90,AV40="Persuasivo")),1,IF(AND(10&lt;=TODAY()-AL40,TODAY()-AL40&lt;15,AV40="PQRS"),2,IF(OR(AND(15&lt;=TODAY()-AL40,AV40="PQRS"),AND(90&lt;=TODAY()-AO40,AV40="Persuasivo")),3,"")))</f>
        <v/>
      </c>
      <c r="AX39" s="96" t="n"/>
      <c r="AY39" s="239">
        <f>IF(AU40=BA40,AY40,AY40&amp;" → "&amp;TEXT(AZ40,"dd/mm/aaaa")&amp;".- "&amp;AU40)</f>
        <v/>
      </c>
      <c r="AZ39" s="237">
        <f>IF(AU40=BA40,AZ40,NOW())</f>
        <v/>
      </c>
      <c r="BA39" s="242">
        <f>IF(AU40=BA40,BA40,AU40)</f>
        <v/>
      </c>
      <c r="BB39" s="245">
        <f>IF(AT40=BD40,BB40,BB40&amp;" → "&amp;TEXT(BC40,"dd/mm/aaaa")&amp;".- "&amp;AT40)</f>
        <v/>
      </c>
      <c r="BC39" s="247">
        <f>IF(AX40=BD40,BC40,NOW())</f>
        <v/>
      </c>
      <c r="BD39" s="246">
        <f>IF(AT40=BD40,BD40,AT40)</f>
        <v/>
      </c>
    </row>
    <row r="40" customFormat="1" s="121">
      <c r="A40" s="82" t="inlineStr">
        <is>
          <t>0040-2026</t>
        </is>
      </c>
      <c r="B40" s="99" t="n">
        <v>2542</v>
      </c>
      <c r="C40" s="124" t="inlineStr">
        <is>
          <t xml:space="preserve">Comunidad </t>
        </is>
      </c>
      <c r="D40" s="82" t="n"/>
      <c r="E40" s="106" t="n"/>
      <c r="F40" s="82" t="n"/>
      <c r="G40" s="82" t="n"/>
      <c r="H40" s="106" t="n"/>
      <c r="I40" s="82" t="n"/>
      <c r="J40" s="82" t="n"/>
      <c r="K40" s="106" t="n"/>
      <c r="L40" s="106" t="n"/>
      <c r="M40" s="106" t="n"/>
      <c r="N40" s="76" t="n"/>
      <c r="O40" s="106" t="n"/>
      <c r="P40" s="106" t="n"/>
      <c r="Q40" s="174" t="n"/>
      <c r="R40" s="106" t="inlineStr">
        <is>
          <t xml:space="preserve">Osvaldo Gallego </t>
        </is>
      </c>
      <c r="S40" s="126" t="inlineStr">
        <is>
          <t>KR</t>
        </is>
      </c>
      <c r="T40" s="128" t="n">
        <v>39</v>
      </c>
      <c r="U40" s="127" t="inlineStr">
        <is>
          <t>D</t>
        </is>
      </c>
      <c r="V40" s="127" t="n"/>
      <c r="W40" s="128" t="n">
        <v>46</v>
      </c>
      <c r="X40" s="127" t="inlineStr">
        <is>
          <t>D</t>
        </is>
      </c>
      <c r="Y40" s="127" t="inlineStr">
        <is>
          <t>SUR</t>
        </is>
      </c>
      <c r="Z40" s="128" t="n"/>
      <c r="AA40" s="128" t="n"/>
      <c r="AB40" s="128" t="n"/>
      <c r="AC40" s="76">
        <f>CONCATENATE(S41," ",T41,U41," ",V41," ",W41," ",X41," ",Y41," ",Z41," ",AA41," ",AB41)</f>
        <v/>
      </c>
      <c r="AD40" s="106" t="n"/>
      <c r="AE40" s="106" t="n"/>
      <c r="AF40" s="106" t="inlineStr">
        <is>
          <t>mailto:epm@epm.com.co</t>
        </is>
      </c>
      <c r="AG40" s="106" t="n"/>
      <c r="AH40" s="106" t="inlineStr">
        <is>
          <t>AIRE</t>
        </is>
      </c>
      <c r="AI40" s="106" t="inlineStr">
        <is>
          <t>Afectaciones por ruido</t>
        </is>
      </c>
      <c r="AJ40" s="112" t="inlineStr">
        <is>
          <t>El Trianón</t>
        </is>
      </c>
      <c r="AK40" s="201">
        <f>VLOOKUP(AJ41,Hoja5!$H$1:$I$46,2,FALSE)</f>
        <v/>
      </c>
      <c r="AL40" s="110" t="n">
        <v>46042</v>
      </c>
      <c r="AM40" s="92" t="n">
        <v>46044</v>
      </c>
      <c r="AN40" s="101">
        <f>+AM41-AL41</f>
        <v/>
      </c>
      <c r="AO40" s="100" t="n">
        <v>46064</v>
      </c>
      <c r="AP40" s="101" t="inlineStr">
        <is>
          <t>Auto de archivo</t>
        </is>
      </c>
      <c r="AQ40" s="101" t="inlineStr">
        <is>
          <t>Juan Carlos Sánchez Vargas</t>
        </is>
      </c>
      <c r="AR40" s="227" t="n"/>
      <c r="AS40" s="119" t="n"/>
      <c r="AT40" s="124" t="inlineStr">
        <is>
          <t>Archivado</t>
        </is>
      </c>
      <c r="AU40" s="276" t="inlineStr">
        <is>
          <t>Jenifer Zapata Castro</t>
        </is>
      </c>
      <c r="AV40" s="82" t="n"/>
      <c r="AW40" s="102">
        <f>IF(OR(AND(TODAY()-AL41&lt;10,AV41="PQRS"),AND(TODAY()-AO41&lt;90,AV41="Persuasivo")),1,IF(AND(10&lt;=TODAY()-AL41,TODAY()-AL41&lt;15,AV41="PQRS"),2,IF(OR(AND(15&lt;=TODAY()-AL41,AV41="PQRS"),AND(90&lt;=TODAY()-AO41,AV41="Persuasivo")),3,"")))</f>
        <v/>
      </c>
      <c r="AX40" s="96" t="n"/>
      <c r="AY40" s="239">
        <f>IF(AU41=BA41,AY41,AY41&amp;" → "&amp;TEXT(AZ41,"dd/mm/aaaa")&amp;".- "&amp;AU41)</f>
        <v/>
      </c>
      <c r="AZ40" s="237">
        <f>IF(AU41=BA41,AZ41,NOW())</f>
        <v/>
      </c>
      <c r="BA40" s="242">
        <f>IF(AU41=BA41,BA41,AU41)</f>
        <v/>
      </c>
      <c r="BB40" s="245">
        <f>IF(AT41=BD41,BB41,BB41&amp;" → "&amp;TEXT(BC41,"dd/mm/aaaa")&amp;".- "&amp;AT41)</f>
        <v/>
      </c>
      <c r="BC40" s="247">
        <f>IF(AX41=BD41,BC41,NOW())</f>
        <v/>
      </c>
      <c r="BD40" s="246">
        <f>IF(AT41=BD41,BD41,AT41)</f>
        <v/>
      </c>
    </row>
    <row r="41" customFormat="1" s="121">
      <c r="A41" s="82" t="inlineStr">
        <is>
          <t>0041-2026</t>
        </is>
      </c>
      <c r="B41" s="99" t="n">
        <v>2621</v>
      </c>
      <c r="C41" s="124" t="inlineStr">
        <is>
          <t xml:space="preserve">Nancy Ramirez </t>
        </is>
      </c>
      <c r="D41" s="82" t="inlineStr">
        <is>
          <t>KR</t>
        </is>
      </c>
      <c r="E41" s="106" t="n">
        <v>44</v>
      </c>
      <c r="F41" s="82" t="inlineStr">
        <is>
          <t>A</t>
        </is>
      </c>
      <c r="G41" s="82" t="n"/>
      <c r="H41" s="106" t="n">
        <v>35</v>
      </c>
      <c r="I41" s="82" t="n"/>
      <c r="J41" s="82" t="inlineStr">
        <is>
          <t>SUR</t>
        </is>
      </c>
      <c r="K41" s="106" t="n">
        <v>8</v>
      </c>
      <c r="L41" s="106" t="n"/>
      <c r="M41" s="106" t="inlineStr">
        <is>
          <t>piso 2</t>
        </is>
      </c>
      <c r="N41" s="76">
        <f>CONCATENATE(D42," ",E42," ",F42," ",G42," ",H42," ",I42, " ",J42, " ",K42," ",L42," ",M42)</f>
        <v/>
      </c>
      <c r="O41" s="106" t="n">
        <v>30284191</v>
      </c>
      <c r="P41" s="106" t="n">
        <v>3136453459</v>
      </c>
      <c r="Q41" s="106" t="n"/>
      <c r="R41" s="106" t="inlineStr">
        <is>
          <t xml:space="preserve">Ninfa </t>
        </is>
      </c>
      <c r="S41" s="82" t="inlineStr">
        <is>
          <t>KR</t>
        </is>
      </c>
      <c r="T41" s="106" t="n">
        <v>44</v>
      </c>
      <c r="U41" s="82" t="inlineStr">
        <is>
          <t>A</t>
        </is>
      </c>
      <c r="V41" s="82" t="n"/>
      <c r="W41" s="106" t="n">
        <v>35</v>
      </c>
      <c r="X41" s="82" t="n"/>
      <c r="Y41" s="82" t="inlineStr">
        <is>
          <t>SUR</t>
        </is>
      </c>
      <c r="Z41" s="106" t="n">
        <v>8</v>
      </c>
      <c r="AA41" s="128" t="n"/>
      <c r="AB41" s="128" t="inlineStr">
        <is>
          <t>piso 1</t>
        </is>
      </c>
      <c r="AC41" s="76">
        <f>CONCATENATE(S42," ",T42,U42," ",V42," ",W42," ",X42," ",Y42," ",Z42," ",AA42," ",AB42)</f>
        <v/>
      </c>
      <c r="AD41" s="106" t="n"/>
      <c r="AE41" s="106" t="n"/>
      <c r="AF41" s="106" t="n"/>
      <c r="AG41" s="106" t="n"/>
      <c r="AH41" s="82" t="inlineStr">
        <is>
          <t>FLORA</t>
        </is>
      </c>
      <c r="AI41" s="106" t="inlineStr">
        <is>
          <t>Afectaciones a la propiedad por arboles o vegetación</t>
        </is>
      </c>
      <c r="AJ41" s="112" t="inlineStr">
        <is>
          <t>San Marcos</t>
        </is>
      </c>
      <c r="AK41" s="201">
        <f>VLOOKUP(AJ42,Hoja5!$H$1:$I$46,2,FALSE)</f>
        <v/>
      </c>
      <c r="AL41" s="110" t="n">
        <v>46042</v>
      </c>
      <c r="AM41" s="92" t="n">
        <v>46044</v>
      </c>
      <c r="AN41" s="101">
        <f>+AM42-AL42</f>
        <v/>
      </c>
      <c r="AO41" s="100" t="n">
        <v>46121</v>
      </c>
      <c r="AP41" s="101" t="inlineStr">
        <is>
          <t>Auto de archivo</t>
        </is>
      </c>
      <c r="AQ41" s="101" t="inlineStr">
        <is>
          <t>Juan Carlos Sánchez Vargas</t>
        </is>
      </c>
      <c r="AR41" s="227" t="n"/>
      <c r="AS41" s="119" t="n"/>
      <c r="AT41" s="124" t="inlineStr">
        <is>
          <t>Archivado</t>
        </is>
      </c>
      <c r="AU41" s="276" t="inlineStr">
        <is>
          <t>Jenifer Zapata Castro</t>
        </is>
      </c>
      <c r="AV41" s="82" t="n"/>
      <c r="AW41" s="102">
        <f>IF(OR(AND(TODAY()-AL42&lt;10,AV42="PQRS"),AND(TODAY()-AO42&lt;90,AV42="Persuasivo")),1,IF(AND(10&lt;=TODAY()-AL42,TODAY()-AL42&lt;15,AV42="PQRS"),2,IF(OR(AND(15&lt;=TODAY()-AL42,AV42="PQRS"),AND(90&lt;=TODAY()-AO42,AV42="Persuasivo")),3,"")))</f>
        <v/>
      </c>
      <c r="AX41" s="96" t="n"/>
      <c r="AY41" s="239">
        <f>IF(AU42=BA42,AY42,AY42&amp;" → "&amp;TEXT(AZ42,"dd/mm/aaaa")&amp;".- "&amp;AU42)</f>
        <v/>
      </c>
      <c r="AZ41" s="237">
        <f>IF(AU42=BA42,AZ42,NOW())</f>
        <v/>
      </c>
      <c r="BA41" s="242">
        <f>IF(AU42=BA42,BA42,AU42)</f>
        <v/>
      </c>
      <c r="BB41" s="245">
        <f>IF(AT42=BD42,BB42,BB42&amp;" → "&amp;TEXT(BC42,"dd/mm/aaaa")&amp;".- "&amp;AT42)</f>
        <v/>
      </c>
      <c r="BC41" s="247">
        <f>IF(AX42=BD42,BC42,NOW())</f>
        <v/>
      </c>
      <c r="BD41" s="246">
        <f>IF(AT42=BD42,BD42,AT42)</f>
        <v/>
      </c>
    </row>
    <row r="42">
      <c r="A42" s="82" t="inlineStr">
        <is>
          <t>0042-2026</t>
        </is>
      </c>
      <c r="B42" s="99" t="n">
        <v>51905</v>
      </c>
      <c r="C42" s="124" t="inlineStr">
        <is>
          <t>Oficio</t>
        </is>
      </c>
      <c r="D42" s="82" t="n"/>
      <c r="E42" s="106" t="n"/>
      <c r="F42" s="82" t="n"/>
      <c r="G42" s="82" t="n"/>
      <c r="H42" s="106" t="n"/>
      <c r="I42" s="82" t="n"/>
      <c r="J42" s="82" t="n"/>
      <c r="K42" s="106" t="n"/>
      <c r="L42" s="106" t="n"/>
      <c r="M42" s="106" t="n"/>
      <c r="N42" s="76">
        <f>CONCATENATE(D43," ",E43," ",F43," ",G43," ",H43," ",I43, " ",J43, " ",K43," ",L43," ",M43)</f>
        <v/>
      </c>
      <c r="O42" s="106" t="n"/>
      <c r="P42" s="106" t="n"/>
      <c r="Q42" s="106" t="n"/>
      <c r="R42" s="106" t="inlineStr">
        <is>
          <t xml:space="preserve">Por Determinar </t>
        </is>
      </c>
      <c r="S42" s="126" t="inlineStr">
        <is>
          <t>CL</t>
        </is>
      </c>
      <c r="T42" s="128" t="n">
        <v>27</v>
      </c>
      <c r="U42" s="127" t="n"/>
      <c r="V42" s="127" t="inlineStr">
        <is>
          <t>SUR</t>
        </is>
      </c>
      <c r="W42" s="128" t="n">
        <v>27</v>
      </c>
      <c r="X42" s="127" t="inlineStr">
        <is>
          <t>B</t>
        </is>
      </c>
      <c r="Y42" s="127" t="n"/>
      <c r="Z42" s="128" t="n">
        <v>77</v>
      </c>
      <c r="AA42" s="128" t="n"/>
      <c r="AB42" s="128" t="n"/>
      <c r="AC42" s="76">
        <f>CONCATENATE(S43," ",T43,U43," ",V43," ",W43," ",X43," ",Y43," ",Z43," ",AA43," ",AB43)</f>
        <v/>
      </c>
      <c r="AD42" s="106" t="n"/>
      <c r="AE42" s="106" t="n"/>
      <c r="AF42" s="106" t="n"/>
      <c r="AG42" s="106" t="n"/>
      <c r="AH42" s="106" t="inlineStr">
        <is>
          <t>FLORA</t>
        </is>
      </c>
      <c r="AI42" s="106" t="inlineStr">
        <is>
          <t>Árbol en riesgo</t>
        </is>
      </c>
      <c r="AJ42" s="112" t="inlineStr">
        <is>
          <t>El Esmeraldal</t>
        </is>
      </c>
      <c r="AK42" s="201">
        <f>VLOOKUP(AJ43,Hoja5!$H$1:$I$46,2,FALSE)</f>
        <v/>
      </c>
      <c r="AL42" s="110" t="n">
        <v>45868</v>
      </c>
      <c r="AM42" s="110" t="n">
        <v>46038</v>
      </c>
      <c r="AN42" s="101">
        <f>+AM43-AL43</f>
        <v/>
      </c>
      <c r="AO42" s="100" t="n">
        <v>46044</v>
      </c>
      <c r="AP42" s="101" t="inlineStr">
        <is>
          <t>Auto de archivo</t>
        </is>
      </c>
      <c r="AQ42" s="101" t="inlineStr">
        <is>
          <t>Juan Carlos Sánchez Vargas</t>
        </is>
      </c>
      <c r="AR42" s="278" t="n"/>
      <c r="AS42" s="250" t="n"/>
      <c r="AT42" s="285" t="inlineStr">
        <is>
          <t>Archivado</t>
        </is>
      </c>
      <c r="AU42" s="276" t="inlineStr">
        <is>
          <t>Jenifer Zapata Castro</t>
        </is>
      </c>
      <c r="AV42" s="82" t="n"/>
      <c r="AW42" s="102">
        <f>IF(OR(AND(TODAY()-AL43&lt;10,AV43="PQRS"),AND(TODAY()-AO43&lt;90,AV43="Persuasivo")),1,IF(AND(10&lt;=TODAY()-AL43,TODAY()-AL43&lt;15,AV43="PQRS"),2,IF(OR(AND(15&lt;=TODAY()-AL43,AV43="PQRS"),AND(90&lt;=TODAY()-AO43,AV43="Persuasivo")),3,"")))</f>
        <v/>
      </c>
      <c r="AX42" s="96" t="n"/>
      <c r="AY42" s="239">
        <f>IF(AU43=BA43,AY43,AY43&amp;" → "&amp;TEXT(AZ43,"dd/mm/aaaa")&amp;".- "&amp;AU43)</f>
        <v/>
      </c>
      <c r="AZ42" s="237">
        <f>IF(AU43=BA43,AZ43,NOW())</f>
        <v/>
      </c>
      <c r="BA42" s="242">
        <f>IF(AU43=BA43,BA43,AU43)</f>
        <v/>
      </c>
      <c r="BB42" s="245">
        <f>IF(AT43=BD43,BB43,BB43&amp;" → "&amp;TEXT(BC43,"dd/mm/aaaa")&amp;".- "&amp;AT43)</f>
        <v/>
      </c>
      <c r="BC42" s="247">
        <f>IF(AX43=BD43,BC43,NOW())</f>
        <v/>
      </c>
      <c r="BD42" s="246">
        <f>IF(AT43=BD43,BD43,AT43)</f>
        <v/>
      </c>
    </row>
    <row r="43">
      <c r="A43" s="82" t="inlineStr">
        <is>
          <t>0043-2026</t>
        </is>
      </c>
      <c r="B43" s="99" t="inlineStr">
        <is>
          <t>0086140 - 0007189 - 0003219 - 0007190</t>
        </is>
      </c>
      <c r="C43" s="105" t="inlineStr">
        <is>
          <t>Comunidad /Amigos del Barrio</t>
        </is>
      </c>
      <c r="D43" s="82" t="inlineStr">
        <is>
          <t>KR</t>
        </is>
      </c>
      <c r="E43" s="106" t="n">
        <v>48</v>
      </c>
      <c r="F43" s="82" t="n"/>
      <c r="G43" s="82" t="n"/>
      <c r="H43" s="106" t="n">
        <v>39</v>
      </c>
      <c r="I43" s="82" t="n"/>
      <c r="J43" s="82" t="inlineStr">
        <is>
          <t>SUR</t>
        </is>
      </c>
      <c r="K43" s="106" t="n">
        <v>74</v>
      </c>
      <c r="L43" s="106" t="n"/>
      <c r="M43" s="106" t="n"/>
      <c r="N43" s="76">
        <f>CONCATENATE(D44," ",E44," ",F44," ",G44," ",H44," ",I44, " ",J44, " ",K44," ",L44," ",M44)</f>
        <v/>
      </c>
      <c r="O43" s="106" t="n">
        <v>32557082</v>
      </c>
      <c r="P43" s="106" t="n">
        <v>3117473457</v>
      </c>
      <c r="Q43" s="106" t="n"/>
      <c r="R43" s="106" t="inlineStr">
        <is>
          <t>Taller Mofles</t>
        </is>
      </c>
      <c r="S43" s="126" t="inlineStr">
        <is>
          <t>KR</t>
        </is>
      </c>
      <c r="T43" s="128" t="n">
        <v>48</v>
      </c>
      <c r="U43" s="127" t="n"/>
      <c r="V43" s="127" t="n"/>
      <c r="W43" s="128" t="n">
        <v>39</v>
      </c>
      <c r="X43" s="127" t="n"/>
      <c r="Y43" s="127" t="inlineStr">
        <is>
          <t>SUR</t>
        </is>
      </c>
      <c r="Z43" s="128" t="n">
        <v>74</v>
      </c>
      <c r="AA43" s="128" t="n"/>
      <c r="AB43" s="128" t="n"/>
      <c r="AC43" s="76">
        <f>CONCATENATE(S44," ",T44,U44," ",V44," ",W44," ",X44," ",Y44," ",Z44," ",AA44," ",AB44)</f>
        <v/>
      </c>
      <c r="AD43" s="111" t="n"/>
      <c r="AE43" s="106" t="n"/>
      <c r="AF43" s="106" t="n"/>
      <c r="AG43" s="106" t="n"/>
      <c r="AH43" s="106" t="inlineStr">
        <is>
          <t>AIRE</t>
        </is>
      </c>
      <c r="AI43" s="106" t="inlineStr">
        <is>
          <t>Afectaciones por emisiones atmosféricas</t>
        </is>
      </c>
      <c r="AJ43" s="112" t="inlineStr">
        <is>
          <t>Alcalá</t>
        </is>
      </c>
      <c r="AK43" s="201">
        <f>VLOOKUP(AJ44,Hoja5!$H$1:$I$46,2,FALSE)</f>
        <v/>
      </c>
      <c r="AL43" s="110" t="n">
        <v>46000</v>
      </c>
      <c r="AM43" s="92" t="n">
        <v>46037</v>
      </c>
      <c r="AN43" s="101">
        <f>+AM44-AL44</f>
        <v/>
      </c>
      <c r="AO43" s="100" t="n">
        <v>46044</v>
      </c>
      <c r="AP43" s="101" t="inlineStr">
        <is>
          <t>Auto de archivo</t>
        </is>
      </c>
      <c r="AQ43" s="101" t="inlineStr">
        <is>
          <t>Juan Carlos Sánchez Vargas</t>
        </is>
      </c>
      <c r="AR43" s="227" t="n"/>
      <c r="AS43" s="119" t="n"/>
      <c r="AT43" s="124" t="inlineStr">
        <is>
          <t>Archivado</t>
        </is>
      </c>
      <c r="AU43" s="276" t="inlineStr">
        <is>
          <t>Jenifer Zapata Castro</t>
        </is>
      </c>
      <c r="AV43" s="82" t="n"/>
      <c r="AW43" s="102">
        <f>IF(OR(AND(TODAY()-AL44&lt;10,AV44="PQRS"),AND(TODAY()-AO44&lt;90,AV44="Persuasivo")),1,IF(AND(10&lt;=TODAY()-AL44,TODAY()-AL44&lt;15,AV44="PQRS"),2,IF(OR(AND(15&lt;=TODAY()-AL44,AV44="PQRS"),AND(90&lt;=TODAY()-AO44,AV44="Persuasivo")),3,"")))</f>
        <v/>
      </c>
      <c r="AX43" s="96" t="inlineStr">
        <is>
          <t>Expediente 101-2026</t>
        </is>
      </c>
      <c r="AY43" s="239">
        <f>IF(AU44=BA44,AY44,AY44&amp;" → "&amp;TEXT(AZ44,"dd/mm/aaaa")&amp;".- "&amp;AU44)</f>
        <v/>
      </c>
      <c r="AZ43" s="237">
        <f>IF(AU44=BA44,AZ44,NOW())</f>
        <v/>
      </c>
      <c r="BA43" s="242">
        <f>IF(AU44=BA44,BA44,AU44)</f>
        <v/>
      </c>
      <c r="BB43" s="245">
        <f>IF(AT44=BD44,BB44,BB44&amp;" → "&amp;TEXT(BC44,"dd/mm/aaaa")&amp;".- "&amp;AT44)</f>
        <v/>
      </c>
      <c r="BC43" s="247">
        <f>IF(AX44=BD44,BC44,NOW())</f>
        <v/>
      </c>
      <c r="BD43" s="246">
        <f>IF(AT44=BD44,BD44,AT44)</f>
        <v/>
      </c>
    </row>
    <row r="44" customFormat="1" s="121">
      <c r="A44" s="82" t="inlineStr">
        <is>
          <t>0044-2026</t>
        </is>
      </c>
      <c r="B44" s="99" t="n">
        <v>3063</v>
      </c>
      <c r="C44" s="124" t="inlineStr">
        <is>
          <t xml:space="preserve">Manuela Muñoz </t>
        </is>
      </c>
      <c r="D44" s="82" t="inlineStr">
        <is>
          <t>TR</t>
        </is>
      </c>
      <c r="E44" s="106" t="n">
        <v>35</v>
      </c>
      <c r="F44" s="82" t="n"/>
      <c r="G44" s="82" t="inlineStr">
        <is>
          <t>SUR</t>
        </is>
      </c>
      <c r="H44" s="106" t="n">
        <v>27</v>
      </c>
      <c r="I44" s="82" t="inlineStr">
        <is>
          <t>F</t>
        </is>
      </c>
      <c r="J44" s="82" t="n"/>
      <c r="K44" s="106" t="n">
        <v>51</v>
      </c>
      <c r="L44" s="106" t="n"/>
      <c r="M44" s="106" t="n"/>
      <c r="N44" s="76">
        <f>CONCATENATE(D45," ",E45," ",F45," ",G45," ",H45," ",I45, " ",J45, " ",K45," ",L45," ",M45)</f>
        <v/>
      </c>
      <c r="O44" s="106" t="n">
        <v>1001577896</v>
      </c>
      <c r="P44" s="106" t="n">
        <v>3043223425</v>
      </c>
      <c r="Q44" s="106" t="n"/>
      <c r="R44" s="106" t="inlineStr">
        <is>
          <t>Julio</t>
        </is>
      </c>
      <c r="S44" s="126" t="inlineStr">
        <is>
          <t>TR</t>
        </is>
      </c>
      <c r="T44" s="128" t="n">
        <v>33</v>
      </c>
      <c r="U44" s="127" t="n"/>
      <c r="V44" s="127" t="inlineStr">
        <is>
          <t>SUR</t>
        </is>
      </c>
      <c r="W44" s="128" t="n">
        <v>30</v>
      </c>
      <c r="X44" s="127" t="n"/>
      <c r="Y44" s="127" t="n"/>
      <c r="Z44" s="128" t="n">
        <v>8</v>
      </c>
      <c r="AA44" s="128" t="n"/>
      <c r="AB44" s="128" t="n"/>
      <c r="AC44" s="76">
        <f>CONCATENATE(S45," ",T45,U45," ",V45," ",W45," ",X45," ",Y45," ",Z45," ",AA45," ",AB45)</f>
        <v/>
      </c>
      <c r="AD44" s="106" t="n"/>
      <c r="AE44" s="106" t="n"/>
      <c r="AF44" s="106" t="n"/>
      <c r="AG44" s="106" t="n"/>
      <c r="AH44" s="76" t="inlineStr">
        <is>
          <t>FLORA</t>
        </is>
      </c>
      <c r="AI44" s="106" t="inlineStr">
        <is>
          <t>Afectaciones a la propiedad por arboles o vegetación</t>
        </is>
      </c>
      <c r="AJ44" s="112" t="inlineStr">
        <is>
          <t>Uribe Angel</t>
        </is>
      </c>
      <c r="AK44" s="201">
        <f>VLOOKUP(AJ45,Hoja5!$H$1:$I$46,2,FALSE)</f>
        <v/>
      </c>
      <c r="AL44" s="110" t="n">
        <v>46044</v>
      </c>
      <c r="AM44" s="92" t="n">
        <v>46058</v>
      </c>
      <c r="AN44" s="101">
        <f>+AM45-AL45</f>
        <v/>
      </c>
      <c r="AO44" s="92" t="n">
        <v>46062</v>
      </c>
      <c r="AP44" s="101" t="inlineStr">
        <is>
          <t>Auto de archivo</t>
        </is>
      </c>
      <c r="AQ44" s="101" t="inlineStr">
        <is>
          <t>Juan Carlos Sánchez Vargas</t>
        </is>
      </c>
      <c r="AR44" s="227" t="n"/>
      <c r="AS44" s="119" t="n"/>
      <c r="AT44" s="124" t="inlineStr">
        <is>
          <t>Archivado</t>
        </is>
      </c>
      <c r="AU44" s="276" t="inlineStr">
        <is>
          <t>Jenifer Zapata Castro</t>
        </is>
      </c>
      <c r="AV44" s="82" t="n"/>
      <c r="AW44" s="102">
        <f>IF(OR(AND(TODAY()-AL45&lt;10,AV45="PQRS"),AND(TODAY()-AO45&lt;90,AV45="Persuasivo")),1,IF(AND(10&lt;=TODAY()-AL45,TODAY()-AL45&lt;15,AV45="PQRS"),2,IF(OR(AND(15&lt;=TODAY()-AL45,AV45="PQRS"),AND(90&lt;=TODAY()-AO45,AV45="Persuasivo")),3,"")))</f>
        <v/>
      </c>
      <c r="AX44" s="96" t="n"/>
      <c r="AY44" s="239">
        <f>IF(AU45=BA45,AY45,AY45&amp;" → "&amp;TEXT(AZ45,"dd/mm/aaaa")&amp;".- "&amp;AU45)</f>
        <v/>
      </c>
      <c r="AZ44" s="237">
        <f>IF(AU45=BA45,AZ45,NOW())</f>
        <v/>
      </c>
      <c r="BA44" s="242">
        <f>IF(AU45=BA45,BA45,AU45)</f>
        <v/>
      </c>
      <c r="BB44" s="245">
        <f>IF(AT45=BD45,BB45,BB45&amp;" → "&amp;TEXT(BC45,"dd/mm/aaaa")&amp;".- "&amp;AT45)</f>
        <v/>
      </c>
      <c r="BC44" s="247">
        <f>IF(AX45=BD45,BC45,NOW())</f>
        <v/>
      </c>
      <c r="BD44" s="246">
        <f>IF(AT45=BD45,BD45,AT45)</f>
        <v/>
      </c>
    </row>
    <row r="45">
      <c r="A45" s="82" t="inlineStr">
        <is>
          <t>0045-2026</t>
        </is>
      </c>
      <c r="B45" s="99" t="n">
        <v>3131</v>
      </c>
      <c r="C45" s="124" t="inlineStr">
        <is>
          <t>Unidad Residencial Palestina</t>
        </is>
      </c>
      <c r="D45" s="82" t="n"/>
      <c r="E45" s="106" t="n"/>
      <c r="F45" s="82" t="n"/>
      <c r="G45" s="82" t="n"/>
      <c r="H45" s="106" t="n"/>
      <c r="I45" s="82" t="n"/>
      <c r="J45" s="82" t="n"/>
      <c r="K45" s="106" t="n"/>
      <c r="L45" s="106" t="n"/>
      <c r="M45" s="106" t="n"/>
      <c r="N45" s="76">
        <f>CONCATENATE(D46," ",E46," ",F46," ",G46," ",H46," ",I46, " ",J46, " ",K46," ",L46," ",M46)</f>
        <v/>
      </c>
      <c r="O45" s="106" t="n"/>
      <c r="P45" s="106" t="n"/>
      <c r="Q45" s="106" t="n"/>
      <c r="R45" s="106" t="inlineStr">
        <is>
          <t>Urbanizacion Kobalto</t>
        </is>
      </c>
      <c r="S45" s="126" t="inlineStr">
        <is>
          <t>CL</t>
        </is>
      </c>
      <c r="T45" s="128" t="n">
        <v>45</v>
      </c>
      <c r="U45" s="127" t="inlineStr">
        <is>
          <t>A</t>
        </is>
      </c>
      <c r="V45" s="127" t="inlineStr">
        <is>
          <t>SUR</t>
        </is>
      </c>
      <c r="W45" s="128" t="n">
        <v>39</v>
      </c>
      <c r="X45" s="127" t="inlineStr">
        <is>
          <t>B</t>
        </is>
      </c>
      <c r="Y45" s="127" t="n"/>
      <c r="Z45" s="128" t="n">
        <v>226</v>
      </c>
      <c r="AA45" s="128" t="n"/>
      <c r="AB45" s="128" t="n"/>
      <c r="AC45" s="76">
        <f>CONCATENATE(S46," ",T46,U46," ",V46," ",W46," ",X46," ",Y46," ",Z46," ",AA46," ",AB46)</f>
        <v/>
      </c>
      <c r="AD45" s="111" t="n"/>
      <c r="AE45" s="106" t="n">
        <v>3160252089</v>
      </c>
      <c r="AF45" s="106" t="n"/>
      <c r="AG45" s="106" t="n"/>
      <c r="AH45" s="82" t="inlineStr">
        <is>
          <t>HÍDRICO</t>
        </is>
      </c>
      <c r="AI45" s="106" t="inlineStr">
        <is>
          <t>Descarga inadecuada de aguas residuales o sin cumplimiento de requisitos</t>
        </is>
      </c>
      <c r="AJ45" s="112" t="inlineStr">
        <is>
          <t>La Paz</t>
        </is>
      </c>
      <c r="AK45" s="201">
        <f>VLOOKUP(AJ46,Hoja5!$H$1:$I$46,2,FALSE)</f>
        <v/>
      </c>
      <c r="AL45" s="110" t="n">
        <v>46044</v>
      </c>
      <c r="AM45" s="110" t="n"/>
      <c r="AN45" s="101">
        <f>+AM46-AL46</f>
        <v/>
      </c>
      <c r="AO45" s="100" t="n"/>
      <c r="AP45" s="101" t="n"/>
      <c r="AQ45" s="101" t="n"/>
      <c r="AR45" s="227" t="n"/>
      <c r="AS45" s="119" t="n"/>
      <c r="AT45" s="124" t="inlineStr">
        <is>
          <t>Archivado</t>
        </is>
      </c>
      <c r="AU45" s="276" t="inlineStr">
        <is>
          <t>Jenifer Zapata Castro</t>
        </is>
      </c>
      <c r="AV45" s="82" t="n"/>
      <c r="AW45" s="102">
        <f>IF(OR(AND(TODAY()-AL46&lt;10,AV46="PQRS"),AND(TODAY()-AO46&lt;90,AV46="Persuasivo")),1,IF(AND(10&lt;=TODAY()-AL46,TODAY()-AL46&lt;15,AV46="PQRS"),2,IF(OR(AND(15&lt;=TODAY()-AL46,AV46="PQRS"),AND(90&lt;=TODAY()-AO46,AV46="Persuasivo")),3,"")))</f>
        <v/>
      </c>
      <c r="AX45" s="96" t="n"/>
      <c r="AY45" s="239">
        <f>IF(AU46=BA46,AY46,AY46&amp;" → "&amp;TEXT(AZ46,"dd/mm/aaaa")&amp;".- "&amp;AU46)</f>
        <v/>
      </c>
      <c r="AZ45" s="237">
        <f>IF(AU46=BA46,AZ46,NOW())</f>
        <v/>
      </c>
      <c r="BA45" s="242">
        <f>IF(AU46=BA46,BA46,AU46)</f>
        <v/>
      </c>
      <c r="BB45" s="245">
        <f>IF(AT46=BD46,BB46,BB46&amp;" → "&amp;TEXT(BC46,"dd/mm/aaaa")&amp;".- "&amp;AT46)</f>
        <v/>
      </c>
      <c r="BC45" s="247">
        <f>IF(AX46=BD46,BC46,NOW())</f>
        <v/>
      </c>
      <c r="BD45" s="246">
        <f>IF(AT46=BD46,BD46,AT46)</f>
        <v/>
      </c>
    </row>
    <row r="46" customFormat="1" s="121">
      <c r="A46" s="82" t="inlineStr">
        <is>
          <t>0046-2026</t>
        </is>
      </c>
      <c r="B46" s="99" t="n">
        <v>1542</v>
      </c>
      <c r="C46" s="124" t="inlineStr">
        <is>
          <t>Oficio-luz Marina Acosta Mesa</t>
        </is>
      </c>
      <c r="D46" s="82" t="inlineStr">
        <is>
          <t>CL</t>
        </is>
      </c>
      <c r="E46" s="106" t="n">
        <v>49</v>
      </c>
      <c r="F46" s="82" t="inlineStr">
        <is>
          <t>D</t>
        </is>
      </c>
      <c r="G46" s="82" t="inlineStr">
        <is>
          <t>SUR</t>
        </is>
      </c>
      <c r="H46" s="106" t="n">
        <v>40</v>
      </c>
      <c r="I46" s="82" t="inlineStr">
        <is>
          <t>A</t>
        </is>
      </c>
      <c r="J46" s="82" t="n"/>
      <c r="K46" s="106" t="n">
        <v>145</v>
      </c>
      <c r="L46" s="106" t="n"/>
      <c r="M46" s="106" t="inlineStr">
        <is>
          <t>int 125</t>
        </is>
      </c>
      <c r="N46" s="76">
        <f>CONCATENATE(D47," ",E47," ",F47," ",G47," ",H47," ",I47, " ",J47, " ",K47," ",L47," ",M47)</f>
        <v/>
      </c>
      <c r="O46" s="106" t="n"/>
      <c r="P46" s="106" t="n"/>
      <c r="Q46" s="174" t="inlineStr">
        <is>
          <t>carloscardonacac@gmail.com-fundacionmanosdeluz@@gmail.com</t>
        </is>
      </c>
      <c r="R46" s="82" t="n"/>
      <c r="S46" s="126" t="n"/>
      <c r="T46" s="128" t="n"/>
      <c r="U46" s="127" t="n"/>
      <c r="V46" s="127" t="n"/>
      <c r="W46" s="128" t="n"/>
      <c r="X46" s="127" t="n"/>
      <c r="Y46" s="127" t="n"/>
      <c r="Z46" s="128" t="n"/>
      <c r="AA46" s="128" t="n"/>
      <c r="AB46" s="128" t="n"/>
      <c r="AC46" s="76">
        <f>CONCATENATE(S47," ",T47,U47," ",V47," ",W47," ",X47," ",Y47," ",Z47," ",AA47," ",AB47)</f>
        <v/>
      </c>
      <c r="AD46" s="106" t="n"/>
      <c r="AE46" s="106" t="n"/>
      <c r="AF46" s="106" t="n"/>
      <c r="AG46" s="106" t="n"/>
      <c r="AH46" s="106" t="inlineStr">
        <is>
          <t>FLORA</t>
        </is>
      </c>
      <c r="AI46" s="106" t="inlineStr">
        <is>
          <t>Afectaciones a la propiedad por arboles o vegetación</t>
        </is>
      </c>
      <c r="AJ46" s="112" t="inlineStr">
        <is>
          <t>Loma del Barro</t>
        </is>
      </c>
      <c r="AK46" s="201">
        <f>VLOOKUP(AJ47,Hoja5!$H$1:$I$46,2,FALSE)</f>
        <v/>
      </c>
      <c r="AL46" s="110" t="n">
        <v>46044</v>
      </c>
      <c r="AM46" s="110" t="n"/>
      <c r="AN46" s="101">
        <f>+AM47-AL47</f>
        <v/>
      </c>
      <c r="AO46" s="100" t="n"/>
      <c r="AP46" s="101" t="n"/>
      <c r="AQ46" s="101" t="n"/>
      <c r="AR46" s="227" t="n"/>
      <c r="AS46" s="119" t="inlineStr">
        <is>
          <t>Alexandra Uribe Alzate</t>
        </is>
      </c>
      <c r="AT46" s="124" t="inlineStr">
        <is>
          <t>Orden de policía</t>
        </is>
      </c>
      <c r="AU46" s="101" t="inlineStr">
        <is>
          <t>Alexandra Uribe Alzate</t>
        </is>
      </c>
      <c r="AV46" s="82" t="n"/>
      <c r="AW46" s="102">
        <f>IF(OR(AND(TODAY()-AL47&lt;10,AV47="PQRS"),AND(TODAY()-AO47&lt;90,AV47="Persuasivo")),1,IF(AND(10&lt;=TODAY()-AL47,TODAY()-AL47&lt;15,AV47="PQRS"),2,IF(OR(AND(15&lt;=TODAY()-AL47,AV47="PQRS"),AND(90&lt;=TODAY()-AO47,AV47="Persuasivo")),3,"")))</f>
        <v/>
      </c>
      <c r="AX46" s="96" t="n"/>
      <c r="AY46" s="239">
        <f>IF(AU47=BA47,AY47,AY47&amp;" → "&amp;TEXT(AZ47,"dd/mm/aaaa")&amp;".- "&amp;AU47)</f>
        <v/>
      </c>
      <c r="AZ46" s="237">
        <f>IF(AU47=BA47,AZ47,NOW())</f>
        <v/>
      </c>
      <c r="BA46" s="242">
        <f>IF(AU47=BA47,BA47,AU47)</f>
        <v/>
      </c>
      <c r="BB46" s="245">
        <f>IF(AT47=BD47,BB47,BB47&amp;" → "&amp;TEXT(BC47,"dd/mm/aaaa")&amp;".- "&amp;AT47)</f>
        <v/>
      </c>
      <c r="BC46" s="247">
        <f>IF(AX47=BD47,BC47,NOW())</f>
        <v/>
      </c>
      <c r="BD46" s="246">
        <f>IF(AT47=BD47,BD47,AT47)</f>
        <v/>
      </c>
    </row>
    <row r="47" customFormat="1" s="121">
      <c r="A47" s="82" t="inlineStr">
        <is>
          <t>0047-2026</t>
        </is>
      </c>
      <c r="B47" s="99" t="n">
        <v>2915</v>
      </c>
      <c r="C47" s="124" t="inlineStr">
        <is>
          <t>Alba Nury Alcaraz</t>
        </is>
      </c>
      <c r="D47" s="82" t="n"/>
      <c r="E47" s="106" t="n"/>
      <c r="F47" s="82" t="n"/>
      <c r="G47" s="82" t="n"/>
      <c r="H47" s="106" t="n"/>
      <c r="I47" s="82" t="n"/>
      <c r="J47" s="82" t="n"/>
      <c r="K47" s="106" t="n"/>
      <c r="L47" s="106" t="n"/>
      <c r="M47" s="106" t="n"/>
      <c r="N47" s="76">
        <f>CONCATENATE(D48," ",E48," ",F48," ",G48," ",H48," ",I48, " ",J48, " ",K48," ",L48," ",M48)</f>
        <v/>
      </c>
      <c r="O47" s="106" t="n">
        <v>23729556</v>
      </c>
      <c r="P47" s="106" t="inlineStr">
        <is>
          <t>No reporta</t>
        </is>
      </c>
      <c r="Q47" s="106" t="inlineStr">
        <is>
          <t>mailto:carloscardonacac@gmail.com-fundacionmanosdeluz@@gmail.com</t>
        </is>
      </c>
      <c r="R47" s="106" t="inlineStr">
        <is>
          <t>Por determinar</t>
        </is>
      </c>
      <c r="S47" s="126" t="inlineStr">
        <is>
          <t>CL</t>
        </is>
      </c>
      <c r="T47" s="128" t="n">
        <v>39</v>
      </c>
      <c r="U47" s="127" t="n"/>
      <c r="V47" s="127" t="inlineStr">
        <is>
          <t>SUR</t>
        </is>
      </c>
      <c r="W47" s="128" t="n">
        <v>45</v>
      </c>
      <c r="X47" s="127" t="inlineStr">
        <is>
          <t>B</t>
        </is>
      </c>
      <c r="Y47" s="127" t="n"/>
      <c r="Z47" s="128" t="n"/>
      <c r="AA47" s="128" t="n"/>
      <c r="AB47" s="128" t="n"/>
      <c r="AC47" s="76">
        <f>CONCATENATE(S48," ",T48,U48," ",V48," ",W48," ",X48," ",Y48," ",Z48," ",AA48," ",AB48)</f>
        <v/>
      </c>
      <c r="AD47" s="111" t="inlineStr">
        <is>
          <t>No reporta</t>
        </is>
      </c>
      <c r="AE47" s="111" t="inlineStr">
        <is>
          <t>No reporta</t>
        </is>
      </c>
      <c r="AF47" s="111" t="inlineStr">
        <is>
          <t>No reporta</t>
        </is>
      </c>
      <c r="AG47" s="106" t="n"/>
      <c r="AH47" s="106" t="inlineStr">
        <is>
          <t>ESPACIO PUBLICOS VERDES</t>
        </is>
      </c>
      <c r="AI47" s="106" t="inlineStr">
        <is>
          <t>Cambio de zona verde a piso duro</t>
        </is>
      </c>
      <c r="AJ47" s="112" t="inlineStr">
        <is>
          <t>Alcalá</t>
        </is>
      </c>
      <c r="AK47" s="201">
        <f>VLOOKUP(AJ48,Hoja5!$H$1:$I$46,2,FALSE)</f>
        <v/>
      </c>
      <c r="AL47" s="110" t="n">
        <v>46043</v>
      </c>
      <c r="AM47" s="92" t="n">
        <v>46090</v>
      </c>
      <c r="AN47" s="101">
        <f>+AM48-AL48</f>
        <v/>
      </c>
      <c r="AO47" s="100" t="n">
        <v>46090</v>
      </c>
      <c r="AP47" s="101" t="inlineStr">
        <is>
          <t>Auto de archivo</t>
        </is>
      </c>
      <c r="AQ47" s="101" t="inlineStr">
        <is>
          <t>Juan Carlos Sánchez Vargas</t>
        </is>
      </c>
      <c r="AR47" s="227" t="n"/>
      <c r="AS47" s="119" t="n"/>
      <c r="AT47" s="124" t="inlineStr">
        <is>
          <t>Archivado</t>
        </is>
      </c>
      <c r="AU47" s="276" t="inlineStr">
        <is>
          <t>Jenifer Zapata Castro</t>
        </is>
      </c>
      <c r="AV47" s="82" t="n"/>
      <c r="AW47" s="102">
        <f>IF(OR(AND(TODAY()-AL48&lt;10,AV48="PQRS"),AND(TODAY()-AO48&lt;90,AV48="Persuasivo")),1,IF(AND(10&lt;=TODAY()-AL48,TODAY()-AL48&lt;15,AV48="PQRS"),2,IF(OR(AND(15&lt;=TODAY()-AL48,AV48="PQRS"),AND(90&lt;=TODAY()-AO48,AV48="Persuasivo")),3,"")))</f>
        <v/>
      </c>
      <c r="AX47" s="96" t="inlineStr">
        <is>
          <t>caso solucionado en el cosecutivo 67-2026</t>
        </is>
      </c>
      <c r="AY47" s="239">
        <f>IF(AU48=BA48,AY48,AY48&amp;" → "&amp;TEXT(AZ48,"dd/mm/aaaa")&amp;".- "&amp;AU48)</f>
        <v/>
      </c>
      <c r="AZ47" s="237">
        <f>IF(AU48=BA48,AZ48,NOW())</f>
        <v/>
      </c>
      <c r="BA47" s="242">
        <f>IF(AU48=BA48,BA48,AU48)</f>
        <v/>
      </c>
      <c r="BB47" s="245">
        <f>IF(AT48=BD48,BB48,BB48&amp;" → "&amp;TEXT(BC48,"dd/mm/aaaa")&amp;".- "&amp;AT48)</f>
        <v/>
      </c>
      <c r="BC47" s="247">
        <f>IF(AX48=BD48,BC48,NOW())</f>
        <v/>
      </c>
      <c r="BD47" s="246">
        <f>IF(AT48=BD48,BD48,AT48)</f>
        <v/>
      </c>
    </row>
    <row r="48" customFormat="1" s="121">
      <c r="A48" s="82" t="inlineStr">
        <is>
          <t>0048-2026</t>
        </is>
      </c>
      <c r="B48" s="99" t="n">
        <v>2914</v>
      </c>
      <c r="C48" s="124" t="inlineStr">
        <is>
          <t>Alba Nury Alcaraz</t>
        </is>
      </c>
      <c r="D48" s="82" t="n"/>
      <c r="E48" s="106" t="n"/>
      <c r="F48" s="82" t="n"/>
      <c r="G48" s="82" t="n"/>
      <c r="H48" s="106" t="n"/>
      <c r="I48" s="82" t="n"/>
      <c r="J48" s="82" t="n"/>
      <c r="K48" s="106" t="n"/>
      <c r="L48" s="106" t="n"/>
      <c r="M48" s="106" t="n"/>
      <c r="N48" s="76">
        <f>CONCATENATE(D49," ",E49," ",F49," ",G49," ",H49," ",I49, " ",J49, " ",K49," ",L49," ",M49)</f>
        <v/>
      </c>
      <c r="O48" s="106" t="n">
        <v>23729556</v>
      </c>
      <c r="P48" s="106" t="inlineStr">
        <is>
          <t>No reporta</t>
        </is>
      </c>
      <c r="Q48" s="106" t="n"/>
      <c r="R48" s="106" t="inlineStr">
        <is>
          <t>Por determinar</t>
        </is>
      </c>
      <c r="S48" s="126" t="inlineStr">
        <is>
          <t>CL</t>
        </is>
      </c>
      <c r="T48" s="128" t="n">
        <v>39</v>
      </c>
      <c r="U48" s="127" t="n"/>
      <c r="V48" s="127" t="inlineStr">
        <is>
          <t>SUR</t>
        </is>
      </c>
      <c r="W48" s="128" t="n">
        <v>45</v>
      </c>
      <c r="X48" s="127" t="inlineStr">
        <is>
          <t>A</t>
        </is>
      </c>
      <c r="Y48" s="127" t="n"/>
      <c r="Z48" s="128" t="n">
        <v>21</v>
      </c>
      <c r="AA48" s="128" t="n"/>
      <c r="AB48" s="128" t="n"/>
      <c r="AC48" s="76">
        <f>CONCATENATE(S49," ",T49,U49," ",V49," ",W49," ",X49," ",Y49," ",Z49," ",AA49," ",AB49)</f>
        <v/>
      </c>
      <c r="AD48" s="111" t="inlineStr">
        <is>
          <t>No reporta</t>
        </is>
      </c>
      <c r="AE48" s="111" t="inlineStr">
        <is>
          <t>No reporta</t>
        </is>
      </c>
      <c r="AF48" s="111" t="inlineStr">
        <is>
          <t>No reporta</t>
        </is>
      </c>
      <c r="AG48" s="106" t="n"/>
      <c r="AH48" s="106" t="inlineStr">
        <is>
          <t>ESPACIO PUBLICOS VERDES</t>
        </is>
      </c>
      <c r="AI48" s="106" t="inlineStr">
        <is>
          <t>Cambio de zona verde a piso duro</t>
        </is>
      </c>
      <c r="AJ48" s="112" t="inlineStr">
        <is>
          <t>Alcalá</t>
        </is>
      </c>
      <c r="AK48" s="201">
        <f>VLOOKUP(AJ49,Hoja5!$H$1:$I$46,2,FALSE)</f>
        <v/>
      </c>
      <c r="AL48" s="110" t="n">
        <v>46043</v>
      </c>
      <c r="AM48" s="92" t="n">
        <v>46043</v>
      </c>
      <c r="AN48" s="101">
        <f>+AM49-AL49</f>
        <v/>
      </c>
      <c r="AO48" s="100" t="n">
        <v>46056</v>
      </c>
      <c r="AP48" s="101" t="inlineStr">
        <is>
          <t>Auto de archivo</t>
        </is>
      </c>
      <c r="AQ48" s="101" t="inlineStr">
        <is>
          <t>Juan Carlos Sánchez Vargas</t>
        </is>
      </c>
      <c r="AR48" s="278" t="n"/>
      <c r="AS48" s="250" t="n"/>
      <c r="AT48" s="285" t="inlineStr">
        <is>
          <t>Archivado</t>
        </is>
      </c>
      <c r="AU48" s="276" t="inlineStr">
        <is>
          <t>Jenifer Zapata Castro</t>
        </is>
      </c>
      <c r="AV48" s="82" t="n"/>
      <c r="AW48" s="102">
        <f>IF(OR(AND(TODAY()-AL49&lt;10,AV49="PQRS"),AND(TODAY()-AO49&lt;90,AV49="Persuasivo")),1,IF(AND(10&lt;=TODAY()-AL49,TODAY()-AL49&lt;15,AV49="PQRS"),2,IF(OR(AND(15&lt;=TODAY()-AL49,AV49="PQRS"),AND(90&lt;=TODAY()-AO49,AV49="Persuasivo")),3,"")))</f>
        <v/>
      </c>
      <c r="AX48" s="96" t="n"/>
      <c r="AY48" s="239">
        <f>IF(AU49=BA49,AY49,AY49&amp;" → "&amp;TEXT(AZ49,"dd/mm/aaaa")&amp;".- "&amp;AU49)</f>
        <v/>
      </c>
      <c r="AZ48" s="237">
        <f>IF(AU49=BA49,AZ49,NOW())</f>
        <v/>
      </c>
      <c r="BA48" s="242">
        <f>IF(AU49=BA49,BA49,AU49)</f>
        <v/>
      </c>
      <c r="BB48" s="245">
        <f>IF(AT49=BD49,BB49,BB49&amp;" → "&amp;TEXT(BC49,"dd/mm/aaaa")&amp;".- "&amp;AT49)</f>
        <v/>
      </c>
      <c r="BC48" s="247">
        <f>IF(AX49=BD49,BC49,NOW())</f>
        <v/>
      </c>
      <c r="BD48" s="246">
        <f>IF(AT49=BD49,BD49,AT49)</f>
        <v/>
      </c>
    </row>
    <row r="49">
      <c r="A49" s="82" t="inlineStr">
        <is>
          <t>0049-2026</t>
        </is>
      </c>
      <c r="B49" s="99" t="n">
        <v>1436</v>
      </c>
      <c r="C49" s="105" t="inlineStr">
        <is>
          <t xml:space="preserve">Oficio-Luis Felipe Villegas de Bedout </t>
        </is>
      </c>
      <c r="D49" s="82" t="n"/>
      <c r="E49" s="82" t="inlineStr">
        <is>
          <t>Km 17</t>
        </is>
      </c>
      <c r="F49" s="82" t="n"/>
      <c r="G49" s="82" t="n"/>
      <c r="H49" s="82" t="inlineStr">
        <is>
          <t xml:space="preserve">via </t>
        </is>
      </c>
      <c r="I49" s="82" t="n"/>
      <c r="J49" s="82" t="n"/>
      <c r="K49" s="82" t="inlineStr">
        <is>
          <t xml:space="preserve">las palmas </t>
        </is>
      </c>
      <c r="L49" s="82" t="inlineStr">
        <is>
          <t>entrada</t>
        </is>
      </c>
      <c r="M49" s="82" t="inlineStr">
        <is>
          <t>a la acuarela</t>
        </is>
      </c>
      <c r="N49" s="76">
        <f>CONCATENATE(D50," ",E50," ",F50," ",G50," ",H50," ",I50, " ",J50, " ",K50," ",L50," ",M50)</f>
        <v/>
      </c>
      <c r="O49" s="82" t="n"/>
      <c r="P49" s="82" t="n"/>
      <c r="Q49" s="82" t="n"/>
      <c r="R49" s="82" t="n"/>
      <c r="S49" s="126" t="n"/>
      <c r="T49" s="127" t="n"/>
      <c r="U49" s="127" t="n"/>
      <c r="V49" s="127" t="n"/>
      <c r="W49" s="127" t="n"/>
      <c r="X49" s="127" t="n"/>
      <c r="Y49" s="127" t="n"/>
      <c r="Z49" s="127" t="n"/>
      <c r="AA49" s="127" t="n"/>
      <c r="AB49" s="127" t="n"/>
      <c r="AC49" s="76">
        <f>CONCATENATE(S50," ",T50,U50," ",V50," ",W50," ",X50," ",Y50," ",Z50," ",AA50," ",AB50)</f>
        <v/>
      </c>
      <c r="AD49" s="94" t="n"/>
      <c r="AE49" s="82" t="n"/>
      <c r="AF49" s="82" t="n"/>
      <c r="AG49" s="82" t="n"/>
      <c r="AH49" s="82" t="inlineStr">
        <is>
          <t>FLORA</t>
        </is>
      </c>
      <c r="AI49" s="82" t="inlineStr">
        <is>
          <t>Afectaciones a la propiedad por arboles o vegetación</t>
        </is>
      </c>
      <c r="AJ49" s="96" t="inlineStr">
        <is>
          <t>Las Palmas</t>
        </is>
      </c>
      <c r="AK49" s="201">
        <f>VLOOKUP(AJ50,Hoja5!$H$1:$I$46,2,FALSE)</f>
        <v/>
      </c>
      <c r="AL49" s="110" t="n">
        <v>46043</v>
      </c>
      <c r="AM49" s="92" t="n"/>
      <c r="AN49" s="101">
        <f>+AM50-AL50</f>
        <v/>
      </c>
      <c r="AO49" s="100" t="n"/>
      <c r="AP49" s="101" t="n"/>
      <c r="AQ49" s="101" t="n"/>
      <c r="AR49" s="227" t="n"/>
      <c r="AS49" s="119" t="inlineStr">
        <is>
          <t>Juan  Muñoz Guerra</t>
        </is>
      </c>
      <c r="AT49" s="124" t="inlineStr">
        <is>
          <t>Archivado</t>
        </is>
      </c>
      <c r="AU49" s="276" t="inlineStr">
        <is>
          <t>Jenifer Zapata Castro</t>
        </is>
      </c>
      <c r="AV49" s="82" t="n"/>
      <c r="AW49" s="102">
        <f>IF(OR(AND(TODAY()-AL50&lt;10,AV50="PQRS"),AND(TODAY()-AO50&lt;90,AV50="Persuasivo")),1,IF(AND(10&lt;=TODAY()-AL50,TODAY()-AL50&lt;15,AV50="PQRS"),2,IF(OR(AND(15&lt;=TODAY()-AL50,AV50="PQRS"),AND(90&lt;=TODAY()-AO50,AV50="Persuasivo")),3,"")))</f>
        <v/>
      </c>
      <c r="AX49" s="96" t="n"/>
      <c r="AY49" s="239">
        <f>IF(AU50=BA50,AY50,AY50&amp;" → "&amp;TEXT(AZ50,"dd/mm/aaaa")&amp;".- "&amp;AU50)</f>
        <v/>
      </c>
      <c r="AZ49" s="237">
        <f>IF(AU50=BA50,AZ50,NOW())</f>
        <v/>
      </c>
      <c r="BA49" s="242">
        <f>IF(AU50=BA50,BA50,AU50)</f>
        <v/>
      </c>
      <c r="BB49" s="245">
        <f>IF(AT50=BD50,BB50,BB50&amp;" → "&amp;TEXT(BC50,"dd/mm/aaaa")&amp;".- "&amp;AT50)</f>
        <v/>
      </c>
      <c r="BC49" s="247">
        <f>IF(AX50=BD50,BC50,NOW())</f>
        <v/>
      </c>
      <c r="BD49" s="246">
        <f>IF(AT50=BD50,BD50,AT50)</f>
        <v/>
      </c>
    </row>
    <row r="50" customFormat="1" s="121">
      <c r="A50" s="82" t="inlineStr">
        <is>
          <t>0050-2026</t>
        </is>
      </c>
      <c r="B50" s="99" t="n">
        <v>3240</v>
      </c>
      <c r="C50" s="124" t="inlineStr">
        <is>
          <t>Anonimo</t>
        </is>
      </c>
      <c r="D50" s="82" t="n"/>
      <c r="E50" s="82" t="n"/>
      <c r="F50" s="82" t="n"/>
      <c r="G50" s="82" t="n"/>
      <c r="H50" s="82" t="n"/>
      <c r="I50" s="82" t="n"/>
      <c r="J50" s="82" t="n"/>
      <c r="K50" s="82" t="n"/>
      <c r="L50" s="82" t="n"/>
      <c r="M50" s="82" t="n"/>
      <c r="N50" s="76">
        <f>CONCATENATE(D51," ",E51," ",F51," ",G51," ",H51," ",I51, " ",J51, " ",K51," ",L51," ",M51)</f>
        <v/>
      </c>
      <c r="O50" s="82" t="n"/>
      <c r="P50" s="82" t="n"/>
      <c r="Q50" s="82" t="n"/>
      <c r="R50" s="82" t="inlineStr">
        <is>
          <t xml:space="preserve">Por Determinar </t>
        </is>
      </c>
      <c r="S50" s="126" t="inlineStr">
        <is>
          <t>KR</t>
        </is>
      </c>
      <c r="T50" s="127" t="n">
        <v>43</v>
      </c>
      <c r="U50" s="127" t="inlineStr">
        <is>
          <t>B</t>
        </is>
      </c>
      <c r="V50" s="127" t="n"/>
      <c r="W50" s="127" t="n">
        <v>32</v>
      </c>
      <c r="X50" s="127" t="inlineStr">
        <is>
          <t>C</t>
        </is>
      </c>
      <c r="Y50" s="127" t="inlineStr">
        <is>
          <t>SUR</t>
        </is>
      </c>
      <c r="Z50" s="127" t="n">
        <v>8</v>
      </c>
      <c r="AA50" s="127" t="n"/>
      <c r="AB50" s="127" t="n"/>
      <c r="AC50" s="76">
        <f>CONCATENATE(S51," ",T51,U51," ",V51," ",W51," ",X51," ",Y51," ",Z51," ",AA51," ",AB51)</f>
        <v/>
      </c>
      <c r="AD50" s="82" t="n"/>
      <c r="AE50" s="82" t="n"/>
      <c r="AF50" s="82" t="n"/>
      <c r="AG50" s="82" t="n"/>
      <c r="AH50" s="82" t="inlineStr">
        <is>
          <t>RESIDUOS SOLIDOS</t>
        </is>
      </c>
      <c r="AI50" s="82" t="inlineStr">
        <is>
          <t>Disposición inadecuada de residuos sólidos en horas, dias y lugares no autorizados</t>
        </is>
      </c>
      <c r="AJ50" s="96" t="inlineStr">
        <is>
          <t>San Marcos</t>
        </is>
      </c>
      <c r="AK50" s="201">
        <f>VLOOKUP(AJ51,Hoja5!$H$1:$I$46,2,FALSE)</f>
        <v/>
      </c>
      <c r="AL50" s="110" t="n">
        <v>46045</v>
      </c>
      <c r="AM50" s="92" t="n">
        <v>46077</v>
      </c>
      <c r="AN50" s="101">
        <f>+AM51-AL51</f>
        <v/>
      </c>
      <c r="AO50" s="100" t="n">
        <v>46077</v>
      </c>
      <c r="AP50" s="101" t="inlineStr">
        <is>
          <t>Auto de archivo</t>
        </is>
      </c>
      <c r="AQ50" s="101" t="inlineStr">
        <is>
          <t>Juan Carlos Sánchez Vargas</t>
        </is>
      </c>
      <c r="AR50" s="227" t="n"/>
      <c r="AS50" s="119" t="n"/>
      <c r="AT50" s="124" t="inlineStr">
        <is>
          <t>Archivado</t>
        </is>
      </c>
      <c r="AU50" s="276" t="inlineStr">
        <is>
          <t>Jenifer Zapata Castro</t>
        </is>
      </c>
      <c r="AV50" s="82" t="n"/>
      <c r="AW50" s="102">
        <f>IF(OR(AND(TODAY()-AL51&lt;10,AV51="PQRS"),AND(TODAY()-AO51&lt;90,AV51="Persuasivo")),1,IF(AND(10&lt;=TODAY()-AL51,TODAY()-AL51&lt;15,AV51="PQRS"),2,IF(OR(AND(15&lt;=TODAY()-AL51,AV51="PQRS"),AND(90&lt;=TODAY()-AO51,AV51="Persuasivo")),3,"")))</f>
        <v/>
      </c>
      <c r="AX50" s="96" t="inlineStr">
        <is>
          <t>sensibilizar</t>
        </is>
      </c>
      <c r="AY50" s="239">
        <f>IF(AU51=BA51,AY51,AY51&amp;" → "&amp;TEXT(AZ51,"dd/mm/aaaa")&amp;".- "&amp;AU51)</f>
        <v/>
      </c>
      <c r="AZ50" s="237">
        <f>IF(AU51=BA51,AZ51,NOW())</f>
        <v/>
      </c>
      <c r="BA50" s="242">
        <f>IF(AU51=BA51,BA51,AU51)</f>
        <v/>
      </c>
      <c r="BB50" s="245">
        <f>IF(AT51=BD51,BB51,BB51&amp;" → "&amp;TEXT(BC51,"dd/mm/aaaa")&amp;".- "&amp;AT51)</f>
        <v/>
      </c>
      <c r="BC50" s="247">
        <f>IF(AX51=BD51,BC51,NOW())</f>
        <v/>
      </c>
      <c r="BD50" s="246">
        <f>IF(AT51=BD51,BD51,AT51)</f>
        <v/>
      </c>
    </row>
    <row r="51" customFormat="1" s="121">
      <c r="A51" s="82" t="inlineStr">
        <is>
          <t>0051-2026</t>
        </is>
      </c>
      <c r="B51" s="99" t="n">
        <v>2510</v>
      </c>
      <c r="C51" s="124" t="inlineStr">
        <is>
          <t>Luz Marina Palacios</t>
        </is>
      </c>
      <c r="D51" s="82" t="n"/>
      <c r="E51" s="82" t="n"/>
      <c r="F51" s="82" t="n"/>
      <c r="G51" s="82" t="n"/>
      <c r="H51" s="82" t="n"/>
      <c r="I51" s="82" t="n"/>
      <c r="J51" s="82" t="n"/>
      <c r="K51" s="82" t="n"/>
      <c r="L51" s="82" t="n"/>
      <c r="M51" s="82" t="n"/>
      <c r="N51" s="76">
        <f>CONCATENATE(D52," ",E52," ",F52," ",G52," ",H52," ",I52, " ",J52, " ",K52," ",L52," ",M52)</f>
        <v/>
      </c>
      <c r="O51" s="121" t="n">
        <v>21394469</v>
      </c>
      <c r="P51" s="82" t="n">
        <v>3311696</v>
      </c>
      <c r="Q51" s="95" t="n"/>
      <c r="R51" s="95" t="inlineStr">
        <is>
          <t>Por deteminar</t>
        </is>
      </c>
      <c r="S51" s="126" t="inlineStr">
        <is>
          <t>KR</t>
        </is>
      </c>
      <c r="T51" s="127" t="n">
        <v>46</v>
      </c>
      <c r="U51" s="127" t="n"/>
      <c r="V51" s="127" t="inlineStr">
        <is>
          <t>SUR</t>
        </is>
      </c>
      <c r="W51" s="127" t="n">
        <v>39</v>
      </c>
      <c r="X51" s="127" t="inlineStr">
        <is>
          <t>A</t>
        </is>
      </c>
      <c r="Y51" s="127" t="n"/>
      <c r="Z51" s="127" t="n">
        <v>7</v>
      </c>
      <c r="AA51" s="127" t="n"/>
      <c r="AB51" s="127" t="n"/>
      <c r="AC51" s="76">
        <f>CONCATENATE(S52," ",T52,U52," ",V52," ",W52," ",X52," ",Y52," ",Z52," ",AA52," ",AB52)</f>
        <v/>
      </c>
      <c r="AD51" s="82" t="inlineStr">
        <is>
          <t>No reporta</t>
        </is>
      </c>
      <c r="AE51" s="82" t="inlineStr">
        <is>
          <t>No reporta</t>
        </is>
      </c>
      <c r="AF51" s="82" t="inlineStr">
        <is>
          <t>No reporta</t>
        </is>
      </c>
      <c r="AG51" s="82" t="n"/>
      <c r="AH51" s="82" t="inlineStr">
        <is>
          <t>RESIDUOS SOLIDOS</t>
        </is>
      </c>
      <c r="AI51" s="82" t="inlineStr">
        <is>
          <t>Disposición inadecuada de residuos sólidos en horas, dias y lugares no autorizados</t>
        </is>
      </c>
      <c r="AJ51" s="96" t="inlineStr">
        <is>
          <t>Alcalá</t>
        </is>
      </c>
      <c r="AK51" s="201">
        <f>VLOOKUP(AJ52,Hoja5!$H$1:$I$46,2,FALSE)</f>
        <v/>
      </c>
      <c r="AL51" s="110" t="n">
        <v>46042</v>
      </c>
      <c r="AM51" s="92" t="n">
        <v>46043</v>
      </c>
      <c r="AN51" s="101">
        <f>+AM52-AL52</f>
        <v/>
      </c>
      <c r="AO51" s="100" t="n">
        <v>46048</v>
      </c>
      <c r="AP51" s="101" t="inlineStr">
        <is>
          <t>Auto de archivo</t>
        </is>
      </c>
      <c r="AQ51" s="101" t="inlineStr">
        <is>
          <t>Juan Carlos Sánchez Vargas</t>
        </is>
      </c>
      <c r="AR51" s="278" t="n"/>
      <c r="AS51" s="250" t="n"/>
      <c r="AT51" s="285" t="inlineStr">
        <is>
          <t>Archivado</t>
        </is>
      </c>
      <c r="AU51" s="276" t="inlineStr">
        <is>
          <t>Jenifer Zapata Castro</t>
        </is>
      </c>
      <c r="AV51" s="82" t="n"/>
      <c r="AW51" s="102">
        <f>IF(OR(AND(TODAY()-AL52&lt;10,AV52="PQRS"),AND(TODAY()-AO52&lt;90,AV52="Persuasivo")),1,IF(AND(10&lt;=TODAY()-AL52,TODAY()-AL52&lt;15,AV52="PQRS"),2,IF(OR(AND(15&lt;=TODAY()-AL52,AV52="PQRS"),AND(90&lt;=TODAY()-AO52,AV52="Persuasivo")),3,"")))</f>
        <v/>
      </c>
      <c r="AX51" s="96" t="inlineStr">
        <is>
          <t>El señor encargado de recoger los escombros ya tiene radicado # 181 solicitado el día 21/01/2026, información recibida por parte de la Empresa Enviaseo.</t>
        </is>
      </c>
      <c r="AY51" s="239">
        <f>IF(AU52=BA52,AY52,AY52&amp;" → "&amp;TEXT(AZ52,"dd/mm/aaaa")&amp;".- "&amp;AU52)</f>
        <v/>
      </c>
      <c r="AZ51" s="237">
        <f>IF(AU52=BA52,AZ52,NOW())</f>
        <v/>
      </c>
      <c r="BA51" s="242">
        <f>IF(AU52=BA52,BA52,AU52)</f>
        <v/>
      </c>
      <c r="BB51" s="245">
        <f>IF(AT52=BD52,BB52,BB52&amp;" → "&amp;TEXT(BC52,"dd/mm/aaaa")&amp;".- "&amp;AT52)</f>
        <v/>
      </c>
      <c r="BC51" s="247">
        <f>IF(AX52=BD52,BC52,NOW())</f>
        <v/>
      </c>
      <c r="BD51" s="246">
        <f>IF(AT52=BD52,BD52,AT52)</f>
        <v/>
      </c>
    </row>
    <row r="52" customFormat="1" s="121">
      <c r="A52" s="82" t="inlineStr">
        <is>
          <t>0052-2026</t>
        </is>
      </c>
      <c r="B52" s="99" t="n">
        <v>3368</v>
      </c>
      <c r="C52" s="124" t="inlineStr">
        <is>
          <t xml:space="preserve">William Colorado Villa </t>
        </is>
      </c>
      <c r="D52" s="82" t="inlineStr">
        <is>
          <t>DG</t>
        </is>
      </c>
      <c r="E52" s="82" t="n">
        <v>33</v>
      </c>
      <c r="F52" s="82" t="n"/>
      <c r="G52" s="82" t="n"/>
      <c r="H52" s="82" t="n">
        <v>34</v>
      </c>
      <c r="I52" s="82" t="inlineStr">
        <is>
          <t>DD</t>
        </is>
      </c>
      <c r="J52" s="82" t="inlineStr">
        <is>
          <t>SUR</t>
        </is>
      </c>
      <c r="K52" s="82" t="n">
        <v>3</v>
      </c>
      <c r="L52" s="82" t="n"/>
      <c r="M52" s="82" t="n"/>
      <c r="N52" s="76">
        <f>CONCATENATE(D53," ",E53," ",F53," ",G53," ",H53," ",I53, " ",J53, " ",K53," ",L53," ",M53)</f>
        <v/>
      </c>
      <c r="O52" s="82" t="n">
        <v>8465288</v>
      </c>
      <c r="P52" s="96" t="n">
        <v>3053671705</v>
      </c>
      <c r="Q52" s="114" t="n"/>
      <c r="R52" s="140" t="inlineStr">
        <is>
          <t>Jaime alonso Moreno</t>
        </is>
      </c>
      <c r="S52" s="82" t="inlineStr">
        <is>
          <t>DG</t>
        </is>
      </c>
      <c r="T52" s="82" t="n">
        <v>33</v>
      </c>
      <c r="U52" s="82" t="n"/>
      <c r="V52" s="82" t="n"/>
      <c r="W52" s="82" t="n">
        <v>34</v>
      </c>
      <c r="X52" s="82" t="inlineStr">
        <is>
          <t>DD</t>
        </is>
      </c>
      <c r="Y52" s="82" t="inlineStr">
        <is>
          <t>SUR</t>
        </is>
      </c>
      <c r="Z52" s="82" t="n">
        <v>7</v>
      </c>
      <c r="AA52" s="127" t="n"/>
      <c r="AB52" s="127" t="n"/>
      <c r="AC52" s="76">
        <f>CONCATENATE(S53," ",T53,U53," ",V53," ",W53," ",X53," ",Y53," ",Z53," ",AA53," ",AB53)</f>
        <v/>
      </c>
      <c r="AD52" s="82" t="n"/>
      <c r="AE52" s="82" t="n"/>
      <c r="AF52" s="82" t="n"/>
      <c r="AG52" s="82" t="n"/>
      <c r="AH52" s="82" t="inlineStr">
        <is>
          <t>FLORA</t>
        </is>
      </c>
      <c r="AI52" s="82" t="inlineStr">
        <is>
          <t>Afectación al ornato</t>
        </is>
      </c>
      <c r="AJ52" s="96" t="inlineStr">
        <is>
          <t>Los Naranjos</t>
        </is>
      </c>
      <c r="AK52" s="201">
        <f>VLOOKUP(AJ53,Hoja5!$H$1:$I$46,2,FALSE)</f>
        <v/>
      </c>
      <c r="AL52" s="110" t="n">
        <v>46045</v>
      </c>
      <c r="AM52" s="92" t="n">
        <v>46062</v>
      </c>
      <c r="AN52" s="101">
        <f>+AM53-AL53</f>
        <v/>
      </c>
      <c r="AO52" s="100" t="n">
        <v>46062</v>
      </c>
      <c r="AP52" s="101" t="inlineStr">
        <is>
          <t>Auto de archivo</t>
        </is>
      </c>
      <c r="AQ52" s="101" t="inlineStr">
        <is>
          <t>Juan Carlos Sánchez Vargas</t>
        </is>
      </c>
      <c r="AR52" s="227" t="n"/>
      <c r="AS52" s="119" t="n"/>
      <c r="AT52" s="124" t="inlineStr">
        <is>
          <t>Archivado</t>
        </is>
      </c>
      <c r="AU52" s="276" t="inlineStr">
        <is>
          <t>Jenifer Zapata Castro</t>
        </is>
      </c>
      <c r="AV52" s="82" t="n"/>
      <c r="AW52" s="102">
        <f>IF(OR(AND(TODAY()-AL53&lt;10,AV53="PQRS"),AND(TODAY()-AO53&lt;90,AV53="Persuasivo")),1,IF(AND(10&lt;=TODAY()-AL53,TODAY()-AL53&lt;15,AV53="PQRS"),2,IF(OR(AND(15&lt;=TODAY()-AL53,AV53="PQRS"),AND(90&lt;=TODAY()-AO53,AV53="Persuasivo")),3,"")))</f>
        <v/>
      </c>
      <c r="AX52" s="96" t="inlineStr">
        <is>
          <t>videos y fotos, Se envia para auto archivo ya que no se evidencia afectación ambiental sobre los jardines en mención.</t>
        </is>
      </c>
      <c r="AY52" s="239">
        <f>IF(AU53=BA53,AY53,AY53&amp;" → "&amp;TEXT(AZ53,"dd/mm/aaaa")&amp;".- "&amp;AU53)</f>
        <v/>
      </c>
      <c r="AZ52" s="237">
        <f>IF(AU53=BA53,AZ53,NOW())</f>
        <v/>
      </c>
      <c r="BA52" s="242">
        <f>IF(AU53=BA53,BA53,AU53)</f>
        <v/>
      </c>
      <c r="BB52" s="245">
        <f>IF(AT53=BD53,BB53,BB53&amp;" → "&amp;TEXT(BC53,"dd/mm/aaaa")&amp;".- "&amp;AT53)</f>
        <v/>
      </c>
      <c r="BC52" s="247">
        <f>IF(AX53=BD53,BC53,NOW())</f>
        <v/>
      </c>
      <c r="BD52" s="246">
        <f>IF(AT53=BD53,BD53,AT53)</f>
        <v/>
      </c>
    </row>
    <row r="53" customFormat="1" s="121">
      <c r="A53" s="82" t="inlineStr">
        <is>
          <t>0053-2026</t>
        </is>
      </c>
      <c r="B53" s="99" t="n">
        <v>3476</v>
      </c>
      <c r="C53" s="124" t="inlineStr">
        <is>
          <t>Anonimo</t>
        </is>
      </c>
      <c r="D53" s="82" t="n"/>
      <c r="E53" s="82" t="n"/>
      <c r="F53" s="82" t="n"/>
      <c r="G53" s="82" t="n"/>
      <c r="H53" s="82" t="n"/>
      <c r="I53" s="82" t="n"/>
      <c r="J53" s="82" t="n"/>
      <c r="K53" s="82" t="n"/>
      <c r="L53" s="82" t="n"/>
      <c r="M53" s="82" t="n"/>
      <c r="N53" s="76">
        <f>CONCATENATE(D54," ",E54," ",F54," ",G54," ",H54," ",I54, " ",J54, " ",K54," ",L54," ",M54)</f>
        <v/>
      </c>
      <c r="O53" s="82" t="n"/>
      <c r="P53" s="82" t="n"/>
      <c r="Q53" s="99" t="n"/>
      <c r="R53" s="99" t="inlineStr">
        <is>
          <t xml:space="preserve">Por Determinar </t>
        </is>
      </c>
      <c r="S53" s="126" t="inlineStr">
        <is>
          <t>CL</t>
        </is>
      </c>
      <c r="T53" s="127" t="n">
        <v>38</v>
      </c>
      <c r="U53" s="127" t="n"/>
      <c r="V53" s="127" t="inlineStr">
        <is>
          <t>SUR</t>
        </is>
      </c>
      <c r="W53" s="127" t="n">
        <v>34</v>
      </c>
      <c r="X53" s="127" t="n"/>
      <c r="Y53" s="127" t="n"/>
      <c r="Z53" s="127" t="n">
        <v>45</v>
      </c>
      <c r="AA53" s="127" t="n"/>
      <c r="AB53" s="127" t="n"/>
      <c r="AC53" s="76">
        <f>CONCATENATE(S54," ",T54,U54," ",V54," ",W54," ",X54," ",Y54," ",Z54," ",AA54," ",AB54)</f>
        <v/>
      </c>
      <c r="AD53" s="82" t="n"/>
      <c r="AE53" s="82" t="n"/>
      <c r="AF53" s="82" t="n"/>
      <c r="AG53" s="82" t="n"/>
      <c r="AH53" s="82" t="inlineStr">
        <is>
          <t>RESIDUOS SOLIDOS</t>
        </is>
      </c>
      <c r="AI53" s="82" t="inlineStr">
        <is>
          <t>Disposición inadecuada de residuos sólidos en horas, dias y lugares no autorizados</t>
        </is>
      </c>
      <c r="AJ53" s="96" t="inlineStr">
        <is>
          <t>Mesa</t>
        </is>
      </c>
      <c r="AK53" s="201">
        <f>VLOOKUP(AJ54,Hoja5!$H$1:$I$46,2,FALSE)</f>
        <v/>
      </c>
      <c r="AL53" s="110" t="n">
        <v>46045</v>
      </c>
      <c r="AM53" s="92" t="n">
        <v>46051</v>
      </c>
      <c r="AN53" s="101">
        <f>+AM54-AL54</f>
        <v/>
      </c>
      <c r="AO53" s="100" t="n">
        <v>46065</v>
      </c>
      <c r="AP53" s="101" t="inlineStr">
        <is>
          <t>Auto de archivo</t>
        </is>
      </c>
      <c r="AQ53" s="101" t="inlineStr">
        <is>
          <t>Juan Carlos Sánchez Vargas</t>
        </is>
      </c>
      <c r="AR53" s="227" t="n"/>
      <c r="AS53" s="119" t="n"/>
      <c r="AT53" s="124" t="inlineStr">
        <is>
          <t>Archivado</t>
        </is>
      </c>
      <c r="AU53" s="276" t="inlineStr">
        <is>
          <t>Jenifer Zapata Castro</t>
        </is>
      </c>
      <c r="AV53" s="82" t="n"/>
      <c r="AW53" s="102">
        <f>IF(OR(AND(TODAY()-AL54&lt;10,AV54="PQRS"),AND(TODAY()-AO54&lt;90,AV54="Persuasivo")),1,IF(AND(10&lt;=TODAY()-AL54,TODAY()-AL54&lt;15,AV54="PQRS"),2,IF(OR(AND(15&lt;=TODAY()-AL54,AV54="PQRS"),AND(90&lt;=TODAY()-AO54,AV54="Persuasivo")),3,"")))</f>
        <v/>
      </c>
      <c r="AX53" s="96" t="inlineStr">
        <is>
          <t>1 sensibilizacion por vertimiento de veterina y despues Amigos del Barrio para sensibilizar la cuadra por residuos en jardinera</t>
        </is>
      </c>
      <c r="AY53" s="239">
        <f>IF(AU54=BA54,AY54,AY54&amp;" → "&amp;TEXT(AZ54,"dd/mm/aaaa")&amp;".- "&amp;AU54)</f>
        <v/>
      </c>
      <c r="AZ53" s="237">
        <f>IF(AU54=BA54,AZ54,NOW())</f>
        <v/>
      </c>
      <c r="BA53" s="242">
        <f>IF(AU54=BA54,BA54,AU54)</f>
        <v/>
      </c>
      <c r="BB53" s="245">
        <f>IF(AT54=BD54,BB54,BB54&amp;" → "&amp;TEXT(BC54,"dd/mm/aaaa")&amp;".- "&amp;AT54)</f>
        <v/>
      </c>
      <c r="BC53" s="247">
        <f>IF(AX54=BD54,BC54,NOW())</f>
        <v/>
      </c>
      <c r="BD53" s="246">
        <f>IF(AT54=BD54,BD54,AT54)</f>
        <v/>
      </c>
    </row>
    <row r="54">
      <c r="A54" s="82" t="inlineStr">
        <is>
          <t>0054-2026</t>
        </is>
      </c>
      <c r="B54" s="99" t="n">
        <v>1537</v>
      </c>
      <c r="C54" s="124" t="inlineStr">
        <is>
          <t>Raul Taborda</t>
        </is>
      </c>
      <c r="D54" s="82" t="n"/>
      <c r="E54" s="82" t="n"/>
      <c r="F54" s="82" t="n"/>
      <c r="G54" s="82" t="n"/>
      <c r="H54" s="82" t="n"/>
      <c r="I54" s="82" t="n"/>
      <c r="J54" s="82" t="n"/>
      <c r="K54" s="82" t="n"/>
      <c r="L54" s="82" t="n"/>
      <c r="M54" s="82" t="n"/>
      <c r="N54" s="76">
        <f>CONCATENATE(D55," ",E55," ",F55," ",G55," ",H55," ",I55, " ",J55, " ",K55," ",L55," ",M55)</f>
        <v/>
      </c>
      <c r="O54" s="82" t="n"/>
      <c r="P54" s="82" t="n"/>
      <c r="Q54" s="82" t="n"/>
      <c r="R54" s="82" t="inlineStr">
        <is>
          <t xml:space="preserve">Por Determinar </t>
        </is>
      </c>
      <c r="S54" s="126" t="inlineStr">
        <is>
          <t>CL</t>
        </is>
      </c>
      <c r="T54" s="127" t="n">
        <v>25</v>
      </c>
      <c r="U54" s="127" t="inlineStr">
        <is>
          <t>C</t>
        </is>
      </c>
      <c r="V54" s="127" t="inlineStr">
        <is>
          <t>SUR</t>
        </is>
      </c>
      <c r="W54" s="127" t="n">
        <v>25</v>
      </c>
      <c r="X54" s="127" t="inlineStr">
        <is>
          <t>B</t>
        </is>
      </c>
      <c r="Y54" s="127" t="n"/>
      <c r="Z54" s="127" t="n">
        <v>30</v>
      </c>
      <c r="AA54" s="127" t="n"/>
      <c r="AB54" s="127" t="n"/>
      <c r="AC54" s="76">
        <f>CONCATENATE(S55," ",T55,U55," ",V55," ",W55," ",X55," ",Y55," ",Z55," ",AA55," ",AB55)</f>
        <v/>
      </c>
      <c r="AD54" s="82" t="inlineStr">
        <is>
          <t>No reporta</t>
        </is>
      </c>
      <c r="AE54" s="82" t="inlineStr">
        <is>
          <t>No reporta</t>
        </is>
      </c>
      <c r="AF54" s="82" t="inlineStr">
        <is>
          <t>No reporta</t>
        </is>
      </c>
      <c r="AG54" s="82" t="n"/>
      <c r="AH54" s="82" t="inlineStr">
        <is>
          <t>FLORA</t>
        </is>
      </c>
      <c r="AI54" s="82" t="inlineStr">
        <is>
          <t>Afectación al ornato</t>
        </is>
      </c>
      <c r="AJ54" s="96" t="inlineStr">
        <is>
          <t>Zuñiga</t>
        </is>
      </c>
      <c r="AK54" s="201">
        <f>VLOOKUP(AJ55,Hoja5!$H$1:$I$46,2,FALSE)</f>
        <v/>
      </c>
      <c r="AL54" s="110" t="n">
        <v>46036</v>
      </c>
      <c r="AM54" s="92" t="n">
        <v>46042</v>
      </c>
      <c r="AN54" s="101">
        <f>+AM55-AL55</f>
        <v/>
      </c>
      <c r="AO54" s="100" t="n">
        <v>46051</v>
      </c>
      <c r="AP54" s="101" t="inlineStr">
        <is>
          <t>Auto de archivo</t>
        </is>
      </c>
      <c r="AQ54" s="101" t="inlineStr">
        <is>
          <t>Juan Carlos Sánchez Vargas</t>
        </is>
      </c>
      <c r="AR54" s="227" t="n"/>
      <c r="AS54" s="119" t="n"/>
      <c r="AT54" s="124" t="inlineStr">
        <is>
          <t>Archivado</t>
        </is>
      </c>
      <c r="AU54" s="276" t="inlineStr">
        <is>
          <t>Jenifer Zapata Castro</t>
        </is>
      </c>
      <c r="AV54" s="82" t="n"/>
      <c r="AW54" s="102">
        <f>IF(OR(AND(TODAY()-AL55&lt;10,AV55="PQRS"),AND(TODAY()-AO55&lt;90,AV55="Persuasivo")),1,IF(AND(10&lt;=TODAY()-AL55,TODAY()-AL55&lt;15,AV55="PQRS"),2,IF(OR(AND(15&lt;=TODAY()-AL55,AV55="PQRS"),AND(90&lt;=TODAY()-AO55,AV55="Persuasivo")),3,"")))</f>
        <v/>
      </c>
      <c r="AX54" s="96" t="inlineStr">
        <is>
          <t>Se realiza visita técnica donde se evidencia que el material vegetal ya fue retirado del sitio.</t>
        </is>
      </c>
      <c r="AY54" s="239">
        <f>IF(AU55=BA55,AY55,AY55&amp;" → "&amp;TEXT(AZ55,"dd/mm/aaaa")&amp;".- "&amp;AU55)</f>
        <v/>
      </c>
      <c r="AZ54" s="237">
        <f>IF(AU55=BA55,AZ55,NOW())</f>
        <v/>
      </c>
      <c r="BA54" s="242">
        <f>IF(AU55=BA55,BA55,AU55)</f>
        <v/>
      </c>
      <c r="BB54" s="245">
        <f>IF(AT55=BD55,BB55,BB55&amp;" → "&amp;TEXT(BC55,"dd/mm/aaaa")&amp;".- "&amp;AT55)</f>
        <v/>
      </c>
      <c r="BC54" s="247">
        <f>IF(AX55=BD55,BC55,NOW())</f>
        <v/>
      </c>
      <c r="BD54" s="246">
        <f>IF(AT55=BD55,BD55,AT55)</f>
        <v/>
      </c>
    </row>
    <row r="55" ht="21" customHeight="1">
      <c r="A55" s="82" t="inlineStr">
        <is>
          <t>0055-2026</t>
        </is>
      </c>
      <c r="B55" s="99" t="n">
        <v>1828</v>
      </c>
      <c r="C55" s="105" t="inlineStr">
        <is>
          <t>Comunidad</t>
        </is>
      </c>
      <c r="D55" s="82" t="n"/>
      <c r="E55" s="82" t="n"/>
      <c r="F55" s="82" t="n"/>
      <c r="G55" s="82" t="n"/>
      <c r="H55" s="82" t="n"/>
      <c r="I55" s="82" t="n"/>
      <c r="J55" s="82" t="n"/>
      <c r="K55" s="82" t="n"/>
      <c r="L55" s="82" t="n"/>
      <c r="M55" s="82" t="n"/>
      <c r="N55" s="76">
        <f>CONCATENATE(D56," ",E56," ",F56," ",G56," ",H56," ",I56, " ",J56, " ",K56," ",L56," ",M56)</f>
        <v/>
      </c>
      <c r="O55" s="82" t="n"/>
      <c r="P55" s="82" t="n"/>
      <c r="Q55" s="82" t="n"/>
      <c r="R55" s="82" t="inlineStr">
        <is>
          <t>Jairo Londoño Castañeda</t>
        </is>
      </c>
      <c r="S55" s="126" t="inlineStr">
        <is>
          <t>KR</t>
        </is>
      </c>
      <c r="T55" s="127" t="n">
        <v>27</v>
      </c>
      <c r="U55" s="127" t="n"/>
      <c r="V55" s="127" t="n"/>
      <c r="W55" s="127" t="n">
        <v>23</v>
      </c>
      <c r="X55" s="127" t="n"/>
      <c r="Y55" s="127" t="inlineStr">
        <is>
          <t>SUR</t>
        </is>
      </c>
      <c r="Z55" s="127" t="n">
        <v>126</v>
      </c>
      <c r="AA55" s="127" t="n"/>
      <c r="AB55" s="127" t="n"/>
      <c r="AC55" s="76">
        <f>CONCATENATE(S56," ",T56,U56," ",V56," ",W56," ",X56," ",Y56," ",Z56," ",AA56," ",AB56)</f>
        <v/>
      </c>
      <c r="AD55" s="82" t="n">
        <v>8340740</v>
      </c>
      <c r="AE55" s="82" t="n"/>
      <c r="AF55" s="82" t="n"/>
      <c r="AG55" s="82" t="n"/>
      <c r="AH55" s="82" t="inlineStr">
        <is>
          <t>FLORA</t>
        </is>
      </c>
      <c r="AI55" s="82" t="inlineStr">
        <is>
          <t>Árbol en riesgo</t>
        </is>
      </c>
      <c r="AJ55" s="96" t="inlineStr">
        <is>
          <t>El Esmeraldal</t>
        </is>
      </c>
      <c r="AK55" s="201">
        <f>VLOOKUP(AJ56,Hoja5!$H$1:$I$46,2,FALSE)</f>
        <v/>
      </c>
      <c r="AL55" s="110" t="n">
        <v>46048</v>
      </c>
      <c r="AM55" s="92" t="n"/>
      <c r="AN55" s="101">
        <f>+AM56-AL56</f>
        <v/>
      </c>
      <c r="AO55" s="100" t="n"/>
      <c r="AP55" s="101" t="n"/>
      <c r="AQ55" s="101" t="n"/>
      <c r="AR55" s="227" t="n"/>
      <c r="AS55" s="119" t="inlineStr">
        <is>
          <t>Alexandra Uribe Alzate</t>
        </is>
      </c>
      <c r="AT55" s="124" t="inlineStr">
        <is>
          <t>Orden de policía</t>
        </is>
      </c>
      <c r="AU55" s="101" t="inlineStr">
        <is>
          <t>Alexandra Uribe Alzate</t>
        </is>
      </c>
      <c r="AV55" s="82" t="n"/>
      <c r="AW55" s="102">
        <f>IF(OR(AND(TODAY()-AL56&lt;10,AV56="PQRS"),AND(TODAY()-AO56&lt;90,AV56="Persuasivo")),1,IF(AND(10&lt;=TODAY()-AL56,TODAY()-AL56&lt;15,AV56="PQRS"),2,IF(OR(AND(15&lt;=TODAY()-AL56,AV56="PQRS"),AND(90&lt;=TODAY()-AO56,AV56="Persuasivo")),3,"")))</f>
        <v/>
      </c>
      <c r="AX55" s="96" t="n"/>
      <c r="AY55" s="239">
        <f>IF(AU56=BA56,AY56,AY56&amp;" → "&amp;TEXT(AZ56,"dd/mm/aaaa")&amp;".- "&amp;AU56)</f>
        <v/>
      </c>
      <c r="AZ55" s="237">
        <f>IF(AU56=BA56,AZ56,NOW())</f>
        <v/>
      </c>
      <c r="BA55" s="242">
        <f>IF(AU56=BA56,BA56,AU56)</f>
        <v/>
      </c>
      <c r="BB55" s="245">
        <f>IF(AT56=BD56,BB56,BB56&amp;" → "&amp;TEXT(BC56,"dd/mm/aaaa")&amp;".- "&amp;AT56)</f>
        <v/>
      </c>
      <c r="BC55" s="247">
        <f>IF(AX56=BD56,BC56,NOW())</f>
        <v/>
      </c>
      <c r="BD55" s="246">
        <f>IF(AT56=BD56,BD56,AT56)</f>
        <v/>
      </c>
    </row>
    <row r="56" customFormat="1" s="121">
      <c r="A56" s="82" t="inlineStr">
        <is>
          <t>0056-2026</t>
        </is>
      </c>
      <c r="B56" s="99" t="n">
        <v>3560</v>
      </c>
      <c r="C56" s="124" t="inlineStr">
        <is>
          <t>Liliana Muñoz y otros</t>
        </is>
      </c>
      <c r="D56" s="82" t="n"/>
      <c r="E56" s="82" t="n"/>
      <c r="F56" s="82" t="n"/>
      <c r="G56" s="82" t="n"/>
      <c r="H56" s="82" t="n"/>
      <c r="I56" s="82" t="n"/>
      <c r="J56" s="82" t="n"/>
      <c r="K56" s="82" t="n"/>
      <c r="L56" s="82" t="n"/>
      <c r="M56" s="82" t="n"/>
      <c r="N56" s="76">
        <f>CONCATENATE(D57," ",E57," ",F57," ",G57," ",H57," ",I57, " ",J57, " ",K57," ",L57," ",M57)</f>
        <v/>
      </c>
      <c r="O56" s="82" t="n"/>
      <c r="P56" s="82" t="n"/>
      <c r="Q56" s="82" t="n"/>
      <c r="R56" s="82" t="inlineStr">
        <is>
          <t xml:space="preserve">Por Determinar </t>
        </is>
      </c>
      <c r="S56" s="126" t="inlineStr">
        <is>
          <t>TR</t>
        </is>
      </c>
      <c r="T56" s="127" t="n">
        <v>33</v>
      </c>
      <c r="U56" s="127" t="inlineStr">
        <is>
          <t>A</t>
        </is>
      </c>
      <c r="V56" s="127" t="inlineStr">
        <is>
          <t>SUR</t>
        </is>
      </c>
      <c r="W56" s="127" t="inlineStr">
        <is>
          <t>x Dg 32</t>
        </is>
      </c>
      <c r="X56" s="127" t="inlineStr">
        <is>
          <t>D</t>
        </is>
      </c>
      <c r="Y56" s="127" t="n"/>
      <c r="Z56" s="127" t="n"/>
      <c r="AA56" s="127" t="n"/>
      <c r="AB56" s="127" t="n"/>
      <c r="AC56" s="76">
        <f>CONCATENATE(S57," ",T57,U57," ",V57," ",W57," ",X57," ",Y57," ",Z57," ",AA57," ",AB57)</f>
        <v/>
      </c>
      <c r="AD56" s="82" t="n"/>
      <c r="AE56" s="82" t="n"/>
      <c r="AF56" s="82" t="n"/>
      <c r="AG56" s="82" t="n"/>
      <c r="AH56" s="82" t="inlineStr">
        <is>
          <t>RESIDUOS SOLIDOS</t>
        </is>
      </c>
      <c r="AI56" s="82" t="inlineStr">
        <is>
          <t>Disposición inadecuada de residuos sólidos en horas, dias y lugares no autorizados</t>
        </is>
      </c>
      <c r="AJ56" s="96" t="inlineStr">
        <is>
          <t>La Magnolia</t>
        </is>
      </c>
      <c r="AK56" s="201">
        <f>VLOOKUP(AJ57,Hoja5!$H$1:$I$46,2,FALSE)</f>
        <v/>
      </c>
      <c r="AL56" s="110" t="n">
        <v>46048</v>
      </c>
      <c r="AM56" s="92" t="n">
        <v>46058</v>
      </c>
      <c r="AN56" s="101">
        <f>+AM57-AL57</f>
        <v/>
      </c>
      <c r="AO56" s="100" t="n">
        <v>46069</v>
      </c>
      <c r="AP56" s="82" t="inlineStr">
        <is>
          <t>Respuesta DP u Oficio</t>
        </is>
      </c>
      <c r="AQ56" s="94" t="inlineStr">
        <is>
          <t>Julian Guzman Agudelo</t>
        </is>
      </c>
      <c r="AR56" s="227" t="n"/>
      <c r="AS56" s="119" t="n"/>
      <c r="AT56" s="124" t="inlineStr">
        <is>
          <t>Verificación</t>
        </is>
      </c>
      <c r="AU56" s="101" t="inlineStr">
        <is>
          <t>Olver Puerta Garcia</t>
        </is>
      </c>
      <c r="AV56" s="82" t="inlineStr">
        <is>
          <t>PQRS</t>
        </is>
      </c>
      <c r="AW56" s="102">
        <f>IF(OR(AND(TODAY()-AL57&lt;10,AV57="PQRS"),AND(TODAY()-AO57&lt;90,AV57="Persuasivo")),1,IF(AND(10&lt;=TODAY()-AL57,TODAY()-AL57&lt;15,AV57="PQRS"),2,IF(OR(AND(15&lt;=TODAY()-AL57,AV57="PQRS"),AND(90&lt;=TODAY()-AO57,AV57="Persuasivo")),3,"")))</f>
        <v/>
      </c>
      <c r="AX56" s="96" t="inlineStr">
        <is>
          <t>remision a salud</t>
        </is>
      </c>
      <c r="AY56" s="239">
        <f>IF(AU57=BA57,AY57,AY57&amp;" → "&amp;TEXT(AZ57,"dd/mm/aaaa")&amp;".- "&amp;AU57)</f>
        <v/>
      </c>
      <c r="AZ56" s="237">
        <f>IF(AU57=BA57,AZ57,NOW())</f>
        <v/>
      </c>
      <c r="BA56" s="242">
        <f>IF(AU57=BA57,BA57,AU57)</f>
        <v/>
      </c>
      <c r="BB56" s="245">
        <f>IF(AT57=BD57,BB57,BB57&amp;" → "&amp;TEXT(BC57,"dd/mm/aaaa")&amp;".- "&amp;AT57)</f>
        <v/>
      </c>
      <c r="BC56" s="247">
        <f>IF(AX57=BD57,BC57,NOW())</f>
        <v/>
      </c>
      <c r="BD56" s="246">
        <f>IF(AT57=BD57,BD57,AT57)</f>
        <v/>
      </c>
    </row>
    <row r="57" customFormat="1" s="121">
      <c r="A57" s="82" t="inlineStr">
        <is>
          <t>0057-2026</t>
        </is>
      </c>
      <c r="B57" s="207" t="n">
        <v>3741</v>
      </c>
      <c r="C57" s="124" t="inlineStr">
        <is>
          <t>Cesar Marin</t>
        </is>
      </c>
      <c r="D57" s="82" t="inlineStr">
        <is>
          <t>KR</t>
        </is>
      </c>
      <c r="E57" s="82" t="n">
        <v>27</v>
      </c>
      <c r="F57" s="82" t="inlineStr">
        <is>
          <t>C</t>
        </is>
      </c>
      <c r="G57" s="82" t="n"/>
      <c r="H57" s="82" t="n">
        <v>27</v>
      </c>
      <c r="I57" s="82" t="inlineStr">
        <is>
          <t>D</t>
        </is>
      </c>
      <c r="J57" s="82" t="inlineStr">
        <is>
          <t>SUR</t>
        </is>
      </c>
      <c r="K57" s="82" t="n">
        <v>179</v>
      </c>
      <c r="L57" s="82" t="n"/>
      <c r="M57" s="82" t="inlineStr">
        <is>
          <t>Apto 402</t>
        </is>
      </c>
      <c r="N57" s="76">
        <f>CONCATENATE(D58," ",E58," ",F58," ",G58," ",H58," ",I58, " ",J58, " ",K58," ",L58," ",M58)</f>
        <v/>
      </c>
      <c r="O57" s="82" t="n">
        <v>1037573160</v>
      </c>
      <c r="P57" s="82" t="n">
        <v>3215387628</v>
      </c>
      <c r="Q57" s="82" t="n"/>
      <c r="R57" s="82" t="inlineStr">
        <is>
          <t xml:space="preserve">Por Determinar </t>
        </is>
      </c>
      <c r="S57" s="126" t="n"/>
      <c r="T57" s="127" t="n"/>
      <c r="U57" s="127" t="n"/>
      <c r="V57" s="127" t="n"/>
      <c r="W57" s="127" t="n"/>
      <c r="X57" s="127" t="n"/>
      <c r="Y57" s="127" t="n"/>
      <c r="Z57" s="127" t="n"/>
      <c r="AA57" s="127" t="n"/>
      <c r="AB57" s="127" t="n"/>
      <c r="AC57" s="76">
        <f>CONCATENATE(S58," ",T58,U58," ",V58," ",W58," ",X58," ",Y58," ",Z58," ",AA58," ",AB58)</f>
        <v/>
      </c>
      <c r="AD57" s="82" t="n"/>
      <c r="AE57" s="82" t="n"/>
      <c r="AF57" s="82" t="n"/>
      <c r="AG57" s="82" t="n"/>
      <c r="AH57" s="82" t="inlineStr">
        <is>
          <t>RESIDUOS SOLIDOS</t>
        </is>
      </c>
      <c r="AI57" s="274" t="n">
        <v>4437730</v>
      </c>
      <c r="AJ57" s="96" t="inlineStr">
        <is>
          <t>Inmaculada</t>
        </is>
      </c>
      <c r="AK57" s="201">
        <f>VLOOKUP(AJ58,Hoja5!$H$1:$I$46,2,FALSE)</f>
        <v/>
      </c>
      <c r="AL57" s="110" t="n">
        <v>46048</v>
      </c>
      <c r="AM57" s="92" t="n"/>
      <c r="AN57" s="101">
        <f>+AM58-AL58</f>
        <v/>
      </c>
      <c r="AO57" s="100" t="n"/>
      <c r="AP57" s="101" t="n"/>
      <c r="AQ57" s="101" t="n"/>
      <c r="AR57" s="227" t="n"/>
      <c r="AS57" s="119" t="n"/>
      <c r="AT57" s="124" t="inlineStr">
        <is>
          <t>Respuesta DP u Oficio</t>
        </is>
      </c>
      <c r="AU57" s="94" t="inlineStr">
        <is>
          <t>Julian Guzman Agudelo</t>
        </is>
      </c>
      <c r="AV57" s="82" t="n"/>
      <c r="AW57" s="102">
        <f>IF(OR(AND(TODAY()-AL58&lt;10,AV58="PQRS"),AND(TODAY()-AO58&lt;90,AV58="Persuasivo")),1,IF(AND(10&lt;=TODAY()-AL58,TODAY()-AL58&lt;15,AV58="PQRS"),2,IF(OR(AND(15&lt;=TODAY()-AL58,AV58="PQRS"),AND(90&lt;=TODAY()-AO58,AV58="Persuasivo")),3,"")))</f>
        <v/>
      </c>
      <c r="AX57" s="96" t="n"/>
      <c r="AY57" s="239">
        <f>IF(AU58=BA58,AY58,AY58&amp;" → "&amp;TEXT(AZ58,"dd/mm/aaaa")&amp;".- "&amp;AU58)</f>
        <v/>
      </c>
      <c r="AZ57" s="237">
        <f>IF(AU58=BA58,AZ58,NOW())</f>
        <v/>
      </c>
      <c r="BA57" s="242">
        <f>IF(AU58=BA58,BA58,AU58)</f>
        <v/>
      </c>
      <c r="BB57" s="245">
        <f>IF(AT58=BD58,BB58,BB58&amp;" → "&amp;TEXT(BC58,"dd/mm/aaaa")&amp;".- "&amp;AT58)</f>
        <v/>
      </c>
      <c r="BC57" s="247">
        <f>IF(AX58=BD58,BC58,NOW())</f>
        <v/>
      </c>
      <c r="BD57" s="246">
        <f>IF(AT58=BD58,BD58,AT58)</f>
        <v/>
      </c>
    </row>
    <row r="58" customFormat="1" s="121">
      <c r="A58" s="82" t="inlineStr">
        <is>
          <t>0058-2026</t>
        </is>
      </c>
      <c r="B58" s="186" t="n">
        <v>3877</v>
      </c>
      <c r="C58" s="124" t="inlineStr">
        <is>
          <t>Hernan Dario Gallego Alvarez</t>
        </is>
      </c>
      <c r="D58" s="82" t="inlineStr">
        <is>
          <t>KR</t>
        </is>
      </c>
      <c r="E58" s="82" t="n">
        <v>41</v>
      </c>
      <c r="F58" s="82" t="n"/>
      <c r="G58" s="82" t="n"/>
      <c r="H58" s="82" t="n">
        <v>37</v>
      </c>
      <c r="I58" s="82" t="n"/>
      <c r="J58" s="82" t="inlineStr">
        <is>
          <t>SUR</t>
        </is>
      </c>
      <c r="K58" s="82" t="n">
        <v>6</v>
      </c>
      <c r="L58" s="82" t="n"/>
      <c r="M58" s="82" t="n"/>
      <c r="N58" s="76">
        <f>CONCATENATE(D59," ",E59," ",F59," ",G59," ",H59," ",I59, " ",J59, " ",K59," ",L59," ",M59)</f>
        <v/>
      </c>
      <c r="O58" s="82" t="n">
        <v>70554532</v>
      </c>
      <c r="P58" s="82" t="n">
        <v>3016818771</v>
      </c>
      <c r="Q58" s="82" t="n"/>
      <c r="R58" s="82" t="inlineStr">
        <is>
          <t>Elcy Muñoz Duzan</t>
        </is>
      </c>
      <c r="S58" s="126" t="inlineStr">
        <is>
          <t>CL</t>
        </is>
      </c>
      <c r="T58" s="127" t="n">
        <v>39</v>
      </c>
      <c r="U58" s="127" t="n"/>
      <c r="V58" s="127" t="inlineStr">
        <is>
          <t>SUR</t>
        </is>
      </c>
      <c r="W58" s="127" t="n">
        <v>43</v>
      </c>
      <c r="X58" s="127" t="n"/>
      <c r="Y58" s="127" t="n"/>
      <c r="Z58" s="127" t="n">
        <v>54</v>
      </c>
      <c r="AA58" s="127" t="n"/>
      <c r="AB58" s="127" t="n"/>
      <c r="AC58" s="76">
        <f>CONCATENATE(S59," ",T59,U59," ",V59," ",W59," ",X59," ",Y59," ",Z59," ",AA59," ",AB59)</f>
        <v/>
      </c>
      <c r="AD58" s="82" t="n">
        <v>20469028</v>
      </c>
      <c r="AE58" s="82" t="inlineStr">
        <is>
          <t>3006929871-3003751926</t>
        </is>
      </c>
      <c r="AF58" s="82" t="n"/>
      <c r="AG58" s="82" t="n"/>
      <c r="AH58" s="82" t="inlineStr">
        <is>
          <t>FAUNA DOMÉSTICA</t>
        </is>
      </c>
      <c r="AI58" s="82" t="inlineStr">
        <is>
          <t>Presunto maltrato animal</t>
        </is>
      </c>
      <c r="AJ58" s="96" t="inlineStr">
        <is>
          <t>Zona Centro</t>
        </is>
      </c>
      <c r="AK58" s="201">
        <f>VLOOKUP(AJ59,Hoja5!$H$1:$I$46,2,FALSE)</f>
        <v/>
      </c>
      <c r="AL58" s="110" t="n">
        <v>46049</v>
      </c>
      <c r="AM58" s="92" t="n">
        <v>46051</v>
      </c>
      <c r="AN58" s="101">
        <f>+AM59-AL59</f>
        <v/>
      </c>
      <c r="AO58" s="100" t="n">
        <v>46065</v>
      </c>
      <c r="AP58" s="101" t="inlineStr">
        <is>
          <t>Auto de archivo</t>
        </is>
      </c>
      <c r="AQ58" s="101" t="inlineStr">
        <is>
          <t>Juan Carlos Sánchez Vargas</t>
        </is>
      </c>
      <c r="AR58" s="227" t="n"/>
      <c r="AS58" s="119" t="n"/>
      <c r="AT58" s="124" t="inlineStr">
        <is>
          <t>Archivado</t>
        </is>
      </c>
      <c r="AU58" s="276" t="inlineStr">
        <is>
          <t>Jenifer Zapata Castro</t>
        </is>
      </c>
      <c r="AV58" s="82" t="n"/>
      <c r="AW58" s="102">
        <f>IF(OR(AND(TODAY()-AL59&lt;10,AV59="PQRS"),AND(TODAY()-AO59&lt;90,AV59="Persuasivo")),1,IF(AND(10&lt;=TODAY()-AL59,TODAY()-AL59&lt;15,AV59="PQRS"),2,IF(OR(AND(15&lt;=TODAY()-AL59,AV59="PQRS"),AND(90&lt;=TODAY()-AO59,AV59="Persuasivo")),3,"")))</f>
        <v/>
      </c>
      <c r="AX58" s="96" t="n"/>
      <c r="AY58" s="239">
        <f>IF(AU59=BA59,AY59,AY59&amp;" → "&amp;TEXT(AZ59,"dd/mm/aaaa")&amp;".- "&amp;AU59)</f>
        <v/>
      </c>
      <c r="AZ58" s="237">
        <f>IF(AU59=BA59,AZ59,NOW())</f>
        <v/>
      </c>
      <c r="BA58" s="242">
        <f>IF(AU59=BA59,BA59,AU59)</f>
        <v/>
      </c>
      <c r="BB58" s="245">
        <f>IF(AT59=BD59,BB59,BB59&amp;" → "&amp;TEXT(BC59,"dd/mm/aaaa")&amp;".- "&amp;AT59)</f>
        <v/>
      </c>
      <c r="BC58" s="247">
        <f>IF(AX59=BD59,BC59,NOW())</f>
        <v/>
      </c>
      <c r="BD58" s="246">
        <f>IF(AT59=BD59,BD59,AT59)</f>
        <v/>
      </c>
    </row>
    <row r="59" ht="15.75" customHeight="1">
      <c r="A59" s="82" t="inlineStr">
        <is>
          <t>0059-2026</t>
        </is>
      </c>
      <c r="B59" s="99" t="n">
        <v>3742</v>
      </c>
      <c r="C59" s="124" t="inlineStr">
        <is>
          <t>Anonimo</t>
        </is>
      </c>
      <c r="D59" s="82" t="n"/>
      <c r="E59" s="82" t="n"/>
      <c r="F59" s="82" t="n"/>
      <c r="G59" s="82" t="n"/>
      <c r="H59" s="82" t="n"/>
      <c r="I59" s="82" t="n"/>
      <c r="J59" s="82" t="n"/>
      <c r="K59" s="82" t="n"/>
      <c r="L59" s="82" t="n"/>
      <c r="M59" s="82" t="n"/>
      <c r="N59" s="76">
        <f>CONCATENATE(D60," ",E60," ",F60," ",G60," ",H60," ",I60, " ",J60, " ",K60," ",L60," ",M60)</f>
        <v/>
      </c>
      <c r="O59" s="106" t="inlineStr">
        <is>
          <t>No reporta</t>
        </is>
      </c>
      <c r="P59" s="106" t="inlineStr">
        <is>
          <t>No reporta</t>
        </is>
      </c>
      <c r="Q59" s="106" t="inlineStr">
        <is>
          <t>No reporta</t>
        </is>
      </c>
      <c r="R59" s="82" t="inlineStr">
        <is>
          <t xml:space="preserve">Por Determinar </t>
        </is>
      </c>
      <c r="S59" s="126" t="n"/>
      <c r="T59" s="127" t="inlineStr">
        <is>
          <t xml:space="preserve">Casa </t>
        </is>
      </c>
      <c r="U59" s="127" t="n"/>
      <c r="V59" s="127" t="n"/>
      <c r="W59" s="127" t="inlineStr">
        <is>
          <t>al lado</t>
        </is>
      </c>
      <c r="X59" s="127" t="n"/>
      <c r="Y59" s="127" t="n"/>
      <c r="Z59" s="127" t="inlineStr">
        <is>
          <t xml:space="preserve">del </t>
        </is>
      </c>
      <c r="AA59" s="127" t="inlineStr">
        <is>
          <t>bloque 4.2</t>
        </is>
      </c>
      <c r="AB59" s="127" t="inlineStr">
        <is>
          <t>de Gualandayes</t>
        </is>
      </c>
      <c r="AC59" s="76">
        <f>CONCATENATE(S60," ",T60,U60," ",V60," ",W60," ",X60," ",Y60," ",Z60," ",AA60," ",AB60)</f>
        <v/>
      </c>
      <c r="AD59" s="82" t="n"/>
      <c r="AE59" s="82" t="n"/>
      <c r="AF59" s="82" t="n"/>
      <c r="AG59" s="82" t="n"/>
      <c r="AH59" s="82" t="inlineStr">
        <is>
          <t>RESIDUOS SOLIDOS</t>
        </is>
      </c>
      <c r="AI59" s="82" t="inlineStr">
        <is>
          <t>Disposición inadecuada de residuos sólidos en horas, dias y lugares no autorizados</t>
        </is>
      </c>
      <c r="AJ59" s="96" t="inlineStr">
        <is>
          <t>El Dorado</t>
        </is>
      </c>
      <c r="AK59" s="201">
        <f>VLOOKUP(AJ60,Hoja5!$H$1:$I$46,2,FALSE)</f>
        <v/>
      </c>
      <c r="AL59" s="110" t="n">
        <v>46048</v>
      </c>
      <c r="AM59" s="129" t="n">
        <v>46057</v>
      </c>
      <c r="AN59" s="101">
        <f>+AM60-AL60</f>
        <v/>
      </c>
      <c r="AO59" s="220" t="n">
        <v>46077</v>
      </c>
      <c r="AP59" s="101" t="inlineStr">
        <is>
          <t>Auto de archivo</t>
        </is>
      </c>
      <c r="AQ59" s="101" t="inlineStr">
        <is>
          <t>Juan Carlos Sánchez Vargas</t>
        </is>
      </c>
      <c r="AR59" s="279" t="n"/>
      <c r="AS59" s="119" t="n"/>
      <c r="AT59" s="124" t="inlineStr">
        <is>
          <t>Archivado</t>
        </is>
      </c>
      <c r="AU59" s="276" t="inlineStr">
        <is>
          <t>Jenifer Zapata Castro</t>
        </is>
      </c>
      <c r="AV59" s="82" t="n"/>
      <c r="AW59" s="102">
        <f>IF(OR(AND(TODAY()-AL60&lt;10,AV60="PQRS"),AND(TODAY()-AO60&lt;90,AV60="Persuasivo")),1,IF(AND(10&lt;=TODAY()-AL60,TODAY()-AL60&lt;15,AV60="PQRS"),2,IF(OR(AND(15&lt;=TODAY()-AL60,AV60="PQRS"),AND(90&lt;=TODAY()-AO60,AV60="Persuasivo")),3,"")))</f>
        <v/>
      </c>
      <c r="AX59" s="96" t="inlineStr">
        <is>
          <t>A la espera de organizar mejor el material para una mejor disposición.</t>
        </is>
      </c>
      <c r="AY59" s="239">
        <f>IF(AU60=BA60,AY60,AY60&amp;" → "&amp;TEXT(AZ60,"dd/mm/aaaa")&amp;".- "&amp;AU60)</f>
        <v/>
      </c>
      <c r="AZ59" s="237">
        <f>IF(AU60=BA60,AZ60,NOW())</f>
        <v/>
      </c>
      <c r="BA59" s="242">
        <f>IF(AU60=BA60,BA60,AU60)</f>
        <v/>
      </c>
      <c r="BB59" s="245">
        <f>IF(AT60=BD60,BB60,BB60&amp;" → "&amp;TEXT(BC60,"dd/mm/aaaa")&amp;".- "&amp;AT60)</f>
        <v/>
      </c>
      <c r="BC59" s="247">
        <f>IF(AX60=BD60,BC60,NOW())</f>
        <v/>
      </c>
      <c r="BD59" s="246">
        <f>IF(AT60=BD60,BD60,AT60)</f>
        <v/>
      </c>
    </row>
    <row r="60">
      <c r="A60" s="82" t="inlineStr">
        <is>
          <t>0060-2026</t>
        </is>
      </c>
      <c r="B60" s="104" t="n">
        <v>3743</v>
      </c>
      <c r="C60" s="124" t="inlineStr">
        <is>
          <t>Anonimo</t>
        </is>
      </c>
      <c r="D60" s="95" t="n"/>
      <c r="E60" s="95" t="n"/>
      <c r="F60" s="95" t="n"/>
      <c r="G60" s="95" t="n"/>
      <c r="H60" s="95" t="n"/>
      <c r="I60" s="95" t="n"/>
      <c r="J60" s="95" t="n"/>
      <c r="K60" s="95" t="n"/>
      <c r="L60" s="95" t="n"/>
      <c r="M60" s="95" t="n"/>
      <c r="N60" s="76">
        <f>CONCATENATE(D61," ",E61," ",F61," ",G61," ",H61," ",I61, " ",J61, " ",K61," ",L61," ",M61)</f>
        <v/>
      </c>
      <c r="O60" s="106" t="inlineStr">
        <is>
          <t>No reporta</t>
        </is>
      </c>
      <c r="P60" s="106" t="inlineStr">
        <is>
          <t>No reporta</t>
        </is>
      </c>
      <c r="Q60" s="106" t="inlineStr">
        <is>
          <t>No reporta</t>
        </is>
      </c>
      <c r="R60" s="82" t="inlineStr">
        <is>
          <t xml:space="preserve">Por Determinar </t>
        </is>
      </c>
      <c r="S60" s="208" t="inlineStr">
        <is>
          <t>CL</t>
        </is>
      </c>
      <c r="T60" s="139" t="n">
        <v>45</v>
      </c>
      <c r="U60" s="139" t="inlineStr">
        <is>
          <t>A</t>
        </is>
      </c>
      <c r="V60" s="139" t="inlineStr">
        <is>
          <t>SUR</t>
        </is>
      </c>
      <c r="W60" s="139" t="n">
        <v>41</v>
      </c>
      <c r="X60" s="139" t="n"/>
      <c r="Y60" s="139" t="n"/>
      <c r="Z60" s="139" t="n">
        <v>21</v>
      </c>
      <c r="AA60" s="139" t="n"/>
      <c r="AB60" s="139" t="n"/>
      <c r="AC60" s="76">
        <f>CONCATENATE(S61," ",T61,U61," ",V61," ",W61," ",X61," ",Y61," ",Z61," ",AA61," ",AB61)</f>
        <v/>
      </c>
      <c r="AD60" s="95" t="n"/>
      <c r="AE60" s="95" t="n"/>
      <c r="AF60" s="95" t="n"/>
      <c r="AG60" s="95" t="n"/>
      <c r="AH60" s="82" t="inlineStr">
        <is>
          <t>RESIDUOS SOLIDOS</t>
        </is>
      </c>
      <c r="AI60" s="82" t="inlineStr">
        <is>
          <t>Disposición inadecuada de residuos sólidos en horas, dias y lugares no autorizados</t>
        </is>
      </c>
      <c r="AJ60" s="96" t="inlineStr">
        <is>
          <t>La Paz</t>
        </is>
      </c>
      <c r="AK60" s="201">
        <f>VLOOKUP(AJ61,Hoja5!$H$1:$I$46,2,FALSE)</f>
        <v/>
      </c>
      <c r="AL60" s="110" t="n">
        <v>46048</v>
      </c>
      <c r="AM60" s="129" t="n">
        <v>46079</v>
      </c>
      <c r="AN60" s="101">
        <f>+AM61-AL61</f>
        <v/>
      </c>
      <c r="AO60" s="135" t="n">
        <v>46079</v>
      </c>
      <c r="AP60" s="101" t="inlineStr">
        <is>
          <t>Auto de archivo</t>
        </is>
      </c>
      <c r="AQ60" s="119" t="inlineStr">
        <is>
          <t>Juan Carlos Sánchez Vargas</t>
        </is>
      </c>
      <c r="AR60" s="227" t="n"/>
      <c r="AS60" s="119" t="n"/>
      <c r="AT60" s="143" t="inlineStr">
        <is>
          <t>Archivado</t>
        </is>
      </c>
      <c r="AU60" s="101" t="inlineStr">
        <is>
          <t>Jenifer Zapata Castro</t>
        </is>
      </c>
      <c r="AV60" s="82" t="n"/>
      <c r="AW60" s="102">
        <f>IF(OR(AND(TODAY()-AL61&lt;10,AV61="PQRS"),AND(TODAY()-AO61&lt;90,AV61="Persuasivo")),1,IF(AND(10&lt;=TODAY()-AL61,TODAY()-AL61&lt;15,AV61="PQRS"),2,IF(OR(AND(15&lt;=TODAY()-AL61,AV61="PQRS"),AND(90&lt;=TODAY()-AO61,AV61="Persuasivo")),3,"")))</f>
        <v/>
      </c>
      <c r="AX60" s="96" t="n"/>
      <c r="AY60" s="239">
        <f>IF(AU61=BA61,AY61,AY61&amp;" → "&amp;TEXT(AZ61,"dd/mm/aaaa")&amp;".- "&amp;AU61)</f>
        <v/>
      </c>
      <c r="AZ60" s="237">
        <f>IF(AU61=BA61,AZ61,NOW())</f>
        <v/>
      </c>
      <c r="BA60" s="242">
        <f>IF(AU61=BA61,BA61,AU61)</f>
        <v/>
      </c>
      <c r="BB60" s="245">
        <f>IF(AT61=BD61,BB61,BB61&amp;" → "&amp;TEXT(BC61,"dd/mm/aaaa")&amp;".- "&amp;AT61)</f>
        <v/>
      </c>
      <c r="BC60" s="247">
        <f>IF(AX61=BD61,BC61,NOW())</f>
        <v/>
      </c>
      <c r="BD60" s="246">
        <f>IF(AT61=BD61,BD61,AT61)</f>
        <v/>
      </c>
    </row>
    <row r="61" customFormat="1" s="121">
      <c r="A61" s="82" t="inlineStr">
        <is>
          <t>0061-2026</t>
        </is>
      </c>
      <c r="B61" s="188" t="n">
        <v>3552</v>
      </c>
      <c r="C61" s="183" t="inlineStr">
        <is>
          <t>Maria Elena Fernandez</t>
        </is>
      </c>
      <c r="D61" s="131" t="n"/>
      <c r="E61" s="131" t="n"/>
      <c r="F61" s="131" t="n"/>
      <c r="G61" s="131" t="n"/>
      <c r="H61" s="131" t="n"/>
      <c r="I61" s="131" t="n"/>
      <c r="J61" s="131" t="n"/>
      <c r="K61" s="131" t="n"/>
      <c r="L61" s="131" t="n"/>
      <c r="M61" s="131" t="n"/>
      <c r="N61" s="76">
        <f>CONCATENATE(D62," ",E62," ",F62," ",G62," ",H62," ",I62, " ",J62, " ",K62," ",L62," ",M62)</f>
        <v/>
      </c>
      <c r="O61" s="131" t="n">
        <v>3426683</v>
      </c>
      <c r="P61" s="106" t="inlineStr">
        <is>
          <t>No reporta</t>
        </is>
      </c>
      <c r="Q61" s="106" t="inlineStr">
        <is>
          <t>No reporta</t>
        </is>
      </c>
      <c r="R61" s="82" t="inlineStr">
        <is>
          <t xml:space="preserve">Por Determinar </t>
        </is>
      </c>
      <c r="S61" s="140" t="inlineStr">
        <is>
          <t>KR</t>
        </is>
      </c>
      <c r="T61" s="140" t="n">
        <v>46</v>
      </c>
      <c r="U61" s="140" t="n"/>
      <c r="V61" s="140" t="n"/>
      <c r="W61" s="140" t="n">
        <v>25</v>
      </c>
      <c r="X61" s="140" t="n"/>
      <c r="Y61" s="140" t="inlineStr">
        <is>
          <t>SUR</t>
        </is>
      </c>
      <c r="Z61" s="140" t="n"/>
      <c r="AA61" s="140" t="n"/>
      <c r="AB61" s="140" t="n"/>
      <c r="AC61" s="76">
        <f>CONCATENATE(S62," ",T62,U62," ",V62," ",W62," ",X62," ",Y62," ",Z62," ",AA62," ",AB62)</f>
        <v/>
      </c>
      <c r="AD61" s="82" t="inlineStr">
        <is>
          <t>No reporta</t>
        </is>
      </c>
      <c r="AE61" s="82" t="inlineStr">
        <is>
          <t>No reporta</t>
        </is>
      </c>
      <c r="AF61" s="82" t="inlineStr">
        <is>
          <t>No reporta</t>
        </is>
      </c>
      <c r="AG61" s="131" t="n"/>
      <c r="AH61" s="82" t="inlineStr">
        <is>
          <t>RESIDUOS SOLIDOS</t>
        </is>
      </c>
      <c r="AI61" s="82" t="inlineStr">
        <is>
          <t>Disposición inadecuada de residuos sólidos en horas, dias y lugares no autorizados</t>
        </is>
      </c>
      <c r="AJ61" s="96" t="inlineStr">
        <is>
          <t>Villagrande</t>
        </is>
      </c>
      <c r="AK61" s="201">
        <f>VLOOKUP(AJ62,Hoja5!$H$1:$I$46,2,FALSE)</f>
        <v/>
      </c>
      <c r="AL61" s="110" t="n">
        <v>46048</v>
      </c>
      <c r="AM61" s="129" t="n">
        <v>46079</v>
      </c>
      <c r="AN61" s="101">
        <f>+AM62-AL62</f>
        <v/>
      </c>
      <c r="AO61" s="129" t="n">
        <v>46079</v>
      </c>
      <c r="AP61" s="101" t="inlineStr">
        <is>
          <t>Auto de archivo</t>
        </is>
      </c>
      <c r="AQ61" s="101" t="inlineStr">
        <is>
          <t>Juan Carlos Sánchez Vargas</t>
        </is>
      </c>
      <c r="AR61" s="227" t="n"/>
      <c r="AS61" s="119" t="n"/>
      <c r="AT61" s="143" t="inlineStr">
        <is>
          <t>Archivado</t>
        </is>
      </c>
      <c r="AU61" s="276" t="inlineStr">
        <is>
          <t>Jenifer Zapata Castro</t>
        </is>
      </c>
      <c r="AV61" s="82" t="n"/>
      <c r="AW61" s="102">
        <f>IF(OR(AND(TODAY()-AL62&lt;10,AV62="PQRS"),AND(TODAY()-AO62&lt;90,AV62="Persuasivo")),1,IF(AND(10&lt;=TODAY()-AL62,TODAY()-AL62&lt;15,AV62="PQRS"),2,IF(OR(AND(15&lt;=TODAY()-AL62,AV62="PQRS"),AND(90&lt;=TODAY()-AO62,AV62="Persuasivo")),3,"")))</f>
        <v/>
      </c>
      <c r="AX61" s="96" t="n"/>
      <c r="AY61" s="239">
        <f>IF(AU62=BA62,AY62,AY62&amp;" → "&amp;TEXT(AZ62,"dd/mm/aaaa")&amp;".- "&amp;AU62)</f>
        <v/>
      </c>
      <c r="AZ61" s="237">
        <f>IF(AU62=BA62,AZ62,NOW())</f>
        <v/>
      </c>
      <c r="BA61" s="242">
        <f>IF(AU62=BA62,BA62,AU62)</f>
        <v/>
      </c>
      <c r="BB61" s="245">
        <f>IF(AT62=BD62,BB62,BB62&amp;" → "&amp;TEXT(BC62,"dd/mm/aaaa")&amp;".- "&amp;AT62)</f>
        <v/>
      </c>
      <c r="BC61" s="247">
        <f>IF(AX62=BD62,BC62,NOW())</f>
        <v/>
      </c>
      <c r="BD61" s="246">
        <f>IF(AT62=BD62,BD62,AT62)</f>
        <v/>
      </c>
    </row>
    <row r="62" customFormat="1" s="121">
      <c r="A62" s="82" t="inlineStr">
        <is>
          <t>0062-2026</t>
        </is>
      </c>
      <c r="B62" s="99" t="n">
        <v>3743</v>
      </c>
      <c r="C62" s="183" t="inlineStr">
        <is>
          <t>Anonimo</t>
        </is>
      </c>
      <c r="D62" s="99" t="n"/>
      <c r="E62" s="99" t="n"/>
      <c r="F62" s="99" t="n"/>
      <c r="G62" s="99" t="n"/>
      <c r="H62" s="99" t="n"/>
      <c r="I62" s="99" t="n"/>
      <c r="J62" s="99" t="n"/>
      <c r="K62" s="99" t="n"/>
      <c r="L62" s="99" t="n"/>
      <c r="M62" s="99" t="n"/>
      <c r="N62" s="76">
        <f>CONCATENATE(D63," ",E63," ",F63," ",G63," ",H63," ",I63, " ",J63, " ",K63," ",L63," ",M63)</f>
        <v/>
      </c>
      <c r="O62" s="99" t="n"/>
      <c r="P62" s="102" t="n"/>
      <c r="Q62" s="114" t="n"/>
      <c r="R62" s="124" t="inlineStr">
        <is>
          <t xml:space="preserve">Por Determinar </t>
        </is>
      </c>
      <c r="S62" s="126" t="inlineStr">
        <is>
          <t>CL</t>
        </is>
      </c>
      <c r="T62" s="127" t="n">
        <v>45</v>
      </c>
      <c r="U62" s="127" t="inlineStr">
        <is>
          <t>A</t>
        </is>
      </c>
      <c r="V62" s="127" t="inlineStr">
        <is>
          <t>SUR</t>
        </is>
      </c>
      <c r="W62" s="127" t="n">
        <v>41</v>
      </c>
      <c r="X62" s="127" t="n"/>
      <c r="Y62" s="127" t="n"/>
      <c r="Z62" s="127" t="n">
        <v>21</v>
      </c>
      <c r="AA62" s="127" t="n"/>
      <c r="AB62" s="127" t="n"/>
      <c r="AC62" s="76">
        <f>CONCATENATE(S63," ",T63,U63," ",V63," ",W63," ",X63," ",Y63," ",Z63," ",AA63," ",AB63)</f>
        <v/>
      </c>
      <c r="AD62" s="99" t="n"/>
      <c r="AE62" s="99" t="n"/>
      <c r="AF62" s="99" t="n"/>
      <c r="AG62" s="99" t="n"/>
      <c r="AH62" s="99" t="inlineStr">
        <is>
          <t>RESIDUOS SOLIDOS</t>
        </is>
      </c>
      <c r="AI62" s="82" t="inlineStr">
        <is>
          <t>Disposición inadecuada de residuos sólidos en horas, dias y lugares no autorizados</t>
        </is>
      </c>
      <c r="AJ62" s="96" t="inlineStr">
        <is>
          <t>La Paz</t>
        </is>
      </c>
      <c r="AK62" s="201">
        <f>VLOOKUP(AJ63,Hoja5!$H$1:$I$46,2,FALSE)</f>
        <v/>
      </c>
      <c r="AL62" s="110" t="n">
        <v>46048</v>
      </c>
      <c r="AM62" s="129" t="n">
        <v>46079</v>
      </c>
      <c r="AN62" s="101">
        <f>+AM63-AL63</f>
        <v/>
      </c>
      <c r="AO62" s="220" t="n">
        <v>46079</v>
      </c>
      <c r="AP62" s="119" t="inlineStr">
        <is>
          <t>Visitas patrulleros</t>
        </is>
      </c>
      <c r="AQ62" s="119" t="inlineStr">
        <is>
          <t>Olver Puerta Garcia</t>
        </is>
      </c>
      <c r="AR62" s="227" t="n"/>
      <c r="AS62" s="119" t="n"/>
      <c r="AT62" s="209" t="inlineStr">
        <is>
          <t>Auto de archivo</t>
        </is>
      </c>
      <c r="AU62" s="158" t="inlineStr">
        <is>
          <t>Juan Carlos Sánchez Vargas</t>
        </is>
      </c>
      <c r="AV62" s="124" t="n"/>
      <c r="AW62" s="102">
        <f>IF(OR(AND(TODAY()-AL63&lt;10,AV63="PQRS"),AND(TODAY()-AO63&lt;90,AV63="Persuasivo")),1,IF(AND(10&lt;=TODAY()-AL63,TODAY()-AL63&lt;15,AV63="PQRS"),2,IF(OR(AND(15&lt;=TODAY()-AL63,AV63="PQRS"),AND(90&lt;=TODAY()-AO63,AV63="Persuasivo")),3,"")))</f>
        <v/>
      </c>
      <c r="AX62" s="96" t="n"/>
      <c r="AY62" s="239">
        <f>IF(AU63=BA63,AY63,AY63&amp;" → "&amp;TEXT(AZ63,"dd/mm/aaaa")&amp;".- "&amp;AU63)</f>
        <v/>
      </c>
      <c r="AZ62" s="237">
        <f>IF(AU63=BA63,AZ63,NOW())</f>
        <v/>
      </c>
      <c r="BA62" s="242">
        <f>IF(AU63=BA63,BA63,AU63)</f>
        <v/>
      </c>
      <c r="BB62" s="245">
        <f>IF(AT63=BD63,BB63,BB63&amp;" → "&amp;TEXT(BC63,"dd/mm/aaaa")&amp;".- "&amp;AT63)</f>
        <v/>
      </c>
      <c r="BC62" s="247">
        <f>IF(AX63=BD63,BC63,NOW())</f>
        <v/>
      </c>
      <c r="BD62" s="246">
        <f>IF(AT63=BD63,BD63,AT63)</f>
        <v/>
      </c>
    </row>
    <row r="63">
      <c r="A63" s="82" t="inlineStr">
        <is>
          <t>0063-2026</t>
        </is>
      </c>
      <c r="B63" s="99" t="n">
        <v>4116</v>
      </c>
      <c r="C63" s="183" t="inlineStr">
        <is>
          <t xml:space="preserve">Liliana Vanegas </t>
        </is>
      </c>
      <c r="D63" s="82" t="inlineStr">
        <is>
          <t>CL</t>
        </is>
      </c>
      <c r="E63" s="82" t="n">
        <v>39</v>
      </c>
      <c r="F63" s="82" t="n"/>
      <c r="G63" s="82" t="inlineStr">
        <is>
          <t>SUR</t>
        </is>
      </c>
      <c r="H63" s="82" t="n">
        <v>44</v>
      </c>
      <c r="I63" s="82" t="inlineStr">
        <is>
          <t>A</t>
        </is>
      </c>
      <c r="J63" s="82" t="n"/>
      <c r="K63" s="82" t="n">
        <v>35</v>
      </c>
      <c r="L63" s="82" t="n"/>
      <c r="M63" s="82" t="n"/>
      <c r="N63" s="76">
        <f>CONCATENATE(D64," ",E64," ",F64," ",G64," ",H64," ",I64, " ",J64, " ",K64," ",L64," ",M64)</f>
        <v/>
      </c>
      <c r="O63" s="82" t="n">
        <v>43560231</v>
      </c>
      <c r="P63" s="82" t="n">
        <v>3052630719</v>
      </c>
      <c r="Q63" s="99" t="n"/>
      <c r="R63" s="82" t="inlineStr">
        <is>
          <t xml:space="preserve">Por Determinar </t>
        </is>
      </c>
      <c r="S63" s="126" t="n"/>
      <c r="T63" s="127" t="n"/>
      <c r="U63" s="127" t="n"/>
      <c r="V63" s="127" t="n"/>
      <c r="W63" s="127" t="n"/>
      <c r="X63" s="127" t="n"/>
      <c r="Y63" s="127" t="n"/>
      <c r="Z63" s="127" t="n"/>
      <c r="AA63" s="127" t="n"/>
      <c r="AB63" s="127" t="n"/>
      <c r="AC63" s="76">
        <f>CONCATENATE(S64," ",T64,U64," ",V64," ",W64," ",X64," ",Y64," ",Z64," ",AA64," ",AB64)</f>
        <v/>
      </c>
      <c r="AD63" s="82" t="n"/>
      <c r="AE63" s="174" t="n"/>
      <c r="AF63" s="174" t="n"/>
      <c r="AG63" s="82" t="n"/>
      <c r="AH63" s="82" t="inlineStr">
        <is>
          <t>RESIDUOS SOLIDOS</t>
        </is>
      </c>
      <c r="AI63" s="82" t="inlineStr">
        <is>
          <t>Disposición inadecuada de residuos sólidos en horas, dias y lugares no autorizados</t>
        </is>
      </c>
      <c r="AJ63" s="96" t="inlineStr">
        <is>
          <t>Alcalá</t>
        </is>
      </c>
      <c r="AK63" s="201">
        <f>VLOOKUP(AJ64,Hoja5!$H$1:$I$46,2,FALSE)</f>
        <v/>
      </c>
      <c r="AL63" s="110" t="n">
        <v>46049</v>
      </c>
      <c r="AM63" s="129" t="n">
        <v>46052</v>
      </c>
      <c r="AN63" s="101">
        <f>+AM64-AL64</f>
        <v/>
      </c>
      <c r="AO63" s="100" t="n">
        <v>46071</v>
      </c>
      <c r="AP63" s="101" t="inlineStr">
        <is>
          <t>Auto de archivo</t>
        </is>
      </c>
      <c r="AQ63" s="101" t="inlineStr">
        <is>
          <t>Juan Carlos Sánchez Vargas</t>
        </is>
      </c>
      <c r="AR63" s="227" t="n"/>
      <c r="AS63" s="119" t="n"/>
      <c r="AT63" s="209" t="inlineStr">
        <is>
          <t>Archivado</t>
        </is>
      </c>
      <c r="AU63" s="276" t="inlineStr">
        <is>
          <t>Jenifer Zapata Castro</t>
        </is>
      </c>
      <c r="AV63" s="124" t="n"/>
      <c r="AW63" s="102">
        <f>IF(OR(AND(TODAY()-AL64&lt;10,AV64="PQRS"),AND(TODAY()-AO64&lt;90,AV64="Persuasivo")),1,IF(AND(10&lt;=TODAY()-AL64,TODAY()-AL64&lt;15,AV64="PQRS"),2,IF(OR(AND(15&lt;=TODAY()-AL64,AV64="PQRS"),AND(90&lt;=TODAY()-AO64,AV64="Persuasivo")),3,"")))</f>
        <v/>
      </c>
      <c r="AX63" s="96" t="inlineStr">
        <is>
          <t>remision Amigos del Barrio</t>
        </is>
      </c>
      <c r="AY63" s="239">
        <f>IF(AU64=BA64,AY64,AY64&amp;" → "&amp;TEXT(AZ64,"dd/mm/aaaa")&amp;".- "&amp;AU64)</f>
        <v/>
      </c>
      <c r="AZ63" s="237">
        <f>IF(AU64=BA64,AZ64,NOW())</f>
        <v/>
      </c>
      <c r="BA63" s="242">
        <f>IF(AU64=BA64,BA64,AU64)</f>
        <v/>
      </c>
      <c r="BB63" s="245">
        <f>IF(AT64=BD64,BB64,BB64&amp;" → "&amp;TEXT(BC64,"dd/mm/aaaa")&amp;".- "&amp;AT64)</f>
        <v/>
      </c>
      <c r="BC63" s="247">
        <f>IF(AX64=BD64,BC64,NOW())</f>
        <v/>
      </c>
      <c r="BD63" s="246">
        <f>IF(AT64=BD64,BD64,AT64)</f>
        <v/>
      </c>
    </row>
    <row r="64" customFormat="1" s="121">
      <c r="A64" s="82" t="inlineStr">
        <is>
          <t>0064-2026</t>
        </is>
      </c>
      <c r="B64" s="99" t="n">
        <v>665</v>
      </c>
      <c r="C64" s="124" t="inlineStr">
        <is>
          <t>Rosa Marin Marin</t>
        </is>
      </c>
      <c r="D64" s="82" t="n"/>
      <c r="E64" s="82" t="n"/>
      <c r="F64" s="99" t="n"/>
      <c r="G64" s="99" t="n"/>
      <c r="H64" s="82" t="n"/>
      <c r="I64" s="82" t="n"/>
      <c r="J64" s="82" t="n"/>
      <c r="K64" s="82" t="n"/>
      <c r="L64" s="82" t="n"/>
      <c r="M64" s="82" t="n"/>
      <c r="N64" s="106" t="inlineStr">
        <is>
          <t>No reporta</t>
        </is>
      </c>
      <c r="O64" s="106" t="inlineStr">
        <is>
          <t>No reporta</t>
        </is>
      </c>
      <c r="P64" s="106" t="inlineStr">
        <is>
          <t>No reporta</t>
        </is>
      </c>
      <c r="Q64" s="174" t="inlineStr">
        <is>
          <t>islander0101@hotmail.com</t>
        </is>
      </c>
      <c r="R64" s="82" t="inlineStr">
        <is>
          <t xml:space="preserve">Por Determinar </t>
        </is>
      </c>
      <c r="S64" s="82" t="inlineStr">
        <is>
          <t>CL</t>
        </is>
      </c>
      <c r="T64" s="82" t="n">
        <v>39</v>
      </c>
      <c r="U64" s="99" t="n"/>
      <c r="V64" s="99" t="inlineStr">
        <is>
          <t>SUR</t>
        </is>
      </c>
      <c r="W64" s="96" t="n">
        <v>45</v>
      </c>
      <c r="X64" s="82" t="inlineStr">
        <is>
          <t>B</t>
        </is>
      </c>
      <c r="Y64" s="105" t="n"/>
      <c r="Z64" s="82" t="n"/>
      <c r="AA64" s="82" t="n"/>
      <c r="AB64" s="82" t="n"/>
      <c r="AC64" s="76">
        <f>CONCATENATE(S65," ",T65,U65," ",V65," ",W65," ",X65," ",Y65," ",Z65," ",AA65," ",AB65)</f>
        <v/>
      </c>
      <c r="AD64" s="82" t="inlineStr">
        <is>
          <t>No reporta</t>
        </is>
      </c>
      <c r="AE64" s="82" t="inlineStr">
        <is>
          <t>No reporta</t>
        </is>
      </c>
      <c r="AF64" s="82" t="inlineStr">
        <is>
          <t>No reporta</t>
        </is>
      </c>
      <c r="AG64" s="82" t="n"/>
      <c r="AH64" s="82" t="inlineStr">
        <is>
          <t>FLORA</t>
        </is>
      </c>
      <c r="AI64" s="82" t="inlineStr">
        <is>
          <t>Afectación al ornato</t>
        </is>
      </c>
      <c r="AJ64" s="96" t="inlineStr">
        <is>
          <t>Las Vegas</t>
        </is>
      </c>
      <c r="AK64" s="201">
        <f>VLOOKUP(AJ65,Hoja5!$H$1:$I$46,2,FALSE)</f>
        <v/>
      </c>
      <c r="AL64" s="110" t="n">
        <v>46043</v>
      </c>
      <c r="AM64" s="129" t="n">
        <v>46051</v>
      </c>
      <c r="AN64" s="101">
        <f>+AM65-AL65</f>
        <v/>
      </c>
      <c r="AO64" s="75" t="n">
        <v>46057</v>
      </c>
      <c r="AP64" s="101" t="inlineStr">
        <is>
          <t>Auto de archivo</t>
        </is>
      </c>
      <c r="AQ64" s="101" t="inlineStr">
        <is>
          <t>Juan Carlos Sánchez Vargas</t>
        </is>
      </c>
      <c r="AR64" s="227" t="n"/>
      <c r="AS64" s="119" t="n"/>
      <c r="AT64" s="124" t="inlineStr">
        <is>
          <t>Archivado</t>
        </is>
      </c>
      <c r="AU64" s="276" t="inlineStr">
        <is>
          <t>Jenifer Zapata Castro</t>
        </is>
      </c>
      <c r="AV64" s="82" t="inlineStr">
        <is>
          <t>PQRS</t>
        </is>
      </c>
      <c r="AW64" s="102">
        <f>IF(OR(AND(TODAY()-AL65&lt;10,AV65="PQRS"),AND(TODAY()-AO65&lt;90,AV65="Persuasivo")),1,IF(AND(10&lt;=TODAY()-AL65,TODAY()-AL65&lt;15,AV65="PQRS"),2,IF(OR(AND(15&lt;=TODAY()-AL65,AV65="PQRS"),AND(90&lt;=TODAY()-AO65,AV65="Persuasivo")),3,"")))</f>
        <v/>
      </c>
      <c r="AX64" s="96" t="inlineStr">
        <is>
          <t xml:space="preserve">En visita realizada a la dirección en mención, se evidencio la tala de una especie arbórea limón ( Citrus limón ),  se realiza retroalimentación a la persona encargada de realizar la tala, con el fin de que a futuro se dirija a la Secretaria de Medio Ambiente y Desarrollo Rural para que la misma realice la actividades necesarias con dichas especies. El Señor va a realizar la compensación del mismo a mas tardar en la primera semana del mes de febrero de 2026, la cual estará en verificación para su cumplimiento. </t>
        </is>
      </c>
      <c r="AY64" s="239">
        <f>IF(AU65=BA65,AY65,AY65&amp;" → "&amp;TEXT(AZ65,"dd/mm/aaaa")&amp;".- "&amp;AU65)</f>
        <v/>
      </c>
      <c r="AZ64" s="237">
        <f>IF(AU65=BA65,AZ65,NOW())</f>
        <v/>
      </c>
      <c r="BA64" s="242">
        <f>IF(AU65=BA65,BA65,AU65)</f>
        <v/>
      </c>
      <c r="BB64" s="245">
        <f>IF(AT65=BD65,BB65,BB65&amp;" → "&amp;TEXT(BC65,"dd/mm/aaaa")&amp;".- "&amp;AT65)</f>
        <v/>
      </c>
      <c r="BC64" s="247">
        <f>IF(AX65=BD65,BC65,NOW())</f>
        <v/>
      </c>
      <c r="BD64" s="246">
        <f>IF(AT65=BD65,BD65,AT65)</f>
        <v/>
      </c>
    </row>
    <row r="65" ht="20.25" customFormat="1" customHeight="1" s="121">
      <c r="A65" s="82" t="inlineStr">
        <is>
          <t>0065-2026</t>
        </is>
      </c>
      <c r="B65" s="99" t="inlineStr">
        <is>
          <t>10-039711</t>
        </is>
      </c>
      <c r="C65" s="124" t="inlineStr">
        <is>
          <t>Walter Leonardo Zapata Gonzalez</t>
        </is>
      </c>
      <c r="D65" s="82" t="inlineStr">
        <is>
          <t>CL</t>
        </is>
      </c>
      <c r="E65" s="82" t="n">
        <v>27</v>
      </c>
      <c r="F65" s="82" t="n"/>
      <c r="G65" s="82" t="inlineStr">
        <is>
          <t>SUR</t>
        </is>
      </c>
      <c r="H65" s="82" t="n">
        <v>27</v>
      </c>
      <c r="I65" s="82" t="inlineStr">
        <is>
          <t>B</t>
        </is>
      </c>
      <c r="J65" s="82" t="n"/>
      <c r="K65" s="82" t="n">
        <v>63</v>
      </c>
      <c r="L65" s="82" t="n"/>
      <c r="M65" s="82" t="inlineStr">
        <is>
          <t>casa 102</t>
        </is>
      </c>
      <c r="N65" s="76">
        <f>CONCATENATE(D66," ",E66," ",F66," ",G66," ",H66," ",I66, " ",J66, " ",K66," ",L66," ",M66)</f>
        <v/>
      </c>
      <c r="O65" s="82" t="n"/>
      <c r="P65" s="82" t="n">
        <v>3006010838</v>
      </c>
      <c r="Q65" s="82" t="inlineStr">
        <is>
          <t>mailto:islander0101@hotmail.com</t>
        </is>
      </c>
      <c r="R65" s="82" t="n"/>
      <c r="S65" s="126" t="n"/>
      <c r="T65" s="127" t="n"/>
      <c r="U65" s="127" t="n"/>
      <c r="V65" s="127" t="n"/>
      <c r="W65" s="127" t="n"/>
      <c r="X65" s="127" t="n"/>
      <c r="Y65" s="127" t="n"/>
      <c r="Z65" s="127" t="n"/>
      <c r="AA65" s="127" t="n"/>
      <c r="AB65" s="127" t="n"/>
      <c r="AC65" s="76">
        <f>CONCATENATE(S66," ",T66,U66," ",V66," ",W66," ",X66," ",Y66," ",Z66," ",AA66," ",AB66)</f>
        <v/>
      </c>
      <c r="AD65" s="82" t="n"/>
      <c r="AE65" s="82" t="n"/>
      <c r="AF65" s="82" t="n"/>
      <c r="AG65" s="82" t="n"/>
      <c r="AH65" s="82" t="inlineStr">
        <is>
          <t>FLORA</t>
        </is>
      </c>
      <c r="AI65" s="82" t="inlineStr">
        <is>
          <t>Árbol en riesgo</t>
        </is>
      </c>
      <c r="AJ65" s="96" t="inlineStr">
        <is>
          <t>El Esmeraldal</t>
        </is>
      </c>
      <c r="AK65" s="201">
        <f>VLOOKUP(AJ66,Hoja5!$H$1:$I$46,2,FALSE)</f>
        <v/>
      </c>
      <c r="AL65" s="110" t="n">
        <v>45987</v>
      </c>
      <c r="AM65" s="129" t="n"/>
      <c r="AN65" s="101">
        <f>+AM66-AL66</f>
        <v/>
      </c>
      <c r="AO65" s="168" t="n"/>
      <c r="AP65" s="95" t="n"/>
      <c r="AQ65" s="122" t="n"/>
      <c r="AR65" s="227" t="n"/>
      <c r="AS65" s="119" t="n"/>
      <c r="AT65" s="124" t="inlineStr">
        <is>
          <t>Remisión</t>
        </is>
      </c>
      <c r="AU65" s="101" t="inlineStr">
        <is>
          <t>Adriana Florez Buriticá</t>
        </is>
      </c>
      <c r="AV65" s="82" t="n"/>
      <c r="AW65" s="102">
        <f>IF(OR(AND(TODAY()-AL66&lt;10,AV66="PQRS"),AND(TODAY()-AO66&lt;90,AV66="Persuasivo")),1,IF(AND(10&lt;=TODAY()-AL66,TODAY()-AL66&lt;15,AV66="PQRS"),2,IF(OR(AND(15&lt;=TODAY()-AL66,AV66="PQRS"),AND(90&lt;=TODAY()-AO66,AV66="Persuasivo")),3,"")))</f>
        <v/>
      </c>
      <c r="AX65" s="96" t="n"/>
      <c r="AY65" s="239">
        <f>IF(AU66=BA66,AY66,AY66&amp;" → "&amp;TEXT(AZ66,"dd/mm/aaaa")&amp;".- "&amp;AU66)</f>
        <v/>
      </c>
      <c r="AZ65" s="237">
        <f>IF(AU66=BA66,AZ66,NOW())</f>
        <v/>
      </c>
      <c r="BA65" s="242">
        <f>IF(AU66=BA66,BA66,AU66)</f>
        <v/>
      </c>
      <c r="BB65" s="245">
        <f>IF(AT66=BD66,BB66,BB66&amp;" → "&amp;TEXT(BC66,"dd/mm/aaaa")&amp;".- "&amp;AT66)</f>
        <v/>
      </c>
      <c r="BC65" s="247">
        <f>IF(AX66=BD66,BC66,NOW())</f>
        <v/>
      </c>
      <c r="BD65" s="246">
        <f>IF(AT66=BD66,BD66,AT66)</f>
        <v/>
      </c>
    </row>
    <row r="66" customFormat="1" s="121">
      <c r="A66" s="82" t="inlineStr">
        <is>
          <t>0066-2026</t>
        </is>
      </c>
      <c r="B66" s="99" t="n">
        <v>2617</v>
      </c>
      <c r="C66" s="124" t="inlineStr">
        <is>
          <t>De oficio</t>
        </is>
      </c>
      <c r="D66" s="82" t="n"/>
      <c r="E66" s="82" t="n"/>
      <c r="F66" s="82" t="n"/>
      <c r="G66" s="82" t="n"/>
      <c r="H66" s="82" t="n"/>
      <c r="I66" s="82" t="n"/>
      <c r="J66" s="82" t="n"/>
      <c r="K66" s="82" t="n"/>
      <c r="L66" s="82" t="n"/>
      <c r="M66" s="82" t="n"/>
      <c r="N66" s="106" t="inlineStr">
        <is>
          <t>No reporta</t>
        </is>
      </c>
      <c r="O66" s="106" t="inlineStr">
        <is>
          <t>No reporta</t>
        </is>
      </c>
      <c r="P66" s="106" t="inlineStr">
        <is>
          <t>No reporta</t>
        </is>
      </c>
      <c r="Q66" s="106" t="inlineStr">
        <is>
          <t>No reporta</t>
        </is>
      </c>
      <c r="R66" s="82" t="inlineStr">
        <is>
          <t>D´Green</t>
        </is>
      </c>
      <c r="S66" s="126" t="inlineStr">
        <is>
          <t>KR</t>
        </is>
      </c>
      <c r="T66" s="127" t="n">
        <v>27</v>
      </c>
      <c r="U66" s="127" t="n"/>
      <c r="V66" s="127" t="n"/>
      <c r="W66" s="127" t="n">
        <v>23</v>
      </c>
      <c r="X66" s="127" t="n"/>
      <c r="Y66" s="127" t="inlineStr">
        <is>
          <t>SUR</t>
        </is>
      </c>
      <c r="Z66" s="127" t="n">
        <v>120</v>
      </c>
      <c r="AA66" s="127" t="n"/>
      <c r="AB66" s="127" t="n"/>
      <c r="AC66" s="76">
        <f>CONCATENATE(S67," ",T67,U67," ",V67," ",W67," ",X67," ",Y67," ",Z67," ",AA67," ",AB67)</f>
        <v/>
      </c>
      <c r="AD66" s="82" t="inlineStr">
        <is>
          <t>No reporta</t>
        </is>
      </c>
      <c r="AE66" s="82" t="inlineStr">
        <is>
          <t>No reporta</t>
        </is>
      </c>
      <c r="AF66" s="82" t="inlineStr">
        <is>
          <t>No reporta</t>
        </is>
      </c>
      <c r="AG66" s="82" t="n"/>
      <c r="AH66" s="82" t="inlineStr">
        <is>
          <t>HÍDRICO</t>
        </is>
      </c>
      <c r="AI66" s="82" t="inlineStr">
        <is>
          <t>Descarga inadecuada de aguas residuales o sin cumplimiento de requisitos</t>
        </is>
      </c>
      <c r="AJ66" s="96" t="inlineStr">
        <is>
          <t>Loma El Atravezado</t>
        </is>
      </c>
      <c r="AK66" s="201">
        <f>VLOOKUP(AJ67,Hoja5!$H$1:$I$46,2,FALSE)</f>
        <v/>
      </c>
      <c r="AL66" s="110" t="n">
        <v>46042</v>
      </c>
      <c r="AM66" s="129" t="n">
        <v>46042</v>
      </c>
      <c r="AN66" s="213">
        <f>+AM67-AL67</f>
        <v/>
      </c>
      <c r="AO66" s="220" t="n">
        <v>46042</v>
      </c>
      <c r="AP66" s="227" t="inlineStr">
        <is>
          <t>Visitas patrulleros</t>
        </is>
      </c>
      <c r="AQ66" s="119" t="inlineStr">
        <is>
          <t>Olver Puerta Garcia</t>
        </is>
      </c>
      <c r="AR66" s="279" t="n"/>
      <c r="AS66" s="119" t="n"/>
      <c r="AT66" s="124" t="inlineStr">
        <is>
          <t>Verificación</t>
        </is>
      </c>
      <c r="AU66" s="101" t="inlineStr">
        <is>
          <t>Olver Puerta Garcia</t>
        </is>
      </c>
      <c r="AV66" s="82" t="n"/>
      <c r="AW66" s="102">
        <f>IF(OR(AND(TODAY()-AL67&lt;10,AV67="PQRS"),AND(TODAY()-AO67&lt;90,AV67="Persuasivo")),1,IF(AND(10&lt;=TODAY()-AL67,TODAY()-AL67&lt;15,AV67="PQRS"),2,IF(OR(AND(15&lt;=TODAY()-AL67,AV67="PQRS"),AND(90&lt;=TODAY()-AO67,AV67="Persuasivo")),3,"")))</f>
        <v/>
      </c>
      <c r="AX66" s="96" t="n"/>
      <c r="AY66" s="239">
        <f>IF(AU67=BA67,AY67,AY67&amp;" → "&amp;TEXT(AZ67,"dd/mm/aaaa")&amp;".- "&amp;AU67)</f>
        <v/>
      </c>
      <c r="AZ66" s="237">
        <f>IF(AU67=BA67,AZ67,NOW())</f>
        <v/>
      </c>
      <c r="BA66" s="242">
        <f>IF(AU67=BA67,BA67,AU67)</f>
        <v/>
      </c>
      <c r="BB66" s="245">
        <f>IF(AT67=BD67,BB67,BB67&amp;" → "&amp;TEXT(BC67,"dd/mm/aaaa")&amp;".- "&amp;AT67)</f>
        <v/>
      </c>
      <c r="BC66" s="247">
        <f>IF(AX67=BD67,BC67,NOW())</f>
        <v/>
      </c>
      <c r="BD66" s="246">
        <f>IF(AT67=BD67,BD67,AT67)</f>
        <v/>
      </c>
    </row>
    <row r="67" customFormat="1" s="121">
      <c r="A67" s="82" t="inlineStr">
        <is>
          <t>0067-2026</t>
        </is>
      </c>
      <c r="B67" s="99" t="n">
        <v>2915</v>
      </c>
      <c r="C67" s="124" t="inlineStr">
        <is>
          <t>Alba Nury Alcaraz</t>
        </is>
      </c>
      <c r="D67" s="82" t="n"/>
      <c r="E67" s="82" t="n"/>
      <c r="F67" s="82" t="n"/>
      <c r="G67" s="82" t="n"/>
      <c r="H67" s="82" t="n"/>
      <c r="I67" s="82" t="n"/>
      <c r="J67" s="82" t="n"/>
      <c r="K67" s="82" t="n"/>
      <c r="L67" s="82" t="n"/>
      <c r="M67" s="82" t="n"/>
      <c r="N67" s="76">
        <f>CONCATENATE(D68," ",E68," ",F68," ",G68," ",H68," ",I68, " ",J68, " ",K68," ",L68," ",M68)</f>
        <v/>
      </c>
      <c r="O67" s="82" t="n">
        <v>23729556</v>
      </c>
      <c r="P67" s="82" t="n"/>
      <c r="Q67" s="82" t="n"/>
      <c r="R67" s="82" t="inlineStr">
        <is>
          <t xml:space="preserve">Por Determinar </t>
        </is>
      </c>
      <c r="S67" s="82" t="inlineStr">
        <is>
          <t>CL</t>
        </is>
      </c>
      <c r="T67" s="82" t="n">
        <v>39</v>
      </c>
      <c r="U67" s="82" t="n"/>
      <c r="V67" s="82" t="inlineStr">
        <is>
          <t>SUR</t>
        </is>
      </c>
      <c r="W67" s="82" t="n">
        <v>45</v>
      </c>
      <c r="X67" s="82" t="inlineStr">
        <is>
          <t>B</t>
        </is>
      </c>
      <c r="Y67" s="82" t="n"/>
      <c r="Z67" s="82" t="n"/>
      <c r="AA67" s="127" t="n"/>
      <c r="AB67" s="127" t="n"/>
      <c r="AC67" s="76">
        <f>CONCATENATE(S68," ",T68,U68," ",V68," ",W68," ",X68," ",Y68," ",Z68," ",AA68," ",AB68)</f>
        <v/>
      </c>
      <c r="AD67" s="82" t="n"/>
      <c r="AE67" s="82" t="n"/>
      <c r="AF67" s="82" t="n"/>
      <c r="AG67" s="82" t="n"/>
      <c r="AH67" s="82" t="inlineStr">
        <is>
          <t>SUELO</t>
        </is>
      </c>
      <c r="AI67" s="82" t="inlineStr">
        <is>
          <t>Cambio de zona verde a piso duro</t>
        </is>
      </c>
      <c r="AJ67" s="96" t="inlineStr">
        <is>
          <t>Alcalá</t>
        </is>
      </c>
      <c r="AK67" s="201">
        <f>VLOOKUP(AJ68,Hoja5!$H$1:$I$46,2,FALSE)</f>
        <v/>
      </c>
      <c r="AL67" s="110" t="n">
        <v>46043</v>
      </c>
      <c r="AM67" s="129" t="n">
        <v>46043</v>
      </c>
      <c r="AN67" s="213">
        <f>+AM68-AL68</f>
        <v/>
      </c>
      <c r="AO67" s="100" t="n">
        <v>46049</v>
      </c>
      <c r="AP67" s="101" t="inlineStr">
        <is>
          <t>Auto de archivo</t>
        </is>
      </c>
      <c r="AQ67" s="101" t="inlineStr">
        <is>
          <t>Juan Carlos Sánchez Vargas</t>
        </is>
      </c>
      <c r="AR67" s="227" t="n"/>
      <c r="AS67" s="119" t="n"/>
      <c r="AT67" s="124" t="inlineStr">
        <is>
          <t>Archivado</t>
        </is>
      </c>
      <c r="AU67" s="276" t="inlineStr">
        <is>
          <t>Jenifer Zapata Castro</t>
        </is>
      </c>
      <c r="AV67" s="82" t="n"/>
      <c r="AW67" s="102" t="inlineStr">
        <is>
          <t>calle 34 a sur  Nº27D-76</t>
        </is>
      </c>
      <c r="AX67" s="96" t="n"/>
      <c r="AY67" s="239">
        <f>IF(AU68=BA68,AY68,AY68&amp;" → "&amp;TEXT(AZ68,"dd/mm/aaaa")&amp;".- "&amp;AU68)</f>
        <v/>
      </c>
      <c r="AZ67" s="237">
        <f>IF(AU68=BA68,AZ68,NOW())</f>
        <v/>
      </c>
      <c r="BA67" s="242">
        <f>IF(AU68=BA68,BA68,AU68)</f>
        <v/>
      </c>
      <c r="BB67" s="245">
        <f>IF(AT68=BD68,BB68,BB68&amp;" → "&amp;TEXT(BC68,"dd/mm/aaaa")&amp;".- "&amp;AT68)</f>
        <v/>
      </c>
      <c r="BC67" s="247">
        <f>IF(AX68=BD68,BC68,NOW())</f>
        <v/>
      </c>
      <c r="BD67" s="246">
        <f>IF(AT68=BD68,BD68,AT68)</f>
        <v/>
      </c>
    </row>
    <row r="68" ht="19.5" customFormat="1" customHeight="1" s="121">
      <c r="A68" s="82" t="inlineStr">
        <is>
          <t>0068-2026</t>
        </is>
      </c>
      <c r="B68" s="99" t="n">
        <v>4327</v>
      </c>
      <c r="C68" s="124" t="inlineStr">
        <is>
          <t>De oficio</t>
        </is>
      </c>
      <c r="D68" s="82" t="n"/>
      <c r="E68" s="82" t="n"/>
      <c r="F68" s="82" t="n"/>
      <c r="G68" s="82" t="n"/>
      <c r="H68" s="82" t="n"/>
      <c r="I68" s="82" t="n"/>
      <c r="J68" s="82" t="n"/>
      <c r="K68" s="82" t="n"/>
      <c r="L68" s="94" t="n"/>
      <c r="M68" s="82" t="n"/>
      <c r="N68" s="76">
        <f>CONCATENATE(D69," ",E69," ",F69," ",G69," ",H69," ",I69, " ",J69, " ",K69," ",L69," ",M69)</f>
        <v/>
      </c>
      <c r="O68" s="82" t="n"/>
      <c r="P68" s="82" t="n"/>
      <c r="Q68" s="82" t="n"/>
      <c r="R68" s="132" t="inlineStr">
        <is>
          <t>Proyecto Selvaggio</t>
        </is>
      </c>
      <c r="S68" s="82" t="n"/>
      <c r="T68" s="82" t="n"/>
      <c r="U68" s="82" t="n"/>
      <c r="V68" s="82" t="n"/>
      <c r="W68" s="82" t="n"/>
      <c r="X68" s="82" t="n"/>
      <c r="Y68" s="82" t="n"/>
      <c r="Z68" s="82" t="n"/>
      <c r="AA68" s="127" t="n"/>
      <c r="AB68" s="127" t="n"/>
      <c r="AC68" s="76">
        <f>CONCATENATE(S69," ",T69,U69," ",V69," ",W69," ",X69," ",Y69," ",Z69," ",AA69," ",AB69)</f>
        <v/>
      </c>
      <c r="AD68" s="82" t="n"/>
      <c r="AE68" s="82" t="n"/>
      <c r="AF68" s="82" t="n"/>
      <c r="AG68" s="82" t="n"/>
      <c r="AH68" s="82" t="inlineStr">
        <is>
          <t>FLORA</t>
        </is>
      </c>
      <c r="AI68" s="82" t="inlineStr">
        <is>
          <t>Disposición inadecuada de residuos sólidos en horas, dias y lugares no autorizados</t>
        </is>
      </c>
      <c r="AJ68" s="96" t="inlineStr">
        <is>
          <t>Las Palmas</t>
        </is>
      </c>
      <c r="AK68" s="201">
        <f>VLOOKUP(AJ69,Hoja5!$H$1:$I$46,2,FALSE)</f>
        <v/>
      </c>
      <c r="AL68" s="110" t="n">
        <v>46050</v>
      </c>
      <c r="AM68" s="129" t="n">
        <v>46045</v>
      </c>
      <c r="AN68" s="101">
        <f>+AM69-AL69</f>
        <v/>
      </c>
      <c r="AO68" s="100" t="n">
        <v>46149</v>
      </c>
      <c r="AP68" s="101" t="inlineStr">
        <is>
          <t>Verificación</t>
        </is>
      </c>
      <c r="AQ68" s="101" t="inlineStr">
        <is>
          <t>Laura Bautista Barroso</t>
        </is>
      </c>
      <c r="AR68" s="227" t="n"/>
      <c r="AS68" s="119" t="n"/>
      <c r="AT68" s="124" t="inlineStr">
        <is>
          <t>Auto de archivo</t>
        </is>
      </c>
      <c r="AU68" s="94" t="inlineStr">
        <is>
          <t>Juan Carlos Sánchez Vargas</t>
        </is>
      </c>
      <c r="AV68" s="82" t="n"/>
      <c r="AW68" s="102">
        <f>IF(OR(AND(TODAY()-AL69&lt;10,AV69="PQRS"),AND(TODAY()-AO69&lt;90,AV69="Persuasivo")),1,IF(AND(10&lt;=TODAY()-AL69,TODAY()-AL69&lt;15,AV69="PQRS"),2,IF(OR(AND(15&lt;=TODAY()-AL69,AV69="PQRS"),AND(90&lt;=TODAY()-AO69,AV69="Persuasivo")),3,"")))</f>
        <v/>
      </c>
      <c r="AX68" s="96" t="n"/>
      <c r="AY68" s="239">
        <f>IF(AU69=BA69,AY69,AY69&amp;" → "&amp;TEXT(AZ69,"dd/mm/aaaa")&amp;".- "&amp;AU69)</f>
        <v/>
      </c>
      <c r="AZ68" s="237">
        <f>IF(AU69=BA69,AZ69,NOW())</f>
        <v/>
      </c>
      <c r="BA68" s="242">
        <f>IF(AU69=BA69,BA69,AU69)</f>
        <v/>
      </c>
      <c r="BB68" s="245">
        <f>IF(AT69=BD69,BB69,BB69&amp;" → "&amp;TEXT(BC69,"dd/mm/aaaa")&amp;".- "&amp;AT69)</f>
        <v/>
      </c>
      <c r="BC68" s="247">
        <f>IF(AX69=BD69,BC69,NOW())</f>
        <v/>
      </c>
      <c r="BD68" s="246">
        <f>IF(AT69=BD69,BD69,AT69)</f>
        <v/>
      </c>
    </row>
    <row r="69" customFormat="1" s="121">
      <c r="A69" s="82" t="inlineStr">
        <is>
          <t>0069-2026</t>
        </is>
      </c>
      <c r="B69" s="99" t="n">
        <v>4309</v>
      </c>
      <c r="C69" s="124" t="inlineStr">
        <is>
          <t>Indira yancely duque Valencia</t>
        </is>
      </c>
      <c r="D69" s="82" t="inlineStr">
        <is>
          <t>KR</t>
        </is>
      </c>
      <c r="E69" s="82" t="n">
        <v>45</v>
      </c>
      <c r="F69" s="82" t="n"/>
      <c r="G69" s="82" t="n"/>
      <c r="H69" s="82" t="n">
        <v>39</v>
      </c>
      <c r="I69" s="82" t="n"/>
      <c r="J69" s="82" t="inlineStr">
        <is>
          <t>SUR</t>
        </is>
      </c>
      <c r="K69" s="82" t="n">
        <v>29</v>
      </c>
      <c r="L69" s="82" t="n"/>
      <c r="M69" s="82" t="n"/>
      <c r="N69" s="76">
        <f>CONCATENATE(D70," ",E70," ",F70," ",G70," ",H70," ",I70, " ",J70, " ",K70," ",L70," ",M70)</f>
        <v/>
      </c>
      <c r="O69" s="82" t="n">
        <v>103708502</v>
      </c>
      <c r="P69" s="82" t="n">
        <v>3146919609</v>
      </c>
      <c r="Q69" s="82" t="n"/>
      <c r="R69" s="82" t="inlineStr">
        <is>
          <t xml:space="preserve">Daniela Otalvaro Alvarez-Aida Alvarez </t>
        </is>
      </c>
      <c r="S69" s="82" t="inlineStr">
        <is>
          <t>CL</t>
        </is>
      </c>
      <c r="T69" s="82" t="n">
        <v>40</v>
      </c>
      <c r="U69" s="82" t="inlineStr">
        <is>
          <t>B</t>
        </is>
      </c>
      <c r="V69" s="82" t="inlineStr">
        <is>
          <t>SUR</t>
        </is>
      </c>
      <c r="W69" s="82" t="n">
        <v>25</v>
      </c>
      <c r="X69" s="127" t="inlineStr">
        <is>
          <t>B</t>
        </is>
      </c>
      <c r="Y69" s="127" t="n"/>
      <c r="Z69" s="127" t="n">
        <v>54</v>
      </c>
      <c r="AA69" s="127" t="n"/>
      <c r="AB69" s="127" t="inlineStr">
        <is>
          <t>int 126</t>
        </is>
      </c>
      <c r="AC69" s="76">
        <f>CONCATENATE(S70," ",T70,U70," ",V70," ",W70," ",X70," ",Y70," ",Z70," ",AA70," ",AB70)</f>
        <v/>
      </c>
      <c r="AD69" s="76" t="n"/>
      <c r="AE69" s="76" t="n"/>
      <c r="AF69" s="76" t="n"/>
      <c r="AG69" s="82" t="n"/>
      <c r="AH69" s="82" t="inlineStr">
        <is>
          <t>FAUNA DOMÉSTICA</t>
        </is>
      </c>
      <c r="AI69" s="82" t="inlineStr">
        <is>
          <t>Tenencia inadecuada de animales de compañía</t>
        </is>
      </c>
      <c r="AJ69" s="96" t="inlineStr">
        <is>
          <t xml:space="preserve">La Mina </t>
        </is>
      </c>
      <c r="AK69" s="201">
        <f>VLOOKUP(AJ70,Hoja5!$H$1:$I$46,2,FALSE)</f>
        <v/>
      </c>
      <c r="AL69" s="110" t="n">
        <v>46050</v>
      </c>
      <c r="AM69" s="129" t="n"/>
      <c r="AN69" s="101">
        <f>+AM70-AL70</f>
        <v/>
      </c>
      <c r="AO69" s="100" t="n"/>
      <c r="AP69" s="101" t="n"/>
      <c r="AQ69" s="101" t="n"/>
      <c r="AR69" s="227" t="n"/>
      <c r="AS69" s="119" t="n"/>
      <c r="AT69" s="124" t="inlineStr">
        <is>
          <t>Archivado</t>
        </is>
      </c>
      <c r="AU69" s="276" t="inlineStr">
        <is>
          <t>Jenifer Zapata Castro</t>
        </is>
      </c>
      <c r="AV69" s="82" t="n"/>
      <c r="AW69" s="102">
        <f>IF(OR(AND(TODAY()-AL70&lt;10,AV70="PQRS"),AND(TODAY()-AO70&lt;90,AV70="Persuasivo")),1,IF(AND(10&lt;=TODAY()-AL70,TODAY()-AL70&lt;15,AV70="PQRS"),2,IF(OR(AND(15&lt;=TODAY()-AL70,AV70="PQRS"),AND(90&lt;=TODAY()-AO70,AV70="Persuasivo")),3,"")))</f>
        <v/>
      </c>
      <c r="AX69" s="96" t="inlineStr">
        <is>
          <t xml:space="preserve">Verificar condisiones y sensibilizar </t>
        </is>
      </c>
      <c r="AY69" s="239">
        <f>IF(AU70=BA70,AY70,AY70&amp;" → "&amp;TEXT(AZ70,"dd/mm/aaaa")&amp;".- "&amp;AU70)</f>
        <v/>
      </c>
      <c r="AZ69" s="237">
        <f>IF(AU70=BA70,AZ70,NOW())</f>
        <v/>
      </c>
      <c r="BA69" s="242">
        <f>IF(AU70=BA70,BA70,AU70)</f>
        <v/>
      </c>
      <c r="BB69" s="245">
        <f>IF(AT70=BD70,BB70,BB70&amp;" → "&amp;TEXT(BC70,"dd/mm/aaaa")&amp;".- "&amp;AT70)</f>
        <v/>
      </c>
      <c r="BC69" s="247">
        <f>IF(AX70=BD70,BC70,NOW())</f>
        <v/>
      </c>
      <c r="BD69" s="246">
        <f>IF(AT70=BD70,BD70,AT70)</f>
        <v/>
      </c>
    </row>
    <row r="70" customFormat="1" s="121">
      <c r="A70" s="82" t="inlineStr">
        <is>
          <t>0070-2026</t>
        </is>
      </c>
      <c r="B70" s="99" t="inlineStr">
        <is>
          <t>0004468 - 0009722- 0008894</t>
        </is>
      </c>
      <c r="C70" s="124" t="inlineStr">
        <is>
          <t>zoraida</t>
        </is>
      </c>
      <c r="D70" s="82" t="n"/>
      <c r="E70" s="82" t="n"/>
      <c r="F70" s="82" t="n"/>
      <c r="G70" s="82" t="n"/>
      <c r="H70" s="82" t="n"/>
      <c r="I70" s="82" t="n"/>
      <c r="J70" s="82" t="n"/>
      <c r="K70" s="82" t="n"/>
      <c r="L70" s="82" t="n"/>
      <c r="M70" s="82" t="n"/>
      <c r="N70" s="76" t="n"/>
      <c r="O70" s="82" t="n"/>
      <c r="P70" s="82" t="n"/>
      <c r="Q70" s="82" t="n"/>
      <c r="R70" s="82" t="inlineStr">
        <is>
          <t>Parcelacion Villas Candelaria</t>
        </is>
      </c>
      <c r="S70" s="126" t="n"/>
      <c r="T70" s="127" t="inlineStr">
        <is>
          <t>Km</t>
        </is>
      </c>
      <c r="U70" s="127" t="n"/>
      <c r="V70" s="127" t="n"/>
      <c r="W70" s="127" t="n">
        <v>14</v>
      </c>
      <c r="X70" s="127" t="n"/>
      <c r="Y70" s="127" t="n"/>
      <c r="Z70" s="127" t="inlineStr">
        <is>
          <t xml:space="preserve">via </t>
        </is>
      </c>
      <c r="AA70" s="127" t="inlineStr">
        <is>
          <t>las palmas</t>
        </is>
      </c>
      <c r="AB70" s="127" t="n"/>
      <c r="AC70" s="76">
        <f>CONCATENATE(S71," ",T71,U71," ",V71," ",W71," ",X71," ",Y71," ",Z71," ",AA71," ",AB71)</f>
        <v/>
      </c>
      <c r="AD70" s="76" t="n"/>
      <c r="AE70" s="82" t="n"/>
      <c r="AF70" s="82" t="n"/>
      <c r="AG70" s="82" t="n"/>
      <c r="AH70" s="82" t="inlineStr">
        <is>
          <t>HÍDRICO</t>
        </is>
      </c>
      <c r="AI70" s="82" t="inlineStr">
        <is>
          <t>Descarga inadecuada de aguas residuales o sin cumplimiento de requisitos</t>
        </is>
      </c>
      <c r="AJ70" s="96" t="inlineStr">
        <is>
          <t>Santa Catalina</t>
        </is>
      </c>
      <c r="AK70" s="201">
        <f>VLOOKUP(AJ71,Hoja5!$H$1:$I$46,2,FALSE)</f>
        <v/>
      </c>
      <c r="AL70" s="110" t="n">
        <v>46050</v>
      </c>
      <c r="AM70" s="129" t="n">
        <v>46050</v>
      </c>
      <c r="AN70" s="101">
        <f>+AM71-AL71</f>
        <v/>
      </c>
      <c r="AO70" s="100" t="n">
        <v>46050</v>
      </c>
      <c r="AP70" s="101" t="inlineStr">
        <is>
          <t>Verificación</t>
        </is>
      </c>
      <c r="AQ70" s="101" t="inlineStr">
        <is>
          <t>Olver Puerta Garcia</t>
        </is>
      </c>
      <c r="AR70" s="227" t="n"/>
      <c r="AS70" s="119" t="inlineStr">
        <is>
          <t>Alexandra Uribe Alzate</t>
        </is>
      </c>
      <c r="AT70" s="124" t="inlineStr">
        <is>
          <t xml:space="preserve">Auto de inicio </t>
        </is>
      </c>
      <c r="AU70" s="101" t="inlineStr">
        <is>
          <t>Alexandra Uribe Alzate</t>
        </is>
      </c>
      <c r="AV70" s="82" t="n"/>
      <c r="AW70" s="102">
        <f>IF(OR(AND(TODAY()-AL71&lt;10,AV71="PQRS"),AND(TODAY()-AO71&lt;90,AV71="Persuasivo")),1,IF(AND(10&lt;=TODAY()-AL71,TODAY()-AL71&lt;15,AV71="PQRS"),2,IF(OR(AND(15&lt;=TODAY()-AL71,AV71="PQRS"),AND(90&lt;=TODAY()-AO71,AV71="Persuasivo")),3,"")))</f>
        <v/>
      </c>
      <c r="AX70" s="274" t="inlineStr">
        <is>
          <t>Relacionado con expediente 141-2026</t>
        </is>
      </c>
      <c r="AY70" s="239">
        <f>IF(AU71=BA71,AY71,AY71&amp;" → "&amp;TEXT(AZ71,"dd/mm/aaaa")&amp;".- "&amp;AU71)</f>
        <v/>
      </c>
      <c r="AZ70" s="237">
        <f>IF(AU71=BA71,AZ71,NOW())</f>
        <v/>
      </c>
      <c r="BA70" s="242">
        <f>IF(AU71=BA71,BA71,AU71)</f>
        <v/>
      </c>
      <c r="BB70" s="245">
        <f>IF(AT71=BD71,BB71,BB71&amp;" → "&amp;TEXT(BC71,"dd/mm/aaaa")&amp;".- "&amp;AT71)</f>
        <v/>
      </c>
      <c r="BC70" s="247">
        <f>IF(AX71=BD71,BC71,NOW())</f>
        <v/>
      </c>
      <c r="BD70" s="246">
        <f>IF(AT71=BD71,BD71,AT71)</f>
        <v/>
      </c>
    </row>
    <row r="71" customFormat="1" s="121">
      <c r="A71" s="82" t="inlineStr">
        <is>
          <t>0071-2026</t>
        </is>
      </c>
      <c r="B71" s="99" t="n">
        <v>4469</v>
      </c>
      <c r="C71" s="124" t="inlineStr">
        <is>
          <t>por determinar</t>
        </is>
      </c>
      <c r="D71" s="82" t="n"/>
      <c r="E71" s="82" t="n"/>
      <c r="F71" s="82" t="n"/>
      <c r="G71" s="82" t="n"/>
      <c r="H71" s="82" t="n"/>
      <c r="I71" s="82" t="n"/>
      <c r="J71" s="82" t="n"/>
      <c r="K71" s="82" t="n"/>
      <c r="L71" s="82" t="n"/>
      <c r="M71" s="82" t="n"/>
      <c r="N71" s="76">
        <f>CONCATENATE(D72," ",E72," ",F72," ",G72," ",H72," ",I72, " ",J72, " ",K72," ",L72," ",M72)</f>
        <v/>
      </c>
      <c r="O71" s="82" t="n"/>
      <c r="P71" s="82" t="n"/>
      <c r="Q71" s="82" t="n"/>
      <c r="R71" s="82" t="inlineStr">
        <is>
          <t xml:space="preserve">EPM </t>
        </is>
      </c>
      <c r="S71" s="126" t="inlineStr">
        <is>
          <t>CL</t>
        </is>
      </c>
      <c r="T71" s="127" t="n">
        <v>46</v>
      </c>
      <c r="U71" s="127" t="inlineStr">
        <is>
          <t>B</t>
        </is>
      </c>
      <c r="V71" s="127" t="inlineStr">
        <is>
          <t>SUR</t>
        </is>
      </c>
      <c r="W71" s="127" t="inlineStr">
        <is>
          <t>x 38</t>
        </is>
      </c>
      <c r="X71" s="127" t="n"/>
      <c r="Y71" s="127" t="n"/>
      <c r="Z71" s="127" t="n"/>
      <c r="AA71" s="127" t="n"/>
      <c r="AB71" s="169" t="n"/>
      <c r="AC71" s="76">
        <f>CONCATENATE(S72," ",T72,U72," ",V72," ",W72," ",X72," ",Y72," ",Z72," ",AA72," ",AB72)</f>
        <v/>
      </c>
      <c r="AD71" s="82" t="n"/>
      <c r="AE71" s="82" t="n"/>
      <c r="AF71" s="82" t="n"/>
      <c r="AG71" s="82" t="n"/>
      <c r="AH71" s="82" t="inlineStr">
        <is>
          <t>HÍDRICO</t>
        </is>
      </c>
      <c r="AI71" s="94" t="inlineStr">
        <is>
          <t>Manejo inadecuado de aguas lluvias o escorrentia</t>
        </is>
      </c>
      <c r="AJ71" s="96" t="inlineStr">
        <is>
          <t>El Trianón</t>
        </is>
      </c>
      <c r="AK71" s="201">
        <f>VLOOKUP(AJ72,Hoja5!$H$1:$I$46,2,FALSE)</f>
        <v/>
      </c>
      <c r="AL71" s="110" t="n">
        <v>46050</v>
      </c>
      <c r="AM71" s="129" t="n">
        <v>46050</v>
      </c>
      <c r="AN71" s="101">
        <f>+AM72-AL72</f>
        <v/>
      </c>
      <c r="AO71" s="100" t="n">
        <v>46059</v>
      </c>
      <c r="AP71" s="101" t="inlineStr">
        <is>
          <t>Auto de archivo</t>
        </is>
      </c>
      <c r="AQ71" s="101" t="inlineStr">
        <is>
          <t>Juan Carlos Sánchez Vargas</t>
        </is>
      </c>
      <c r="AR71" s="227" t="n"/>
      <c r="AS71" s="119" t="n"/>
      <c r="AT71" s="124" t="inlineStr">
        <is>
          <t>Archivado</t>
        </is>
      </c>
      <c r="AU71" s="276" t="inlineStr">
        <is>
          <t>Jenifer Zapata Castro</t>
        </is>
      </c>
      <c r="AV71" s="82" t="n"/>
      <c r="AW71" s="102">
        <f>IF(OR(AND(TODAY()-AL72&lt;10,AV72="PQRS"),AND(TODAY()-AO72&lt;90,AV72="Persuasivo")),1,IF(AND(10&lt;=TODAY()-AL72,TODAY()-AL72&lt;15,AV72="PQRS"),2,IF(OR(AND(15&lt;=TODAY()-AL72,AV72="PQRS"),AND(90&lt;=TODAY()-AO72,AV72="Persuasivo")),3,"")))</f>
        <v/>
      </c>
      <c r="AX71" s="96" t="inlineStr">
        <is>
          <t>Se envia para auto de archivo, EPM tiene el caso bajo radicado N°5961018 del 28 de enero de 2026. Se envia para auto de archivo, se evidencio en visita del 05 de febrero de 2026 personal de EPM realizando labores en el cruce de la call 46 B Sur con la Carrera 38 Altos del Trianon.</t>
        </is>
      </c>
      <c r="AY71" s="239">
        <f>IF(AU72=BA72,AY72,AY72&amp;" → "&amp;TEXT(AZ72,"dd/mm/aaaa")&amp;".- "&amp;AU72)</f>
        <v/>
      </c>
      <c r="AZ71" s="237">
        <f>IF(AU72=BA72,AZ72,NOW())</f>
        <v/>
      </c>
      <c r="BA71" s="242">
        <f>IF(AU72=BA72,BA72,AU72)</f>
        <v/>
      </c>
      <c r="BB71" s="245">
        <f>IF(AT72=BD72,BB72,BB72&amp;" → "&amp;TEXT(BC72,"dd/mm/aaaa")&amp;".- "&amp;AT72)</f>
        <v/>
      </c>
      <c r="BC71" s="247">
        <f>IF(AX72=BD72,BC72,NOW())</f>
        <v/>
      </c>
      <c r="BD71" s="246">
        <f>IF(AT72=BD72,BD72,AT72)</f>
        <v/>
      </c>
    </row>
    <row r="72" customFormat="1" s="121">
      <c r="A72" s="82" t="inlineStr">
        <is>
          <t>0072-2026</t>
        </is>
      </c>
      <c r="B72" s="99" t="n">
        <v>4470</v>
      </c>
      <c r="C72" s="124" t="inlineStr">
        <is>
          <t>Jimena Cardona</t>
        </is>
      </c>
      <c r="D72" s="82" t="inlineStr">
        <is>
          <t>KR</t>
        </is>
      </c>
      <c r="E72" s="82" t="n">
        <v>24</v>
      </c>
      <c r="F72" s="82" t="n"/>
      <c r="G72" s="82" t="n"/>
      <c r="H72" s="82" t="n">
        <v>36</v>
      </c>
      <c r="I72" s="82" t="inlineStr">
        <is>
          <t>D</t>
        </is>
      </c>
      <c r="J72" s="82" t="inlineStr">
        <is>
          <t>SUR</t>
        </is>
      </c>
      <c r="K72" s="82" t="n">
        <v>155</v>
      </c>
      <c r="L72" s="82" t="n"/>
      <c r="M72" s="82" t="inlineStr">
        <is>
          <t>casa 38</t>
        </is>
      </c>
      <c r="N72" s="76">
        <f>CONCATENATE(D73," ",E73," ",F73," ",G73," ",H73," ",I73, " ",J73, " ",K73," ",L73," ",M73)</f>
        <v/>
      </c>
      <c r="O72" s="82" t="n"/>
      <c r="P72" s="82" t="n">
        <v>3178930733</v>
      </c>
      <c r="Q72" s="82" t="n"/>
      <c r="R72" s="82" t="inlineStr">
        <is>
          <t xml:space="preserve">Por Determinar </t>
        </is>
      </c>
      <c r="S72" s="82" t="inlineStr">
        <is>
          <t>KR</t>
        </is>
      </c>
      <c r="T72" s="82" t="n">
        <v>24</v>
      </c>
      <c r="U72" s="82" t="n"/>
      <c r="V72" s="82" t="n"/>
      <c r="W72" s="82" t="n">
        <v>36</v>
      </c>
      <c r="X72" s="82" t="inlineStr">
        <is>
          <t>D</t>
        </is>
      </c>
      <c r="Y72" s="82" t="inlineStr">
        <is>
          <t>SUR</t>
        </is>
      </c>
      <c r="Z72" s="82" t="n">
        <v>155</v>
      </c>
      <c r="AA72" s="169" t="n"/>
      <c r="AB72" s="169" t="n"/>
      <c r="AC72" s="76">
        <f>CONCATENATE(S73," ",T73,U73," ",V73," ",W73," ",X73," ",Y73," ",Z73," ",AA73," ",AB73)</f>
        <v/>
      </c>
      <c r="AD72" s="82" t="n"/>
      <c r="AE72" s="82" t="n"/>
      <c r="AF72" s="82" t="n"/>
      <c r="AG72" s="82" t="n"/>
      <c r="AH72" s="82" t="inlineStr">
        <is>
          <t>FLORA</t>
        </is>
      </c>
      <c r="AI72" s="82" t="inlineStr">
        <is>
          <t>Afectación a individuos arboreos</t>
        </is>
      </c>
      <c r="AJ72" s="96" t="inlineStr">
        <is>
          <t>El Escobero</t>
        </is>
      </c>
      <c r="AK72" s="201">
        <f>VLOOKUP(AJ73,Hoja5!$H$1:$I$46,2,FALSE)</f>
        <v/>
      </c>
      <c r="AL72" s="110" t="n">
        <v>46056</v>
      </c>
      <c r="AM72" s="129" t="n">
        <v>46050</v>
      </c>
      <c r="AN72" s="101">
        <f>+AM73-AL73</f>
        <v/>
      </c>
      <c r="AO72" s="100" t="n">
        <v>46056</v>
      </c>
      <c r="AP72" s="101" t="inlineStr">
        <is>
          <t>Auto de archivo</t>
        </is>
      </c>
      <c r="AQ72" s="101" t="inlineStr">
        <is>
          <t>Juan Carlos Sánchez Vargas</t>
        </is>
      </c>
      <c r="AR72" s="227" t="n"/>
      <c r="AS72" s="119" t="n"/>
      <c r="AT72" s="124" t="inlineStr">
        <is>
          <t>Archivado</t>
        </is>
      </c>
      <c r="AU72" s="276" t="inlineStr">
        <is>
          <t>Jenifer Zapata Castro</t>
        </is>
      </c>
      <c r="AV72" s="82" t="n"/>
      <c r="AW72" s="102">
        <f>IF(OR(AND(TODAY()-AL73&lt;10,AV73="PQRS"),AND(TODAY()-AO73&lt;90,AV73="Persuasivo")),1,IF(AND(10&lt;=TODAY()-AL73,TODAY()-AL73&lt;15,AV73="PQRS"),2,IF(OR(AND(15&lt;=TODAY()-AL73,AV73="PQRS"),AND(90&lt;=TODAY()-AO73,AV73="Persuasivo")),3,"")))</f>
        <v/>
      </c>
      <c r="AX72" s="96" t="inlineStr">
        <is>
          <t>Se realiza visita solicitada, no se evidencio afectación a la Flora, se deja en conocimiento que cualquier intervención sobre estas especies debe ser solicitada ante las autoridades competentes.</t>
        </is>
      </c>
      <c r="AY72" s="239">
        <f>IF(AU73=BA73,AY73,AY73&amp;" → "&amp;TEXT(AZ73,"dd/mm/aaaa")&amp;".- "&amp;AU73)</f>
        <v/>
      </c>
      <c r="AZ72" s="237">
        <f>IF(AU73=BA73,AZ73,NOW())</f>
        <v/>
      </c>
      <c r="BA72" s="242">
        <f>IF(AU73=BA73,BA73,AU73)</f>
        <v/>
      </c>
      <c r="BB72" s="245">
        <f>IF(AT73=BD73,BB73,BB73&amp;" → "&amp;TEXT(BC73,"dd/mm/aaaa")&amp;".- "&amp;AT73)</f>
        <v/>
      </c>
      <c r="BC72" s="247">
        <f>IF(AX73=BD73,BC73,NOW())</f>
        <v/>
      </c>
      <c r="BD72" s="246">
        <f>IF(AT73=BD73,BD73,AT73)</f>
        <v/>
      </c>
    </row>
    <row r="73" customFormat="1" s="18">
      <c r="A73" s="82" t="inlineStr">
        <is>
          <t>0073-2026</t>
        </is>
      </c>
      <c r="B73" s="99" t="n">
        <v>4600</v>
      </c>
      <c r="C73" s="124" t="inlineStr">
        <is>
          <t>Edgar Gomez</t>
        </is>
      </c>
      <c r="D73" s="82" t="inlineStr">
        <is>
          <t>CL</t>
        </is>
      </c>
      <c r="E73" s="82" t="n">
        <v>27</v>
      </c>
      <c r="F73" s="82" t="n"/>
      <c r="G73" s="82" t="inlineStr">
        <is>
          <t>SUR</t>
        </is>
      </c>
      <c r="H73" s="82" t="n">
        <v>27</v>
      </c>
      <c r="I73" s="82" t="n"/>
      <c r="J73" s="82" t="n"/>
      <c r="K73" s="82" t="n">
        <v>21</v>
      </c>
      <c r="L73" s="82" t="inlineStr">
        <is>
          <t>torre 2</t>
        </is>
      </c>
      <c r="M73" s="82" t="inlineStr">
        <is>
          <t>apto 806</t>
        </is>
      </c>
      <c r="N73" s="76">
        <f>CONCATENATE(D74," ",E74," ",F74," ",G74," ",H74," ",I74, " ",J74, " ",K74," ",L74," ",M74)</f>
        <v/>
      </c>
      <c r="O73" s="82" t="n">
        <v>1039459620</v>
      </c>
      <c r="P73" s="82" t="n">
        <v>3175646709</v>
      </c>
      <c r="Q73" s="82" t="n"/>
      <c r="R73" s="82" t="inlineStr">
        <is>
          <t>Paulina de Fatima Arboleda</t>
        </is>
      </c>
      <c r="S73" s="82" t="inlineStr">
        <is>
          <t>CL</t>
        </is>
      </c>
      <c r="T73" s="82" t="n">
        <v>27</v>
      </c>
      <c r="U73" s="82" t="n"/>
      <c r="V73" s="82" t="inlineStr">
        <is>
          <t>SUR</t>
        </is>
      </c>
      <c r="W73" s="82" t="n">
        <v>27</v>
      </c>
      <c r="X73" s="82" t="n"/>
      <c r="Y73" s="82" t="n"/>
      <c r="Z73" s="82" t="n">
        <v>21</v>
      </c>
      <c r="AA73" s="82" t="inlineStr">
        <is>
          <t>torre 3</t>
        </is>
      </c>
      <c r="AB73" s="82" t="inlineStr">
        <is>
          <t>apto1409</t>
        </is>
      </c>
      <c r="AC73" s="76">
        <f>CONCATENATE(S74," ",T74,U74," ",V74," ",W74," ",X74," ",Y74," ",Z74," ",AA74," ",AB74)</f>
        <v/>
      </c>
      <c r="AD73" s="82" t="n"/>
      <c r="AE73" s="82" t="n">
        <v>3122411146</v>
      </c>
      <c r="AF73" s="82" t="n"/>
      <c r="AG73" s="82" t="n"/>
      <c r="AH73" s="82" t="inlineStr">
        <is>
          <t>FAUNA DOMÉSTICA</t>
        </is>
      </c>
      <c r="AI73" s="82" t="inlineStr">
        <is>
          <t>Ataque de animales de compañía a otros animales o personas</t>
        </is>
      </c>
      <c r="AJ73" s="96" t="inlineStr">
        <is>
          <t>El Esmeraldal</t>
        </is>
      </c>
      <c r="AK73" s="201">
        <f>VLOOKUP(AJ74,Hoja5!$H$1:$I$46,2,FALSE)</f>
        <v/>
      </c>
      <c r="AL73" s="110" t="n">
        <v>46051</v>
      </c>
      <c r="AM73" s="129" t="n"/>
      <c r="AN73" s="101">
        <f>+AM74-AL74</f>
        <v/>
      </c>
      <c r="AO73" s="100" t="n"/>
      <c r="AP73" s="101" t="n"/>
      <c r="AQ73" s="101" t="inlineStr">
        <is>
          <t>Juan  Muñoz Guerra</t>
        </is>
      </c>
      <c r="AR73" s="227" t="n"/>
      <c r="AS73" s="119" t="inlineStr">
        <is>
          <t>Juan  Muñoz Guerra</t>
        </is>
      </c>
      <c r="AT73" s="124" t="inlineStr">
        <is>
          <t xml:space="preserve">Auto de inicio </t>
        </is>
      </c>
      <c r="AU73" s="101" t="inlineStr">
        <is>
          <t>Juan  Muñoz Guerra</t>
        </is>
      </c>
      <c r="AV73" s="82" t="n"/>
      <c r="AW73" s="102">
        <f>IF(OR(AND(TODAY()-AL74&lt;10,AV74="PQRS"),AND(TODAY()-AO74&lt;90,AV74="Persuasivo")),1,IF(AND(10&lt;=TODAY()-AL74,TODAY()-AL74&lt;15,AV74="PQRS"),2,IF(OR(AND(15&lt;=TODAY()-AL74,AV74="PQRS"),AND(90&lt;=TODAY()-AO74,AV74="Persuasivo")),3,"")))</f>
        <v/>
      </c>
      <c r="AX73" s="96" t="inlineStr">
        <is>
          <t xml:space="preserve">pedir videos a la Admon </t>
        </is>
      </c>
      <c r="AY73" s="239">
        <f>IF(AU74=BA74,AY74,AY74&amp;" → "&amp;TEXT(AZ74,"dd/mm/aaaa")&amp;".- "&amp;AU74)</f>
        <v/>
      </c>
      <c r="AZ73" s="237">
        <f>IF(AU74=BA74,AZ74,NOW())</f>
        <v/>
      </c>
      <c r="BA73" s="242">
        <f>IF(AU74=BA74,BA74,AU74)</f>
        <v/>
      </c>
      <c r="BB73" s="245">
        <f>IF(AT74=BD74,BB74,BB74&amp;" → "&amp;TEXT(BC74,"dd/mm/aaaa")&amp;".- "&amp;AT74)</f>
        <v/>
      </c>
      <c r="BC73" s="247">
        <f>IF(AX74=BD74,BC74,NOW())</f>
        <v/>
      </c>
      <c r="BD73" s="246">
        <f>IF(AT74=BD74,BD74,AT74)</f>
        <v/>
      </c>
    </row>
    <row r="74" customFormat="1" s="121">
      <c r="A74" s="82" t="inlineStr">
        <is>
          <t>0074-2026</t>
        </is>
      </c>
      <c r="B74" s="99" t="n">
        <v>1639</v>
      </c>
      <c r="C74" s="124" t="inlineStr">
        <is>
          <t>Leidi Johana Correa Hoyos</t>
        </is>
      </c>
      <c r="D74" s="82" t="inlineStr">
        <is>
          <t>KR</t>
        </is>
      </c>
      <c r="E74" s="82" t="n">
        <v>24</v>
      </c>
      <c r="F74" s="82" t="inlineStr">
        <is>
          <t>F</t>
        </is>
      </c>
      <c r="G74" s="82" t="n"/>
      <c r="H74" s="82" t="n">
        <v>40</v>
      </c>
      <c r="I74" s="82" t="n"/>
      <c r="J74" s="82" t="inlineStr">
        <is>
          <t>SUR</t>
        </is>
      </c>
      <c r="K74" s="82" t="n">
        <v>141</v>
      </c>
      <c r="L74" s="82" t="n"/>
      <c r="M74" s="82" t="inlineStr">
        <is>
          <t>int 109</t>
        </is>
      </c>
      <c r="N74" s="76">
        <f>CONCATENATE(D75," ",E75," ",F75," ",G75," ",H75," ",I75, " ",J75, " ",K75," ",L75," ",M75)</f>
        <v/>
      </c>
      <c r="O74" s="82" t="n">
        <v>45562149</v>
      </c>
      <c r="P74" s="82" t="inlineStr">
        <is>
          <t>3042709232-3135305443</t>
        </is>
      </c>
      <c r="Q74" s="174" t="inlineStr">
        <is>
          <t>leidibella22@hotmail.com</t>
        </is>
      </c>
      <c r="R74" s="124" t="inlineStr">
        <is>
          <t>Angela Zuñiga</t>
        </is>
      </c>
      <c r="S74" s="82" t="inlineStr">
        <is>
          <t>KR</t>
        </is>
      </c>
      <c r="T74" s="82" t="n">
        <v>24</v>
      </c>
      <c r="U74" s="82" t="inlineStr">
        <is>
          <t>F</t>
        </is>
      </c>
      <c r="V74" s="82" t="n"/>
      <c r="W74" s="82" t="n">
        <v>40</v>
      </c>
      <c r="X74" s="82" t="n"/>
      <c r="Y74" s="82" t="inlineStr">
        <is>
          <t>SUR</t>
        </is>
      </c>
      <c r="Z74" s="82" t="n">
        <v>141</v>
      </c>
      <c r="AA74" s="82" t="n"/>
      <c r="AB74" s="82" t="inlineStr">
        <is>
          <t>int 107</t>
        </is>
      </c>
      <c r="AC74" s="76">
        <f>CONCATENATE(S75," ",T75,U75," ",V75," ",W75," ",X75," ",Y75," ",Z75," ",AA75," ",AB75)</f>
        <v/>
      </c>
      <c r="AD74" s="82" t="n"/>
      <c r="AE74" s="82" t="n"/>
      <c r="AF74" s="82" t="n"/>
      <c r="AG74" s="82" t="n"/>
      <c r="AH74" s="82" t="inlineStr">
        <is>
          <t>FAUNA SILVESTRE</t>
        </is>
      </c>
      <c r="AI74" s="82" t="inlineStr">
        <is>
          <t>Tenencia inadecuada de animales de compañía</t>
        </is>
      </c>
      <c r="AJ74" s="96" t="inlineStr">
        <is>
          <t>El Salado</t>
        </is>
      </c>
      <c r="AK74" s="201">
        <f>VLOOKUP(AJ75,Hoja5!$H$1:$I$46,2,FALSE)</f>
        <v/>
      </c>
      <c r="AL74" s="110" t="n">
        <v>46049</v>
      </c>
      <c r="AM74" s="129" t="n"/>
      <c r="AN74" s="101">
        <f>+AM75-AL75</f>
        <v/>
      </c>
      <c r="AO74" s="100" t="n"/>
      <c r="AP74" s="101" t="inlineStr">
        <is>
          <t>Remisión</t>
        </is>
      </c>
      <c r="AQ74" s="101" t="inlineStr">
        <is>
          <t>Juan Carlos Sánchez Vargas</t>
        </is>
      </c>
      <c r="AR74" s="227" t="n"/>
      <c r="AS74" s="119" t="n"/>
      <c r="AT74" s="124" t="inlineStr">
        <is>
          <t>Remisión</t>
        </is>
      </c>
      <c r="AU74" s="101" t="inlineStr">
        <is>
          <t>Adriana Florez Buriticá</t>
        </is>
      </c>
      <c r="AV74" s="82" t="n"/>
      <c r="AW74" s="102">
        <f>IF(OR(AND(TODAY()-AL75&lt;10,AV75="PQRS"),AND(TODAY()-AO75&lt;90,AV75="Persuasivo")),1,IF(AND(10&lt;=TODAY()-AL75,TODAY()-AL75&lt;15,AV75="PQRS"),2,IF(OR(AND(15&lt;=TODAY()-AL75,AV75="PQRS"),AND(90&lt;=TODAY()-AO75,AV75="Persuasivo")),3,"")))</f>
        <v/>
      </c>
      <c r="AX74" s="96" t="inlineStr">
        <is>
          <t>Alimentacion de fauna silvestre-remitir bienestrar animal</t>
        </is>
      </c>
      <c r="AY74" s="239">
        <f>IF(AU75=BA75,AY75,AY75&amp;" → "&amp;TEXT(AZ75,"dd/mm/aaaa")&amp;".- "&amp;AU75)</f>
        <v/>
      </c>
      <c r="AZ74" s="237">
        <f>IF(AU75=BA75,AZ75,NOW())</f>
        <v/>
      </c>
      <c r="BA74" s="242">
        <f>IF(AU75=BA75,BA75,AU75)</f>
        <v/>
      </c>
      <c r="BB74" s="245">
        <f>IF(AT75=BD75,BB75,BB75&amp;" → "&amp;TEXT(BC75,"dd/mm/aaaa")&amp;".- "&amp;AT75)</f>
        <v/>
      </c>
      <c r="BC74" s="247">
        <f>IF(AX75=BD75,BC75,NOW())</f>
        <v/>
      </c>
      <c r="BD74" s="246">
        <f>IF(AT75=BD75,BD75,AT75)</f>
        <v/>
      </c>
    </row>
    <row r="75" customFormat="1" s="121">
      <c r="A75" s="82" t="inlineStr">
        <is>
          <t>0075-2026</t>
        </is>
      </c>
      <c r="B75" s="99" t="n">
        <v>4380</v>
      </c>
      <c r="C75" s="124" t="inlineStr">
        <is>
          <t>Gladys Faviola Acevedo Duque</t>
        </is>
      </c>
      <c r="D75" s="82" t="n"/>
      <c r="E75" s="82" t="n"/>
      <c r="F75" s="82" t="n"/>
      <c r="G75" s="82" t="n"/>
      <c r="H75" s="82" t="n"/>
      <c r="I75" s="82" t="n"/>
      <c r="J75" s="82" t="n"/>
      <c r="K75" s="82" t="n"/>
      <c r="L75" s="82" t="n"/>
      <c r="M75" s="82" t="n"/>
      <c r="N75" s="76" t="inlineStr">
        <is>
          <t>No reporta</t>
        </is>
      </c>
      <c r="O75" s="82" t="n">
        <v>27682203</v>
      </c>
      <c r="P75" s="94" t="n">
        <v>3007472994</v>
      </c>
      <c r="Q75" s="229" t="inlineStr">
        <is>
          <t>qladysaduque@qmail.com</t>
        </is>
      </c>
      <c r="R75" s="82" t="inlineStr">
        <is>
          <t xml:space="preserve">Por Determinar </t>
        </is>
      </c>
      <c r="S75" s="126" t="inlineStr">
        <is>
          <t>CL</t>
        </is>
      </c>
      <c r="T75" s="169" t="n">
        <v>32</v>
      </c>
      <c r="U75" s="127" t="inlineStr">
        <is>
          <t>A</t>
        </is>
      </c>
      <c r="V75" s="127" t="inlineStr">
        <is>
          <t>SUR</t>
        </is>
      </c>
      <c r="W75" s="169" t="n">
        <v>28</v>
      </c>
      <c r="X75" s="127" t="n"/>
      <c r="Y75" s="127" t="n"/>
      <c r="Z75" s="169" t="n">
        <v>95</v>
      </c>
      <c r="AA75" s="127" t="n"/>
      <c r="AB75" s="127" t="n"/>
      <c r="AC75" s="76">
        <f>CONCATENATE(S76," ",T76,U76," ",V76," ",W76," ",X76," ",Y76," ",Z76," ",AA76," ",AB76)</f>
        <v/>
      </c>
      <c r="AD75" s="82" t="inlineStr">
        <is>
          <t>No reporta</t>
        </is>
      </c>
      <c r="AE75" s="82" t="inlineStr">
        <is>
          <t>No reporta</t>
        </is>
      </c>
      <c r="AF75" s="82" t="inlineStr">
        <is>
          <t>No reporta</t>
        </is>
      </c>
      <c r="AG75" s="82" t="n"/>
      <c r="AH75" s="82" t="inlineStr">
        <is>
          <t>RESIDUOS SOLIDOS</t>
        </is>
      </c>
      <c r="AI75" s="82" t="inlineStr">
        <is>
          <t>Disposición inadecuada de residuos sólidos en horas, dias y lugares no autorizados</t>
        </is>
      </c>
      <c r="AJ75" s="96" t="inlineStr">
        <is>
          <t>Alto de Misael</t>
        </is>
      </c>
      <c r="AK75" s="201">
        <f>VLOOKUP(AJ76,Hoja5!$H$1:$I$46,2,FALSE)</f>
        <v/>
      </c>
      <c r="AL75" s="110" t="n">
        <v>46050</v>
      </c>
      <c r="AM75" s="129" t="n">
        <v>46063</v>
      </c>
      <c r="AN75" s="101">
        <f>+AM76-AL76</f>
        <v/>
      </c>
      <c r="AO75" s="100" t="n">
        <v>46064</v>
      </c>
      <c r="AP75" s="101" t="inlineStr">
        <is>
          <t>Verificación</t>
        </is>
      </c>
      <c r="AQ75" s="101" t="inlineStr">
        <is>
          <t>Yudi Betancur Rios</t>
        </is>
      </c>
      <c r="AR75" s="227" t="n"/>
      <c r="AS75" s="119" t="n"/>
      <c r="AT75" s="124" t="inlineStr">
        <is>
          <t>Archivado</t>
        </is>
      </c>
      <c r="AU75" s="101" t="inlineStr">
        <is>
          <t>Jenifer Zapata Castro</t>
        </is>
      </c>
      <c r="AV75" s="82" t="inlineStr">
        <is>
          <t>PQRS</t>
        </is>
      </c>
      <c r="AW75" s="102">
        <f>IF(OR(AND(TODAY()-AL76&lt;10,AV76="PQRS"),AND(TODAY()-AO76&lt;90,AV76="Persuasivo")),1,IF(AND(10&lt;=TODAY()-AL76,TODAY()-AL76&lt;15,AV76="PQRS"),2,IF(OR(AND(15&lt;=TODAY()-AL76,AV76="PQRS"),AND(90&lt;=TODAY()-AO76,AV76="Persuasivo")),3,"")))</f>
        <v/>
      </c>
      <c r="AX75" s="96" t="n"/>
      <c r="AY75" s="239">
        <f>IF(AU76=BA76,AY76,AY76&amp;" → "&amp;TEXT(AZ76,"dd/mm/aaaa")&amp;".- "&amp;AU76)</f>
        <v/>
      </c>
      <c r="AZ75" s="237">
        <f>IF(AU76=BA76,AZ76,NOW())</f>
        <v/>
      </c>
      <c r="BA75" s="242">
        <f>IF(AU76=BA76,BA76,AU76)</f>
        <v/>
      </c>
      <c r="BB75" s="245">
        <f>IF(AT76=BD76,BB76,BB76&amp;" → "&amp;TEXT(BC76,"dd/mm/aaaa")&amp;".- "&amp;AT76)</f>
        <v/>
      </c>
      <c r="BC75" s="247">
        <f>IF(AX76=BD76,BC76,NOW())</f>
        <v/>
      </c>
      <c r="BD75" s="246">
        <f>IF(AT76=BD76,BD76,AT76)</f>
        <v/>
      </c>
    </row>
    <row r="76" customFormat="1" s="121">
      <c r="A76" s="82" t="inlineStr">
        <is>
          <t>0076-2026</t>
        </is>
      </c>
      <c r="B76" s="99" t="inlineStr">
        <is>
          <t>1040-3966</t>
        </is>
      </c>
      <c r="C76" s="124" t="inlineStr">
        <is>
          <t>Villas de la Candelaria P.H</t>
        </is>
      </c>
      <c r="D76" s="82" t="inlineStr">
        <is>
          <t>KR</t>
        </is>
      </c>
      <c r="E76" s="82" t="n">
        <v>48</v>
      </c>
      <c r="F76" s="82" t="n"/>
      <c r="G76" s="82" t="n"/>
      <c r="H76" s="82" t="n">
        <v>26</v>
      </c>
      <c r="I76" s="82" t="n"/>
      <c r="J76" s="82" t="inlineStr">
        <is>
          <t>SUR</t>
        </is>
      </c>
      <c r="K76" s="82" t="n">
        <v>181</v>
      </c>
      <c r="L76" s="82" t="n"/>
      <c r="M76" s="82" t="n">
        <v>64</v>
      </c>
      <c r="N76" s="76">
        <f>CONCATENATE(D77," ",E77," ",F77," ",G77," ",H77," ",I77, " ",J77, " ",K77," ",L77," ",M77)</f>
        <v/>
      </c>
      <c r="O76" s="82" t="n">
        <v>900135058</v>
      </c>
      <c r="P76" s="82" t="n">
        <v>3146181626</v>
      </c>
      <c r="Q76" s="174" t="inlineStr">
        <is>
          <t>lidercomunicaciones@conpropiedad.com</t>
        </is>
      </c>
      <c r="R76" s="82" t="inlineStr">
        <is>
          <t xml:space="preserve">Por Determinar </t>
        </is>
      </c>
      <c r="S76" s="126" t="n"/>
      <c r="T76" s="127" t="n"/>
      <c r="U76" s="127" t="n"/>
      <c r="V76" s="127" t="n"/>
      <c r="W76" s="127" t="n"/>
      <c r="X76" s="127" t="n"/>
      <c r="Y76" s="127" t="n"/>
      <c r="Z76" s="127" t="n"/>
      <c r="AA76" s="127" t="n"/>
      <c r="AB76" s="127" t="n"/>
      <c r="AC76" s="76" t="inlineStr">
        <is>
          <t>Villas de la Candelaria Lote 64</t>
        </is>
      </c>
      <c r="AD76" s="82" t="n"/>
      <c r="AE76" s="82" t="n"/>
      <c r="AF76" s="82" t="n"/>
      <c r="AG76" s="82" t="n"/>
      <c r="AH76" s="82" t="inlineStr">
        <is>
          <t>HÍDRICO</t>
        </is>
      </c>
      <c r="AI76" s="82" t="inlineStr">
        <is>
          <t>Manejo inadecuado de aguas lluvias o escorrentia</t>
        </is>
      </c>
      <c r="AJ76" s="96" t="inlineStr">
        <is>
          <t>El Escobero</t>
        </is>
      </c>
      <c r="AK76" s="201">
        <f>VLOOKUP(AJ77,Hoja5!$H$1:$I$46,2,FALSE)</f>
        <v/>
      </c>
      <c r="AL76" s="110" t="n">
        <v>46050</v>
      </c>
      <c r="AM76" s="129" t="n">
        <v>46063</v>
      </c>
      <c r="AN76" s="101">
        <f>+AM77-AL77</f>
        <v/>
      </c>
      <c r="AO76" s="100" t="n">
        <v>46070</v>
      </c>
      <c r="AP76" s="101" t="inlineStr">
        <is>
          <t>Auto de archivo</t>
        </is>
      </c>
      <c r="AQ76" s="101" t="inlineStr">
        <is>
          <t>Juan Carlos Sánchez Vargas</t>
        </is>
      </c>
      <c r="AR76" s="227" t="n"/>
      <c r="AS76" s="119" t="n"/>
      <c r="AT76" s="124" t="inlineStr">
        <is>
          <t>Archivado</t>
        </is>
      </c>
      <c r="AU76" s="276" t="inlineStr">
        <is>
          <t>Jenifer Zapata Castro</t>
        </is>
      </c>
      <c r="AV76" s="82" t="inlineStr">
        <is>
          <t>PQRS</t>
        </is>
      </c>
      <c r="AW76" s="102">
        <f>IF(OR(AND(TODAY()-AL77&lt;10,AV77="PQRS"),AND(TODAY()-AO77&lt;90,AV77="Persuasivo")),1,IF(AND(10&lt;=TODAY()-AL77,TODAY()-AL77&lt;15,AV77="PQRS"),2,IF(OR(AND(15&lt;=TODAY()-AL77,AV77="PQRS"),AND(90&lt;=TODAY()-AO77,AV77="Persuasivo")),3,"")))</f>
        <v/>
      </c>
      <c r="AX76" s="96" t="inlineStr">
        <is>
          <t>Se da respuesta a PQRS con radicado N° 0003966 del 02/12/2026.</t>
        </is>
      </c>
      <c r="AY76" s="239">
        <f>IF(AU77=BA77,AY77,AY77&amp;" → "&amp;TEXT(AZ77,"dd/mm/aaaa")&amp;".- "&amp;AU77)</f>
        <v/>
      </c>
      <c r="AZ76" s="237">
        <f>IF(AU77=BA77,AZ77,NOW())</f>
        <v/>
      </c>
      <c r="BA76" s="242">
        <f>IF(AU77=BA77,BA77,AU77)</f>
        <v/>
      </c>
      <c r="BB76" s="245">
        <f>IF(AT77=BD77,BB77,BB77&amp;" → "&amp;TEXT(BC77,"dd/mm/aaaa")&amp;".- "&amp;AT77)</f>
        <v/>
      </c>
      <c r="BC76" s="247">
        <f>IF(AX77=BD77,BC77,NOW())</f>
        <v/>
      </c>
      <c r="BD76" s="246">
        <f>IF(AT77=BD77,BD77,AT77)</f>
        <v/>
      </c>
    </row>
    <row r="77" customFormat="1" s="121">
      <c r="A77" s="82" t="inlineStr">
        <is>
          <t>0077-2026</t>
        </is>
      </c>
      <c r="B77" s="99" t="n">
        <v>4479</v>
      </c>
      <c r="C77" s="124" t="inlineStr">
        <is>
          <t>De oficio</t>
        </is>
      </c>
      <c r="D77" s="95" t="n"/>
      <c r="E77" s="82" t="n"/>
      <c r="F77" s="82" t="n"/>
      <c r="G77" s="82" t="n"/>
      <c r="H77" s="82" t="n"/>
      <c r="I77" s="82" t="n"/>
      <c r="J77" s="95" t="n"/>
      <c r="K77" s="82" t="n"/>
      <c r="L77" s="82" t="n"/>
      <c r="M77" s="82" t="n"/>
      <c r="N77" s="76" t="inlineStr">
        <is>
          <t>No reporta</t>
        </is>
      </c>
      <c r="O77" s="76" t="inlineStr">
        <is>
          <t>No reporta</t>
        </is>
      </c>
      <c r="P77" s="76" t="inlineStr">
        <is>
          <t>No reporta</t>
        </is>
      </c>
      <c r="Q77" s="76" t="inlineStr">
        <is>
          <t>No reporta</t>
        </is>
      </c>
      <c r="R77" s="82" t="inlineStr">
        <is>
          <t>Alcaldia de Envigado</t>
        </is>
      </c>
      <c r="S77" s="95" t="inlineStr">
        <is>
          <t>KR</t>
        </is>
      </c>
      <c r="T77" s="82" t="n">
        <v>43</v>
      </c>
      <c r="U77" s="82" t="inlineStr">
        <is>
          <t>B</t>
        </is>
      </c>
      <c r="V77" s="82" t="n"/>
      <c r="W77" s="82" t="n">
        <v>35</v>
      </c>
      <c r="X77" s="82" t="n"/>
      <c r="Y77" s="82" t="inlineStr">
        <is>
          <t>SUR</t>
        </is>
      </c>
      <c r="Z77" s="82" t="n">
        <v>8</v>
      </c>
      <c r="AA77" s="127" t="n"/>
      <c r="AB77" s="127" t="n"/>
      <c r="AC77" s="76">
        <f>CONCATENATE(S78," ",T78,U78," ",V78," ",W78," ",X78," ",Y78," ",Z78," ",AA78," ",AB78)</f>
        <v/>
      </c>
      <c r="AD77" s="82" t="n"/>
      <c r="AE77" s="82" t="n"/>
      <c r="AF77" s="82" t="n"/>
      <c r="AG77" s="82" t="n"/>
      <c r="AH77" s="82" t="inlineStr">
        <is>
          <t>FLORA</t>
        </is>
      </c>
      <c r="AI77" s="82" t="inlineStr">
        <is>
          <t>Árbol en riesgo</t>
        </is>
      </c>
      <c r="AJ77" s="96" t="inlineStr">
        <is>
          <t>Zona Centro</t>
        </is>
      </c>
      <c r="AK77" s="201">
        <f>VLOOKUP(AJ78,Hoja5!$H$1:$I$46,2,FALSE)</f>
        <v/>
      </c>
      <c r="AL77" s="110" t="n">
        <v>46050</v>
      </c>
      <c r="AM77" s="129" t="n">
        <v>46049</v>
      </c>
      <c r="AN77" s="101">
        <f>+AM78-AL78</f>
        <v/>
      </c>
      <c r="AO77" s="100" t="n">
        <v>46064</v>
      </c>
      <c r="AP77" s="101" t="inlineStr">
        <is>
          <t>Auto de archivo</t>
        </is>
      </c>
      <c r="AQ77" s="101" t="inlineStr">
        <is>
          <t>Juan Carlos Sánchez Vargas</t>
        </is>
      </c>
      <c r="AR77" s="227" t="n"/>
      <c r="AS77" s="119" t="n"/>
      <c r="AT77" s="124" t="inlineStr">
        <is>
          <t>Archivado</t>
        </is>
      </c>
      <c r="AU77" s="276" t="inlineStr">
        <is>
          <t>Jenifer Zapata Castro</t>
        </is>
      </c>
      <c r="AV77" s="82" t="n"/>
      <c r="AW77" s="102">
        <f>IF(OR(AND(TODAY()-AL78&lt;10,AV78="PQRS"),AND(TODAY()-AO78&lt;90,AV78="Persuasivo")),1,IF(AND(10&lt;=TODAY()-AL78,TODAY()-AL78&lt;15,AV78="PQRS"),2,IF(OR(AND(15&lt;=TODAY()-AL78,AV78="PQRS"),AND(90&lt;=TODAY()-AO78,AV78="Persuasivo")),3,"")))</f>
        <v/>
      </c>
      <c r="AX77" s="96" t="inlineStr">
        <is>
          <t xml:space="preserve">remision ecosistemas </t>
        </is>
      </c>
      <c r="AY77" s="239">
        <f>IF(AU78=BA78,AY78,AY78&amp;" → "&amp;TEXT(AZ78,"dd/mm/aaaa")&amp;".- "&amp;AU78)</f>
        <v/>
      </c>
      <c r="AZ77" s="237">
        <f>IF(AU78=BA78,AZ78,NOW())</f>
        <v/>
      </c>
      <c r="BA77" s="242">
        <f>IF(AU78=BA78,BA78,AU78)</f>
        <v/>
      </c>
      <c r="BB77" s="245">
        <f>IF(AT78=BD78,BB78,BB78&amp;" → "&amp;TEXT(BC78,"dd/mm/aaaa")&amp;".- "&amp;AT78)</f>
        <v/>
      </c>
      <c r="BC77" s="247">
        <f>IF(AX78=BD78,BC78,NOW())</f>
        <v/>
      </c>
      <c r="BD77" s="246">
        <f>IF(AT78=BD78,BD78,AT78)</f>
        <v/>
      </c>
    </row>
    <row r="78" customFormat="1" s="121">
      <c r="A78" s="82" t="inlineStr">
        <is>
          <t>0078-2026</t>
        </is>
      </c>
      <c r="B78" s="104" t="inlineStr">
        <is>
          <t>4749 - 4483</t>
        </is>
      </c>
      <c r="C78" s="185" t="inlineStr">
        <is>
          <t>Silvia Machado</t>
        </is>
      </c>
      <c r="D78" s="114" t="inlineStr">
        <is>
          <t>CL</t>
        </is>
      </c>
      <c r="E78" s="184" t="n">
        <v>41</v>
      </c>
      <c r="F78" s="95" t="inlineStr">
        <is>
          <t>B</t>
        </is>
      </c>
      <c r="G78" s="95" t="inlineStr">
        <is>
          <t>SUR</t>
        </is>
      </c>
      <c r="H78" s="95" t="n">
        <v>24</v>
      </c>
      <c r="I78" s="161" t="inlineStr">
        <is>
          <t>D</t>
        </is>
      </c>
      <c r="J78" s="114" t="n"/>
      <c r="K78" s="184" t="n">
        <v>10</v>
      </c>
      <c r="L78" s="95" t="n"/>
      <c r="M78" s="95" t="n"/>
      <c r="N78" s="76">
        <f>CONCATENATE(D79," ",E79," ",F79," ",G79," ",H79," ",I79, " ",J79, " ",K79," ",L79," ",M79)</f>
        <v/>
      </c>
      <c r="O78" s="95" t="n"/>
      <c r="P78" s="95" t="n"/>
      <c r="Q78" s="161" t="n"/>
      <c r="R78" s="161" t="inlineStr">
        <is>
          <t>Por Determinar</t>
        </is>
      </c>
      <c r="S78" s="140" t="n"/>
      <c r="T78" s="139" t="n"/>
      <c r="U78" s="139" t="n"/>
      <c r="V78" s="139" t="n"/>
      <c r="W78" s="150" t="n"/>
      <c r="X78" s="140" t="n"/>
      <c r="Y78" s="140" t="n"/>
      <c r="Z78" s="139" t="n"/>
      <c r="AA78" s="210" t="n"/>
      <c r="AB78" s="210" t="n"/>
      <c r="AC78" s="76">
        <f>CONCATENATE(S79," ",T79,U79," ",V79," ",W79," ",X79," ",Y79," ",Z79," ",AA79," ",AB79)</f>
        <v/>
      </c>
      <c r="AD78" s="95" t="n"/>
      <c r="AE78" s="95" t="n"/>
      <c r="AF78" s="95" t="n"/>
      <c r="AG78" s="95" t="n"/>
      <c r="AH78" s="95" t="inlineStr">
        <is>
          <t>HÍDRICO</t>
        </is>
      </c>
      <c r="AI78" s="95" t="inlineStr">
        <is>
          <t>Descarga inadecuada de aguas residuales o sin cumplimiento de requisitos</t>
        </is>
      </c>
      <c r="AJ78" s="161" t="inlineStr">
        <is>
          <t>San Rafael</t>
        </is>
      </c>
      <c r="AK78" s="201">
        <f>VLOOKUP(AJ79,Hoja5!$H$1:$I$46,2,FALSE)</f>
        <v/>
      </c>
      <c r="AL78" s="110" t="n">
        <v>46051</v>
      </c>
      <c r="AM78" s="129" t="n">
        <v>46051</v>
      </c>
      <c r="AN78" s="101">
        <f>+AM79-AL79</f>
        <v/>
      </c>
      <c r="AO78" s="100" t="n">
        <v>46062</v>
      </c>
      <c r="AP78" s="101" t="inlineStr">
        <is>
          <t>Visitas técnicos</t>
        </is>
      </c>
      <c r="AQ78" s="101" t="inlineStr">
        <is>
          <t>Juan Fernando Florez Lema</t>
        </is>
      </c>
      <c r="AR78" s="227" t="n"/>
      <c r="AS78" s="119" t="inlineStr">
        <is>
          <t>Alexandra Uribe Alzate</t>
        </is>
      </c>
      <c r="AT78" s="124" t="inlineStr">
        <is>
          <t xml:space="preserve">Auto de inicio </t>
        </is>
      </c>
      <c r="AU78" s="101" t="inlineStr">
        <is>
          <t>Alexandra Uribe Alzate</t>
        </is>
      </c>
      <c r="AV78" s="82" t="n"/>
      <c r="AW78" s="102">
        <f>IF(OR(AND(TODAY()-AL79&lt;10,AV79="PQRS"),AND(TODAY()-AO79&lt;90,AV79="Persuasivo")),1,IF(AND(10&lt;=TODAY()-AL79,TODAY()-AL79&lt;15,AV79="PQRS"),2,IF(OR(AND(15&lt;=TODAY()-AL79,AV79="PQRS"),AND(90&lt;=TODAY()-AO79,AV79="Persuasivo")),3,"")))</f>
        <v/>
      </c>
      <c r="AX78" s="96" t="inlineStr">
        <is>
          <t xml:space="preserve">el esposo de la peticionaria pide le colaboren lo mas rapido posible </t>
        </is>
      </c>
      <c r="AY78" s="239">
        <f>IF(AU79=BA79,AY79,AY79&amp;" → "&amp;TEXT(AZ79,"dd/mm/aaaa")&amp;".- "&amp;AU79)</f>
        <v/>
      </c>
      <c r="AZ78" s="237">
        <f>IF(AU79=BA79,AZ79,NOW())</f>
        <v/>
      </c>
      <c r="BA78" s="242">
        <f>IF(AU79=BA79,BA79,AU79)</f>
        <v/>
      </c>
      <c r="BB78" s="245">
        <f>IF(AT79=BD79,BB79,BB79&amp;" → "&amp;TEXT(BC79,"dd/mm/aaaa")&amp;".- "&amp;AT79)</f>
        <v/>
      </c>
      <c r="BC78" s="247">
        <f>IF(AX79=BD79,BC79,NOW())</f>
        <v/>
      </c>
      <c r="BD78" s="246">
        <f>IF(AT79=BD79,BD79,AT79)</f>
        <v/>
      </c>
    </row>
    <row r="79" customFormat="1" s="121">
      <c r="A79" s="82" t="inlineStr">
        <is>
          <t>0079-2026</t>
        </is>
      </c>
      <c r="B79" s="188" t="n">
        <v>4635</v>
      </c>
      <c r="C79" s="230" t="inlineStr">
        <is>
          <t>Fabiola Del Socorro Montaño</t>
        </is>
      </c>
      <c r="D79" s="114" t="inlineStr">
        <is>
          <t>KR</t>
        </is>
      </c>
      <c r="E79" s="143" t="n">
        <v>24</v>
      </c>
      <c r="F79" s="131" t="inlineStr">
        <is>
          <t>D</t>
        </is>
      </c>
      <c r="G79" s="131" t="n"/>
      <c r="H79" s="131" t="n">
        <v>41</v>
      </c>
      <c r="I79" s="144" t="inlineStr">
        <is>
          <t>B</t>
        </is>
      </c>
      <c r="J79" s="114" t="inlineStr">
        <is>
          <t>SUR</t>
        </is>
      </c>
      <c r="K79" s="143" t="n">
        <v>102</v>
      </c>
      <c r="L79" s="159" t="n"/>
      <c r="M79" s="131" t="inlineStr">
        <is>
          <t>int 106</t>
        </is>
      </c>
      <c r="N79" s="76">
        <f>CONCATENATE(D80," ",E80," ",F80," ",G80," ",H80," ",I80, " ",J80, " ",K80," ",L80," ",M80)</f>
        <v/>
      </c>
      <c r="O79" s="131" t="n">
        <v>32333426</v>
      </c>
      <c r="P79" s="131" t="n">
        <v>3117300883</v>
      </c>
      <c r="Q79" s="144" t="n"/>
      <c r="R79" s="144" t="inlineStr">
        <is>
          <t>Urbanizacion Colors</t>
        </is>
      </c>
      <c r="S79" s="140" t="inlineStr">
        <is>
          <t>KR</t>
        </is>
      </c>
      <c r="T79" s="143" t="n">
        <v>24</v>
      </c>
      <c r="U79" s="131" t="inlineStr">
        <is>
          <t>DD</t>
        </is>
      </c>
      <c r="V79" s="131" t="n"/>
      <c r="W79" s="144" t="n">
        <v>41</v>
      </c>
      <c r="X79" s="140" t="n"/>
      <c r="Y79" s="140" t="inlineStr">
        <is>
          <t>SUR</t>
        </is>
      </c>
      <c r="Z79" s="211" t="n">
        <v>190</v>
      </c>
      <c r="AA79" s="131" t="n"/>
      <c r="AB79" s="144" t="n"/>
      <c r="AC79" s="76">
        <f>CONCATENATE(S80," ",T80,U80," ",V80," ",W80," ",X80," ",Y80," ",Z80," ",AA80," ",AB80)</f>
        <v/>
      </c>
      <c r="AD79" s="143" t="n"/>
      <c r="AE79" s="131" t="n"/>
      <c r="AF79" s="144" t="n"/>
      <c r="AG79" s="144" t="n"/>
      <c r="AH79" s="114" t="inlineStr">
        <is>
          <t>FLORA</t>
        </is>
      </c>
      <c r="AI79" s="212" t="inlineStr">
        <is>
          <t>Afectaciones a la propiedad por arboles o vegetación</t>
        </is>
      </c>
      <c r="AJ79" s="120" t="inlineStr">
        <is>
          <t>San Rafael</t>
        </is>
      </c>
      <c r="AK79" s="201">
        <f>VLOOKUP(AJ80,Hoja5!$H$1:$I$46,2,FALSE)</f>
        <v/>
      </c>
      <c r="AL79" s="110" t="n">
        <v>46051</v>
      </c>
      <c r="AM79" s="129" t="n">
        <v>46125</v>
      </c>
      <c r="AN79" s="101">
        <f>+AM80-AL80</f>
        <v/>
      </c>
      <c r="AO79" s="100" t="n">
        <v>46125</v>
      </c>
      <c r="AP79" s="101" t="inlineStr">
        <is>
          <t>Visitas patrulleros</t>
        </is>
      </c>
      <c r="AQ79" s="101" t="inlineStr">
        <is>
          <t>Laura Bautista Barroso</t>
        </is>
      </c>
      <c r="AR79" s="227" t="n"/>
      <c r="AS79" s="119" t="n"/>
      <c r="AT79" s="136" t="inlineStr">
        <is>
          <t>Verificación</t>
        </is>
      </c>
      <c r="AU79" s="154" t="inlineStr">
        <is>
          <t>Laura Bautista Barroso</t>
        </is>
      </c>
      <c r="AV79" s="82" t="n"/>
      <c r="AW79" s="102">
        <f>IF(OR(AND(TODAY()-AL80&lt;10,AV80="PQRS"),AND(TODAY()-AO80&lt;90,AV80="Persuasivo")),1,IF(AND(10&lt;=TODAY()-AL80,TODAY()-AL80&lt;15,AV80="PQRS"),2,IF(OR(AND(15&lt;=TODAY()-AL80,AV80="PQRS"),AND(90&lt;=TODAY()-AO80,AV80="Persuasivo")),3,"")))</f>
        <v/>
      </c>
      <c r="AX79" s="96" t="inlineStr">
        <is>
          <t>Se revisa caja de registro de aguas residuales, se realizan pruebas de anilina que confirman que de la casa de la Señora Fabiola Montaño descargan dichas aguas, se visita a la Señora fabiola la cual manifiesta que no van a realizar el mantenimiento, por lo cual se procede a realizar informe técnico y realizar auto de inicio para citar a la señora Fabiola Montaño, la cual tiene expediente interno 078/26 y radicado N°0004635.</t>
        </is>
      </c>
      <c r="AY79" s="239">
        <f>IF(AU80=BA80,AY80,AY80&amp;" → "&amp;TEXT(AZ80,"dd/mm/aaaa")&amp;".- "&amp;AU80)</f>
        <v/>
      </c>
      <c r="AZ79" s="237">
        <f>IF(AU80=BA80,AZ80,NOW())</f>
        <v/>
      </c>
      <c r="BA79" s="242">
        <f>IF(AU80=BA80,BA80,AU80)</f>
        <v/>
      </c>
      <c r="BB79" s="245">
        <f>IF(AT80=BD80,BB80,BB80&amp;" → "&amp;TEXT(BC80,"dd/mm/aaaa")&amp;".- "&amp;AT80)</f>
        <v/>
      </c>
      <c r="BC79" s="247">
        <f>IF(AX80=BD80,BC80,NOW())</f>
        <v/>
      </c>
      <c r="BD79" s="246">
        <f>IF(AT80=BD80,BD80,AT80)</f>
        <v/>
      </c>
    </row>
    <row r="80" customFormat="1" s="121">
      <c r="A80" s="82" t="inlineStr">
        <is>
          <t>0080-2026</t>
        </is>
      </c>
      <c r="B80" s="99" t="n">
        <v>4776</v>
      </c>
      <c r="C80" s="105" t="inlineStr">
        <is>
          <t>De Oficio</t>
        </is>
      </c>
      <c r="D80" s="99" t="n"/>
      <c r="E80" s="99" t="n"/>
      <c r="F80" s="99" t="n"/>
      <c r="G80" s="99" t="n"/>
      <c r="H80" s="99" t="n"/>
      <c r="I80" s="99" t="n"/>
      <c r="J80" s="99" t="n"/>
      <c r="K80" s="99" t="n"/>
      <c r="L80" s="99" t="n"/>
      <c r="M80" s="99" t="n"/>
      <c r="N80" s="76" t="n"/>
      <c r="O80" s="99" t="n"/>
      <c r="P80" s="99" t="n"/>
      <c r="Q80" s="62" t="n"/>
      <c r="R80" s="131" t="inlineStr">
        <is>
          <t>MR Wash</t>
        </is>
      </c>
      <c r="S80" s="126" t="inlineStr">
        <is>
          <t>CL</t>
        </is>
      </c>
      <c r="T80" s="127" t="n">
        <v>50</v>
      </c>
      <c r="U80" s="127" t="n"/>
      <c r="V80" s="127" t="inlineStr">
        <is>
          <t>SUR</t>
        </is>
      </c>
      <c r="W80" s="127" t="n">
        <v>44</v>
      </c>
      <c r="X80" s="127" t="n"/>
      <c r="Y80" s="127" t="n"/>
      <c r="Z80" s="127" t="n">
        <v>40</v>
      </c>
      <c r="AA80" s="127" t="n"/>
      <c r="AB80" s="151" t="n"/>
      <c r="AC80" s="76">
        <f>CONCATENATE(S81," ",T81,U81," ",V81," ",W81," ",X81," ",Y81," ",Z81," ",AA81," ",AB81)</f>
        <v/>
      </c>
      <c r="AD80" s="105" t="n"/>
      <c r="AE80" s="99" t="n"/>
      <c r="AF80" s="99" t="n"/>
      <c r="AG80" s="99" t="n"/>
      <c r="AH80" s="102" t="inlineStr">
        <is>
          <t>HÍDRICO</t>
        </is>
      </c>
      <c r="AI80" s="156" t="inlineStr">
        <is>
          <t>Descarga inadecuada de aguas residuales o sin cumplimiento de requisitos</t>
        </is>
      </c>
      <c r="AJ80" s="120" t="inlineStr">
        <is>
          <t>Las Casitas</t>
        </is>
      </c>
      <c r="AK80" s="201">
        <f>VLOOKUP(AJ81,Hoja5!$H$1:$I$46,2,FALSE)</f>
        <v/>
      </c>
      <c r="AL80" s="110" t="n">
        <v>46051</v>
      </c>
      <c r="AM80" s="129" t="n">
        <v>46065</v>
      </c>
      <c r="AN80" s="101">
        <f>+AM81-AL81</f>
        <v/>
      </c>
      <c r="AO80" s="100" t="n">
        <v>46065</v>
      </c>
      <c r="AP80" s="101" t="inlineStr">
        <is>
          <t>Visitas técnicos</t>
        </is>
      </c>
      <c r="AQ80" s="101" t="inlineStr">
        <is>
          <t>Juan Fernando Florez Lema</t>
        </is>
      </c>
      <c r="AR80" s="227" t="n"/>
      <c r="AS80" s="119" t="n"/>
      <c r="AT80" s="124" t="inlineStr">
        <is>
          <t>Verificación</t>
        </is>
      </c>
      <c r="AU80" s="94" t="inlineStr">
        <is>
          <t>Juan Fernando Florez Lema</t>
        </is>
      </c>
      <c r="AV80" s="82" t="n"/>
      <c r="AW80" s="102">
        <f>IF(OR(AND(TODAY()-AL81&lt;10,AV81="PQRS"),AND(TODAY()-AO81&lt;90,AV81="Persuasivo")),1,IF(AND(10&lt;=TODAY()-AL81,TODAY()-AL81&lt;15,AV81="PQRS"),2,IF(OR(AND(15&lt;=TODAY()-AL81,AV81="PQRS"),AND(90&lt;=TODAY()-AO81,AV81="Persuasivo")),3,"")))</f>
        <v/>
      </c>
      <c r="AX80" s="96" t="n"/>
      <c r="AY80" s="239">
        <f>IF(AU81=BA81,AY81,AY81&amp;" → "&amp;TEXT(AZ81,"dd/mm/aaaa")&amp;".- "&amp;AU81)</f>
        <v/>
      </c>
      <c r="AZ80" s="237">
        <f>IF(AU81=BA81,AZ81,NOW())</f>
        <v/>
      </c>
      <c r="BA80" s="242">
        <f>IF(AU81=BA81,BA81,AU81)</f>
        <v/>
      </c>
      <c r="BB80" s="245">
        <f>IF(AT81=BD81,BB81,BB81&amp;" → "&amp;TEXT(BC81,"dd/mm/aaaa")&amp;".- "&amp;AT81)</f>
        <v/>
      </c>
      <c r="BC80" s="247">
        <f>IF(AX81=BD81,BC81,NOW())</f>
        <v/>
      </c>
      <c r="BD80" s="246">
        <f>IF(AT81=BD81,BD81,AT81)</f>
        <v/>
      </c>
    </row>
    <row r="81" customFormat="1" s="121">
      <c r="A81" s="82" t="inlineStr">
        <is>
          <t>0081-2026</t>
        </is>
      </c>
      <c r="B81" s="99" t="inlineStr">
        <is>
          <t>0000909 - 0001575 - 0003769</t>
        </is>
      </c>
      <c r="C81" s="124" t="inlineStr">
        <is>
          <t>Lina Janeth Bedoya - Lazaro Bedoya / Sec. Salud</t>
        </is>
      </c>
      <c r="D81" s="82" t="inlineStr">
        <is>
          <t>KR</t>
        </is>
      </c>
      <c r="E81" s="82" t="n">
        <v>41</v>
      </c>
      <c r="F81" s="82" t="n"/>
      <c r="G81" s="82" t="n"/>
      <c r="H81" s="82" t="n">
        <v>39</v>
      </c>
      <c r="I81" s="82" t="n"/>
      <c r="J81" s="82" t="inlineStr">
        <is>
          <t>SUR</t>
        </is>
      </c>
      <c r="K81" s="82" t="n">
        <v>21</v>
      </c>
      <c r="L81" s="82" t="n"/>
      <c r="M81" s="82" t="n"/>
      <c r="N81" s="76">
        <f>CONCATENATE(D82," ",E82," ",F82," ",G82," ",H82," ",I82, " ",J82, " ",K82," ",L82," ",M82)</f>
        <v/>
      </c>
      <c r="O81" s="82" t="n"/>
      <c r="P81" s="82" t="inlineStr">
        <is>
          <t>3217105226-3233773467</t>
        </is>
      </c>
      <c r="Q81" s="82" t="n"/>
      <c r="R81" s="82" t="inlineStr">
        <is>
          <t>Por determinar</t>
        </is>
      </c>
      <c r="S81" s="126" t="inlineStr">
        <is>
          <t>KR</t>
        </is>
      </c>
      <c r="T81" s="127" t="n">
        <v>41</v>
      </c>
      <c r="U81" s="127" t="n"/>
      <c r="V81" s="127" t="n"/>
      <c r="W81" s="127" t="n">
        <v>39</v>
      </c>
      <c r="X81" s="127" t="n"/>
      <c r="Y81" s="127" t="inlineStr">
        <is>
          <t>SUR</t>
        </is>
      </c>
      <c r="Z81" s="127" t="n">
        <v>19</v>
      </c>
      <c r="AA81" s="127" t="n"/>
      <c r="AB81" s="127" t="n"/>
      <c r="AC81" s="76">
        <f>CONCATENATE(S82," ",T82,U82," ",V82," ",W82," ",X82," ",Y82," ",Z82," ",AA82," ",AB82)</f>
        <v/>
      </c>
      <c r="AD81" s="82" t="n"/>
      <c r="AE81" s="82" t="n"/>
      <c r="AF81" s="82" t="n"/>
      <c r="AG81" s="82" t="n"/>
      <c r="AH81" s="82" t="inlineStr">
        <is>
          <t>HÍDRICO</t>
        </is>
      </c>
      <c r="AI81" s="156" t="inlineStr">
        <is>
          <t>Descarga inadecuada de aguas residuales o sin cumplimiento de requisitos</t>
        </is>
      </c>
      <c r="AJ81" s="102" t="inlineStr">
        <is>
          <t>Zona Centro</t>
        </is>
      </c>
      <c r="AK81" s="201">
        <f>VLOOKUP(AJ82,Hoja5!$H$1:$I$46,2,FALSE)</f>
        <v/>
      </c>
      <c r="AL81" s="110" t="n">
        <v>46031</v>
      </c>
      <c r="AM81" s="129" t="n">
        <v>46043</v>
      </c>
      <c r="AN81" s="101">
        <f>+AM82-AL82</f>
        <v/>
      </c>
      <c r="AO81" s="100" t="n">
        <v>46163</v>
      </c>
      <c r="AP81" s="101" t="inlineStr">
        <is>
          <t>Verificación</t>
        </is>
      </c>
      <c r="AQ81" s="101" t="inlineStr">
        <is>
          <t>Yudi Betancur Rios</t>
        </is>
      </c>
      <c r="AR81" s="227" t="n"/>
      <c r="AS81" s="119" t="n"/>
      <c r="AT81" s="124" t="inlineStr">
        <is>
          <t>Verificación</t>
        </is>
      </c>
      <c r="AU81" s="101" t="inlineStr">
        <is>
          <t>Yudi Betancur Rios</t>
        </is>
      </c>
      <c r="AV81" s="82" t="inlineStr">
        <is>
          <t>PQRS</t>
        </is>
      </c>
      <c r="AW81" s="102">
        <f>IF(OR(AND(TODAY()-AL82&lt;10,AV82="PQRS"),AND(TODAY()-AO82&lt;90,AV82="Persuasivo")),1,IF(AND(10&lt;=TODAY()-AL82,TODAY()-AL82&lt;15,AV82="PQRS"),2,IF(OR(AND(15&lt;=TODAY()-AL82,AV82="PQRS"),AND(90&lt;=TODAY()-AO82,AV82="Persuasivo")),3,"")))</f>
        <v/>
      </c>
      <c r="AX81" s="96" t="n"/>
      <c r="AY81" s="239">
        <f>IF(AU82=BA82,AY82,AY82&amp;" → "&amp;TEXT(AZ82,"dd/mm/aaaa")&amp;".- "&amp;AU82)</f>
        <v/>
      </c>
      <c r="AZ81" s="237">
        <f>IF(AU82=BA82,AZ82,NOW())</f>
        <v/>
      </c>
      <c r="BA81" s="242">
        <f>IF(AU82=BA82,BA82,AU82)</f>
        <v/>
      </c>
      <c r="BB81" s="245">
        <f>IF(AT82=BD82,BB82,BB82&amp;" → "&amp;TEXT(BC82,"dd/mm/aaaa")&amp;".- "&amp;AT82)</f>
        <v/>
      </c>
      <c r="BC81" s="247">
        <f>IF(AX82=BD82,BC82,NOW())</f>
        <v/>
      </c>
      <c r="BD81" s="246">
        <f>IF(AT82=BD82,BD82,AT82)</f>
        <v/>
      </c>
    </row>
    <row r="82" customFormat="1" s="121">
      <c r="A82" s="82" t="inlineStr">
        <is>
          <t>0082-2026</t>
        </is>
      </c>
      <c r="B82" s="99" t="n">
        <v>4393</v>
      </c>
      <c r="C82" s="124" t="inlineStr">
        <is>
          <t>Marilyn yulieth Arenas Castro</t>
        </is>
      </c>
      <c r="D82" s="82" t="n"/>
      <c r="E82" s="82" t="inlineStr">
        <is>
          <t>KM</t>
        </is>
      </c>
      <c r="F82" s="82" t="n"/>
      <c r="G82" s="82" t="n"/>
      <c r="H82" s="82" t="n">
        <v>15</v>
      </c>
      <c r="I82" s="82" t="n"/>
      <c r="J82" s="82" t="n"/>
      <c r="K82" s="82" t="inlineStr">
        <is>
          <t>via</t>
        </is>
      </c>
      <c r="L82" s="82" t="n"/>
      <c r="M82" s="82" t="inlineStr">
        <is>
          <t>el  escobero</t>
        </is>
      </c>
      <c r="N82" s="76">
        <f>CONCATENATE(D83," ",E83," ",F83," ",G83," ",H83," ",I83, " ",J83, " ",K83," ",L83," ",M83)</f>
        <v/>
      </c>
      <c r="O82" s="82" t="n">
        <v>1039450128</v>
      </c>
      <c r="P82" s="82" t="n">
        <v>3226414396</v>
      </c>
      <c r="Q82" s="82" t="n"/>
      <c r="R82" s="82" t="inlineStr">
        <is>
          <t>Colegio Hontanares</t>
        </is>
      </c>
      <c r="S82" s="126" t="n"/>
      <c r="T82" s="127" t="n"/>
      <c r="U82" s="127" t="n"/>
      <c r="V82" s="127" t="n"/>
      <c r="W82" s="127" t="n"/>
      <c r="X82" s="127" t="n"/>
      <c r="Y82" s="127" t="n"/>
      <c r="Z82" s="127" t="n"/>
      <c r="AA82" s="127" t="n"/>
      <c r="AB82" s="127" t="n"/>
      <c r="AC82" s="76">
        <f>CONCATENATE(S83," ",T83,U83," ",V83," ",W83," ",X83," ",Y83," ",Z83," ",AA83," ",AB83)</f>
        <v/>
      </c>
      <c r="AD82" s="82" t="n"/>
      <c r="AE82" s="82" t="n"/>
      <c r="AF82" s="82" t="n"/>
      <c r="AG82" s="82" t="n"/>
      <c r="AH82" s="82" t="inlineStr">
        <is>
          <t>FAUNA DOMÉSTICA</t>
        </is>
      </c>
      <c r="AI82" s="82" t="inlineStr">
        <is>
          <t>Tenencia inadecuada de animales de compañía</t>
        </is>
      </c>
      <c r="AJ82" s="96" t="inlineStr">
        <is>
          <t>El Escobero</t>
        </is>
      </c>
      <c r="AK82" s="201">
        <f>VLOOKUP(AJ83,Hoja5!$H$1:$I$46,2,FALSE)</f>
        <v/>
      </c>
      <c r="AL82" s="110" t="n">
        <v>46050</v>
      </c>
      <c r="AM82" s="129" t="n">
        <v>46064</v>
      </c>
      <c r="AN82" s="101">
        <f>+AM83-AL83</f>
        <v/>
      </c>
      <c r="AO82" s="100" t="n">
        <v>46064</v>
      </c>
      <c r="AP82" s="101" t="inlineStr">
        <is>
          <t>Respuesta DP u Oficio</t>
        </is>
      </c>
      <c r="AQ82" s="101" t="inlineStr">
        <is>
          <t>Juan  Muñoz Guerra</t>
        </is>
      </c>
      <c r="AR82" s="227" t="n"/>
      <c r="AS82" s="119" t="n"/>
      <c r="AT82" s="124" t="inlineStr">
        <is>
          <t>Verificación</t>
        </is>
      </c>
      <c r="AU82" s="101" t="inlineStr">
        <is>
          <t>Laura Bautista Barroso</t>
        </is>
      </c>
      <c r="AV82" s="82" t="n"/>
      <c r="AW82" s="102">
        <f>IF(OR(AND(TODAY()-AL83&lt;10,AV83="PQRS"),AND(TODAY()-AO83&lt;90,AV83="Persuasivo")),1,IF(AND(10&lt;=TODAY()-AL83,TODAY()-AL83&lt;15,AV83="PQRS"),2,IF(OR(AND(15&lt;=TODAY()-AL83,AV83="PQRS"),AND(90&lt;=TODAY()-AO83,AV83="Persuasivo")),3,"")))</f>
        <v/>
      </c>
      <c r="AX82" s="96" t="n"/>
      <c r="AY82" s="239">
        <f>IF(AU83=BA83,AY83,AY83&amp;" → "&amp;TEXT(AZ83,"dd/mm/aaaa")&amp;".- "&amp;AU83)</f>
        <v/>
      </c>
      <c r="AZ82" s="237">
        <f>IF(AU83=BA83,AZ83,NOW())</f>
        <v/>
      </c>
      <c r="BA82" s="242">
        <f>IF(AU83=BA83,BA83,AU83)</f>
        <v/>
      </c>
      <c r="BB82" s="245">
        <f>IF(AT83=BD83,BB83,BB83&amp;" → "&amp;TEXT(BC83,"dd/mm/aaaa")&amp;".- "&amp;AT83)</f>
        <v/>
      </c>
      <c r="BC82" s="247">
        <f>IF(AX83=BD83,BC83,NOW())</f>
        <v/>
      </c>
      <c r="BD82" s="246">
        <f>IF(AT83=BD83,BD83,AT83)</f>
        <v/>
      </c>
    </row>
    <row r="83" customFormat="1" s="121">
      <c r="A83" s="82" t="inlineStr">
        <is>
          <t>0083-2026</t>
        </is>
      </c>
      <c r="B83" s="99" t="n">
        <v>850</v>
      </c>
      <c r="C83" s="124" t="inlineStr">
        <is>
          <t xml:space="preserve">Luis Zuluaga </t>
        </is>
      </c>
      <c r="D83" s="82" t="n"/>
      <c r="E83" s="82" t="n"/>
      <c r="F83" s="82" t="n"/>
      <c r="G83" s="82" t="n"/>
      <c r="H83" s="82" t="n"/>
      <c r="I83" s="82" t="n"/>
      <c r="J83" s="82" t="n"/>
      <c r="K83" s="82" t="n"/>
      <c r="L83" s="82" t="n"/>
      <c r="M83" s="82" t="n"/>
      <c r="N83" s="76">
        <f>CONCATENATE(D84," ",E84," ",F84," ",G84," ",H84," ",I84, " ",J84, " ",K84," ",L84," ",M84)</f>
        <v/>
      </c>
      <c r="O83" s="82" t="n">
        <v>71639990</v>
      </c>
      <c r="P83" s="82" t="n">
        <v>3183905189</v>
      </c>
      <c r="Q83" s="82" t="n"/>
      <c r="R83" s="124" t="inlineStr">
        <is>
          <t xml:space="preserve">Terranova Escuela de Equitacion </t>
        </is>
      </c>
      <c r="S83" s="126" t="inlineStr">
        <is>
          <t>CL</t>
        </is>
      </c>
      <c r="T83" s="127" t="n">
        <v>26</v>
      </c>
      <c r="U83" s="127" t="n"/>
      <c r="V83" s="127" t="inlineStr">
        <is>
          <t>SUR</t>
        </is>
      </c>
      <c r="W83" s="127" t="n">
        <v>23</v>
      </c>
      <c r="X83" s="127" t="n"/>
      <c r="Y83" s="127" t="n"/>
      <c r="Z83" s="127" t="n">
        <v>3</v>
      </c>
      <c r="AA83" s="127" t="n"/>
      <c r="AB83" s="127" t="n"/>
      <c r="AC83" s="76">
        <f>CONCATENATE(S84," ",T84,U84," ",V84," ",W84," ",X84," ",Y84," ",Z84," ",AA84," ",AB84)</f>
        <v/>
      </c>
      <c r="AD83" s="82" t="n"/>
      <c r="AE83" s="82" t="n"/>
      <c r="AF83" s="82" t="n"/>
      <c r="AG83" s="82" t="n"/>
      <c r="AH83" s="82" t="inlineStr">
        <is>
          <t>RESIDUOS SOLIDOS</t>
        </is>
      </c>
      <c r="AI83" s="82" t="inlineStr">
        <is>
          <t>Disposición inadecuada de residuos sólidos en horas, dias y lugares no autorizados</t>
        </is>
      </c>
      <c r="AJ83" s="96" t="inlineStr">
        <is>
          <t>El Esmeraldal</t>
        </is>
      </c>
      <c r="AK83" s="201">
        <f>VLOOKUP(AJ84,Hoja5!$H$1:$I$46,2,FALSE)</f>
        <v/>
      </c>
      <c r="AL83" s="110" t="n">
        <v>46030</v>
      </c>
      <c r="AM83" s="129" t="n">
        <v>46053</v>
      </c>
      <c r="AN83" s="101">
        <f>+AM84-AL84</f>
        <v/>
      </c>
      <c r="AO83" s="100" t="n">
        <v>46053</v>
      </c>
      <c r="AP83" s="101" t="inlineStr">
        <is>
          <t>Auto de archivo</t>
        </is>
      </c>
      <c r="AQ83" s="101" t="inlineStr">
        <is>
          <t>Juan Carlos Sánchez Vargas</t>
        </is>
      </c>
      <c r="AR83" s="227" t="n"/>
      <c r="AS83" s="119" t="n"/>
      <c r="AT83" s="124" t="inlineStr">
        <is>
          <t>Archivado</t>
        </is>
      </c>
      <c r="AU83" s="101" t="inlineStr">
        <is>
          <t>Jenifer Zapata Castro</t>
        </is>
      </c>
      <c r="AV83" s="82" t="inlineStr">
        <is>
          <t>PQRS</t>
        </is>
      </c>
      <c r="AW83" s="102">
        <f>IF(OR(AND(TODAY()-AL84&lt;10,AV84="PQRS"),AND(TODAY()-AO84&lt;90,AV84="Persuasivo")),1,IF(AND(10&lt;=TODAY()-AL84,TODAY()-AL84&lt;15,AV84="PQRS"),2,IF(OR(AND(15&lt;=TODAY()-AL84,AV84="PQRS"),AND(90&lt;=TODAY()-AO84,AV84="Persuasivo")),3,"")))</f>
        <v/>
      </c>
      <c r="AX83" s="96" t="n"/>
      <c r="AY83" s="239">
        <f>IF(AU84=BA84,AY84,AY84&amp;" → "&amp;TEXT(AZ84,"dd/mm/aaaa")&amp;".- "&amp;AU84)</f>
        <v/>
      </c>
      <c r="AZ83" s="237">
        <f>IF(AU84=BA84,AZ84,NOW())</f>
        <v/>
      </c>
      <c r="BA83" s="242">
        <f>IF(AU84=BA84,BA84,AU84)</f>
        <v/>
      </c>
      <c r="BB83" s="245">
        <f>IF(AT84=BD84,BB84,BB84&amp;" → "&amp;TEXT(BC84,"dd/mm/aaaa")&amp;".- "&amp;AT84)</f>
        <v/>
      </c>
      <c r="BC83" s="247">
        <f>IF(AX84=BD84,BC84,NOW())</f>
        <v/>
      </c>
      <c r="BD83" s="246">
        <f>IF(AT84=BD84,BD84,AT84)</f>
        <v/>
      </c>
    </row>
    <row r="84" customFormat="1" s="121">
      <c r="A84" s="82" t="inlineStr">
        <is>
          <t>0084-2026</t>
        </is>
      </c>
      <c r="B84" s="99" t="n">
        <v>6014</v>
      </c>
      <c r="C84" s="124" t="inlineStr">
        <is>
          <t>De oficio</t>
        </is>
      </c>
      <c r="D84" s="82" t="n"/>
      <c r="E84" s="82" t="n"/>
      <c r="F84" s="82" t="n"/>
      <c r="G84" s="82" t="n"/>
      <c r="H84" s="82" t="n"/>
      <c r="I84" s="82" t="n"/>
      <c r="J84" s="82" t="n"/>
      <c r="K84" s="82" t="n"/>
      <c r="L84" s="82" t="n"/>
      <c r="M84" s="82" t="n"/>
      <c r="N84" s="76">
        <f>CONCATENATE(D85," ",E85," ",F85," ",G85," ",H85," ",I85, " ",J85, " ",K85," ",L85," ",M85)</f>
        <v/>
      </c>
      <c r="O84" s="82" t="n"/>
      <c r="P84" s="82" t="n"/>
      <c r="Q84" s="82" t="n"/>
      <c r="R84" s="82" t="inlineStr">
        <is>
          <t>Mario Alberto Arango</t>
        </is>
      </c>
      <c r="S84" s="126" t="n"/>
      <c r="T84" s="127" t="inlineStr">
        <is>
          <t xml:space="preserve">predio </t>
        </is>
      </c>
      <c r="U84" s="127" t="n"/>
      <c r="V84" s="127" t="n"/>
      <c r="W84" s="127" t="n">
        <v>5</v>
      </c>
      <c r="X84" s="127" t="n"/>
      <c r="Y84" s="127" t="n"/>
      <c r="Z84" s="127" t="inlineStr">
        <is>
          <t xml:space="preserve">Trv </t>
        </is>
      </c>
      <c r="AA84" s="127" t="inlineStr">
        <is>
          <t>de la Montaña</t>
        </is>
      </c>
      <c r="AB84" s="127" t="n"/>
      <c r="AC84" s="76">
        <f>CONCATENATE(S85," ",T85,U85," ",V85," ",W85," ",X85," ",Y85," ",Z85," ",AA85," ",AB85)</f>
        <v/>
      </c>
      <c r="AD84" s="82" t="n"/>
      <c r="AE84" s="82" t="n"/>
      <c r="AF84" s="82" t="n"/>
      <c r="AG84" s="82" t="n"/>
      <c r="AH84" s="82" t="inlineStr">
        <is>
          <t>FLORA</t>
        </is>
      </c>
      <c r="AI84" s="82" t="inlineStr">
        <is>
          <t>Árbol en riesgo</t>
        </is>
      </c>
      <c r="AJ84" s="96" t="inlineStr">
        <is>
          <t>Santa Catalina</t>
        </is>
      </c>
      <c r="AK84" s="201">
        <f>VLOOKUP(AJ85,Hoja5!$H$1:$I$46,2,FALSE)</f>
        <v/>
      </c>
      <c r="AL84" s="110" t="n">
        <v>46056</v>
      </c>
      <c r="AM84" s="129" t="n">
        <v>46048</v>
      </c>
      <c r="AN84" s="101">
        <f>+AM85-AL85</f>
        <v/>
      </c>
      <c r="AO84" s="100" t="n">
        <v>46059</v>
      </c>
      <c r="AP84" s="101" t="inlineStr">
        <is>
          <t>Auto de archivo</t>
        </is>
      </c>
      <c r="AQ84" s="101" t="inlineStr">
        <is>
          <t>Juan Carlos Sánchez Vargas</t>
        </is>
      </c>
      <c r="AR84" s="227" t="n"/>
      <c r="AS84" s="119" t="n"/>
      <c r="AT84" s="124" t="inlineStr">
        <is>
          <t>Archivado</t>
        </is>
      </c>
      <c r="AU84" s="276" t="inlineStr">
        <is>
          <t>Jenifer Zapata Castro</t>
        </is>
      </c>
      <c r="AV84" s="82" t="n"/>
      <c r="AW84" s="102">
        <f>IF(OR(AND(TODAY()-AL85&lt;10,AV85="PQRS"),AND(TODAY()-AO85&lt;90,AV85="Persuasivo")),1,IF(AND(10&lt;=TODAY()-AL85,TODAY()-AL85&lt;15,AV85="PQRS"),2,IF(OR(AND(15&lt;=TODAY()-AL85,AV85="PQRS"),AND(90&lt;=TODAY()-AO85,AV85="Persuasivo")),3,"")))</f>
        <v/>
      </c>
      <c r="AX84" s="96" t="n"/>
      <c r="AY84" s="239">
        <f>IF(AU85=BA85,AY85,AY85&amp;" → "&amp;TEXT(AZ85,"dd/mm/aaaa")&amp;".- "&amp;AU85)</f>
        <v/>
      </c>
      <c r="AZ84" s="237">
        <f>IF(AU85=BA85,AZ85,NOW())</f>
        <v/>
      </c>
      <c r="BA84" s="242">
        <f>IF(AU85=BA85,BA85,AU85)</f>
        <v/>
      </c>
      <c r="BB84" s="245">
        <f>IF(AT85=BD85,BB85,BB85&amp;" → "&amp;TEXT(BC85,"dd/mm/aaaa")&amp;".- "&amp;AT85)</f>
        <v/>
      </c>
      <c r="BC84" s="247">
        <f>IF(AX85=BD85,BC85,NOW())</f>
        <v/>
      </c>
      <c r="BD84" s="246">
        <f>IF(AT85=BD85,BD85,AT85)</f>
        <v/>
      </c>
    </row>
    <row r="85" customFormat="1" s="121">
      <c r="A85" s="82" t="inlineStr">
        <is>
          <t>0085-2026</t>
        </is>
      </c>
      <c r="B85" s="99" t="n">
        <v>342</v>
      </c>
      <c r="C85" s="124" t="inlineStr">
        <is>
          <t>Moises Arboleda Villa</t>
        </is>
      </c>
      <c r="D85" s="82" t="inlineStr">
        <is>
          <t>CL</t>
        </is>
      </c>
      <c r="E85" s="82" t="n">
        <v>39</v>
      </c>
      <c r="F85" s="82" t="inlineStr">
        <is>
          <t>B</t>
        </is>
      </c>
      <c r="G85" s="82" t="inlineStr">
        <is>
          <t>SUR</t>
        </is>
      </c>
      <c r="H85" s="82" t="n">
        <v>33</v>
      </c>
      <c r="I85" s="82" t="n"/>
      <c r="J85" s="82" t="n"/>
      <c r="K85" s="82" t="n">
        <v>10</v>
      </c>
      <c r="L85" s="82" t="n"/>
      <c r="M85" s="82" t="n"/>
      <c r="N85" s="76">
        <f>CONCATENATE(D86," ",E86," ",F86," ",G86," ",H86," ",I86, " ",J86, " ",K86," ",L86," ",M86)</f>
        <v/>
      </c>
      <c r="O85" s="82" t="n">
        <v>1037639118</v>
      </c>
      <c r="P85" s="82" t="n">
        <v>3044686837</v>
      </c>
      <c r="Q85" s="82" t="n"/>
      <c r="R85" s="82" t="inlineStr">
        <is>
          <t xml:space="preserve">Maria Arboleda </t>
        </is>
      </c>
      <c r="S85" s="126" t="inlineStr">
        <is>
          <t>CL</t>
        </is>
      </c>
      <c r="T85" s="127" t="n">
        <v>40</v>
      </c>
      <c r="U85" s="127" t="inlineStr">
        <is>
          <t>E</t>
        </is>
      </c>
      <c r="V85" s="127" t="inlineStr">
        <is>
          <t>SUR</t>
        </is>
      </c>
      <c r="W85" s="127" t="n">
        <v>25</v>
      </c>
      <c r="X85" s="127" t="inlineStr">
        <is>
          <t>B</t>
        </is>
      </c>
      <c r="Y85" s="127" t="n"/>
      <c r="Z85" s="127" t="n">
        <v>97</v>
      </c>
      <c r="AA85" s="127" t="n"/>
      <c r="AB85" s="127" t="n"/>
      <c r="AC85" s="76">
        <f>CONCATENATE(S86," ",T86,U86," ",V86," ",W86," ",X86," ",Y86," ",Z86," ",AA86," ",AB86)</f>
        <v/>
      </c>
      <c r="AD85" s="82" t="n">
        <v>43878525</v>
      </c>
      <c r="AE85" s="82" t="n">
        <v>3053265615</v>
      </c>
      <c r="AF85" s="82" t="n"/>
      <c r="AG85" s="82" t="n"/>
      <c r="AH85" s="82" t="inlineStr">
        <is>
          <t>RESIDUOS SOLIDOS</t>
        </is>
      </c>
      <c r="AI85" s="82" t="inlineStr">
        <is>
          <t>Disposición inadecuada de residuos sólidos en horas, dias y lugares no autorizados</t>
        </is>
      </c>
      <c r="AJ85" s="96" t="inlineStr">
        <is>
          <t xml:space="preserve">La Mina </t>
        </is>
      </c>
      <c r="AK85" s="201">
        <f>VLOOKUP(AJ86,Hoja5!$H$1:$I$46,2,FALSE)</f>
        <v/>
      </c>
      <c r="AL85" s="110" t="n">
        <v>46035</v>
      </c>
      <c r="AM85" s="129" t="n">
        <v>46043</v>
      </c>
      <c r="AN85" s="101">
        <f>+AM86-AL86</f>
        <v/>
      </c>
      <c r="AO85" s="100" t="n">
        <v>46056</v>
      </c>
      <c r="AP85" s="101" t="inlineStr">
        <is>
          <t>Respuesta DP u Oficio</t>
        </is>
      </c>
      <c r="AQ85" s="101" t="inlineStr">
        <is>
          <t>Sebastian Rodas Lopez</t>
        </is>
      </c>
      <c r="AR85" s="227" t="n"/>
      <c r="AS85" s="119" t="n"/>
      <c r="AT85" s="124" t="inlineStr">
        <is>
          <t>Verificación</t>
        </is>
      </c>
      <c r="AU85" s="94" t="inlineStr">
        <is>
          <t>Julian Guzman Agudelo</t>
        </is>
      </c>
      <c r="AV85" s="82" t="inlineStr">
        <is>
          <t>PQRS</t>
        </is>
      </c>
      <c r="AW85" s="102">
        <f>IF(OR(AND(TODAY()-AL86&lt;10,AV86="PQRS"),AND(TODAY()-AO86&lt;90,AV86="Persuasivo")),1,IF(AND(10&lt;=TODAY()-AL86,TODAY()-AL86&lt;15,AV86="PQRS"),2,IF(OR(AND(15&lt;=TODAY()-AL86,AV86="PQRS"),AND(90&lt;=TODAY()-AO86,AV86="Persuasivo")),3,"")))</f>
        <v/>
      </c>
      <c r="AX85" s="96" t="n"/>
      <c r="AY85" s="239">
        <f>IF(AU86=BA86,AY86,AY86&amp;" → "&amp;TEXT(AZ86,"dd/mm/aaaa")&amp;".- "&amp;AU86)</f>
        <v/>
      </c>
      <c r="AZ85" s="237">
        <f>IF(AU86=BA86,AZ86,NOW())</f>
        <v/>
      </c>
      <c r="BA85" s="242">
        <f>IF(AU86=BA86,BA86,AU86)</f>
        <v/>
      </c>
      <c r="BB85" s="245">
        <f>IF(AT86=BD86,BB86,BB86&amp;" → "&amp;TEXT(BC86,"dd/mm/aaaa")&amp;".- "&amp;AT86)</f>
        <v/>
      </c>
      <c r="BC85" s="247">
        <f>IF(AX86=BD86,BC86,NOW())</f>
        <v/>
      </c>
      <c r="BD85" s="246">
        <f>IF(AT86=BD86,BD86,AT86)</f>
        <v/>
      </c>
    </row>
    <row r="86" customFormat="1" s="121">
      <c r="A86" s="82" t="inlineStr">
        <is>
          <t>0086-2026</t>
        </is>
      </c>
      <c r="B86" s="99" t="n">
        <v>5564</v>
      </c>
      <c r="C86" s="124" t="inlineStr">
        <is>
          <t xml:space="preserve">Jenny Lopez Garzon </t>
        </is>
      </c>
      <c r="D86" s="82" t="inlineStr">
        <is>
          <t>CL</t>
        </is>
      </c>
      <c r="E86" s="82" t="n">
        <v>26</v>
      </c>
      <c r="F86" s="82" t="inlineStr">
        <is>
          <t>B</t>
        </is>
      </c>
      <c r="G86" s="82" t="inlineStr">
        <is>
          <t>SUR</t>
        </is>
      </c>
      <c r="H86" s="82" t="n">
        <v>42</v>
      </c>
      <c r="I86" s="82" t="inlineStr">
        <is>
          <t>B</t>
        </is>
      </c>
      <c r="J86" s="82" t="n"/>
      <c r="K86" s="82" t="n">
        <v>52</v>
      </c>
      <c r="L86" s="82" t="n"/>
      <c r="M86" s="82" t="n"/>
      <c r="N86" s="76">
        <f>CONCATENATE(D87," ",E87," ",F87," ",G87," ",H87," ",I87, " ",J87, " ",K87," ",L87," ",M87)</f>
        <v/>
      </c>
      <c r="O86" s="82" t="n">
        <v>43536596</v>
      </c>
      <c r="P86" s="82" t="n">
        <v>3193458700</v>
      </c>
      <c r="Q86" s="82" t="n"/>
      <c r="R86" s="82" t="inlineStr">
        <is>
          <t>Por Determinar</t>
        </is>
      </c>
      <c r="S86" s="126" t="inlineStr">
        <is>
          <t>KR</t>
        </is>
      </c>
      <c r="T86" s="127" t="n">
        <v>42</v>
      </c>
      <c r="U86" s="127" t="inlineStr">
        <is>
          <t>B</t>
        </is>
      </c>
      <c r="V86" s="127" t="n"/>
      <c r="W86" s="127" t="n">
        <v>26</v>
      </c>
      <c r="X86" s="127" t="inlineStr">
        <is>
          <t>B</t>
        </is>
      </c>
      <c r="Y86" s="127" t="inlineStr">
        <is>
          <t>SUR</t>
        </is>
      </c>
      <c r="Z86" s="127" t="inlineStr">
        <is>
          <t>63,73,81,45</t>
        </is>
      </c>
      <c r="AA86" s="127" t="n"/>
      <c r="AB86" s="127" t="inlineStr">
        <is>
          <t>ED Alicante</t>
        </is>
      </c>
      <c r="AC86" s="76">
        <f>CONCATENATE(S87," ",T87,U87," ",V87," ",W87," ",X87," ",Y87," ",Z87," ",AA87," ",AB87)</f>
        <v/>
      </c>
      <c r="AD86" s="82" t="n"/>
      <c r="AE86" s="82" t="n"/>
      <c r="AF86" s="82" t="n"/>
      <c r="AG86" s="82" t="n"/>
      <c r="AH86" s="82" t="inlineStr">
        <is>
          <t>HÍDRICO</t>
        </is>
      </c>
      <c r="AI86" s="82" t="inlineStr">
        <is>
          <t>Manejo inadecuado de aguas lluvias o escorrentia</t>
        </is>
      </c>
      <c r="AJ86" s="96" t="inlineStr">
        <is>
          <t>Las Orquideas</t>
        </is>
      </c>
      <c r="AK86" s="201">
        <f>VLOOKUP(AJ87,Hoja5!$H$1:$I$46,2,FALSE)</f>
        <v/>
      </c>
      <c r="AL86" s="110" t="n">
        <v>46055</v>
      </c>
      <c r="AM86" s="129" t="n">
        <v>46058</v>
      </c>
      <c r="AN86" s="101">
        <f>+AM87-AL87</f>
        <v/>
      </c>
      <c r="AO86" s="271" t="n">
        <v>46071</v>
      </c>
      <c r="AP86" s="101" t="inlineStr">
        <is>
          <t>Auto de archivo</t>
        </is>
      </c>
      <c r="AQ86" s="101" t="inlineStr">
        <is>
          <t>Juan Carlos Sánchez Vargas</t>
        </is>
      </c>
      <c r="AR86" s="280" t="n">
        <v>895</v>
      </c>
      <c r="AS86" s="268" t="n"/>
      <c r="AT86" s="286" t="inlineStr">
        <is>
          <t>Archivado</t>
        </is>
      </c>
      <c r="AU86" s="276" t="inlineStr">
        <is>
          <t>Jenifer Zapata Castro</t>
        </is>
      </c>
      <c r="AV86" s="82" t="n"/>
      <c r="AW86" s="102">
        <f>IF(OR(AND(TODAY()-AL87&lt;10,AV87="PQRS"),AND(TODAY()-AO87&lt;90,AV87="Persuasivo")),1,IF(AND(10&lt;=TODAY()-AL87,TODAY()-AL87&lt;15,AV87="PQRS"),2,IF(OR(AND(15&lt;=TODAY()-AL87,AV87="PQRS"),AND(90&lt;=TODAY()-AO87,AV87="Persuasivo")),3,"")))</f>
        <v/>
      </c>
      <c r="AX86" s="96" t="n"/>
      <c r="AY86" s="239">
        <f>IF(AU87=BA87,AY87,AY87&amp;" → "&amp;TEXT(AZ87,"dd/mm/aaaa")&amp;".- "&amp;AU87)</f>
        <v/>
      </c>
      <c r="AZ86" s="237">
        <f>IF(AU87=BA87,AZ87,NOW())</f>
        <v/>
      </c>
      <c r="BA86" s="242">
        <f>IF(AU87=BA87,BA87,AU87)</f>
        <v/>
      </c>
      <c r="BB86" s="245">
        <f>IF(AT87=BD87,BB87,BB87&amp;" → "&amp;TEXT(BC87,"dd/mm/aaaa")&amp;".- "&amp;AT87)</f>
        <v/>
      </c>
      <c r="BC86" s="247">
        <f>IF(AX87=BD87,BC87,NOW())</f>
        <v/>
      </c>
      <c r="BD86" s="246">
        <f>IF(AT87=BD87,BD87,AT87)</f>
        <v/>
      </c>
    </row>
    <row r="87" customFormat="1" s="121">
      <c r="A87" s="82" t="inlineStr">
        <is>
          <t>0087-2026</t>
        </is>
      </c>
      <c r="B87" s="153" t="n">
        <v>847</v>
      </c>
      <c r="C87" s="124" t="inlineStr">
        <is>
          <t>Anonimo</t>
        </is>
      </c>
      <c r="D87" s="82" t="n"/>
      <c r="E87" s="76" t="n"/>
      <c r="F87" s="82" t="n"/>
      <c r="G87" s="82" t="n"/>
      <c r="H87" s="76" t="n"/>
      <c r="I87" s="82" t="n"/>
      <c r="J87" s="82" t="n"/>
      <c r="K87" s="76" t="n"/>
      <c r="L87" s="76" t="n"/>
      <c r="M87" s="76" t="n"/>
      <c r="N87" s="76">
        <f>CONCATENATE(D88," ",E88," ",F88," ",G88," ",H88," ",I88, " ",J88, " ",K88," ",L88," ",M88)</f>
        <v/>
      </c>
      <c r="O87" s="82" t="n"/>
      <c r="P87" s="82" t="n"/>
      <c r="Q87" s="82" t="n"/>
      <c r="R87" s="82" t="inlineStr">
        <is>
          <t xml:space="preserve">Clinica Veterinaria Animal Life </t>
        </is>
      </c>
      <c r="S87" s="126" t="inlineStr">
        <is>
          <t>KR</t>
        </is>
      </c>
      <c r="T87" s="127" t="n">
        <v>27</v>
      </c>
      <c r="U87" s="127" t="n"/>
      <c r="V87" s="127" t="n"/>
      <c r="W87" s="127" t="n">
        <v>23</v>
      </c>
      <c r="X87" s="127" t="n"/>
      <c r="Y87" s="127" t="inlineStr">
        <is>
          <t>SUR</t>
        </is>
      </c>
      <c r="Z87" s="127" t="n">
        <v>135</v>
      </c>
      <c r="AA87" s="127" t="n"/>
      <c r="AB87" s="127" t="n"/>
      <c r="AC87" s="76">
        <f>CONCATENATE(S88," ",T88,U88," ",V88," ",W88," ",X88," ",Y88," ",Z88," ",AA88," ",AB88)</f>
        <v/>
      </c>
      <c r="AD87" s="82" t="n"/>
      <c r="AE87" s="82" t="n">
        <v>3505610402</v>
      </c>
      <c r="AF87" s="82" t="n"/>
      <c r="AG87" s="76" t="n"/>
      <c r="AH87" s="82" t="inlineStr">
        <is>
          <t>RESIDUOS SOLIDOS</t>
        </is>
      </c>
      <c r="AI87" s="82" t="inlineStr">
        <is>
          <t>Disposición inadecuada de residuos sólidos en horas, dias y lugares no autorizados</t>
        </is>
      </c>
      <c r="AJ87" s="96" t="inlineStr">
        <is>
          <t>El Esmeraldal</t>
        </is>
      </c>
      <c r="AK87" s="201">
        <f>VLOOKUP(AJ88,Hoja5!$H$1:$I$46,2,FALSE)</f>
        <v/>
      </c>
      <c r="AL87" s="110" t="n">
        <v>46030</v>
      </c>
      <c r="AM87" s="297" t="n">
        <v>46035</v>
      </c>
      <c r="AN87" s="101">
        <f>+AM88-AL88</f>
        <v/>
      </c>
      <c r="AO87" s="100" t="n">
        <v>46050</v>
      </c>
      <c r="AP87" s="101" t="inlineStr">
        <is>
          <t>Auto de archivo</t>
        </is>
      </c>
      <c r="AQ87" s="101" t="inlineStr">
        <is>
          <t>Juan Carlos Sánchez Vargas</t>
        </is>
      </c>
      <c r="AR87" s="227" t="n"/>
      <c r="AS87" s="119" t="n"/>
      <c r="AT87" s="124" t="inlineStr">
        <is>
          <t>Archivado</t>
        </is>
      </c>
      <c r="AU87" s="276" t="inlineStr">
        <is>
          <t>Jenifer Zapata Castro</t>
        </is>
      </c>
      <c r="AV87" s="82" t="n"/>
      <c r="AW87" s="102">
        <f>IF(OR(AND(TODAY()-AL88&lt;10,AV88="PQRS"),AND(TODAY()-AO88&lt;90,AV88="Persuasivo")),1,IF(AND(10&lt;=TODAY()-AL88,TODAY()-AL88&lt;15,AV88="PQRS"),2,IF(OR(AND(15&lt;=TODAY()-AL88,AV88="PQRS"),AND(90&lt;=TODAY()-AO88,AV88="Persuasivo")),3,"")))</f>
        <v/>
      </c>
      <c r="AX87" s="96" t="inlineStr">
        <is>
          <t>Duplicado con 016-2026</t>
        </is>
      </c>
      <c r="AY87" s="239">
        <f>IF(AU88=BA88,AY88,AY88&amp;" → "&amp;TEXT(AZ88,"dd/mm/aaaa")&amp;".- "&amp;AU88)</f>
        <v/>
      </c>
      <c r="AZ87" s="237">
        <f>IF(AU88=BA88,AZ88,NOW())</f>
        <v/>
      </c>
      <c r="BA87" s="242">
        <f>IF(AU88=BA88,BA88,AU88)</f>
        <v/>
      </c>
      <c r="BB87" s="245">
        <f>IF(AT88=BD88,BB88,BB88&amp;" → "&amp;TEXT(BC88,"dd/mm/aaaa")&amp;".- "&amp;AT88)</f>
        <v/>
      </c>
      <c r="BC87" s="247">
        <f>IF(AX88=BD88,BC88,NOW())</f>
        <v/>
      </c>
      <c r="BD87" s="246">
        <f>IF(AT88=BD88,BD88,AT88)</f>
        <v/>
      </c>
    </row>
    <row r="88" customFormat="1" s="121">
      <c r="A88" s="82" t="inlineStr">
        <is>
          <t>0088-2026</t>
        </is>
      </c>
      <c r="B88" s="99" t="n">
        <v>1249</v>
      </c>
      <c r="C88" s="124" t="inlineStr">
        <is>
          <t>Oficio EPM</t>
        </is>
      </c>
      <c r="D88" s="82" t="n"/>
      <c r="E88" s="76" t="n"/>
      <c r="F88" s="82" t="n"/>
      <c r="G88" s="82" t="n"/>
      <c r="H88" s="76" t="n"/>
      <c r="I88" s="82" t="n"/>
      <c r="J88" s="82" t="n"/>
      <c r="K88" s="76" t="n"/>
      <c r="L88" s="76" t="n"/>
      <c r="M88" s="76" t="n"/>
      <c r="N88" s="76">
        <f>CONCATENATE(D89," ",E89," ",F89," ",G89," ",H89," ",I89, " ",J89, " ",K89," ",L89," ",M89)</f>
        <v/>
      </c>
      <c r="O88" s="82" t="n"/>
      <c r="P88" s="82" t="n"/>
      <c r="Q88" s="82" t="n"/>
      <c r="R88" s="82" t="inlineStr">
        <is>
          <t>Acueducto palmas asopalmas</t>
        </is>
      </c>
      <c r="S88" s="82" t="inlineStr">
        <is>
          <t>KR</t>
        </is>
      </c>
      <c r="T88" s="76" t="n">
        <v>6</v>
      </c>
      <c r="U88" s="82" t="n"/>
      <c r="V88" s="82" t="n"/>
      <c r="W88" s="76" t="n">
        <v>25</v>
      </c>
      <c r="X88" s="82" t="inlineStr">
        <is>
          <t>A</t>
        </is>
      </c>
      <c r="Y88" s="82" t="inlineStr">
        <is>
          <t>SUR</t>
        </is>
      </c>
      <c r="Z88" s="76" t="n">
        <v>35</v>
      </c>
      <c r="AA88" s="127" t="n"/>
      <c r="AB88" s="127" t="n"/>
      <c r="AC88" s="76">
        <f>CONCATENATE(S89," ",T89,U89," ",V89," ",W89," ",X89," ",Y89," ",Z89," ",AA89," ",AB89)</f>
        <v/>
      </c>
      <c r="AD88" s="82" t="n">
        <v>1010085164</v>
      </c>
      <c r="AE88" s="82" t="n">
        <v>3106005454</v>
      </c>
      <c r="AF88" s="82" t="n"/>
      <c r="AG88" s="76" t="n"/>
      <c r="AH88" s="82" t="inlineStr">
        <is>
          <t>HÍDRICO</t>
        </is>
      </c>
      <c r="AI88" s="82" t="inlineStr">
        <is>
          <t>Descarga inadecuada de aguas residuales o sin cumplimiento de requisitos</t>
        </is>
      </c>
      <c r="AJ88" s="96" t="inlineStr">
        <is>
          <t>Las Palmas</t>
        </is>
      </c>
      <c r="AK88" s="201">
        <f>VLOOKUP(AJ89,Hoja5!$H$1:$I$46,2,FALSE)</f>
        <v/>
      </c>
      <c r="AL88" s="110" t="n">
        <v>46035</v>
      </c>
      <c r="AM88" s="129" t="n">
        <v>46048</v>
      </c>
      <c r="AN88" s="101">
        <f>+AM89-AL89</f>
        <v/>
      </c>
      <c r="AO88" s="100" t="n">
        <v>46056</v>
      </c>
      <c r="AP88" s="101" t="inlineStr">
        <is>
          <t>Auto de archivo</t>
        </is>
      </c>
      <c r="AQ88" s="101" t="inlineStr">
        <is>
          <t>Juan Carlos Sánchez Vargas</t>
        </is>
      </c>
      <c r="AR88" s="227" t="n"/>
      <c r="AS88" s="119" t="n"/>
      <c r="AT88" s="124" t="inlineStr">
        <is>
          <t>Archivado</t>
        </is>
      </c>
      <c r="AU88" s="276" t="inlineStr">
        <is>
          <t>Jenifer Zapata Castro</t>
        </is>
      </c>
      <c r="AV88" s="82" t="n"/>
      <c r="AW88" s="102">
        <f>IF(OR(AND(TODAY()-AL89&lt;10,AV89="PQRS"),AND(TODAY()-AO89&lt;90,AV89="Persuasivo")),1,IF(AND(10&lt;=TODAY()-AL89,TODAY()-AL89&lt;15,AV89="PQRS"),2,IF(OR(AND(15&lt;=TODAY()-AL89,AV89="PQRS"),AND(90&lt;=TODAY()-AO89,AV89="Persuasivo")),3,"")))</f>
        <v/>
      </c>
      <c r="AX88" s="96" t="n"/>
      <c r="AY88" s="239">
        <f>IF(AU89=BA89,AY89,AY89&amp;" → "&amp;TEXT(AZ89,"dd/mm/aaaa")&amp;".- "&amp;AU89)</f>
        <v/>
      </c>
      <c r="AZ88" s="237">
        <f>IF(AU89=BA89,AZ89,NOW())</f>
        <v/>
      </c>
      <c r="BA88" s="242">
        <f>IF(AU89=BA89,BA89,AU89)</f>
        <v/>
      </c>
      <c r="BB88" s="245">
        <f>IF(AT89=BD89,BB89,BB89&amp;" → "&amp;TEXT(BC89,"dd/mm/aaaa")&amp;".- "&amp;AT89)</f>
        <v/>
      </c>
      <c r="BC88" s="247">
        <f>IF(AX89=BD89,BC89,NOW())</f>
        <v/>
      </c>
      <c r="BD88" s="246">
        <f>IF(AT89=BD89,BD89,AT89)</f>
        <v/>
      </c>
    </row>
    <row r="89" customFormat="1" s="18">
      <c r="A89" s="82" t="inlineStr">
        <is>
          <t>0089-2026</t>
        </is>
      </c>
      <c r="B89" s="99" t="n">
        <v>4889</v>
      </c>
      <c r="C89" s="124" t="inlineStr">
        <is>
          <t>Comunidad</t>
        </is>
      </c>
      <c r="D89" s="82" t="n"/>
      <c r="E89" s="82" t="n"/>
      <c r="F89" s="82" t="n"/>
      <c r="G89" s="82" t="n"/>
      <c r="H89" s="82" t="n"/>
      <c r="I89" s="82" t="n"/>
      <c r="J89" s="82" t="n"/>
      <c r="K89" s="82" t="n"/>
      <c r="L89" s="76" t="n"/>
      <c r="M89" s="76" t="n"/>
      <c r="N89" s="76">
        <f>CONCATENATE(D90," ",E90," ",F90," ",G90," ",H90," ",I90, " ",J90, " ",K90," ",L90," ",M90)</f>
        <v/>
      </c>
      <c r="O89" s="82" t="n"/>
      <c r="P89" s="82" t="n"/>
      <c r="Q89" s="82" t="n"/>
      <c r="R89" s="82" t="inlineStr">
        <is>
          <t>Cafeteria Actipan</t>
        </is>
      </c>
      <c r="S89" s="82" t="inlineStr">
        <is>
          <t>CL</t>
        </is>
      </c>
      <c r="T89" s="82" t="n">
        <v>39</v>
      </c>
      <c r="U89" s="82" t="n"/>
      <c r="V89" s="82" t="inlineStr">
        <is>
          <t>SUR</t>
        </is>
      </c>
      <c r="W89" s="82" t="n">
        <v>46</v>
      </c>
      <c r="X89" s="82" t="n"/>
      <c r="Y89" s="82" t="n"/>
      <c r="Z89" s="82" t="n"/>
      <c r="AA89" s="127" t="n"/>
      <c r="AB89" s="127" t="n"/>
      <c r="AC89" s="76">
        <f>CONCATENATE(S90," ",T90,U90," ",V90," ",W90," ",X90," ",Y90," ",Z90," ",AA90," ",AB90)</f>
        <v/>
      </c>
      <c r="AD89" s="82" t="n"/>
      <c r="AE89" s="82" t="n"/>
      <c r="AF89" s="82" t="n"/>
      <c r="AG89" s="76" t="n"/>
      <c r="AH89" s="82" t="inlineStr">
        <is>
          <t>SUELO</t>
        </is>
      </c>
      <c r="AI89" s="82" t="inlineStr">
        <is>
          <t>Cambio de zona verde a piso duro</t>
        </is>
      </c>
      <c r="AJ89" s="96" t="inlineStr">
        <is>
          <t>Alcalá</t>
        </is>
      </c>
      <c r="AK89" s="201">
        <f>VLOOKUP(AJ90,Hoja5!$H$1:$I$46,2,FALSE)</f>
        <v/>
      </c>
      <c r="AL89" s="110" t="n">
        <v>46052</v>
      </c>
      <c r="AM89" s="129" t="n">
        <v>46053</v>
      </c>
      <c r="AN89" s="101">
        <f>+AM90-AL90</f>
        <v/>
      </c>
      <c r="AO89" s="100" t="n">
        <v>46056</v>
      </c>
      <c r="AP89" s="101" t="inlineStr">
        <is>
          <t>Auto de archivo</t>
        </is>
      </c>
      <c r="AQ89" s="101" t="inlineStr">
        <is>
          <t>Juan Carlos Sánchez Vargas</t>
        </is>
      </c>
      <c r="AR89" s="227" t="n"/>
      <c r="AS89" s="119" t="n"/>
      <c r="AT89" s="124" t="inlineStr">
        <is>
          <t>Archivado</t>
        </is>
      </c>
      <c r="AU89" s="276" t="inlineStr">
        <is>
          <t>Jenifer Zapata Castro</t>
        </is>
      </c>
      <c r="AV89" s="82" t="n"/>
      <c r="AW89" s="102">
        <f>IF(OR(AND(TODAY()-AL90&lt;10,AV90="PQRS"),AND(TODAY()-AO90&lt;90,AV90="Persuasivo")),1,IF(AND(10&lt;=TODAY()-AL90,TODAY()-AL90&lt;15,AV90="PQRS"),2,IF(OR(AND(15&lt;=TODAY()-AL90,AV90="PQRS"),AND(90&lt;=TODAY()-AO90,AV90="Persuasivo")),3,"")))</f>
        <v/>
      </c>
      <c r="AX89" s="96" t="n"/>
      <c r="AY89" s="239">
        <f>IF(AU90=BA90,AY90,AY90&amp;" → "&amp;TEXT(AZ90,"dd/mm/aaaa")&amp;".- "&amp;AU90)</f>
        <v/>
      </c>
      <c r="AZ89" s="237">
        <f>IF(AU90=BA90,AZ90,NOW())</f>
        <v/>
      </c>
      <c r="BA89" s="242">
        <f>IF(AU90=BA90,BA90,AU90)</f>
        <v/>
      </c>
      <c r="BB89" s="245">
        <f>IF(AT90=BD90,BB90,BB90&amp;" → "&amp;TEXT(BC90,"dd/mm/aaaa")&amp;".- "&amp;AT90)</f>
        <v/>
      </c>
      <c r="BC89" s="247">
        <f>IF(AX90=BD90,BC90,NOW())</f>
        <v/>
      </c>
      <c r="BD89" s="246">
        <f>IF(AT90=BD90,BD90,AT90)</f>
        <v/>
      </c>
    </row>
    <row r="90" customFormat="1" s="121">
      <c r="A90" s="82" t="inlineStr">
        <is>
          <t>0090-2026</t>
        </is>
      </c>
      <c r="B90" s="99" t="n">
        <v>4945</v>
      </c>
      <c r="C90" s="124" t="inlineStr">
        <is>
          <t>Comunidad</t>
        </is>
      </c>
      <c r="D90" s="82" t="n"/>
      <c r="E90" s="82" t="n"/>
      <c r="F90" s="82" t="n"/>
      <c r="G90" s="82" t="n"/>
      <c r="H90" s="82" t="n"/>
      <c r="I90" s="82" t="n"/>
      <c r="J90" s="82" t="n"/>
      <c r="K90" s="82" t="n"/>
      <c r="L90" s="76" t="n"/>
      <c r="M90" s="76" t="n"/>
      <c r="N90" s="76">
        <f>CONCATENATE(D91," ",E91," ",F91," ",G91," ",H91," ",I91, " ",J91, " ",K91," ",L91," ",M91)</f>
        <v/>
      </c>
      <c r="O90" s="82" t="n"/>
      <c r="P90" s="82" t="n"/>
      <c r="Q90" s="82" t="n"/>
      <c r="R90" s="82" t="inlineStr">
        <is>
          <t>Gustavo antonio arango</t>
        </is>
      </c>
      <c r="S90" s="126" t="inlineStr">
        <is>
          <t>CL</t>
        </is>
      </c>
      <c r="T90" s="127" t="n">
        <v>33</v>
      </c>
      <c r="U90" s="127" t="inlineStr">
        <is>
          <t>B</t>
        </is>
      </c>
      <c r="V90" s="127" t="inlineStr">
        <is>
          <t>SUR</t>
        </is>
      </c>
      <c r="W90" s="127" t="n">
        <v>44</v>
      </c>
      <c r="X90" s="127" t="n"/>
      <c r="Y90" s="127" t="n"/>
      <c r="Z90" s="127" t="n">
        <v>69</v>
      </c>
      <c r="AA90" s="127" t="n"/>
      <c r="AB90" s="127" t="n"/>
      <c r="AC90" s="76">
        <f>CONCATENATE(S91," ",T91,U91," ",V91," ",W91," ",X91," ",Y91," ",Z91," ",AA91," ",AB91)</f>
        <v/>
      </c>
      <c r="AD90" s="82" t="n">
        <v>17199770</v>
      </c>
      <c r="AE90" s="82" t="n">
        <v>3005247601</v>
      </c>
      <c r="AF90" s="82" t="n"/>
      <c r="AG90" s="76" t="n"/>
      <c r="AH90" s="82" t="inlineStr">
        <is>
          <t>FLORA</t>
        </is>
      </c>
      <c r="AI90" s="82" t="inlineStr">
        <is>
          <t>Afectación a individuos arboreos</t>
        </is>
      </c>
      <c r="AJ90" s="96" t="inlineStr">
        <is>
          <t>San Marcos</t>
        </is>
      </c>
      <c r="AK90" s="201">
        <f>VLOOKUP(AJ91,Hoja5!$H$1:$I$46,2,FALSE)</f>
        <v/>
      </c>
      <c r="AL90" s="110" t="n">
        <v>46052</v>
      </c>
      <c r="AM90" s="100" t="n">
        <v>46052</v>
      </c>
      <c r="AN90" s="101">
        <f>+AM91-AL91</f>
        <v/>
      </c>
      <c r="AO90" s="100" t="n">
        <v>46057</v>
      </c>
      <c r="AP90" s="101" t="inlineStr">
        <is>
          <t>Auto de archivo</t>
        </is>
      </c>
      <c r="AQ90" s="101" t="inlineStr">
        <is>
          <t>Juan Carlos Sánchez Vargas</t>
        </is>
      </c>
      <c r="AR90" s="227" t="n"/>
      <c r="AS90" s="119" t="n"/>
      <c r="AT90" s="124" t="inlineStr">
        <is>
          <t>Archivado</t>
        </is>
      </c>
      <c r="AU90" s="276" t="inlineStr">
        <is>
          <t>Jenifer Zapata Castro</t>
        </is>
      </c>
      <c r="AV90" s="82" t="n"/>
      <c r="AW90" s="102">
        <f>IF(OR(AND(TODAY()-AL91&lt;10,AV91="PQRS"),AND(TODAY()-AO91&lt;90,AV91="Persuasivo")),1,IF(AND(10&lt;=TODAY()-AL91,TODAY()-AL91&lt;15,AV91="PQRS"),2,IF(OR(AND(15&lt;=TODAY()-AL91,AV91="PQRS"),AND(90&lt;=TODAY()-AO91,AV91="Persuasivo")),3,"")))</f>
        <v/>
      </c>
      <c r="AX90" s="96" t="n"/>
      <c r="AY90" s="239">
        <f>IF(AU91=BA91,AY91,AY91&amp;" → "&amp;TEXT(AZ91,"dd/mm/aaaa")&amp;".- "&amp;AU91)</f>
        <v/>
      </c>
      <c r="AZ90" s="237">
        <f>IF(AU91=BA91,AZ91,NOW())</f>
        <v/>
      </c>
      <c r="BA90" s="242">
        <f>IF(AU91=BA91,BA91,AU91)</f>
        <v/>
      </c>
      <c r="BB90" s="245">
        <f>IF(AT91=BD91,BB91,BB91&amp;" → "&amp;TEXT(BC91,"dd/mm/aaaa")&amp;".- "&amp;AT91)</f>
        <v/>
      </c>
      <c r="BC90" s="247">
        <f>IF(AX91=BD91,BC91,NOW())</f>
        <v/>
      </c>
      <c r="BD90" s="246">
        <f>IF(AT91=BD91,BD91,AT91)</f>
        <v/>
      </c>
    </row>
    <row r="91" customFormat="1" s="121">
      <c r="A91" s="82" t="inlineStr">
        <is>
          <t>0091-2026</t>
        </is>
      </c>
      <c r="B91" s="99" t="n">
        <v>6060</v>
      </c>
      <c r="C91" s="124" t="inlineStr">
        <is>
          <t>Paula Andrea Jimenez Vasco</t>
        </is>
      </c>
      <c r="D91" s="181" t="inlineStr">
        <is>
          <t>CL</t>
        </is>
      </c>
      <c r="E91" s="181" t="n">
        <v>53</v>
      </c>
      <c r="F91" s="181" t="n"/>
      <c r="G91" s="181" t="inlineStr">
        <is>
          <t>SUR</t>
        </is>
      </c>
      <c r="H91" s="181" t="n">
        <v>40</v>
      </c>
      <c r="I91" s="181" t="n"/>
      <c r="J91" s="181" t="n"/>
      <c r="K91" s="181" t="n">
        <v>84</v>
      </c>
      <c r="L91" s="181" t="n"/>
      <c r="M91" s="181" t="inlineStr">
        <is>
          <t>Int 104</t>
        </is>
      </c>
      <c r="N91" s="76">
        <f>CONCATENATE(D92," ",E92," ",F92," ",G92," ",H92," ",I92, " ",J92, " ",K92," ",L92," ",M92)</f>
        <v/>
      </c>
      <c r="O91" s="181" t="n">
        <v>43877364</v>
      </c>
      <c r="P91" s="181" t="n">
        <v>3008542649</v>
      </c>
      <c r="Q91" s="82" t="n"/>
      <c r="R91" s="181" t="inlineStr">
        <is>
          <t>Claudia cortines</t>
        </is>
      </c>
      <c r="S91" s="126" t="inlineStr">
        <is>
          <t>CL</t>
        </is>
      </c>
      <c r="T91" s="127" t="n">
        <v>53</v>
      </c>
      <c r="U91" s="127" t="n"/>
      <c r="V91" s="127" t="n"/>
      <c r="W91" s="127" t="n">
        <v>40</v>
      </c>
      <c r="X91" s="127" t="n"/>
      <c r="Y91" s="127" t="n"/>
      <c r="Z91" s="127" t="n">
        <v>84</v>
      </c>
      <c r="AA91" s="127" t="n"/>
      <c r="AB91" s="127" t="n"/>
      <c r="AC91" s="76">
        <f>CONCATENATE(S92," ",T92,U92," ",V92," ",W92," ",X92," ",Y92," ",Z92," ",AA92," ",AB92)</f>
        <v/>
      </c>
      <c r="AD91" s="82" t="n"/>
      <c r="AE91" s="181" t="n">
        <v>3147833552</v>
      </c>
      <c r="AF91" s="82" t="n"/>
      <c r="AG91" s="76" t="n"/>
      <c r="AH91" s="82" t="inlineStr">
        <is>
          <t>LOTE-PREDIO</t>
        </is>
      </c>
      <c r="AI91" s="82" t="inlineStr">
        <is>
          <t>Tenencia inadecuada de lotes - falta de mantenimiento</t>
        </is>
      </c>
      <c r="AJ91" s="96" t="inlineStr">
        <is>
          <t>Loma del Barro</t>
        </is>
      </c>
      <c r="AK91" s="201">
        <f>VLOOKUP(AJ92,Hoja5!$H$1:$I$46,2,FALSE)</f>
        <v/>
      </c>
      <c r="AL91" s="110" t="n">
        <v>46056</v>
      </c>
      <c r="AM91" s="129" t="n">
        <v>46069</v>
      </c>
      <c r="AN91" s="101">
        <f>+AM92-AL92</f>
        <v/>
      </c>
      <c r="AO91" s="100" t="n">
        <v>46132</v>
      </c>
      <c r="AP91" s="101" t="inlineStr">
        <is>
          <t>Auto de archivo</t>
        </is>
      </c>
      <c r="AQ91" s="101" t="inlineStr">
        <is>
          <t>Juan Carlos Sánchez Vargas</t>
        </is>
      </c>
      <c r="AR91" s="227" t="n"/>
      <c r="AS91" s="119" t="n"/>
      <c r="AT91" s="124" t="inlineStr">
        <is>
          <t>Archivado</t>
        </is>
      </c>
      <c r="AU91" s="276" t="inlineStr">
        <is>
          <t>Jenifer Zapata Castro</t>
        </is>
      </c>
      <c r="AV91" s="82" t="n"/>
      <c r="AW91" s="102">
        <f>IF(OR(AND(TODAY()-AL92&lt;10,AV92="PQRS"),AND(TODAY()-AO92&lt;90,AV92="Persuasivo")),1,IF(AND(10&lt;=TODAY()-AL92,TODAY()-AL92&lt;15,AV92="PQRS"),2,IF(OR(AND(15&lt;=TODAY()-AL92,AV92="PQRS"),AND(90&lt;=TODAY()-AO92,AV92="Persuasivo")),3,"")))</f>
        <v/>
      </c>
      <c r="AX91" s="96" t="n"/>
      <c r="AY91" s="239">
        <f>IF(AU92=BA92,AY92,AY92&amp;" → "&amp;TEXT(AZ92,"dd/mm/aaaa")&amp;".- "&amp;AU92)</f>
        <v/>
      </c>
      <c r="AZ91" s="237">
        <f>IF(AU92=BA92,AZ92,NOW())</f>
        <v/>
      </c>
      <c r="BA91" s="242">
        <f>IF(AU92=BA92,BA92,AU92)</f>
        <v/>
      </c>
      <c r="BB91" s="245">
        <f>IF(AT92=BD92,BB92,BB92&amp;" → "&amp;TEXT(BC92,"dd/mm/aaaa")&amp;".- "&amp;AT92)</f>
        <v/>
      </c>
      <c r="BC91" s="247">
        <f>IF(AX92=BD92,BC92,NOW())</f>
        <v/>
      </c>
      <c r="BD91" s="246">
        <f>IF(AT92=BD92,BD92,AT92)</f>
        <v/>
      </c>
    </row>
    <row r="92" customFormat="1" s="121">
      <c r="A92" s="82" t="inlineStr">
        <is>
          <t>0092-2026</t>
        </is>
      </c>
      <c r="B92" s="99" t="n">
        <v>6059</v>
      </c>
      <c r="C92" s="124" t="inlineStr">
        <is>
          <t>Anonimo</t>
        </is>
      </c>
      <c r="D92" s="82" t="n"/>
      <c r="E92" s="76" t="n"/>
      <c r="F92" s="82" t="n"/>
      <c r="G92" s="82" t="n"/>
      <c r="H92" s="76" t="n"/>
      <c r="I92" s="82" t="n"/>
      <c r="J92" s="82" t="n"/>
      <c r="K92" s="76" t="n"/>
      <c r="L92" s="76" t="n"/>
      <c r="M92" s="76" t="n"/>
      <c r="N92" s="76">
        <f>CONCATENATE(D93," ",E93," ",F93," ",G93," ",H93," ",I93, " ",J93, " ",K93," ",L93," ",M93)</f>
        <v/>
      </c>
      <c r="O92" s="95" t="n"/>
      <c r="P92" s="82" t="n"/>
      <c r="Q92" s="82" t="n"/>
      <c r="R92" s="82" t="inlineStr">
        <is>
          <t>meson de la 55</t>
        </is>
      </c>
      <c r="S92" s="231" t="inlineStr">
        <is>
          <t>TR</t>
        </is>
      </c>
      <c r="T92" s="232" t="n">
        <v>33</v>
      </c>
      <c r="U92" s="232" t="n"/>
      <c r="V92" s="232" t="n"/>
      <c r="W92" s="232" t="n">
        <v>23</v>
      </c>
      <c r="X92" s="232" t="n"/>
      <c r="Y92" s="232" t="n"/>
      <c r="Z92" s="232" t="n">
        <v>35</v>
      </c>
      <c r="AA92" s="232" t="n"/>
      <c r="AB92" s="169" t="n"/>
      <c r="AC92" s="76">
        <f>CONCATENATE(S93," ",T93,U93," ",V93," ",W93," ",X93," ",Y93," ",Z93," ",AA93," ",AB93)</f>
        <v/>
      </c>
      <c r="AD92" s="82" t="n"/>
      <c r="AE92" s="82" t="n"/>
      <c r="AF92" s="82" t="n"/>
      <c r="AG92" s="76" t="n"/>
      <c r="AH92" s="82" t="inlineStr">
        <is>
          <t>RESIDUOS SOLIDOS</t>
        </is>
      </c>
      <c r="AI92" s="82" t="inlineStr">
        <is>
          <t>Disposición inadecuada de residuos sólidos en horas, dias y lugares no autorizados</t>
        </is>
      </c>
      <c r="AJ92" s="96" t="inlineStr">
        <is>
          <t>Los Naranjos</t>
        </is>
      </c>
      <c r="AK92" s="201">
        <f>VLOOKUP(AJ93,Hoja5!$H$1:$I$46,2,FALSE)</f>
        <v/>
      </c>
      <c r="AL92" s="110" t="n">
        <v>46056</v>
      </c>
      <c r="AM92" s="129" t="n">
        <v>46078</v>
      </c>
      <c r="AN92" s="101">
        <f>+AM93-AL93</f>
        <v/>
      </c>
      <c r="AO92" s="100" t="n">
        <v>46078</v>
      </c>
      <c r="AP92" s="101" t="inlineStr">
        <is>
          <t>Visitas patrulleros</t>
        </is>
      </c>
      <c r="AQ92" s="101" t="inlineStr">
        <is>
          <t>Olver Puerta Garcia</t>
        </is>
      </c>
      <c r="AR92" s="227" t="n"/>
      <c r="AS92" s="119" t="n"/>
      <c r="AT92" s="124" t="inlineStr">
        <is>
          <t>Archivado</t>
        </is>
      </c>
      <c r="AU92" s="276" t="inlineStr">
        <is>
          <t>Jenifer Zapata Castro</t>
        </is>
      </c>
      <c r="AV92" s="82" t="n"/>
      <c r="AW92" s="102">
        <f>IF(OR(AND(TODAY()-AL93&lt;10,AV93="PQRS"),AND(TODAY()-AO93&lt;90,AV93="Persuasivo")),1,IF(AND(10&lt;=TODAY()-AL93,TODAY()-AL93&lt;15,AV93="PQRS"),2,IF(OR(AND(15&lt;=TODAY()-AL93,AV93="PQRS"),AND(90&lt;=TODAY()-AO93,AV93="Persuasivo")),3,"")))</f>
        <v/>
      </c>
      <c r="AX92" s="96" t="n"/>
      <c r="AY92" s="239">
        <f>IF(AU93=BA93,AY93,AY93&amp;" → "&amp;TEXT(AZ93,"dd/mm/aaaa")&amp;".- "&amp;AU93)</f>
        <v/>
      </c>
      <c r="AZ92" s="237">
        <f>IF(AU93=BA93,AZ93,NOW())</f>
        <v/>
      </c>
      <c r="BA92" s="242">
        <f>IF(AU93=BA93,BA93,AU93)</f>
        <v/>
      </c>
      <c r="BB92" s="245">
        <f>IF(AT93=BD93,BB93,BB93&amp;" → "&amp;TEXT(BC93,"dd/mm/aaaa")&amp;".- "&amp;AT93)</f>
        <v/>
      </c>
      <c r="BC92" s="247">
        <f>IF(AX93=BD93,BC93,NOW())</f>
        <v/>
      </c>
      <c r="BD92" s="246">
        <f>IF(AT93=BD93,BD93,AT93)</f>
        <v/>
      </c>
    </row>
    <row r="93" customFormat="1" s="121">
      <c r="A93" s="82" t="inlineStr">
        <is>
          <t>0093-2026</t>
        </is>
      </c>
      <c r="B93" s="99" t="n">
        <v>6631</v>
      </c>
      <c r="C93" s="124" t="inlineStr">
        <is>
          <t>Anonimo</t>
        </is>
      </c>
      <c r="D93" s="82" t="n"/>
      <c r="E93" s="76" t="n"/>
      <c r="F93" s="82" t="n"/>
      <c r="G93" s="82" t="n"/>
      <c r="H93" s="76" t="n"/>
      <c r="I93" s="82" t="n"/>
      <c r="J93" s="82" t="n"/>
      <c r="K93" s="76" t="n"/>
      <c r="L93" s="76" t="n"/>
      <c r="M93" s="76" t="n"/>
      <c r="N93" s="103">
        <f>CONCATENATE(D94," ",E94," ",F94," ",G94," ",H94," ",I94, " ",J94, " ",K94," ",L94," ",M94)</f>
        <v/>
      </c>
      <c r="O93" s="131" t="n"/>
      <c r="P93" s="124" t="n"/>
      <c r="Q93" s="124" t="n"/>
      <c r="R93" s="82" t="inlineStr">
        <is>
          <t>Por Determinar</t>
        </is>
      </c>
      <c r="S93" s="126" t="inlineStr">
        <is>
          <t>KR</t>
        </is>
      </c>
      <c r="T93" s="127" t="n">
        <v>46</v>
      </c>
      <c r="U93" s="127" t="inlineStr">
        <is>
          <t>A</t>
        </is>
      </c>
      <c r="V93" s="127" t="n"/>
      <c r="W93" s="169" t="n">
        <v>46</v>
      </c>
      <c r="X93" s="127" t="n"/>
      <c r="Y93" s="127" t="inlineStr">
        <is>
          <t>SUR</t>
        </is>
      </c>
      <c r="Z93" s="127" t="n">
        <v>39</v>
      </c>
      <c r="AA93" s="127" t="n"/>
      <c r="AB93" s="127" t="n"/>
      <c r="AC93" s="76">
        <f>CONCATENATE(S94," ",T94,U94," ",V94," ",W94," ",X94," ",Y94," ",Z94," ",AA94," ",AB94)</f>
        <v/>
      </c>
      <c r="AD93" s="82" t="n"/>
      <c r="AE93" s="82" t="n"/>
      <c r="AF93" s="82" t="n"/>
      <c r="AG93" s="76" t="n"/>
      <c r="AH93" s="82" t="inlineStr">
        <is>
          <t>AIRE</t>
        </is>
      </c>
      <c r="AI93" s="82" t="inlineStr">
        <is>
          <t>Afectaciones por ruido</t>
        </is>
      </c>
      <c r="AJ93" s="96" t="inlineStr">
        <is>
          <t>Primavera</t>
        </is>
      </c>
      <c r="AK93" s="201">
        <f>VLOOKUP(AJ94,Hoja5!$H$1:$I$46,2,FALSE)</f>
        <v/>
      </c>
      <c r="AL93" s="110" t="n">
        <v>46058</v>
      </c>
      <c r="AM93" s="100" t="n">
        <v>46065</v>
      </c>
      <c r="AN93" s="101">
        <f>+AM94-AL94</f>
        <v/>
      </c>
      <c r="AO93" s="100" t="n">
        <v>46066</v>
      </c>
      <c r="AP93" s="101" t="inlineStr">
        <is>
          <t>Auto de archivo</t>
        </is>
      </c>
      <c r="AQ93" s="101" t="inlineStr">
        <is>
          <t>Juan Carlos Sánchez Vargas</t>
        </is>
      </c>
      <c r="AR93" s="227" t="n"/>
      <c r="AS93" s="119" t="n"/>
      <c r="AT93" s="124" t="inlineStr">
        <is>
          <t>Archivado</t>
        </is>
      </c>
      <c r="AU93" s="276" t="inlineStr">
        <is>
          <t>Jenifer Zapata Castro</t>
        </is>
      </c>
      <c r="AV93" s="82" t="n"/>
      <c r="AW93" s="102">
        <f>IF(OR(AND(TODAY()-AL94&lt;10,AV94="PQRS"),AND(TODAY()-AO94&lt;90,AV94="Persuasivo")),1,IF(AND(10&lt;=TODAY()-AL94,TODAY()-AL94&lt;15,AV94="PQRS"),2,IF(OR(AND(15&lt;=TODAY()-AL94,AV94="PQRS"),AND(90&lt;=TODAY()-AO94,AV94="Persuasivo")),3,"")))</f>
        <v/>
      </c>
      <c r="AX93" s="96" t="inlineStr">
        <is>
          <t>Al momento de la visita no se observan labores constructivas en la dirección mencionada.</t>
        </is>
      </c>
      <c r="AY93" s="239">
        <f>IF(AU94=BA94,AY94,AY94&amp;" → "&amp;TEXT(AZ94,"dd/mm/aaaa")&amp;".- "&amp;AU94)</f>
        <v/>
      </c>
      <c r="AZ93" s="237">
        <f>IF(AU94=BA94,AZ94,NOW())</f>
        <v/>
      </c>
      <c r="BA93" s="242">
        <f>IF(AU94=BA94,BA94,AU94)</f>
        <v/>
      </c>
      <c r="BB93" s="245">
        <f>IF(AT94=BD94,BB94,BB94&amp;" → "&amp;TEXT(BC94,"dd/mm/aaaa")&amp;".- "&amp;AT94)</f>
        <v/>
      </c>
      <c r="BC93" s="247">
        <f>IF(AX94=BD94,BC94,NOW())</f>
        <v/>
      </c>
      <c r="BD93" s="246">
        <f>IF(AT94=BD94,BD94,AT94)</f>
        <v/>
      </c>
    </row>
    <row r="94" customFormat="1" s="121">
      <c r="A94" s="82" t="inlineStr">
        <is>
          <t>0094-2026</t>
        </is>
      </c>
      <c r="B94" s="99" t="n">
        <v>6641</v>
      </c>
      <c r="C94" s="124" t="inlineStr">
        <is>
          <t>Anonimo</t>
        </is>
      </c>
      <c r="D94" s="82" t="n"/>
      <c r="E94" s="76" t="n"/>
      <c r="F94" s="82" t="n"/>
      <c r="G94" s="82" t="n"/>
      <c r="H94" s="76" t="n"/>
      <c r="I94" s="82" t="n"/>
      <c r="J94" s="82" t="n"/>
      <c r="K94" s="76" t="n"/>
      <c r="L94" s="76" t="n"/>
      <c r="M94" s="76" t="n"/>
      <c r="N94" s="103" t="inlineStr">
        <is>
          <t>No reporta</t>
        </is>
      </c>
      <c r="O94" s="103" t="inlineStr">
        <is>
          <t>No reporta</t>
        </is>
      </c>
      <c r="P94" s="103" t="inlineStr">
        <is>
          <t>No reporta</t>
        </is>
      </c>
      <c r="Q94" s="103" t="inlineStr">
        <is>
          <t>No reporta</t>
        </is>
      </c>
      <c r="R94" s="82" t="inlineStr">
        <is>
          <t>Por Determinar</t>
        </is>
      </c>
      <c r="S94" s="126" t="inlineStr">
        <is>
          <t>CL</t>
        </is>
      </c>
      <c r="T94" s="127" t="n">
        <v>46</v>
      </c>
      <c r="U94" s="127" t="inlineStr">
        <is>
          <t>C</t>
        </is>
      </c>
      <c r="V94" s="127" t="n"/>
      <c r="W94" s="127" t="n">
        <v>39</v>
      </c>
      <c r="X94" s="127" t="n"/>
      <c r="Y94" s="127" t="n"/>
      <c r="Z94" s="127" t="n"/>
      <c r="AA94" s="127" t="n"/>
      <c r="AB94" s="169" t="n"/>
      <c r="AC94" s="76">
        <f>CONCATENATE(S95," ",T95,U95," ",V95," ",W95," ",X95," ",Y95," ",Z95," ",AA95," ",AB95)</f>
        <v/>
      </c>
      <c r="AD94" s="82" t="inlineStr">
        <is>
          <t>No reporta</t>
        </is>
      </c>
      <c r="AE94" s="82" t="inlineStr">
        <is>
          <t>No reporta</t>
        </is>
      </c>
      <c r="AF94" s="82" t="inlineStr">
        <is>
          <t>No reporta</t>
        </is>
      </c>
      <c r="AG94" s="76" t="n"/>
      <c r="AH94" s="82" t="inlineStr">
        <is>
          <t>ESPACIO PUBLICOS VERDES</t>
        </is>
      </c>
      <c r="AI94" s="82" t="inlineStr">
        <is>
          <t xml:space="preserve">Afectación a suelos de protección </t>
        </is>
      </c>
      <c r="AJ94" s="96" t="inlineStr">
        <is>
          <t>El Trianón</t>
        </is>
      </c>
      <c r="AK94" s="201">
        <f>VLOOKUP(AJ95,Hoja5!$H$1:$I$46,2,FALSE)</f>
        <v/>
      </c>
      <c r="AL94" s="110" t="n">
        <v>46058</v>
      </c>
      <c r="AM94" s="129" t="n">
        <v>46062</v>
      </c>
      <c r="AN94" s="101">
        <f>+AM95-AL95</f>
        <v/>
      </c>
      <c r="AO94" s="100" t="n">
        <v>46064</v>
      </c>
      <c r="AP94" s="101" t="inlineStr">
        <is>
          <t>Auto de archivo</t>
        </is>
      </c>
      <c r="AQ94" s="101" t="inlineStr">
        <is>
          <t>Juan Carlos Sánchez Vargas</t>
        </is>
      </c>
      <c r="AR94" s="227" t="n"/>
      <c r="AS94" s="119" t="n"/>
      <c r="AT94" s="124" t="inlineStr">
        <is>
          <t>Archivado</t>
        </is>
      </c>
      <c r="AU94" s="276" t="inlineStr">
        <is>
          <t>Jenifer Zapata Castro</t>
        </is>
      </c>
      <c r="AV94" s="82" t="n"/>
      <c r="AW94" s="102">
        <f>IF(OR(AND(TODAY()-AL95&lt;10,AV95="PQRS"),AND(TODAY()-AO95&lt;90,AV95="Persuasivo")),1,IF(AND(10&lt;=TODAY()-AL95,TODAY()-AL95&lt;15,AV95="PQRS"),2,IF(OR(AND(15&lt;=TODAY()-AL95,AV95="PQRS"),AND(90&lt;=TODAY()-AO95,AV95="Persuasivo")),3,"")))</f>
        <v/>
      </c>
      <c r="AX94" s="96" t="inlineStr">
        <is>
          <t>Se realiza visita y según información del sector hay cambuches, consumo y venta de estupefacientes, se pone en conocimiento a la Secretaria de Gobierno por medio del Supervisor de Espacio Público Luis Montoya, para tramites pertinentes con el desmonte de los cambuches.</t>
        </is>
      </c>
      <c r="AY94" s="239">
        <f>IF(AU95=BA95,AY95,AY95&amp;" → "&amp;TEXT(AZ95,"dd/mm/aaaa")&amp;".- "&amp;AU95)</f>
        <v/>
      </c>
      <c r="AZ94" s="237">
        <f>IF(AU95=BA95,AZ95,NOW())</f>
        <v/>
      </c>
      <c r="BA94" s="242">
        <f>IF(AU95=BA95,BA95,AU95)</f>
        <v/>
      </c>
      <c r="BB94" s="245">
        <f>IF(AT95=BD95,BB95,BB95&amp;" → "&amp;TEXT(BC95,"dd/mm/aaaa")&amp;".- "&amp;AT95)</f>
        <v/>
      </c>
      <c r="BC94" s="247">
        <f>IF(AX95=BD95,BC95,NOW())</f>
        <v/>
      </c>
      <c r="BD94" s="246">
        <f>IF(AT95=BD95,BD95,AT95)</f>
        <v/>
      </c>
    </row>
    <row r="95" customFormat="1" s="121">
      <c r="A95" s="82" t="inlineStr">
        <is>
          <t>0095-2026</t>
        </is>
      </c>
      <c r="B95" s="99" t="n">
        <v>6793</v>
      </c>
      <c r="C95" s="124" t="inlineStr">
        <is>
          <t>Fabián Duque Zuluaga</t>
        </is>
      </c>
      <c r="D95" s="82" t="inlineStr">
        <is>
          <t>KR</t>
        </is>
      </c>
      <c r="E95" s="76" t="n">
        <v>27</v>
      </c>
      <c r="F95" s="82" t="inlineStr">
        <is>
          <t>D</t>
        </is>
      </c>
      <c r="G95" s="82" t="n"/>
      <c r="H95" s="76" t="n">
        <v>39</v>
      </c>
      <c r="I95" s="82" t="n"/>
      <c r="J95" s="82" t="inlineStr">
        <is>
          <t>SUR</t>
        </is>
      </c>
      <c r="K95" s="76" t="n">
        <v>15</v>
      </c>
      <c r="L95" s="76" t="n"/>
      <c r="M95" s="76" t="n"/>
      <c r="N95" s="103">
        <f>CONCATENATE(D96," ",E96," ",F96," ",G96," ",H96," ",I96, " ",J96, " ",K96," ",L96," ",M96)</f>
        <v/>
      </c>
      <c r="O95" s="131" t="n">
        <v>15959768</v>
      </c>
      <c r="P95" s="124" t="n">
        <v>3207078277</v>
      </c>
      <c r="Q95" s="124" t="n"/>
      <c r="R95" s="82" t="inlineStr">
        <is>
          <t>Por Determinar</t>
        </is>
      </c>
      <c r="S95" s="82" t="inlineStr">
        <is>
          <t>KR</t>
        </is>
      </c>
      <c r="T95" s="76" t="n">
        <v>27</v>
      </c>
      <c r="U95" s="82" t="inlineStr">
        <is>
          <t>D</t>
        </is>
      </c>
      <c r="V95" s="82" t="n"/>
      <c r="W95" s="76" t="n">
        <v>39</v>
      </c>
      <c r="X95" s="82" t="n"/>
      <c r="Y95" s="82" t="inlineStr">
        <is>
          <t>SUR</t>
        </is>
      </c>
      <c r="Z95" s="76" t="n">
        <v>15</v>
      </c>
      <c r="AA95" s="76" t="n"/>
      <c r="AB95" s="76" t="n"/>
      <c r="AC95" s="103">
        <f>CONCATENATE(S96," ",T96," ",U96," ",V96," ",W96," ",X96, " ",Y96, " ",Z96," ",AA96," ",AB96)</f>
        <v/>
      </c>
      <c r="AD95" s="82" t="n"/>
      <c r="AE95" s="94" t="n"/>
      <c r="AF95" s="94" t="n"/>
      <c r="AG95" s="76" t="n"/>
      <c r="AH95" s="82" t="inlineStr">
        <is>
          <t>FAUNA SILVESTRE</t>
        </is>
      </c>
      <c r="AI95" s="82" t="inlineStr">
        <is>
          <t>Presunto maltrato animal</t>
        </is>
      </c>
      <c r="AJ95" s="96" t="inlineStr">
        <is>
          <t>San José</t>
        </is>
      </c>
      <c r="AK95" s="201">
        <f>VLOOKUP(AJ96,Hoja5!$H$1:$I$46,2,FALSE)</f>
        <v/>
      </c>
      <c r="AL95" s="110" t="n">
        <v>46058</v>
      </c>
      <c r="AM95" s="129" t="n">
        <v>46065</v>
      </c>
      <c r="AN95" s="101">
        <f>+AM96-AL96</f>
        <v/>
      </c>
      <c r="AO95" s="100" t="n">
        <v>46170</v>
      </c>
      <c r="AP95" s="101" t="inlineStr">
        <is>
          <t>Auto de archivo</t>
        </is>
      </c>
      <c r="AQ95" s="101" t="inlineStr">
        <is>
          <t>Juan Carlos Sánchez Vargas</t>
        </is>
      </c>
      <c r="AR95" s="227" t="n"/>
      <c r="AS95" s="119" t="n"/>
      <c r="AT95" s="124" t="inlineStr">
        <is>
          <t>Archivado</t>
        </is>
      </c>
      <c r="AU95" s="276" t="inlineStr">
        <is>
          <t>Jenifer Zapata Castro</t>
        </is>
      </c>
      <c r="AV95" s="82" t="n"/>
      <c r="AW95" s="102">
        <f>IF(OR(AND(TODAY()-AL96&lt;10,AV96="PQRS"),AND(TODAY()-AO96&lt;90,AV96="Persuasivo")),1,IF(AND(10&lt;=TODAY()-AL96,TODAY()-AL96&lt;15,AV96="PQRS"),2,IF(OR(AND(15&lt;=TODAY()-AL96,AV96="PQRS"),AND(90&lt;=TODAY()-AO96,AV96="Persuasivo")),3,"")))</f>
        <v/>
      </c>
      <c r="AX95" s="96" t="n"/>
      <c r="AY95" s="239">
        <f>IF(AU96=BA96,AY96,AY96&amp;" → "&amp;TEXT(AZ96,"dd/mm/aaaa")&amp;".- "&amp;AU96)</f>
        <v/>
      </c>
      <c r="AZ95" s="237">
        <f>IF(AU96=BA96,AZ96,NOW())</f>
        <v/>
      </c>
      <c r="BA95" s="242">
        <f>IF(AU96=BA96,BA96,AU96)</f>
        <v/>
      </c>
      <c r="BB95" s="245">
        <f>IF(AT96=BD96,BB96,BB96&amp;" → "&amp;TEXT(BC96,"dd/mm/aaaa")&amp;".- "&amp;AT96)</f>
        <v/>
      </c>
      <c r="BC95" s="247">
        <f>IF(AX96=BD96,BC96,NOW())</f>
        <v/>
      </c>
      <c r="BD95" s="246">
        <f>IF(AT96=BD96,BD96,AT96)</f>
        <v/>
      </c>
    </row>
    <row r="96" customFormat="1" s="121">
      <c r="A96" s="82" t="inlineStr">
        <is>
          <t>0096-2026</t>
        </is>
      </c>
      <c r="B96" s="99" t="n">
        <v>6641</v>
      </c>
      <c r="C96" s="124" t="inlineStr">
        <is>
          <t>Anonimo</t>
        </is>
      </c>
      <c r="D96" s="82" t="n"/>
      <c r="E96" s="76" t="n"/>
      <c r="F96" s="82" t="n"/>
      <c r="G96" s="82" t="n"/>
      <c r="H96" s="76" t="n"/>
      <c r="I96" s="82" t="n"/>
      <c r="J96" s="82" t="n"/>
      <c r="K96" s="76" t="n"/>
      <c r="L96" s="76" t="n"/>
      <c r="M96" s="76" t="n"/>
      <c r="N96" s="76">
        <f>CONCATENATE(D97," ",E97," ",F97," ",G97," ",H97," ",I97, " ",J97, " ",K97," ",L97," ",M97)</f>
        <v/>
      </c>
      <c r="O96" s="99" t="n"/>
      <c r="P96" s="82" t="n"/>
      <c r="Q96" s="82" t="n"/>
      <c r="R96" s="82" t="inlineStr">
        <is>
          <t>Por Determinar</t>
        </is>
      </c>
      <c r="S96" s="126" t="inlineStr">
        <is>
          <t>CL</t>
        </is>
      </c>
      <c r="T96" s="127" t="n">
        <v>46</v>
      </c>
      <c r="U96" s="127" t="inlineStr">
        <is>
          <t>C</t>
        </is>
      </c>
      <c r="V96" s="127" t="inlineStr">
        <is>
          <t>SUR</t>
        </is>
      </c>
      <c r="W96" s="127" t="n">
        <v>39</v>
      </c>
      <c r="X96" s="127" t="n"/>
      <c r="Y96" s="127" t="n"/>
      <c r="Z96" s="127" t="n"/>
      <c r="AA96" s="127" t="n"/>
      <c r="AB96" s="127" t="n"/>
      <c r="AC96" s="76">
        <f>CONCATENATE(S97," ",T97,U97," ",V97," ",W97," ",X97," ",Y97," ",Z97," ",AA97," ",AB97)</f>
        <v/>
      </c>
      <c r="AD96" s="82" t="n"/>
      <c r="AE96" s="82" t="n"/>
      <c r="AF96" s="82" t="n"/>
      <c r="AG96" s="76" t="n"/>
      <c r="AH96" s="82" t="inlineStr">
        <is>
          <t>SUELO</t>
        </is>
      </c>
      <c r="AI96" s="82" t="inlineStr">
        <is>
          <t>Cambio de zona verde a piso duro</t>
        </is>
      </c>
      <c r="AJ96" s="96" t="inlineStr">
        <is>
          <t>El Trianón</t>
        </is>
      </c>
      <c r="AK96" s="201">
        <f>VLOOKUP(AJ97,Hoja5!$H$1:$I$46,2,FALSE)</f>
        <v/>
      </c>
      <c r="AL96" s="110" t="n">
        <v>46058</v>
      </c>
      <c r="AM96" s="129" t="n">
        <v>46062</v>
      </c>
      <c r="AN96" s="101">
        <f>+AM97-AL97</f>
        <v/>
      </c>
      <c r="AO96" s="100" t="n">
        <v>46065</v>
      </c>
      <c r="AP96" s="101" t="inlineStr">
        <is>
          <t>Remisión</t>
        </is>
      </c>
      <c r="AQ96" s="101" t="inlineStr">
        <is>
          <t>Juan Fernando Florez Lema</t>
        </is>
      </c>
      <c r="AR96" s="227" t="n"/>
      <c r="AS96" s="119" t="n"/>
      <c r="AT96" s="124" t="inlineStr">
        <is>
          <t>Archivado</t>
        </is>
      </c>
      <c r="AU96" s="101" t="inlineStr">
        <is>
          <t>Jenifer Zapata Castro</t>
        </is>
      </c>
      <c r="AV96" s="82" t="n"/>
      <c r="AW96" s="102">
        <f>IF(OR(AND(TODAY()-AL97&lt;10,AV97="PQRS"),AND(TODAY()-AO97&lt;90,AV97="Persuasivo")),1,IF(AND(10&lt;=TODAY()-AL97,TODAY()-AL97&lt;15,AV97="PQRS"),2,IF(OR(AND(15&lt;=TODAY()-AL97,AV97="PQRS"),AND(90&lt;=TODAY()-AO97,AV97="Persuasivo")),3,"")))</f>
        <v/>
      </c>
      <c r="AX96" s="96" t="n"/>
      <c r="AY96" s="239">
        <f>IF(AU97=BA97,AY97,AY97&amp;" → "&amp;TEXT(AZ97,"dd/mm/aaaa")&amp;".- "&amp;AU97)</f>
        <v/>
      </c>
      <c r="AZ96" s="237">
        <f>IF(AU97=BA97,AZ97,NOW())</f>
        <v/>
      </c>
      <c r="BA96" s="242">
        <f>IF(AU97=BA97,BA97,AU97)</f>
        <v/>
      </c>
      <c r="BB96" s="245">
        <f>IF(AT97=BD97,BB97,BB97&amp;" → "&amp;TEXT(BC97,"dd/mm/aaaa")&amp;".- "&amp;AT97)</f>
        <v/>
      </c>
      <c r="BC96" s="247">
        <f>IF(AX97=BD97,BC97,NOW())</f>
        <v/>
      </c>
      <c r="BD96" s="246">
        <f>IF(AT97=BD97,BD97,AT97)</f>
        <v/>
      </c>
    </row>
    <row r="97" customFormat="1" s="121">
      <c r="A97" s="82" t="inlineStr">
        <is>
          <t>0097-2026</t>
        </is>
      </c>
      <c r="B97" s="99" t="n">
        <v>6850</v>
      </c>
      <c r="C97" s="124" t="inlineStr">
        <is>
          <t>Jorge Iván Ruiz Palacio</t>
        </is>
      </c>
      <c r="D97" s="82" t="inlineStr">
        <is>
          <t>KR</t>
        </is>
      </c>
      <c r="E97" s="94" t="n">
        <v>35</v>
      </c>
      <c r="F97" s="82" t="n"/>
      <c r="G97" s="82" t="n"/>
      <c r="H97" s="82" t="n">
        <v>35</v>
      </c>
      <c r="I97" s="82" t="n"/>
      <c r="J97" s="82" t="inlineStr">
        <is>
          <t>SUR</t>
        </is>
      </c>
      <c r="K97" s="94" t="n">
        <v>55</v>
      </c>
      <c r="L97" s="76" t="n"/>
      <c r="M97" s="98" t="n"/>
      <c r="N97" s="76">
        <f>CONCATENATE(D98," ",E98," ",F98," ",G98," ",H98," ",I98, " ",J98, " ",K98," ",L98," ",M98)</f>
        <v/>
      </c>
      <c r="O97" s="82" t="n">
        <v>8342423</v>
      </c>
      <c r="P97" s="82" t="n">
        <v>300473973</v>
      </c>
      <c r="Q97" s="82" t="n"/>
      <c r="R97" s="82" t="inlineStr">
        <is>
          <t>Enriqueta</t>
        </is>
      </c>
      <c r="S97" s="82" t="inlineStr">
        <is>
          <t>KR</t>
        </is>
      </c>
      <c r="T97" s="94" t="n">
        <v>35</v>
      </c>
      <c r="U97" s="82" t="n"/>
      <c r="V97" s="82" t="n"/>
      <c r="W97" s="82" t="n">
        <v>35</v>
      </c>
      <c r="X97" s="82" t="n"/>
      <c r="Y97" s="82" t="inlineStr">
        <is>
          <t>SUR</t>
        </is>
      </c>
      <c r="Z97" s="94" t="n">
        <v>72</v>
      </c>
      <c r="AA97" s="76" t="n"/>
      <c r="AB97" s="98" t="n"/>
      <c r="AC97" s="76">
        <f>CONCATENATE(S98," ",T98," ",U98," ",V98," ",W98," ",X98, " ",Y98, " ",Z98," ",AA98," ",AB98)</f>
        <v/>
      </c>
      <c r="AD97" s="82" t="n"/>
      <c r="AE97" s="82" t="n"/>
      <c r="AF97" s="82" t="n"/>
      <c r="AG97" s="76" t="n"/>
      <c r="AH97" s="82" t="inlineStr">
        <is>
          <t>FAUNA DOMÉSTICA</t>
        </is>
      </c>
      <c r="AI97" s="82" t="inlineStr">
        <is>
          <t>Tenencia inadecuada de animales de compañía</t>
        </is>
      </c>
      <c r="AJ97" s="96" t="inlineStr">
        <is>
          <t>Mesa</t>
        </is>
      </c>
      <c r="AK97" s="201">
        <f>VLOOKUP(AJ98,Hoja5!$H$1:$I$46,2,FALSE)</f>
        <v/>
      </c>
      <c r="AL97" s="110" t="n">
        <v>46058</v>
      </c>
      <c r="AM97" s="129" t="n">
        <v>46063</v>
      </c>
      <c r="AN97" s="101">
        <f>+AM98-AL98</f>
        <v/>
      </c>
      <c r="AO97" s="100" t="n">
        <v>46063</v>
      </c>
      <c r="AP97" s="101" t="inlineStr">
        <is>
          <t>Auto de archivo</t>
        </is>
      </c>
      <c r="AQ97" s="101" t="inlineStr">
        <is>
          <t>Juan Carlos Sánchez Vargas</t>
        </is>
      </c>
      <c r="AR97" s="227" t="n"/>
      <c r="AS97" s="119" t="n"/>
      <c r="AT97" s="124" t="inlineStr">
        <is>
          <t>Archivado</t>
        </is>
      </c>
      <c r="AU97" s="276" t="inlineStr">
        <is>
          <t>Jenifer Zapata Castro</t>
        </is>
      </c>
      <c r="AV97" s="82" t="n"/>
      <c r="AW97" s="102">
        <f>IF(OR(AND(TODAY()-AL98&lt;10,AV98="PQRS"),AND(TODAY()-AO98&lt;90,AV98="Persuasivo")),1,IF(AND(10&lt;=TODAY()-AL98,TODAY()-AL98&lt;15,AV98="PQRS"),2,IF(OR(AND(15&lt;=TODAY()-AL98,AV98="PQRS"),AND(90&lt;=TODAY()-AO98,AV98="Persuasivo")),3,"")))</f>
        <v/>
      </c>
      <c r="AX97" s="96" t="n"/>
      <c r="AY97" s="239">
        <f>IF(AU98=BA98,AY98,AY98&amp;" → "&amp;TEXT(AZ98,"dd/mm/aaaa")&amp;".- "&amp;AU98)</f>
        <v/>
      </c>
      <c r="AZ97" s="237">
        <f>IF(AU98=BA98,AZ98,NOW())</f>
        <v/>
      </c>
      <c r="BA97" s="242">
        <f>IF(AU98=BA98,BA98,AU98)</f>
        <v/>
      </c>
      <c r="BB97" s="245">
        <f>IF(AT98=BD98,BB98,BB98&amp;" → "&amp;TEXT(BC98,"dd/mm/aaaa")&amp;".- "&amp;AT98)</f>
        <v/>
      </c>
      <c r="BC97" s="247">
        <f>IF(AX98=BD98,BC98,NOW())</f>
        <v/>
      </c>
      <c r="BD97" s="246">
        <f>IF(AT98=BD98,BD98,AT98)</f>
        <v/>
      </c>
    </row>
    <row r="98" customFormat="1" s="121">
      <c r="A98" s="303" t="inlineStr">
        <is>
          <t>0098-2026</t>
        </is>
      </c>
      <c r="B98" s="304" t="n">
        <v>5496</v>
      </c>
      <c r="C98" s="305" t="inlineStr">
        <is>
          <t>Comunidad</t>
        </is>
      </c>
      <c r="D98" s="303" t="n"/>
      <c r="E98" s="303" t="n"/>
      <c r="F98" s="303" t="n"/>
      <c r="G98" s="303" t="n"/>
      <c r="H98" s="303" t="n"/>
      <c r="I98" s="303" t="n"/>
      <c r="J98" s="303" t="n"/>
      <c r="K98" s="303" t="n"/>
      <c r="L98" s="306" t="n"/>
      <c r="M98" s="303" t="n"/>
      <c r="N98" s="307" t="inlineStr">
        <is>
          <t>No reporta</t>
        </is>
      </c>
      <c r="O98" s="307" t="inlineStr">
        <is>
          <t>No reporta</t>
        </is>
      </c>
      <c r="P98" s="307" t="inlineStr">
        <is>
          <t>No reporta</t>
        </is>
      </c>
      <c r="Q98" s="307" t="inlineStr">
        <is>
          <t>No reporta</t>
        </is>
      </c>
      <c r="R98" s="303" t="inlineStr">
        <is>
          <t>Por determinar</t>
        </is>
      </c>
      <c r="S98" s="308" t="inlineStr">
        <is>
          <t>CL</t>
        </is>
      </c>
      <c r="T98" s="309" t="n">
        <v>26</v>
      </c>
      <c r="U98" s="309" t="n"/>
      <c r="V98" s="309" t="inlineStr">
        <is>
          <t>SUR</t>
        </is>
      </c>
      <c r="W98" s="309" t="n">
        <v>23</v>
      </c>
      <c r="X98" s="309" t="inlineStr">
        <is>
          <t>A</t>
        </is>
      </c>
      <c r="Y98" s="309" t="n"/>
      <c r="Z98" s="309" t="n">
        <v>4</v>
      </c>
      <c r="AA98" s="309" t="n"/>
      <c r="AB98" s="310" t="n"/>
      <c r="AC98" s="307">
        <f>CONCATENATE(S99," ",T99,U99," ",V99," ",W99," ",X99," ",Y99," ",Z99," ",AA99," ",AB99)</f>
        <v/>
      </c>
      <c r="AD98" s="303" t="inlineStr">
        <is>
          <t>No reporta</t>
        </is>
      </c>
      <c r="AE98" s="303" t="inlineStr">
        <is>
          <t>No reporta</t>
        </is>
      </c>
      <c r="AF98" s="303" t="inlineStr">
        <is>
          <t>No reporta</t>
        </is>
      </c>
      <c r="AG98" s="307" t="n"/>
      <c r="AH98" s="311" t="inlineStr">
        <is>
          <t>FLORA</t>
        </is>
      </c>
      <c r="AI98" s="303" t="inlineStr">
        <is>
          <t xml:space="preserve">Aprovechamiento forestal sin permisos </t>
        </is>
      </c>
      <c r="AJ98" s="312" t="inlineStr">
        <is>
          <t>Loma El Atravezado</t>
        </is>
      </c>
      <c r="AK98" s="313">
        <f>VLOOKUP(AJ99,Hoja5!$H$1:$I$46,2,FALSE)</f>
        <v/>
      </c>
      <c r="AL98" s="314" t="n">
        <v>46055</v>
      </c>
      <c r="AM98" s="315" t="n">
        <v>46053</v>
      </c>
      <c r="AN98" s="316">
        <f>+AM99-AL99</f>
        <v/>
      </c>
      <c r="AO98" s="317" t="n">
        <v>46053</v>
      </c>
      <c r="AP98" s="316" t="inlineStr">
        <is>
          <t>Visitas patrulleros</t>
        </is>
      </c>
      <c r="AQ98" s="316" t="inlineStr">
        <is>
          <t>Yudi Betancur Rios</t>
        </is>
      </c>
      <c r="AR98" s="318" t="n"/>
      <c r="AS98" s="319" t="n"/>
      <c r="AT98" s="305" t="inlineStr">
        <is>
          <t>Archivado</t>
        </is>
      </c>
      <c r="AU98" s="316" t="inlineStr">
        <is>
          <t>Jenifer Zapata Castro</t>
        </is>
      </c>
      <c r="AV98" s="303" t="n"/>
      <c r="AW98" s="320">
        <f>IF(OR(AND(TODAY()-AL99&lt;10,AV99="PQRS"),AND(TODAY()-AO99&lt;90,AV99="Persuasivo")),1,IF(AND(10&lt;=TODAY()-AL99,TODAY()-AL99&lt;15,AV99="PQRS"),2,IF(OR(AND(15&lt;=TODAY()-AL99,AV99="PQRS"),AND(90&lt;=TODAY()-AO99,AV99="Persuasivo")),3,"")))</f>
        <v/>
      </c>
      <c r="AX98" s="312" t="n"/>
      <c r="AY98" s="304">
        <f>IF(AU99=BA99,AY99,AY99&amp;" → "&amp;TEXT(AZ99,"dd/mm/aaaa")&amp;".- "&amp;AU99)</f>
        <v/>
      </c>
      <c r="AZ98" s="303">
        <f>IF(AU99=BA99,AZ99,NOW())</f>
        <v/>
      </c>
      <c r="BA98" s="312">
        <f>IF(AU99=BA99,BA99,AU99)</f>
        <v/>
      </c>
      <c r="BB98" s="321">
        <f>IF(AT99=BD99,BB99,BB99&amp;" → "&amp;TEXT(BC99,"dd/mm/aaaa")&amp;".- "&amp;AT99)</f>
        <v/>
      </c>
      <c r="BC98" s="303">
        <f>IF(AX99=BD99,BC99,NOW())</f>
        <v/>
      </c>
      <c r="BD98" s="304">
        <f>IF(AT99=BD99,BD99,AT99)</f>
        <v/>
      </c>
    </row>
    <row r="99" customFormat="1" s="322">
      <c r="A99" s="82" t="inlineStr">
        <is>
          <t>0099-2026</t>
        </is>
      </c>
      <c r="B99" s="99" t="n">
        <v>6285</v>
      </c>
      <c r="C99" s="124" t="inlineStr">
        <is>
          <t>Yesenia Guerra</t>
        </is>
      </c>
      <c r="D99" s="82" t="n"/>
      <c r="E99" s="76" t="n"/>
      <c r="F99" s="82" t="n"/>
      <c r="G99" s="82" t="n"/>
      <c r="H99" s="76" t="n"/>
      <c r="I99" s="82" t="n"/>
      <c r="J99" s="82" t="n"/>
      <c r="K99" s="76" t="n"/>
      <c r="L99" s="76" t="n"/>
      <c r="M99" s="98" t="n"/>
      <c r="N99" s="76" t="inlineStr">
        <is>
          <t>No reporta</t>
        </is>
      </c>
      <c r="O99" s="76" t="inlineStr">
        <is>
          <t>No reporta</t>
        </is>
      </c>
      <c r="P99" s="76" t="inlineStr">
        <is>
          <t>No reporta</t>
        </is>
      </c>
      <c r="Q99" s="76" t="inlineStr">
        <is>
          <t>No reporta</t>
        </is>
      </c>
      <c r="R99" s="82" t="inlineStr">
        <is>
          <t>Proyecto Bosque Libano</t>
        </is>
      </c>
      <c r="S99" s="126" t="inlineStr">
        <is>
          <t>KR</t>
        </is>
      </c>
      <c r="T99" s="127" t="n">
        <v>24</v>
      </c>
      <c r="U99" s="127" t="inlineStr">
        <is>
          <t>B</t>
        </is>
      </c>
      <c r="V99" s="127" t="n"/>
      <c r="W99" s="127" t="n">
        <v>40</v>
      </c>
      <c r="X99" s="127" t="inlineStr">
        <is>
          <t>A</t>
        </is>
      </c>
      <c r="Y99" s="127" t="inlineStr">
        <is>
          <t>SUR</t>
        </is>
      </c>
      <c r="Z99" s="127" t="n">
        <v>96</v>
      </c>
      <c r="AA99" s="127" t="n"/>
      <c r="AB99" s="127" t="n"/>
      <c r="AC99" s="76">
        <f>CONCATENATE(S100," ",T100,U100," ",V100," ",W100," ",X100," ",Y100," ",Z100," ",AA100," ",AB100)</f>
        <v/>
      </c>
      <c r="AD99" s="82" t="inlineStr">
        <is>
          <t>No reporta</t>
        </is>
      </c>
      <c r="AE99" s="82" t="inlineStr">
        <is>
          <t>No reporta</t>
        </is>
      </c>
      <c r="AF99" s="82" t="inlineStr">
        <is>
          <t>No reporta</t>
        </is>
      </c>
      <c r="AG99" s="76" t="n"/>
      <c r="AH99" s="82" t="inlineStr">
        <is>
          <t>HÍDRICO</t>
        </is>
      </c>
      <c r="AI99" s="82" t="inlineStr">
        <is>
          <t>Manejo inadecuado de aguas lluvias o escorrentia</t>
        </is>
      </c>
      <c r="AJ99" s="96" t="inlineStr">
        <is>
          <t xml:space="preserve">La Mina </t>
        </is>
      </c>
      <c r="AK99" s="201">
        <f>VLOOKUP(AJ100,Hoja5!$H$1:$I$46,2,FALSE)</f>
        <v/>
      </c>
      <c r="AL99" s="110" t="n">
        <v>46057</v>
      </c>
      <c r="AM99" s="129" t="n">
        <v>46070</v>
      </c>
      <c r="AN99" s="101">
        <f>+AM100-AL100</f>
        <v/>
      </c>
      <c r="AO99" s="269" t="n">
        <v>46071</v>
      </c>
      <c r="AP99" s="101" t="inlineStr">
        <is>
          <t>Auto de archivo</t>
        </is>
      </c>
      <c r="AQ99" s="101" t="inlineStr">
        <is>
          <t>Juan Carlos Sánchez Vargas</t>
        </is>
      </c>
      <c r="AR99" s="281" t="n">
        <v>895</v>
      </c>
      <c r="AS99" s="270" t="n"/>
      <c r="AT99" s="287" t="inlineStr">
        <is>
          <t>Archivado</t>
        </is>
      </c>
      <c r="AU99" s="276" t="inlineStr">
        <is>
          <t>Jenifer Zapata Castro</t>
        </is>
      </c>
      <c r="AV99" s="82" t="n"/>
      <c r="AW99" s="102">
        <f>IF(OR(AND(TODAY()-AL100&lt;10,AV100="PQRS"),AND(TODAY()-AO100&lt;90,AV100="Persuasivo")),1,IF(AND(10&lt;=TODAY()-AL100,TODAY()-AL100&lt;15,AV100="PQRS"),2,IF(OR(AND(15&lt;=TODAY()-AL100,AV100="PQRS"),AND(90&lt;=TODAY()-AO100,AV100="Persuasivo")),3,"")))</f>
        <v/>
      </c>
      <c r="AX99" s="96" t="n"/>
      <c r="AY99" s="239">
        <f>IF(AU100=BA100,AY100,AY100&amp;" → "&amp;TEXT(AZ100,"dd/mm/aaaa")&amp;".- "&amp;AU100)</f>
        <v/>
      </c>
      <c r="AZ99" s="237">
        <f>IF(AU100=BA100,AZ100,NOW())</f>
        <v/>
      </c>
      <c r="BA99" s="242">
        <f>IF(AU100=BA100,BA100,AU100)</f>
        <v/>
      </c>
      <c r="BB99" s="245">
        <f>IF(AT100=BD100,BB100,BB100&amp;" → "&amp;TEXT(BC100,"dd/mm/aaaa")&amp;".- "&amp;AT100)</f>
        <v/>
      </c>
      <c r="BC99" s="247">
        <f>IF(AX100=BD100,BC100,NOW())</f>
        <v/>
      </c>
      <c r="BD99" s="246">
        <f>IF(AT100=BD100,BD100,AT100)</f>
        <v/>
      </c>
    </row>
    <row r="100" customFormat="1" s="121">
      <c r="A100" s="82" t="inlineStr">
        <is>
          <t>0100-2026</t>
        </is>
      </c>
      <c r="B100" s="99" t="n">
        <v>6792</v>
      </c>
      <c r="C100" s="124" t="inlineStr">
        <is>
          <t>Corantioquia</t>
        </is>
      </c>
      <c r="D100" s="82" t="n"/>
      <c r="E100" s="76" t="n"/>
      <c r="F100" s="82" t="n"/>
      <c r="G100" s="82" t="n"/>
      <c r="H100" s="76" t="n"/>
      <c r="I100" s="82" t="n"/>
      <c r="J100" s="82" t="n"/>
      <c r="K100" s="76" t="n"/>
      <c r="L100" s="76" t="n"/>
      <c r="M100" s="76" t="n"/>
      <c r="N100" s="76">
        <f>CONCATENATE(D101," ",E101," ",F101," ",G101," ",H101," ",I101, " ",J101, " ",K101," ",L101," ",M101)</f>
        <v/>
      </c>
      <c r="O100" s="82" t="n"/>
      <c r="P100" s="82" t="n"/>
      <c r="Q100" s="82" t="n"/>
      <c r="R100" s="82" t="inlineStr">
        <is>
          <t>Juan Guillermo Gil Congote -Victoria Catalina Restrepo</t>
        </is>
      </c>
      <c r="S100" s="126" t="n"/>
      <c r="T100" s="127" t="n"/>
      <c r="U100" s="127" t="n"/>
      <c r="V100" s="127" t="n"/>
      <c r="W100" s="127" t="n"/>
      <c r="X100" s="127" t="n"/>
      <c r="Y100" s="127" t="n"/>
      <c r="Z100" s="127" t="n"/>
      <c r="AA100" s="127" t="n"/>
      <c r="AB100" s="127" t="n"/>
      <c r="AC100" s="76">
        <f>CONCATENATE(S101," ",T101,U101," ",V101," ",W101," ",X101," ",Y101," ",Z101," ",AA101," ",AB101)</f>
        <v/>
      </c>
      <c r="AD100" s="82" t="inlineStr">
        <is>
          <t>71691409-43572700</t>
        </is>
      </c>
      <c r="AE100" s="76" t="inlineStr">
        <is>
          <t>3155751920-3155751920</t>
        </is>
      </c>
      <c r="AF100" s="76" t="n"/>
      <c r="AG100" s="76" t="n"/>
      <c r="AH100" s="82" t="inlineStr">
        <is>
          <t>FLORA</t>
        </is>
      </c>
      <c r="AI100" s="82" t="inlineStr">
        <is>
          <t xml:space="preserve">Afectación a suelos de protección </t>
        </is>
      </c>
      <c r="AJ100" s="96" t="inlineStr">
        <is>
          <t>Pantanillo</t>
        </is>
      </c>
      <c r="AK100" s="201">
        <f>VLOOKUP(AJ101,Hoja5!$H$1:$I$46,2,FALSE)</f>
        <v/>
      </c>
      <c r="AL100" s="110" t="n">
        <v>46058</v>
      </c>
      <c r="AM100" s="129" t="n"/>
      <c r="AN100" s="101">
        <f>+AM101-AL101</f>
        <v/>
      </c>
      <c r="AO100" s="100" t="n"/>
      <c r="AP100" s="101" t="n"/>
      <c r="AQ100" s="101" t="n"/>
      <c r="AR100" s="227" t="n"/>
      <c r="AS100" s="119" t="n"/>
      <c r="AT100" s="124" t="inlineStr">
        <is>
          <t>Visitas técnicos</t>
        </is>
      </c>
      <c r="AU100" s="101" t="inlineStr">
        <is>
          <t>Julian Guzman Agudelo</t>
        </is>
      </c>
      <c r="AV100" s="82" t="n"/>
      <c r="AW100" s="102">
        <f>IF(OR(AND(TODAY()-AL101&lt;10,AV101="PQRS"),AND(TODAY()-AO101&lt;90,AV101="Persuasivo")),1,IF(AND(10&lt;=TODAY()-AL101,TODAY()-AL101&lt;15,AV101="PQRS"),2,IF(OR(AND(15&lt;=TODAY()-AL101,AV101="PQRS"),AND(90&lt;=TODAY()-AO101,AV101="Persuasivo")),3,"")))</f>
        <v/>
      </c>
      <c r="AX100" s="96" t="n"/>
      <c r="AY100" s="239">
        <f>IF(AU101=BA101,AY101,AY101&amp;" → "&amp;TEXT(AZ101,"dd/mm/aaaa")&amp;".- "&amp;AU101)</f>
        <v/>
      </c>
      <c r="AZ100" s="237">
        <f>IF(AU101=BA101,AZ101,NOW())</f>
        <v/>
      </c>
      <c r="BA100" s="242">
        <f>IF(AU101=BA101,BA101,AU101)</f>
        <v/>
      </c>
      <c r="BB100" s="245">
        <f>IF(AT101=BD101,BB101,BB101&amp;" → "&amp;TEXT(BC101,"dd/mm/aaaa")&amp;".- "&amp;AT101)</f>
        <v/>
      </c>
      <c r="BC100" s="247">
        <f>IF(AX101=BD101,BC101,NOW())</f>
        <v/>
      </c>
      <c r="BD100" s="246">
        <f>IF(AT101=BD101,BD101,AT101)</f>
        <v/>
      </c>
    </row>
    <row r="101" customFormat="1" s="121">
      <c r="A101" s="82" t="inlineStr">
        <is>
          <t xml:space="preserve"> 0101-2026</t>
        </is>
      </c>
      <c r="B101" s="99" t="inlineStr">
        <is>
          <t>007189 - 0086140 - 0003219 - 0007190</t>
        </is>
      </c>
      <c r="C101" s="124" t="inlineStr">
        <is>
          <t>Manuela Patiño Parra</t>
        </is>
      </c>
      <c r="D101" s="82" t="inlineStr">
        <is>
          <t>CL</t>
        </is>
      </c>
      <c r="E101" s="82" t="n">
        <v>39</v>
      </c>
      <c r="F101" s="82" t="inlineStr">
        <is>
          <t>A</t>
        </is>
      </c>
      <c r="G101" s="82" t="inlineStr">
        <is>
          <t>SUR</t>
        </is>
      </c>
      <c r="H101" s="82" t="n">
        <v>47</v>
      </c>
      <c r="I101" s="82" t="inlineStr">
        <is>
          <t>A</t>
        </is>
      </c>
      <c r="J101" s="82" t="n"/>
      <c r="K101" s="82" t="n">
        <v>40</v>
      </c>
      <c r="L101" s="82" t="n"/>
      <c r="M101" s="82" t="n"/>
      <c r="N101" s="76">
        <f>CONCATENATE(D102," ",E102," ",F102," ",G102," ",H102," ",I102, " ",J102, " ",K102," ",L102," ",M102)</f>
        <v/>
      </c>
      <c r="O101" s="82" t="n">
        <v>1037641351</v>
      </c>
      <c r="P101" s="82" t="n">
        <v>3184048313</v>
      </c>
      <c r="Q101" s="82" t="n"/>
      <c r="R101" s="82" t="inlineStr">
        <is>
          <t>Duvan</t>
        </is>
      </c>
      <c r="S101" s="82" t="inlineStr">
        <is>
          <t>KR</t>
        </is>
      </c>
      <c r="T101" s="82" t="n">
        <v>48</v>
      </c>
      <c r="U101" s="82" t="n"/>
      <c r="V101" s="82" t="n"/>
      <c r="W101" s="82" t="n">
        <v>39</v>
      </c>
      <c r="X101" s="82" t="n"/>
      <c r="Y101" s="82" t="inlineStr">
        <is>
          <t>SUR</t>
        </is>
      </c>
      <c r="Z101" s="82" t="inlineStr">
        <is>
          <t>70 y 74</t>
        </is>
      </c>
      <c r="AA101" s="127" t="n"/>
      <c r="AB101" s="127" t="n"/>
      <c r="AC101" s="76">
        <f>CONCATENATE(S102," ",T102,U102," ",V102," ",W102," ",X102," ",Y102," ",Z102," ",AA102," ",AB102)</f>
        <v/>
      </c>
      <c r="AD101" s="82" t="n"/>
      <c r="AE101" s="82" t="n"/>
      <c r="AF101" s="82" t="n"/>
      <c r="AG101" s="82" t="n"/>
      <c r="AH101" s="82" t="inlineStr">
        <is>
          <t>HÍDRICO</t>
        </is>
      </c>
      <c r="AI101" s="82" t="inlineStr">
        <is>
          <t>Manejo inadecuado de aguas lluvias o escorrentia</t>
        </is>
      </c>
      <c r="AJ101" s="96" t="inlineStr">
        <is>
          <t>Alcalá</t>
        </is>
      </c>
      <c r="AK101" s="201">
        <f>VLOOKUP(AJ102,Hoja5!$H$1:$I$46,2,FALSE)</f>
        <v/>
      </c>
      <c r="AL101" s="110" t="n">
        <v>46059</v>
      </c>
      <c r="AM101" s="129" t="n">
        <v>46064</v>
      </c>
      <c r="AN101" s="101">
        <f>+AM102-AL102</f>
        <v/>
      </c>
      <c r="AO101" s="100" t="n">
        <v>46064</v>
      </c>
      <c r="AP101" s="101" t="inlineStr">
        <is>
          <t>Visitas patrulleros</t>
        </is>
      </c>
      <c r="AQ101" s="101" t="inlineStr">
        <is>
          <t>Sebastian Rodas Lopez</t>
        </is>
      </c>
      <c r="AR101" s="227" t="n"/>
      <c r="AS101" s="119" t="inlineStr">
        <is>
          <t>Alexandra Uribe Alzate</t>
        </is>
      </c>
      <c r="AT101" s="124" t="inlineStr">
        <is>
          <t>Archivado</t>
        </is>
      </c>
      <c r="AU101" s="101" t="inlineStr">
        <is>
          <t>Jenifer Zapata Castro</t>
        </is>
      </c>
      <c r="AV101" s="82" t="n"/>
      <c r="AW101" s="102">
        <f>IF(OR(AND(TODAY()-AL102&lt;10,AV102="PQRS"),AND(TODAY()-AO102&lt;90,AV102="Persuasivo")),1,IF(AND(10&lt;=TODAY()-AL102,TODAY()-AL102&lt;15,AV102="PQRS"),2,IF(OR(AND(15&lt;=TODAY()-AL102,AV102="PQRS"),AND(90&lt;=TODAY()-AO102,AV102="Persuasivo")),3,"")))</f>
        <v/>
      </c>
      <c r="AX101" s="96" t="inlineStr">
        <is>
          <t>Expediente 043-2026</t>
        </is>
      </c>
      <c r="AY101" s="239">
        <f>IF(AU102=BA102,AY102,AY102&amp;" → "&amp;TEXT(AZ102,"dd/mm/aaaa")&amp;".- "&amp;AU102)</f>
        <v/>
      </c>
      <c r="AZ101" s="237">
        <f>IF(AU102=BA102,AZ102,NOW())</f>
        <v/>
      </c>
      <c r="BA101" s="242">
        <f>IF(AU102=BA102,BA102,AU102)</f>
        <v/>
      </c>
      <c r="BB101" s="245">
        <f>IF(AT102=BD102,BB102,BB102&amp;" → "&amp;TEXT(BC102,"dd/mm/aaaa")&amp;".- "&amp;AT102)</f>
        <v/>
      </c>
      <c r="BC101" s="247">
        <f>IF(AX102=BD102,BC102,NOW())</f>
        <v/>
      </c>
      <c r="BD101" s="246">
        <f>IF(AT102=BD102,BD102,AT102)</f>
        <v/>
      </c>
    </row>
    <row r="102" customFormat="1" s="121">
      <c r="A102" s="82" t="inlineStr">
        <is>
          <t>0102-2026</t>
        </is>
      </c>
      <c r="B102" s="99" t="n">
        <v>7149</v>
      </c>
      <c r="C102" s="124" t="inlineStr">
        <is>
          <t>Sonia Yinet Castrillon V</t>
        </is>
      </c>
      <c r="D102" s="82" t="inlineStr">
        <is>
          <t>KR</t>
        </is>
      </c>
      <c r="E102" s="82" t="n">
        <v>25</v>
      </c>
      <c r="F102" s="82" t="n"/>
      <c r="G102" s="82" t="n"/>
      <c r="H102" s="82" t="n">
        <v>38</v>
      </c>
      <c r="I102" s="82" t="inlineStr">
        <is>
          <t>D</t>
        </is>
      </c>
      <c r="J102" s="82" t="inlineStr">
        <is>
          <t>SUR</t>
        </is>
      </c>
      <c r="K102" s="82" t="n">
        <v>36</v>
      </c>
      <c r="L102" s="82" t="n"/>
      <c r="M102" s="82" t="inlineStr">
        <is>
          <t>int 121</t>
        </is>
      </c>
      <c r="N102" s="76">
        <f>CONCATENATE(D103," ",E103," ",F103," ",G103," ",H103," ",I103, " ",J103, " ",K103," ",L103," ",M103)</f>
        <v/>
      </c>
      <c r="O102" s="82" t="n"/>
      <c r="P102" s="82" t="n">
        <v>3137145580</v>
      </c>
      <c r="Q102" s="82" t="n"/>
      <c r="R102" s="82" t="inlineStr">
        <is>
          <t>Por determinar</t>
        </is>
      </c>
      <c r="S102" s="126" t="n"/>
      <c r="T102" s="127" t="n"/>
      <c r="U102" s="127" t="n"/>
      <c r="V102" s="127" t="n"/>
      <c r="W102" s="127" t="n"/>
      <c r="X102" s="127" t="n"/>
      <c r="Y102" s="127" t="n"/>
      <c r="Z102" s="127" t="n"/>
      <c r="AA102" s="169" t="n"/>
      <c r="AB102" s="169" t="n"/>
      <c r="AC102" s="76">
        <f>CONCATENATE(S103," ",T103,U103," ",V103," ",W103," ",X103," ",Y103," ",Z103," ",AA103," ",AB103)</f>
        <v/>
      </c>
      <c r="AD102" s="82" t="n"/>
      <c r="AE102" s="82" t="n"/>
      <c r="AF102" s="82" t="n"/>
      <c r="AG102" s="82" t="n"/>
      <c r="AH102" s="82" t="inlineStr">
        <is>
          <t>HÍDRICO</t>
        </is>
      </c>
      <c r="AI102" s="82" t="inlineStr">
        <is>
          <t>Descarga inadecuada de aguas residuales o sin cumplimiento de requisitos</t>
        </is>
      </c>
      <c r="AJ102" s="96" t="inlineStr">
        <is>
          <t>El Chingui</t>
        </is>
      </c>
      <c r="AK102" s="201">
        <f>VLOOKUP(AJ103,Hoja5!$H$1:$I$46,2,FALSE)</f>
        <v/>
      </c>
      <c r="AL102" s="110" t="n">
        <v>46059</v>
      </c>
      <c r="AM102" s="129" t="n"/>
      <c r="AN102" s="101">
        <f>+AM103-AL103</f>
        <v/>
      </c>
      <c r="AO102" s="129" t="n"/>
      <c r="AP102" s="101" t="inlineStr">
        <is>
          <t>Auto de archivo</t>
        </is>
      </c>
      <c r="AQ102" s="101" t="inlineStr">
        <is>
          <t>Juan Carlos Sánchez Vargas</t>
        </is>
      </c>
      <c r="AR102" s="227" t="n"/>
      <c r="AS102" s="119" t="n"/>
      <c r="AT102" s="124" t="inlineStr">
        <is>
          <t>Archivado</t>
        </is>
      </c>
      <c r="AU102" s="276" t="inlineStr">
        <is>
          <t>Jenifer Zapata Castro</t>
        </is>
      </c>
      <c r="AV102" s="82" t="n"/>
      <c r="AW102" s="102">
        <f>IF(OR(AND(TODAY()-AL103&lt;10,AV103="PQRS"),AND(TODAY()-AO103&lt;90,AV103="Persuasivo")),1,IF(AND(10&lt;=TODAY()-AL103,TODAY()-AL103&lt;15,AV103="PQRS"),2,IF(OR(AND(15&lt;=TODAY()-AL103,AV103="PQRS"),AND(90&lt;=TODAY()-AO103,AV103="Persuasivo")),3,"")))</f>
        <v/>
      </c>
      <c r="AX102" s="96" t="n"/>
      <c r="AY102" s="239">
        <f>IF(AU103=BA103,AY103,AY103&amp;" → "&amp;TEXT(AZ103,"dd/mm/aaaa")&amp;".- "&amp;AU103)</f>
        <v/>
      </c>
      <c r="AZ102" s="237">
        <f>IF(AU103=BA103,AZ103,NOW())</f>
        <v/>
      </c>
      <c r="BA102" s="242">
        <f>IF(AU103=BA103,BA103,AU103)</f>
        <v/>
      </c>
      <c r="BB102" s="245">
        <f>IF(AT103=BD103,BB103,BB103&amp;" → "&amp;TEXT(BC103,"dd/mm/aaaa")&amp;".- "&amp;AT103)</f>
        <v/>
      </c>
      <c r="BC102" s="247">
        <f>IF(AX103=BD103,BC103,NOW())</f>
        <v/>
      </c>
      <c r="BD102" s="246">
        <f>IF(AT103=BD103,BD103,AT103)</f>
        <v/>
      </c>
    </row>
    <row r="103" customFormat="1" s="121">
      <c r="A103" s="82" t="inlineStr">
        <is>
          <t>0103-2026</t>
        </is>
      </c>
      <c r="B103" s="99" t="n">
        <v>2249</v>
      </c>
      <c r="C103" s="124" t="inlineStr">
        <is>
          <t>Anonimo-Bienestar Animal</t>
        </is>
      </c>
      <c r="D103" s="82" t="n"/>
      <c r="E103" s="82" t="n"/>
      <c r="F103" s="82" t="n"/>
      <c r="G103" s="82" t="n"/>
      <c r="H103" s="82" t="n"/>
      <c r="I103" s="82" t="n"/>
      <c r="J103" s="82" t="n"/>
      <c r="K103" s="82" t="n"/>
      <c r="L103" s="82" t="n"/>
      <c r="M103" s="82" t="n"/>
      <c r="N103" s="76">
        <f>CONCATENATE(D104," ",E104," ",F104," ",G104," ",H104," ",I104, " ",J104, " ",K104," ",L104," ",M104)</f>
        <v/>
      </c>
      <c r="O103" s="82" t="n"/>
      <c r="P103" s="82" t="n">
        <v>3152748643</v>
      </c>
      <c r="Q103" s="82" t="n"/>
      <c r="R103" s="82" t="inlineStr">
        <is>
          <t>Juan Mejia</t>
        </is>
      </c>
      <c r="S103" s="126" t="inlineStr">
        <is>
          <t>KR</t>
        </is>
      </c>
      <c r="T103" s="127" t="n">
        <v>1</v>
      </c>
      <c r="U103" s="127" t="n"/>
      <c r="V103" s="127" t="n"/>
      <c r="W103" s="127" t="n">
        <v>23</v>
      </c>
      <c r="X103" s="127" t="n"/>
      <c r="Y103" s="127" t="n"/>
      <c r="Z103" s="127" t="n"/>
      <c r="AA103" s="127" t="inlineStr">
        <is>
          <t>casa 19</t>
        </is>
      </c>
      <c r="AB103" s="127" t="inlineStr">
        <is>
          <t>Parcelacion Manga Bonita</t>
        </is>
      </c>
      <c r="AC103" s="76">
        <f>CONCATENATE(S104," ",T104,U104," ",V104," ",W104," ",X104," ",Y104," ",Z104," ",AA104," ",AB104)</f>
        <v/>
      </c>
      <c r="AD103" s="82" t="n"/>
      <c r="AE103" s="82" t="n">
        <v>3113765752</v>
      </c>
      <c r="AF103" s="82" t="n"/>
      <c r="AG103" s="82" t="n"/>
      <c r="AH103" s="82" t="inlineStr">
        <is>
          <t>FAUNA DOMÉSTICA</t>
        </is>
      </c>
      <c r="AI103" s="82" t="inlineStr">
        <is>
          <t>Presunto maltrato animal</t>
        </is>
      </c>
      <c r="AJ103" s="96" t="inlineStr">
        <is>
          <t>Pantanillo</t>
        </is>
      </c>
      <c r="AK103" s="201">
        <f>VLOOKUP(AJ104,Hoja5!$H$1:$I$46,2,FALSE)</f>
        <v/>
      </c>
      <c r="AL103" s="110" t="n">
        <v>46036</v>
      </c>
      <c r="AM103" s="110" t="n">
        <v>46044</v>
      </c>
      <c r="AN103" s="101">
        <f>+AM104-AL104</f>
        <v/>
      </c>
      <c r="AO103" s="100" t="n">
        <v>46044</v>
      </c>
      <c r="AP103" s="101" t="inlineStr">
        <is>
          <t>Visitas técnicos</t>
        </is>
      </c>
      <c r="AQ103" s="101" t="inlineStr">
        <is>
          <t>Juan  Muñoz Guerra</t>
        </is>
      </c>
      <c r="AR103" s="227" t="n"/>
      <c r="AS103" s="119" t="inlineStr">
        <is>
          <t>Juan  Muñoz Guerra</t>
        </is>
      </c>
      <c r="AT103" s="124" t="inlineStr">
        <is>
          <t xml:space="preserve">Auto de inicio </t>
        </is>
      </c>
      <c r="AU103" s="101" t="inlineStr">
        <is>
          <t>Juan  Muñoz Guerra</t>
        </is>
      </c>
      <c r="AV103" s="82" t="n"/>
      <c r="AW103" s="102">
        <f>IF(OR(AND(TODAY()-AL104&lt;10,AV104="PQRS"),AND(TODAY()-AO104&lt;90,AV104="Persuasivo")),1,IF(AND(10&lt;=TODAY()-AL104,TODAY()-AL104&lt;15,AV104="PQRS"),2,IF(OR(AND(15&lt;=TODAY()-AL104,AV104="PQRS"),AND(90&lt;=TODAY()-AO104,AV104="Persuasivo")),3,"")))</f>
        <v/>
      </c>
      <c r="AX103" s="96" t="n"/>
      <c r="AY103" s="239">
        <f>IF(AU104=BA104,AY104,AY104&amp;" → "&amp;TEXT(AZ104,"dd/mm/aaaa")&amp;".- "&amp;AU104)</f>
        <v/>
      </c>
      <c r="AZ103" s="237">
        <f>IF(AU104=BA104,AZ104,NOW())</f>
        <v/>
      </c>
      <c r="BA103" s="242">
        <f>IF(AU104=BA104,BA104,AU104)</f>
        <v/>
      </c>
      <c r="BB103" s="245">
        <f>IF(AT104=BD104,BB104,BB104&amp;" → "&amp;TEXT(BC104,"dd/mm/aaaa")&amp;".- "&amp;AT104)</f>
        <v/>
      </c>
      <c r="BC103" s="247">
        <f>IF(AX104=BD104,BC104,NOW())</f>
        <v/>
      </c>
      <c r="BD103" s="246">
        <f>IF(AT104=BD104,BD104,AT104)</f>
        <v/>
      </c>
    </row>
    <row r="104" customFormat="1" s="121">
      <c r="A104" s="82" t="inlineStr">
        <is>
          <t>0104-2026</t>
        </is>
      </c>
      <c r="B104" s="99" t="inlineStr">
        <is>
          <t>0007544 - 00001078</t>
        </is>
      </c>
      <c r="C104" s="124" t="inlineStr">
        <is>
          <t>Yang Trujillo</t>
        </is>
      </c>
      <c r="D104" s="82" t="n"/>
      <c r="E104" s="82" t="inlineStr">
        <is>
          <t xml:space="preserve">Finca san rafael </t>
        </is>
      </c>
      <c r="F104" s="82" t="n"/>
      <c r="G104" s="82" t="n"/>
      <c r="H104" s="82" t="n"/>
      <c r="I104" s="82" t="n"/>
      <c r="J104" s="82" t="n"/>
      <c r="K104" s="82" t="n"/>
      <c r="L104" s="82" t="n"/>
      <c r="M104" s="82" t="n"/>
      <c r="N104" s="76">
        <f>CONCATENATE(D105," ",E105," ",F105," ",G105," ",H105," ",I105, " ",J105, " ",K105," ",L105," ",M105)</f>
        <v/>
      </c>
      <c r="O104" s="82" t="n">
        <v>180004591</v>
      </c>
      <c r="P104" s="82" t="n">
        <v>3104258979</v>
      </c>
      <c r="Q104" s="82" t="n"/>
      <c r="R104" s="82" t="inlineStr">
        <is>
          <t>Daniel Mesa</t>
        </is>
      </c>
      <c r="S104" s="126" t="n"/>
      <c r="T104" s="127" t="inlineStr">
        <is>
          <t>Finca san rafael</t>
        </is>
      </c>
      <c r="U104" s="127" t="n"/>
      <c r="V104" s="127" t="n"/>
      <c r="W104" s="127" t="n"/>
      <c r="X104" s="127" t="n"/>
      <c r="Y104" s="127" t="n"/>
      <c r="Z104" s="127" t="n"/>
      <c r="AA104" s="127" t="n"/>
      <c r="AB104" s="127" t="n"/>
      <c r="AC104" s="76">
        <f>CONCATENATE(S105," ",T105,U105," ",V105," ",W105," ",X105," ",Y105," ",Z105," ",AA105," ",AB105)</f>
        <v/>
      </c>
      <c r="AD104" s="82" t="n"/>
      <c r="AE104" s="82" t="n"/>
      <c r="AF104" s="82" t="n"/>
      <c r="AG104" s="82" t="n"/>
      <c r="AH104" s="82" t="inlineStr">
        <is>
          <t>FLORA</t>
        </is>
      </c>
      <c r="AI104" s="82" t="inlineStr">
        <is>
          <t xml:space="preserve">Aprovechamiento forestal sin permisos </t>
        </is>
      </c>
      <c r="AJ104" s="96" t="inlineStr">
        <is>
          <t>El Vallano</t>
        </is>
      </c>
      <c r="AK104" s="201">
        <f>VLOOKUP(AJ105,Hoja5!$H$1:$I$46,2,FALSE)</f>
        <v/>
      </c>
      <c r="AL104" s="110" t="n">
        <v>46062</v>
      </c>
      <c r="AM104" s="110" t="n">
        <v>46064</v>
      </c>
      <c r="AN104" s="101">
        <f>+AM105-AL105</f>
        <v/>
      </c>
      <c r="AO104" s="100" t="n">
        <v>46066</v>
      </c>
      <c r="AP104" s="101" t="inlineStr">
        <is>
          <t>Informe técnico</t>
        </is>
      </c>
      <c r="AQ104" s="101" t="inlineStr">
        <is>
          <t>Juan Fernando Florez Lema</t>
        </is>
      </c>
      <c r="AR104" s="227" t="n"/>
      <c r="AS104" s="119" t="inlineStr">
        <is>
          <t>Alexandra Uribe Alzate</t>
        </is>
      </c>
      <c r="AT104" s="124" t="inlineStr">
        <is>
          <t xml:space="preserve">Auto de inicio </t>
        </is>
      </c>
      <c r="AU104" s="101" t="inlineStr">
        <is>
          <t>Alexandra Uribe Alzate</t>
        </is>
      </c>
      <c r="AV104" s="82" t="n"/>
      <c r="AW104" s="102">
        <f>IF(OR(AND(TODAY()-AL105&lt;10,AV105="PQRS"),AND(TODAY()-AO105&lt;90,AV105="Persuasivo")),1,IF(AND(10&lt;=TODAY()-AL105,TODAY()-AL105&lt;15,AV105="PQRS"),2,IF(OR(AND(15&lt;=TODAY()-AL105,AV105="PQRS"),AND(90&lt;=TODAY()-AO105,AV105="Persuasivo")),3,"")))</f>
        <v/>
      </c>
      <c r="AX104" s="96" t="n"/>
      <c r="AY104" s="239">
        <f>IF(AU105=BA105,AY105,AY105&amp;" → "&amp;TEXT(AZ105,"dd/mm/aaaa")&amp;".- "&amp;AU105)</f>
        <v/>
      </c>
      <c r="AZ104" s="237">
        <f>IF(AU105=BA105,AZ105,NOW())</f>
        <v/>
      </c>
      <c r="BA104" s="242">
        <f>IF(AU105=BA105,BA105,AU105)</f>
        <v/>
      </c>
      <c r="BB104" s="245">
        <f>IF(AT105=BD105,BB105,BB105&amp;" → "&amp;TEXT(BC105,"dd/mm/aaaa")&amp;".- "&amp;AT105)</f>
        <v/>
      </c>
      <c r="BC104" s="247">
        <f>IF(AX105=BD105,BC105,NOW())</f>
        <v/>
      </c>
      <c r="BD104" s="246">
        <f>IF(AT105=BD105,BD105,AT105)</f>
        <v/>
      </c>
    </row>
    <row r="105" ht="30.75" customFormat="1" customHeight="1" s="121">
      <c r="A105" s="82" t="inlineStr">
        <is>
          <t>0105-2026</t>
        </is>
      </c>
      <c r="B105" s="99" t="n">
        <v>7488</v>
      </c>
      <c r="C105" s="70" t="inlineStr">
        <is>
          <t>Andres Fernandez</t>
        </is>
      </c>
      <c r="D105" s="82" t="inlineStr">
        <is>
          <t>CL</t>
        </is>
      </c>
      <c r="E105" s="82" t="n">
        <v>27</v>
      </c>
      <c r="F105" s="82" t="inlineStr">
        <is>
          <t>D</t>
        </is>
      </c>
      <c r="G105" s="82" t="inlineStr">
        <is>
          <t>SUR</t>
        </is>
      </c>
      <c r="H105" s="82" t="n">
        <v>27</v>
      </c>
      <c r="I105" s="82" t="inlineStr">
        <is>
          <t>B</t>
        </is>
      </c>
      <c r="J105" s="82" t="n"/>
      <c r="K105" s="82" t="n">
        <v>101</v>
      </c>
      <c r="L105" s="82" t="n"/>
      <c r="M105" s="82" t="n"/>
      <c r="N105" s="76">
        <f>CONCATENATE(D106," ",E106," ",F106," ",G106," ",H106," ",I106, " ",J106, " ",K106," ",L106," ",M106)</f>
        <v/>
      </c>
      <c r="O105" s="82" t="n">
        <v>98670301</v>
      </c>
      <c r="P105" s="82" t="n">
        <v>3014294118</v>
      </c>
      <c r="Q105" s="82" t="n"/>
      <c r="R105" s="82" t="inlineStr">
        <is>
          <t>Por determinar</t>
        </is>
      </c>
      <c r="S105" s="126" t="n"/>
      <c r="T105" s="169" t="n"/>
      <c r="U105" s="127" t="n"/>
      <c r="V105" s="127" t="n"/>
      <c r="W105" s="169" t="n"/>
      <c r="X105" s="127" t="n"/>
      <c r="Y105" s="127" t="n"/>
      <c r="Z105" s="127" t="n"/>
      <c r="AA105" s="169" t="n"/>
      <c r="AB105" s="127" t="n"/>
      <c r="AC105" s="76">
        <f>CONCATENATE(S106," ",T106,U106," ",V106," ",W106," ",X106," ",Y106," ",Z106," ",AA106," ",AB106)</f>
        <v/>
      </c>
      <c r="AD105" s="82" t="n"/>
      <c r="AE105" s="82" t="n"/>
      <c r="AF105" s="82" t="n"/>
      <c r="AG105" s="82" t="n"/>
      <c r="AH105" s="82" t="inlineStr">
        <is>
          <t>HÍDRICO</t>
        </is>
      </c>
      <c r="AI105" s="82" t="inlineStr">
        <is>
          <t>Descarga inadecuada de aguas residuales o sin cumplimiento de requisitos</t>
        </is>
      </c>
      <c r="AJ105" s="96" t="inlineStr">
        <is>
          <t>El Esmeraldal</t>
        </is>
      </c>
      <c r="AK105" s="201">
        <f>VLOOKUP(AJ106,Hoja5!$H$1:$I$46,2,FALSE)</f>
        <v/>
      </c>
      <c r="AL105" s="110" t="n">
        <v>46062</v>
      </c>
      <c r="AM105" s="110" t="n">
        <v>46070</v>
      </c>
      <c r="AN105" s="101">
        <f>+AM106-AL106</f>
        <v/>
      </c>
      <c r="AO105" s="271" t="n">
        <v>46071</v>
      </c>
      <c r="AP105" s="101" t="inlineStr">
        <is>
          <t>Auto de archivo</t>
        </is>
      </c>
      <c r="AQ105" s="101" t="inlineStr">
        <is>
          <t>Juan Carlos Sánchez Vargas</t>
        </is>
      </c>
      <c r="AR105" s="280" t="n">
        <v>895</v>
      </c>
      <c r="AS105" s="268" t="n"/>
      <c r="AT105" s="286" t="inlineStr">
        <is>
          <t>Archivado</t>
        </is>
      </c>
      <c r="AU105" s="276" t="inlineStr">
        <is>
          <t>Jenifer Zapata Castro</t>
        </is>
      </c>
      <c r="AV105" s="82" t="n"/>
      <c r="AW105" s="102">
        <f>IF(OR(AND(TODAY()-AL106&lt;10,AV106="PQRS"),AND(TODAY()-AO106&lt;90,AV106="Persuasivo")),1,IF(AND(10&lt;=TODAY()-AL106,TODAY()-AL106&lt;15,AV106="PQRS"),2,IF(OR(AND(15&lt;=TODAY()-AL106,AV106="PQRS"),AND(90&lt;=TODAY()-AO106,AV106="Persuasivo")),3,"")))</f>
        <v/>
      </c>
      <c r="AX105" s="96" t="n"/>
      <c r="AY105" s="239">
        <f>IF(AU106=BA106,AY106,AY106&amp;" → "&amp;TEXT(AZ106,"dd/mm/aaaa")&amp;".- "&amp;AU106)</f>
        <v/>
      </c>
      <c r="AZ105" s="237">
        <f>IF(AU106=BA106,AZ106,NOW())</f>
        <v/>
      </c>
      <c r="BA105" s="242">
        <f>IF(AU106=BA106,BA106,AU106)</f>
        <v/>
      </c>
      <c r="BB105" s="245">
        <f>IF(AT106=BD106,BB106,BB106&amp;" → "&amp;TEXT(BC106,"dd/mm/aaaa")&amp;".- "&amp;AT106)</f>
        <v/>
      </c>
      <c r="BC105" s="247">
        <f>IF(AX106=BD106,BC106,NOW())</f>
        <v/>
      </c>
      <c r="BD105" s="246">
        <f>IF(AT106=BD106,BD106,AT106)</f>
        <v/>
      </c>
    </row>
    <row r="106" customFormat="1" s="121">
      <c r="A106" s="82" t="inlineStr">
        <is>
          <t>0106-2026</t>
        </is>
      </c>
      <c r="B106" s="99" t="n">
        <v>7501</v>
      </c>
      <c r="C106" s="124" t="inlineStr">
        <is>
          <t>Gerardo Gomez Arango</t>
        </is>
      </c>
      <c r="D106" s="82" t="inlineStr">
        <is>
          <t>KR</t>
        </is>
      </c>
      <c r="E106" s="82" t="n">
        <v>27</v>
      </c>
      <c r="F106" s="82" t="inlineStr">
        <is>
          <t>AA</t>
        </is>
      </c>
      <c r="G106" s="82" t="n"/>
      <c r="H106" s="82" t="n">
        <v>37</v>
      </c>
      <c r="I106" s="82" t="n"/>
      <c r="J106" s="82" t="inlineStr">
        <is>
          <t>SUR</t>
        </is>
      </c>
      <c r="K106" s="82" t="n">
        <v>151</v>
      </c>
      <c r="L106" s="82" t="n"/>
      <c r="M106" s="82" t="n">
        <v>201</v>
      </c>
      <c r="N106" s="76">
        <f>CONCATENATE(D107," ",E107," ",F107," ",G107," ",H107," ",I107, " ",J107, " ",K107," ",L107," ",M107)</f>
        <v/>
      </c>
      <c r="O106" s="82" t="n">
        <v>6786976</v>
      </c>
      <c r="P106" s="82" t="n">
        <v>3113007602</v>
      </c>
      <c r="Q106" s="82" t="n"/>
      <c r="R106" s="82" t="inlineStr">
        <is>
          <t>Administrador</t>
        </is>
      </c>
      <c r="S106" s="82" t="inlineStr">
        <is>
          <t>KR</t>
        </is>
      </c>
      <c r="T106" s="82" t="n">
        <v>27</v>
      </c>
      <c r="U106" s="82" t="inlineStr">
        <is>
          <t>AA</t>
        </is>
      </c>
      <c r="V106" s="82" t="n"/>
      <c r="W106" s="82" t="n">
        <v>37</v>
      </c>
      <c r="X106" s="82" t="n"/>
      <c r="Y106" s="82" t="inlineStr">
        <is>
          <t>SUR</t>
        </is>
      </c>
      <c r="Z106" s="82" t="n">
        <v>151</v>
      </c>
      <c r="AA106" s="82" t="n"/>
      <c r="AB106" s="82" t="n">
        <v>151</v>
      </c>
      <c r="AC106" s="76">
        <f>CONCATENATE(S107," ",T107," ",U107," ",V107," ",W107," ",X107, " ",Y107, " ",Z107," ",AA107," ",AB107)</f>
        <v/>
      </c>
      <c r="AD106" s="82" t="n">
        <v>6786976</v>
      </c>
      <c r="AE106" s="82" t="n">
        <v>3113007602</v>
      </c>
      <c r="AF106" s="82" t="n"/>
      <c r="AG106" s="82" t="n"/>
      <c r="AH106" s="82" t="inlineStr">
        <is>
          <t>RESIDUOS SOLIDOS</t>
        </is>
      </c>
      <c r="AI106" s="82" t="inlineStr">
        <is>
          <t>Disposición inadecuada de residuos sólidos en horas, dias y lugares no autorizados</t>
        </is>
      </c>
      <c r="AJ106" s="96" t="inlineStr">
        <is>
          <t>Inmaculada</t>
        </is>
      </c>
      <c r="AK106" s="201">
        <f>VLOOKUP(AJ107,Hoja5!$H$1:$I$46,2,FALSE)</f>
        <v/>
      </c>
      <c r="AL106" s="110" t="n">
        <v>46062</v>
      </c>
      <c r="AM106" s="129" t="n">
        <v>46069</v>
      </c>
      <c r="AN106" s="101">
        <f>+AM107-AL107</f>
        <v/>
      </c>
      <c r="AO106" s="100" t="n">
        <v>46069</v>
      </c>
      <c r="AP106" s="101" t="inlineStr">
        <is>
          <t>Auto de archivo</t>
        </is>
      </c>
      <c r="AQ106" s="101" t="inlineStr">
        <is>
          <t>Juan Carlos Sánchez Vargas</t>
        </is>
      </c>
      <c r="AR106" s="227" t="n"/>
      <c r="AS106" s="119" t="n"/>
      <c r="AT106" s="124" t="inlineStr">
        <is>
          <t>Archivado</t>
        </is>
      </c>
      <c r="AU106" s="101" t="inlineStr">
        <is>
          <t>Jenifer Zapata Castro</t>
        </is>
      </c>
      <c r="AV106" s="82" t="n"/>
      <c r="AW106" s="102">
        <f>IF(OR(AND(TODAY()-AL107&lt;10,AV107="PQRS"),AND(TODAY()-AO107&lt;90,AV107="Persuasivo")),1,IF(AND(10&lt;=TODAY()-AL107,TODAY()-AL107&lt;15,AV107="PQRS"),2,IF(OR(AND(15&lt;=TODAY()-AL107,AV107="PQRS"),AND(90&lt;=TODAY()-AO107,AV107="Persuasivo")),3,"")))</f>
        <v/>
      </c>
      <c r="AX106" s="96" t="n"/>
      <c r="AY106" s="239">
        <f>IF(AU107=BA107,AY107,AY107&amp;" → "&amp;TEXT(AZ107,"dd/mm/aaaa")&amp;".- "&amp;AU107)</f>
        <v/>
      </c>
      <c r="AZ106" s="237">
        <f>IF(AU107=BA107,AZ107,NOW())</f>
        <v/>
      </c>
      <c r="BA106" s="242">
        <f>IF(AU107=BA107,BA107,AU107)</f>
        <v/>
      </c>
      <c r="BB106" s="245">
        <f>IF(AT107=BD107,BB107,BB107&amp;" → "&amp;TEXT(BC107,"dd/mm/aaaa")&amp;".- "&amp;AT107)</f>
        <v/>
      </c>
      <c r="BC106" s="247">
        <f>IF(AX107=BD107,BC107,NOW())</f>
        <v/>
      </c>
      <c r="BD106" s="246">
        <f>IF(AT107=BD107,BD107,AT107)</f>
        <v/>
      </c>
    </row>
    <row r="107" customFormat="1" s="121">
      <c r="A107" s="82" t="inlineStr">
        <is>
          <t>0107-2026</t>
        </is>
      </c>
      <c r="B107" s="99" t="n">
        <v>7474</v>
      </c>
      <c r="C107" s="124" t="inlineStr">
        <is>
          <t>Vecinos del Sector</t>
        </is>
      </c>
      <c r="D107" s="126" t="n"/>
      <c r="E107" s="127" t="n"/>
      <c r="F107" s="127" t="n"/>
      <c r="G107" s="127" t="n"/>
      <c r="H107" s="127" t="n"/>
      <c r="I107" s="127" t="n"/>
      <c r="J107" s="127" t="n"/>
      <c r="K107" s="127" t="n"/>
      <c r="L107" s="82" t="n"/>
      <c r="M107" s="82" t="n"/>
      <c r="N107" s="76">
        <f>CONCATENATE(D108," ",E108," ",F108," ",G108," ",H108," ",I108, " ",J108, " ",K108," ",L108," ",M108)</f>
        <v/>
      </c>
      <c r="O107" s="82" t="n"/>
      <c r="P107" s="82" t="n"/>
      <c r="Q107" s="82" t="n"/>
      <c r="R107" s="82" t="inlineStr">
        <is>
          <t>Maribel Mesa</t>
        </is>
      </c>
      <c r="S107" s="126" t="inlineStr">
        <is>
          <t>KR</t>
        </is>
      </c>
      <c r="T107" s="127" t="n">
        <v>26</v>
      </c>
      <c r="U107" s="127" t="n"/>
      <c r="V107" s="127" t="n"/>
      <c r="W107" s="127" t="n">
        <v>41</v>
      </c>
      <c r="X107" s="127" t="inlineStr">
        <is>
          <t>B</t>
        </is>
      </c>
      <c r="Y107" s="127" t="inlineStr">
        <is>
          <t>SUR</t>
        </is>
      </c>
      <c r="Z107" s="127" t="n">
        <v>25</v>
      </c>
      <c r="AA107" s="127" t="n"/>
      <c r="AB107" s="169" t="n">
        <v>9828</v>
      </c>
      <c r="AC107" s="76">
        <f>CONCATENATE(S108," ",T108,U108," ",V108," ",W108," ",X108," ",Y108," ",Z108," ",AA108," ",AB108)</f>
        <v/>
      </c>
      <c r="AD107" s="82" t="n"/>
      <c r="AE107" s="82" t="n"/>
      <c r="AF107" s="82" t="n"/>
      <c r="AG107" s="82" t="n"/>
      <c r="AH107" s="82" t="inlineStr">
        <is>
          <t>FAUNA DOMÉSTICA</t>
        </is>
      </c>
      <c r="AI107" s="82" t="inlineStr">
        <is>
          <t>Tenencia inadecuada de animales de compañía</t>
        </is>
      </c>
      <c r="AJ107" s="96" t="inlineStr">
        <is>
          <t>San Rafael</t>
        </is>
      </c>
      <c r="AK107" s="201">
        <f>VLOOKUP(AJ108,Hoja5!$H$1:$I$46,2,FALSE)</f>
        <v/>
      </c>
      <c r="AL107" s="110" t="n">
        <v>46062</v>
      </c>
      <c r="AM107" s="110" t="n">
        <v>46077</v>
      </c>
      <c r="AN107" s="101">
        <f>+AM108-AL108</f>
        <v/>
      </c>
      <c r="AO107" s="100" t="n">
        <v>46077</v>
      </c>
      <c r="AP107" s="101" t="inlineStr">
        <is>
          <t>Auto de archivo</t>
        </is>
      </c>
      <c r="AQ107" s="101" t="inlineStr">
        <is>
          <t>Juan Carlos Sánchez Vargas</t>
        </is>
      </c>
      <c r="AR107" s="227" t="n"/>
      <c r="AS107" s="119" t="n"/>
      <c r="AT107" s="124" t="inlineStr">
        <is>
          <t>Archivado</t>
        </is>
      </c>
      <c r="AU107" s="276" t="inlineStr">
        <is>
          <t>Jenifer Zapata Castro</t>
        </is>
      </c>
      <c r="AV107" s="82" t="n"/>
      <c r="AW107" s="102">
        <f>IF(OR(AND(TODAY()-AL108&lt;10,AV108="PQRS"),AND(TODAY()-AO108&lt;90,AV108="Persuasivo")),1,IF(AND(10&lt;=TODAY()-AL108,TODAY()-AL108&lt;15,AV108="PQRS"),2,IF(OR(AND(15&lt;=TODAY()-AL108,AV108="PQRS"),AND(90&lt;=TODAY()-AO108,AV108="Persuasivo")),3,"")))</f>
        <v/>
      </c>
      <c r="AX107" s="96" t="n"/>
      <c r="AY107" s="239">
        <f>IF(AU108=BA108,AY108,AY108&amp;" → "&amp;TEXT(AZ108,"dd/mm/aaaa")&amp;".- "&amp;AU108)</f>
        <v/>
      </c>
      <c r="AZ107" s="237">
        <f>IF(AU108=BA108,AZ108,NOW())</f>
        <v/>
      </c>
      <c r="BA107" s="242">
        <f>IF(AU108=BA108,BA108,AU108)</f>
        <v/>
      </c>
      <c r="BB107" s="245">
        <f>IF(AT108=BD108,BB108,BB108&amp;" → "&amp;TEXT(BC108,"dd/mm/aaaa")&amp;".- "&amp;AT108)</f>
        <v/>
      </c>
      <c r="BC107" s="247">
        <f>IF(AX108=BD108,BC108,NOW())</f>
        <v/>
      </c>
      <c r="BD107" s="246">
        <f>IF(AT108=BD108,BD108,AT108)</f>
        <v/>
      </c>
    </row>
    <row r="108" customFormat="1" s="121">
      <c r="A108" s="82" t="inlineStr">
        <is>
          <t>0108-2026</t>
        </is>
      </c>
      <c r="B108" s="99" t="n">
        <v>7473</v>
      </c>
      <c r="C108" s="124" t="inlineStr">
        <is>
          <t>Urbanización palo de rosa</t>
        </is>
      </c>
      <c r="D108" s="82" t="inlineStr">
        <is>
          <t>KR</t>
        </is>
      </c>
      <c r="E108" s="82" t="n">
        <v>46</v>
      </c>
      <c r="F108" s="82" t="inlineStr">
        <is>
          <t>A</t>
        </is>
      </c>
      <c r="G108" s="82" t="n"/>
      <c r="H108" s="82" t="n">
        <v>29</v>
      </c>
      <c r="I108" s="82" t="n"/>
      <c r="J108" s="82" t="inlineStr">
        <is>
          <t>SUR</t>
        </is>
      </c>
      <c r="K108" s="82" t="n">
        <v>20</v>
      </c>
      <c r="L108" s="82" t="n"/>
      <c r="M108" s="82" t="n"/>
      <c r="N108" s="76">
        <f>CONCATENATE(D109," ",E109," ",F109," ",G109," ",H109," ",I109, " ",J109, " ",K109," ",L109," ",M109)</f>
        <v/>
      </c>
      <c r="O108" s="82" t="n">
        <v>9002253188</v>
      </c>
      <c r="P108" s="82" t="n">
        <v>315859626</v>
      </c>
      <c r="Q108" s="82" t="n"/>
      <c r="R108" s="82" t="inlineStr">
        <is>
          <t>Estadero Palo Grande</t>
        </is>
      </c>
      <c r="S108" s="82" t="inlineStr">
        <is>
          <t>KR</t>
        </is>
      </c>
      <c r="T108" s="82" t="n">
        <v>46</v>
      </c>
      <c r="U108" s="82" t="inlineStr">
        <is>
          <t>A</t>
        </is>
      </c>
      <c r="V108" s="82" t="n"/>
      <c r="W108" s="82" t="n">
        <v>29</v>
      </c>
      <c r="X108" s="82" t="n"/>
      <c r="Y108" s="82" t="inlineStr">
        <is>
          <t>SUR</t>
        </is>
      </c>
      <c r="Z108" s="82" t="n">
        <v>24</v>
      </c>
      <c r="AA108" s="82" t="n"/>
      <c r="AB108" s="82" t="n"/>
      <c r="AC108" s="76">
        <f>CONCATENATE(S109," ",T109," ",U109," ",V109," ",W109," ",X109, " ",Y109, " ",Z109," ",AA109," ",AB109)</f>
        <v/>
      </c>
      <c r="AD108" s="82" t="n"/>
      <c r="AE108" s="82" t="n"/>
      <c r="AF108" s="82" t="n"/>
      <c r="AG108" s="82" t="n"/>
      <c r="AH108" s="82" t="inlineStr">
        <is>
          <t>RESIDUOS SOLIDOS</t>
        </is>
      </c>
      <c r="AI108" s="82" t="inlineStr">
        <is>
          <t>Disposición inadecuada de residuos sólidos en horas, dias y lugares no autorizados</t>
        </is>
      </c>
      <c r="AJ108" s="96" t="inlineStr">
        <is>
          <t>Jardines</t>
        </is>
      </c>
      <c r="AK108" s="201">
        <f>VLOOKUP(AJ109,Hoja5!$H$1:$I$46,2,FALSE)</f>
        <v/>
      </c>
      <c r="AL108" s="110" t="n">
        <v>46062</v>
      </c>
      <c r="AM108" s="110" t="n">
        <v>46069</v>
      </c>
      <c r="AN108" s="101">
        <f>+AM109-AL109</f>
        <v/>
      </c>
      <c r="AO108" s="100" t="n">
        <v>46069</v>
      </c>
      <c r="AP108" s="101" t="inlineStr">
        <is>
          <t>Verificación</t>
        </is>
      </c>
      <c r="AQ108" s="101" t="inlineStr">
        <is>
          <t>Yudi Betancur Rios</t>
        </is>
      </c>
      <c r="AR108" s="227" t="n"/>
      <c r="AS108" s="119" t="n"/>
      <c r="AT108" s="124" t="inlineStr">
        <is>
          <t>Verificación</t>
        </is>
      </c>
      <c r="AU108" s="101" t="inlineStr">
        <is>
          <t>Olver Puerta Garcia</t>
        </is>
      </c>
      <c r="AV108" s="82" t="n"/>
      <c r="AW108" s="102">
        <f>IF(OR(AND(TODAY()-AL109&lt;10,AV109="PQRS"),AND(TODAY()-AO109&lt;90,AV109="Persuasivo")),1,IF(AND(10&lt;=TODAY()-AL109,TODAY()-AL109&lt;15,AV109="PQRS"),2,IF(OR(AND(15&lt;=TODAY()-AL109,AV109="PQRS"),AND(90&lt;=TODAY()-AO109,AV109="Persuasivo")),3,"")))</f>
        <v/>
      </c>
      <c r="AX108" s="96" t="n"/>
      <c r="AY108" s="239">
        <f>IF(AU109=BA109,AY109,AY109&amp;" → "&amp;TEXT(AZ109,"dd/mm/aaaa")&amp;".- "&amp;AU109)</f>
        <v/>
      </c>
      <c r="AZ108" s="237">
        <f>IF(AU109=BA109,AZ109,NOW())</f>
        <v/>
      </c>
      <c r="BA108" s="242">
        <f>IF(AU109=BA109,BA109,AU109)</f>
        <v/>
      </c>
      <c r="BB108" s="245">
        <f>IF(AT109=BD109,BB109,BB109&amp;" → "&amp;TEXT(BC109,"dd/mm/aaaa")&amp;".- "&amp;AT109)</f>
        <v/>
      </c>
      <c r="BC108" s="247">
        <f>IF(AX109=BD109,BC109,NOW())</f>
        <v/>
      </c>
      <c r="BD108" s="246">
        <f>IF(AT109=BD109,BD109,AT109)</f>
        <v/>
      </c>
    </row>
    <row r="109">
      <c r="A109" s="82" t="inlineStr">
        <is>
          <t>0109-2026</t>
        </is>
      </c>
      <c r="B109" s="99" t="n">
        <v>7663</v>
      </c>
      <c r="C109" s="105" t="inlineStr">
        <is>
          <t xml:space="preserve">Isabella Higuita Calle </t>
        </is>
      </c>
      <c r="D109" s="82" t="n"/>
      <c r="E109" s="82" t="n"/>
      <c r="F109" s="82" t="n"/>
      <c r="G109" s="82" t="n"/>
      <c r="H109" s="82" t="n"/>
      <c r="I109" s="82" t="n"/>
      <c r="J109" s="82" t="n"/>
      <c r="K109" s="82" t="n"/>
      <c r="L109" s="82" t="n"/>
      <c r="M109" s="82" t="n"/>
      <c r="N109" s="76">
        <f>CONCATENATE(D110," ",E110," ",F110," ",G110," ",H110," ",I110, " ",J110, " ",K110," ",L110," ",M110)</f>
        <v/>
      </c>
      <c r="O109" s="82" t="n"/>
      <c r="P109" s="82" t="n">
        <v>3128755820</v>
      </c>
      <c r="Q109" s="82" t="n"/>
      <c r="R109" s="82" t="inlineStr">
        <is>
          <t>Maria Fernanda</t>
        </is>
      </c>
      <c r="S109" s="126" t="n"/>
      <c r="T109" s="127" t="n"/>
      <c r="U109" s="127" t="n"/>
      <c r="V109" s="127" t="n"/>
      <c r="W109" s="127" t="n"/>
      <c r="X109" s="127" t="n"/>
      <c r="Y109" s="127" t="n"/>
      <c r="Z109" s="127" t="n"/>
      <c r="AA109" s="127" t="inlineStr">
        <is>
          <t>milan # 2</t>
        </is>
      </c>
      <c r="AB109" s="127" t="n"/>
      <c r="AC109" s="76">
        <f>CONCATENATE(S110," ",T110,U110," ",V110," ",W110," ",X110," ",Y110," ",Z110," ",AA110," ",AB110)</f>
        <v/>
      </c>
      <c r="AD109" s="82" t="n"/>
      <c r="AE109" s="82" t="n"/>
      <c r="AF109" s="82" t="n"/>
      <c r="AG109" s="82" t="n"/>
      <c r="AH109" s="82" t="inlineStr">
        <is>
          <t>FAUNA DOMÉSTICA</t>
        </is>
      </c>
      <c r="AI109" s="82" t="inlineStr">
        <is>
          <t>Presunto maltrato animal</t>
        </is>
      </c>
      <c r="AJ109" s="96" t="inlineStr">
        <is>
          <t>Milan- Vallejuelos</t>
        </is>
      </c>
      <c r="AK109" s="201">
        <f>VLOOKUP(AJ110,Hoja5!$H$1:$I$46,2,FALSE)</f>
        <v/>
      </c>
      <c r="AL109" s="110" t="n">
        <v>46062</v>
      </c>
      <c r="AM109" s="110" t="n">
        <v>46072</v>
      </c>
      <c r="AN109" s="101">
        <f>+AM110-AL110</f>
        <v/>
      </c>
      <c r="AO109" s="100" t="n">
        <v>46072</v>
      </c>
      <c r="AP109" s="101" t="inlineStr">
        <is>
          <t>Auto de archivo</t>
        </is>
      </c>
      <c r="AQ109" s="101" t="inlineStr">
        <is>
          <t>Juan Carlos Sánchez Vargas</t>
        </is>
      </c>
      <c r="AR109" s="227" t="n"/>
      <c r="AS109" s="119" t="n"/>
      <c r="AT109" s="124" t="inlineStr">
        <is>
          <t>Archivado</t>
        </is>
      </c>
      <c r="AU109" s="276" t="inlineStr">
        <is>
          <t>Jenifer Zapata Castro</t>
        </is>
      </c>
      <c r="AV109" s="82" t="n"/>
      <c r="AW109" s="102">
        <f>IF(OR(AND(TODAY()-AL110&lt;10,AV110="PQRS"),AND(TODAY()-AO110&lt;90,AV110="Persuasivo")),1,IF(AND(10&lt;=TODAY()-AL110,TODAY()-AL110&lt;15,AV110="PQRS"),2,IF(OR(AND(15&lt;=TODAY()-AL110,AV110="PQRS"),AND(90&lt;=TODAY()-AO110,AV110="Persuasivo")),3,"")))</f>
        <v/>
      </c>
      <c r="AX109" s="96" t="n"/>
      <c r="AY109" s="239">
        <f>IF(AU110=BA110,AY110,AY110&amp;" → "&amp;TEXT(AZ110,"dd/mm/aaaa")&amp;".- "&amp;AU110)</f>
        <v/>
      </c>
      <c r="AZ109" s="237">
        <f>IF(AU110=BA110,AZ110,NOW())</f>
        <v/>
      </c>
      <c r="BA109" s="242">
        <f>IF(AU110=BA110,BA110,AU110)</f>
        <v/>
      </c>
      <c r="BB109" s="245">
        <f>IF(AT110=BD110,BB110,BB110&amp;" → "&amp;TEXT(BC110,"dd/mm/aaaa")&amp;".- "&amp;AT110)</f>
        <v/>
      </c>
      <c r="BC109" s="247">
        <f>IF(AX110=BD110,BC110,NOW())</f>
        <v/>
      </c>
      <c r="BD109" s="246">
        <f>IF(AT110=BD110,BD110,AT110)</f>
        <v/>
      </c>
    </row>
    <row r="110" customFormat="1" s="121">
      <c r="A110" s="82" t="inlineStr">
        <is>
          <t>0110-2026</t>
        </is>
      </c>
      <c r="B110" s="99" t="n">
        <v>7664</v>
      </c>
      <c r="C110" s="124" t="inlineStr">
        <is>
          <t xml:space="preserve">Nora Valderrama </t>
        </is>
      </c>
      <c r="D110" s="82" t="inlineStr">
        <is>
          <t>KR</t>
        </is>
      </c>
      <c r="E110" s="82" t="n">
        <v>46</v>
      </c>
      <c r="F110" s="82" t="inlineStr">
        <is>
          <t>A</t>
        </is>
      </c>
      <c r="G110" s="82" t="n"/>
      <c r="H110" s="82" t="n">
        <v>42</v>
      </c>
      <c r="I110" s="82" t="n"/>
      <c r="J110" s="82" t="inlineStr">
        <is>
          <t>SUR</t>
        </is>
      </c>
      <c r="K110" s="82" t="n">
        <v>75</v>
      </c>
      <c r="L110" s="82" t="inlineStr">
        <is>
          <t>Milan #3</t>
        </is>
      </c>
      <c r="M110" s="82" t="inlineStr">
        <is>
          <t xml:space="preserve">Apto 107 </t>
        </is>
      </c>
      <c r="N110" s="76">
        <f>CONCATENATE(D111," ",E111," ",F111," ",G111," ",H111," ",I111, " ",J111, " ",K111," ",L111," ",M111)</f>
        <v/>
      </c>
      <c r="O110" s="82" t="n">
        <v>43160652</v>
      </c>
      <c r="P110" s="82" t="n">
        <v>3137740860</v>
      </c>
      <c r="Q110" s="82" t="n"/>
      <c r="R110" s="82" t="n"/>
      <c r="S110" s="126" t="n"/>
      <c r="T110" s="127" t="n"/>
      <c r="U110" s="127" t="n"/>
      <c r="V110" s="127" t="n"/>
      <c r="W110" s="127" t="n"/>
      <c r="X110" s="127" t="n"/>
      <c r="Y110" s="127" t="n"/>
      <c r="Z110" s="127" t="n"/>
      <c r="AA110" s="127" t="n"/>
      <c r="AB110" s="127" t="n"/>
      <c r="AC110" s="76">
        <f>CONCATENATE(S111," ",T111,U111," ",V111," ",W111," ",X111," ",Y111," ",Z111," ",AA111," ",AB111)</f>
        <v/>
      </c>
      <c r="AD110" s="82" t="n"/>
      <c r="AE110" s="82" t="n"/>
      <c r="AF110" s="82" t="n"/>
      <c r="AG110" s="82" t="n"/>
      <c r="AH110" s="82" t="inlineStr">
        <is>
          <t>FLORA</t>
        </is>
      </c>
      <c r="AI110" s="82" t="inlineStr">
        <is>
          <t>Afectaciones a la propiedad por arboles o vegetación</t>
        </is>
      </c>
      <c r="AJ110" s="96" t="inlineStr">
        <is>
          <t>Milan- Vallejuelos</t>
        </is>
      </c>
      <c r="AK110" s="201">
        <f>VLOOKUP(AJ111,Hoja5!$H$1:$I$46,2,FALSE)</f>
        <v/>
      </c>
      <c r="AL110" s="110" t="n">
        <v>46062</v>
      </c>
      <c r="AM110" s="92" t="n">
        <v>46067</v>
      </c>
      <c r="AN110" s="101">
        <f>+AM111-AL111</f>
        <v/>
      </c>
      <c r="AO110" s="100" t="n">
        <v>46072</v>
      </c>
      <c r="AP110" s="101" t="inlineStr">
        <is>
          <t>Auto de archivo</t>
        </is>
      </c>
      <c r="AQ110" s="101" t="inlineStr">
        <is>
          <t>Juan Carlos Sánchez Vargas</t>
        </is>
      </c>
      <c r="AR110" s="227" t="n"/>
      <c r="AS110" s="119" t="n"/>
      <c r="AT110" s="124" t="inlineStr">
        <is>
          <t>Archivado</t>
        </is>
      </c>
      <c r="AU110" s="276" t="inlineStr">
        <is>
          <t>Jenifer Zapata Castro</t>
        </is>
      </c>
      <c r="AV110" s="82" t="n"/>
      <c r="AW110" s="102">
        <f>IF(OR(AND(TODAY()-AL111&lt;10,AV111="PQRS"),AND(TODAY()-AO111&lt;90,AV111="Persuasivo")),1,IF(AND(10&lt;=TODAY()-AL111,TODAY()-AL111&lt;15,AV111="PQRS"),2,IF(OR(AND(15&lt;=TODAY()-AL111,AV111="PQRS"),AND(90&lt;=TODAY()-AO111,AV111="Persuasivo")),3,"")))</f>
        <v/>
      </c>
      <c r="AX110" s="96" t="n"/>
      <c r="AY110" s="239">
        <f>IF(AU111=BA111,AY111,AY111&amp;" → "&amp;TEXT(AZ111,"dd/mm/aaaa")&amp;".- "&amp;AU111)</f>
        <v/>
      </c>
      <c r="AZ110" s="237">
        <f>IF(AU111=BA111,AZ111,NOW())</f>
        <v/>
      </c>
      <c r="BA110" s="242">
        <f>IF(AU111=BA111,BA111,AU111)</f>
        <v/>
      </c>
      <c r="BB110" s="245">
        <f>IF(AT111=BD111,BB111,BB111&amp;" → "&amp;TEXT(BC111,"dd/mm/aaaa")&amp;".- "&amp;AT111)</f>
        <v/>
      </c>
      <c r="BC110" s="247">
        <f>IF(AX111=BD111,BC111,NOW())</f>
        <v/>
      </c>
      <c r="BD110" s="246">
        <f>IF(AT111=BD111,BD111,AT111)</f>
        <v/>
      </c>
    </row>
    <row r="111" customFormat="1" s="121">
      <c r="A111" s="82" t="inlineStr">
        <is>
          <t>0111-2026</t>
        </is>
      </c>
      <c r="B111" s="99" t="inlineStr">
        <is>
          <t>1141-3615</t>
        </is>
      </c>
      <c r="C111" s="124" t="inlineStr">
        <is>
          <t>Alejandro Lopez Marin</t>
        </is>
      </c>
      <c r="D111" s="82" t="inlineStr">
        <is>
          <t>KR</t>
        </is>
      </c>
      <c r="E111" s="82" t="n">
        <v>42</v>
      </c>
      <c r="F111" s="82" t="inlineStr">
        <is>
          <t>D</t>
        </is>
      </c>
      <c r="G111" s="82" t="n"/>
      <c r="H111" s="82" t="n">
        <v>46</v>
      </c>
      <c r="I111" s="82" t="n"/>
      <c r="J111" s="82" t="inlineStr">
        <is>
          <t>SUR</t>
        </is>
      </c>
      <c r="K111" s="82" t="n">
        <v>131</v>
      </c>
      <c r="L111" s="82" t="n"/>
      <c r="M111" s="82" t="n"/>
      <c r="N111" s="76">
        <f>CONCATENATE(D112," ",E112," ",F112," ",G112," ",H112," ",I112, " ",J112, " ",K112," ",L112," ",M112)</f>
        <v/>
      </c>
      <c r="O111" s="82" t="n">
        <v>3383541</v>
      </c>
      <c r="P111" s="82" t="n">
        <v>3155837800</v>
      </c>
      <c r="Q111" s="174" t="inlineStr">
        <is>
          <t>ansaja2023@gmail.com</t>
        </is>
      </c>
      <c r="R111" s="82" t="inlineStr">
        <is>
          <t>The Grillman Smoked</t>
        </is>
      </c>
      <c r="S111" s="126" t="inlineStr">
        <is>
          <t>KR</t>
        </is>
      </c>
      <c r="T111" s="127" t="n">
        <v>42</v>
      </c>
      <c r="U111" s="127" t="inlineStr">
        <is>
          <t>D</t>
        </is>
      </c>
      <c r="V111" s="127" t="n"/>
      <c r="W111" s="127" t="n">
        <v>46</v>
      </c>
      <c r="X111" s="127" t="n"/>
      <c r="Y111" s="127" t="inlineStr">
        <is>
          <t>SUR</t>
        </is>
      </c>
      <c r="Z111" s="127" t="n">
        <v>131</v>
      </c>
      <c r="AA111" s="127" t="n"/>
      <c r="AB111" s="127" t="n"/>
      <c r="AC111" s="76">
        <f>CONCATENATE(S112," ",T112,U112," ",V112," ",W112," ",X112," ",Y112," ",Z112," ",AA112," ",AB112)</f>
        <v/>
      </c>
      <c r="AD111" s="82" t="inlineStr">
        <is>
          <t>3383541-7</t>
        </is>
      </c>
      <c r="AE111" s="82" t="n">
        <v>3155837800</v>
      </c>
      <c r="AF111" s="174" t="inlineStr">
        <is>
          <t>ansaja2023@gmail.com</t>
        </is>
      </c>
      <c r="AG111" s="82" t="n"/>
      <c r="AH111" s="82" t="inlineStr">
        <is>
          <t>LOTE-PREDIO</t>
        </is>
      </c>
      <c r="AI111" s="82" t="inlineStr">
        <is>
          <t xml:space="preserve">Afectación a suelos de protección </t>
        </is>
      </c>
      <c r="AJ111" s="96" t="inlineStr">
        <is>
          <t>La Paz</t>
        </is>
      </c>
      <c r="AK111" s="201">
        <f>VLOOKUP(AJ112,Hoja5!$H$1:$I$46,2,FALSE)</f>
        <v/>
      </c>
      <c r="AL111" s="110" t="n">
        <v>46051</v>
      </c>
      <c r="AM111" s="92" t="n">
        <v>46056</v>
      </c>
      <c r="AN111" s="101">
        <f>+AM112-AL112</f>
        <v/>
      </c>
      <c r="AO111" s="100" t="n">
        <v>46063</v>
      </c>
      <c r="AP111" s="101" t="inlineStr">
        <is>
          <t>Respuesta DP u Oficio</t>
        </is>
      </c>
      <c r="AQ111" s="101" t="inlineStr">
        <is>
          <t>Julian Guzman Agudelo</t>
        </is>
      </c>
      <c r="AR111" s="227" t="n"/>
      <c r="AS111" s="119" t="n"/>
      <c r="AT111" s="124" t="inlineStr">
        <is>
          <t>Verificación</t>
        </is>
      </c>
      <c r="AU111" s="94" t="inlineStr">
        <is>
          <t>Olver Puerta Garcia</t>
        </is>
      </c>
      <c r="AV111" s="82" t="inlineStr">
        <is>
          <t>PQRS</t>
        </is>
      </c>
      <c r="AW111" s="102">
        <f>IF(OR(AND(TODAY()-AL112&lt;10,AV112="PQRS"),AND(TODAY()-AO112&lt;90,AV112="Persuasivo")),1,IF(AND(10&lt;=TODAY()-AL112,TODAY()-AL112&lt;15,AV112="PQRS"),2,IF(OR(AND(15&lt;=TODAY()-AL112,AV112="PQRS"),AND(90&lt;=TODAY()-AO112,AV112="Persuasivo")),3,"")))</f>
        <v/>
      </c>
      <c r="AX111" s="96" t="n"/>
      <c r="AY111" s="239">
        <f>IF(AU112=BA112,AY112,AY112&amp;" → "&amp;TEXT(AZ112,"dd/mm/aaaa")&amp;".- "&amp;AU112)</f>
        <v/>
      </c>
      <c r="AZ111" s="237">
        <f>IF(AU112=BA112,AZ112,NOW())</f>
        <v/>
      </c>
      <c r="BA111" s="242">
        <f>IF(AU112=BA112,BA112,AU112)</f>
        <v/>
      </c>
      <c r="BB111" s="245">
        <f>IF(AT112=BD112,BB112,BB112&amp;" → "&amp;TEXT(BC112,"dd/mm/aaaa")&amp;".- "&amp;AT112)</f>
        <v/>
      </c>
      <c r="BC111" s="247">
        <f>IF(AX112=BD112,BC112,NOW())</f>
        <v/>
      </c>
      <c r="BD111" s="246">
        <f>IF(AT112=BD112,BD112,AT112)</f>
        <v/>
      </c>
    </row>
    <row r="112">
      <c r="A112" s="82" t="inlineStr">
        <is>
          <t>0112-2026</t>
        </is>
      </c>
      <c r="B112" s="99" t="n">
        <v>7571</v>
      </c>
      <c r="C112" s="124" t="inlineStr">
        <is>
          <t>Anonimo</t>
        </is>
      </c>
      <c r="D112" s="82" t="n"/>
      <c r="E112" s="82" t="n"/>
      <c r="F112" s="82" t="n"/>
      <c r="G112" s="82" t="n"/>
      <c r="H112" s="82" t="n"/>
      <c r="I112" s="82" t="n"/>
      <c r="J112" s="82" t="n"/>
      <c r="K112" s="82" t="n"/>
      <c r="L112" s="82" t="n"/>
      <c r="M112" s="82" t="n"/>
      <c r="N112" s="82" t="inlineStr">
        <is>
          <t>No reporta</t>
        </is>
      </c>
      <c r="O112" s="82" t="inlineStr">
        <is>
          <t>No reporta</t>
        </is>
      </c>
      <c r="P112" s="82" t="inlineStr">
        <is>
          <t>No reporta</t>
        </is>
      </c>
      <c r="Q112" s="82" t="inlineStr">
        <is>
          <t>No reporta</t>
        </is>
      </c>
      <c r="R112" s="82" t="inlineStr">
        <is>
          <t>Federico Londoño Arango</t>
        </is>
      </c>
      <c r="S112" s="126" t="inlineStr">
        <is>
          <t>CL</t>
        </is>
      </c>
      <c r="T112" s="169" t="n">
        <v>40</v>
      </c>
      <c r="U112" s="127" t="n"/>
      <c r="V112" s="127" t="inlineStr">
        <is>
          <t>SUR</t>
        </is>
      </c>
      <c r="W112" s="127" t="n">
        <v>25</v>
      </c>
      <c r="X112" s="127" t="inlineStr">
        <is>
          <t>B</t>
        </is>
      </c>
      <c r="Y112" s="127" t="n"/>
      <c r="Z112" s="169" t="n">
        <v>60</v>
      </c>
      <c r="AA112" s="127" t="n"/>
      <c r="AB112" s="127" t="n">
        <v>124</v>
      </c>
      <c r="AC112" s="76">
        <f>CONCATENATE(S113," ",T113,U113," ",V113," ",W113," ",X113," ",Y113," ",Z113," ",AA113," ",AB113)</f>
        <v/>
      </c>
      <c r="AD112" s="82" t="inlineStr">
        <is>
          <t>No reporta</t>
        </is>
      </c>
      <c r="AE112" s="82" t="inlineStr">
        <is>
          <t>No reporta</t>
        </is>
      </c>
      <c r="AF112" s="82" t="inlineStr">
        <is>
          <t>No reporta</t>
        </is>
      </c>
      <c r="AG112" s="82" t="n"/>
      <c r="AH112" s="82" t="inlineStr">
        <is>
          <t>RESIDUOS SOLIDOS</t>
        </is>
      </c>
      <c r="AI112" s="82" t="inlineStr">
        <is>
          <t>Disposición inadecuada de residuos sólidos en horas, dias y lugares no autorizados</t>
        </is>
      </c>
      <c r="AJ112" s="96" t="inlineStr">
        <is>
          <t>San José</t>
        </is>
      </c>
      <c r="AK112" s="201">
        <f>VLOOKUP(AJ113,Hoja5!$H$1:$I$46,2,FALSE)</f>
        <v/>
      </c>
      <c r="AL112" s="110" t="n">
        <v>46062</v>
      </c>
      <c r="AM112" s="110" t="n">
        <v>46069</v>
      </c>
      <c r="AN112" s="101">
        <f>+AM113-AL113</f>
        <v/>
      </c>
      <c r="AO112" s="110" t="n">
        <v>46077</v>
      </c>
      <c r="AP112" s="101" t="inlineStr">
        <is>
          <t>Auto de archivo</t>
        </is>
      </c>
      <c r="AQ112" s="101" t="inlineStr">
        <is>
          <t>Juan Carlos Sánchez Vargas</t>
        </is>
      </c>
      <c r="AR112" s="227" t="n"/>
      <c r="AS112" s="119" t="n"/>
      <c r="AT112" s="124" t="inlineStr">
        <is>
          <t>Archivado</t>
        </is>
      </c>
      <c r="AU112" s="276" t="inlineStr">
        <is>
          <t>Jenifer Zapata Castro</t>
        </is>
      </c>
      <c r="AV112" s="82" t="inlineStr">
        <is>
          <t>PQRS</t>
        </is>
      </c>
      <c r="AW112" s="102">
        <f>IF(OR(AND(TODAY()-AL113&lt;10,AV113="PQRS"),AND(TODAY()-AO113&lt;90,AV113="Persuasivo")),1,IF(AND(10&lt;=TODAY()-AL113,TODAY()-AL113&lt;15,AV113="PQRS"),2,IF(OR(AND(15&lt;=TODAY()-AL113,AV113="PQRS"),AND(90&lt;=TODAY()-AO113,AV113="Persuasivo")),3,"")))</f>
        <v/>
      </c>
      <c r="AX112" s="96" t="n"/>
      <c r="AY112" s="239">
        <f>IF(AU113=BA113,AY113,AY113&amp;" → "&amp;TEXT(AZ113,"dd/mm/aaaa")&amp;".- "&amp;AU113)</f>
        <v/>
      </c>
      <c r="AZ112" s="237">
        <f>IF(AU113=BA113,AZ113,NOW())</f>
        <v/>
      </c>
      <c r="BA112" s="242">
        <f>IF(AU113=BA113,BA113,AU113)</f>
        <v/>
      </c>
      <c r="BB112" s="245">
        <f>IF(AT113=BD113,BB113,BB113&amp;" → "&amp;TEXT(BC113,"dd/mm/aaaa")&amp;".- "&amp;AT113)</f>
        <v/>
      </c>
      <c r="BC112" s="247">
        <f>IF(AX113=BD113,BC113,NOW())</f>
        <v/>
      </c>
      <c r="BD112" s="246">
        <f>IF(AT113=BD113,BD113,AT113)</f>
        <v/>
      </c>
    </row>
    <row r="113" customFormat="1" s="121">
      <c r="A113" s="82" t="inlineStr">
        <is>
          <t>0113-2026</t>
        </is>
      </c>
      <c r="B113" s="99" t="n">
        <v>2311</v>
      </c>
      <c r="C113" s="124" t="inlineStr">
        <is>
          <t>De oficio</t>
        </is>
      </c>
      <c r="D113" s="82" t="n"/>
      <c r="E113" s="82" t="n"/>
      <c r="F113" s="82" t="n"/>
      <c r="G113" s="82" t="n"/>
      <c r="H113" s="82" t="n"/>
      <c r="I113" s="82" t="n"/>
      <c r="J113" s="82" t="n"/>
      <c r="K113" s="82" t="n"/>
      <c r="L113" s="82" t="n"/>
      <c r="M113" s="82" t="n"/>
      <c r="N113" s="82" t="inlineStr">
        <is>
          <t>No reporta</t>
        </is>
      </c>
      <c r="O113" s="82" t="inlineStr">
        <is>
          <t>No reporta</t>
        </is>
      </c>
      <c r="P113" s="82" t="inlineStr">
        <is>
          <t>No reporta</t>
        </is>
      </c>
      <c r="Q113" s="82" t="inlineStr">
        <is>
          <t>No reporta</t>
        </is>
      </c>
      <c r="R113" s="82" t="inlineStr">
        <is>
          <t>Unidad Residencial Sepia</t>
        </is>
      </c>
      <c r="S113" s="126" t="inlineStr">
        <is>
          <t>KR</t>
        </is>
      </c>
      <c r="T113" s="127" t="n">
        <v>27</v>
      </c>
      <c r="U113" s="127" t="n"/>
      <c r="V113" s="127" t="n"/>
      <c r="W113" s="127" t="n">
        <v>28</v>
      </c>
      <c r="X113" s="127" t="n"/>
      <c r="Y113" s="127" t="inlineStr">
        <is>
          <t>SUR</t>
        </is>
      </c>
      <c r="Z113" s="127" t="n">
        <v>23</v>
      </c>
      <c r="AA113" s="127" t="n"/>
      <c r="AB113" s="127" t="n"/>
      <c r="AC113" s="76">
        <f>CONCATENATE(S114," ",T114,U114," ",V114," ",W114," ",X114," ",Y114," ",Z114," ",AA114," ",AB114)</f>
        <v/>
      </c>
      <c r="AD113" s="82" t="inlineStr">
        <is>
          <t>No reporta</t>
        </is>
      </c>
      <c r="AE113" s="82" t="inlineStr">
        <is>
          <t>No reporta</t>
        </is>
      </c>
      <c r="AF113" s="82" t="inlineStr">
        <is>
          <t>No reporta</t>
        </is>
      </c>
      <c r="AG113" s="82" t="n"/>
      <c r="AH113" s="82" t="inlineStr">
        <is>
          <t>FLORA</t>
        </is>
      </c>
      <c r="AI113" s="82" t="inlineStr">
        <is>
          <t>Tenencia inadecuada de lotes - falta de mantenimiento</t>
        </is>
      </c>
      <c r="AJ113" s="96" t="inlineStr">
        <is>
          <t>El Esmeraldal</t>
        </is>
      </c>
      <c r="AK113" s="201">
        <f>VLOOKUP(AJ114,Hoja5!$H$1:$I$46,2,FALSE)</f>
        <v/>
      </c>
      <c r="AL113" s="110" t="n">
        <v>46062</v>
      </c>
      <c r="AM113" s="110" t="n"/>
      <c r="AN113" s="101">
        <f>+AM114-AL114</f>
        <v/>
      </c>
      <c r="AO113" s="100" t="n"/>
      <c r="AP113" s="101" t="n"/>
      <c r="AQ113" s="101" t="n"/>
      <c r="AR113" s="227" t="n"/>
      <c r="AS113" s="119" t="n"/>
      <c r="AT113" s="124" t="inlineStr">
        <is>
          <t>Remisión</t>
        </is>
      </c>
      <c r="AU113" s="101" t="inlineStr">
        <is>
          <t>Adriana Florez Buriticá</t>
        </is>
      </c>
      <c r="AV113" s="82" t="n"/>
      <c r="AW113" s="102">
        <f>IF(OR(AND(TODAY()-AL114&lt;10,AV114="PQRS"),AND(TODAY()-AO114&lt;90,AV114="Persuasivo")),1,IF(AND(10&lt;=TODAY()-AL114,TODAY()-AL114&lt;15,AV114="PQRS"),2,IF(OR(AND(15&lt;=TODAY()-AL114,AV114="PQRS"),AND(90&lt;=TODAY()-AO114,AV114="Persuasivo")),3,"")))</f>
        <v/>
      </c>
      <c r="AX113" s="96" t="n"/>
      <c r="AY113" s="239">
        <f>IF(AU114=BA114,AY114,AY114&amp;" → "&amp;TEXT(AZ114,"dd/mm/aaaa")&amp;".- "&amp;AU114)</f>
        <v/>
      </c>
      <c r="AZ113" s="237">
        <f>IF(AU114=BA114,AZ114,NOW())</f>
        <v/>
      </c>
      <c r="BA113" s="242">
        <f>IF(AU114=BA114,BA114,AU114)</f>
        <v/>
      </c>
      <c r="BB113" s="245">
        <f>IF(AT114=BD114,BB114,BB114&amp;" → "&amp;TEXT(BC114,"dd/mm/aaaa")&amp;".- "&amp;AT114)</f>
        <v/>
      </c>
      <c r="BC113" s="247">
        <f>IF(AX114=BD114,BC114,NOW())</f>
        <v/>
      </c>
      <c r="BD113" s="246">
        <f>IF(AT114=BD114,BD114,AT114)</f>
        <v/>
      </c>
    </row>
    <row r="114" customFormat="1" s="121">
      <c r="A114" s="82" t="inlineStr">
        <is>
          <t>0114-2026</t>
        </is>
      </c>
      <c r="B114" s="99" t="n">
        <v>2311</v>
      </c>
      <c r="C114" s="124" t="inlineStr">
        <is>
          <t>De oficio</t>
        </is>
      </c>
      <c r="D114" s="82" t="n"/>
      <c r="E114" s="82" t="n"/>
      <c r="F114" s="82" t="n"/>
      <c r="G114" s="82" t="n"/>
      <c r="H114" s="82" t="n"/>
      <c r="I114" s="82" t="n"/>
      <c r="J114" s="82" t="n"/>
      <c r="K114" s="82" t="n"/>
      <c r="L114" s="82" t="n"/>
      <c r="M114" s="82" t="n"/>
      <c r="N114" s="82" t="inlineStr">
        <is>
          <t>No reporta</t>
        </is>
      </c>
      <c r="O114" s="82" t="inlineStr">
        <is>
          <t>No reporta</t>
        </is>
      </c>
      <c r="P114" s="82" t="inlineStr">
        <is>
          <t>No reporta</t>
        </is>
      </c>
      <c r="Q114" s="82" t="inlineStr">
        <is>
          <t>No reporta</t>
        </is>
      </c>
      <c r="R114" s="82" t="inlineStr">
        <is>
          <t>Urbanización Iberica Vital</t>
        </is>
      </c>
      <c r="S114" s="126" t="inlineStr">
        <is>
          <t>CL</t>
        </is>
      </c>
      <c r="T114" s="127" t="n">
        <v>27</v>
      </c>
      <c r="U114" s="127" t="n"/>
      <c r="V114" s="127" t="inlineStr">
        <is>
          <t>SUR</t>
        </is>
      </c>
      <c r="W114" s="127" t="n">
        <v>27</v>
      </c>
      <c r="X114" s="127" t="n"/>
      <c r="Y114" s="127" t="inlineStr">
        <is>
          <t>SUR</t>
        </is>
      </c>
      <c r="Z114" s="127" t="n">
        <v>55</v>
      </c>
      <c r="AA114" s="127" t="n"/>
      <c r="AB114" s="127" t="n"/>
      <c r="AC114" s="76">
        <f>CONCATENATE(S115," ",T115,U115," ",V115," ",W115," ",X115," ",Y115," ",Z115," ",AA115," ",AB115)</f>
        <v/>
      </c>
      <c r="AD114" s="82" t="inlineStr">
        <is>
          <t>No reporta</t>
        </is>
      </c>
      <c r="AE114" s="82" t="inlineStr">
        <is>
          <t>No reporta</t>
        </is>
      </c>
      <c r="AF114" s="82" t="inlineStr">
        <is>
          <t>No reporta</t>
        </is>
      </c>
      <c r="AG114" s="82" t="n"/>
      <c r="AH114" s="82" t="inlineStr">
        <is>
          <t>FLORA</t>
        </is>
      </c>
      <c r="AI114" s="82" t="inlineStr">
        <is>
          <t>Tenencia inadecuada de lotes - falta de mantenimiento</t>
        </is>
      </c>
      <c r="AJ114" s="96" t="inlineStr">
        <is>
          <t>El Esmeraldal</t>
        </is>
      </c>
      <c r="AK114" s="201">
        <f>VLOOKUP(AJ115,Hoja5!$H$1:$I$46,2,FALSE)</f>
        <v/>
      </c>
      <c r="AL114" s="110" t="n">
        <v>46062</v>
      </c>
      <c r="AM114" s="110" t="n"/>
      <c r="AN114" s="101">
        <f>+AM115-AL115</f>
        <v/>
      </c>
      <c r="AO114" s="100" t="n"/>
      <c r="AP114" s="101" t="n"/>
      <c r="AQ114" s="101" t="n"/>
      <c r="AR114" s="227" t="n"/>
      <c r="AS114" s="119" t="n"/>
      <c r="AT114" s="124" t="inlineStr">
        <is>
          <t>Remisión</t>
        </is>
      </c>
      <c r="AU114" s="101" t="inlineStr">
        <is>
          <t>Adriana Florez Buriticá</t>
        </is>
      </c>
      <c r="AV114" s="82" t="n"/>
      <c r="AW114" s="102">
        <f>IF(OR(AND(TODAY()-AL115&lt;10,AV115="PQRS"),AND(TODAY()-AO115&lt;90,AV115="Persuasivo")),1,IF(AND(10&lt;=TODAY()-AL115,TODAY()-AL115&lt;15,AV115="PQRS"),2,IF(OR(AND(15&lt;=TODAY()-AL115,AV115="PQRS"),AND(90&lt;=TODAY()-AO115,AV115="Persuasivo")),3,"")))</f>
        <v/>
      </c>
      <c r="AX114" s="96" t="n"/>
      <c r="AY114" s="239">
        <f>IF(AU115=BA115,AY115,AY115&amp;" → "&amp;TEXT(AZ115,"dd/mm/aaaa")&amp;".- "&amp;AU115)</f>
        <v/>
      </c>
      <c r="AZ114" s="237">
        <f>IF(AU115=BA115,AZ115,NOW())</f>
        <v/>
      </c>
      <c r="BA114" s="242">
        <f>IF(AU115=BA115,BA115,AU115)</f>
        <v/>
      </c>
      <c r="BB114" s="245">
        <f>IF(AT115=BD115,BB115,BB115&amp;" → "&amp;TEXT(BC115,"dd/mm/aaaa")&amp;".- "&amp;AT115)</f>
        <v/>
      </c>
      <c r="BC114" s="247">
        <f>IF(AX115=BD115,BC115,NOW())</f>
        <v/>
      </c>
      <c r="BD114" s="246">
        <f>IF(AT115=BD115,BD115,AT115)</f>
        <v/>
      </c>
    </row>
    <row r="115" customFormat="1" s="121">
      <c r="A115" s="82" t="inlineStr">
        <is>
          <t>0115-2026</t>
        </is>
      </c>
      <c r="B115" s="99" t="n">
        <v>8243</v>
      </c>
      <c r="C115" s="105" t="inlineStr">
        <is>
          <t>Esteban Alonso Muñoz Escobar</t>
        </is>
      </c>
      <c r="D115" s="82" t="inlineStr">
        <is>
          <t>KR</t>
        </is>
      </c>
      <c r="E115" s="82" t="n">
        <v>46</v>
      </c>
      <c r="F115" s="82" t="n"/>
      <c r="G115" s="82" t="n"/>
      <c r="H115" s="82" t="n">
        <v>19</v>
      </c>
      <c r="I115" s="82" t="n"/>
      <c r="J115" s="82" t="inlineStr">
        <is>
          <t>SUR</t>
        </is>
      </c>
      <c r="K115" s="82" t="n">
        <v>37</v>
      </c>
      <c r="L115" s="82" t="n"/>
      <c r="M115" s="82" t="n"/>
      <c r="N115" s="76">
        <f>CONCATENATE(D116," ",E116," ",F116," ",G116," ",H116," ",I116, " ",J116, " ",K116," ",L116," ",M116)</f>
        <v/>
      </c>
      <c r="O115" s="133" t="n">
        <v>8032864</v>
      </c>
      <c r="P115" s="82" t="n"/>
      <c r="Q115" s="82" t="n"/>
      <c r="R115" s="82" t="n"/>
      <c r="S115" s="126" t="n"/>
      <c r="T115" s="127" t="n"/>
      <c r="U115" s="127" t="n"/>
      <c r="V115" s="127" t="n"/>
      <c r="W115" s="127" t="n"/>
      <c r="X115" s="127" t="n"/>
      <c r="Y115" s="127" t="n"/>
      <c r="Z115" s="127" t="n"/>
      <c r="AA115" s="127" t="n"/>
      <c r="AB115" s="127" t="n"/>
      <c r="AC115" s="76">
        <f>CONCATENATE(S116," ",T116,U116," ",V116," ",W116," ",X116," ",Y116," ",Z116," ",AA116," ",AB116)</f>
        <v/>
      </c>
      <c r="AD115" s="82" t="n"/>
      <c r="AE115" s="82" t="n"/>
      <c r="AF115" s="82" t="n"/>
      <c r="AG115" s="82" t="n"/>
      <c r="AH115" s="82" t="inlineStr">
        <is>
          <t>FAUNA DOMÉSTICA</t>
        </is>
      </c>
      <c r="AI115" s="82" t="inlineStr">
        <is>
          <t xml:space="preserve">Permiso de tenencia de caninos de manejo especial </t>
        </is>
      </c>
      <c r="AJ115" s="96" t="inlineStr">
        <is>
          <t>Bosques de Zuñiga</t>
        </is>
      </c>
      <c r="AK115" s="201">
        <f>VLOOKUP(AJ116,Hoja5!$H$1:$I$46,2,FALSE)</f>
        <v/>
      </c>
      <c r="AL115" s="110" t="n">
        <v>46064</v>
      </c>
      <c r="AM115" s="110" t="n">
        <v>46064</v>
      </c>
      <c r="AN115" s="101">
        <f>+AM116-AL116</f>
        <v/>
      </c>
      <c r="AO115" s="100" t="n">
        <v>46064</v>
      </c>
      <c r="AP115" s="101" t="inlineStr">
        <is>
          <t>Auto de archivo</t>
        </is>
      </c>
      <c r="AQ115" s="101" t="inlineStr">
        <is>
          <t>Juan Carlos Sánchez Vargas</t>
        </is>
      </c>
      <c r="AR115" s="227" t="n"/>
      <c r="AS115" s="119" t="n"/>
      <c r="AT115" s="124" t="inlineStr">
        <is>
          <t>Archivado</t>
        </is>
      </c>
      <c r="AU115" s="276" t="inlineStr">
        <is>
          <t>Jenifer Zapata Castro</t>
        </is>
      </c>
      <c r="AV115" s="82" t="n"/>
      <c r="AW115" s="102">
        <f>IF(OR(AND(TODAY()-AL116&lt;10,AV116="PQRS"),AND(TODAY()-AO116&lt;90,AV116="Persuasivo")),1,IF(AND(10&lt;=TODAY()-AL116,TODAY()-AL116&lt;15,AV116="PQRS"),2,IF(OR(AND(15&lt;=TODAY()-AL116,AV116="PQRS"),AND(90&lt;=TODAY()-AO116,AV116="Persuasivo")),3,"")))</f>
        <v/>
      </c>
      <c r="AX115" s="96" t="inlineStr">
        <is>
          <t>Registro de mascotas</t>
        </is>
      </c>
      <c r="AY115" s="239">
        <f>IF(AU116=BA116,AY116,AY116&amp;" → "&amp;TEXT(AZ116,"dd/mm/aaaa")&amp;".- "&amp;AU116)</f>
        <v/>
      </c>
      <c r="AZ115" s="237">
        <f>IF(AU116=BA116,AZ116,NOW())</f>
        <v/>
      </c>
      <c r="BA115" s="242">
        <f>IF(AU116=BA116,BA116,AU116)</f>
        <v/>
      </c>
      <c r="BB115" s="245">
        <f>IF(AT116=BD116,BB116,BB116&amp;" → "&amp;TEXT(BC116,"dd/mm/aaaa")&amp;".- "&amp;AT116)</f>
        <v/>
      </c>
      <c r="BC115" s="247">
        <f>IF(AX116=BD116,BC116,NOW())</f>
        <v/>
      </c>
      <c r="BD115" s="246">
        <f>IF(AT116=BD116,BD116,AT116)</f>
        <v/>
      </c>
    </row>
    <row r="116" customFormat="1" s="121">
      <c r="A116" s="82" t="inlineStr">
        <is>
          <t>0116-2026</t>
        </is>
      </c>
      <c r="B116" s="99" t="n">
        <v>8244</v>
      </c>
      <c r="C116" s="124" t="inlineStr">
        <is>
          <t>Benjamin Villarreal Cifuentes</t>
        </is>
      </c>
      <c r="D116" s="82" t="inlineStr">
        <is>
          <t>KR</t>
        </is>
      </c>
      <c r="E116" s="82" t="n">
        <v>29</v>
      </c>
      <c r="F116" s="82" t="inlineStr">
        <is>
          <t>A</t>
        </is>
      </c>
      <c r="G116" s="82" t="n"/>
      <c r="H116" s="82" t="n">
        <v>39</v>
      </c>
      <c r="I116" s="82" t="n"/>
      <c r="J116" s="82" t="inlineStr">
        <is>
          <t>SUR</t>
        </is>
      </c>
      <c r="K116" s="82" t="n">
        <v>34</v>
      </c>
      <c r="L116" s="82" t="n"/>
      <c r="M116" s="82" t="inlineStr">
        <is>
          <t>Apto 605</t>
        </is>
      </c>
      <c r="N116" s="76">
        <f>CONCATENATE(D117," ",E117," ",F117," ",G117," ",H117," ",I117, " ",J117, " ",K117," ",L117," ",M117)</f>
        <v/>
      </c>
      <c r="O116" s="82" t="n">
        <v>72151149</v>
      </c>
      <c r="P116" s="82" t="inlineStr">
        <is>
          <t>3790520-3113847985</t>
        </is>
      </c>
      <c r="Q116" s="174" t="inlineStr">
        <is>
          <t>benjamin.villarreal@gmail.com</t>
        </is>
      </c>
      <c r="R116" s="82" t="n"/>
      <c r="S116" s="126" t="n"/>
      <c r="T116" s="127" t="n"/>
      <c r="U116" s="127" t="n"/>
      <c r="V116" s="127" t="n"/>
      <c r="W116" s="127" t="n"/>
      <c r="X116" s="127" t="n"/>
      <c r="Y116" s="127" t="n"/>
      <c r="Z116" s="127" t="n"/>
      <c r="AA116" s="127" t="n"/>
      <c r="AB116" s="127" t="n"/>
      <c r="AC116" s="76">
        <f>CONCATENATE(S117," ",T117,U117," ",V117," ",W117," ",X117," ",Y117," ",Z117," ",AA117," ",AB117)</f>
        <v/>
      </c>
      <c r="AD116" s="82" t="n"/>
      <c r="AE116" s="82" t="n"/>
      <c r="AF116" s="82" t="n"/>
      <c r="AG116" s="82" t="n"/>
      <c r="AH116" s="82" t="inlineStr">
        <is>
          <t>FAUNA DOMÉSTICA</t>
        </is>
      </c>
      <c r="AI116" s="82" t="inlineStr">
        <is>
          <t xml:space="preserve">Permiso de tenencia de caninos de manejo especial </t>
        </is>
      </c>
      <c r="AJ116" s="96" t="inlineStr">
        <is>
          <t>San José</t>
        </is>
      </c>
      <c r="AK116" s="201">
        <f>VLOOKUP(AJ117,Hoja5!$H$1:$I$46,2,FALSE)</f>
        <v/>
      </c>
      <c r="AL116" s="110" t="n">
        <v>46064</v>
      </c>
      <c r="AM116" s="92" t="n">
        <v>46066</v>
      </c>
      <c r="AN116" s="101">
        <f>+AM117-AL117</f>
        <v/>
      </c>
      <c r="AO116" s="100" t="n">
        <v>46066</v>
      </c>
      <c r="AP116" s="101" t="inlineStr">
        <is>
          <t>Auto de archivo</t>
        </is>
      </c>
      <c r="AQ116" s="101" t="inlineStr">
        <is>
          <t>Juan Carlos Sánchez Vargas</t>
        </is>
      </c>
      <c r="AR116" s="227" t="n"/>
      <c r="AS116" s="119" t="n"/>
      <c r="AT116" s="124" t="inlineStr">
        <is>
          <t>Archivado</t>
        </is>
      </c>
      <c r="AU116" s="276" t="inlineStr">
        <is>
          <t>Jenifer Zapata Castro</t>
        </is>
      </c>
      <c r="AV116" s="82" t="n"/>
      <c r="AW116" s="102">
        <f>IF(OR(AND(TODAY()-AL117&lt;10,AV117="PQRS"),AND(TODAY()-AO117&lt;90,AV117="Persuasivo")),1,IF(AND(10&lt;=TODAY()-AL117,TODAY()-AL117&lt;15,AV117="PQRS"),2,IF(OR(AND(15&lt;=TODAY()-AL117,AV117="PQRS"),AND(90&lt;=TODAY()-AO117,AV117="Persuasivo")),3,"")))</f>
        <v/>
      </c>
      <c r="AX116" s="96" t="inlineStr">
        <is>
          <t>Registro de mascotas</t>
        </is>
      </c>
      <c r="AY116" s="239">
        <f>IF(AU117=BA117,AY117,AY117&amp;" → "&amp;TEXT(AZ117,"dd/mm/aaaa")&amp;".- "&amp;AU117)</f>
        <v/>
      </c>
      <c r="AZ116" s="237">
        <f>IF(AU117=BA117,AZ117,NOW())</f>
        <v/>
      </c>
      <c r="BA116" s="242">
        <f>IF(AU117=BA117,BA117,AU117)</f>
        <v/>
      </c>
      <c r="BB116" s="245">
        <f>IF(AT117=BD117,BB117,BB117&amp;" → "&amp;TEXT(BC117,"dd/mm/aaaa")&amp;".- "&amp;AT117)</f>
        <v/>
      </c>
      <c r="BC116" s="247">
        <f>IF(AX117=BD117,BC117,NOW())</f>
        <v/>
      </c>
      <c r="BD116" s="246">
        <f>IF(AT117=BD117,BD117,AT117)</f>
        <v/>
      </c>
    </row>
    <row r="117" customFormat="1" s="121">
      <c r="A117" s="82" t="inlineStr">
        <is>
          <t>0117-2026</t>
        </is>
      </c>
      <c r="B117" s="99" t="n">
        <v>8245</v>
      </c>
      <c r="C117" s="124" t="inlineStr">
        <is>
          <t xml:space="preserve">Alfonso Muñeton </t>
        </is>
      </c>
      <c r="D117" s="82" t="inlineStr">
        <is>
          <t>KR</t>
        </is>
      </c>
      <c r="E117" s="82" t="n">
        <v>47</v>
      </c>
      <c r="F117" s="82" t="inlineStr">
        <is>
          <t>A</t>
        </is>
      </c>
      <c r="G117" s="82" t="n"/>
      <c r="H117" s="82" t="n">
        <v>39</v>
      </c>
      <c r="I117" s="82" t="n"/>
      <c r="J117" s="82" t="inlineStr">
        <is>
          <t>SUR</t>
        </is>
      </c>
      <c r="K117" s="82" t="n">
        <v>4</v>
      </c>
      <c r="L117" s="82" t="n"/>
      <c r="M117" s="82" t="n"/>
      <c r="N117" s="76">
        <f>CONCATENATE(D118," ",E118," ",F118," ",G118," ",H118," ",I118, " ",J118, " ",K118," ",L118," ",M118)</f>
        <v/>
      </c>
      <c r="O117" s="82" t="n">
        <v>70978412</v>
      </c>
      <c r="P117" s="94" t="n">
        <v>3104195431</v>
      </c>
      <c r="Q117" s="229" t="inlineStr">
        <is>
          <t>alfonsomuñeton25@gmail.com</t>
        </is>
      </c>
      <c r="R117" s="82" t="n"/>
      <c r="S117" s="126" t="n"/>
      <c r="T117" s="127" t="n"/>
      <c r="U117" s="127" t="n"/>
      <c r="V117" s="127" t="n"/>
      <c r="W117" s="127" t="n"/>
      <c r="X117" s="127" t="n"/>
      <c r="Y117" s="127" t="n"/>
      <c r="Z117" s="127" t="n"/>
      <c r="AA117" s="127" t="n"/>
      <c r="AB117" s="127" t="n"/>
      <c r="AC117" s="76">
        <f>CONCATENATE(S118," ",T118,U118," ",V118," ",W118," ",X118," ",Y118," ",Z118," ",AA118," ",AB118)</f>
        <v/>
      </c>
      <c r="AD117" s="82" t="n"/>
      <c r="AE117" s="82" t="n"/>
      <c r="AF117" s="82" t="n"/>
      <c r="AG117" s="82" t="n"/>
      <c r="AH117" s="82" t="inlineStr">
        <is>
          <t>FAUNA DOMÉSTICA</t>
        </is>
      </c>
      <c r="AI117" s="82" t="inlineStr">
        <is>
          <t xml:space="preserve">Permiso de tenencia de caninos de manejo especial </t>
        </is>
      </c>
      <c r="AJ117" s="96" t="inlineStr">
        <is>
          <t>Alcalá</t>
        </is>
      </c>
      <c r="AK117" s="201">
        <f>VLOOKUP(AJ118,Hoja5!$H$1:$I$46,2,FALSE)</f>
        <v/>
      </c>
      <c r="AL117" s="110" t="n">
        <v>46064</v>
      </c>
      <c r="AM117" s="92" t="n">
        <v>46066</v>
      </c>
      <c r="AN117" s="101">
        <f>+AM118-AL118</f>
        <v/>
      </c>
      <c r="AO117" s="100" t="n">
        <v>46066</v>
      </c>
      <c r="AP117" s="101" t="inlineStr">
        <is>
          <t>Auto de archivo</t>
        </is>
      </c>
      <c r="AQ117" s="101" t="inlineStr">
        <is>
          <t>Juan Carlos Sánchez Vargas</t>
        </is>
      </c>
      <c r="AR117" s="227" t="n"/>
      <c r="AS117" s="119" t="n"/>
      <c r="AT117" s="124" t="inlineStr">
        <is>
          <t>Archivado</t>
        </is>
      </c>
      <c r="AU117" s="276" t="inlineStr">
        <is>
          <t>Jenifer Zapata Castro</t>
        </is>
      </c>
      <c r="AV117" s="82" t="n"/>
      <c r="AW117" s="102">
        <f>IF(OR(AND(TODAY()-AL118&lt;10,AV118="PQRS"),AND(TODAY()-AO118&lt;90,AV118="Persuasivo")),1,IF(AND(10&lt;=TODAY()-AL118,TODAY()-AL118&lt;15,AV118="PQRS"),2,IF(OR(AND(15&lt;=TODAY()-AL118,AV118="PQRS"),AND(90&lt;=TODAY()-AO118,AV118="Persuasivo")),3,"")))</f>
        <v/>
      </c>
      <c r="AX117" s="96" t="inlineStr">
        <is>
          <t>Registro de mascotas</t>
        </is>
      </c>
      <c r="AY117" s="239">
        <f>IF(AU118=BA118,AY118,AY118&amp;" → "&amp;TEXT(AZ118,"dd/mm/aaaa")&amp;".- "&amp;AU118)</f>
        <v/>
      </c>
      <c r="AZ117" s="237">
        <f>IF(AU118=BA118,AZ118,NOW())</f>
        <v/>
      </c>
      <c r="BA117" s="242">
        <f>IF(AU118=BA118,BA118,AU118)</f>
        <v/>
      </c>
      <c r="BB117" s="245">
        <f>IF(AT118=BD118,BB118,BB118&amp;" → "&amp;TEXT(BC118,"dd/mm/aaaa")&amp;".- "&amp;AT118)</f>
        <v/>
      </c>
      <c r="BC117" s="247">
        <f>IF(AX118=BD118,BC118,NOW())</f>
        <v/>
      </c>
      <c r="BD117" s="246">
        <f>IF(AT118=BD118,BD118,AT118)</f>
        <v/>
      </c>
    </row>
    <row r="118" ht="20.25" customHeight="1">
      <c r="A118" s="82" t="inlineStr">
        <is>
          <t>0118-2026</t>
        </is>
      </c>
      <c r="B118" s="99" t="n">
        <v>8366</v>
      </c>
      <c r="C118" s="124" t="inlineStr">
        <is>
          <t>Comunidad</t>
        </is>
      </c>
      <c r="D118" s="82" t="n"/>
      <c r="E118" s="82" t="n"/>
      <c r="F118" s="82" t="n"/>
      <c r="G118" s="82" t="n"/>
      <c r="H118" s="82" t="n"/>
      <c r="I118" s="82" t="n"/>
      <c r="J118" s="82" t="n"/>
      <c r="K118" s="82" t="n"/>
      <c r="L118" s="82" t="n"/>
      <c r="M118" s="82" t="n"/>
      <c r="N118" s="76">
        <f>CONCATENATE(D119," ",E119," ",F119," ",G119," ",H119," ",I119, " ",J119, " ",K119," ",L119," ",M119)</f>
        <v/>
      </c>
      <c r="O118" s="82" t="n"/>
      <c r="P118" s="82" t="n"/>
      <c r="Q118" s="82" t="inlineStr">
        <is>
          <t>mailto:alfonsomuñeton25@gmail.com</t>
        </is>
      </c>
      <c r="R118" s="82" t="inlineStr">
        <is>
          <t>Por Determinar</t>
        </is>
      </c>
      <c r="S118" s="126" t="inlineStr">
        <is>
          <t>CL</t>
        </is>
      </c>
      <c r="T118" s="127" t="n">
        <v>37</v>
      </c>
      <c r="U118" s="127" t="inlineStr">
        <is>
          <t>B</t>
        </is>
      </c>
      <c r="V118" s="127" t="inlineStr">
        <is>
          <t>SUR</t>
        </is>
      </c>
      <c r="W118" s="127" t="n">
        <v>27</v>
      </c>
      <c r="X118" s="127" t="inlineStr">
        <is>
          <t>D</t>
        </is>
      </c>
      <c r="Y118" s="127" t="n"/>
      <c r="Z118" s="127" t="n">
        <v>56</v>
      </c>
      <c r="AA118" s="127" t="n"/>
      <c r="AB118" s="127" t="inlineStr">
        <is>
          <t>Int 115 Ramal 3</t>
        </is>
      </c>
      <c r="AC118" s="76">
        <f>CONCATENATE(S119," ",T119,U119," ",V119," ",W119," ",X119," ",Y119," ",Z119," ",AA119," ",AB119)</f>
        <v/>
      </c>
      <c r="AD118" s="82" t="n"/>
      <c r="AE118" s="82" t="n"/>
      <c r="AF118" s="82" t="n"/>
      <c r="AG118" s="82" t="n"/>
      <c r="AH118" s="82" t="inlineStr">
        <is>
          <t>FLORA</t>
        </is>
      </c>
      <c r="AI118" s="82" t="inlineStr">
        <is>
          <t xml:space="preserve">Aprovechamiento forestal sin permisos </t>
        </is>
      </c>
      <c r="AJ118" s="96" t="inlineStr">
        <is>
          <t>Loma de las Brujas</t>
        </is>
      </c>
      <c r="AK118" s="201">
        <f>VLOOKUP(AJ119,Hoja5!$H$1:$I$46,2,FALSE)</f>
        <v/>
      </c>
      <c r="AL118" s="110" t="n">
        <v>46064</v>
      </c>
      <c r="AM118" s="92" t="n">
        <v>46064</v>
      </c>
      <c r="AN118" s="101">
        <f>+AM119-AL119</f>
        <v/>
      </c>
      <c r="AO118" s="100" t="n">
        <v>46064</v>
      </c>
      <c r="AP118" s="101" t="inlineStr">
        <is>
          <t>Visitas patrulleros</t>
        </is>
      </c>
      <c r="AQ118" s="101" t="inlineStr">
        <is>
          <t>Olver Puerta Garcia</t>
        </is>
      </c>
      <c r="AR118" s="227" t="n"/>
      <c r="AS118" s="119" t="n"/>
      <c r="AT118" s="124" t="inlineStr">
        <is>
          <t>Informe técnico</t>
        </is>
      </c>
      <c r="AU118" s="94" t="inlineStr">
        <is>
          <t>Olver Puerta Garcia</t>
        </is>
      </c>
      <c r="AV118" s="82" t="n"/>
      <c r="AW118" s="102">
        <f>IF(OR(AND(TODAY()-AL119&lt;10,AV119="PQRS"),AND(TODAY()-AO119&lt;90,AV119="Persuasivo")),1,IF(AND(10&lt;=TODAY()-AL119,TODAY()-AL119&lt;15,AV119="PQRS"),2,IF(OR(AND(15&lt;=TODAY()-AL119,AV119="PQRS"),AND(90&lt;=TODAY()-AO119,AV119="Persuasivo")),3,"")))</f>
        <v/>
      </c>
      <c r="AX118" s="96" t="n"/>
      <c r="AY118" s="239">
        <f>IF(AU119=BA119,AY119,AY119&amp;" → "&amp;TEXT(AZ119,"dd/mm/aaaa")&amp;".- "&amp;AU119)</f>
        <v/>
      </c>
      <c r="AZ118" s="237">
        <f>IF(AU119=BA119,AZ119,NOW())</f>
        <v/>
      </c>
      <c r="BA118" s="242">
        <f>IF(AU119=BA119,BA119,AU119)</f>
        <v/>
      </c>
      <c r="BB118" s="245">
        <f>IF(AT119=BD119,BB119,BB119&amp;" → "&amp;TEXT(BC119,"dd/mm/aaaa")&amp;".- "&amp;AT119)</f>
        <v/>
      </c>
      <c r="BC118" s="247">
        <f>IF(AX119=BD119,BC119,NOW())</f>
        <v/>
      </c>
      <c r="BD118" s="246">
        <f>IF(AT119=BD119,BD119,AT119)</f>
        <v/>
      </c>
    </row>
    <row r="119">
      <c r="A119" s="82" t="inlineStr">
        <is>
          <t>0119-2026</t>
        </is>
      </c>
      <c r="B119" s="99" t="n">
        <v>7991</v>
      </c>
      <c r="C119" s="124" t="inlineStr">
        <is>
          <t>Emilce Tirado Betancur</t>
        </is>
      </c>
      <c r="D119" s="82" t="inlineStr">
        <is>
          <t>CL</t>
        </is>
      </c>
      <c r="E119" s="82" t="n">
        <v>39</v>
      </c>
      <c r="F119" s="82" t="inlineStr">
        <is>
          <t>B</t>
        </is>
      </c>
      <c r="G119" s="82" t="inlineStr">
        <is>
          <t>SUR</t>
        </is>
      </c>
      <c r="H119" s="82" t="n">
        <v>37</v>
      </c>
      <c r="I119" s="82" t="n"/>
      <c r="J119" s="82" t="n"/>
      <c r="K119" s="82" t="n">
        <v>44</v>
      </c>
      <c r="L119" s="82" t="n"/>
      <c r="M119" s="82" t="n"/>
      <c r="N119" s="76">
        <f>CONCATENATE(D120," ",E120," ",F120," ",G120," ",H120," ",I120, " ",J120, " ",K120," ",L120," ",M120)</f>
        <v/>
      </c>
      <c r="O119" s="82" t="n">
        <v>32336411</v>
      </c>
      <c r="P119" s="82" t="n">
        <v>3053285788</v>
      </c>
      <c r="Q119" s="82" t="n"/>
      <c r="R119" s="82" t="inlineStr">
        <is>
          <t>Eunice Alvarez</t>
        </is>
      </c>
      <c r="S119" s="82" t="inlineStr">
        <is>
          <t>CL</t>
        </is>
      </c>
      <c r="T119" s="82" t="n">
        <v>39</v>
      </c>
      <c r="U119" s="82" t="inlineStr">
        <is>
          <t>B</t>
        </is>
      </c>
      <c r="V119" s="82" t="inlineStr">
        <is>
          <t>SUR</t>
        </is>
      </c>
      <c r="W119" s="82" t="n">
        <v>37</v>
      </c>
      <c r="X119" s="82" t="n"/>
      <c r="Y119" s="82" t="n"/>
      <c r="Z119" s="82" t="n">
        <v>39</v>
      </c>
      <c r="AA119" s="82" t="n"/>
      <c r="AB119" s="82" t="n"/>
      <c r="AC119" s="76">
        <f>CONCATENATE(S120," ",T120," ",U120," ",V120," ",W120," ",X120, " ",Y120, " ",Z120," ",AA120," ",AB120)</f>
        <v/>
      </c>
      <c r="AD119" s="82" t="n"/>
      <c r="AE119" s="82" t="n">
        <v>3103876102</v>
      </c>
      <c r="AF119" s="82" t="n"/>
      <c r="AG119" s="82" t="n"/>
      <c r="AH119" s="82" t="inlineStr">
        <is>
          <t>FLORA</t>
        </is>
      </c>
      <c r="AI119" s="82" t="inlineStr">
        <is>
          <t>Afectaciones a la propiedad por arboles o vegetación</t>
        </is>
      </c>
      <c r="AJ119" s="96" t="inlineStr">
        <is>
          <t>Mesa</t>
        </is>
      </c>
      <c r="AK119" s="201">
        <f>VLOOKUP(AJ120,Hoja5!$H$1:$I$46,2,FALSE)</f>
        <v/>
      </c>
      <c r="AL119" s="110" t="n">
        <v>46063</v>
      </c>
      <c r="AM119" s="92" t="n">
        <v>46065</v>
      </c>
      <c r="AN119" s="101">
        <f>+AM120-AL120</f>
        <v/>
      </c>
      <c r="AO119" s="100" t="n">
        <v>46074</v>
      </c>
      <c r="AP119" s="101" t="inlineStr">
        <is>
          <t>Auto de archivo</t>
        </is>
      </c>
      <c r="AQ119" s="101" t="inlineStr">
        <is>
          <t>Juan Carlos Sánchez Vargas</t>
        </is>
      </c>
      <c r="AR119" s="227" t="n"/>
      <c r="AS119" s="119" t="n"/>
      <c r="AT119" s="124" t="inlineStr">
        <is>
          <t>Archivado</t>
        </is>
      </c>
      <c r="AU119" s="276" t="inlineStr">
        <is>
          <t>Jenifer Zapata Castro</t>
        </is>
      </c>
      <c r="AV119" s="82" t="n"/>
      <c r="AW119" s="102">
        <f>IF(OR(AND(TODAY()-AL120&lt;10,AV120="PQRS"),AND(TODAY()-AO120&lt;90,AV120="Persuasivo")),1,IF(AND(10&lt;=TODAY()-AL120,TODAY()-AL120&lt;15,AV120="PQRS"),2,IF(OR(AND(15&lt;=TODAY()-AL120,AV120="PQRS"),AND(90&lt;=TODAY()-AO120,AV120="Persuasivo")),3,"")))</f>
        <v/>
      </c>
      <c r="AX119" s="96" t="n"/>
      <c r="AY119" s="239">
        <f>IF(AU120=BA120,AY120,AY120&amp;" → "&amp;TEXT(AZ120,"dd/mm/aaaa")&amp;".- "&amp;AU120)</f>
        <v/>
      </c>
      <c r="AZ119" s="237">
        <f>IF(AU120=BA120,AZ120,NOW())</f>
        <v/>
      </c>
      <c r="BA119" s="242">
        <f>IF(AU120=BA120,BA120,AU120)</f>
        <v/>
      </c>
      <c r="BB119" s="245">
        <f>IF(AT120=BD120,BB120,BB120&amp;" → "&amp;TEXT(BC120,"dd/mm/aaaa")&amp;".- "&amp;AT120)</f>
        <v/>
      </c>
      <c r="BC119" s="247">
        <f>IF(AX120=BD120,BC120,NOW())</f>
        <v/>
      </c>
      <c r="BD119" s="246">
        <f>IF(AT120=BD120,BD120,AT120)</f>
        <v/>
      </c>
    </row>
    <row r="120" customFormat="1" s="121">
      <c r="A120" s="82" t="inlineStr">
        <is>
          <t>0120-2026</t>
        </is>
      </c>
      <c r="B120" s="99" t="n">
        <v>1926</v>
      </c>
      <c r="C120" s="124" t="inlineStr">
        <is>
          <t>Comunidad</t>
        </is>
      </c>
      <c r="D120" s="82" t="n"/>
      <c r="E120" s="82" t="n"/>
      <c r="F120" s="82" t="n"/>
      <c r="G120" s="82" t="n"/>
      <c r="H120" s="82" t="n"/>
      <c r="I120" s="82" t="n"/>
      <c r="J120" s="82" t="n"/>
      <c r="K120" s="82" t="n"/>
      <c r="L120" s="82" t="n"/>
      <c r="M120" s="82" t="n"/>
      <c r="N120" s="76">
        <f>CONCATENATE(D121," ",E121," ",F121," ",G121," ",H121," ",I121, " ",J121, " ",K121," ",L121," ",M121)</f>
        <v/>
      </c>
      <c r="O120" s="82" t="n"/>
      <c r="P120" s="82" t="n"/>
      <c r="Q120" s="82" t="n"/>
      <c r="R120" s="82" t="inlineStr">
        <is>
          <t>Maria Eugenia Arenas</t>
        </is>
      </c>
      <c r="S120" s="126" t="inlineStr">
        <is>
          <t>KR</t>
        </is>
      </c>
      <c r="T120" s="169" t="n">
        <v>39</v>
      </c>
      <c r="U120" s="127" t="n"/>
      <c r="V120" s="127" t="n"/>
      <c r="W120" s="127" t="n">
        <v>46</v>
      </c>
      <c r="X120" s="127" t="inlineStr">
        <is>
          <t>F</t>
        </is>
      </c>
      <c r="Y120" s="127" t="inlineStr">
        <is>
          <t>SUR</t>
        </is>
      </c>
      <c r="Z120" s="127" t="n">
        <v>4</v>
      </c>
      <c r="AA120" s="127" t="n"/>
      <c r="AB120" s="127" t="n"/>
      <c r="AC120" s="76">
        <f>CONCATENATE(S121," ",T121,U121," ",V121," ",W121," ",X121," ",Y121," ",Z121," ",AA121," ",AB121)</f>
        <v/>
      </c>
      <c r="AD120" s="82" t="n"/>
      <c r="AE120" s="82" t="n"/>
      <c r="AF120" s="82" t="n"/>
      <c r="AG120" s="82" t="n"/>
      <c r="AH120" s="82" t="inlineStr">
        <is>
          <t>FAUNA DOMÉSTICA</t>
        </is>
      </c>
      <c r="AI120" s="82" t="inlineStr">
        <is>
          <t>Tenencia inadecuada de animales de compañía</t>
        </is>
      </c>
      <c r="AJ120" s="96" t="inlineStr">
        <is>
          <t>El Trianón</t>
        </is>
      </c>
      <c r="AK120" s="201">
        <f>VLOOKUP(AJ121,Hoja5!$H$1:$I$46,2,FALSE)</f>
        <v/>
      </c>
      <c r="AL120" s="110" t="n">
        <v>46038</v>
      </c>
      <c r="AM120" s="100" t="n">
        <v>46045</v>
      </c>
      <c r="AN120" s="101">
        <f>+AM121-AL121</f>
        <v/>
      </c>
      <c r="AO120" s="100" t="n">
        <v>46064</v>
      </c>
      <c r="AP120" s="101" t="inlineStr">
        <is>
          <t>Auto de archivo</t>
        </is>
      </c>
      <c r="AQ120" s="101" t="inlineStr">
        <is>
          <t>Juan Carlos Sánchez Vargas</t>
        </is>
      </c>
      <c r="AR120" s="227" t="n"/>
      <c r="AS120" s="119" t="n"/>
      <c r="AT120" s="124" t="inlineStr">
        <is>
          <t>Archivado</t>
        </is>
      </c>
      <c r="AU120" s="276" t="inlineStr">
        <is>
          <t>Jenifer Zapata Castro</t>
        </is>
      </c>
      <c r="AV120" s="82" t="n"/>
      <c r="AW120" s="102">
        <f>IF(OR(AND(TODAY()-AL121&lt;10,AV121="PQRS"),AND(TODAY()-AO121&lt;90,AV121="Persuasivo")),1,IF(AND(10&lt;=TODAY()-AL121,TODAY()-AL121&lt;15,AV121="PQRS"),2,IF(OR(AND(15&lt;=TODAY()-AL121,AV121="PQRS"),AND(90&lt;=TODAY()-AO121,AV121="Persuasivo")),3,"")))</f>
        <v/>
      </c>
      <c r="AX120" s="96" t="n"/>
      <c r="AY120" s="239">
        <f>IF(AU121=BA121,AY121,AY121&amp;" → "&amp;TEXT(AZ121,"dd/mm/aaaa")&amp;".- "&amp;AU121)</f>
        <v/>
      </c>
      <c r="AZ120" s="237">
        <f>IF(AU121=BA121,AZ121,NOW())</f>
        <v/>
      </c>
      <c r="BA120" s="242">
        <f>IF(AU121=BA121,BA121,AU121)</f>
        <v/>
      </c>
      <c r="BB120" s="245">
        <f>IF(AT121=BD121,BB121,BB121&amp;" → "&amp;TEXT(BC121,"dd/mm/aaaa")&amp;".- "&amp;AT121)</f>
        <v/>
      </c>
      <c r="BC120" s="247">
        <f>IF(AX121=BD121,BC121,NOW())</f>
        <v/>
      </c>
      <c r="BD120" s="246">
        <f>IF(AT121=BD121,BD121,AT121)</f>
        <v/>
      </c>
    </row>
    <row r="121" customFormat="1" s="121">
      <c r="A121" s="82" t="inlineStr">
        <is>
          <t>0121-2026</t>
        </is>
      </c>
      <c r="B121" s="99" t="n">
        <v>7822</v>
      </c>
      <c r="C121" s="105" t="inlineStr">
        <is>
          <t>Anonimo</t>
        </is>
      </c>
      <c r="D121" s="82" t="n"/>
      <c r="E121" s="82" t="n"/>
      <c r="F121" s="82" t="n"/>
      <c r="G121" s="82" t="n"/>
      <c r="H121" s="82" t="n"/>
      <c r="I121" s="82" t="n"/>
      <c r="J121" s="82" t="n"/>
      <c r="K121" s="82" t="n"/>
      <c r="L121" s="82" t="n"/>
      <c r="M121" s="82" t="n"/>
      <c r="N121" s="76">
        <f>CONCATENATE(D122," ",E122," ",F122," ",G122," ",H122," ",I122, " ",J122, " ",K122," ",L122," ",M122)</f>
        <v/>
      </c>
      <c r="O121" s="82" t="n"/>
      <c r="P121" s="82" t="n"/>
      <c r="Q121" s="82" t="n"/>
      <c r="R121" s="82" t="inlineStr">
        <is>
          <t>Vehiculo STE 251</t>
        </is>
      </c>
      <c r="S121" s="126" t="n"/>
      <c r="T121" s="127" t="inlineStr">
        <is>
          <t>Frente unidad PUebla</t>
        </is>
      </c>
      <c r="U121" s="127" t="n"/>
      <c r="V121" s="127" t="n"/>
      <c r="W121" s="127" t="n"/>
      <c r="X121" s="127" t="n"/>
      <c r="Y121" s="127" t="n"/>
      <c r="Z121" s="127" t="n"/>
      <c r="AA121" s="127" t="n"/>
      <c r="AB121" s="127" t="n"/>
      <c r="AC121" s="76">
        <f>CONCATENATE(S122," ",T122,U122," ",V122," ",W122," ",X122," ",Y122," ",Z122," ",AA122," ",AB122)</f>
        <v/>
      </c>
      <c r="AD121" s="82" t="n"/>
      <c r="AE121" s="82" t="n"/>
      <c r="AF121" s="82" t="n"/>
      <c r="AG121" s="82" t="n"/>
      <c r="AH121" s="82" t="inlineStr">
        <is>
          <t>RESIDUOS SOLIDOS</t>
        </is>
      </c>
      <c r="AI121" s="82" t="inlineStr">
        <is>
          <t xml:space="preserve">Acumulación de escombros en el espacio publico </t>
        </is>
      </c>
      <c r="AJ121" s="96" t="inlineStr">
        <is>
          <t>El Esmeraldal</t>
        </is>
      </c>
      <c r="AK121" s="201">
        <f>VLOOKUP(AJ122,Hoja5!$H$1:$I$46,2,FALSE)</f>
        <v/>
      </c>
      <c r="AL121" s="110" t="n">
        <v>46063</v>
      </c>
      <c r="AM121" s="92" t="n">
        <v>46063</v>
      </c>
      <c r="AN121" s="101">
        <f>+AM122-AL122</f>
        <v/>
      </c>
      <c r="AO121" s="271" t="n">
        <v>46071</v>
      </c>
      <c r="AP121" s="101" t="inlineStr">
        <is>
          <t>Auto de archivo</t>
        </is>
      </c>
      <c r="AQ121" s="101" t="inlineStr">
        <is>
          <t>Juan Carlos Sánchez Vargas</t>
        </is>
      </c>
      <c r="AR121" s="280" t="n">
        <v>895</v>
      </c>
      <c r="AS121" s="268" t="n"/>
      <c r="AT121" s="286" t="inlineStr">
        <is>
          <t>Archivado</t>
        </is>
      </c>
      <c r="AU121" s="276" t="inlineStr">
        <is>
          <t>Jenifer Zapata Castro</t>
        </is>
      </c>
      <c r="AV121" s="82" t="n"/>
      <c r="AW121" s="102">
        <f>IF(OR(AND(TODAY()-AL122&lt;10,AV122="PQRS"),AND(TODAY()-AO122&lt;90,AV122="Persuasivo")),1,IF(AND(10&lt;=TODAY()-AL122,TODAY()-AL122&lt;15,AV122="PQRS"),2,IF(OR(AND(15&lt;=TODAY()-AL122,AV122="PQRS"),AND(90&lt;=TODAY()-AO122,AV122="Persuasivo")),3,"")))</f>
        <v/>
      </c>
      <c r="AX121" s="96" t="n"/>
      <c r="AY121" s="239">
        <f>IF(AU122=BA122,AY122,AY122&amp;" → "&amp;TEXT(AZ122,"dd/mm/aaaa")&amp;".- "&amp;AU122)</f>
        <v/>
      </c>
      <c r="AZ121" s="237">
        <f>IF(AU122=BA122,AZ122,NOW())</f>
        <v/>
      </c>
      <c r="BA121" s="242">
        <f>IF(AU122=BA122,BA122,AU122)</f>
        <v/>
      </c>
      <c r="BB121" s="245">
        <f>IF(AT122=BD122,BB122,BB122&amp;" → "&amp;TEXT(BC122,"dd/mm/aaaa")&amp;".- "&amp;AT122)</f>
        <v/>
      </c>
      <c r="BC121" s="247">
        <f>IF(AX122=BD122,BC122,NOW())</f>
        <v/>
      </c>
      <c r="BD121" s="246">
        <f>IF(AT122=BD122,BD122,AT122)</f>
        <v/>
      </c>
    </row>
    <row r="122">
      <c r="A122" s="82" t="inlineStr">
        <is>
          <t>0122-2026</t>
        </is>
      </c>
      <c r="B122" s="99" t="n">
        <v>7795</v>
      </c>
      <c r="C122" s="124" t="inlineStr">
        <is>
          <t>Liliana</t>
        </is>
      </c>
      <c r="D122" s="82" t="n"/>
      <c r="E122" s="82" t="n"/>
      <c r="F122" s="82" t="n"/>
      <c r="G122" s="82" t="n"/>
      <c r="H122" s="82" t="n"/>
      <c r="I122" s="82" t="n"/>
      <c r="J122" s="82" t="n"/>
      <c r="K122" s="82" t="n"/>
      <c r="L122" s="82" t="n"/>
      <c r="M122" s="82" t="n"/>
      <c r="N122" s="76">
        <f>CONCATENATE(D123," ",E123," ",F123," ",G123," ",H123," ",I123, " ",J123, " ",K123," ",L123," ",M123)</f>
        <v/>
      </c>
      <c r="O122" s="82" t="n"/>
      <c r="P122" s="82" t="n">
        <v>3136183567</v>
      </c>
      <c r="Q122" s="82" t="n"/>
      <c r="R122" s="82" t="inlineStr">
        <is>
          <t>Por determinar</t>
        </is>
      </c>
      <c r="S122" s="126" t="n"/>
      <c r="T122" s="127" t="n"/>
      <c r="U122" s="127" t="n"/>
      <c r="V122" s="127" t="n"/>
      <c r="W122" s="127" t="n"/>
      <c r="X122" s="127" t="n"/>
      <c r="Y122" s="127" t="n"/>
      <c r="Z122" s="127" t="n"/>
      <c r="AA122" s="127" t="n"/>
      <c r="AB122" s="169" t="n"/>
      <c r="AC122" s="76">
        <f>CONCATENATE(S123," ",T123,U123," ",V123," ",W123," ",X123," ",Y123," ",Z123," ",AA123," ",AB123)</f>
        <v/>
      </c>
      <c r="AD122" s="82" t="n"/>
      <c r="AE122" s="82" t="n"/>
      <c r="AF122" s="82" t="n"/>
      <c r="AG122" s="82" t="n"/>
      <c r="AH122" s="82" t="inlineStr">
        <is>
          <t>HÍDRICO</t>
        </is>
      </c>
      <c r="AI122" s="82" t="inlineStr">
        <is>
          <t>Descarga inadecuada de aguas residuales o sin cumplimiento de requisitos</t>
        </is>
      </c>
      <c r="AJ122" s="96" t="inlineStr">
        <is>
          <t>El Vallano</t>
        </is>
      </c>
      <c r="AK122" s="201">
        <f>VLOOKUP(AJ123,Hoja5!$H$1:$I$46,2,FALSE)</f>
        <v/>
      </c>
      <c r="AL122" s="110" t="n">
        <v>46063</v>
      </c>
      <c r="AM122" s="92" t="n"/>
      <c r="AN122" s="101">
        <f>+AM123-AL123</f>
        <v/>
      </c>
      <c r="AO122" s="100" t="n"/>
      <c r="AP122" s="101" t="inlineStr">
        <is>
          <t>Auto de archivo</t>
        </is>
      </c>
      <c r="AQ122" s="101" t="inlineStr">
        <is>
          <t>Juan Carlos Sánchez Vargas</t>
        </is>
      </c>
      <c r="AR122" s="227" t="n"/>
      <c r="AS122" s="119" t="n"/>
      <c r="AT122" s="124" t="inlineStr">
        <is>
          <t>Archivado</t>
        </is>
      </c>
      <c r="AU122" s="276" t="inlineStr">
        <is>
          <t>Jenifer Zapata Castro</t>
        </is>
      </c>
      <c r="AV122" s="82" t="n"/>
      <c r="AW122" s="102">
        <f>IF(OR(AND(TODAY()-AL123&lt;10,AV123="PQRS"),AND(TODAY()-AO123&lt;90,AV123="Persuasivo")),1,IF(AND(10&lt;=TODAY()-AL123,TODAY()-AL123&lt;15,AV123="PQRS"),2,IF(OR(AND(15&lt;=TODAY()-AL123,AV123="PQRS"),AND(90&lt;=TODAY()-AO123,AV123="Persuasivo")),3,"")))</f>
        <v/>
      </c>
      <c r="AX122" s="96" t="n"/>
      <c r="AY122" s="239">
        <f>IF(AU123=BA123,AY123,AY123&amp;" → "&amp;TEXT(AZ123,"dd/mm/aaaa")&amp;".- "&amp;AU123)</f>
        <v/>
      </c>
      <c r="AZ122" s="237">
        <f>IF(AU123=BA123,AZ123,NOW())</f>
        <v/>
      </c>
      <c r="BA122" s="242">
        <f>IF(AU123=BA123,BA123,AU123)</f>
        <v/>
      </c>
      <c r="BB122" s="245">
        <f>IF(AT123=BD123,BB123,BB123&amp;" → "&amp;TEXT(BC123,"dd/mm/aaaa")&amp;".- "&amp;AT123)</f>
        <v/>
      </c>
      <c r="BC122" s="247">
        <f>IF(AX123=BD123,BC123,NOW())</f>
        <v/>
      </c>
      <c r="BD122" s="246">
        <f>IF(AT123=BD123,BD123,AT123)</f>
        <v/>
      </c>
    </row>
    <row r="123">
      <c r="A123" s="82" t="inlineStr">
        <is>
          <t>0123-2026</t>
        </is>
      </c>
      <c r="B123" s="99" t="n">
        <v>4625</v>
      </c>
      <c r="C123" s="124" t="inlineStr">
        <is>
          <t>Comunidad</t>
        </is>
      </c>
      <c r="D123" s="82" t="n"/>
      <c r="E123" s="82" t="n"/>
      <c r="F123" s="82" t="n"/>
      <c r="G123" s="82" t="n"/>
      <c r="H123" s="82" t="n"/>
      <c r="I123" s="82" t="n"/>
      <c r="J123" s="82" t="n"/>
      <c r="K123" s="82" t="n"/>
      <c r="L123" s="82" t="n"/>
      <c r="M123" s="82" t="n"/>
      <c r="N123" s="76">
        <f>CONCATENATE(D124," ",E124," ",F124," ",G124," ",H124," ",I124, " ",J124, " ",K124," ",L124," ",M124)</f>
        <v/>
      </c>
      <c r="O123" s="82" t="n"/>
      <c r="P123" s="82" t="n"/>
      <c r="Q123" s="82" t="n"/>
      <c r="R123" s="82" t="inlineStr">
        <is>
          <t>Por determinar</t>
        </is>
      </c>
      <c r="S123" s="126" t="n"/>
      <c r="T123" s="127" t="n"/>
      <c r="U123" s="127" t="n"/>
      <c r="V123" s="127" t="n"/>
      <c r="W123" s="127" t="n"/>
      <c r="X123" s="127" t="n"/>
      <c r="Y123" s="127" t="n"/>
      <c r="Z123" s="127" t="n"/>
      <c r="AA123" s="127" t="n"/>
      <c r="AB123" s="169" t="n"/>
      <c r="AC123" s="76">
        <f>CONCATENATE(S124," ",T124,U124," ",V124," ",W124," ",X124," ",Y124," ",Z124," ",AA124," ",AB124)</f>
        <v/>
      </c>
      <c r="AD123" s="82" t="n"/>
      <c r="AE123" s="82" t="n"/>
      <c r="AF123" s="82" t="n"/>
      <c r="AG123" s="82" t="n"/>
      <c r="AH123" s="82" t="inlineStr">
        <is>
          <t>HÍDRICO</t>
        </is>
      </c>
      <c r="AI123" s="82" t="inlineStr">
        <is>
          <t>Descarga inadecuada de aguas residuales o sin cumplimiento de requisitos</t>
        </is>
      </c>
      <c r="AJ123" s="96" t="inlineStr">
        <is>
          <t>El Chingui</t>
        </is>
      </c>
      <c r="AK123" s="201">
        <f>VLOOKUP(AJ124,Hoja5!$H$1:$I$46,2,FALSE)</f>
        <v/>
      </c>
      <c r="AL123" s="110" t="n">
        <v>46051</v>
      </c>
      <c r="AM123" s="92" t="n">
        <v>46050</v>
      </c>
      <c r="AN123" s="101">
        <f>+AM124-AL124</f>
        <v/>
      </c>
      <c r="AO123" s="100" t="n">
        <v>46064</v>
      </c>
      <c r="AP123" s="101" t="inlineStr">
        <is>
          <t>Auto de archivo</t>
        </is>
      </c>
      <c r="AQ123" s="101" t="inlineStr">
        <is>
          <t>Juan Carlos Sánchez Vargas</t>
        </is>
      </c>
      <c r="AR123" s="227" t="n"/>
      <c r="AS123" s="119" t="n"/>
      <c r="AT123" s="124" t="inlineStr">
        <is>
          <t>Archivado</t>
        </is>
      </c>
      <c r="AU123" s="276" t="inlineStr">
        <is>
          <t>Jenifer Zapata Castro</t>
        </is>
      </c>
      <c r="AV123" s="82" t="n"/>
      <c r="AW123" s="102">
        <f>IF(OR(AND(TODAY()-AL124&lt;10,AV124="PQRS"),AND(TODAY()-AO124&lt;90,AV124="Persuasivo")),1,IF(AND(10&lt;=TODAY()-AL124,TODAY()-AL124&lt;15,AV124="PQRS"),2,IF(OR(AND(15&lt;=TODAY()-AL124,AV124="PQRS"),AND(90&lt;=TODAY()-AO124,AV124="Persuasivo")),3,"")))</f>
        <v/>
      </c>
      <c r="AX123" s="96" t="n"/>
      <c r="AY123" s="239">
        <f>IF(AU124=BA124,AY124,AY124&amp;" → "&amp;TEXT(AZ124,"dd/mm/aaaa")&amp;".- "&amp;AU124)</f>
        <v/>
      </c>
      <c r="AZ123" s="237">
        <f>IF(AU124=BA124,AZ124,NOW())</f>
        <v/>
      </c>
      <c r="BA123" s="242">
        <f>IF(AU124=BA124,BA124,AU124)</f>
        <v/>
      </c>
      <c r="BB123" s="245">
        <f>IF(AT124=BD124,BB124,BB124&amp;" → "&amp;TEXT(BC124,"dd/mm/aaaa")&amp;".- "&amp;AT124)</f>
        <v/>
      </c>
      <c r="BC123" s="247">
        <f>IF(AX124=BD124,BC124,NOW())</f>
        <v/>
      </c>
      <c r="BD123" s="246">
        <f>IF(AT124=BD124,BD124,AT124)</f>
        <v/>
      </c>
    </row>
    <row r="124">
      <c r="A124" s="82" t="inlineStr">
        <is>
          <t>0124-2026</t>
        </is>
      </c>
      <c r="B124" s="99" t="n">
        <v>8607</v>
      </c>
      <c r="C124" s="124" t="inlineStr">
        <is>
          <t>Comunidad</t>
        </is>
      </c>
      <c r="D124" s="82" t="n"/>
      <c r="E124" s="82" t="n"/>
      <c r="F124" s="82" t="n"/>
      <c r="G124" s="82" t="n"/>
      <c r="H124" s="82" t="n"/>
      <c r="I124" s="82" t="n"/>
      <c r="J124" s="82" t="n"/>
      <c r="K124" s="82" t="n"/>
      <c r="L124" s="82" t="n"/>
      <c r="M124" s="82" t="n"/>
      <c r="N124" s="76">
        <f>CONCATENATE(D125," ",E125," ",F125," ",G125," ",H125," ",I125, " ",J125, " ",K125," ",L125," ",M125)</f>
        <v/>
      </c>
      <c r="O124" s="82" t="n"/>
      <c r="P124" s="82" t="n"/>
      <c r="Q124" s="82" t="n"/>
      <c r="R124" s="82" t="inlineStr">
        <is>
          <t>Por Determinar</t>
        </is>
      </c>
      <c r="S124" s="82" t="n"/>
      <c r="T124" s="82" t="n"/>
      <c r="U124" s="82" t="n"/>
      <c r="V124" s="82" t="n"/>
      <c r="W124" s="82" t="n"/>
      <c r="X124" s="82" t="n"/>
      <c r="Y124" s="82" t="n"/>
      <c r="Z124" s="82" t="n"/>
      <c r="AA124" s="127" t="inlineStr">
        <is>
          <t>adelante  de las tapas por la via vieja,portada naranja</t>
        </is>
      </c>
      <c r="AB124" s="127" t="n"/>
      <c r="AC124" s="76">
        <f>CONCATENATE(S125," ",T125,U125," ",V125," ",W125," ",X125," ",Y125," ",Z125," ",AA125," ",AB125)</f>
        <v/>
      </c>
      <c r="AD124" s="82" t="n"/>
      <c r="AE124" s="82" t="n"/>
      <c r="AF124" s="82" t="n"/>
      <c r="AG124" s="82" t="n"/>
      <c r="AH124" s="82" t="inlineStr">
        <is>
          <t>RESIDUOS SOLIDOS</t>
        </is>
      </c>
      <c r="AI124" s="82" t="inlineStr">
        <is>
          <t>Disposición inadecuada de residuos sólidos en horas, dias y lugares no autorizados</t>
        </is>
      </c>
      <c r="AJ124" s="96" t="inlineStr">
        <is>
          <t>El Vallano</t>
        </is>
      </c>
      <c r="AK124" s="201">
        <f>VLOOKUP(AJ125,Hoja5!$H$1:$I$46,2,FALSE)</f>
        <v/>
      </c>
      <c r="AL124" s="110" t="n">
        <v>46065</v>
      </c>
      <c r="AM124" s="110" t="n">
        <v>46105</v>
      </c>
      <c r="AN124" s="101">
        <f>+AM125-AL125</f>
        <v/>
      </c>
      <c r="AO124" s="100" t="n">
        <v>46120</v>
      </c>
      <c r="AP124" s="101" t="inlineStr">
        <is>
          <t>Auto de archivo</t>
        </is>
      </c>
      <c r="AQ124" s="101" t="inlineStr">
        <is>
          <t>Juan Carlos Sánchez Vargas</t>
        </is>
      </c>
      <c r="AR124" s="227" t="n"/>
      <c r="AS124" s="119" t="n"/>
      <c r="AT124" s="124" t="inlineStr">
        <is>
          <t>Archivado</t>
        </is>
      </c>
      <c r="AU124" s="101" t="inlineStr">
        <is>
          <t>Jenifer Zapata Castro</t>
        </is>
      </c>
      <c r="AV124" s="82" t="n"/>
      <c r="AW124" s="102">
        <f>IF(OR(AND(TODAY()-AL125&lt;10,AV125="PQRS"),AND(TODAY()-AO125&lt;90,AV125="Persuasivo")),1,IF(AND(10&lt;=TODAY()-AL125,TODAY()-AL125&lt;15,AV125="PQRS"),2,IF(OR(AND(15&lt;=TODAY()-AL125,AV125="PQRS"),AND(90&lt;=TODAY()-AO125,AV125="Persuasivo")),3,"")))</f>
        <v/>
      </c>
      <c r="AX124" s="96" t="n"/>
      <c r="AY124" s="239">
        <f>IF(AU125=BA125,AY125,AY125&amp;" → "&amp;TEXT(AZ125,"dd/mm/aaaa")&amp;".- "&amp;AU125)</f>
        <v/>
      </c>
      <c r="AZ124" s="237">
        <f>IF(AU125=BA125,AZ125,NOW())</f>
        <v/>
      </c>
      <c r="BA124" s="242">
        <f>IF(AU125=BA125,BA125,AU125)</f>
        <v/>
      </c>
      <c r="BB124" s="245">
        <f>IF(AT125=BD125,BB125,BB125&amp;" → "&amp;TEXT(BC125,"dd/mm/aaaa")&amp;".- "&amp;AT125)</f>
        <v/>
      </c>
      <c r="BC124" s="247">
        <f>IF(AX125=BD125,BC125,NOW())</f>
        <v/>
      </c>
      <c r="BD124" s="246">
        <f>IF(AT125=BD125,BD125,AT125)</f>
        <v/>
      </c>
    </row>
    <row r="125" customFormat="1" s="121">
      <c r="A125" s="82" t="inlineStr">
        <is>
          <t>0125-2026</t>
        </is>
      </c>
      <c r="B125" s="99" t="n">
        <v>8877</v>
      </c>
      <c r="C125" s="124" t="inlineStr">
        <is>
          <t xml:space="preserve">Ruben Dario Garcia Alvarez </t>
        </is>
      </c>
      <c r="D125" s="76" t="inlineStr">
        <is>
          <t>CL</t>
        </is>
      </c>
      <c r="E125" s="76" t="n">
        <v>48</v>
      </c>
      <c r="F125" s="76" t="inlineStr">
        <is>
          <t>C</t>
        </is>
      </c>
      <c r="G125" s="76" t="inlineStr">
        <is>
          <t>SUR</t>
        </is>
      </c>
      <c r="H125" s="76" t="n">
        <v>42</v>
      </c>
      <c r="I125" s="76" t="n"/>
      <c r="J125" s="76" t="n"/>
      <c r="K125" s="76" t="n">
        <v>17</v>
      </c>
      <c r="L125" s="76" t="n"/>
      <c r="M125" s="76" t="inlineStr">
        <is>
          <t>int 204</t>
        </is>
      </c>
      <c r="N125" s="76">
        <f>CONCATENATE(D126," ",E126," ",F126," ",G126," ",H126," ",I126, " ",J126, " ",K126," ",L126," ",M126)</f>
        <v/>
      </c>
      <c r="O125" s="82" t="n">
        <v>70558998</v>
      </c>
      <c r="P125" s="82" t="inlineStr">
        <is>
          <t>3128435757-3146640495</t>
        </is>
      </c>
      <c r="Q125" s="174" t="inlineStr">
        <is>
          <t>rubencho416@hotmail.com</t>
        </is>
      </c>
      <c r="R125" s="82" t="n"/>
      <c r="S125" s="126" t="n"/>
      <c r="T125" s="127" t="n"/>
      <c r="U125" s="127" t="n"/>
      <c r="V125" s="127" t="n"/>
      <c r="W125" s="127" t="n"/>
      <c r="X125" s="127" t="n"/>
      <c r="Y125" s="127" t="n"/>
      <c r="Z125" s="127" t="n"/>
      <c r="AA125" s="127" t="n"/>
      <c r="AB125" s="127" t="n"/>
      <c r="AC125" s="76">
        <f>CONCATENATE(S126," ",T126,U126," ",V126," ",W126," ",X126," ",Y126," ",Z126," ",AA126," ",AB126)</f>
        <v/>
      </c>
      <c r="AD125" s="82" t="n"/>
      <c r="AE125" s="82" t="n"/>
      <c r="AF125" s="82" t="n"/>
      <c r="AG125" s="82" t="n"/>
      <c r="AH125" s="82" t="inlineStr">
        <is>
          <t>FAUNA DOMÉSTICA</t>
        </is>
      </c>
      <c r="AI125" s="82" t="inlineStr">
        <is>
          <t xml:space="preserve">Permiso de tenencia de caninos de manejo especial </t>
        </is>
      </c>
      <c r="AJ125" s="96" t="inlineStr">
        <is>
          <t>Loma del Barro</t>
        </is>
      </c>
      <c r="AK125" s="201">
        <f>VLOOKUP(AJ126,Hoja5!$H$1:$I$46,2,FALSE)</f>
        <v/>
      </c>
      <c r="AL125" s="92" t="n">
        <v>46066</v>
      </c>
      <c r="AM125" s="92" t="n">
        <v>46066</v>
      </c>
      <c r="AN125" s="101">
        <f>+AM126-AL126</f>
        <v/>
      </c>
      <c r="AO125" s="100" t="n">
        <v>46066</v>
      </c>
      <c r="AP125" s="101" t="inlineStr">
        <is>
          <t>Auto de archivo</t>
        </is>
      </c>
      <c r="AQ125" s="101" t="inlineStr">
        <is>
          <t>Juan Carlos Sánchez Vargas</t>
        </is>
      </c>
      <c r="AR125" s="227" t="n"/>
      <c r="AS125" s="119" t="n"/>
      <c r="AT125" s="124" t="inlineStr">
        <is>
          <t>Archivado</t>
        </is>
      </c>
      <c r="AU125" s="276" t="inlineStr">
        <is>
          <t>Jenifer Zapata Castro</t>
        </is>
      </c>
      <c r="AV125" s="82" t="n"/>
      <c r="AW125" s="102">
        <f>IF(OR(AND(TODAY()-AL126&lt;10,AV126="PQRS"),AND(TODAY()-AO126&lt;90,AV126="Persuasivo")),1,IF(AND(10&lt;=TODAY()-AL126,TODAY()-AL126&lt;15,AV126="PQRS"),2,IF(OR(AND(15&lt;=TODAY()-AL126,AV126="PQRS"),AND(90&lt;=TODAY()-AO126,AV126="Persuasivo")),3,"")))</f>
        <v/>
      </c>
      <c r="AX125" s="96" t="inlineStr">
        <is>
          <t>Registro de mascotas</t>
        </is>
      </c>
      <c r="AY125" s="239">
        <f>IF(AU126=BA126,AY126,AY126&amp;" → "&amp;TEXT(AZ126,"dd/mm/aaaa")&amp;".- "&amp;AU126)</f>
        <v/>
      </c>
      <c r="AZ125" s="237">
        <f>IF(AU126=BA126,AZ126,NOW())</f>
        <v/>
      </c>
      <c r="BA125" s="242">
        <f>IF(AU126=BA126,BA126,AU126)</f>
        <v/>
      </c>
      <c r="BB125" s="245">
        <f>IF(AT126=BD126,BB126,BB126&amp;" → "&amp;TEXT(BC126,"dd/mm/aaaa")&amp;".- "&amp;AT126)</f>
        <v/>
      </c>
      <c r="BC125" s="247">
        <f>IF(AX126=BD126,BC126,NOW())</f>
        <v/>
      </c>
      <c r="BD125" s="246">
        <f>IF(AT126=BD126,BD126,AT126)</f>
        <v/>
      </c>
    </row>
    <row r="126" customFormat="1" s="121">
      <c r="A126" s="82" t="inlineStr">
        <is>
          <t>0126-2026</t>
        </is>
      </c>
      <c r="B126" s="99" t="n">
        <v>9189</v>
      </c>
      <c r="C126" s="124" t="inlineStr">
        <is>
          <t>Marta Cecilia Londoño</t>
        </is>
      </c>
      <c r="D126" s="82" t="inlineStr">
        <is>
          <t>CL</t>
        </is>
      </c>
      <c r="E126" s="82" t="n">
        <v>35</v>
      </c>
      <c r="F126" s="82" t="n"/>
      <c r="G126" s="82" t="n"/>
      <c r="H126" s="82" t="n">
        <v>37</v>
      </c>
      <c r="I126" s="82" t="n"/>
      <c r="J126" s="82" t="inlineStr">
        <is>
          <t>SUR</t>
        </is>
      </c>
      <c r="K126" s="82" t="n">
        <v>27</v>
      </c>
      <c r="L126" s="82" t="n"/>
      <c r="M126" s="82" t="n"/>
      <c r="N126" s="76">
        <f>CONCATENATE(D127," ",E127," ",F127," ",G127," ",H127," ",I127, " ",J127, " ",K127," ",L127," ",M127)</f>
        <v/>
      </c>
      <c r="O126" s="82" t="n">
        <v>43733928</v>
      </c>
      <c r="P126" s="82" t="n">
        <v>3127808381</v>
      </c>
      <c r="Q126" s="82" t="inlineStr">
        <is>
          <t>mailto:rubencho416@hotmail.com</t>
        </is>
      </c>
      <c r="R126" s="82" t="n"/>
      <c r="S126" s="126" t="n"/>
      <c r="T126" s="127" t="n"/>
      <c r="U126" s="127" t="n"/>
      <c r="V126" s="127" t="n"/>
      <c r="W126" s="127" t="n"/>
      <c r="X126" s="127" t="n"/>
      <c r="Y126" s="127" t="n"/>
      <c r="Z126" s="127" t="n"/>
      <c r="AA126" s="127" t="n"/>
      <c r="AB126" s="127" t="n"/>
      <c r="AC126" s="76">
        <f>CONCATENATE(S127," ",T127,U127," ",V127," ",W127," ",X127," ",Y127," ",Z127," ",AA127," ",AB127)</f>
        <v/>
      </c>
      <c r="AD126" s="82" t="n"/>
      <c r="AE126" s="82" t="n"/>
      <c r="AF126" s="82" t="n"/>
      <c r="AG126" s="82" t="n"/>
      <c r="AH126" s="82" t="inlineStr">
        <is>
          <t>FAUNA DOMÉSTICA</t>
        </is>
      </c>
      <c r="AI126" s="82" t="inlineStr">
        <is>
          <t xml:space="preserve">Permiso de tenencia de caninos de manejo especial </t>
        </is>
      </c>
      <c r="AJ126" s="96" t="inlineStr">
        <is>
          <t>Mesa</t>
        </is>
      </c>
      <c r="AK126" s="201">
        <f>VLOOKUP(AJ127,Hoja5!$H$1:$I$46,2,FALSE)</f>
        <v/>
      </c>
      <c r="AL126" s="92" t="n">
        <v>46066</v>
      </c>
      <c r="AM126" s="92" t="n"/>
      <c r="AN126" s="101">
        <f>+AM127-AL127</f>
        <v/>
      </c>
      <c r="AO126" s="100" t="n"/>
      <c r="AP126" s="82" t="n"/>
      <c r="AQ126" s="101" t="n"/>
      <c r="AR126" s="227" t="n"/>
      <c r="AS126" s="119" t="inlineStr">
        <is>
          <t>Juan  Muñoz Guerra</t>
        </is>
      </c>
      <c r="AT126" s="124" t="inlineStr">
        <is>
          <t>Archivado</t>
        </is>
      </c>
      <c r="AU126" s="101" t="inlineStr">
        <is>
          <t>Jenifer Zapata Castro</t>
        </is>
      </c>
      <c r="AV126" s="82" t="n"/>
      <c r="AW126" s="102">
        <f>IF(OR(AND(TODAY()-AL127&lt;10,AV127="PQRS"),AND(TODAY()-AO127&lt;90,AV127="Persuasivo")),1,IF(AND(10&lt;=TODAY()-AL127,TODAY()-AL127&lt;15,AV127="PQRS"),2,IF(OR(AND(15&lt;=TODAY()-AL127,AV127="PQRS"),AND(90&lt;=TODAY()-AO127,AV127="Persuasivo")),3,"")))</f>
        <v/>
      </c>
      <c r="AX126" s="96" t="inlineStr">
        <is>
          <t>Registro de mascotas</t>
        </is>
      </c>
      <c r="AY126" s="239">
        <f>IF(AU127=BA127,AY127,AY127&amp;" → "&amp;TEXT(AZ127,"dd/mm/aaaa")&amp;".- "&amp;AU127)</f>
        <v/>
      </c>
      <c r="AZ126" s="237">
        <f>IF(AU127=BA127,AZ127,NOW())</f>
        <v/>
      </c>
      <c r="BA126" s="242">
        <f>IF(AU127=BA127,BA127,AU127)</f>
        <v/>
      </c>
      <c r="BB126" s="245">
        <f>IF(AT127=BD127,BB127,BB127&amp;" → "&amp;TEXT(BC127,"dd/mm/aaaa")&amp;".- "&amp;AT127)</f>
        <v/>
      </c>
      <c r="BC126" s="247">
        <f>IF(AX127=BD127,BC127,NOW())</f>
        <v/>
      </c>
      <c r="BD126" s="246">
        <f>IF(AT127=BD127,BD127,AT127)</f>
        <v/>
      </c>
    </row>
    <row r="127">
      <c r="A127" s="82" t="inlineStr">
        <is>
          <t>0127-2026</t>
        </is>
      </c>
      <c r="B127" s="99" t="n">
        <v>8943</v>
      </c>
      <c r="C127" s="124" t="inlineStr">
        <is>
          <t>Rommer Berrueta</t>
        </is>
      </c>
      <c r="D127" s="82" t="inlineStr">
        <is>
          <t>CL</t>
        </is>
      </c>
      <c r="E127" s="82" t="n">
        <v>49</v>
      </c>
      <c r="F127" s="82" t="inlineStr">
        <is>
          <t>D</t>
        </is>
      </c>
      <c r="G127" s="82" t="inlineStr">
        <is>
          <t>SUR</t>
        </is>
      </c>
      <c r="H127" s="82" t="n">
        <v>40</v>
      </c>
      <c r="I127" s="82" t="inlineStr">
        <is>
          <t>A</t>
        </is>
      </c>
      <c r="J127" s="82" t="n"/>
      <c r="K127" s="82" t="n">
        <v>78</v>
      </c>
      <c r="L127" s="82" t="n"/>
      <c r="M127" s="82" t="n"/>
      <c r="N127" s="76">
        <f>CONCATENATE(D128," ",E128," ",F128," ",G128," ",H128," ",I128, " ",J128, " ",K128," ",L128," ",M128)</f>
        <v/>
      </c>
      <c r="O127" s="82" t="n">
        <v>974684</v>
      </c>
      <c r="P127" s="82" t="n">
        <v>3042656644</v>
      </c>
      <c r="Q127" s="82" t="n"/>
      <c r="R127" s="82" t="inlineStr">
        <is>
          <t>Wilson Castaño</t>
        </is>
      </c>
      <c r="S127" s="126" t="n"/>
      <c r="T127" s="127" t="inlineStr">
        <is>
          <t>Baressi</t>
        </is>
      </c>
      <c r="U127" s="127" t="n"/>
      <c r="V127" s="127" t="n"/>
      <c r="W127" s="127" t="n"/>
      <c r="X127" s="127" t="n"/>
      <c r="Y127" s="127" t="n"/>
      <c r="Z127" s="127" t="n"/>
      <c r="AA127" s="169" t="n"/>
      <c r="AB127" s="169" t="n"/>
      <c r="AC127" s="76">
        <f>CONCATENATE(S128," ",T128,U128," ",V128," ",W128," ",X128," ",Y128," ",Z128," ",AA128," ",AB128)</f>
        <v/>
      </c>
      <c r="AD127" s="82" t="n"/>
      <c r="AE127" s="82" t="n">
        <v>3043585207</v>
      </c>
      <c r="AF127" s="82" t="n"/>
      <c r="AG127" s="82" t="n"/>
      <c r="AH127" s="82" t="inlineStr">
        <is>
          <t>FAUNA DOMÉSTICA</t>
        </is>
      </c>
      <c r="AI127" s="82" t="inlineStr">
        <is>
          <t>Tenencia inadecuada de animales de compañía</t>
        </is>
      </c>
      <c r="AJ127" s="96" t="inlineStr">
        <is>
          <t>Loma del Barro</t>
        </is>
      </c>
      <c r="AK127" s="201">
        <f>VLOOKUP(AJ128,Hoja5!$H$1:$I$46,2,FALSE)</f>
        <v/>
      </c>
      <c r="AL127" s="92" t="n">
        <v>46066</v>
      </c>
      <c r="AM127" s="92" t="n"/>
      <c r="AN127" s="101">
        <f>+AM128-AL128</f>
        <v/>
      </c>
      <c r="AO127" s="100" t="n"/>
      <c r="AP127" s="101" t="n"/>
      <c r="AQ127" s="101" t="n"/>
      <c r="AR127" s="227" t="n"/>
      <c r="AS127" s="119" t="n"/>
      <c r="AT127" s="124" t="inlineStr">
        <is>
          <t>Visitas patrulleros</t>
        </is>
      </c>
      <c r="AU127" s="101" t="inlineStr">
        <is>
          <t>Sebastian Rodas Lopez</t>
        </is>
      </c>
      <c r="AV127" s="82" t="n"/>
      <c r="AW127" s="102">
        <f>IF(OR(AND(TODAY()-AL128&lt;10,AV128="PQRS"),AND(TODAY()-AO128&lt;90,AV128="Persuasivo")),1,IF(AND(10&lt;=TODAY()-AL128,TODAY()-AL128&lt;15,AV128="PQRS"),2,IF(OR(AND(15&lt;=TODAY()-AL128,AV128="PQRS"),AND(90&lt;=TODAY()-AO128,AV128="Persuasivo")),3,"")))</f>
        <v/>
      </c>
      <c r="AX127" s="96" t="n"/>
      <c r="AY127" s="239">
        <f>IF(AU128=BA128,AY128,AY128&amp;" → "&amp;TEXT(AZ128,"dd/mm/aaaa")&amp;".- "&amp;AU128)</f>
        <v/>
      </c>
      <c r="AZ127" s="237">
        <f>IF(AU128=BA128,AZ128,NOW())</f>
        <v/>
      </c>
      <c r="BA127" s="242">
        <f>IF(AU128=BA128,BA128,AU128)</f>
        <v/>
      </c>
      <c r="BB127" s="245">
        <f>IF(AT128=BD128,BB128,BB128&amp;" → "&amp;TEXT(BC128,"dd/mm/aaaa")&amp;".- "&amp;AT128)</f>
        <v/>
      </c>
      <c r="BC127" s="247">
        <f>IF(AX128=BD128,BC128,NOW())</f>
        <v/>
      </c>
      <c r="BD127" s="246">
        <f>IF(AT128=BD128,BD128,AT128)</f>
        <v/>
      </c>
    </row>
    <row r="128" customFormat="1" s="121">
      <c r="A128" s="82" t="inlineStr">
        <is>
          <t>0128-2026</t>
        </is>
      </c>
      <c r="B128" s="99" t="n">
        <v>8455</v>
      </c>
      <c r="C128" s="124" t="inlineStr">
        <is>
          <t>Mauricio Betancur</t>
        </is>
      </c>
      <c r="D128" s="82" t="inlineStr">
        <is>
          <t>CL</t>
        </is>
      </c>
      <c r="E128" s="82" t="n">
        <v>40</v>
      </c>
      <c r="F128" s="82" t="inlineStr">
        <is>
          <t>C</t>
        </is>
      </c>
      <c r="G128" s="82" t="inlineStr">
        <is>
          <t>SUR</t>
        </is>
      </c>
      <c r="H128" s="82" t="n">
        <v>30</v>
      </c>
      <c r="I128" s="82" t="inlineStr">
        <is>
          <t>A</t>
        </is>
      </c>
      <c r="J128" s="152" t="n"/>
      <c r="K128" s="82" t="n">
        <v>19</v>
      </c>
      <c r="L128" s="82" t="n"/>
      <c r="M128" s="82" t="n"/>
      <c r="N128" s="76">
        <f>CONCATENATE(D129," ",E129," ",F129," ",G129," ",H129," ",I129, " ",J129, " ",K129," ",L129," ",M129)</f>
        <v/>
      </c>
      <c r="O128" s="82" t="n">
        <v>1037573787</v>
      </c>
      <c r="P128" s="82" t="n">
        <v>3014955939</v>
      </c>
      <c r="Q128" s="82" t="n"/>
      <c r="R128" s="82" t="inlineStr">
        <is>
          <t>Por determinar</t>
        </is>
      </c>
      <c r="S128" s="126" t="n"/>
      <c r="T128" s="127" t="n"/>
      <c r="U128" s="127" t="n"/>
      <c r="V128" s="127" t="n"/>
      <c r="W128" s="127" t="n"/>
      <c r="X128" s="127" t="n"/>
      <c r="Y128" s="127" t="n"/>
      <c r="Z128" s="127" t="n"/>
      <c r="AA128" s="169" t="n"/>
      <c r="AB128" s="169" t="n"/>
      <c r="AC128" s="76">
        <f>CONCATENATE(S129," ",T129,U129," ",V129," ",W129," ",X129," ",Y129," ",Z129," ",AA129," ",AB129)</f>
        <v/>
      </c>
      <c r="AD128" s="82" t="n"/>
      <c r="AE128" s="82" t="n"/>
      <c r="AF128" s="82" t="n"/>
      <c r="AG128" s="82" t="n"/>
      <c r="AH128" s="82" t="inlineStr">
        <is>
          <t>FAUNA DOMÉSTICA</t>
        </is>
      </c>
      <c r="AI128" s="82" t="inlineStr">
        <is>
          <t>Presunto maltrato animal</t>
        </is>
      </c>
      <c r="AJ128" s="96" t="inlineStr">
        <is>
          <t>San José</t>
        </is>
      </c>
      <c r="AK128" s="201">
        <f>VLOOKUP(AJ129,Hoja5!$H$1:$I$46,2,FALSE)</f>
        <v/>
      </c>
      <c r="AL128" s="92" t="n">
        <v>46065</v>
      </c>
      <c r="AM128" s="92" t="n">
        <v>46072</v>
      </c>
      <c r="AN128" s="101">
        <f>+AM129-AL129</f>
        <v/>
      </c>
      <c r="AO128" s="92" t="n">
        <v>46072</v>
      </c>
      <c r="AP128" s="101" t="inlineStr">
        <is>
          <t>Auto de archivo</t>
        </is>
      </c>
      <c r="AQ128" s="101" t="inlineStr">
        <is>
          <t>Juan Carlos Sánchez Vargas</t>
        </is>
      </c>
      <c r="AR128" s="227" t="n"/>
      <c r="AS128" s="119" t="n"/>
      <c r="AT128" s="124" t="inlineStr">
        <is>
          <t>Archivado</t>
        </is>
      </c>
      <c r="AU128" s="276" t="inlineStr">
        <is>
          <t>Jenifer Zapata Castro</t>
        </is>
      </c>
      <c r="AV128" s="82" t="n"/>
      <c r="AW128" s="102">
        <f>IF(OR(AND(TODAY()-AL129&lt;10,AV129="PQRS"),AND(TODAY()-AO129&lt;90,AV129="Persuasivo")),1,IF(AND(10&lt;=TODAY()-AL129,TODAY()-AL129&lt;15,AV129="PQRS"),2,IF(OR(AND(15&lt;=TODAY()-AL129,AV129="PQRS"),AND(90&lt;=TODAY()-AO129,AV129="Persuasivo")),3,"")))</f>
        <v/>
      </c>
      <c r="AX128" s="96" t="n"/>
      <c r="AY128" s="239">
        <f>IF(AU129=BA129,AY129,AY129&amp;" → "&amp;TEXT(AZ129,"dd/mm/aaaa")&amp;".- "&amp;AU129)</f>
        <v/>
      </c>
      <c r="AZ128" s="237">
        <f>IF(AU129=BA129,AZ129,NOW())</f>
        <v/>
      </c>
      <c r="BA128" s="242">
        <f>IF(AU129=BA129,BA129,AU129)</f>
        <v/>
      </c>
      <c r="BB128" s="245">
        <f>IF(AT129=BD129,BB129,BB129&amp;" → "&amp;TEXT(BC129,"dd/mm/aaaa")&amp;".- "&amp;AT129)</f>
        <v/>
      </c>
      <c r="BC128" s="247">
        <f>IF(AX129=BD129,BC129,NOW())</f>
        <v/>
      </c>
      <c r="BD128" s="246">
        <f>IF(AT129=BD129,BD129,AT129)</f>
        <v/>
      </c>
    </row>
    <row r="129">
      <c r="A129" s="82" t="inlineStr">
        <is>
          <t>0129-2026</t>
        </is>
      </c>
      <c r="B129" s="99" t="n">
        <v>2601</v>
      </c>
      <c r="C129" s="124" t="inlineStr">
        <is>
          <t>De oficio</t>
        </is>
      </c>
      <c r="D129" s="82" t="n"/>
      <c r="E129" s="82" t="n"/>
      <c r="F129" s="82" t="n"/>
      <c r="G129" s="82" t="n"/>
      <c r="H129" s="82" t="n"/>
      <c r="I129" s="82" t="n"/>
      <c r="J129" s="82" t="n"/>
      <c r="K129" s="82" t="n"/>
      <c r="L129" s="82" t="n"/>
      <c r="M129" s="82" t="n"/>
      <c r="N129" s="76">
        <f>CONCATENATE(D130," ",E130," ",F130," ",G130," ",H130," ",I130, " ",J130, " ",K130," ",L130," ",M130)</f>
        <v/>
      </c>
      <c r="O129" s="82" t="n"/>
      <c r="P129" s="82" t="n"/>
      <c r="Q129" s="82" t="n"/>
      <c r="R129" s="82" t="inlineStr">
        <is>
          <t>Celene silva</t>
        </is>
      </c>
      <c r="S129" s="126" t="inlineStr">
        <is>
          <t>TR</t>
        </is>
      </c>
      <c r="T129" s="127" t="n">
        <v>34</v>
      </c>
      <c r="U129" s="127" t="inlineStr">
        <is>
          <t>C</t>
        </is>
      </c>
      <c r="V129" s="127" t="inlineStr">
        <is>
          <t>SUR</t>
        </is>
      </c>
      <c r="W129" s="127" t="n">
        <v>33</v>
      </c>
      <c r="X129" s="127" t="n"/>
      <c r="Y129" s="127" t="n"/>
      <c r="Z129" s="127" t="n">
        <v>7</v>
      </c>
      <c r="AA129" s="127" t="n"/>
      <c r="AB129" s="127" t="n"/>
      <c r="AC129" s="76">
        <f>CONCATENATE(S130," ",T130,U130," ",V130," ",W130," ",X130," ",Y130," ",Z130," ",AA130," ",AB130)</f>
        <v/>
      </c>
      <c r="AD129" s="82" t="n">
        <v>1037123171</v>
      </c>
      <c r="AE129" s="82" t="n">
        <v>3127156842</v>
      </c>
      <c r="AF129" s="82" t="n"/>
      <c r="AG129" s="82" t="n"/>
      <c r="AH129" s="82" t="inlineStr">
        <is>
          <t>FAUNA DOMÉSTICA</t>
        </is>
      </c>
      <c r="AI129" s="82" t="inlineStr">
        <is>
          <t>Presunto maltrato animal</t>
        </is>
      </c>
      <c r="AJ129" s="96" t="inlineStr">
        <is>
          <t>Obrero</t>
        </is>
      </c>
      <c r="AK129" s="201">
        <f>VLOOKUP(AJ130,Hoja5!$H$1:$I$46,2,FALSE)</f>
        <v/>
      </c>
      <c r="AL129" s="92" t="n">
        <v>46066</v>
      </c>
      <c r="AM129" s="92" t="n"/>
      <c r="AN129" s="101">
        <f>+AM130-AL130</f>
        <v/>
      </c>
      <c r="AO129" s="100" t="n"/>
      <c r="AP129" s="101" t="n"/>
      <c r="AQ129" s="101" t="inlineStr">
        <is>
          <t>Juan  Muñoz Guerra</t>
        </is>
      </c>
      <c r="AR129" s="227" t="n"/>
      <c r="AS129" s="119" t="inlineStr">
        <is>
          <t>Juan  Muñoz Guerra</t>
        </is>
      </c>
      <c r="AT129" s="124" t="inlineStr">
        <is>
          <t xml:space="preserve">Auto de inicio </t>
        </is>
      </c>
      <c r="AU129" s="101" t="inlineStr">
        <is>
          <t>Juan  Muñoz Guerra</t>
        </is>
      </c>
      <c r="AV129" s="82" t="n"/>
      <c r="AW129" s="102">
        <f>IF(OR(AND(TODAY()-AL130&lt;10,AV130="PQRS"),AND(TODAY()-AO130&lt;90,AV130="Persuasivo")),1,IF(AND(10&lt;=TODAY()-AL130,TODAY()-AL130&lt;15,AV130="PQRS"),2,IF(OR(AND(15&lt;=TODAY()-AL130,AV130="PQRS"),AND(90&lt;=TODAY()-AO130,AV130="Persuasivo")),3,"")))</f>
        <v/>
      </c>
      <c r="AX129" s="96" t="n"/>
      <c r="AY129" s="239">
        <f>IF(AU130=BA130,AY130,AY130&amp;" → "&amp;TEXT(AZ130,"dd/mm/aaaa")&amp;".- "&amp;AU130)</f>
        <v/>
      </c>
      <c r="AZ129" s="237">
        <f>IF(AU130=BA130,AZ130,NOW())</f>
        <v/>
      </c>
      <c r="BA129" s="242">
        <f>IF(AU130=BA130,BA130,AU130)</f>
        <v/>
      </c>
      <c r="BB129" s="245">
        <f>IF(AT130=BD130,BB130,BB130&amp;" → "&amp;TEXT(BC130,"dd/mm/aaaa")&amp;".- "&amp;AT130)</f>
        <v/>
      </c>
      <c r="BC129" s="247">
        <f>IF(AX130=BD130,BC130,NOW())</f>
        <v/>
      </c>
      <c r="BD129" s="246">
        <f>IF(AT130=BD130,BD130,AT130)</f>
        <v/>
      </c>
    </row>
    <row r="130" customFormat="1" s="121">
      <c r="A130" s="82" t="inlineStr">
        <is>
          <t>0130-2026</t>
        </is>
      </c>
      <c r="B130" s="99" t="n">
        <v>2602</v>
      </c>
      <c r="C130" s="124" t="inlineStr">
        <is>
          <t>Anonimo</t>
        </is>
      </c>
      <c r="D130" s="82" t="n"/>
      <c r="E130" s="82" t="n"/>
      <c r="F130" s="82" t="n"/>
      <c r="G130" s="82" t="n"/>
      <c r="H130" s="82" t="n"/>
      <c r="I130" s="82" t="n"/>
      <c r="J130" s="82" t="n"/>
      <c r="K130" s="82" t="n"/>
      <c r="L130" s="82" t="n"/>
      <c r="M130" s="94" t="n"/>
      <c r="N130" s="76">
        <f>CONCATENATE(D131," ",E131," ",F131," ",G131," ",H131," ",I131, " ",J131, " ",K131," ",L131," ",M131)</f>
        <v/>
      </c>
      <c r="O130" s="133" t="n"/>
      <c r="P130" s="82" t="n"/>
      <c r="Q130" s="82" t="n"/>
      <c r="R130" s="82" t="inlineStr">
        <is>
          <t>Andres Gomez</t>
        </is>
      </c>
      <c r="S130" s="126" t="inlineStr">
        <is>
          <t>KR</t>
        </is>
      </c>
      <c r="T130" s="127" t="n">
        <v>27</v>
      </c>
      <c r="U130" s="127" t="inlineStr">
        <is>
          <t>AA</t>
        </is>
      </c>
      <c r="V130" s="127" t="n"/>
      <c r="W130" s="127" t="n">
        <v>36</v>
      </c>
      <c r="X130" s="127" t="n"/>
      <c r="Y130" s="127" t="inlineStr">
        <is>
          <t>SUR</t>
        </is>
      </c>
      <c r="Z130" s="127" t="n">
        <v>151</v>
      </c>
      <c r="AA130" s="127" t="n"/>
      <c r="AB130" s="169" t="n"/>
      <c r="AC130" s="76">
        <f>CONCATENATE(S131," ",T131,U131," ",V131," ",W131," ",X131," ",Y131," ",Z131," ",AA131," ",AB131)</f>
        <v/>
      </c>
      <c r="AD130" s="82" t="n"/>
      <c r="AE130" s="82" t="n"/>
      <c r="AF130" s="82" t="n"/>
      <c r="AG130" s="82" t="n"/>
      <c r="AH130" s="82" t="inlineStr">
        <is>
          <t>FAUNA DOMÉSTICA</t>
        </is>
      </c>
      <c r="AI130" s="82" t="inlineStr">
        <is>
          <t>Presunto maltrato animal</t>
        </is>
      </c>
      <c r="AJ130" s="96" t="inlineStr">
        <is>
          <t>Inmaculada</t>
        </is>
      </c>
      <c r="AK130" s="201">
        <f>VLOOKUP(AJ131,Hoja5!$H$1:$I$46,2,FALSE)</f>
        <v/>
      </c>
      <c r="AL130" s="92" t="n">
        <v>46066</v>
      </c>
      <c r="AM130" s="92" t="n"/>
      <c r="AN130" s="101">
        <f>+AM131-AL131</f>
        <v/>
      </c>
      <c r="AO130" s="100" t="n"/>
      <c r="AP130" s="101" t="n"/>
      <c r="AQ130" s="101" t="n"/>
      <c r="AR130" s="227" t="n"/>
      <c r="AS130" s="119" t="inlineStr">
        <is>
          <t>Juan  Muñoz Guerra</t>
        </is>
      </c>
      <c r="AT130" s="124" t="inlineStr">
        <is>
          <t xml:space="preserve">Auto de inicio </t>
        </is>
      </c>
      <c r="AU130" s="101" t="inlineStr">
        <is>
          <t>Juan  Muñoz Guerra</t>
        </is>
      </c>
      <c r="AV130" s="82" t="n"/>
      <c r="AW130" s="102">
        <f>IF(OR(AND(TODAY()-AL131&lt;10,AV131="PQRS"),AND(TODAY()-AO131&lt;90,AV131="Persuasivo")),1,IF(AND(10&lt;=TODAY()-AL131,TODAY()-AL131&lt;15,AV131="PQRS"),2,IF(OR(AND(15&lt;=TODAY()-AL131,AV131="PQRS"),AND(90&lt;=TODAY()-AO131,AV131="Persuasivo")),3,"")))</f>
        <v/>
      </c>
      <c r="AX130" s="96" t="n"/>
      <c r="AY130" s="239">
        <f>IF(AU131=BA131,AY131,AY131&amp;" → "&amp;TEXT(AZ131,"dd/mm/aaaa")&amp;".- "&amp;AU131)</f>
        <v/>
      </c>
      <c r="AZ130" s="237">
        <f>IF(AU131=BA131,AZ131,NOW())</f>
        <v/>
      </c>
      <c r="BA130" s="242">
        <f>IF(AU131=BA131,BA131,AU131)</f>
        <v/>
      </c>
      <c r="BB130" s="245">
        <f>IF(AT131=BD131,BB131,BB131&amp;" → "&amp;TEXT(BC131,"dd/mm/aaaa")&amp;".- "&amp;AT131)</f>
        <v/>
      </c>
      <c r="BC130" s="247">
        <f>IF(AX131=BD131,BC131,NOW())</f>
        <v/>
      </c>
      <c r="BD130" s="246">
        <f>IF(AT131=BD131,BD131,AT131)</f>
        <v/>
      </c>
    </row>
    <row r="131">
      <c r="A131" s="82" t="inlineStr">
        <is>
          <t>0131-2026</t>
        </is>
      </c>
      <c r="B131" s="99" t="inlineStr">
        <is>
          <t>001084 - 0004328</t>
        </is>
      </c>
      <c r="C131" s="124" t="inlineStr">
        <is>
          <t>Anonimo</t>
        </is>
      </c>
      <c r="D131" s="82" t="n"/>
      <c r="E131" s="82" t="n"/>
      <c r="F131" s="82" t="n"/>
      <c r="G131" s="82" t="n"/>
      <c r="H131" s="82" t="n"/>
      <c r="I131" s="82" t="n"/>
      <c r="J131" s="82" t="n"/>
      <c r="K131" s="82" t="n"/>
      <c r="L131" s="82" t="n"/>
      <c r="M131" s="82" t="n"/>
      <c r="N131" s="76">
        <f>CONCATENATE(D132," ",E132," ",F132," ",G132," ",H132," ",I132, " ",J132, " ",K132," ",L132," ",M132)</f>
        <v/>
      </c>
      <c r="O131" s="82" t="inlineStr">
        <is>
          <t>No reporta</t>
        </is>
      </c>
      <c r="P131" s="82" t="inlineStr">
        <is>
          <t>No reporta</t>
        </is>
      </c>
      <c r="Q131" s="82" t="inlineStr">
        <is>
          <t>No reporta</t>
        </is>
      </c>
      <c r="R131" s="82" t="inlineStr">
        <is>
          <t>No reporta</t>
        </is>
      </c>
      <c r="S131" s="126" t="inlineStr">
        <is>
          <t>CL</t>
        </is>
      </c>
      <c r="T131" s="169" t="n">
        <v>40</v>
      </c>
      <c r="U131" s="127" t="inlineStr">
        <is>
          <t>F</t>
        </is>
      </c>
      <c r="V131" s="127" t="inlineStr">
        <is>
          <t>SUR</t>
        </is>
      </c>
      <c r="W131" s="127" t="n">
        <v>24</v>
      </c>
      <c r="X131" s="127" t="inlineStr">
        <is>
          <t>B</t>
        </is>
      </c>
      <c r="Y131" s="127" t="n"/>
      <c r="Z131" s="127" t="n">
        <v>200</v>
      </c>
      <c r="AA131" s="127" t="n"/>
      <c r="AB131" s="127" t="n"/>
      <c r="AC131" s="76">
        <f>CONCATENATE(S132," ",T132,U132," ",V132," ",W132," ",X132," ",Y132," ",Z132," ",AA132," ",AB132)</f>
        <v/>
      </c>
      <c r="AD131" s="82" t="n"/>
      <c r="AE131" s="82" t="n"/>
      <c r="AF131" s="82" t="n"/>
      <c r="AG131" s="82" t="n"/>
      <c r="AH131" s="82" t="inlineStr">
        <is>
          <t>HÍDRICO</t>
        </is>
      </c>
      <c r="AI131" s="82" t="inlineStr">
        <is>
          <t>Descarga inadecuada de aguas residuales o sin cumplimiento de requisitos</t>
        </is>
      </c>
      <c r="AJ131" s="96" t="inlineStr">
        <is>
          <t xml:space="preserve">La Mina </t>
        </is>
      </c>
      <c r="AK131" s="201">
        <f>VLOOKUP(AJ132,Hoja5!$H$1:$I$46,2,FALSE)</f>
        <v/>
      </c>
      <c r="AL131" s="92" t="n">
        <v>46050</v>
      </c>
      <c r="AM131" s="92" t="n">
        <v>46056</v>
      </c>
      <c r="AN131" s="101">
        <f>+AM132-AL132</f>
        <v/>
      </c>
      <c r="AO131" s="100" t="n">
        <v>46069</v>
      </c>
      <c r="AP131" s="101" t="inlineStr">
        <is>
          <t>Auto de archivo</t>
        </is>
      </c>
      <c r="AQ131" s="101" t="inlineStr">
        <is>
          <t>Juan Carlos Sánchez Vargas</t>
        </is>
      </c>
      <c r="AR131" s="227" t="n"/>
      <c r="AS131" s="119" t="n"/>
      <c r="AT131" s="124" t="inlineStr">
        <is>
          <t>Archivado</t>
        </is>
      </c>
      <c r="AU131" s="276" t="inlineStr">
        <is>
          <t>Jenifer Zapata Castro</t>
        </is>
      </c>
      <c r="AV131" s="82" t="inlineStr">
        <is>
          <t>PQRS</t>
        </is>
      </c>
      <c r="AW131" s="102">
        <f>IF(OR(AND(TODAY()-AL132&lt;10,AV132="PQRS"),AND(TODAY()-AO132&lt;90,AV132="Persuasivo")),1,IF(AND(10&lt;=TODAY()-AL132,TODAY()-AL132&lt;15,AV132="PQRS"),2,IF(OR(AND(15&lt;=TODAY()-AL132,AV132="PQRS"),AND(90&lt;=TODAY()-AO132,AV132="Persuasivo")),3,"")))</f>
        <v/>
      </c>
      <c r="AX131" s="96" t="n"/>
      <c r="AY131" s="239">
        <f>IF(AU132=BA132,AY132,AY132&amp;" → "&amp;TEXT(AZ132,"dd/mm/aaaa")&amp;".- "&amp;AU132)</f>
        <v/>
      </c>
      <c r="AZ131" s="237">
        <f>IF(AU132=BA132,AZ132,NOW())</f>
        <v/>
      </c>
      <c r="BA131" s="242">
        <f>IF(AU132=BA132,BA132,AU132)</f>
        <v/>
      </c>
      <c r="BB131" s="245">
        <f>IF(AT132=BD132,BB132,BB132&amp;" → "&amp;TEXT(BC132,"dd/mm/aaaa")&amp;".- "&amp;AT132)</f>
        <v/>
      </c>
      <c r="BC131" s="247">
        <f>IF(AX132=BD132,BC132,NOW())</f>
        <v/>
      </c>
      <c r="BD131" s="246">
        <f>IF(AT132=BD132,BD132,AT132)</f>
        <v/>
      </c>
    </row>
    <row r="132" customFormat="1" s="121">
      <c r="A132" s="82" t="inlineStr">
        <is>
          <t>0132-2026</t>
        </is>
      </c>
      <c r="B132" s="99" t="n">
        <v>2320</v>
      </c>
      <c r="C132" s="124" t="inlineStr">
        <is>
          <t>De oficio / Inspección Sexta de Policia</t>
        </is>
      </c>
      <c r="D132" s="82" t="n"/>
      <c r="E132" s="82" t="n"/>
      <c r="F132" s="82" t="n"/>
      <c r="G132" s="82" t="n"/>
      <c r="H132" s="82" t="n"/>
      <c r="I132" s="82" t="n"/>
      <c r="J132" s="82" t="n"/>
      <c r="K132" s="82" t="n"/>
      <c r="L132" s="82" t="n"/>
      <c r="M132" s="82" t="n"/>
      <c r="N132" s="76">
        <f>CONCATENATE(D133," ",E133," ",F133," ",G133," ",H133," ",I133, " ",J133, " ",K133," ",L133," ",M133)</f>
        <v/>
      </c>
      <c r="O132" s="82" t="inlineStr">
        <is>
          <t>No reporta</t>
        </is>
      </c>
      <c r="P132" s="82" t="inlineStr">
        <is>
          <t>No reporta</t>
        </is>
      </c>
      <c r="Q132" s="82" t="inlineStr">
        <is>
          <t>No reporta</t>
        </is>
      </c>
      <c r="R132" s="82" t="inlineStr">
        <is>
          <t>Lavadero de Carros City Carr</t>
        </is>
      </c>
      <c r="S132" s="126" t="inlineStr">
        <is>
          <t>KR</t>
        </is>
      </c>
      <c r="T132" s="127" t="n">
        <v>36</v>
      </c>
      <c r="U132" s="127" t="inlineStr">
        <is>
          <t>D</t>
        </is>
      </c>
      <c r="V132" s="127" t="n"/>
      <c r="W132" s="127" t="n">
        <v>27</v>
      </c>
      <c r="X132" s="127" t="inlineStr">
        <is>
          <t>A</t>
        </is>
      </c>
      <c r="Y132" s="127" t="inlineStr">
        <is>
          <t>SUR</t>
        </is>
      </c>
      <c r="Z132" s="127" t="n">
        <v>106</v>
      </c>
      <c r="AA132" s="127" t="n"/>
      <c r="AB132" s="127" t="n"/>
      <c r="AC132" s="76">
        <f>CONCATENATE(S133," ",T133,U133," ",V133," ",W133," ",X133," ",Y133," ",Z133," ",AA133," ",AB133)</f>
        <v/>
      </c>
      <c r="AD132" s="82" t="inlineStr">
        <is>
          <t>No reporta</t>
        </is>
      </c>
      <c r="AE132" s="82" t="inlineStr">
        <is>
          <t>No reporta</t>
        </is>
      </c>
      <c r="AF132" s="82" t="inlineStr">
        <is>
          <t>No reporta</t>
        </is>
      </c>
      <c r="AG132" s="82" t="n"/>
      <c r="AH132" s="82" t="inlineStr">
        <is>
          <t>LOTE-PREDIO</t>
        </is>
      </c>
      <c r="AI132" s="82" t="inlineStr">
        <is>
          <t>Manejo inadecuado de aguas lluvias o escorrentia</t>
        </is>
      </c>
      <c r="AJ132" s="96" t="inlineStr">
        <is>
          <t>La Pradera</t>
        </is>
      </c>
      <c r="AK132" s="201">
        <f>VLOOKUP(AJ133,Hoja5!$H$1:$I$46,2,FALSE)</f>
        <v/>
      </c>
      <c r="AL132" s="92" t="n">
        <v>46062</v>
      </c>
      <c r="AM132" s="92" t="n">
        <v>46069</v>
      </c>
      <c r="AN132" s="101">
        <f>+AM133-AL133</f>
        <v/>
      </c>
      <c r="AO132" s="168" t="n">
        <v>46069</v>
      </c>
      <c r="AP132" s="95" t="inlineStr">
        <is>
          <t>Visitas patrulleros</t>
        </is>
      </c>
      <c r="AQ132" s="122" t="inlineStr">
        <is>
          <t>Laura Bautista Barroso</t>
        </is>
      </c>
      <c r="AR132" s="282" t="n"/>
      <c r="AS132" s="119" t="n"/>
      <c r="AT132" s="184" t="inlineStr">
        <is>
          <t>Archivado</t>
        </is>
      </c>
      <c r="AU132" s="276" t="inlineStr">
        <is>
          <t>Jenifer Zapata Castro</t>
        </is>
      </c>
      <c r="AV132" s="82" t="n"/>
      <c r="AW132" s="102">
        <f>IF(OR(AND(TODAY()-AL133&lt;10,AV133="PQRS"),AND(TODAY()-AO133&lt;90,AV133="Persuasivo")),1,IF(AND(10&lt;=TODAY()-AL133,TODAY()-AL133&lt;15,AV133="PQRS"),2,IF(OR(AND(15&lt;=TODAY()-AL133,AV133="PQRS"),AND(90&lt;=TODAY()-AO133,AV133="Persuasivo")),3,"")))</f>
        <v/>
      </c>
      <c r="AX132" s="96" t="n"/>
      <c r="AY132" s="239">
        <f>IF(AU133=BA133,AY133,AY133&amp;" → "&amp;TEXT(AZ133,"dd/mm/aaaa")&amp;".- "&amp;AU133)</f>
        <v/>
      </c>
      <c r="AZ132" s="237">
        <f>IF(AU133=BA133,AZ133,NOW())</f>
        <v/>
      </c>
      <c r="BA132" s="242">
        <f>IF(AU133=BA133,BA133,AU133)</f>
        <v/>
      </c>
      <c r="BB132" s="245">
        <f>IF(AT133=BD133,BB133,BB133&amp;" → "&amp;TEXT(BC133,"dd/mm/aaaa")&amp;".- "&amp;AT133)</f>
        <v/>
      </c>
      <c r="BC132" s="247">
        <f>IF(AX133=BD133,BC133,NOW())</f>
        <v/>
      </c>
      <c r="BD132" s="246">
        <f>IF(AT133=BD133,BD133,AT133)</f>
        <v/>
      </c>
    </row>
    <row r="133">
      <c r="A133" s="82" t="inlineStr">
        <is>
          <t>0133-2026</t>
        </is>
      </c>
      <c r="B133" s="99" t="n">
        <v>10062</v>
      </c>
      <c r="C133" s="105" t="inlineStr">
        <is>
          <t>Comunidad</t>
        </is>
      </c>
      <c r="D133" s="82" t="n"/>
      <c r="E133" s="82" t="n"/>
      <c r="F133" s="82" t="n"/>
      <c r="G133" s="82" t="n"/>
      <c r="H133" s="82" t="n"/>
      <c r="I133" s="82" t="n"/>
      <c r="J133" s="82" t="n"/>
      <c r="K133" s="82" t="n"/>
      <c r="L133" s="82" t="n"/>
      <c r="M133" s="82" t="n"/>
      <c r="N133" s="76">
        <f>CONCATENATE(D134," ",E134," ",F134," ",G134," ",H134," ",I134, " ",J134, " ",K134," ",L134," ",M134)</f>
        <v/>
      </c>
      <c r="O133" s="82" t="n"/>
      <c r="P133" s="82" t="n"/>
      <c r="Q133" s="82" t="n"/>
      <c r="R133" s="82" t="inlineStr">
        <is>
          <t>Urbanización Casa de Patio</t>
        </is>
      </c>
      <c r="S133" s="126" t="inlineStr">
        <is>
          <t>CL</t>
        </is>
      </c>
      <c r="T133" s="169" t="n">
        <v>25</v>
      </c>
      <c r="U133" s="127" t="inlineStr">
        <is>
          <t>C</t>
        </is>
      </c>
      <c r="V133" s="127" t="inlineStr">
        <is>
          <t>SUR</t>
        </is>
      </c>
      <c r="W133" s="127" t="n">
        <v>20</v>
      </c>
      <c r="X133" s="127" t="n"/>
      <c r="Y133" s="127" t="n"/>
      <c r="Z133" s="127" t="n">
        <v>17</v>
      </c>
      <c r="AA133" s="127" t="n"/>
      <c r="AB133" s="127" t="n"/>
      <c r="AC133" s="76">
        <f>CONCATENATE(S134," ",T134,U134," ",V134," ",W134," ",X134," ",Y134," ",Z134," ",AA134," ",AB134)</f>
        <v/>
      </c>
      <c r="AD133" s="82" t="n"/>
      <c r="AE133" s="82" t="n"/>
      <c r="AF133" s="82" t="n"/>
      <c r="AG133" s="82" t="n"/>
      <c r="AH133" s="82" t="inlineStr">
        <is>
          <t>FLORA</t>
        </is>
      </c>
      <c r="AI133" s="82" t="inlineStr">
        <is>
          <t xml:space="preserve">Aprovechamiento forestal sin permisos </t>
        </is>
      </c>
      <c r="AJ133" s="96" t="inlineStr">
        <is>
          <t>Loma El Atravezado</t>
        </is>
      </c>
      <c r="AK133" s="201">
        <f>VLOOKUP(AJ134,Hoja5!$H$1:$I$46,2,FALSE)</f>
        <v/>
      </c>
      <c r="AL133" s="92" t="n">
        <v>46070</v>
      </c>
      <c r="AM133" s="92" t="n">
        <v>46070</v>
      </c>
      <c r="AN133" s="213">
        <f>+AM134-AL134</f>
        <v/>
      </c>
      <c r="AO133" s="267" t="n">
        <v>46071</v>
      </c>
      <c r="AP133" s="101" t="inlineStr">
        <is>
          <t>Auto de archivo</t>
        </is>
      </c>
      <c r="AQ133" s="101" t="inlineStr">
        <is>
          <t>Juan Carlos Sánchez Vargas</t>
        </is>
      </c>
      <c r="AR133" s="280" t="n">
        <v>219</v>
      </c>
      <c r="AS133" s="268" t="n"/>
      <c r="AT133" s="288" t="inlineStr">
        <is>
          <t>Archivado</t>
        </is>
      </c>
      <c r="AU133" s="276" t="inlineStr">
        <is>
          <t>Jenifer Zapata Castro</t>
        </is>
      </c>
      <c r="AV133" s="124" t="n"/>
      <c r="AW133" s="102">
        <f>IF(OR(AND(TODAY()-AL134&lt;10,AV134="PQRS"),AND(TODAY()-AO134&lt;90,AV134="Persuasivo")),1,IF(AND(10&lt;=TODAY()-AL134,TODAY()-AL134&lt;15,AV134="PQRS"),2,IF(OR(AND(15&lt;=TODAY()-AL134,AV134="PQRS"),AND(90&lt;=TODAY()-AO134,AV134="Persuasivo")),3,"")))</f>
        <v/>
      </c>
      <c r="AX133" s="96" t="n"/>
      <c r="AY133" s="239">
        <f>IF(AU134=BA134,AY134,AY134&amp;" → "&amp;TEXT(AZ134,"dd/mm/aaaa")&amp;".- "&amp;AU134)</f>
        <v/>
      </c>
      <c r="AZ133" s="237">
        <f>IF(AU134=BA134,AZ134,NOW())</f>
        <v/>
      </c>
      <c r="BA133" s="242">
        <f>IF(AU134=BA134,BA134,AU134)</f>
        <v/>
      </c>
      <c r="BB133" s="245">
        <f>IF(AT134=BD134,BB134,BB134&amp;" → "&amp;TEXT(BC134,"dd/mm/aaaa")&amp;".- "&amp;AT134)</f>
        <v/>
      </c>
      <c r="BC133" s="247">
        <f>IF(AX134=BD134,BC134,NOW())</f>
        <v/>
      </c>
      <c r="BD133" s="246">
        <f>IF(AT134=BD134,BD134,AT134)</f>
        <v/>
      </c>
    </row>
    <row r="134">
      <c r="A134" s="82" t="inlineStr">
        <is>
          <t>0134-2026</t>
        </is>
      </c>
      <c r="B134" s="99" t="n">
        <v>10085</v>
      </c>
      <c r="C134" s="124" t="inlineStr">
        <is>
          <t>Anonimo</t>
        </is>
      </c>
      <c r="D134" s="82" t="n"/>
      <c r="E134" s="82" t="n"/>
      <c r="F134" s="82" t="n"/>
      <c r="G134" s="82" t="n"/>
      <c r="H134" s="82" t="n"/>
      <c r="I134" s="82" t="n"/>
      <c r="J134" s="82" t="n"/>
      <c r="K134" s="82" t="n"/>
      <c r="L134" s="82" t="n"/>
      <c r="M134" s="82" t="n"/>
      <c r="N134" s="76">
        <f>CONCATENATE(D135," ",E135," ",F135," ",G135," ",H135," ",I135, " ",J135, " ",K135," ",L135," ",M135)</f>
        <v/>
      </c>
      <c r="O134" s="82" t="n"/>
      <c r="P134" s="82" t="n"/>
      <c r="Q134" s="82" t="n"/>
      <c r="R134" s="82" t="inlineStr">
        <is>
          <t>Por determinar</t>
        </is>
      </c>
      <c r="S134" s="126" t="inlineStr">
        <is>
          <t>KR</t>
        </is>
      </c>
      <c r="T134" s="127" t="n">
        <v>39</v>
      </c>
      <c r="U134" s="127" t="inlineStr">
        <is>
          <t>DD</t>
        </is>
      </c>
      <c r="V134" s="127" t="n"/>
      <c r="W134" s="127" t="n">
        <v>45</v>
      </c>
      <c r="X134" s="127" t="inlineStr">
        <is>
          <t>A</t>
        </is>
      </c>
      <c r="Y134" s="127" t="inlineStr">
        <is>
          <t>SUR</t>
        </is>
      </c>
      <c r="Z134" s="127" t="n"/>
      <c r="AA134" s="127" t="n"/>
      <c r="AB134" s="127" t="n"/>
      <c r="AC134" s="76">
        <f>CONCATENATE(S135," ",T135,U135," ",V135," ",W135," ",X135," ",Y135," ",Z135," ",AA135," ",AB135)</f>
        <v/>
      </c>
      <c r="AD134" s="82" t="n"/>
      <c r="AE134" s="82" t="n">
        <v>3146218118</v>
      </c>
      <c r="AF134" s="82" t="n"/>
      <c r="AG134" s="82" t="n"/>
      <c r="AH134" s="82" t="inlineStr">
        <is>
          <t>FLORA</t>
        </is>
      </c>
      <c r="AI134" s="82" t="inlineStr">
        <is>
          <t>Afectación a individuos arboreos</t>
        </is>
      </c>
      <c r="AJ134" s="96" t="inlineStr">
        <is>
          <t>La Paz</t>
        </is>
      </c>
      <c r="AK134" s="201">
        <f>VLOOKUP(AJ135,Hoja5!$H$1:$I$46,2,FALSE)</f>
        <v/>
      </c>
      <c r="AL134" s="92" t="n">
        <v>46070</v>
      </c>
      <c r="AM134" s="92" t="n">
        <v>46070</v>
      </c>
      <c r="AN134" s="213">
        <f>+AM135-AL135</f>
        <v/>
      </c>
      <c r="AO134" s="265" t="n">
        <v>46071</v>
      </c>
      <c r="AP134" s="101" t="inlineStr">
        <is>
          <t>Auto de archivo</t>
        </is>
      </c>
      <c r="AQ134" s="101" t="inlineStr">
        <is>
          <t>Juan Carlos Sánchez Vargas</t>
        </is>
      </c>
      <c r="AR134" s="266" t="n">
        <v>219</v>
      </c>
      <c r="AS134" s="268" t="n"/>
      <c r="AT134" s="264" t="inlineStr">
        <is>
          <t>Archivado</t>
        </is>
      </c>
      <c r="AU134" s="276" t="inlineStr">
        <is>
          <t>Jenifer Zapata Castro</t>
        </is>
      </c>
      <c r="AV134" s="124" t="n"/>
      <c r="AW134" s="102">
        <f>IF(OR(AND(TODAY()-AL135&lt;10,AV135="PQRS"),AND(TODAY()-AO135&lt;90,AV135="Persuasivo")),1,IF(AND(10&lt;=TODAY()-AL135,TODAY()-AL135&lt;15,AV135="PQRS"),2,IF(OR(AND(15&lt;=TODAY()-AL135,AV135="PQRS"),AND(90&lt;=TODAY()-AO135,AV135="Persuasivo")),3,"")))</f>
        <v/>
      </c>
      <c r="AX134" s="96" t="n"/>
      <c r="AY134" s="239">
        <f>IF(AU135=BA135,AY135,AY135&amp;" → "&amp;TEXT(AZ135,"dd/mm/aaaa")&amp;".- "&amp;AU135)</f>
        <v/>
      </c>
      <c r="AZ134" s="237">
        <f>IF(AU135=BA135,AZ135,NOW())</f>
        <v/>
      </c>
      <c r="BA134" s="242">
        <f>IF(AU135=BA135,BA135,AU135)</f>
        <v/>
      </c>
      <c r="BB134" s="245">
        <f>IF(AT135=BD135,BB135,BB135&amp;" → "&amp;TEXT(BC135,"dd/mm/aaaa")&amp;".- "&amp;AT135)</f>
        <v/>
      </c>
      <c r="BC134" s="247">
        <f>IF(AX135=BD135,BC135,NOW())</f>
        <v/>
      </c>
      <c r="BD134" s="246">
        <f>IF(AT135=BD135,BD135,AT135)</f>
        <v/>
      </c>
    </row>
    <row r="135">
      <c r="A135" s="82" t="inlineStr">
        <is>
          <t>0135-2026</t>
        </is>
      </c>
      <c r="B135" s="99" t="n">
        <v>9736</v>
      </c>
      <c r="C135" s="124" t="inlineStr">
        <is>
          <t>Comunidad</t>
        </is>
      </c>
      <c r="D135" s="82" t="n"/>
      <c r="E135" s="82" t="n"/>
      <c r="F135" s="82" t="n"/>
      <c r="G135" s="82" t="n"/>
      <c r="H135" s="82" t="n"/>
      <c r="I135" s="82" t="n"/>
      <c r="J135" s="82" t="n"/>
      <c r="K135" s="82" t="n"/>
      <c r="L135" s="82" t="n"/>
      <c r="M135" s="82" t="n"/>
      <c r="N135" s="76">
        <f>CONCATENATE(D136," ",E136," ",F136," ",G136," ",H136," ",I136, " ",J136, " ",K136," ",L136," ",M136)</f>
        <v/>
      </c>
      <c r="O135" s="133" t="n"/>
      <c r="P135" s="82" t="n"/>
      <c r="Q135" s="82" t="n"/>
      <c r="R135" s="82" t="inlineStr">
        <is>
          <t>Torres De sol naciente</t>
        </is>
      </c>
      <c r="S135" s="126" t="inlineStr">
        <is>
          <t>KR</t>
        </is>
      </c>
      <c r="T135" s="127" t="n">
        <v>46</v>
      </c>
      <c r="U135" s="127" t="inlineStr">
        <is>
          <t>C</t>
        </is>
      </c>
      <c r="V135" s="127" t="n"/>
      <c r="W135" s="127" t="n">
        <v>38</v>
      </c>
      <c r="X135" s="127" t="inlineStr">
        <is>
          <t>B</t>
        </is>
      </c>
      <c r="Y135" s="127" t="n"/>
      <c r="Z135" s="127" t="n">
        <v>10</v>
      </c>
      <c r="AA135" s="127" t="n"/>
      <c r="AB135" s="127" t="n"/>
      <c r="AC135" s="76">
        <f>CONCATENATE(S136," ",T136,U136," ",V136," ",W136," ",X136," ",Y136," ",Z136," ",AA136," ",AB136)</f>
        <v/>
      </c>
      <c r="AD135" s="82" t="n"/>
      <c r="AE135" s="82" t="n"/>
      <c r="AF135" s="82" t="n"/>
      <c r="AG135" s="82" t="n"/>
      <c r="AH135" s="82" t="inlineStr">
        <is>
          <t>HÍDRICO</t>
        </is>
      </c>
      <c r="AI135" s="82" t="inlineStr">
        <is>
          <t>Manejo inadecuado de aguas lluvias o escorrentia</t>
        </is>
      </c>
      <c r="AJ135" s="96" t="inlineStr">
        <is>
          <t>Alcalá</t>
        </is>
      </c>
      <c r="AK135" s="201">
        <f>VLOOKUP(AJ136,Hoja5!$H$1:$I$46,2,FALSE)</f>
        <v/>
      </c>
      <c r="AL135" s="92" t="n">
        <v>46070</v>
      </c>
      <c r="AM135" s="92" t="n">
        <v>46070</v>
      </c>
      <c r="AN135" s="213">
        <f>+AM136-AL136</f>
        <v/>
      </c>
      <c r="AO135" s="267" t="n">
        <v>46071</v>
      </c>
      <c r="AP135" s="101" t="inlineStr">
        <is>
          <t>Auto de archivo</t>
        </is>
      </c>
      <c r="AQ135" s="101" t="inlineStr">
        <is>
          <t>Juan Carlos Sánchez Vargas</t>
        </is>
      </c>
      <c r="AR135" s="280" t="n">
        <v>219</v>
      </c>
      <c r="AS135" s="268" t="n"/>
      <c r="AT135" s="288" t="inlineStr">
        <is>
          <t>Archivado</t>
        </is>
      </c>
      <c r="AU135" s="276" t="inlineStr">
        <is>
          <t>Jenifer Zapata Castro</t>
        </is>
      </c>
      <c r="AV135" s="124" t="n"/>
      <c r="AW135" s="102">
        <f>IF(OR(AND(TODAY()-AL136&lt;10,AV136="PQRS"),AND(TODAY()-AO136&lt;90,AV136="Persuasivo")),1,IF(AND(10&lt;=TODAY()-AL136,TODAY()-AL136&lt;15,AV136="PQRS"),2,IF(OR(AND(15&lt;=TODAY()-AL136,AV136="PQRS"),AND(90&lt;=TODAY()-AO136,AV136="Persuasivo")),3,"")))</f>
        <v/>
      </c>
      <c r="AX135" s="96" t="n"/>
      <c r="AY135" s="239">
        <f>IF(AU136=BA136,AY136,AY136&amp;" → "&amp;TEXT(AZ136,"dd/mm/aaaa")&amp;".- "&amp;AU136)</f>
        <v/>
      </c>
      <c r="AZ135" s="237">
        <f>IF(AU136=BA136,AZ136,NOW())</f>
        <v/>
      </c>
      <c r="BA135" s="242">
        <f>IF(AU136=BA136,BA136,AU136)</f>
        <v/>
      </c>
      <c r="BB135" s="245">
        <f>IF(AT136=BD136,BB136,BB136&amp;" → "&amp;TEXT(BC136,"dd/mm/aaaa")&amp;".- "&amp;AT136)</f>
        <v/>
      </c>
      <c r="BC135" s="247">
        <f>IF(AX136=BD136,BC136,NOW())</f>
        <v/>
      </c>
      <c r="BD135" s="246">
        <f>IF(AT136=BD136,BD136,AT136)</f>
        <v/>
      </c>
    </row>
    <row r="136">
      <c r="A136" s="82" t="inlineStr">
        <is>
          <t>0136-2026</t>
        </is>
      </c>
      <c r="B136" s="99" t="inlineStr">
        <is>
          <t>0002486-0001818</t>
        </is>
      </c>
      <c r="C136" s="124" t="inlineStr">
        <is>
          <t>De oficio planeación</t>
        </is>
      </c>
      <c r="D136" s="82" t="n"/>
      <c r="E136" s="82" t="n"/>
      <c r="F136" s="82" t="n"/>
      <c r="G136" s="82" t="n"/>
      <c r="H136" s="82" t="n"/>
      <c r="I136" s="82" t="n"/>
      <c r="J136" s="82" t="n"/>
      <c r="K136" s="82" t="n"/>
      <c r="L136" s="82" t="n"/>
      <c r="M136" s="82" t="n"/>
      <c r="N136" s="76">
        <f>CONCATENATE(D137," ",E137," ",F137," ",G137," ",H137," ",I137, " ",J137, " ",K137," ",L137," ",M137)</f>
        <v/>
      </c>
      <c r="O136" s="133" t="n"/>
      <c r="P136" s="82" t="n"/>
      <c r="Q136" s="82" t="n"/>
      <c r="R136" s="82" t="inlineStr">
        <is>
          <t>Restaurante Donde Albeiro</t>
        </is>
      </c>
      <c r="S136" s="126" t="n"/>
      <c r="T136" s="127" t="inlineStr">
        <is>
          <t>001-0323108</t>
        </is>
      </c>
      <c r="U136" s="127" t="n"/>
      <c r="V136" s="127" t="n"/>
      <c r="W136" s="127" t="n"/>
      <c r="X136" s="127" t="n"/>
      <c r="Y136" s="127" t="n"/>
      <c r="Z136" s="127" t="n"/>
      <c r="AA136" s="127" t="n"/>
      <c r="AB136" s="127" t="n"/>
      <c r="AC136" s="76">
        <f>CONCATENATE(S137," ",T137,U137," ",V137," ",W137," ",X137," ",Y137," ",Z137," ",AA137," ",AB137)</f>
        <v/>
      </c>
      <c r="AD136" s="76" t="n"/>
      <c r="AE136" s="76" t="n"/>
      <c r="AF136" s="76" t="n"/>
      <c r="AG136" s="82" t="n"/>
      <c r="AH136" s="82" t="inlineStr">
        <is>
          <t>SUELO</t>
        </is>
      </c>
      <c r="AI136" s="82" t="inlineStr">
        <is>
          <t>Afectaciones por movimientos en masa o erosión</t>
        </is>
      </c>
      <c r="AJ136" s="96" t="inlineStr">
        <is>
          <t>El Escobero</t>
        </is>
      </c>
      <c r="AK136" s="201">
        <f>VLOOKUP(AJ137,Hoja5!$H$1:$I$46,2,FALSE)</f>
        <v/>
      </c>
      <c r="AL136" s="92" t="n">
        <v>46052</v>
      </c>
      <c r="AM136" s="92" t="n">
        <v>46052</v>
      </c>
      <c r="AN136" s="213">
        <f>+AM137-AL137</f>
        <v/>
      </c>
      <c r="AO136" s="220" t="n">
        <v>46052</v>
      </c>
      <c r="AP136" s="119" t="inlineStr">
        <is>
          <t>Remisión</t>
        </is>
      </c>
      <c r="AQ136" s="119" t="inlineStr">
        <is>
          <t>Julian Guzman Agudelo</t>
        </is>
      </c>
      <c r="AR136" s="227" t="n"/>
      <c r="AS136" s="119" t="n"/>
      <c r="AT136" s="180" t="inlineStr">
        <is>
          <t>Informe técnico</t>
        </is>
      </c>
      <c r="AU136" s="101" t="inlineStr">
        <is>
          <t>Mauricio Gomez Herrera</t>
        </is>
      </c>
      <c r="AV136" s="124" t="n"/>
      <c r="AW136" s="102">
        <f>IF(OR(AND(TODAY()-AL137&lt;10,AV137="PQRS"),AND(TODAY()-AO137&lt;90,AV137="Persuasivo")),1,IF(AND(10&lt;=TODAY()-AL137,TODAY()-AL137&lt;15,AV137="PQRS"),2,IF(OR(AND(15&lt;=TODAY()-AL137,AV137="PQRS"),AND(90&lt;=TODAY()-AO137,AV137="Persuasivo")),3,"")))</f>
        <v/>
      </c>
      <c r="AX136" s="96" t="n"/>
      <c r="AY136" s="239">
        <f>IF(AU137=BA137,AY137,AY137&amp;" → "&amp;TEXT(AZ137,"dd/mm/aaaa")&amp;".- "&amp;AU137)</f>
        <v/>
      </c>
      <c r="AZ136" s="237">
        <f>IF(AU137=BA137,AZ137,NOW())</f>
        <v/>
      </c>
      <c r="BA136" s="242">
        <f>IF(AU137=BA137,BA137,AU137)</f>
        <v/>
      </c>
      <c r="BB136" s="245">
        <f>IF(AT137=BD137,BB137,BB137&amp;" → "&amp;TEXT(BC137,"dd/mm/aaaa")&amp;".- "&amp;AT137)</f>
        <v/>
      </c>
      <c r="BC136" s="247">
        <f>IF(AX137=BD137,BC137,NOW())</f>
        <v/>
      </c>
      <c r="BD136" s="246">
        <f>IF(AT137=BD137,BD137,AT137)</f>
        <v/>
      </c>
    </row>
    <row r="137" customFormat="1" s="121">
      <c r="A137" s="82" t="inlineStr">
        <is>
          <t>0137-2026</t>
        </is>
      </c>
      <c r="B137" s="99" t="n">
        <v>9637</v>
      </c>
      <c r="C137" s="184" t="inlineStr">
        <is>
          <t>Edward Alonso Salinas Barrera</t>
        </is>
      </c>
      <c r="D137" s="82" t="inlineStr">
        <is>
          <t>KR</t>
        </is>
      </c>
      <c r="E137" s="82" t="n">
        <v>24</v>
      </c>
      <c r="F137" s="82" t="inlineStr">
        <is>
          <t>B</t>
        </is>
      </c>
      <c r="G137" s="82" t="n"/>
      <c r="H137" s="82" t="n">
        <v>40</v>
      </c>
      <c r="I137" s="82" t="inlineStr">
        <is>
          <t>A</t>
        </is>
      </c>
      <c r="J137" s="82" t="inlineStr">
        <is>
          <t>SUR</t>
        </is>
      </c>
      <c r="K137" s="82" t="n">
        <v>162</v>
      </c>
      <c r="L137" s="82" t="n">
        <v>2</v>
      </c>
      <c r="M137" s="82" t="n">
        <v>216</v>
      </c>
      <c r="N137" s="76">
        <f>CONCATENATE(D138," ",E138," ",F138," ",G138," ",H138," ",I138, " ",J138, " ",K138," ",L138," ",M138)</f>
        <v/>
      </c>
      <c r="O137" s="82" t="n">
        <v>71752950</v>
      </c>
      <c r="P137" s="82" t="n">
        <v>3006032977</v>
      </c>
      <c r="Q137" s="82" t="n"/>
      <c r="R137" s="82" t="inlineStr">
        <is>
          <t>Juan David Taborda</t>
        </is>
      </c>
      <c r="S137" s="82" t="inlineStr">
        <is>
          <t>KR</t>
        </is>
      </c>
      <c r="T137" s="82" t="n">
        <v>24</v>
      </c>
      <c r="U137" s="82" t="inlineStr">
        <is>
          <t>B</t>
        </is>
      </c>
      <c r="V137" s="82" t="n"/>
      <c r="W137" s="82" t="n">
        <v>40</v>
      </c>
      <c r="X137" s="82" t="inlineStr">
        <is>
          <t>A</t>
        </is>
      </c>
      <c r="Y137" s="82" t="inlineStr">
        <is>
          <t>SUR</t>
        </is>
      </c>
      <c r="Z137" s="82" t="n">
        <v>162</v>
      </c>
      <c r="AA137" s="82" t="n">
        <v>1</v>
      </c>
      <c r="AB137" s="82" t="n">
        <v>428</v>
      </c>
      <c r="AC137" s="76">
        <f>CONCATENATE(S138," ",T138," ",U138," ",V138," ",W138," ",X138, " ",Y138, " ",Z138," ",AA138," ",AB138)</f>
        <v/>
      </c>
      <c r="AD137" s="76" t="n">
        <v>1037596459</v>
      </c>
      <c r="AE137" s="82" t="n">
        <v>3045924234</v>
      </c>
      <c r="AF137" s="82" t="n"/>
      <c r="AG137" s="82" t="n"/>
      <c r="AH137" s="82" t="inlineStr">
        <is>
          <t>FAUNA DOMÉSTICA</t>
        </is>
      </c>
      <c r="AI137" s="82" t="inlineStr">
        <is>
          <t>Ataque de animales de compañía a otros animales o personas</t>
        </is>
      </c>
      <c r="AJ137" s="96" t="inlineStr">
        <is>
          <t xml:space="preserve">La Mina </t>
        </is>
      </c>
      <c r="AK137" s="201">
        <f>VLOOKUP(AJ138,Hoja5!$H$1:$I$46,2,FALSE)</f>
        <v/>
      </c>
      <c r="AL137" s="92" t="n">
        <v>46069</v>
      </c>
      <c r="AM137" s="92" t="n"/>
      <c r="AN137" s="213">
        <f>+AM138-AL138</f>
        <v/>
      </c>
      <c r="AO137" s="220" t="n"/>
      <c r="AP137" s="119" t="n"/>
      <c r="AQ137" s="119" t="n"/>
      <c r="AR137" s="227" t="n"/>
      <c r="AS137" s="119" t="inlineStr">
        <is>
          <t>Alexandra Uribe Alzate</t>
        </is>
      </c>
      <c r="AT137" s="180" t="inlineStr">
        <is>
          <t xml:space="preserve">Auto de inicio </t>
        </is>
      </c>
      <c r="AU137" s="101" t="inlineStr">
        <is>
          <t>Alexandra Uribe Alzate</t>
        </is>
      </c>
      <c r="AV137" s="124" t="n"/>
      <c r="AW137" s="102">
        <f>IF(OR(AND(TODAY()-AL138&lt;10,AV138="PQRS"),AND(TODAY()-AO138&lt;90,AV138="Persuasivo")),1,IF(AND(10&lt;=TODAY()-AL138,TODAY()-AL138&lt;15,AV138="PQRS"),2,IF(OR(AND(15&lt;=TODAY()-AL138,AV138="PQRS"),AND(90&lt;=TODAY()-AO138,AV138="Persuasivo")),3,"")))</f>
        <v/>
      </c>
      <c r="AX137" s="96" t="n"/>
      <c r="AY137" s="239">
        <f>IF(AU138=BA138,AY138,AY138&amp;" → "&amp;TEXT(AZ138,"dd/mm/aaaa")&amp;".- "&amp;AU138)</f>
        <v/>
      </c>
      <c r="AZ137" s="237">
        <f>IF(AU138=BA138,AZ138,NOW())</f>
        <v/>
      </c>
      <c r="BA137" s="242">
        <f>IF(AU138=BA138,BA138,AU138)</f>
        <v/>
      </c>
      <c r="BB137" s="245">
        <f>IF(AT138=BD138,BB138,BB138&amp;" → "&amp;TEXT(BC138,"dd/mm/aaaa")&amp;".- "&amp;AT138)</f>
        <v/>
      </c>
      <c r="BC137" s="247">
        <f>IF(AX138=BD138,BC138,NOW())</f>
        <v/>
      </c>
      <c r="BD137" s="246">
        <f>IF(AT138=BD138,BD138,AT138)</f>
        <v/>
      </c>
    </row>
    <row r="138" customFormat="1" s="70">
      <c r="A138" s="82" t="inlineStr">
        <is>
          <t>0138-2026</t>
        </is>
      </c>
      <c r="B138" s="99" t="inlineStr">
        <is>
          <t>0009433 - 0016349</t>
        </is>
      </c>
      <c r="C138" s="251" t="inlineStr">
        <is>
          <t>Soraida Ruiz- Palermo San josé</t>
        </is>
      </c>
      <c r="D138" s="124" t="inlineStr">
        <is>
          <t>CL</t>
        </is>
      </c>
      <c r="E138" s="82" t="n">
        <v>36</v>
      </c>
      <c r="F138" s="82" t="inlineStr">
        <is>
          <t>D</t>
        </is>
      </c>
      <c r="G138" s="82" t="inlineStr">
        <is>
          <t>SUR</t>
        </is>
      </c>
      <c r="H138" s="82" t="n">
        <v>16</v>
      </c>
      <c r="I138" s="82" t="n"/>
      <c r="J138" s="82" t="n"/>
      <c r="K138" s="82" t="n">
        <v>86</v>
      </c>
      <c r="L138" s="82" t="n"/>
      <c r="M138" s="82" t="n"/>
      <c r="N138" s="76">
        <f>CONCATENATE(D139," ",E139," ",F139," ",G139," ",H139," ",I139, " ",J139, " ",K139," ",L139," ",M139)</f>
        <v/>
      </c>
      <c r="O138" s="133" t="n">
        <v>4328713</v>
      </c>
      <c r="P138" s="82" t="n">
        <v>3122904236</v>
      </c>
      <c r="Q138" s="82" t="n"/>
      <c r="R138" s="82" t="inlineStr">
        <is>
          <t>Por determinar</t>
        </is>
      </c>
      <c r="S138" s="126" t="n"/>
      <c r="T138" s="127" t="n"/>
      <c r="U138" s="127" t="n"/>
      <c r="V138" s="127" t="n"/>
      <c r="W138" s="127" t="n"/>
      <c r="X138" s="127" t="n"/>
      <c r="Y138" s="127" t="n"/>
      <c r="Z138" s="127" t="n"/>
      <c r="AA138" s="127" t="n"/>
      <c r="AB138" s="127" t="n"/>
      <c r="AC138" s="76">
        <f>CONCATENATE(S139," ",T139,U139," ",V139," ",W139," ",X139," ",Y139," ",Z139," ",AA139," ",AB139)</f>
        <v/>
      </c>
      <c r="AD138" s="76" t="n"/>
      <c r="AE138" s="82" t="n"/>
      <c r="AF138" s="82" t="n"/>
      <c r="AG138" s="82" t="n"/>
      <c r="AH138" s="82" t="inlineStr">
        <is>
          <t>FLORA</t>
        </is>
      </c>
      <c r="AI138" s="82" t="inlineStr">
        <is>
          <t>Árbol en riesgo</t>
        </is>
      </c>
      <c r="AJ138" s="96" t="inlineStr">
        <is>
          <t>El Escobero</t>
        </is>
      </c>
      <c r="AK138" s="201">
        <f>VLOOKUP(AJ139,Hoja5!$H$1:$I$46,2,FALSE)</f>
        <v/>
      </c>
      <c r="AL138" s="92" t="n">
        <v>46069</v>
      </c>
      <c r="AM138" s="92" t="n">
        <v>46076</v>
      </c>
      <c r="AN138" s="101">
        <f>+AM139-AL139</f>
        <v/>
      </c>
      <c r="AO138" s="100" t="n">
        <v>46079</v>
      </c>
      <c r="AP138" s="101" t="inlineStr">
        <is>
          <t>Verificación</t>
        </is>
      </c>
      <c r="AQ138" s="101" t="inlineStr">
        <is>
          <t>Juan Fernando Florez Lema</t>
        </is>
      </c>
      <c r="AR138" s="283" t="n"/>
      <c r="AS138" s="119" t="n"/>
      <c r="AT138" s="105" t="inlineStr">
        <is>
          <t>Archivado</t>
        </is>
      </c>
      <c r="AU138" s="101" t="inlineStr">
        <is>
          <t>Jenifer Zapata Castro</t>
        </is>
      </c>
      <c r="AV138" s="82" t="n"/>
      <c r="AW138" s="102">
        <f>IF(OR(AND(TODAY()-AL139&lt;10,AV139="PQRS"),AND(TODAY()-AO139&lt;90,AV139="Persuasivo")),1,IF(AND(10&lt;=TODAY()-AL139,TODAY()-AL139&lt;15,AV139="PQRS"),2,IF(OR(AND(15&lt;=TODAY()-AL139,AV139="PQRS"),AND(90&lt;=TODAY()-AO139,AV139="Persuasivo")),3,"")))</f>
        <v/>
      </c>
      <c r="AX138" s="96" t="n"/>
      <c r="AY138" s="239">
        <f>IF(AU139=BA139,AY139,AY139&amp;" → "&amp;TEXT(AZ139,"dd/mm/aaaa")&amp;".- "&amp;AU139)</f>
        <v/>
      </c>
      <c r="AZ138" s="237">
        <f>IF(AU139=BA139,AZ139,NOW())</f>
        <v/>
      </c>
      <c r="BA138" s="242">
        <f>IF(AU139=BA139,BA139,AU139)</f>
        <v/>
      </c>
      <c r="BB138" s="245">
        <f>IF(AT139=BD139,BB139,BB139&amp;" → "&amp;TEXT(BC139,"dd/mm/aaaa")&amp;".- "&amp;AT139)</f>
        <v/>
      </c>
      <c r="BC138" s="247">
        <f>IF(AX139=BD139,BC139,NOW())</f>
        <v/>
      </c>
      <c r="BD138" s="246">
        <f>IF(AT139=BD139,BD139,AT139)</f>
        <v/>
      </c>
    </row>
    <row r="139">
      <c r="A139" s="82" t="inlineStr">
        <is>
          <t>0139-2026</t>
        </is>
      </c>
      <c r="B139" s="99" t="inlineStr">
        <is>
          <t>0009653 - 0000699</t>
        </is>
      </c>
      <c r="C139" s="105" t="inlineStr">
        <is>
          <t>Edificio O clock</t>
        </is>
      </c>
      <c r="D139" s="82" t="inlineStr">
        <is>
          <t>CL</t>
        </is>
      </c>
      <c r="E139" s="82" t="n">
        <v>23</v>
      </c>
      <c r="F139" s="82" t="n"/>
      <c r="G139" s="82" t="inlineStr">
        <is>
          <t>SUR</t>
        </is>
      </c>
      <c r="H139" s="82" t="n">
        <v>42</v>
      </c>
      <c r="I139" s="82" t="inlineStr">
        <is>
          <t>B</t>
        </is>
      </c>
      <c r="J139" s="82" t="n"/>
      <c r="K139" s="82" t="n">
        <v>60</v>
      </c>
      <c r="L139" s="94" t="n"/>
      <c r="M139" s="82" t="n"/>
      <c r="N139" s="76">
        <f>CONCATENATE(D140," ",E140," ",F140," ",G140," ",H140," ",I140, " ",J140, " ",K140," ",L140," ",M140)</f>
        <v/>
      </c>
      <c r="O139" s="82" t="n">
        <v>9004049873</v>
      </c>
      <c r="P139" s="82" t="n">
        <v>3103983554</v>
      </c>
      <c r="Q139" s="82" t="n"/>
      <c r="R139" s="82" t="inlineStr">
        <is>
          <t>Por determinar</t>
        </is>
      </c>
      <c r="S139" s="126" t="n"/>
      <c r="T139" s="127" t="n"/>
      <c r="U139" s="127" t="n"/>
      <c r="V139" s="127" t="n"/>
      <c r="W139" s="127" t="n"/>
      <c r="X139" s="127" t="n"/>
      <c r="Y139" s="127" t="n"/>
      <c r="Z139" s="127" t="n"/>
      <c r="AA139" s="127" t="n"/>
      <c r="AB139" s="127" t="n"/>
      <c r="AC139" s="76">
        <f>CONCATENATE(S140," ",T140,U140," ",V140," ",W140," ",X140," ",Y140," ",Z140," ",AA140," ",AB140)</f>
        <v/>
      </c>
      <c r="AD139" s="76" t="n"/>
      <c r="AE139" s="82" t="n"/>
      <c r="AF139" s="82" t="n"/>
      <c r="AG139" s="82" t="n"/>
      <c r="AH139" s="82" t="inlineStr">
        <is>
          <t>FLORA</t>
        </is>
      </c>
      <c r="AI139" s="82" t="inlineStr">
        <is>
          <t>Árbol en riesgo</t>
        </is>
      </c>
      <c r="AJ139" s="96" t="inlineStr">
        <is>
          <t>Bosques de Zuñiga</t>
        </is>
      </c>
      <c r="AK139" s="201">
        <f>VLOOKUP(AJ140,Hoja5!$H$1:$I$46,2,FALSE)</f>
        <v/>
      </c>
      <c r="AL139" s="92" t="n">
        <v>46069</v>
      </c>
      <c r="AM139" s="92" t="n">
        <v>46080</v>
      </c>
      <c r="AN139" s="101">
        <f>+AM140-AL140</f>
        <v/>
      </c>
      <c r="AO139" s="100" t="n">
        <v>46085</v>
      </c>
      <c r="AP139" s="101" t="inlineStr">
        <is>
          <t>Informe técnico</t>
        </is>
      </c>
      <c r="AQ139" s="101" t="inlineStr">
        <is>
          <t>Julian Guzman Agudelo</t>
        </is>
      </c>
      <c r="AR139" s="227" t="n"/>
      <c r="AS139" s="119" t="n"/>
      <c r="AT139" s="124" t="inlineStr">
        <is>
          <t>Respuesta DP u Oficio</t>
        </is>
      </c>
      <c r="AU139" s="154" t="inlineStr">
        <is>
          <t>Juanita Aristizabal Chavarriaga</t>
        </is>
      </c>
      <c r="AV139" s="82" t="n"/>
      <c r="AW139" s="102">
        <f>IF(OR(AND(TODAY()-AL140&lt;10,AV140="PQRS"),AND(TODAY()-AO140&lt;90,AV140="Persuasivo")),1,IF(AND(10&lt;=TODAY()-AL140,TODAY()-AL140&lt;15,AV140="PQRS"),2,IF(OR(AND(15&lt;=TODAY()-AL140,AV140="PQRS"),AND(90&lt;=TODAY()-AO140,AV140="Persuasivo")),3,"")))</f>
        <v/>
      </c>
      <c r="AX139" s="96" t="n"/>
      <c r="AY139" s="239">
        <f>IF(AU140=BA140,AY140,AY140&amp;" → "&amp;TEXT(AZ140,"dd/mm/aaaa")&amp;".- "&amp;AU140)</f>
        <v/>
      </c>
      <c r="AZ139" s="237">
        <f>IF(AU140=BA140,AZ140,NOW())</f>
        <v/>
      </c>
      <c r="BA139" s="242">
        <f>IF(AU140=BA140,BA140,AU140)</f>
        <v/>
      </c>
      <c r="BB139" s="245">
        <f>IF(AT140=BD140,BB140,BB140&amp;" → "&amp;TEXT(BC140,"dd/mm/aaaa")&amp;".- "&amp;AT140)</f>
        <v/>
      </c>
      <c r="BC139" s="247">
        <f>IF(AX140=BD140,BC140,NOW())</f>
        <v/>
      </c>
      <c r="BD139" s="246">
        <f>IF(AT140=BD140,BD140,AT140)</f>
        <v/>
      </c>
    </row>
    <row r="140" ht="17.25" customFormat="1" customHeight="1" s="121">
      <c r="A140" s="82" t="inlineStr">
        <is>
          <t>0140-2026</t>
        </is>
      </c>
      <c r="B140" s="99" t="n">
        <v>3841</v>
      </c>
      <c r="C140" s="105" t="inlineStr">
        <is>
          <t>De oficio / Gestión del RIesgo</t>
        </is>
      </c>
      <c r="D140" s="82" t="n"/>
      <c r="E140" s="82" t="n"/>
      <c r="F140" s="82" t="n"/>
      <c r="G140" s="82" t="n"/>
      <c r="H140" s="82" t="n"/>
      <c r="I140" s="82" t="n"/>
      <c r="J140" s="82" t="n"/>
      <c r="K140" s="82" t="n"/>
      <c r="L140" s="82" t="n"/>
      <c r="M140" s="82" t="n"/>
      <c r="N140" s="76">
        <f>CONCATENATE(D141," ",E141," ",F141," ",G141," ",H141," ",I141, " ",J141, " ",K141," ",L141," ",M141)</f>
        <v/>
      </c>
      <c r="O140" s="82" t="n"/>
      <c r="P140" s="82" t="n"/>
      <c r="Q140" s="82" t="n"/>
      <c r="R140" s="82" t="inlineStr">
        <is>
          <t>Sebastian Alvarez Santamaria</t>
        </is>
      </c>
      <c r="S140" s="126" t="n"/>
      <c r="T140" s="127" t="inlineStr">
        <is>
          <t>Predio santa catalina</t>
        </is>
      </c>
      <c r="U140" s="127" t="n"/>
      <c r="V140" s="127" t="n"/>
      <c r="W140" s="127" t="n"/>
      <c r="X140" s="127" t="n"/>
      <c r="Y140" s="127" t="n"/>
      <c r="Z140" s="127" t="n"/>
      <c r="AA140" s="127" t="n"/>
      <c r="AB140" s="127" t="n"/>
      <c r="AC140" s="76">
        <f>CONCATENATE(S141," ",T141,U141," ",V141," ",W141," ",X141," ",Y141," ",Z141," ",AA141," ",AB141)</f>
        <v/>
      </c>
      <c r="AD140" s="82" t="n"/>
      <c r="AE140" s="82" t="n"/>
      <c r="AF140" s="82" t="n"/>
      <c r="AG140" s="82" t="n"/>
      <c r="AH140" s="82" t="inlineStr">
        <is>
          <t>HÍDRICO</t>
        </is>
      </c>
      <c r="AI140" s="82" t="inlineStr">
        <is>
          <t>Manejo inadecuado de aguas lluvias o escorrentia</t>
        </is>
      </c>
      <c r="AJ140" s="96" t="inlineStr">
        <is>
          <t>Santa Catalina</t>
        </is>
      </c>
      <c r="AK140" s="201">
        <f>VLOOKUP(AJ141,Hoja5!$H$1:$I$46,2,FALSE)</f>
        <v/>
      </c>
      <c r="AL140" s="92" t="n">
        <v>46065</v>
      </c>
      <c r="AM140" s="92" t="n">
        <v>46153</v>
      </c>
      <c r="AN140" s="101">
        <f>+AM141-AL141</f>
        <v/>
      </c>
      <c r="AO140" s="100" t="n">
        <v>46153</v>
      </c>
      <c r="AP140" s="101" t="inlineStr">
        <is>
          <t>Visitas patrulleros</t>
        </is>
      </c>
      <c r="AQ140" s="101" t="inlineStr">
        <is>
          <t>Olver Puerta Garcia</t>
        </is>
      </c>
      <c r="AR140" s="227" t="n"/>
      <c r="AS140" s="119" t="n"/>
      <c r="AT140" s="124" t="inlineStr">
        <is>
          <t>Auto de archivo</t>
        </is>
      </c>
      <c r="AU140" s="101" t="inlineStr">
        <is>
          <t>Juan Fernando Florez Lema</t>
        </is>
      </c>
      <c r="AV140" s="82" t="n"/>
      <c r="AW140" s="102">
        <f>IF(OR(AND(TODAY()-AL141&lt;10,AV141="PQRS"),AND(TODAY()-AO141&lt;90,AV141="Persuasivo")),1,IF(AND(10&lt;=TODAY()-AL141,TODAY()-AL141&lt;15,AV141="PQRS"),2,IF(OR(AND(15&lt;=TODAY()-AL141,AV141="PQRS"),AND(90&lt;=TODAY()-AO141,AV141="Persuasivo")),3,"")))</f>
        <v/>
      </c>
      <c r="AX140" s="96" t="n"/>
      <c r="AY140" s="239">
        <f>IF(AU141=BA141,AY141,AY141&amp;" → "&amp;TEXT(AZ141,"dd/mm/aaaa")&amp;".- "&amp;AU141)</f>
        <v/>
      </c>
      <c r="AZ140" s="237">
        <f>IF(AU141=BA141,AZ141,NOW())</f>
        <v/>
      </c>
      <c r="BA140" s="242">
        <f>IF(AU141=BA141,BA141,AU141)</f>
        <v/>
      </c>
      <c r="BB140" s="245">
        <f>IF(AT141=BD141,BB141,BB141&amp;" → "&amp;TEXT(BC141,"dd/mm/aaaa")&amp;".- "&amp;AT141)</f>
        <v/>
      </c>
      <c r="BC140" s="247">
        <f>IF(AX141=BD141,BC141,NOW())</f>
        <v/>
      </c>
      <c r="BD140" s="246">
        <f>IF(AT141=BD141,BD141,AT141)</f>
        <v/>
      </c>
    </row>
    <row r="141" customFormat="1" s="121">
      <c r="A141" s="82" t="inlineStr">
        <is>
          <t>0141-2026</t>
        </is>
      </c>
      <c r="B141" s="99" t="inlineStr">
        <is>
          <t>9722/4468</t>
        </is>
      </c>
      <c r="C141" s="105" t="inlineStr">
        <is>
          <t>De oficio Guardabosques</t>
        </is>
      </c>
      <c r="D141" s="82" t="n"/>
      <c r="E141" s="82" t="n"/>
      <c r="F141" s="82" t="n"/>
      <c r="G141" s="82" t="n"/>
      <c r="H141" s="82" t="n"/>
      <c r="I141" s="82" t="n"/>
      <c r="J141" s="82" t="n"/>
      <c r="K141" s="82" t="n"/>
      <c r="L141" s="82" t="n"/>
      <c r="M141" s="82" t="n"/>
      <c r="N141" s="76">
        <f>CONCATENATE(D142," ",E142," ",F142," ",G142," ",H142," ",I142, " ",J142, " ",K142," ",L142," ",M142)</f>
        <v/>
      </c>
      <c r="O141" s="82" t="n"/>
      <c r="P141" s="94" t="n"/>
      <c r="Q141" s="94" t="n"/>
      <c r="R141" s="82" t="inlineStr">
        <is>
          <t>EPM</t>
        </is>
      </c>
      <c r="S141" s="126" t="n"/>
      <c r="T141" s="127" t="inlineStr">
        <is>
          <t>Tanques- transversal de la montaña</t>
        </is>
      </c>
      <c r="U141" s="127" t="n"/>
      <c r="V141" s="127" t="n"/>
      <c r="W141" s="127" t="n"/>
      <c r="X141" s="127" t="n"/>
      <c r="Y141" s="127" t="n"/>
      <c r="Z141" s="127" t="n"/>
      <c r="AA141" s="127" t="n"/>
      <c r="AB141" s="127" t="n"/>
      <c r="AC141" s="76">
        <f>CONCATENATE(S142," ",T142,U142," ",V142," ",W142," ",X142," ",Y142," ",Z142," ",AA142," ",AB142)</f>
        <v/>
      </c>
      <c r="AD141" s="76" t="n"/>
      <c r="AE141" s="82" t="n"/>
      <c r="AF141" s="82" t="n"/>
      <c r="AG141" s="82" t="n"/>
      <c r="AH141" s="82" t="inlineStr">
        <is>
          <t>HÍDRICO</t>
        </is>
      </c>
      <c r="AI141" s="82" t="inlineStr">
        <is>
          <t>Descarga inadecuada de aguas residuales o sin cumplimiento de requisitos</t>
        </is>
      </c>
      <c r="AJ141" s="96" t="inlineStr">
        <is>
          <t>El Escobero</t>
        </is>
      </c>
      <c r="AK141" s="201">
        <f>VLOOKUP(AJ142,Hoja5!$H$1:$I$46,2,FALSE)</f>
        <v/>
      </c>
      <c r="AL141" s="92" t="n">
        <v>46070</v>
      </c>
      <c r="AM141" s="129" t="n">
        <v>46050</v>
      </c>
      <c r="AN141" s="101">
        <f>+AM142-AL142</f>
        <v/>
      </c>
      <c r="AO141" s="100" t="n">
        <v>46050</v>
      </c>
      <c r="AP141" s="101" t="inlineStr">
        <is>
          <t>Verificación</t>
        </is>
      </c>
      <c r="AQ141" s="101" t="inlineStr">
        <is>
          <t>Olver Puerta Garcia</t>
        </is>
      </c>
      <c r="AR141" s="227" t="n"/>
      <c r="AS141" s="119" t="n"/>
      <c r="AT141" s="124" t="inlineStr">
        <is>
          <t>Pendiente de trámite</t>
        </is>
      </c>
      <c r="AU141" s="101" t="inlineStr">
        <is>
          <t>Olver Puerta Garcia</t>
        </is>
      </c>
      <c r="AV141" s="82" t="n"/>
      <c r="AW141" s="102">
        <f>IF(OR(AND(TODAY()-AL142&lt;10,AV142="PQRS"),AND(TODAY()-AO142&lt;90,AV142="Persuasivo")),1,IF(AND(10&lt;=TODAY()-AL142,TODAY()-AL142&lt;15,AV142="PQRS"),2,IF(OR(AND(15&lt;=TODAY()-AL142,AV142="PQRS"),AND(90&lt;=TODAY()-AO142,AV142="Persuasivo")),3,"")))</f>
        <v/>
      </c>
      <c r="AX141" s="96" t="inlineStr">
        <is>
          <t>Relacionado con expediente 70-2026</t>
        </is>
      </c>
      <c r="AY141" s="239">
        <f>IF(AU142=BA142,AY142,AY142&amp;" → "&amp;TEXT(AZ142,"dd/mm/aaaa")&amp;".- "&amp;AU142)</f>
        <v/>
      </c>
      <c r="AZ141" s="237">
        <f>IF(AU142=BA142,AZ142,NOW())</f>
        <v/>
      </c>
      <c r="BA141" s="242">
        <f>IF(AU142=BA142,BA142,AU142)</f>
        <v/>
      </c>
      <c r="BB141" s="245">
        <f>IF(AT142=BD142,BB142,BB142&amp;" → "&amp;TEXT(BC142,"dd/mm/aaaa")&amp;".- "&amp;AT142)</f>
        <v/>
      </c>
      <c r="BC141" s="247">
        <f>IF(AX142=BD142,BC142,NOW())</f>
        <v/>
      </c>
      <c r="BD141" s="246">
        <f>IF(AT142=BD142,BD142,AT142)</f>
        <v/>
      </c>
    </row>
    <row r="142" customFormat="1" s="121">
      <c r="A142" s="82" t="inlineStr">
        <is>
          <t>0142-2026</t>
        </is>
      </c>
      <c r="B142" s="99" t="n">
        <v>9721</v>
      </c>
      <c r="C142" s="105" t="inlineStr">
        <is>
          <t>De oficio Guardabosques</t>
        </is>
      </c>
      <c r="D142" s="82" t="n"/>
      <c r="E142" s="82" t="n"/>
      <c r="F142" s="82" t="n"/>
      <c r="G142" s="82" t="n"/>
      <c r="H142" s="82" t="n"/>
      <c r="I142" s="82" t="n"/>
      <c r="J142" s="82" t="n"/>
      <c r="K142" s="82" t="n"/>
      <c r="L142" s="82" t="n"/>
      <c r="M142" s="82" t="n"/>
      <c r="N142" s="76">
        <f>CONCATENATE(D143," ",E143," ",F143," ",G143," ",H143," ",I143, " ",J143, " ",K143," ",L143," ",M143)</f>
        <v/>
      </c>
      <c r="O142" s="82" t="n"/>
      <c r="P142" s="82" t="n"/>
      <c r="Q142" s="82" t="n"/>
      <c r="R142" s="82" t="inlineStr">
        <is>
          <t>Por determinar</t>
        </is>
      </c>
      <c r="S142" s="126" t="inlineStr">
        <is>
          <t>CL</t>
        </is>
      </c>
      <c r="T142" s="127" t="n">
        <v>20</v>
      </c>
      <c r="U142" s="127" t="inlineStr">
        <is>
          <t>A</t>
        </is>
      </c>
      <c r="V142" s="127" t="inlineStr">
        <is>
          <t>SUR</t>
        </is>
      </c>
      <c r="W142" s="127" t="n"/>
      <c r="X142" s="127" t="n"/>
      <c r="Y142" s="127" t="n"/>
      <c r="Z142" s="127" t="n"/>
      <c r="AA142" s="127" t="n"/>
      <c r="AB142" s="127" t="n"/>
      <c r="AC142" s="76">
        <f>CONCATENATE(S143," ",T143,U143," ",V143," ",W143," ",X143," ",Y143," ",Z143," ",AA143," ",AB143)</f>
        <v/>
      </c>
      <c r="AD142" s="76" t="n"/>
      <c r="AE142" s="82" t="n"/>
      <c r="AF142" s="82" t="n"/>
      <c r="AG142" s="82" t="n"/>
      <c r="AH142" s="82" t="inlineStr">
        <is>
          <t>HÍDRICO</t>
        </is>
      </c>
      <c r="AI142" s="82" t="inlineStr">
        <is>
          <t>Manejo inadecuado de aguas lluvias o escorrentia</t>
        </is>
      </c>
      <c r="AJ142" s="96" t="inlineStr">
        <is>
          <t>Pantanillo</t>
        </is>
      </c>
      <c r="AK142" s="201">
        <f>VLOOKUP(AJ143,Hoja5!$H$1:$I$46,2,FALSE)</f>
        <v/>
      </c>
      <c r="AL142" s="92" t="n">
        <v>46070</v>
      </c>
      <c r="AM142" s="92" t="n">
        <v>46126</v>
      </c>
      <c r="AN142" s="101">
        <f>+AM143-AL143</f>
        <v/>
      </c>
      <c r="AO142" s="100" t="n">
        <v>46126</v>
      </c>
      <c r="AP142" s="101" t="inlineStr">
        <is>
          <t>Visitas patrulleros</t>
        </is>
      </c>
      <c r="AQ142" s="101" t="inlineStr">
        <is>
          <t>Laura Bautista Barroso</t>
        </is>
      </c>
      <c r="AR142" s="227" t="n"/>
      <c r="AS142" s="119" t="n"/>
      <c r="AT142" s="124" t="inlineStr">
        <is>
          <t>Verificación</t>
        </is>
      </c>
      <c r="AU142" s="101" t="inlineStr">
        <is>
          <t>Laura Bautista Barroso</t>
        </is>
      </c>
      <c r="AV142" s="82" t="n"/>
      <c r="AW142" s="102">
        <f>IF(OR(AND(TODAY()-AL143&lt;10,AV143="PQRS"),AND(TODAY()-AO143&lt;90,AV143="Persuasivo")),1,IF(AND(10&lt;=TODAY()-AL143,TODAY()-AL143&lt;15,AV143="PQRS"),2,IF(OR(AND(15&lt;=TODAY()-AL143,AV143="PQRS"),AND(90&lt;=TODAY()-AO143,AV143="Persuasivo")),3,"")))</f>
        <v/>
      </c>
      <c r="AX142" s="96" t="n"/>
      <c r="AY142" s="239">
        <f>IF(AU143=BA143,AY143,AY143&amp;" → "&amp;TEXT(AZ143,"dd/mm/aaaa")&amp;".- "&amp;AU143)</f>
        <v/>
      </c>
      <c r="AZ142" s="237">
        <f>IF(AU143=BA143,AZ143,NOW())</f>
        <v/>
      </c>
      <c r="BA142" s="242">
        <f>IF(AU143=BA143,BA143,AU143)</f>
        <v/>
      </c>
      <c r="BB142" s="245">
        <f>IF(AT143=BD143,BB143,BB143&amp;" → "&amp;TEXT(BC143,"dd/mm/aaaa")&amp;".- "&amp;AT143)</f>
        <v/>
      </c>
      <c r="BC142" s="247">
        <f>IF(AX143=BD143,BC143,NOW())</f>
        <v/>
      </c>
      <c r="BD142" s="246">
        <f>IF(AT143=BD143,BD143,AT143)</f>
        <v/>
      </c>
    </row>
    <row r="143" customFormat="1" s="121">
      <c r="A143" s="82" t="inlineStr">
        <is>
          <t>0143-2026</t>
        </is>
      </c>
      <c r="B143" s="99" t="n">
        <v>9879</v>
      </c>
      <c r="C143" s="105" t="inlineStr">
        <is>
          <t>jAC LA PAZ</t>
        </is>
      </c>
      <c r="D143" s="82" t="n"/>
      <c r="E143" s="82" t="inlineStr">
        <is>
          <t>BARRIO LA PAZ</t>
        </is>
      </c>
      <c r="F143" s="82" t="n"/>
      <c r="G143" s="82" t="n"/>
      <c r="H143" s="82" t="n"/>
      <c r="I143" s="82" t="n"/>
      <c r="J143" s="82" t="n"/>
      <c r="K143" s="82" t="n"/>
      <c r="L143" s="82" t="n"/>
      <c r="M143" s="82" t="n"/>
      <c r="N143" s="76">
        <f>CONCATENATE(D144," ",E144," ",F144," ",G144," ",H144," ",I144, " ",J144, " ",K144," ",L144," ",M144)</f>
        <v/>
      </c>
      <c r="O143" s="82" t="n">
        <v>43946689</v>
      </c>
      <c r="P143" s="82" t="n">
        <v>301491463</v>
      </c>
      <c r="Q143" s="82" t="n"/>
      <c r="R143" s="82" t="inlineStr">
        <is>
          <t>Por determinar</t>
        </is>
      </c>
      <c r="S143" s="126" t="n"/>
      <c r="T143" s="127" t="inlineStr">
        <is>
          <t>Barrio la paz</t>
        </is>
      </c>
      <c r="U143" s="127" t="n"/>
      <c r="V143" s="127" t="n"/>
      <c r="W143" s="127" t="n"/>
      <c r="X143" s="127" t="n"/>
      <c r="Y143" s="127" t="n"/>
      <c r="Z143" s="127" t="n"/>
      <c r="AA143" s="127" t="n"/>
      <c r="AB143" s="127" t="n"/>
      <c r="AC143" s="76">
        <f>CONCATENATE(S144," ",T144,U144," ",V144," ",W144," ",X144," ",Y144," ",Z144," ",AA144," ",AB144)</f>
        <v/>
      </c>
      <c r="AD143" s="76" t="n"/>
      <c r="AE143" s="82" t="n"/>
      <c r="AF143" s="82" t="n"/>
      <c r="AG143" s="82" t="n"/>
      <c r="AH143" s="82" t="inlineStr">
        <is>
          <t>FAUNA DOMÉSTICA</t>
        </is>
      </c>
      <c r="AI143" s="82" t="inlineStr">
        <is>
          <t>Tenencia inadecuada de animales de compañía</t>
        </is>
      </c>
      <c r="AJ143" s="96" t="inlineStr">
        <is>
          <t>La Paz</t>
        </is>
      </c>
      <c r="AK143" s="201">
        <f>VLOOKUP(AJ144,Hoja5!$H$1:$I$46,2,FALSE)</f>
        <v/>
      </c>
      <c r="AL143" s="92" t="n">
        <v>46070</v>
      </c>
      <c r="AM143" s="92" t="n">
        <v>46097</v>
      </c>
      <c r="AN143" s="101">
        <f>+AM144-AL144</f>
        <v/>
      </c>
      <c r="AO143" s="100" t="n">
        <v>46097</v>
      </c>
      <c r="AP143" s="101" t="inlineStr">
        <is>
          <t>Verificación</t>
        </is>
      </c>
      <c r="AQ143" s="119" t="inlineStr">
        <is>
          <t>Laura Bautista Barroso</t>
        </is>
      </c>
      <c r="AR143" s="70" t="n"/>
      <c r="AS143" s="131" t="n"/>
      <c r="AT143" s="124" t="inlineStr">
        <is>
          <t>Verificación</t>
        </is>
      </c>
      <c r="AU143" s="94" t="inlineStr">
        <is>
          <t>Adriana Florez Buriticá</t>
        </is>
      </c>
      <c r="AV143" s="82" t="n"/>
      <c r="AW143" s="102">
        <f>IF(OR(AND(TODAY()-AL144&lt;10,AV144="PQRS"),AND(TODAY()-AO144&lt;90,AV144="Persuasivo")),1,IF(AND(10&lt;=TODAY()-AL144,TODAY()-AL144&lt;15,AV144="PQRS"),2,IF(OR(AND(15&lt;=TODAY()-AL144,AV144="PQRS"),AND(90&lt;=TODAY()-AO144,AV144="Persuasivo")),3,"")))</f>
        <v/>
      </c>
      <c r="AX143" s="96" t="n"/>
      <c r="AY143" s="239">
        <f>IF(AU144=BA144,AY144,AY144&amp;" → "&amp;TEXT(AZ144,"dd/mm/aaaa")&amp;".- "&amp;AU144)</f>
        <v/>
      </c>
      <c r="AZ143" s="237">
        <f>IF(AU144=BA144,AZ144,NOW())</f>
        <v/>
      </c>
      <c r="BA143" s="242">
        <f>IF(AU144=BA144,BA144,AU144)</f>
        <v/>
      </c>
      <c r="BB143" s="245">
        <f>IF(AT144=BD144,BB144,BB144&amp;" → "&amp;TEXT(BC144,"dd/mm/aaaa")&amp;".- "&amp;AT144)</f>
        <v/>
      </c>
      <c r="BC143" s="247">
        <f>IF(AX144=BD144,BC144,NOW())</f>
        <v/>
      </c>
      <c r="BD143" s="246">
        <f>IF(AT144=BD144,BD144,AT144)</f>
        <v/>
      </c>
    </row>
    <row r="144" customFormat="1" s="121">
      <c r="A144" s="82" t="inlineStr">
        <is>
          <t>0144-2026</t>
        </is>
      </c>
      <c r="B144" s="99" t="n">
        <v>9735</v>
      </c>
      <c r="C144" s="124" t="inlineStr">
        <is>
          <t>Comunidad</t>
        </is>
      </c>
      <c r="D144" s="82" t="n"/>
      <c r="E144" s="82" t="n"/>
      <c r="F144" s="82" t="n"/>
      <c r="G144" s="82" t="n"/>
      <c r="H144" s="82" t="n"/>
      <c r="I144" s="82" t="n"/>
      <c r="J144" s="82" t="n"/>
      <c r="K144" s="152" t="n"/>
      <c r="L144" s="82" t="n"/>
      <c r="M144" s="82" t="n"/>
      <c r="N144" s="76">
        <f>CONCATENATE(D145," ",E145," ",F145," ",G145," ",H145," ",I145, " ",J145, " ",K145," ",L145," ",M145)</f>
        <v/>
      </c>
      <c r="O144" s="82" t="n"/>
      <c r="P144" s="82" t="n"/>
      <c r="Q144" s="82" t="n"/>
      <c r="R144" s="94" t="inlineStr">
        <is>
          <t>Gustavo Romero</t>
        </is>
      </c>
      <c r="S144" s="126" t="inlineStr">
        <is>
          <t>CL</t>
        </is>
      </c>
      <c r="T144" s="127" t="n">
        <v>41</v>
      </c>
      <c r="U144" s="127" t="inlineStr">
        <is>
          <t>A</t>
        </is>
      </c>
      <c r="V144" s="127" t="inlineStr">
        <is>
          <t>SUR</t>
        </is>
      </c>
      <c r="W144" s="127" t="n">
        <v>32</v>
      </c>
      <c r="X144" s="127" t="n"/>
      <c r="Y144" s="127" t="n"/>
      <c r="Z144" s="127" t="n">
        <v>46</v>
      </c>
      <c r="AA144" s="127" t="n"/>
      <c r="AB144" s="127" t="n"/>
      <c r="AC144" s="76">
        <f>CONCATENATE(S145," ",T145,U145," ",V145," ",W145," ",X145," ",Y145," ",Z145," ",AA145," ",AB145)</f>
        <v/>
      </c>
      <c r="AD144" s="82" t="n"/>
      <c r="AE144" s="82" t="n">
        <v>3124219356</v>
      </c>
      <c r="AF144" s="82" t="n"/>
      <c r="AG144" s="82" t="n"/>
      <c r="AH144" s="82" t="inlineStr">
        <is>
          <t>RESIDUOS SOLIDOS</t>
        </is>
      </c>
      <c r="AI144" s="82" t="inlineStr">
        <is>
          <t>Disposición inadecuada de residuos sólidos en horas, dias y lugares no autorizados</t>
        </is>
      </c>
      <c r="AJ144" s="96" t="inlineStr">
        <is>
          <t>El Dorado</t>
        </is>
      </c>
      <c r="AK144" s="201">
        <f>VLOOKUP(AJ145,Hoja5!$H$1:$I$46,2,FALSE)</f>
        <v/>
      </c>
      <c r="AL144" s="92" t="n">
        <v>46070</v>
      </c>
      <c r="AM144" s="92" t="n">
        <v>46071</v>
      </c>
      <c r="AN144" s="101">
        <f>+AM145-AL145</f>
        <v/>
      </c>
      <c r="AO144" s="100" t="n">
        <v>46074</v>
      </c>
      <c r="AP144" s="101" t="inlineStr">
        <is>
          <t>Auto de archivo</t>
        </is>
      </c>
      <c r="AQ144" s="101" t="inlineStr">
        <is>
          <t>Juan Carlos Sánchez Vargas</t>
        </is>
      </c>
      <c r="AR144" s="227" t="n"/>
      <c r="AS144" s="119" t="n"/>
      <c r="AT144" s="124" t="inlineStr">
        <is>
          <t>Archivado</t>
        </is>
      </c>
      <c r="AU144" s="101" t="inlineStr">
        <is>
          <t>Jenifer Zapata Castro</t>
        </is>
      </c>
      <c r="AV144" s="82" t="n"/>
      <c r="AW144" s="102">
        <f>IF(OR(AND(TODAY()-AL145&lt;10,AV145="PQRS"),AND(TODAY()-AO145&lt;90,AV145="Persuasivo")),1,IF(AND(10&lt;=TODAY()-AL145,TODAY()-AL145&lt;15,AV145="PQRS"),2,IF(OR(AND(15&lt;=TODAY()-AL145,AV145="PQRS"),AND(90&lt;=TODAY()-AO145,AV145="Persuasivo")),3,"")))</f>
        <v/>
      </c>
      <c r="AX144" s="96" t="n"/>
      <c r="AY144" s="239">
        <f>IF(AU145=BA145,AY145,AY145&amp;" → "&amp;TEXT(AZ145,"dd/mm/aaaa")&amp;".- "&amp;AU145)</f>
        <v/>
      </c>
      <c r="AZ144" s="237">
        <f>IF(AU145=BA145,AZ145,NOW())</f>
        <v/>
      </c>
      <c r="BA144" s="242">
        <f>IF(AU145=BA145,BA145,AU145)</f>
        <v/>
      </c>
      <c r="BB144" s="245">
        <f>IF(AT145=BD145,BB145,BB145&amp;" → "&amp;TEXT(BC145,"dd/mm/aaaa")&amp;".- "&amp;AT145)</f>
        <v/>
      </c>
      <c r="BC144" s="247">
        <f>IF(AX145=BD145,BC145,NOW())</f>
        <v/>
      </c>
      <c r="BD144" s="246">
        <f>IF(AT145=BD145,BD145,AT145)</f>
        <v/>
      </c>
    </row>
    <row r="145" customFormat="1" s="121">
      <c r="A145" s="82" t="inlineStr">
        <is>
          <t>0145-2026</t>
        </is>
      </c>
      <c r="B145" s="99" t="n">
        <v>9786</v>
      </c>
      <c r="C145" s="105" t="inlineStr">
        <is>
          <t>Enviaseo</t>
        </is>
      </c>
      <c r="D145" s="82" t="n"/>
      <c r="E145" s="82" t="n"/>
      <c r="F145" s="82" t="n"/>
      <c r="G145" s="82" t="n"/>
      <c r="H145" s="82" t="n"/>
      <c r="I145" s="82" t="n"/>
      <c r="J145" s="82" t="n"/>
      <c r="K145" s="82" t="n">
        <v>2028</v>
      </c>
      <c r="L145" s="82" t="n"/>
      <c r="M145" s="82" t="n"/>
      <c r="N145" s="76">
        <f>CONCATENATE(D146," ",E146," ",F146," ",G146," ",H146," ",I146, " ",J146, " ",K146," ",L146," ",M146)</f>
        <v/>
      </c>
      <c r="O145" s="82" t="n"/>
      <c r="P145" s="82" t="n"/>
      <c r="Q145" s="82" t="n"/>
      <c r="R145" s="82" t="inlineStr">
        <is>
          <t>Municipio de Envigado</t>
        </is>
      </c>
      <c r="S145" s="126" t="n"/>
      <c r="T145" s="127" t="n"/>
      <c r="U145" s="127" t="n"/>
      <c r="V145" s="127" t="n"/>
      <c r="W145" s="127" t="n"/>
      <c r="X145" s="127" t="n"/>
      <c r="Y145" s="127" t="n"/>
      <c r="Z145" s="127" t="n"/>
      <c r="AA145" s="127" t="n"/>
      <c r="AB145" s="127" t="n"/>
      <c r="AC145" s="76">
        <f>CONCATENATE(S146," ",T146,U146," ",V146," ",W146," ",X146," ",Y146," ",Z146," ",AA146," ",AB146)</f>
        <v/>
      </c>
      <c r="AD145" s="82" t="n"/>
      <c r="AE145" s="94" t="n"/>
      <c r="AF145" s="94" t="n"/>
      <c r="AG145" s="82" t="n"/>
      <c r="AH145" s="82" t="inlineStr">
        <is>
          <t>FLORA</t>
        </is>
      </c>
      <c r="AI145" s="82" t="inlineStr">
        <is>
          <t>Afectaciones a la propiedad por arboles o vegetación</t>
        </is>
      </c>
      <c r="AJ145" s="96" t="inlineStr">
        <is>
          <t xml:space="preserve">La Mina </t>
        </is>
      </c>
      <c r="AK145" s="201">
        <f>VLOOKUP(AJ146,Hoja5!$H$1:$I$46,2,FALSE)</f>
        <v/>
      </c>
      <c r="AL145" s="92" t="n">
        <v>46070</v>
      </c>
      <c r="AM145" s="92" t="n">
        <v>46070</v>
      </c>
      <c r="AN145" s="101">
        <f>+AM146-AL146</f>
        <v/>
      </c>
      <c r="AO145" s="100" t="n">
        <v>46071</v>
      </c>
      <c r="AP145" s="101" t="inlineStr">
        <is>
          <t>Auto de archivo</t>
        </is>
      </c>
      <c r="AQ145" s="101" t="inlineStr">
        <is>
          <t>Juan Carlos Sánchez Vargas</t>
        </is>
      </c>
      <c r="AR145" s="227" t="n"/>
      <c r="AS145" s="119" t="n"/>
      <c r="AT145" s="124" t="inlineStr">
        <is>
          <t>Archivado</t>
        </is>
      </c>
      <c r="AU145" s="101" t="inlineStr">
        <is>
          <t>Jenifer Zapata Castro</t>
        </is>
      </c>
      <c r="AV145" s="82" t="n"/>
      <c r="AW145" s="102">
        <f>IF(OR(AND(TODAY()-AL146&lt;10,AV146="PQRS"),AND(TODAY()-AO146&lt;90,AV146="Persuasivo")),1,IF(AND(10&lt;=TODAY()-AL146,TODAY()-AL146&lt;15,AV146="PQRS"),2,IF(OR(AND(15&lt;=TODAY()-AL146,AV146="PQRS"),AND(90&lt;=TODAY()-AO146,AV146="Persuasivo")),3,"")))</f>
        <v/>
      </c>
      <c r="AX145" s="96" t="n"/>
      <c r="AY145" s="239">
        <f>IF(AU146=BA146,AY146,AY146&amp;" → "&amp;TEXT(AZ146,"dd/mm/aaaa")&amp;".- "&amp;AU146)</f>
        <v/>
      </c>
      <c r="AZ145" s="237">
        <f>IF(AU146=BA146,AZ146,NOW())</f>
        <v/>
      </c>
      <c r="BA145" s="242">
        <f>IF(AU146=BA146,BA146,AU146)</f>
        <v/>
      </c>
      <c r="BB145" s="245">
        <f>IF(AT146=BD146,BB146,BB146&amp;" → "&amp;TEXT(BC146,"dd/mm/aaaa")&amp;".- "&amp;AT146)</f>
        <v/>
      </c>
      <c r="BC145" s="247">
        <f>IF(AX146=BD146,BC146,NOW())</f>
        <v/>
      </c>
      <c r="BD145" s="246">
        <f>IF(AT146=BD146,BD146,AT146)</f>
        <v/>
      </c>
    </row>
    <row r="146">
      <c r="A146" s="82" t="inlineStr">
        <is>
          <t>0146-2026</t>
        </is>
      </c>
      <c r="B146" s="99" t="n">
        <v>17312012</v>
      </c>
      <c r="C146" s="124" t="inlineStr">
        <is>
          <t>Jose Mario Rhenals</t>
        </is>
      </c>
      <c r="D146" s="82" t="inlineStr">
        <is>
          <t>KR</t>
        </is>
      </c>
      <c r="E146" s="82" t="n">
        <v>27</v>
      </c>
      <c r="F146" s="82" t="n"/>
      <c r="G146" s="82" t="inlineStr">
        <is>
          <t>SUR</t>
        </is>
      </c>
      <c r="H146" s="82" t="n">
        <v>51</v>
      </c>
      <c r="I146" s="82" t="n"/>
      <c r="J146" s="82" t="n"/>
      <c r="K146" s="82" t="n"/>
      <c r="L146" s="82" t="n"/>
      <c r="M146" s="82" t="n"/>
      <c r="N146" s="76">
        <f>CONCATENATE(D147," ",E147," ",F147," ",G147," ",H147," ",I147, " ",J147, " ",K147," ",L147," ",M147)</f>
        <v/>
      </c>
      <c r="O146" s="82" t="n">
        <v>1068665028</v>
      </c>
      <c r="P146" s="82" t="n"/>
      <c r="Q146" s="82" t="n"/>
      <c r="R146" s="82" t="inlineStr">
        <is>
          <t>Unidad Loma del bosque</t>
        </is>
      </c>
      <c r="S146" s="82" t="inlineStr">
        <is>
          <t>KR</t>
        </is>
      </c>
      <c r="T146" s="82" t="n">
        <v>27</v>
      </c>
      <c r="U146" s="82" t="n"/>
      <c r="V146" s="82" t="inlineStr">
        <is>
          <t>SUR</t>
        </is>
      </c>
      <c r="W146" s="82" t="n">
        <v>51</v>
      </c>
      <c r="X146" s="82" t="n"/>
      <c r="Y146" s="82" t="n"/>
      <c r="Z146" s="82" t="n"/>
      <c r="AA146" s="82" t="n"/>
      <c r="AB146" s="82" t="n"/>
      <c r="AC146" s="76">
        <f>CONCATENATE(S147," ",T147," ",U147," ",V147," ",W147," ",X147, " ",Y147, " ",Z147," ",AA147," ",AB147)</f>
        <v/>
      </c>
      <c r="AD146" s="82" t="n">
        <v>1068665028</v>
      </c>
      <c r="AE146" s="82" t="n"/>
      <c r="AF146" s="82" t="n"/>
      <c r="AG146" s="82" t="n"/>
      <c r="AH146" s="82" t="inlineStr">
        <is>
          <t>FLORA</t>
        </is>
      </c>
      <c r="AI146" s="82" t="inlineStr">
        <is>
          <t>Afectaciones a la propiedad por arboles o vegetación</t>
        </is>
      </c>
      <c r="AJ146" s="96" t="inlineStr">
        <is>
          <t>Loma El Atravezado</t>
        </is>
      </c>
      <c r="AK146" s="201">
        <f>VLOOKUP(AJ147,Hoja5!$H$1:$I$46,2,FALSE)</f>
        <v/>
      </c>
      <c r="AL146" s="92" t="n">
        <v>46070</v>
      </c>
      <c r="AM146" s="92" t="n">
        <v>46070</v>
      </c>
      <c r="AN146" s="101">
        <f>+AM147-AL147</f>
        <v/>
      </c>
      <c r="AO146" s="100" t="n">
        <v>46070</v>
      </c>
      <c r="AP146" s="101" t="inlineStr">
        <is>
          <t>Auto de archivo</t>
        </is>
      </c>
      <c r="AQ146" s="101" t="inlineStr">
        <is>
          <t>Juan Carlos Sánchez Vargas</t>
        </is>
      </c>
      <c r="AR146" s="227" t="n"/>
      <c r="AS146" s="119" t="n"/>
      <c r="AT146" s="124" t="inlineStr">
        <is>
          <t>Archivado</t>
        </is>
      </c>
      <c r="AU146" s="101" t="inlineStr">
        <is>
          <t>Jenifer Zapata Castro</t>
        </is>
      </c>
      <c r="AV146" s="82" t="n"/>
      <c r="AW146" s="102">
        <f>IF(OR(AND(TODAY()-AL147&lt;10,AV147="PQRS"),AND(TODAY()-AO147&lt;90,AV147="Persuasivo")),1,IF(AND(10&lt;=TODAY()-AL147,TODAY()-AL147&lt;15,AV147="PQRS"),2,IF(OR(AND(15&lt;=TODAY()-AL147,AV147="PQRS"),AND(90&lt;=TODAY()-AO147,AV147="Persuasivo")),3,"")))</f>
        <v/>
      </c>
      <c r="AX146" s="96" t="n"/>
      <c r="AY146" s="239">
        <f>IF(AU147=BA147,AY147,AY147&amp;" → "&amp;TEXT(AZ147,"dd/mm/aaaa")&amp;".- "&amp;AU147)</f>
        <v/>
      </c>
      <c r="AZ146" s="237">
        <f>IF(AU147=BA147,AZ147,NOW())</f>
        <v/>
      </c>
      <c r="BA146" s="242">
        <f>IF(AU147=BA147,BA147,AU147)</f>
        <v/>
      </c>
      <c r="BB146" s="245">
        <f>IF(AT147=BD147,BB147,BB147&amp;" → "&amp;TEXT(BC147,"dd/mm/aaaa")&amp;".- "&amp;AT147)</f>
        <v/>
      </c>
      <c r="BC146" s="247">
        <f>IF(AX147=BD147,BC147,NOW())</f>
        <v/>
      </c>
      <c r="BD146" s="246">
        <f>IF(AT147=BD147,BD147,AT147)</f>
        <v/>
      </c>
    </row>
    <row r="147" customFormat="1" s="121">
      <c r="A147" s="82" t="inlineStr">
        <is>
          <t>0147-2026</t>
        </is>
      </c>
      <c r="B147" s="99" t="n">
        <v>2606</v>
      </c>
      <c r="C147" s="124" t="inlineStr">
        <is>
          <t>Daniela Berrio FLorez</t>
        </is>
      </c>
      <c r="D147" s="82" t="inlineStr">
        <is>
          <t>CL</t>
        </is>
      </c>
      <c r="E147" s="82" t="n">
        <v>41</v>
      </c>
      <c r="F147" s="82" t="inlineStr">
        <is>
          <t>B</t>
        </is>
      </c>
      <c r="G147" s="82" t="inlineStr">
        <is>
          <t>SUR</t>
        </is>
      </c>
      <c r="H147" s="82" t="n">
        <v>29</v>
      </c>
      <c r="I147" s="82" t="inlineStr">
        <is>
          <t>A</t>
        </is>
      </c>
      <c r="J147" s="82" t="n"/>
      <c r="K147" s="82" t="n">
        <v>15</v>
      </c>
      <c r="L147" s="82" t="n"/>
      <c r="M147" s="82" t="n"/>
      <c r="N147" s="76">
        <f>CONCATENATE(D148," ",E148," ",F148," ",G148," ",H148," ",I148, " ",J148, " ",K148," ",L148," ",M148)</f>
        <v/>
      </c>
      <c r="O147" s="82" t="n">
        <v>1036658639</v>
      </c>
      <c r="P147" s="82" t="n">
        <v>31132227373</v>
      </c>
      <c r="Q147" s="82" t="n"/>
      <c r="R147" s="82" t="inlineStr">
        <is>
          <t>Elizabeth</t>
        </is>
      </c>
      <c r="S147" s="82" t="inlineStr">
        <is>
          <t>CL</t>
        </is>
      </c>
      <c r="T147" s="82" t="n">
        <v>41</v>
      </c>
      <c r="U147" s="82" t="inlineStr">
        <is>
          <t>B</t>
        </is>
      </c>
      <c r="V147" s="82" t="inlineStr">
        <is>
          <t>SUR</t>
        </is>
      </c>
      <c r="W147" s="82" t="n">
        <v>29</v>
      </c>
      <c r="X147" s="82" t="inlineStr">
        <is>
          <t>A</t>
        </is>
      </c>
      <c r="Y147" s="82" t="n"/>
      <c r="Z147" s="82" t="n">
        <v>15</v>
      </c>
      <c r="AA147" s="82" t="n"/>
      <c r="AB147" s="82" t="n"/>
      <c r="AC147" s="76">
        <f>CONCATENATE(S148," ",T148," ",U148," ",V148," ",W148," ",X148, " ",Y148, " ",Z148," ",AA148," ",AB148)</f>
        <v/>
      </c>
      <c r="AD147" s="82" t="n"/>
      <c r="AE147" s="82" t="n"/>
      <c r="AF147" s="82" t="n"/>
      <c r="AG147" s="82" t="n"/>
      <c r="AH147" s="82" t="inlineStr">
        <is>
          <t>FAUNA DOMÉSTICA</t>
        </is>
      </c>
      <c r="AI147" s="82" t="inlineStr">
        <is>
          <t>Tenencia inadecuada de animales de compañía</t>
        </is>
      </c>
      <c r="AJ147" s="96" t="inlineStr">
        <is>
          <t xml:space="preserve">La Mina </t>
        </is>
      </c>
      <c r="AK147" s="201">
        <f>VLOOKUP(AJ148,Hoja5!$H$1:$I$46,2,FALSE)</f>
        <v/>
      </c>
      <c r="AL147" s="92" t="n">
        <v>46066</v>
      </c>
      <c r="AM147" s="92" t="n">
        <v>46070</v>
      </c>
      <c r="AN147" s="101">
        <f>+AM148-AL148</f>
        <v/>
      </c>
      <c r="AO147" s="100" t="n">
        <v>46070</v>
      </c>
      <c r="AP147" s="101" t="inlineStr">
        <is>
          <t>Auto de archivo</t>
        </is>
      </c>
      <c r="AQ147" s="101" t="inlineStr">
        <is>
          <t>Juan Carlos Sánchez Vargas</t>
        </is>
      </c>
      <c r="AR147" s="227" t="n"/>
      <c r="AS147" s="119" t="n"/>
      <c r="AT147" s="124" t="inlineStr">
        <is>
          <t>Archivado</t>
        </is>
      </c>
      <c r="AU147" s="276" t="inlineStr">
        <is>
          <t>Jenifer Zapata Castro</t>
        </is>
      </c>
      <c r="AV147" s="82" t="n"/>
      <c r="AW147" s="102">
        <f>IF(OR(AND(TODAY()-AL148&lt;10,AV148="PQRS"),AND(TODAY()-AO148&lt;90,AV148="Persuasivo")),1,IF(AND(10&lt;=TODAY()-AL148,TODAY()-AL148&lt;15,AV148="PQRS"),2,IF(OR(AND(15&lt;=TODAY()-AL148,AV148="PQRS"),AND(90&lt;=TODAY()-AO148,AV148="Persuasivo")),3,"")))</f>
        <v/>
      </c>
      <c r="AX147" s="96" t="n"/>
      <c r="AY147" s="239">
        <f>IF(AU148=BA148,AY148,AY148&amp;" → "&amp;TEXT(AZ148,"dd/mm/aaaa")&amp;".- "&amp;AU148)</f>
        <v/>
      </c>
      <c r="AZ147" s="237">
        <f>IF(AU148=BA148,AZ148,NOW())</f>
        <v/>
      </c>
      <c r="BA147" s="242">
        <f>IF(AU148=BA148,BA148,AU148)</f>
        <v/>
      </c>
      <c r="BB147" s="245">
        <f>IF(AT148=BD148,BB148,BB148&amp;" → "&amp;TEXT(BC148,"dd/mm/aaaa")&amp;".- "&amp;AT148)</f>
        <v/>
      </c>
      <c r="BC147" s="247">
        <f>IF(AX148=BD148,BC148,NOW())</f>
        <v/>
      </c>
      <c r="BD147" s="246">
        <f>IF(AT148=BD148,BD148,AT148)</f>
        <v/>
      </c>
    </row>
    <row r="148" customFormat="1" s="121">
      <c r="A148" s="82" t="inlineStr">
        <is>
          <t>0148-2026</t>
        </is>
      </c>
      <c r="B148" s="99" t="inlineStr">
        <is>
          <t>4451270 - 0001773 - 0002801 - 0006384</t>
        </is>
      </c>
      <c r="C148" s="124" t="inlineStr">
        <is>
          <t>Guaduales de la Paz</t>
        </is>
      </c>
      <c r="D148" s="82" t="n"/>
      <c r="E148" s="82" t="n"/>
      <c r="F148" s="82" t="n"/>
      <c r="G148" s="82" t="n"/>
      <c r="H148" s="82" t="n"/>
      <c r="I148" s="82" t="n"/>
      <c r="J148" s="82" t="n"/>
      <c r="K148" s="82" t="n"/>
      <c r="L148" s="82" t="n"/>
      <c r="M148" s="82" t="n"/>
      <c r="N148" s="76">
        <f>CONCATENATE(D149," ",E149," ",F149," ",G149," ",H149," ",I149, " ",J149, " ",K149," ",L149," ",M149)</f>
        <v/>
      </c>
      <c r="O148" s="82" t="n">
        <v>900276733</v>
      </c>
      <c r="P148" s="82" t="n"/>
      <c r="Q148" s="82" t="n"/>
      <c r="R148" s="82" t="inlineStr">
        <is>
          <t>Por determinar</t>
        </is>
      </c>
      <c r="S148" s="82" t="n"/>
      <c r="T148" s="82" t="n"/>
      <c r="U148" s="82" t="n"/>
      <c r="V148" s="82" t="n"/>
      <c r="W148" s="82" t="n"/>
      <c r="X148" s="82" t="n"/>
      <c r="Y148" s="82" t="n"/>
      <c r="Z148" s="82" t="n"/>
      <c r="AA148" s="127" t="n"/>
      <c r="AB148" s="127" t="n"/>
      <c r="AC148" s="76">
        <f>CONCATENATE(S149," ",T149,U149," ",V149," ",W149," ",X149," ",Y149," ",Z149," ",AA149," ",AB149)</f>
        <v/>
      </c>
      <c r="AD148" s="82" t="n"/>
      <c r="AE148" s="82" t="n"/>
      <c r="AF148" s="82" t="n"/>
      <c r="AG148" s="82" t="n"/>
      <c r="AH148" s="82" t="inlineStr">
        <is>
          <t>RESIDUOS SOLIDOS</t>
        </is>
      </c>
      <c r="AI148" s="82" t="inlineStr">
        <is>
          <t>Disposición inadecuada de residuos sólidos en horas, dias y lugares no autorizados</t>
        </is>
      </c>
      <c r="AJ148" s="96" t="inlineStr">
        <is>
          <t>La Paz</t>
        </is>
      </c>
      <c r="AK148" s="201">
        <f>VLOOKUP(AJ149,Hoja5!$H$1:$I$46,2,FALSE)</f>
        <v/>
      </c>
      <c r="AL148" s="92" t="n">
        <v>46070</v>
      </c>
      <c r="AM148" s="92" t="n">
        <v>46072</v>
      </c>
      <c r="AN148" s="101">
        <f>+AM149-AL149</f>
        <v/>
      </c>
      <c r="AO148" s="100" t="n">
        <v>46072</v>
      </c>
      <c r="AP148" s="101" t="inlineStr">
        <is>
          <t>Auto de archivo</t>
        </is>
      </c>
      <c r="AQ148" s="101" t="inlineStr">
        <is>
          <t>Juan Carlos Sánchez Vargas</t>
        </is>
      </c>
      <c r="AR148" s="227" t="n"/>
      <c r="AS148" s="119" t="n"/>
      <c r="AT148" s="124" t="inlineStr">
        <is>
          <t>Archivado</t>
        </is>
      </c>
      <c r="AU148" s="276" t="inlineStr">
        <is>
          <t>Jenifer Zapata Castro</t>
        </is>
      </c>
      <c r="AV148" s="82" t="n"/>
      <c r="AW148" s="102">
        <f>IF(OR(AND(TODAY()-AL149&lt;10,AV149="PQRS"),AND(TODAY()-AO149&lt;90,AV149="Persuasivo")),1,IF(AND(10&lt;=TODAY()-AL149,TODAY()-AL149&lt;15,AV149="PQRS"),2,IF(OR(AND(15&lt;=TODAY()-AL149,AV149="PQRS"),AND(90&lt;=TODAY()-AO149,AV149="Persuasivo")),3,"")))</f>
        <v/>
      </c>
      <c r="AX148" s="96" t="n"/>
      <c r="AY148" s="239">
        <f>IF(AU149=BA149,AY149,AY149&amp;" → "&amp;TEXT(AZ149,"dd/mm/aaaa")&amp;".- "&amp;AU149)</f>
        <v/>
      </c>
      <c r="AZ148" s="237">
        <f>IF(AU149=BA149,AZ149,NOW())</f>
        <v/>
      </c>
      <c r="BA148" s="242">
        <f>IF(AU149=BA149,BA149,AU149)</f>
        <v/>
      </c>
      <c r="BB148" s="245">
        <f>IF(AT149=BD149,BB149,BB149&amp;" → "&amp;TEXT(BC149,"dd/mm/aaaa")&amp;".- "&amp;AT149)</f>
        <v/>
      </c>
      <c r="BC148" s="247">
        <f>IF(AX149=BD149,BC149,NOW())</f>
        <v/>
      </c>
      <c r="BD148" s="246">
        <f>IF(AT149=BD149,BD149,AT149)</f>
        <v/>
      </c>
    </row>
    <row r="149">
      <c r="A149" s="82" t="inlineStr">
        <is>
          <t>0149-2026</t>
        </is>
      </c>
      <c r="B149" s="99" t="n">
        <v>2687</v>
      </c>
      <c r="C149" s="164" t="inlineStr">
        <is>
          <t>Oficio</t>
        </is>
      </c>
      <c r="D149" s="131" t="n"/>
      <c r="E149" s="131" t="n"/>
      <c r="F149" s="131" t="n"/>
      <c r="G149" s="131" t="n"/>
      <c r="H149" s="131" t="n"/>
      <c r="I149" s="131" t="n"/>
      <c r="J149" s="131" t="n"/>
      <c r="K149" s="131" t="n"/>
      <c r="L149" s="131" t="n"/>
      <c r="M149" s="131" t="n"/>
      <c r="N149" s="76">
        <f>CONCATENATE(D150," ",E150," ",F150," ",G150," ",H150," ",I150," ",J150," ",K150," ",L150," ",M150)</f>
        <v/>
      </c>
      <c r="O149" s="159" t="n"/>
      <c r="P149" s="131" t="n"/>
      <c r="Q149" s="131" t="n"/>
      <c r="R149" s="131" t="inlineStr">
        <is>
          <t>EPM</t>
        </is>
      </c>
      <c r="S149" s="126" t="n"/>
      <c r="T149" s="131" t="inlineStr">
        <is>
          <t>QUebrada la ayurá</t>
        </is>
      </c>
      <c r="U149" s="127" t="n"/>
      <c r="V149" s="127" t="n"/>
      <c r="W149" s="131" t="n"/>
      <c r="X149" s="127" t="n"/>
      <c r="Y149" s="127" t="n"/>
      <c r="Z149" s="131" t="n"/>
      <c r="AA149" s="131" t="n"/>
      <c r="AB149" s="131" t="n"/>
      <c r="AC149" s="76">
        <f>CONCATENATE(S150," ",T150,U150," ",V150," ",W150," ",X150," ",Y150," ",Z150," ",AA150," ",AB150)</f>
        <v/>
      </c>
      <c r="AD149" s="131" t="n"/>
      <c r="AE149" s="131" t="n"/>
      <c r="AF149" s="131" t="n"/>
      <c r="AG149" s="131" t="n"/>
      <c r="AH149" s="143" t="inlineStr">
        <is>
          <t>HÍDRICO</t>
        </is>
      </c>
      <c r="AI149" s="131" t="inlineStr">
        <is>
          <t>Descarga inadecuada de aguas residuales o sin cumplimiento de requisitos</t>
        </is>
      </c>
      <c r="AJ149" s="131" t="inlineStr">
        <is>
          <t>El Salado</t>
        </is>
      </c>
      <c r="AK149" s="201">
        <f>VLOOKUP(AJ150,Hoja5!$H$1:$I$46,2,FALSE)</f>
        <v/>
      </c>
      <c r="AL149" s="92" t="n">
        <v>46070</v>
      </c>
      <c r="AM149" s="92" t="n"/>
      <c r="AN149" s="101">
        <f>+AM150-AL150</f>
        <v/>
      </c>
      <c r="AO149" s="100" t="n"/>
      <c r="AP149" s="101" t="n"/>
      <c r="AQ149" s="101" t="n"/>
      <c r="AR149" s="227" t="n"/>
      <c r="AS149" s="119" t="n"/>
      <c r="AT149" s="124" t="inlineStr">
        <is>
          <t>Visitas técnicos</t>
        </is>
      </c>
      <c r="AU149" s="101" t="inlineStr">
        <is>
          <t>Julian Guzman Agudelo</t>
        </is>
      </c>
      <c r="AV149" s="82" t="n"/>
      <c r="AW149" s="102">
        <f>IF(OR(AND(TODAY()-AL150&lt;10,AV150="PQRS"),AND(TODAY()-AO150&lt;90,AV150="Persuasivo")),1,IF(AND(10&lt;=TODAY()-AL150,TODAY()-AL150&lt;15,AV150="PQRS"),2,IF(OR(AND(15&lt;=TODAY()-AL150,AV150="PQRS"),AND(90&lt;=TODAY()-AO150,AV150="Persuasivo")),3,"")))</f>
        <v/>
      </c>
      <c r="AX149" s="96" t="n"/>
      <c r="AY149" s="239">
        <f>IF(AU150=BA150,AY150,AY150&amp;" → "&amp;TEXT(AZ150,"dd/mm/aaaa")&amp;".- "&amp;AU150)</f>
        <v/>
      </c>
      <c r="AZ149" s="237">
        <f>IF(AU150=BA150,AZ150,NOW())</f>
        <v/>
      </c>
      <c r="BA149" s="242">
        <f>IF(AU150=BA150,BA150,AU150)</f>
        <v/>
      </c>
      <c r="BB149" s="245">
        <f>IF(AT150=BD150,BB150,BB150&amp;" → "&amp;TEXT(BC150,"dd/mm/aaaa")&amp;".- "&amp;AT150)</f>
        <v/>
      </c>
      <c r="BC149" s="247">
        <f>IF(AX150=BD150,BC150,NOW())</f>
        <v/>
      </c>
      <c r="BD149" s="246">
        <f>IF(AT150=BD150,BD150,AT150)</f>
        <v/>
      </c>
    </row>
    <row r="150">
      <c r="A150" s="82" t="inlineStr">
        <is>
          <t>0150-2026</t>
        </is>
      </c>
      <c r="B150" s="99" t="n">
        <v>9995</v>
      </c>
      <c r="C150" s="124" t="inlineStr">
        <is>
          <t>Ana Vasco</t>
        </is>
      </c>
      <c r="D150" s="82" t="n"/>
      <c r="E150" s="82" t="n"/>
      <c r="F150" s="82" t="n"/>
      <c r="G150" s="82" t="n"/>
      <c r="H150" s="82" t="n"/>
      <c r="I150" s="82" t="n"/>
      <c r="J150" s="82" t="n"/>
      <c r="K150" s="82" t="n"/>
      <c r="L150" s="82" t="n"/>
      <c r="M150" s="82" t="n"/>
      <c r="N150" s="76">
        <f>CONCATENATE(D151," ",E151," ",F151," ",G151," ",H151," ",I151, " ",J151, " ",K151," ",L151," ",M151)</f>
        <v/>
      </c>
      <c r="O150" s="82" t="n">
        <v>21729011</v>
      </c>
      <c r="P150" s="94" t="n">
        <v>3361324</v>
      </c>
      <c r="Q150" s="94" t="n"/>
      <c r="R150" s="76" t="inlineStr">
        <is>
          <t>Unidad Saltamontes</t>
        </is>
      </c>
      <c r="S150" s="82" t="inlineStr">
        <is>
          <t>KR</t>
        </is>
      </c>
      <c r="T150" s="82" t="n">
        <v>27</v>
      </c>
      <c r="U150" s="82" t="inlineStr">
        <is>
          <t>G</t>
        </is>
      </c>
      <c r="V150" s="82" t="n"/>
      <c r="W150" s="82" t="n">
        <v>35</v>
      </c>
      <c r="X150" s="82" t="n"/>
      <c r="Y150" s="82" t="inlineStr">
        <is>
          <t>SUR</t>
        </is>
      </c>
      <c r="Z150" s="82" t="n">
        <v>175</v>
      </c>
      <c r="AA150" s="127" t="n"/>
      <c r="AB150" s="169" t="n"/>
      <c r="AC150" s="76">
        <f>CONCATENATE(S151," ",T151,U151," ",V151," ",W151," ",X151," ",Y151," ",Z151," ",AA151," ",AB151)</f>
        <v/>
      </c>
      <c r="AD150" s="82" t="n"/>
      <c r="AE150" s="82" t="n"/>
      <c r="AF150" s="82" t="n"/>
      <c r="AG150" s="82" t="n"/>
      <c r="AH150" s="143" t="inlineStr">
        <is>
          <t>HÍDRICO</t>
        </is>
      </c>
      <c r="AI150" s="131" t="inlineStr">
        <is>
          <t>Descarga inadecuada de aguas residuales o sin cumplimiento de requisitos</t>
        </is>
      </c>
      <c r="AJ150" s="96" t="inlineStr">
        <is>
          <t>El Chocho</t>
        </is>
      </c>
      <c r="AK150" s="201">
        <f>VLOOKUP(AJ151,Hoja5!$H$1:$I$46,2,FALSE)</f>
        <v/>
      </c>
      <c r="AL150" s="92" t="n">
        <v>46070</v>
      </c>
      <c r="AM150" s="252" t="n">
        <v>46077</v>
      </c>
      <c r="AN150" s="101">
        <f>+AM151-AL151</f>
        <v/>
      </c>
      <c r="AO150" s="100" t="n">
        <v>46139</v>
      </c>
      <c r="AP150" s="101" t="inlineStr">
        <is>
          <t>Visitas patrulleros</t>
        </is>
      </c>
      <c r="AQ150" s="101" t="inlineStr">
        <is>
          <t>Laura Bautista Barroso</t>
        </is>
      </c>
      <c r="AR150" s="227" t="n"/>
      <c r="AS150" s="119" t="n"/>
      <c r="AT150" s="124" t="inlineStr">
        <is>
          <t>Verificación</t>
        </is>
      </c>
      <c r="AU150" s="101" t="inlineStr">
        <is>
          <t>Laura Bautista Barroso</t>
        </is>
      </c>
      <c r="AV150" s="82" t="n"/>
      <c r="AW150" s="102">
        <f>IF(OR(AND(TODAY()-AL151&lt;10,AV151="PQRS"),AND(TODAY()-AO151&lt;90,AV151="Persuasivo")),1,IF(AND(10&lt;=TODAY()-AL151,TODAY()-AL151&lt;15,AV151="PQRS"),2,IF(OR(AND(15&lt;=TODAY()-AL151,AV151="PQRS"),AND(90&lt;=TODAY()-AO151,AV151="Persuasivo")),3,"")))</f>
        <v/>
      </c>
      <c r="AX150" s="96" t="n"/>
      <c r="AY150" s="239">
        <f>IF(AU151=BA151,AY151,AY151&amp;" → "&amp;TEXT(AZ151,"dd/mm/aaaa")&amp;".- "&amp;AU151)</f>
        <v/>
      </c>
      <c r="AZ150" s="237">
        <f>IF(AU151=BA151,AZ151,NOW())</f>
        <v/>
      </c>
      <c r="BA150" s="242">
        <f>IF(AU151=BA151,BA151,AU151)</f>
        <v/>
      </c>
      <c r="BB150" s="245">
        <f>IF(AT151=BD151,BB151,BB151&amp;" → "&amp;TEXT(BC151,"dd/mm/aaaa")&amp;".- "&amp;AT151)</f>
        <v/>
      </c>
      <c r="BC150" s="247">
        <f>IF(AX151=BD151,BC151,NOW())</f>
        <v/>
      </c>
      <c r="BD150" s="246">
        <f>IF(AT151=BD151,BD151,AT151)</f>
        <v/>
      </c>
    </row>
    <row r="151">
      <c r="A151" s="82" t="inlineStr">
        <is>
          <t>0151-2026</t>
        </is>
      </c>
      <c r="B151" s="99" t="n">
        <v>9994</v>
      </c>
      <c r="C151" s="105" t="inlineStr">
        <is>
          <t>Gladys Arias</t>
        </is>
      </c>
      <c r="D151" s="82" t="n"/>
      <c r="E151" s="82" t="n"/>
      <c r="F151" s="82" t="n"/>
      <c r="G151" s="82" t="n"/>
      <c r="H151" s="82" t="n"/>
      <c r="I151" s="82" t="n"/>
      <c r="J151" s="82" t="n"/>
      <c r="K151" s="82" t="n"/>
      <c r="L151" s="82" t="n"/>
      <c r="M151" s="82" t="n"/>
      <c r="N151" s="76">
        <f>CONCATENATE(D152," ",E152," ",F152," ",G152," ",H152," ",I152, " ",J152, " ",K152," ",L152," ",M152)</f>
        <v/>
      </c>
      <c r="O151" s="82" t="n"/>
      <c r="P151" s="82" t="n">
        <v>3154363637</v>
      </c>
      <c r="Q151" s="82" t="n"/>
      <c r="R151" s="82" t="inlineStr">
        <is>
          <t>Por determinar</t>
        </is>
      </c>
      <c r="S151" s="126" t="inlineStr">
        <is>
          <t>CL</t>
        </is>
      </c>
      <c r="T151" s="127" t="n">
        <v>36</v>
      </c>
      <c r="U151" s="127" t="n"/>
      <c r="V151" s="127" t="inlineStr">
        <is>
          <t>SUR</t>
        </is>
      </c>
      <c r="W151" s="127" t="n">
        <v>22</v>
      </c>
      <c r="X151" s="127" t="n"/>
      <c r="Y151" s="127" t="n"/>
      <c r="Z151" s="127" t="n">
        <v>5</v>
      </c>
      <c r="AA151" s="127" t="n"/>
      <c r="AB151" s="127" t="n"/>
      <c r="AC151" s="76">
        <f>CONCATENATE(S152," ",T152,U152," ",V152," ",W152," ",X152," ",Y152," ",Z152," ",AA152," ",AB152)</f>
        <v/>
      </c>
      <c r="AD151" s="82" t="n"/>
      <c r="AE151" s="82" t="n"/>
      <c r="AF151" s="82" t="n"/>
      <c r="AG151" s="82" t="n"/>
      <c r="AH151" s="82" t="inlineStr">
        <is>
          <t>FLORA</t>
        </is>
      </c>
      <c r="AI151" s="82" t="inlineStr">
        <is>
          <t>Afectación a individuos arboreos</t>
        </is>
      </c>
      <c r="AJ151" s="96" t="inlineStr">
        <is>
          <t>El Chocho</t>
        </is>
      </c>
      <c r="AK151" s="201">
        <f>VLOOKUP(AJ152,Hoja5!$H$1:$I$46,2,FALSE)</f>
        <v/>
      </c>
      <c r="AL151" s="92" t="n">
        <v>46070</v>
      </c>
      <c r="AM151" s="92" t="n">
        <v>46098</v>
      </c>
      <c r="AN151" s="101">
        <f>+AM152-AL152</f>
        <v/>
      </c>
      <c r="AO151" s="100" t="n">
        <v>46098</v>
      </c>
      <c r="AP151" s="101" t="inlineStr">
        <is>
          <t>Auto de archivo</t>
        </is>
      </c>
      <c r="AQ151" s="101" t="inlineStr">
        <is>
          <t>Juan Carlos Sánchez Vargas</t>
        </is>
      </c>
      <c r="AR151" s="227" t="n"/>
      <c r="AS151" s="119" t="n"/>
      <c r="AT151" s="124" t="inlineStr">
        <is>
          <t>Archivado</t>
        </is>
      </c>
      <c r="AU151" s="101" t="inlineStr">
        <is>
          <t>Jenifer Zapata Castro</t>
        </is>
      </c>
      <c r="AV151" s="82" t="n"/>
      <c r="AW151" s="102">
        <f>IF(OR(AND(TODAY()-AL152&lt;10,AV152="PQRS"),AND(TODAY()-AO152&lt;90,AV152="Persuasivo")),1,IF(AND(10&lt;=TODAY()-AL152,TODAY()-AL152&lt;15,AV152="PQRS"),2,IF(OR(AND(15&lt;=TODAY()-AL152,AV152="PQRS"),AND(90&lt;=TODAY()-AO152,AV152="Persuasivo")),3,"")))</f>
        <v/>
      </c>
      <c r="AX151" s="96" t="n"/>
      <c r="AY151" s="239">
        <f>IF(AU152=BA152,AY152,AY152&amp;" → "&amp;TEXT(AZ152,"dd/mm/aaaa")&amp;".- "&amp;AU152)</f>
        <v/>
      </c>
      <c r="AZ151" s="237">
        <f>IF(AU152=BA152,AZ152,NOW())</f>
        <v/>
      </c>
      <c r="BA151" s="242">
        <f>IF(AU152=BA152,BA152,AU152)</f>
        <v/>
      </c>
      <c r="BB151" s="245">
        <f>IF(AT152=BD152,BB152,BB152&amp;" → "&amp;TEXT(BC152,"dd/mm/aaaa")&amp;".- "&amp;AT152)</f>
        <v/>
      </c>
      <c r="BC151" s="247">
        <f>IF(AX152=BD152,BC152,NOW())</f>
        <v/>
      </c>
      <c r="BD151" s="246">
        <f>IF(AT152=BD152,BD152,AT152)</f>
        <v/>
      </c>
    </row>
    <row r="152">
      <c r="A152" s="82" t="inlineStr">
        <is>
          <t>0152-2026</t>
        </is>
      </c>
      <c r="B152" s="99" t="n">
        <v>10068</v>
      </c>
      <c r="C152" s="124" t="inlineStr">
        <is>
          <t>Gloria Maria Vargas Cadavid</t>
        </is>
      </c>
      <c r="D152" s="82" t="inlineStr">
        <is>
          <t>CL</t>
        </is>
      </c>
      <c r="E152" s="82" t="n">
        <v>47</v>
      </c>
      <c r="F152" s="82" t="n"/>
      <c r="G152" s="82" t="inlineStr">
        <is>
          <t>SUR</t>
        </is>
      </c>
      <c r="H152" s="82" t="n">
        <v>39</v>
      </c>
      <c r="I152" s="82" t="inlineStr">
        <is>
          <t>B</t>
        </is>
      </c>
      <c r="J152" s="82" t="n"/>
      <c r="K152" s="82" t="n">
        <v>11</v>
      </c>
      <c r="L152" s="82" t="n"/>
      <c r="M152" s="82" t="n"/>
      <c r="N152" s="76">
        <f>CONCATENATE(D153," ",E153," ",F153," ",G153," ",H153," ",I153, " ",J153, " ",K153," ",L153," ",M153)</f>
        <v/>
      </c>
      <c r="O152" s="82" t="n">
        <v>43727042</v>
      </c>
      <c r="P152" s="82" t="n">
        <v>3005435321</v>
      </c>
      <c r="Q152" s="82" t="n"/>
      <c r="R152" s="82" t="inlineStr">
        <is>
          <t>Juan SIerra Garcia</t>
        </is>
      </c>
      <c r="S152" s="82" t="inlineStr">
        <is>
          <t>CL</t>
        </is>
      </c>
      <c r="T152" s="82" t="n">
        <v>47</v>
      </c>
      <c r="U152" s="82" t="n"/>
      <c r="V152" s="82" t="inlineStr">
        <is>
          <t>SUR</t>
        </is>
      </c>
      <c r="W152" s="82" t="n">
        <v>39</v>
      </c>
      <c r="X152" s="82" t="inlineStr">
        <is>
          <t>B</t>
        </is>
      </c>
      <c r="Y152" s="82" t="n"/>
      <c r="Z152" s="82" t="n">
        <v>7</v>
      </c>
      <c r="AA152" s="82" t="n"/>
      <c r="AB152" s="82" t="n"/>
      <c r="AC152" s="76">
        <f>CONCATENATE(S153," ",T153," ",U153," ",V153," ",W153," ",X153, " ",Y153, " ",Z153," ",AA153," ",AB153)</f>
        <v/>
      </c>
      <c r="AD152" s="82" t="n">
        <v>71601363</v>
      </c>
      <c r="AE152" s="82" t="n">
        <v>3146218118</v>
      </c>
      <c r="AF152" s="82" t="n"/>
      <c r="AG152" s="82" t="n"/>
      <c r="AH152" s="82" t="inlineStr">
        <is>
          <t>FAUNA DOMÉSTICA</t>
        </is>
      </c>
      <c r="AI152" s="82" t="inlineStr">
        <is>
          <t>Presunto maltrato animal</t>
        </is>
      </c>
      <c r="AJ152" s="96" t="inlineStr">
        <is>
          <t>El Trianón</t>
        </is>
      </c>
      <c r="AK152" s="201">
        <f>VLOOKUP(AJ153,Hoja5!$H$1:$I$46,2,FALSE)</f>
        <v/>
      </c>
      <c r="AL152" s="92" t="n">
        <v>46070</v>
      </c>
      <c r="AM152" s="92" t="n"/>
      <c r="AN152" s="101">
        <f>+AM153-AL153</f>
        <v/>
      </c>
      <c r="AO152" s="100" t="n"/>
      <c r="AP152" s="101" t="n"/>
      <c r="AQ152" s="101" t="inlineStr">
        <is>
          <t>Juan  Muñoz Guerra</t>
        </is>
      </c>
      <c r="AR152" s="227" t="n"/>
      <c r="AS152" s="119" t="inlineStr">
        <is>
          <t>Juan  Muñoz Guerra</t>
        </is>
      </c>
      <c r="AT152" s="124" t="inlineStr">
        <is>
          <t xml:space="preserve">Auto de inicio </t>
        </is>
      </c>
      <c r="AU152" s="101" t="inlineStr">
        <is>
          <t>Juan  Muñoz Guerra</t>
        </is>
      </c>
      <c r="AV152" s="82" t="n"/>
      <c r="AW152" s="102">
        <f>IF(OR(AND(TODAY()-AL153&lt;10,AV153="PQRS"),AND(TODAY()-AO153&lt;90,AV153="Persuasivo")),1,IF(AND(10&lt;=TODAY()-AL153,TODAY()-AL153&lt;15,AV153="PQRS"),2,IF(OR(AND(15&lt;=TODAY()-AL153,AV153="PQRS"),AND(90&lt;=TODAY()-AO153,AV153="Persuasivo")),3,"")))</f>
        <v/>
      </c>
      <c r="AX152" s="96" t="n"/>
      <c r="AY152" s="239">
        <f>IF(AU153=BA153,AY153,AY153&amp;" → "&amp;TEXT(AZ153,"dd/mm/aaaa")&amp;".- "&amp;AU153)</f>
        <v/>
      </c>
      <c r="AZ152" s="237">
        <f>IF(AU153=BA153,AZ153,NOW())</f>
        <v/>
      </c>
      <c r="BA152" s="242">
        <f>IF(AU153=BA153,BA153,AU153)</f>
        <v/>
      </c>
      <c r="BB152" s="245">
        <f>IF(AT153=BD153,BB153,BB153&amp;" → "&amp;TEXT(BC153,"dd/mm/aaaa")&amp;".- "&amp;AT153)</f>
        <v/>
      </c>
      <c r="BC152" s="247">
        <f>IF(AX153=BD153,BC153,NOW())</f>
        <v/>
      </c>
      <c r="BD152" s="246">
        <f>IF(AT153=BD153,BD153,AT153)</f>
        <v/>
      </c>
    </row>
    <row r="153">
      <c r="A153" s="82" t="inlineStr">
        <is>
          <t>0153-2026</t>
        </is>
      </c>
      <c r="B153" s="99" t="n">
        <v>2691</v>
      </c>
      <c r="C153" s="124" t="inlineStr">
        <is>
          <t>Julian Dario alzate echeverri</t>
        </is>
      </c>
      <c r="D153" s="82" t="inlineStr">
        <is>
          <t>CL</t>
        </is>
      </c>
      <c r="E153" s="82" t="n">
        <v>48</v>
      </c>
      <c r="F153" s="82" t="inlineStr">
        <is>
          <t>F</t>
        </is>
      </c>
      <c r="G153" s="82" t="inlineStr">
        <is>
          <t>SUR</t>
        </is>
      </c>
      <c r="H153" s="82" t="n">
        <v>40</v>
      </c>
      <c r="I153" s="82" t="n"/>
      <c r="J153" s="82" t="n"/>
      <c r="K153" s="82" t="n">
        <v>55</v>
      </c>
      <c r="L153" s="82" t="n"/>
      <c r="M153" s="82" t="n"/>
      <c r="N153" s="76">
        <f>CONCATENATE(D154," ",E154," ",F154," ",G154," ",H154," ",I154, " ",J154, " ",K154," ",L154," ",M154)</f>
        <v/>
      </c>
      <c r="O153" s="94" t="n">
        <v>1037592005</v>
      </c>
      <c r="P153" s="82" t="n">
        <v>3006526152</v>
      </c>
      <c r="Q153" s="82" t="n"/>
      <c r="R153" s="82" t="inlineStr">
        <is>
          <t>Por determinar</t>
        </is>
      </c>
      <c r="S153" s="82" t="n"/>
      <c r="T153" s="82" t="n"/>
      <c r="U153" s="82" t="n"/>
      <c r="V153" s="82" t="n"/>
      <c r="W153" s="82" t="n"/>
      <c r="X153" s="82" t="n"/>
      <c r="Y153" s="82" t="n"/>
      <c r="Z153" s="82" t="n"/>
      <c r="AA153" s="127" t="n"/>
      <c r="AB153" s="127" t="n"/>
      <c r="AC153" s="76">
        <f>CONCATENATE(S154," ",T154,U154," ",V154," ",W154," ",X154," ",Y154," ",Z154," ",AA154," ",AB154)</f>
        <v/>
      </c>
      <c r="AD153" s="82" t="n"/>
      <c r="AE153" s="82" t="n"/>
      <c r="AF153" s="82" t="n"/>
      <c r="AG153" s="82" t="n"/>
      <c r="AH153" s="82" t="inlineStr">
        <is>
          <t>FAUNA DOMÉSTICA</t>
        </is>
      </c>
      <c r="AI153" s="82" t="inlineStr">
        <is>
          <t>Tenencia inadecuada de animales de compañía</t>
        </is>
      </c>
      <c r="AJ153" s="96" t="inlineStr">
        <is>
          <t>Loma del Barro</t>
        </is>
      </c>
      <c r="AK153" s="201">
        <f>VLOOKUP(AJ154,Hoja5!$H$1:$I$46,2,FALSE)</f>
        <v/>
      </c>
      <c r="AL153" s="92" t="n">
        <v>46069</v>
      </c>
      <c r="AM153" s="92" t="n">
        <v>46120</v>
      </c>
      <c r="AN153" s="101">
        <f>+AM154-AL154</f>
        <v/>
      </c>
      <c r="AO153" s="100" t="n">
        <v>46120</v>
      </c>
      <c r="AP153" s="101" t="inlineStr">
        <is>
          <t>Auto de archivo</t>
        </is>
      </c>
      <c r="AQ153" s="101" t="n"/>
      <c r="AR153" s="227" t="n"/>
      <c r="AS153" s="119" t="n"/>
      <c r="AT153" s="124" t="inlineStr">
        <is>
          <t>Archivado</t>
        </is>
      </c>
      <c r="AU153" s="101" t="inlineStr">
        <is>
          <t>Jenifer Zapata Castro</t>
        </is>
      </c>
      <c r="AV153" s="82" t="n"/>
      <c r="AW153" s="102">
        <f>IF(OR(AND(TODAY()-AL154&lt;10,AV154="PQRS"),AND(TODAY()-AO154&lt;90,AV154="Persuasivo")),1,IF(AND(10&lt;=TODAY()-AL154,TODAY()-AL154&lt;15,AV154="PQRS"),2,IF(OR(AND(15&lt;=TODAY()-AL154,AV154="PQRS"),AND(90&lt;=TODAY()-AO154,AV154="Persuasivo")),3,"")))</f>
        <v/>
      </c>
      <c r="AX153" s="96" t="n"/>
      <c r="AY153" s="239">
        <f>IF(AU154=BA154,AY154,AY154&amp;" → "&amp;TEXT(AZ154,"dd/mm/aaaa")&amp;".- "&amp;AU154)</f>
        <v/>
      </c>
      <c r="AZ153" s="237">
        <f>IF(AU154=BA154,AZ154,NOW())</f>
        <v/>
      </c>
      <c r="BA153" s="242">
        <f>IF(AU154=BA154,BA154,AU154)</f>
        <v/>
      </c>
      <c r="BB153" s="245">
        <f>IF(AT154=BD154,BB154,BB154&amp;" → "&amp;TEXT(BC154,"dd/mm/aaaa")&amp;".- "&amp;AT154)</f>
        <v/>
      </c>
      <c r="BC153" s="247">
        <f>IF(AX154=BD154,BC154,NOW())</f>
        <v/>
      </c>
      <c r="BD153" s="246">
        <f>IF(AT154=BD154,BD154,AT154)</f>
        <v/>
      </c>
    </row>
    <row r="154" ht="14.25" customHeight="1">
      <c r="A154" s="82" t="inlineStr">
        <is>
          <t>0154-2026</t>
        </is>
      </c>
      <c r="B154" s="99" t="n">
        <v>2685</v>
      </c>
      <c r="C154" s="124" t="inlineStr">
        <is>
          <t>Anonimo</t>
        </is>
      </c>
      <c r="D154" s="82" t="n"/>
      <c r="E154" s="82" t="n"/>
      <c r="F154" s="82" t="n"/>
      <c r="G154" s="82" t="n"/>
      <c r="H154" s="82" t="n"/>
      <c r="I154" s="82" t="n"/>
      <c r="J154" s="82" t="n"/>
      <c r="K154" s="82" t="n"/>
      <c r="L154" s="82" t="n"/>
      <c r="M154" s="82" t="n"/>
      <c r="N154" s="76">
        <f>CONCATENATE(D155," ",E155," ",F155," ",G155," ",H155," ",I155, " ",J155, " ",K155," ",L155," ",M155)</f>
        <v/>
      </c>
      <c r="O154" s="82" t="n"/>
      <c r="P154" s="82" t="n"/>
      <c r="Q154" s="82" t="n"/>
      <c r="R154" s="82" t="inlineStr">
        <is>
          <t>Samir</t>
        </is>
      </c>
      <c r="S154" s="126" t="inlineStr">
        <is>
          <t>TR</t>
        </is>
      </c>
      <c r="T154" s="127" t="n">
        <v>33</v>
      </c>
      <c r="U154" s="127" t="inlineStr">
        <is>
          <t>B</t>
        </is>
      </c>
      <c r="V154" s="127" t="inlineStr">
        <is>
          <t>SUR</t>
        </is>
      </c>
      <c r="W154" s="127" t="n">
        <v>39</v>
      </c>
      <c r="X154" s="127" t="n"/>
      <c r="Y154" s="127" t="n"/>
      <c r="Z154" s="127" t="n">
        <v>35</v>
      </c>
      <c r="AA154" s="127" t="n"/>
      <c r="AB154" s="127" t="n"/>
      <c r="AC154" s="76">
        <f>CONCATENATE(S155," ",T155,U155," ",V155," ",W155," ",X155," ",Y155," ",Z155," ",AA155," ",AB155)</f>
        <v/>
      </c>
      <c r="AD154" s="82" t="n"/>
      <c r="AE154" s="82" t="n"/>
      <c r="AF154" s="82" t="n"/>
      <c r="AG154" s="82" t="n"/>
      <c r="AH154" s="82" t="inlineStr">
        <is>
          <t>FAUNA DOMÉSTICA</t>
        </is>
      </c>
      <c r="AI154" s="82" t="inlineStr">
        <is>
          <t>Tenencia inadecuada de animales de compañía</t>
        </is>
      </c>
      <c r="AJ154" s="96" t="inlineStr">
        <is>
          <t>Obrero</t>
        </is>
      </c>
      <c r="AK154" s="201">
        <f>VLOOKUP(AJ155,Hoja5!$H$1:$I$46,2,FALSE)</f>
        <v/>
      </c>
      <c r="AL154" s="92" t="n">
        <v>46070</v>
      </c>
      <c r="AM154" s="92" t="n"/>
      <c r="AN154" s="101">
        <f>+AM155-AL155</f>
        <v/>
      </c>
      <c r="AO154" s="100" t="n"/>
      <c r="AP154" s="101" t="n"/>
      <c r="AQ154" s="101" t="n"/>
      <c r="AR154" s="227" t="n"/>
      <c r="AS154" s="119" t="n"/>
      <c r="AT154" s="124" t="inlineStr">
        <is>
          <t>Verificación</t>
        </is>
      </c>
      <c r="AU154" s="101" t="inlineStr">
        <is>
          <t>Julian Guzman Agudelo</t>
        </is>
      </c>
      <c r="AV154" s="82" t="n"/>
      <c r="AW154" s="102">
        <f>IF(OR(AND(TODAY()-AL155&lt;10,AV155="PQRS"),AND(TODAY()-AO155&lt;90,AV155="Persuasivo")),1,IF(AND(10&lt;=TODAY()-AL155,TODAY()-AL155&lt;15,AV155="PQRS"),2,IF(OR(AND(15&lt;=TODAY()-AL155,AV155="PQRS"),AND(90&lt;=TODAY()-AO155,AV155="Persuasivo")),3,"")))</f>
        <v/>
      </c>
      <c r="AX154" s="96" t="inlineStr">
        <is>
          <t>citaciones</t>
        </is>
      </c>
      <c r="AY154" s="239">
        <f>IF(AU155=BA155,AY155,AY155&amp;" → "&amp;TEXT(AZ155,"dd/mm/aaaa")&amp;".- "&amp;AU155)</f>
        <v/>
      </c>
      <c r="AZ154" s="237">
        <f>IF(AU155=BA155,AZ155,NOW())</f>
        <v/>
      </c>
      <c r="BA154" s="242">
        <f>IF(AU155=BA155,BA155,AU155)</f>
        <v/>
      </c>
      <c r="BB154" s="245">
        <f>IF(AT155=BD155,BB155,BB155&amp;" → "&amp;TEXT(BC155,"dd/mm/aaaa")&amp;".- "&amp;AT155)</f>
        <v/>
      </c>
      <c r="BC154" s="247">
        <f>IF(AX155=BD155,BC155,NOW())</f>
        <v/>
      </c>
      <c r="BD154" s="246">
        <f>IF(AT155=BD155,BD155,AT155)</f>
        <v/>
      </c>
    </row>
    <row r="155" ht="14.25" customHeight="1">
      <c r="A155" s="82" t="inlineStr">
        <is>
          <t>0155-2026</t>
        </is>
      </c>
      <c r="B155" s="99" t="inlineStr">
        <is>
          <t>10482-9454-7201</t>
        </is>
      </c>
      <c r="C155" s="124" t="inlineStr">
        <is>
          <t>Natalia Guarin</t>
        </is>
      </c>
      <c r="D155" s="82" t="inlineStr">
        <is>
          <t>KR</t>
        </is>
      </c>
      <c r="E155" s="82" t="n">
        <v>36</v>
      </c>
      <c r="F155" s="82" t="inlineStr">
        <is>
          <t>D</t>
        </is>
      </c>
      <c r="G155" s="82" t="n"/>
      <c r="H155" s="82" t="n">
        <v>43</v>
      </c>
      <c r="I155" s="82" t="n"/>
      <c r="J155" s="82" t="inlineStr">
        <is>
          <t>SUR</t>
        </is>
      </c>
      <c r="K155" s="82" t="n">
        <v>100</v>
      </c>
      <c r="L155" s="82" t="n"/>
      <c r="M155" s="82" t="n"/>
      <c r="N155" s="76">
        <f>CONCATENATE(D156," ",E156," ",F156," ",G156," ",H156," ",I156, " ",J156, " ",K156," ",L156," ",M156)</f>
        <v/>
      </c>
      <c r="O155" s="82" t="n"/>
      <c r="P155" s="82" t="n">
        <v>3105315786</v>
      </c>
      <c r="Q155" s="82" t="n"/>
      <c r="R155" s="82" t="inlineStr">
        <is>
          <t>Por determinar</t>
        </is>
      </c>
      <c r="S155" s="126" t="n"/>
      <c r="T155" s="169" t="n"/>
      <c r="U155" s="127" t="n"/>
      <c r="V155" s="127" t="n"/>
      <c r="W155" s="127" t="n"/>
      <c r="X155" s="127" t="n"/>
      <c r="Y155" s="127" t="n"/>
      <c r="Z155" s="127" t="n"/>
      <c r="AA155" s="127" t="n"/>
      <c r="AB155" s="127" t="n"/>
      <c r="AC155" s="76">
        <f>CONCATENATE(S156," ",T156,U156," ",V156," ",W156," ",X156," ",Y156," ",Z156," ",AA156," ",AB156)</f>
        <v/>
      </c>
      <c r="AD155" s="82" t="n"/>
      <c r="AE155" s="82" t="n"/>
      <c r="AF155" s="82" t="n"/>
      <c r="AG155" s="82" t="n"/>
      <c r="AH155" s="82" t="inlineStr">
        <is>
          <t>AIRE</t>
        </is>
      </c>
      <c r="AI155" s="82" t="inlineStr">
        <is>
          <t>Afectaciones por ruido</t>
        </is>
      </c>
      <c r="AJ155" s="96" t="inlineStr">
        <is>
          <t>Las Antillas</t>
        </is>
      </c>
      <c r="AK155" s="201">
        <f>VLOOKUP(AJ156,Hoja5!$H$1:$I$46,2,FALSE)</f>
        <v/>
      </c>
      <c r="AL155" s="92" t="n">
        <v>46071</v>
      </c>
      <c r="AM155" s="92" t="n">
        <v>46077</v>
      </c>
      <c r="AN155" s="101">
        <f>+AM156-AL156</f>
        <v/>
      </c>
      <c r="AO155" s="100" t="n">
        <v>46090</v>
      </c>
      <c r="AP155" s="101" t="inlineStr">
        <is>
          <t>Respuesta DP u Oficio</t>
        </is>
      </c>
      <c r="AQ155" s="101" t="inlineStr">
        <is>
          <t>Juanita Aristizabal Chavarriaga</t>
        </is>
      </c>
      <c r="AR155" s="227" t="n"/>
      <c r="AS155" s="119" t="n"/>
      <c r="AT155" s="124" t="inlineStr">
        <is>
          <t>Archivado</t>
        </is>
      </c>
      <c r="AU155" s="101" t="inlineStr">
        <is>
          <t>Jenifer Zapata Castro</t>
        </is>
      </c>
      <c r="AV155" s="82" t="n"/>
      <c r="AW155" s="102">
        <f>IF(OR(AND(TODAY()-AL156&lt;10,AV156="PQRS"),AND(TODAY()-AO156&lt;90,AV156="Persuasivo")),1,IF(AND(10&lt;=TODAY()-AL156,TODAY()-AL156&lt;15,AV156="PQRS"),2,IF(OR(AND(15&lt;=TODAY()-AL156,AV156="PQRS"),AND(90&lt;=TODAY()-AO156,AV156="Persuasivo")),3,"")))</f>
        <v/>
      </c>
      <c r="AX155" s="96" t="n"/>
      <c r="AY155" s="239">
        <f>IF(AU156=BA156,AY156,AY156&amp;" → "&amp;TEXT(AZ156,"dd/mm/aaaa")&amp;".- "&amp;AU156)</f>
        <v/>
      </c>
      <c r="AZ155" s="237">
        <f>IF(AU156=BA156,AZ156,NOW())</f>
        <v/>
      </c>
      <c r="BA155" s="242">
        <f>IF(AU156=BA156,BA156,AU156)</f>
        <v/>
      </c>
      <c r="BB155" s="245">
        <f>IF(AT156=BD156,BB156,BB156&amp;" → "&amp;TEXT(BC156,"dd/mm/aaaa")&amp;".- "&amp;AT156)</f>
        <v/>
      </c>
      <c r="BC155" s="247">
        <f>IF(AX156=BD156,BC156,NOW())</f>
        <v/>
      </c>
      <c r="BD155" s="246">
        <f>IF(AT156=BD156,BD156,AT156)</f>
        <v/>
      </c>
    </row>
    <row r="156">
      <c r="A156" s="82" t="inlineStr">
        <is>
          <t>0156-2026</t>
        </is>
      </c>
      <c r="B156" s="99" t="n">
        <v>10481</v>
      </c>
      <c r="C156" s="124" t="inlineStr">
        <is>
          <t>Martha Cecilia Medina</t>
        </is>
      </c>
      <c r="D156" s="82" t="inlineStr">
        <is>
          <t>KR</t>
        </is>
      </c>
      <c r="E156" s="82" t="n">
        <v>5</v>
      </c>
      <c r="F156" s="82" t="n"/>
      <c r="G156" s="82" t="n"/>
      <c r="H156" s="82" t="n">
        <v>28</v>
      </c>
      <c r="I156" s="82" t="n"/>
      <c r="J156" s="82" t="inlineStr">
        <is>
          <t>SUR</t>
        </is>
      </c>
      <c r="K156" s="82" t="n">
        <v>707</v>
      </c>
      <c r="L156" s="82" t="n"/>
      <c r="M156" s="82" t="n"/>
      <c r="N156" s="76">
        <f>CONCATENATE(D157," ",E157," ",F157," ",G157," ",H157," ",I157, " ",J157, " ",K157," ",L157," ",M157)</f>
        <v/>
      </c>
      <c r="O156" s="82" t="n">
        <v>42876463</v>
      </c>
      <c r="P156" s="82" t="n">
        <v>31046634225</v>
      </c>
      <c r="Q156" s="82" t="n"/>
      <c r="R156" s="82" t="inlineStr">
        <is>
          <t>David</t>
        </is>
      </c>
      <c r="S156" s="82" t="inlineStr">
        <is>
          <t>KR</t>
        </is>
      </c>
      <c r="T156" s="82" t="n">
        <v>5</v>
      </c>
      <c r="U156" s="82" t="n"/>
      <c r="V156" s="82" t="n"/>
      <c r="W156" s="82" t="n">
        <v>28</v>
      </c>
      <c r="X156" s="82" t="n"/>
      <c r="Y156" s="82" t="inlineStr">
        <is>
          <t>SUR</t>
        </is>
      </c>
      <c r="Z156" s="82" t="n">
        <v>707</v>
      </c>
      <c r="AA156" s="82" t="n"/>
      <c r="AB156" s="82" t="n"/>
      <c r="AC156" s="76">
        <f>CONCATENATE(S157," ",T157," ",U157," ",V157," ",W157," ",X157, " ",Y157, " ",Z157," ",AA157," ",AB157)</f>
        <v/>
      </c>
      <c r="AD156" s="82" t="n"/>
      <c r="AE156" s="82" t="n"/>
      <c r="AF156" s="82" t="n"/>
      <c r="AG156" s="82" t="n"/>
      <c r="AH156" s="82" t="inlineStr">
        <is>
          <t>FAUNA SILVESTRE</t>
        </is>
      </c>
      <c r="AI156" s="82" t="inlineStr">
        <is>
          <t>Presunto maltrato animal</t>
        </is>
      </c>
      <c r="AJ156" s="96" t="inlineStr">
        <is>
          <t>Las Palmas</t>
        </is>
      </c>
      <c r="AK156" s="201">
        <f>VLOOKUP(AJ157,Hoja5!$H$1:$I$46,2,FALSE)</f>
        <v/>
      </c>
      <c r="AL156" s="92" t="n">
        <v>46071</v>
      </c>
      <c r="AM156" s="92" t="n">
        <v>46148</v>
      </c>
      <c r="AN156" s="101">
        <f>+AM157-AL157</f>
        <v/>
      </c>
      <c r="AO156" s="100" t="n">
        <v>46148</v>
      </c>
      <c r="AP156" s="101" t="inlineStr">
        <is>
          <t>Visitas patrulleros</t>
        </is>
      </c>
      <c r="AQ156" s="101" t="inlineStr">
        <is>
          <t>Laura Bautista Barroso</t>
        </is>
      </c>
      <c r="AR156" s="227" t="n"/>
      <c r="AS156" s="119" t="n"/>
      <c r="AT156" s="124" t="inlineStr">
        <is>
          <t>Auto de archivo</t>
        </is>
      </c>
      <c r="AU156" s="101" t="inlineStr">
        <is>
          <t>Juan Carlos Sánchez Vargas</t>
        </is>
      </c>
      <c r="AV156" s="82" t="n"/>
      <c r="AW156" s="102">
        <f>IF(OR(AND(TODAY()-AL157&lt;10,AV157="PQRS"),AND(TODAY()-AO157&lt;90,AV157="Persuasivo")),1,IF(AND(10&lt;=TODAY()-AL157,TODAY()-AL157&lt;15,AV157="PQRS"),2,IF(OR(AND(15&lt;=TODAY()-AL157,AV157="PQRS"),AND(90&lt;=TODAY()-AO157,AV157="Persuasivo")),3,"")))</f>
        <v/>
      </c>
      <c r="AX156" s="96" t="inlineStr">
        <is>
          <t>Conexo con 375-2025</t>
        </is>
      </c>
      <c r="AY156" s="239">
        <f>IF(AU157=BA157,AY157,AY157&amp;" → "&amp;TEXT(AZ157,"dd/mm/aaaa")&amp;".- "&amp;AU157)</f>
        <v/>
      </c>
      <c r="AZ156" s="237">
        <f>IF(AU157=BA157,AZ157,NOW())</f>
        <v/>
      </c>
      <c r="BA156" s="242">
        <f>IF(AU157=BA157,BA157,AU157)</f>
        <v/>
      </c>
      <c r="BB156" s="245">
        <f>IF(AT157=BD157,BB157,BB157&amp;" → "&amp;TEXT(BC157,"dd/mm/aaaa")&amp;".- "&amp;AT157)</f>
        <v/>
      </c>
      <c r="BC156" s="247">
        <f>IF(AX157=BD157,BC157,NOW())</f>
        <v/>
      </c>
      <c r="BD156" s="246">
        <f>IF(AT157=BD157,BD157,AT157)</f>
        <v/>
      </c>
    </row>
    <row r="157">
      <c r="A157" s="82" t="inlineStr">
        <is>
          <t>0157-2026</t>
        </is>
      </c>
      <c r="B157" s="99" t="n">
        <v>10859</v>
      </c>
      <c r="C157" s="124" t="inlineStr">
        <is>
          <t>oficio policia</t>
        </is>
      </c>
      <c r="D157" s="82" t="n"/>
      <c r="E157" s="82" t="n"/>
      <c r="F157" s="82" t="n"/>
      <c r="G157" s="82" t="n"/>
      <c r="H157" s="82" t="n"/>
      <c r="I157" s="82" t="n"/>
      <c r="J157" s="82" t="n"/>
      <c r="K157" s="82" t="n"/>
      <c r="L157" s="82" t="n"/>
      <c r="M157" s="82" t="n"/>
      <c r="N157" s="76" t="n"/>
      <c r="O157" s="82" t="n"/>
      <c r="P157" s="82" t="n"/>
      <c r="Q157" s="82" t="n"/>
      <c r="R157" s="82" t="inlineStr">
        <is>
          <t>Alexander de Jesus Soto Sanchez</t>
        </is>
      </c>
      <c r="S157" s="126" t="inlineStr">
        <is>
          <t>CL</t>
        </is>
      </c>
      <c r="T157" s="127" t="n">
        <v>40</v>
      </c>
      <c r="U157" s="127" t="n"/>
      <c r="V157" s="127" t="inlineStr">
        <is>
          <t>SUR</t>
        </is>
      </c>
      <c r="W157" s="127" t="n">
        <v>29</v>
      </c>
      <c r="X157" s="127" t="inlineStr">
        <is>
          <t>A</t>
        </is>
      </c>
      <c r="Y157" s="127" t="n"/>
      <c r="Z157" s="127" t="n">
        <v>20</v>
      </c>
      <c r="AA157" s="127" t="n"/>
      <c r="AB157" s="127" t="n"/>
      <c r="AC157" s="76">
        <f>CONCATENATE(S158," ",T158,U158," ",V158," ",W158," ",X158," ",Y158," ",Z158," ",AA158," ",AB158)</f>
        <v/>
      </c>
      <c r="AD157" s="82" t="n">
        <v>98691608</v>
      </c>
      <c r="AE157" s="82" t="n"/>
      <c r="AF157" s="82" t="n"/>
      <c r="AG157" s="82" t="n"/>
      <c r="AH157" s="82" t="inlineStr">
        <is>
          <t>AIRE</t>
        </is>
      </c>
      <c r="AI157" s="82" t="inlineStr">
        <is>
          <t>Afectaciones por ruido</t>
        </is>
      </c>
      <c r="AJ157" s="96" t="inlineStr">
        <is>
          <t>San José</t>
        </is>
      </c>
      <c r="AK157" s="201">
        <f>VLOOKUP(AJ158,Hoja5!$H$1:$I$46,2,FALSE)</f>
        <v/>
      </c>
      <c r="AL157" s="92" t="n">
        <v>46072</v>
      </c>
      <c r="AM157" s="92" t="n"/>
      <c r="AN157" s="101">
        <f>+AM158-AL158</f>
        <v/>
      </c>
      <c r="AO157" s="100" t="n"/>
      <c r="AP157" s="101" t="n"/>
      <c r="AQ157" s="101" t="n"/>
      <c r="AR157" s="227" t="n"/>
      <c r="AS157" s="119" t="inlineStr">
        <is>
          <t>Alexandra Uribe Alzate</t>
        </is>
      </c>
      <c r="AT157" s="124" t="inlineStr">
        <is>
          <t xml:space="preserve">Auto de inicio </t>
        </is>
      </c>
      <c r="AU157" s="101" t="inlineStr">
        <is>
          <t>Alexandra Uribe Alzate</t>
        </is>
      </c>
      <c r="AV157" s="82" t="n"/>
      <c r="AW157" s="102">
        <f>IF(OR(AND(TODAY()-AL158&lt;10,AV158="PQRS"),AND(TODAY()-AO158&lt;90,AV158="Persuasivo")),1,IF(AND(10&lt;=TODAY()-AL158,TODAY()-AL158&lt;15,AV158="PQRS"),2,IF(OR(AND(15&lt;=TODAY()-AL158,AV158="PQRS"),AND(90&lt;=TODAY()-AO158,AV158="Persuasivo")),3,"")))</f>
        <v/>
      </c>
      <c r="AX157" s="96" t="n"/>
      <c r="AY157" s="239">
        <f>IF(AU158=BA158,AY158,AY158&amp;" → "&amp;TEXT(AZ158,"dd/mm/aaaa")&amp;".- "&amp;AU158)</f>
        <v/>
      </c>
      <c r="AZ157" s="237">
        <f>IF(AU158=BA158,AZ158,NOW())</f>
        <v/>
      </c>
      <c r="BA157" s="242">
        <f>IF(AU158=BA158,BA158,AU158)</f>
        <v/>
      </c>
      <c r="BB157" s="245">
        <f>IF(AT158=BD158,BB158,BB158&amp;" → "&amp;TEXT(BC158,"dd/mm/aaaa")&amp;".- "&amp;AT158)</f>
        <v/>
      </c>
      <c r="BC157" s="247">
        <f>IF(AX158=BD158,BC158,NOW())</f>
        <v/>
      </c>
      <c r="BD157" s="246">
        <f>IF(AT158=BD158,BD158,AT158)</f>
        <v/>
      </c>
    </row>
    <row r="158">
      <c r="A158" s="82" t="inlineStr">
        <is>
          <t>0158-2026</t>
        </is>
      </c>
      <c r="B158" s="99" t="n">
        <v>9513</v>
      </c>
      <c r="C158" s="124" t="inlineStr">
        <is>
          <t>Sonia Lopez</t>
        </is>
      </c>
      <c r="D158" s="82" t="inlineStr">
        <is>
          <t>KR</t>
        </is>
      </c>
      <c r="E158" s="82" t="n">
        <v>44</v>
      </c>
      <c r="F158" s="82" t="n"/>
      <c r="G158" s="82" t="inlineStr">
        <is>
          <t>SUR</t>
        </is>
      </c>
      <c r="H158" s="82" t="n">
        <v>21</v>
      </c>
      <c r="I158" s="82" t="n"/>
      <c r="J158" s="82" t="inlineStr">
        <is>
          <t>SUR</t>
        </is>
      </c>
      <c r="K158" s="82" t="n">
        <v>50</v>
      </c>
      <c r="L158" s="82" t="n"/>
      <c r="M158" s="82" t="n"/>
      <c r="N158" s="76">
        <f>CONCATENATE(D159," ",E159," ",F159," ",G159," ",H159," ",I159, " ",J159, " ",K159," ",L159," ",M159)</f>
        <v/>
      </c>
      <c r="O158" s="82" t="n"/>
      <c r="P158" s="82" t="n">
        <v>3154483106</v>
      </c>
      <c r="Q158" s="82" t="n"/>
      <c r="R158" s="82" t="inlineStr">
        <is>
          <t>Por determinar</t>
        </is>
      </c>
      <c r="S158" s="126" t="n"/>
      <c r="T158" s="169" t="inlineStr">
        <is>
          <t>Avila 2</t>
        </is>
      </c>
      <c r="U158" s="127" t="n"/>
      <c r="V158" s="127" t="n"/>
      <c r="W158" s="127" t="n"/>
      <c r="X158" s="127" t="n"/>
      <c r="Y158" s="127" t="n"/>
      <c r="Z158" s="169" t="n"/>
      <c r="AA158" s="127" t="n"/>
      <c r="AB158" s="127" t="n"/>
      <c r="AC158" s="76">
        <f>CONCATENATE(S159," ",T159,U159," ",V159," ",W159," ",X159," ",Y159," ",Z159," ",AA159," ",AB159)</f>
        <v/>
      </c>
      <c r="AD158" s="82" t="n"/>
      <c r="AE158" s="82" t="n"/>
      <c r="AF158" s="82" t="n"/>
      <c r="AG158" s="82" t="n"/>
      <c r="AH158" s="82" t="inlineStr">
        <is>
          <t>FLORA</t>
        </is>
      </c>
      <c r="AI158" s="82" t="inlineStr">
        <is>
          <t>Árbol en riesgo</t>
        </is>
      </c>
      <c r="AJ158" s="96" t="inlineStr">
        <is>
          <t>Zuñiga</t>
        </is>
      </c>
      <c r="AK158" s="201">
        <f>VLOOKUP(AJ159,Hoja5!$H$1:$I$46,2,FALSE)</f>
        <v/>
      </c>
      <c r="AL158" s="92" t="n">
        <v>46069</v>
      </c>
      <c r="AM158" s="92" t="n">
        <v>46069</v>
      </c>
      <c r="AN158" s="101">
        <f>+AM159-AL159</f>
        <v/>
      </c>
      <c r="AO158" s="100" t="n">
        <v>46090</v>
      </c>
      <c r="AP158" s="82" t="inlineStr">
        <is>
          <t>Respuesta DP u Oficio</t>
        </is>
      </c>
      <c r="AQ158" s="101" t="inlineStr">
        <is>
          <t>Juanita Aristizabal Chavarriaga</t>
        </is>
      </c>
      <c r="AR158" s="227" t="n"/>
      <c r="AS158" s="119" t="n"/>
      <c r="AT158" s="124" t="inlineStr">
        <is>
          <t>Remisión</t>
        </is>
      </c>
      <c r="AU158" s="101" t="inlineStr">
        <is>
          <t>Julian Guzman Agudelo</t>
        </is>
      </c>
      <c r="AV158" s="82" t="n"/>
      <c r="AW158" s="102">
        <f>IF(OR(AND(TODAY()-AL159&lt;10,AV159="PQRS"),AND(TODAY()-AO159&lt;90,AV159="Persuasivo")),1,IF(AND(10&lt;=TODAY()-AL159,TODAY()-AL159&lt;15,AV159="PQRS"),2,IF(OR(AND(15&lt;=TODAY()-AL159,AV159="PQRS"),AND(90&lt;=TODAY()-AO159,AV159="Persuasivo")),3,"")))</f>
        <v/>
      </c>
      <c r="AX158" s="96" t="n"/>
      <c r="AY158" s="239">
        <f>IF(AU159=BA159,AY159,AY159&amp;" → "&amp;TEXT(AZ159,"dd/mm/aaaa")&amp;".- "&amp;AU159)</f>
        <v/>
      </c>
      <c r="AZ158" s="237">
        <f>IF(AU159=BA159,AZ159,NOW())</f>
        <v/>
      </c>
      <c r="BA158" s="242">
        <f>IF(AU159=BA159,BA159,AU159)</f>
        <v/>
      </c>
      <c r="BB158" s="245">
        <f>IF(AT159=BD159,BB159,BB159&amp;" → "&amp;TEXT(BC159,"dd/mm/aaaa")&amp;".- "&amp;AT159)</f>
        <v/>
      </c>
      <c r="BC158" s="247">
        <f>IF(AX159=BD159,BC159,NOW())</f>
        <v/>
      </c>
      <c r="BD158" s="246">
        <f>IF(AT159=BD159,BD159,AT159)</f>
        <v/>
      </c>
    </row>
    <row r="159" ht="17.25" customHeight="1">
      <c r="A159" s="82" t="inlineStr">
        <is>
          <t>0159-2026</t>
        </is>
      </c>
      <c r="B159" s="99" t="inlineStr">
        <is>
          <t>0010008 - 0000840</t>
        </is>
      </c>
      <c r="C159" s="124" t="inlineStr">
        <is>
          <t>Luz S Arcila - Refugio del Esmeraldal</t>
        </is>
      </c>
      <c r="D159" s="82" t="inlineStr">
        <is>
          <t>CL</t>
        </is>
      </c>
      <c r="E159" s="82" t="n">
        <v>27</v>
      </c>
      <c r="F159" s="82" t="inlineStr">
        <is>
          <t>C</t>
        </is>
      </c>
      <c r="G159" s="82" t="inlineStr">
        <is>
          <t>SUR</t>
        </is>
      </c>
      <c r="H159" s="82" t="n">
        <v>27</v>
      </c>
      <c r="I159" s="82" t="inlineStr">
        <is>
          <t>B</t>
        </is>
      </c>
      <c r="J159" s="82" t="n"/>
      <c r="K159" s="82" t="n">
        <v>1</v>
      </c>
      <c r="L159" s="82" t="n"/>
      <c r="M159" s="82" t="n"/>
      <c r="N159" s="76">
        <f>CONCATENATE(D160," ",E160," ",F160," ",G160," ",H160," ",I160, " ",J160, " ",K160," ",L160," ",M160)</f>
        <v/>
      </c>
      <c r="O159" s="82" t="n">
        <v>2942516</v>
      </c>
      <c r="P159" s="82" t="n">
        <v>3122929909</v>
      </c>
      <c r="Q159" s="82" t="n"/>
      <c r="R159" s="82" t="inlineStr">
        <is>
          <t>Por determinar</t>
        </is>
      </c>
      <c r="S159" s="126" t="n"/>
      <c r="T159" s="127" t="n"/>
      <c r="U159" s="127" t="n"/>
      <c r="V159" s="127" t="n"/>
      <c r="W159" s="127" t="n"/>
      <c r="X159" s="127" t="n"/>
      <c r="Y159" s="127" t="n"/>
      <c r="Z159" s="127" t="n"/>
      <c r="AA159" s="127" t="n"/>
      <c r="AB159" s="127" t="n"/>
      <c r="AC159" s="76">
        <f>CONCATENATE(S160," ",T160,U160," ",V160," ",W160," ",X160," ",Y160," ",Z160," ",AA160," ",AB160)</f>
        <v/>
      </c>
      <c r="AD159" s="82" t="n"/>
      <c r="AE159" s="82" t="n"/>
      <c r="AF159" s="82" t="n"/>
      <c r="AG159" s="82" t="n"/>
      <c r="AH159" s="82" t="inlineStr">
        <is>
          <t>FLORA</t>
        </is>
      </c>
      <c r="AI159" s="82" t="inlineStr">
        <is>
          <t>Árbol en riesgo</t>
        </is>
      </c>
      <c r="AJ159" s="96" t="inlineStr">
        <is>
          <t>El Esmeraldal</t>
        </is>
      </c>
      <c r="AK159" s="201">
        <f>VLOOKUP(AJ160,Hoja5!$H$1:$I$46,2,FALSE)</f>
        <v/>
      </c>
      <c r="AL159" s="92" t="n">
        <v>46070</v>
      </c>
      <c r="AM159" s="92" t="n">
        <v>46080</v>
      </c>
      <c r="AN159" s="101">
        <f>+AM160-AL160</f>
        <v/>
      </c>
      <c r="AO159" s="92" t="n">
        <v>46106</v>
      </c>
      <c r="AP159" s="101" t="inlineStr">
        <is>
          <t>Remisión</t>
        </is>
      </c>
      <c r="AQ159" s="101" t="inlineStr">
        <is>
          <t>Julian Guzman Agudelo</t>
        </is>
      </c>
      <c r="AR159" s="227" t="n"/>
      <c r="AS159" s="119" t="n"/>
      <c r="AT159" s="124" t="inlineStr">
        <is>
          <t>Archivado</t>
        </is>
      </c>
      <c r="AU159" s="94" t="inlineStr">
        <is>
          <t>Jenifer Zapata Castro</t>
        </is>
      </c>
      <c r="AV159" s="82" t="n"/>
      <c r="AW159" s="102">
        <f>IF(OR(AND(TODAY()-AL160&lt;10,AV160="PQRS"),AND(TODAY()-AO160&lt;90,AV160="Persuasivo")),1,IF(AND(10&lt;=TODAY()-AL160,TODAY()-AL160&lt;15,AV160="PQRS"),2,IF(OR(AND(15&lt;=TODAY()-AL160,AV160="PQRS"),AND(90&lt;=TODAY()-AO160,AV160="Persuasivo")),3,"")))</f>
        <v/>
      </c>
      <c r="AX159" s="96" t="n"/>
      <c r="AY159" s="239">
        <f>IF(AU160=BA160,AY160,AY160&amp;" → "&amp;TEXT(AZ160,"dd/mm/aaaa")&amp;".- "&amp;AU160)</f>
        <v/>
      </c>
      <c r="AZ159" s="237">
        <f>IF(AU160=BA160,AZ160,NOW())</f>
        <v/>
      </c>
      <c r="BA159" s="242">
        <f>IF(AU160=BA160,BA160,AU160)</f>
        <v/>
      </c>
      <c r="BB159" s="245">
        <f>IF(AT160=BD160,BB160,BB160&amp;" → "&amp;TEXT(BC160,"dd/mm/aaaa")&amp;".- "&amp;AT160)</f>
        <v/>
      </c>
      <c r="BC159" s="247">
        <f>IF(AX160=BD160,BC160,NOW())</f>
        <v/>
      </c>
      <c r="BD159" s="246">
        <f>IF(AT160=BD160,BD160,AT160)</f>
        <v/>
      </c>
    </row>
    <row r="160">
      <c r="A160" s="82" t="inlineStr">
        <is>
          <t>0160-2026</t>
        </is>
      </c>
      <c r="B160" s="99" t="inlineStr">
        <is>
          <t>0009500 - 0000700</t>
        </is>
      </c>
      <c r="C160" s="124" t="inlineStr">
        <is>
          <t>Avila Ph</t>
        </is>
      </c>
      <c r="D160" s="82" t="inlineStr">
        <is>
          <t>KR</t>
        </is>
      </c>
      <c r="E160" s="82" t="n">
        <v>20</v>
      </c>
      <c r="F160" s="82" t="n"/>
      <c r="G160" s="82" t="n"/>
      <c r="H160" s="82" t="n">
        <v>23</v>
      </c>
      <c r="I160" s="82" t="n"/>
      <c r="J160" s="82" t="inlineStr">
        <is>
          <t>SUR</t>
        </is>
      </c>
      <c r="K160" s="82" t="n">
        <v>140</v>
      </c>
      <c r="L160" s="82" t="n"/>
      <c r="M160" s="82" t="n"/>
      <c r="N160" s="76">
        <f>CONCATENATE(D161," ",E161," ",F161," ",G161," ",H161," ",I161, " ",J161, " ",K161," ",L161," ",M161)</f>
        <v/>
      </c>
      <c r="O160" s="82" t="n"/>
      <c r="P160" s="82" t="n">
        <v>3128761971</v>
      </c>
      <c r="Q160" s="82" t="n"/>
      <c r="R160" s="82" t="inlineStr">
        <is>
          <t xml:space="preserve">Por determinar </t>
        </is>
      </c>
      <c r="S160" s="126" t="n"/>
      <c r="T160" s="127" t="inlineStr">
        <is>
          <t>vecinos y continuos</t>
        </is>
      </c>
      <c r="U160" s="127" t="n"/>
      <c r="V160" s="127" t="n"/>
      <c r="W160" s="127" t="n"/>
      <c r="X160" s="127" t="n"/>
      <c r="Y160" s="127" t="n"/>
      <c r="Z160" s="127" t="n"/>
      <c r="AA160" s="127" t="n"/>
      <c r="AB160" s="127" t="n"/>
      <c r="AC160" s="76">
        <f>CONCATENATE(S161," ",T161,U161," ",V161," ",W161," ",X161," ",Y161," ",Z161," ",AA161," ",AB161)</f>
        <v/>
      </c>
      <c r="AD160" s="82" t="n"/>
      <c r="AE160" s="94" t="n"/>
      <c r="AF160" s="94" t="n"/>
      <c r="AG160" s="82" t="n"/>
      <c r="AH160" s="82" t="inlineStr">
        <is>
          <t>FLORA</t>
        </is>
      </c>
      <c r="AI160" s="82" t="inlineStr">
        <is>
          <t>Árbol en riesgo</t>
        </is>
      </c>
      <c r="AJ160" s="96" t="inlineStr">
        <is>
          <t>El Esmeraldal</t>
        </is>
      </c>
      <c r="AK160" s="201">
        <f>VLOOKUP(AJ161,Hoja5!$H$1:$I$46,2,FALSE)</f>
        <v/>
      </c>
      <c r="AL160" s="92" t="n">
        <v>46069</v>
      </c>
      <c r="AM160" s="92" t="n">
        <v>46085</v>
      </c>
      <c r="AN160" s="101">
        <f>+AM161-AL161</f>
        <v/>
      </c>
      <c r="AO160" s="100" t="n">
        <v>46080</v>
      </c>
      <c r="AP160" s="101" t="inlineStr">
        <is>
          <t>Informe técnico</t>
        </is>
      </c>
      <c r="AQ160" s="101" t="inlineStr">
        <is>
          <t>Julian Guzman Agudelo</t>
        </is>
      </c>
      <c r="AR160" s="227" t="n"/>
      <c r="AS160" s="119" t="n"/>
      <c r="AT160" s="124" t="inlineStr">
        <is>
          <t>Respuesta DP u Oficio</t>
        </is>
      </c>
      <c r="AU160" s="101" t="inlineStr">
        <is>
          <t>Juanita Aristizabal Chavarriaga</t>
        </is>
      </c>
      <c r="AV160" s="82" t="n"/>
      <c r="AW160" s="102">
        <f>IF(OR(AND(TODAY()-AL161&lt;10,AV161="PQRS"),AND(TODAY()-AO161&lt;90,AV161="Persuasivo")),1,IF(AND(10&lt;=TODAY()-AL161,TODAY()-AL161&lt;15,AV161="PQRS"),2,IF(OR(AND(15&lt;=TODAY()-AL161,AV161="PQRS"),AND(90&lt;=TODAY()-AO161,AV161="Persuasivo")),3,"")))</f>
        <v/>
      </c>
      <c r="AX160" s="96" t="n"/>
      <c r="AY160" s="239">
        <f>IF(AU161=BA161,AY161,AY161&amp;" → "&amp;TEXT(AZ161,"dd/mm/aaaa")&amp;".- "&amp;AU161)</f>
        <v/>
      </c>
      <c r="AZ160" s="237">
        <f>IF(AU161=BA161,AZ161,NOW())</f>
        <v/>
      </c>
      <c r="BA160" s="242">
        <f>IF(AU161=BA161,BA161,AU161)</f>
        <v/>
      </c>
      <c r="BB160" s="245">
        <f>IF(AT161=BD161,BB161,BB161&amp;" → "&amp;TEXT(BC161,"dd/mm/aaaa")&amp;".- "&amp;AT161)</f>
        <v/>
      </c>
      <c r="BC160" s="247">
        <f>IF(AX161=BD161,BC161,NOW())</f>
        <v/>
      </c>
      <c r="BD160" s="246">
        <f>IF(AT161=BD161,BD161,AT161)</f>
        <v/>
      </c>
    </row>
    <row r="161">
      <c r="A161" s="82" t="inlineStr">
        <is>
          <t>0161-2026</t>
        </is>
      </c>
      <c r="B161" s="99" t="n">
        <v>9814</v>
      </c>
      <c r="C161" s="124" t="inlineStr">
        <is>
          <t>Lucy Estela Osorio Pulgarin</t>
        </is>
      </c>
      <c r="D161" s="82" t="inlineStr">
        <is>
          <t>CL</t>
        </is>
      </c>
      <c r="E161" s="82" t="n">
        <v>36</v>
      </c>
      <c r="F161" s="82" t="n"/>
      <c r="G161" s="82" t="inlineStr">
        <is>
          <t>SUR</t>
        </is>
      </c>
      <c r="H161" s="82" t="n">
        <v>22</v>
      </c>
      <c r="I161" s="82" t="n"/>
      <c r="J161" s="82" t="n"/>
      <c r="K161" s="82" t="n">
        <v>183</v>
      </c>
      <c r="L161" s="82" t="n"/>
      <c r="M161" s="82" t="n"/>
      <c r="N161" s="76">
        <f>CONCATENATE(D162," ",E162," ",F162," ",G162," ",H162," ",I162, " ",J162, " ",K162," ",L162," ",M162)</f>
        <v/>
      </c>
      <c r="O161" s="82" t="n">
        <v>4313442</v>
      </c>
      <c r="P161" s="82" t="n"/>
      <c r="Q161" s="82" t="n"/>
      <c r="R161" s="82" t="inlineStr">
        <is>
          <t>Por determinar</t>
        </is>
      </c>
      <c r="S161" s="126" t="n"/>
      <c r="T161" s="127" t="n"/>
      <c r="U161" s="127" t="n"/>
      <c r="V161" s="127" t="n"/>
      <c r="W161" s="169" t="n"/>
      <c r="X161" s="127" t="n"/>
      <c r="Y161" s="127" t="n"/>
      <c r="Z161" s="169" t="n"/>
      <c r="AA161" s="127" t="n"/>
      <c r="AB161" s="127" t="n"/>
      <c r="AC161" s="76">
        <f>CONCATENATE(S162," ",T162,U162," ",V162," ",W162," ",X162," ",Y162," ",Z162," ",AA162," ",AB162)</f>
        <v/>
      </c>
      <c r="AD161" s="82" t="n"/>
      <c r="AE161" s="82" t="n"/>
      <c r="AF161" s="82" t="n"/>
      <c r="AG161" s="82" t="n"/>
      <c r="AH161" s="82" t="inlineStr">
        <is>
          <t>FLORA</t>
        </is>
      </c>
      <c r="AI161" s="82" t="inlineStr">
        <is>
          <t>Árbol en riesgo</t>
        </is>
      </c>
      <c r="AJ161" s="96" t="inlineStr">
        <is>
          <t>El Chocho</t>
        </is>
      </c>
      <c r="AK161" s="201">
        <f>VLOOKUP(AJ162,Hoja5!$H$1:$I$46,2,FALSE)</f>
        <v/>
      </c>
      <c r="AL161" s="92" t="n">
        <v>46070</v>
      </c>
      <c r="AM161" s="92" t="n">
        <v>46076</v>
      </c>
      <c r="AN161" s="101">
        <f>+AM162-AL162</f>
        <v/>
      </c>
      <c r="AO161" s="100" t="n">
        <v>46076</v>
      </c>
      <c r="AP161" s="101" t="inlineStr">
        <is>
          <t>Auto de archivo</t>
        </is>
      </c>
      <c r="AQ161" s="101" t="inlineStr">
        <is>
          <t>Juan Carlos Sánchez Vargas</t>
        </is>
      </c>
      <c r="AR161" s="227" t="n"/>
      <c r="AS161" s="119" t="n"/>
      <c r="AT161" s="124" t="inlineStr">
        <is>
          <t>Archivado</t>
        </is>
      </c>
      <c r="AU161" s="101" t="inlineStr">
        <is>
          <t>Jenifer Zapata Castro</t>
        </is>
      </c>
      <c r="AV161" s="82" t="n"/>
      <c r="AW161" s="102">
        <f>IF(OR(AND(TODAY()-AL162&lt;10,AV162="PQRS"),AND(TODAY()-AO162&lt;90,AV162="Persuasivo")),1,IF(AND(10&lt;=TODAY()-AL162,TODAY()-AL162&lt;15,AV162="PQRS"),2,IF(OR(AND(15&lt;=TODAY()-AL162,AV162="PQRS"),AND(90&lt;=TODAY()-AO162,AV162="Persuasivo")),3,"")))</f>
        <v/>
      </c>
      <c r="AX161" s="96" t="n"/>
      <c r="AY161" s="239">
        <f>IF(AU162=BA162,AY162,AY162&amp;" → "&amp;TEXT(AZ162,"dd/mm/aaaa")&amp;".- "&amp;AU162)</f>
        <v/>
      </c>
      <c r="AZ161" s="237">
        <f>IF(AU162=BA162,AZ162,NOW())</f>
        <v/>
      </c>
      <c r="BA161" s="242">
        <f>IF(AU162=BA162,BA162,AU162)</f>
        <v/>
      </c>
      <c r="BB161" s="245">
        <f>IF(AT162=BD162,BB162,BB162&amp;" → "&amp;TEXT(BC162,"dd/mm/aaaa")&amp;".- "&amp;AT162)</f>
        <v/>
      </c>
      <c r="BC161" s="247">
        <f>IF(AX162=BD162,BC162,NOW())</f>
        <v/>
      </c>
      <c r="BD161" s="246">
        <f>IF(AT162=BD162,BD162,AT162)</f>
        <v/>
      </c>
    </row>
    <row r="162" customFormat="1" s="121">
      <c r="A162" s="82" t="inlineStr">
        <is>
          <t>0162-2026</t>
        </is>
      </c>
      <c r="B162" s="99" t="inlineStr">
        <is>
          <t>0009159 - 000597</t>
        </is>
      </c>
      <c r="C162" s="124" t="inlineStr">
        <is>
          <t>Flores de la colina 1</t>
        </is>
      </c>
      <c r="D162" s="82" t="inlineStr">
        <is>
          <t>KR</t>
        </is>
      </c>
      <c r="E162" s="82" t="n">
        <v>32</v>
      </c>
      <c r="F162" s="82" t="inlineStr">
        <is>
          <t>B</t>
        </is>
      </c>
      <c r="G162" s="82" t="n"/>
      <c r="H162" s="82" t="n">
        <v>40</v>
      </c>
      <c r="I162" s="82" t="inlineStr">
        <is>
          <t>F</t>
        </is>
      </c>
      <c r="J162" s="82" t="inlineStr">
        <is>
          <t>SUR</t>
        </is>
      </c>
      <c r="K162" s="82" t="n">
        <v>25</v>
      </c>
      <c r="L162" s="82" t="n"/>
      <c r="M162" s="82" t="n"/>
      <c r="N162" s="76">
        <f>CONCATENATE(D163," ",E163," ",F163," ",G163," ",H163," ",I163, " ",J163, " ",K163," ",L163," ",M163)</f>
        <v/>
      </c>
      <c r="O162" s="82" t="n"/>
      <c r="P162" s="82" t="n"/>
      <c r="Q162" s="82" t="n"/>
      <c r="R162" s="82" t="inlineStr">
        <is>
          <t>Por determinar</t>
        </is>
      </c>
      <c r="S162" s="126" t="n"/>
      <c r="T162" s="127" t="n"/>
      <c r="U162" s="127" t="n"/>
      <c r="V162" s="127" t="n"/>
      <c r="W162" s="127" t="n"/>
      <c r="X162" s="127" t="n"/>
      <c r="Y162" s="127" t="n"/>
      <c r="Z162" s="127" t="n"/>
      <c r="AA162" s="127" t="n"/>
      <c r="AB162" s="127" t="n"/>
      <c r="AC162" s="76">
        <f>CONCATENATE(S163," ",T163,U163," ",V163," ",W163," ",X163," ",Y163," ",Z163," ",AA163," ",AB163)</f>
        <v/>
      </c>
      <c r="AD162" s="82" t="n"/>
      <c r="AE162" s="82" t="n"/>
      <c r="AF162" s="82" t="n"/>
      <c r="AG162" s="82" t="n"/>
      <c r="AH162" s="82" t="inlineStr">
        <is>
          <t>FLORA</t>
        </is>
      </c>
      <c r="AI162" s="82" t="inlineStr">
        <is>
          <t>Árbol en riesgo</t>
        </is>
      </c>
      <c r="AJ162" s="96" t="inlineStr">
        <is>
          <t>El Dorado</t>
        </is>
      </c>
      <c r="AK162" s="201">
        <f>VLOOKUP(AJ163,Hoja5!$H$1:$I$46,2,FALSE)</f>
        <v/>
      </c>
      <c r="AL162" s="92" t="n">
        <v>46066</v>
      </c>
      <c r="AM162" s="92" t="n">
        <v>46071</v>
      </c>
      <c r="AN162" s="101">
        <f>+AM163-AL163</f>
        <v/>
      </c>
      <c r="AO162" s="100" t="n">
        <v>46071</v>
      </c>
      <c r="AP162" s="101" t="inlineStr">
        <is>
          <t>Auto de archivo</t>
        </is>
      </c>
      <c r="AQ162" s="101" t="inlineStr">
        <is>
          <t>Juan Carlos Sánchez Vargas</t>
        </is>
      </c>
      <c r="AR162" s="227" t="n"/>
      <c r="AS162" s="119" t="n"/>
      <c r="AT162" s="124" t="inlineStr">
        <is>
          <t>Archivado</t>
        </is>
      </c>
      <c r="AU162" s="276" t="inlineStr">
        <is>
          <t>Jenifer Zapata Castro</t>
        </is>
      </c>
      <c r="AV162" s="82" t="inlineStr">
        <is>
          <t>PQRS</t>
        </is>
      </c>
      <c r="AW162" s="102">
        <f>IF(OR(AND(TODAY()-AL163&lt;10,AV163="PQRS"),AND(TODAY()-AO163&lt;90,AV163="Persuasivo")),1,IF(AND(10&lt;=TODAY()-AL163,TODAY()-AL163&lt;15,AV163="PQRS"),2,IF(OR(AND(15&lt;=TODAY()-AL163,AV163="PQRS"),AND(90&lt;=TODAY()-AO163,AV163="Persuasivo")),3,"")))</f>
        <v/>
      </c>
      <c r="AX162" s="96" t="n"/>
      <c r="AY162" s="239">
        <f>IF(AU163=BA163,AY163,AY163&amp;" → "&amp;TEXT(AZ163,"dd/mm/aaaa")&amp;".- "&amp;AU163)</f>
        <v/>
      </c>
      <c r="AZ162" s="237">
        <f>IF(AU163=BA163,AZ163,NOW())</f>
        <v/>
      </c>
      <c r="BA162" s="242">
        <f>IF(AU163=BA163,BA163,AU163)</f>
        <v/>
      </c>
      <c r="BB162" s="245">
        <f>IF(AT163=BD163,BB163,BB163&amp;" → "&amp;TEXT(BC163,"dd/mm/aaaa")&amp;".- "&amp;AT163)</f>
        <v/>
      </c>
      <c r="BC162" s="247">
        <f>IF(AX163=BD163,BC163,NOW())</f>
        <v/>
      </c>
      <c r="BD162" s="246">
        <f>IF(AT163=BD163,BD163,AT163)</f>
        <v/>
      </c>
    </row>
    <row r="163">
      <c r="A163" s="82" t="inlineStr">
        <is>
          <t>0163-2026</t>
        </is>
      </c>
      <c r="B163" s="99" t="n">
        <v>11320</v>
      </c>
      <c r="C163" s="105" t="inlineStr">
        <is>
          <t>Nubia Rengifo</t>
        </is>
      </c>
      <c r="D163" s="82" t="inlineStr">
        <is>
          <t>CL</t>
        </is>
      </c>
      <c r="E163" s="94" t="n">
        <v>40</v>
      </c>
      <c r="F163" s="82" t="inlineStr">
        <is>
          <t>F</t>
        </is>
      </c>
      <c r="G163" s="82" t="inlineStr">
        <is>
          <t>SUR</t>
        </is>
      </c>
      <c r="H163" s="82" t="n">
        <v>24</v>
      </c>
      <c r="I163" s="82" t="inlineStr">
        <is>
          <t>B</t>
        </is>
      </c>
      <c r="J163" s="82" t="n"/>
      <c r="K163" s="82" t="n">
        <v>200</v>
      </c>
      <c r="L163" s="82" t="n"/>
      <c r="M163" s="82" t="n"/>
      <c r="N163" s="76">
        <f>CONCATENATE(D164," ",E164," ",F164," ",G164," ",H164," ",I164, " ",J164, " ",K164," ",L164," ",M164)</f>
        <v/>
      </c>
      <c r="O163" s="70" t="n">
        <v>43723821</v>
      </c>
      <c r="P163" s="82" t="n">
        <v>3174049683</v>
      </c>
      <c r="Q163" s="82" t="n"/>
      <c r="R163" s="82" t="inlineStr">
        <is>
          <t xml:space="preserve">Por determinar </t>
        </is>
      </c>
      <c r="S163" s="82" t="inlineStr">
        <is>
          <t>CL</t>
        </is>
      </c>
      <c r="T163" s="94" t="n">
        <v>40</v>
      </c>
      <c r="U163" s="82" t="inlineStr">
        <is>
          <t>F</t>
        </is>
      </c>
      <c r="V163" s="82" t="inlineStr">
        <is>
          <t>SUR</t>
        </is>
      </c>
      <c r="W163" s="82" t="n">
        <v>24</v>
      </c>
      <c r="X163" s="82" t="inlineStr">
        <is>
          <t>B</t>
        </is>
      </c>
      <c r="Y163" s="82" t="n"/>
      <c r="Z163" s="82" t="n">
        <v>200</v>
      </c>
      <c r="AA163" s="82" t="n"/>
      <c r="AB163" s="82" t="n"/>
      <c r="AC163" s="76">
        <f>CONCATENATE(S164," ",T164," ",U164," ",V164," ",W164," ",X164, " ",Y164, " ",Z164," ",AA164," ",AB164)</f>
        <v/>
      </c>
      <c r="AD163" s="82" t="n"/>
      <c r="AE163" s="82" t="n"/>
      <c r="AF163" s="82" t="n"/>
      <c r="AG163" s="82" t="n"/>
      <c r="AH163" s="82" t="inlineStr">
        <is>
          <t>FAUNA DOMÉSTICA</t>
        </is>
      </c>
      <c r="AI163" s="82" t="inlineStr">
        <is>
          <t>Ataque de animales de compañía a otros animales o personas</t>
        </is>
      </c>
      <c r="AJ163" s="96" t="inlineStr">
        <is>
          <t xml:space="preserve">La Mina </t>
        </is>
      </c>
      <c r="AK163" s="201">
        <f>VLOOKUP(AJ164,Hoja5!$H$1:$I$46,2,FALSE)</f>
        <v/>
      </c>
      <c r="AL163" s="92" t="n">
        <v>46076</v>
      </c>
      <c r="AM163" s="92" t="n"/>
      <c r="AN163" s="101">
        <f>+AM164-AL164</f>
        <v/>
      </c>
      <c r="AO163" s="100" t="n"/>
      <c r="AP163" s="82" t="n"/>
      <c r="AQ163" s="101" t="n"/>
      <c r="AR163" s="227" t="n"/>
      <c r="AS163" s="119" t="inlineStr">
        <is>
          <t>Alexandra Uribe Alzate</t>
        </is>
      </c>
      <c r="AT163" s="124" t="inlineStr">
        <is>
          <t xml:space="preserve">Auto de inicio </t>
        </is>
      </c>
      <c r="AU163" s="101" t="inlineStr">
        <is>
          <t>Alexandra Uribe Alzate</t>
        </is>
      </c>
      <c r="AV163" s="82" t="n"/>
      <c r="AW163" s="102">
        <f>IF(OR(AND(TODAY()-AL164&lt;10,AV164="PQRS"),AND(TODAY()-AO164&lt;90,AV164="Persuasivo")),1,IF(AND(10&lt;=TODAY()-AL164,TODAY()-AL164&lt;15,AV164="PQRS"),2,IF(OR(AND(15&lt;=TODAY()-AL164,AV164="PQRS"),AND(90&lt;=TODAY()-AO164,AV164="Persuasivo")),3,"")))</f>
        <v/>
      </c>
      <c r="AX163" s="96" t="n"/>
      <c r="AY163" s="239">
        <f>IF(AU164=BA164,AY164,AY164&amp;" → "&amp;TEXT(AZ164,"dd/mm/aaaa")&amp;".- "&amp;AU164)</f>
        <v/>
      </c>
      <c r="AZ163" s="237">
        <f>IF(AU164=BA164,AZ164,NOW())</f>
        <v/>
      </c>
      <c r="BA163" s="242">
        <f>IF(AU164=BA164,BA164,AU164)</f>
        <v/>
      </c>
      <c r="BB163" s="245">
        <f>IF(AT164=BD164,BB164,BB164&amp;" → "&amp;TEXT(BC164,"dd/mm/aaaa")&amp;".- "&amp;AT164)</f>
        <v/>
      </c>
      <c r="BC163" s="247">
        <f>IF(AX164=BD164,BC164,NOW())</f>
        <v/>
      </c>
      <c r="BD163" s="246">
        <f>IF(AT164=BD164,BD164,AT164)</f>
        <v/>
      </c>
    </row>
    <row r="164">
      <c r="A164" s="82" t="inlineStr">
        <is>
          <t>0164-2026</t>
        </is>
      </c>
      <c r="B164" s="99" t="n">
        <v>1831</v>
      </c>
      <c r="C164" s="105" t="inlineStr">
        <is>
          <t>Lorena Mejia Pelaez</t>
        </is>
      </c>
      <c r="D164" s="82" t="inlineStr">
        <is>
          <t>KR</t>
        </is>
      </c>
      <c r="E164" s="82" t="n">
        <v>47</v>
      </c>
      <c r="F164" s="82" t="n"/>
      <c r="G164" s="82" t="n"/>
      <c r="H164" s="82" t="n">
        <v>39</v>
      </c>
      <c r="I164" s="82" t="inlineStr">
        <is>
          <t>A</t>
        </is>
      </c>
      <c r="J164" s="82" t="inlineStr">
        <is>
          <t>SUR</t>
        </is>
      </c>
      <c r="K164" s="82" t="n">
        <v>31</v>
      </c>
      <c r="L164" s="82" t="n"/>
      <c r="M164" s="82" t="n"/>
      <c r="N164" s="76">
        <f>CONCATENATE(D165," ",E165," ",F165," ",G165," ",H165," ",I165, " ",J165, " ",K165," ",L165," ",M165)</f>
        <v/>
      </c>
      <c r="O164" s="82" t="n">
        <v>32240838</v>
      </c>
      <c r="P164" s="82" t="n">
        <v>3052280245</v>
      </c>
      <c r="Q164" s="82" t="n"/>
      <c r="R164" s="82" t="inlineStr">
        <is>
          <t>Por determinar</t>
        </is>
      </c>
      <c r="S164" s="126" t="n"/>
      <c r="T164" s="127" t="n"/>
      <c r="U164" s="127" t="n"/>
      <c r="V164" s="127" t="n"/>
      <c r="W164" s="127" t="n"/>
      <c r="X164" s="127" t="n"/>
      <c r="Y164" s="127" t="n"/>
      <c r="Z164" s="127" t="n"/>
      <c r="AA164" s="127" t="n"/>
      <c r="AB164" s="127" t="n"/>
      <c r="AC164" s="76">
        <f>CONCATENATE(S165," ",T165,U165," ",V165," ",W165," ",X165," ",Y165," ",Z165," ",AA165," ",AB165)</f>
        <v/>
      </c>
      <c r="AD164" s="82" t="n"/>
      <c r="AE164" s="82" t="n"/>
      <c r="AF164" s="82" t="n"/>
      <c r="AG164" s="82" t="n"/>
      <c r="AH164" s="82" t="inlineStr">
        <is>
          <t>HÍDRICO</t>
        </is>
      </c>
      <c r="AI164" s="82" t="inlineStr">
        <is>
          <t>Descarga inadecuada de aguas residuales o sin cumplimiento de requisitos</t>
        </is>
      </c>
      <c r="AJ164" s="96" t="inlineStr">
        <is>
          <t>Alcalá</t>
        </is>
      </c>
      <c r="AK164" s="201">
        <f>VLOOKUP(AJ165,Hoja5!$H$1:$I$46,2,FALSE)</f>
        <v/>
      </c>
      <c r="AL164" s="92" t="n">
        <v>46070</v>
      </c>
      <c r="AM164" s="92" t="n">
        <v>46070</v>
      </c>
      <c r="AN164" s="101">
        <f>+AM165-AL165</f>
        <v/>
      </c>
      <c r="AO164" s="100" t="n">
        <v>46070</v>
      </c>
      <c r="AP164" s="101" t="inlineStr">
        <is>
          <t>Auto de archivo</t>
        </is>
      </c>
      <c r="AQ164" s="101" t="inlineStr">
        <is>
          <t>Juan Carlos Sánchez Vargas</t>
        </is>
      </c>
      <c r="AR164" s="227" t="n"/>
      <c r="AS164" s="119" t="n"/>
      <c r="AT164" s="124" t="inlineStr">
        <is>
          <t>Archivado</t>
        </is>
      </c>
      <c r="AU164" s="276" t="inlineStr">
        <is>
          <t>Jenifer Zapata Castro</t>
        </is>
      </c>
      <c r="AV164" s="82" t="n"/>
      <c r="AW164" s="102">
        <f>IF(OR(AND(TODAY()-AL165&lt;10,AV165="PQRS"),AND(TODAY()-AO165&lt;90,AV165="Persuasivo")),1,IF(AND(10&lt;=TODAY()-AL165,TODAY()-AL165&lt;15,AV165="PQRS"),2,IF(OR(AND(15&lt;=TODAY()-AL165,AV165="PQRS"),AND(90&lt;=TODAY()-AO165,AV165="Persuasivo")),3,"")))</f>
        <v/>
      </c>
      <c r="AX164" s="96" t="n"/>
      <c r="AY164" s="239">
        <f>IF(AU165=BA165,AY165,AY165&amp;" → "&amp;TEXT(AZ165,"dd/mm/aaaa")&amp;".- "&amp;AU165)</f>
        <v/>
      </c>
      <c r="AZ164" s="237">
        <f>IF(AU165=BA165,AZ165,NOW())</f>
        <v/>
      </c>
      <c r="BA164" s="242">
        <f>IF(AU165=BA165,BA165,AU165)</f>
        <v/>
      </c>
      <c r="BB164" s="245">
        <f>IF(AT165=BD165,BB165,BB165&amp;" → "&amp;TEXT(BC165,"dd/mm/aaaa")&amp;".- "&amp;AT165)</f>
        <v/>
      </c>
      <c r="BC164" s="247">
        <f>IF(AX165=BD165,BC165,NOW())</f>
        <v/>
      </c>
      <c r="BD164" s="246">
        <f>IF(AT165=BD165,BD165,AT165)</f>
        <v/>
      </c>
    </row>
    <row r="165">
      <c r="A165" s="82" t="inlineStr">
        <is>
          <t>0165-2026</t>
        </is>
      </c>
      <c r="B165" s="99" t="n">
        <v>2028</v>
      </c>
      <c r="C165" s="124" t="inlineStr">
        <is>
          <t>Sierra Palma PH</t>
        </is>
      </c>
      <c r="D165" s="82" t="n"/>
      <c r="E165" s="82" t="inlineStr">
        <is>
          <t>Pantanillo</t>
        </is>
      </c>
      <c r="F165" s="82" t="n"/>
      <c r="G165" s="82" t="n"/>
      <c r="H165" s="82" t="n"/>
      <c r="I165" s="82" t="n"/>
      <c r="J165" s="82" t="n"/>
      <c r="K165" s="82" t="n"/>
      <c r="L165" s="82" t="n"/>
      <c r="M165" s="82" t="n"/>
      <c r="N165" s="76">
        <f>CONCATENATE(D166," ",E166," ",F166," ",G166," ",H166," ",I166, " ",J166, " ",K166," ",L166," ",M166)</f>
        <v/>
      </c>
      <c r="O165" s="82" t="n"/>
      <c r="P165" s="82" t="n"/>
      <c r="Q165" s="82" t="n"/>
      <c r="R165" s="82" t="inlineStr">
        <is>
          <t>Por determinar</t>
        </is>
      </c>
      <c r="S165" s="126" t="n"/>
      <c r="T165" s="127" t="n"/>
      <c r="U165" s="127" t="n"/>
      <c r="V165" s="127" t="n"/>
      <c r="W165" s="127" t="n"/>
      <c r="X165" s="127" t="n"/>
      <c r="Y165" s="127" t="n"/>
      <c r="Z165" s="127" t="n"/>
      <c r="AA165" s="127" t="n"/>
      <c r="AB165" s="127" t="n"/>
      <c r="AC165" s="76">
        <f>CONCATENATE(S166," ",T166,U166," ",V166," ",W166," ",X166," ",Y166," ",Z166," ",AA166," ",AB166)</f>
        <v/>
      </c>
      <c r="AD165" s="82" t="n"/>
      <c r="AE165" s="82" t="n"/>
      <c r="AF165" s="82" t="n"/>
      <c r="AG165" s="82" t="n"/>
      <c r="AH165" s="82" t="inlineStr">
        <is>
          <t>FLORA</t>
        </is>
      </c>
      <c r="AI165" s="82" t="inlineStr">
        <is>
          <t>Afectaciones a la propiedad por arboles o vegetación</t>
        </is>
      </c>
      <c r="AJ165" s="96" t="inlineStr">
        <is>
          <t>Pantanillo</t>
        </is>
      </c>
      <c r="AK165" s="201">
        <f>VLOOKUP(AJ166,Hoja5!$H$1:$I$46,2,FALSE)</f>
        <v/>
      </c>
      <c r="AL165" s="92" t="n">
        <v>46070</v>
      </c>
      <c r="AM165" s="92" t="n">
        <v>46072</v>
      </c>
      <c r="AN165" s="101">
        <f>+AM166-AL166</f>
        <v/>
      </c>
      <c r="AO165" s="92" t="n">
        <v>46090</v>
      </c>
      <c r="AP165" s="101" t="inlineStr">
        <is>
          <t>Respuesta DP u Oficio</t>
        </is>
      </c>
      <c r="AQ165" s="101" t="inlineStr">
        <is>
          <t>Julian Guzman Agudelo</t>
        </is>
      </c>
      <c r="AR165" s="227" t="n"/>
      <c r="AS165" s="119" t="n"/>
      <c r="AT165" s="124" t="inlineStr">
        <is>
          <t>Verificación</t>
        </is>
      </c>
      <c r="AU165" s="101" t="inlineStr">
        <is>
          <t>Juan Fernando Florez Lema</t>
        </is>
      </c>
      <c r="AV165" s="82" t="n"/>
      <c r="AW165" s="102">
        <f>IF(OR(AND(TODAY()-AL166&lt;10,AV166="PQRS"),AND(TODAY()-AO166&lt;90,AV166="Persuasivo")),1,IF(AND(10&lt;=TODAY()-AL166,TODAY()-AL166&lt;15,AV166="PQRS"),2,IF(OR(AND(15&lt;=TODAY()-AL166,AV166="PQRS"),AND(90&lt;=TODAY()-AO166,AV166="Persuasivo")),3,"")))</f>
        <v/>
      </c>
      <c r="AX165" s="96" t="n"/>
      <c r="AY165" s="239">
        <f>IF(AU166=BA166,AY166,AY166&amp;" → "&amp;TEXT(AZ166,"dd/mm/aaaa")&amp;".- "&amp;AU166)</f>
        <v/>
      </c>
      <c r="AZ165" s="237">
        <f>IF(AU166=BA166,AZ166,NOW())</f>
        <v/>
      </c>
      <c r="BA165" s="242">
        <f>IF(AU166=BA166,BA166,AU166)</f>
        <v/>
      </c>
      <c r="BB165" s="245">
        <f>IF(AT166=BD166,BB166,BB166&amp;" → "&amp;TEXT(BC166,"dd/mm/aaaa")&amp;".- "&amp;AT166)</f>
        <v/>
      </c>
      <c r="BC165" s="247">
        <f>IF(AX166=BD166,BC166,NOW())</f>
        <v/>
      </c>
      <c r="BD165" s="246">
        <f>IF(AT166=BD166,BD166,AT166)</f>
        <v/>
      </c>
    </row>
    <row r="166">
      <c r="A166" s="82" t="inlineStr">
        <is>
          <t>0166-2026</t>
        </is>
      </c>
      <c r="B166" s="99" t="inlineStr">
        <is>
          <t>0001880 - 0006407</t>
        </is>
      </c>
      <c r="C166" s="124" t="inlineStr">
        <is>
          <t>Urbanización Brujas campestre</t>
        </is>
      </c>
      <c r="D166" s="82" t="inlineStr">
        <is>
          <t>CL</t>
        </is>
      </c>
      <c r="E166" s="82" t="n">
        <v>37</v>
      </c>
      <c r="F166" s="82" t="inlineStr">
        <is>
          <t>B</t>
        </is>
      </c>
      <c r="G166" s="82" t="inlineStr">
        <is>
          <t>SUR</t>
        </is>
      </c>
      <c r="H166" s="82" t="n">
        <v>27</v>
      </c>
      <c r="I166" s="82" t="n"/>
      <c r="J166" s="82" t="n"/>
      <c r="K166" s="82" t="n">
        <v>21</v>
      </c>
      <c r="L166" s="94" t="n"/>
      <c r="M166" s="82" t="n"/>
      <c r="N166" s="76">
        <f>CONCATENATE(D167," ",E167," ",F167," ",G167," ",H167," ",I167, " ",J167, " ",K167," ",L167," ",M167)</f>
        <v/>
      </c>
      <c r="O166" s="82" t="n">
        <v>901016488</v>
      </c>
      <c r="P166" s="82" t="n">
        <v>3127069414</v>
      </c>
      <c r="Q166" s="82" t="n"/>
      <c r="R166" s="82" t="inlineStr">
        <is>
          <t>Por determinar</t>
        </is>
      </c>
      <c r="S166" s="82" t="inlineStr">
        <is>
          <t>CL</t>
        </is>
      </c>
      <c r="T166" s="82" t="n">
        <v>37</v>
      </c>
      <c r="U166" s="82" t="inlineStr">
        <is>
          <t>B</t>
        </is>
      </c>
      <c r="V166" s="82" t="inlineStr">
        <is>
          <t>SUR</t>
        </is>
      </c>
      <c r="W166" s="82" t="n">
        <v>27</v>
      </c>
      <c r="X166" s="82" t="n"/>
      <c r="Y166" s="82" t="n"/>
      <c r="Z166" s="82" t="n">
        <v>21</v>
      </c>
      <c r="AA166" s="94" t="n"/>
      <c r="AB166" s="82" t="n"/>
      <c r="AC166" s="76">
        <f>CONCATENATE(S167," ",T167," ",U167," ",V167," ",W167," ",X167, " ",Y167, " ",Z167," ",AA167," ",AB167)</f>
        <v/>
      </c>
      <c r="AD166" s="82" t="n"/>
      <c r="AE166" s="82" t="n"/>
      <c r="AF166" s="82" t="n"/>
      <c r="AG166" s="82" t="n"/>
      <c r="AH166" s="82" t="inlineStr">
        <is>
          <t>FLORA</t>
        </is>
      </c>
      <c r="AI166" s="82" t="inlineStr">
        <is>
          <t xml:space="preserve">Aprovechamiento forestal sin permisos </t>
        </is>
      </c>
      <c r="AJ166" s="96" t="inlineStr">
        <is>
          <t>Loma de las Brujas</t>
        </is>
      </c>
      <c r="AK166" s="201">
        <f>VLOOKUP(AJ167,Hoja5!$H$1:$I$46,2,FALSE)</f>
        <v/>
      </c>
      <c r="AL166" s="92" t="n">
        <v>46065</v>
      </c>
      <c r="AM166" s="92" t="n">
        <v>46077</v>
      </c>
      <c r="AN166" s="101">
        <f>+AM167-AL167</f>
        <v/>
      </c>
      <c r="AO166" s="92" t="n">
        <v>46084</v>
      </c>
      <c r="AP166" s="101" t="inlineStr">
        <is>
          <t>Respuesta DP u Oficio</t>
        </is>
      </c>
      <c r="AQ166" s="101" t="inlineStr">
        <is>
          <t>Julian Guzman Agudelo</t>
        </is>
      </c>
      <c r="AR166" s="227" t="n"/>
      <c r="AS166" s="119" t="n"/>
      <c r="AT166" s="124" t="inlineStr">
        <is>
          <t>Archivado</t>
        </is>
      </c>
      <c r="AU166" s="94" t="inlineStr">
        <is>
          <t>Jenifer Zapata Castro</t>
        </is>
      </c>
      <c r="AV166" s="82" t="n"/>
      <c r="AW166" s="102">
        <f>IF(OR(AND(TODAY()-AL167&lt;10,AV167="PQRS"),AND(TODAY()-AO167&lt;90,AV167="Persuasivo")),1,IF(AND(10&lt;=TODAY()-AL167,TODAY()-AL167&lt;15,AV167="PQRS"),2,IF(OR(AND(15&lt;=TODAY()-AL167,AV167="PQRS"),AND(90&lt;=TODAY()-AO167,AV167="Persuasivo")),3,"")))</f>
        <v/>
      </c>
      <c r="AX166" s="96" t="n"/>
      <c r="AY166" s="239">
        <f>IF(AU167=BA167,AY167,AY167&amp;" → "&amp;TEXT(AZ167,"dd/mm/aaaa")&amp;".- "&amp;AU167)</f>
        <v/>
      </c>
      <c r="AZ166" s="237">
        <f>IF(AU167=BA167,AZ167,NOW())</f>
        <v/>
      </c>
      <c r="BA166" s="242">
        <f>IF(AU167=BA167,BA167,AU167)</f>
        <v/>
      </c>
      <c r="BB166" s="245">
        <f>IF(AT167=BD167,BB167,BB167&amp;" → "&amp;TEXT(BC167,"dd/mm/aaaa")&amp;".- "&amp;AT167)</f>
        <v/>
      </c>
      <c r="BC166" s="247">
        <f>IF(AX167=BD167,BC167,NOW())</f>
        <v/>
      </c>
      <c r="BD166" s="246">
        <f>IF(AT167=BD167,BD167,AT167)</f>
        <v/>
      </c>
    </row>
    <row r="167">
      <c r="A167" s="82" t="inlineStr">
        <is>
          <t>0167-2026</t>
        </is>
      </c>
      <c r="B167" s="104" t="n">
        <v>10892</v>
      </c>
      <c r="C167" s="124" t="inlineStr">
        <is>
          <t>Maria Juliana Quintero Aranzazu</t>
        </is>
      </c>
      <c r="D167" s="82" t="inlineStr">
        <is>
          <t>CL</t>
        </is>
      </c>
      <c r="E167" s="94" t="n">
        <v>27</v>
      </c>
      <c r="F167" s="82" t="n"/>
      <c r="G167" s="82" t="inlineStr">
        <is>
          <t>SUR</t>
        </is>
      </c>
      <c r="H167" s="82" t="n">
        <v>27</v>
      </c>
      <c r="I167" s="82" t="inlineStr">
        <is>
          <t>D</t>
        </is>
      </c>
      <c r="J167" s="82" t="n"/>
      <c r="K167" s="82" t="n">
        <v>79</v>
      </c>
      <c r="L167" s="82" t="n"/>
      <c r="M167" s="82" t="n"/>
      <c r="N167" s="76">
        <f>CONCATENATE(D168," ",E168," ",F168," ",G168," ",H168," ",I168, " ",J168, " ",K168," ",L168," ",M168)</f>
        <v/>
      </c>
      <c r="O167" s="82" t="n">
        <v>43254712</v>
      </c>
      <c r="P167" s="82" t="n">
        <v>3007762181</v>
      </c>
      <c r="Q167" s="82" t="n"/>
      <c r="R167" s="82" t="inlineStr">
        <is>
          <t>David</t>
        </is>
      </c>
      <c r="S167" s="82" t="inlineStr">
        <is>
          <t>CL</t>
        </is>
      </c>
      <c r="T167" s="94" t="n">
        <v>27</v>
      </c>
      <c r="U167" s="82" t="n"/>
      <c r="V167" s="82" t="inlineStr">
        <is>
          <t>SUR</t>
        </is>
      </c>
      <c r="W167" s="82" t="n">
        <v>27</v>
      </c>
      <c r="X167" s="82" t="inlineStr">
        <is>
          <t>D</t>
        </is>
      </c>
      <c r="Y167" s="82" t="n"/>
      <c r="Z167" s="82" t="n">
        <v>79</v>
      </c>
      <c r="AA167" s="82" t="n"/>
      <c r="AB167" s="82" t="n"/>
      <c r="AC167" s="76">
        <f>CONCATENATE(S168," ",T168," ",U168," ",V168," ",W168," ",X168, " ",Y168, " ",Z168," ",AA168," ",AB168)</f>
        <v/>
      </c>
      <c r="AD167" s="82" t="n"/>
      <c r="AE167" s="82" t="n">
        <v>3022763783</v>
      </c>
      <c r="AF167" s="82" t="n"/>
      <c r="AG167" s="82" t="n"/>
      <c r="AH167" s="82" t="inlineStr">
        <is>
          <t>FAUNA DOMÉSTICA</t>
        </is>
      </c>
      <c r="AI167" s="82" t="inlineStr">
        <is>
          <t>Ataque de animales de compañía a otros animales o personas</t>
        </is>
      </c>
      <c r="AJ167" s="96" t="inlineStr">
        <is>
          <t>El Esmeraldal</t>
        </is>
      </c>
      <c r="AK167" s="201">
        <f>VLOOKUP(AJ168,Hoja5!$H$1:$I$46,2,FALSE)</f>
        <v/>
      </c>
      <c r="AL167" s="92" t="n">
        <v>46072</v>
      </c>
      <c r="AM167" s="92" t="n"/>
      <c r="AN167" s="101">
        <f>+AM168-AL168</f>
        <v/>
      </c>
      <c r="AO167" s="100" t="n"/>
      <c r="AP167" s="101" t="n"/>
      <c r="AQ167" s="101" t="inlineStr">
        <is>
          <t>Juan  Muñoz Guerra</t>
        </is>
      </c>
      <c r="AR167" s="227" t="n"/>
      <c r="AS167" s="119" t="inlineStr">
        <is>
          <t>Juan  Muñoz Guerra</t>
        </is>
      </c>
      <c r="AT167" s="124" t="inlineStr">
        <is>
          <t xml:space="preserve">Auto de inicio </t>
        </is>
      </c>
      <c r="AU167" s="101" t="inlineStr">
        <is>
          <t>Juan  Muñoz Guerra</t>
        </is>
      </c>
      <c r="AV167" s="82" t="n"/>
      <c r="AW167" s="102">
        <f>IF(OR(AND(TODAY()-AL168&lt;10,AV168="PQRS"),AND(TODAY()-AO168&lt;90,AV168="Persuasivo")),1,IF(AND(10&lt;=TODAY()-AL168,TODAY()-AL168&lt;15,AV168="PQRS"),2,IF(OR(AND(15&lt;=TODAY()-AL168,AV168="PQRS"),AND(90&lt;=TODAY()-AO168,AV168="Persuasivo")),3,"")))</f>
        <v/>
      </c>
      <c r="AX167" s="96" t="n"/>
      <c r="AY167" s="239">
        <f>IF(AU168=BA168,AY168,AY168&amp;" → "&amp;TEXT(AZ168,"dd/mm/aaaa")&amp;".- "&amp;AU168)</f>
        <v/>
      </c>
      <c r="AZ167" s="237">
        <f>IF(AU168=BA168,AZ168,NOW())</f>
        <v/>
      </c>
      <c r="BA167" s="242">
        <f>IF(AU168=BA168,BA168,AU168)</f>
        <v/>
      </c>
      <c r="BB167" s="245">
        <f>IF(AT168=BD168,BB168,BB168&amp;" → "&amp;TEXT(BC168,"dd/mm/aaaa")&amp;".- "&amp;AT168)</f>
        <v/>
      </c>
      <c r="BC167" s="247">
        <f>IF(AX168=BD168,BC168,NOW())</f>
        <v/>
      </c>
      <c r="BD167" s="246">
        <f>IF(AT168=BD168,BD168,AT168)</f>
        <v/>
      </c>
    </row>
    <row r="168" customFormat="1" s="121">
      <c r="A168" s="82" t="inlineStr">
        <is>
          <t>0168-2026</t>
        </is>
      </c>
      <c r="B168" s="187" t="n">
        <v>11033</v>
      </c>
      <c r="C168" s="124" t="inlineStr">
        <is>
          <t>Juan Manuel Zuluaga -Mocca</t>
        </is>
      </c>
      <c r="D168" s="82" t="inlineStr">
        <is>
          <t>TR</t>
        </is>
      </c>
      <c r="E168" s="82" t="n">
        <v>27</v>
      </c>
      <c r="F168" s="82" t="inlineStr">
        <is>
          <t>A</t>
        </is>
      </c>
      <c r="G168" s="82" t="inlineStr">
        <is>
          <t>SUR</t>
        </is>
      </c>
      <c r="H168" s="82" t="n">
        <v>42</v>
      </c>
      <c r="I168" s="82" t="n"/>
      <c r="J168" s="82" t="n"/>
      <c r="K168" s="82" t="n">
        <v>46</v>
      </c>
      <c r="L168" s="82" t="n"/>
      <c r="M168" s="82" t="n"/>
      <c r="N168" s="76">
        <f>CONCATENATE(D169," ",E169," ",F169," ",G169," ",H169," ",I169, " ",J169, " ",K169," ",L169," ",M169)</f>
        <v/>
      </c>
      <c r="O168" s="82" t="n"/>
      <c r="P168" s="82" t="n">
        <v>3152882317</v>
      </c>
      <c r="Q168" s="62" t="n"/>
      <c r="R168" s="124" t="n"/>
      <c r="S168" s="82" t="inlineStr">
        <is>
          <t>TR</t>
        </is>
      </c>
      <c r="T168" s="82" t="n">
        <v>27</v>
      </c>
      <c r="U168" s="82" t="inlineStr">
        <is>
          <t>A</t>
        </is>
      </c>
      <c r="V168" s="82" t="inlineStr">
        <is>
          <t>SUR</t>
        </is>
      </c>
      <c r="W168" s="82" t="n">
        <v>42</v>
      </c>
      <c r="X168" s="82" t="n"/>
      <c r="Y168" s="82" t="n"/>
      <c r="Z168" s="82" t="n">
        <v>46</v>
      </c>
      <c r="AA168" s="82" t="n"/>
      <c r="AB168" s="82" t="n"/>
      <c r="AC168" s="76">
        <f>CONCATENATE(S169," ",T169," ",U169," ",V169," ",W169," ",X169, " ",Y169, " ",Z169," ",AA169," ",AB169)</f>
        <v/>
      </c>
      <c r="AD168" s="82" t="n"/>
      <c r="AE168" s="82" t="n"/>
      <c r="AF168" s="82" t="n"/>
      <c r="AG168" s="82" t="n"/>
      <c r="AH168" s="82" t="inlineStr">
        <is>
          <t>FAUNA DOMÉSTICA</t>
        </is>
      </c>
      <c r="AI168" s="82" t="inlineStr">
        <is>
          <t xml:space="preserve">Permiso de tenencia de caninos de manejo especial </t>
        </is>
      </c>
      <c r="AJ168" s="96" t="inlineStr">
        <is>
          <t>Obrero</t>
        </is>
      </c>
      <c r="AK168" s="201">
        <f>VLOOKUP(AJ169,Hoja5!$H$1:$I$46,2,FALSE)</f>
        <v/>
      </c>
      <c r="AL168" s="92" t="n">
        <v>46073</v>
      </c>
      <c r="AM168" s="92" t="n">
        <v>46086</v>
      </c>
      <c r="AN168" s="101">
        <f>+AM169-AL169</f>
        <v/>
      </c>
      <c r="AO168" s="100" t="n">
        <v>46087</v>
      </c>
      <c r="AP168" s="101" t="inlineStr">
        <is>
          <t>Orden de policía</t>
        </is>
      </c>
      <c r="AQ168" s="101" t="inlineStr">
        <is>
          <t>Juan  Muñoz Guerra</t>
        </is>
      </c>
      <c r="AR168" s="227" t="n"/>
      <c r="AS168" s="119" t="inlineStr">
        <is>
          <t>Juan  Muñoz Guerra</t>
        </is>
      </c>
      <c r="AT168" s="124" t="inlineStr">
        <is>
          <t>Archivado</t>
        </is>
      </c>
      <c r="AU168" s="101" t="inlineStr">
        <is>
          <t>Jenifer Zapata Castro</t>
        </is>
      </c>
      <c r="AV168" s="82" t="n"/>
      <c r="AW168" s="102">
        <f>IF(OR(AND(TODAY()-AL169&lt;10,AV169="PQRS"),AND(TODAY()-AO169&lt;90,AV169="Persuasivo")),1,IF(AND(10&lt;=TODAY()-AL169,TODAY()-AL169&lt;15,AV169="PQRS"),2,IF(OR(AND(15&lt;=TODAY()-AL169,AV169="PQRS"),AND(90&lt;=TODAY()-AO169,AV169="Persuasivo")),3,"")))</f>
        <v/>
      </c>
      <c r="AX168" s="96" t="n"/>
      <c r="AY168" s="239">
        <f>IF(AU169=BA169,AY169,AY169&amp;" → "&amp;TEXT(AZ169,"dd/mm/aaaa")&amp;".- "&amp;AU169)</f>
        <v/>
      </c>
      <c r="AZ168" s="237">
        <f>IF(AU169=BA169,AZ169,NOW())</f>
        <v/>
      </c>
      <c r="BA168" s="242">
        <f>IF(AU169=BA169,BA169,AU169)</f>
        <v/>
      </c>
      <c r="BB168" s="245">
        <f>IF(AT169=BD169,BB169,BB169&amp;" → "&amp;TEXT(BC169,"dd/mm/aaaa")&amp;".- "&amp;AT169)</f>
        <v/>
      </c>
      <c r="BC168" s="247">
        <f>IF(AX169=BD169,BC169,NOW())</f>
        <v/>
      </c>
      <c r="BD168" s="246">
        <f>IF(AT169=BD169,BD169,AT169)</f>
        <v/>
      </c>
    </row>
    <row r="169">
      <c r="A169" s="82" t="inlineStr">
        <is>
          <t>0169-2026</t>
        </is>
      </c>
      <c r="B169" s="189" t="n">
        <v>11361</v>
      </c>
      <c r="C169" s="105" t="inlineStr">
        <is>
          <t>Anonimo</t>
        </is>
      </c>
      <c r="D169" s="82" t="n"/>
      <c r="E169" s="82" t="n"/>
      <c r="F169" s="82" t="n"/>
      <c r="G169" s="82" t="n"/>
      <c r="H169" s="82" t="n"/>
      <c r="I169" s="82" t="n"/>
      <c r="J169" s="82" t="n"/>
      <c r="K169" s="82" t="n"/>
      <c r="L169" s="82" t="n"/>
      <c r="M169" s="82" t="n"/>
      <c r="N169" s="76">
        <f>CONCATENATE(D170," ",E170," ",F170," ",G170," ",H170," ",I170, " ",J170, " ",K170," ",L170," ",M170)</f>
        <v/>
      </c>
      <c r="O169" s="82" t="n"/>
      <c r="P169" s="82" t="n"/>
      <c r="Q169" s="82" t="n"/>
      <c r="R169" s="82" t="inlineStr">
        <is>
          <t>Por determinar</t>
        </is>
      </c>
      <c r="S169" s="126" t="n"/>
      <c r="T169" s="127" t="inlineStr">
        <is>
          <t>Barrio la magnolia</t>
        </is>
      </c>
      <c r="U169" s="127" t="n"/>
      <c r="V169" s="127" t="n"/>
      <c r="W169" s="127" t="n"/>
      <c r="X169" s="127" t="n"/>
      <c r="Y169" s="127" t="n"/>
      <c r="Z169" s="127" t="n"/>
      <c r="AA169" s="127" t="n"/>
      <c r="AB169" s="127" t="n"/>
      <c r="AC169" s="76">
        <f>CONCATENATE(S170," ",T170,U170," ",V170," ",W170," ",X170," ",Y170," ",Z170," ",AA170," ",AB170)</f>
        <v/>
      </c>
      <c r="AD169" s="82" t="n"/>
      <c r="AE169" s="82" t="n"/>
      <c r="AF169" s="82" t="n"/>
      <c r="AG169" s="82" t="n"/>
      <c r="AH169" s="82" t="inlineStr">
        <is>
          <t>RESIDUOS SOLIDOS</t>
        </is>
      </c>
      <c r="AI169" s="82" t="inlineStr">
        <is>
          <t>Disposición inadecuada de residuos sólidos en horas, dias y lugares no autorizados</t>
        </is>
      </c>
      <c r="AJ169" s="96" t="inlineStr">
        <is>
          <t>La Magnolia</t>
        </is>
      </c>
      <c r="AK169" s="201">
        <f>VLOOKUP(AJ170,Hoja5!$H$1:$I$46,2,FALSE)</f>
        <v/>
      </c>
      <c r="AL169" s="92" t="n">
        <v>46076</v>
      </c>
      <c r="AM169" s="92" t="n">
        <v>46071</v>
      </c>
      <c r="AN169" s="101">
        <f>+AM170-AL170</f>
        <v/>
      </c>
      <c r="AO169" s="100" t="n">
        <v>46071</v>
      </c>
      <c r="AP169" s="101" t="inlineStr">
        <is>
          <t>Auto de archivo</t>
        </is>
      </c>
      <c r="AQ169" s="101" t="inlineStr">
        <is>
          <t>Juan Carlos Sánchez Vargas</t>
        </is>
      </c>
      <c r="AR169" s="227" t="n"/>
      <c r="AS169" s="119" t="n"/>
      <c r="AT169" s="124" t="inlineStr">
        <is>
          <t>Archivado</t>
        </is>
      </c>
      <c r="AU169" s="276" t="inlineStr">
        <is>
          <t>Jenifer Zapata Castro</t>
        </is>
      </c>
      <c r="AV169" s="82" t="n"/>
      <c r="AW169" s="102">
        <f>IF(OR(AND(TODAY()-AL170&lt;10,AV170="PQRS"),AND(TODAY()-AO170&lt;90,AV170="Persuasivo")),1,IF(AND(10&lt;=TODAY()-AL170,TODAY()-AL170&lt;15,AV170="PQRS"),2,IF(OR(AND(15&lt;=TODAY()-AL170,AV170="PQRS"),AND(90&lt;=TODAY()-AO170,AV170="Persuasivo")),3,"")))</f>
        <v/>
      </c>
      <c r="AX169" s="96" t="n"/>
      <c r="AY169" s="239">
        <f>IF(AU170=BA170,AY170,AY170&amp;" → "&amp;TEXT(AZ170,"dd/mm/aaaa")&amp;".- "&amp;AU170)</f>
        <v/>
      </c>
      <c r="AZ169" s="237">
        <f>IF(AU170=BA170,AZ170,NOW())</f>
        <v/>
      </c>
      <c r="BA169" s="242">
        <f>IF(AU170=BA170,BA170,AU170)</f>
        <v/>
      </c>
      <c r="BB169" s="245">
        <f>IF(AT170=BD170,BB170,BB170&amp;" → "&amp;TEXT(BC170,"dd/mm/aaaa")&amp;".- "&amp;AT170)</f>
        <v/>
      </c>
      <c r="BC169" s="247">
        <f>IF(AX170=BD170,BC170,NOW())</f>
        <v/>
      </c>
      <c r="BD169" s="246">
        <f>IF(AT170=BD170,BD170,AT170)</f>
        <v/>
      </c>
    </row>
    <row r="170" customFormat="1" s="121">
      <c r="A170" s="82" t="inlineStr">
        <is>
          <t>0170-2026</t>
        </is>
      </c>
      <c r="B170" s="99" t="inlineStr">
        <is>
          <t>79245-77984</t>
        </is>
      </c>
      <c r="C170" s="124" t="inlineStr">
        <is>
          <t xml:space="preserve">Oficio-sara ochoa </t>
        </is>
      </c>
      <c r="D170" s="82" t="n"/>
      <c r="E170" s="82" t="n"/>
      <c r="F170" s="82" t="n"/>
      <c r="G170" s="82" t="n"/>
      <c r="H170" s="82" t="n"/>
      <c r="I170" s="82" t="n"/>
      <c r="J170" s="82" t="n"/>
      <c r="K170" s="82" t="n"/>
      <c r="L170" s="82" t="n"/>
      <c r="M170" s="82" t="n"/>
      <c r="N170" s="76">
        <f>CONCATENATE(D171," ",E171," ",F171," ",G171," ",H171," ",I171, " ",J171, " ",K171," ",L171," ",M171)</f>
        <v/>
      </c>
      <c r="O170" s="82" t="n"/>
      <c r="P170" s="82" t="n"/>
      <c r="Q170" s="82" t="n"/>
      <c r="R170" s="82" t="inlineStr">
        <is>
          <t>Por determinar</t>
        </is>
      </c>
      <c r="S170" s="126" t="inlineStr">
        <is>
          <t>KR</t>
        </is>
      </c>
      <c r="T170" s="127" t="n">
        <v>42</v>
      </c>
      <c r="U170" s="127" t="n"/>
      <c r="V170" s="127" t="n"/>
      <c r="W170" s="127" t="n">
        <v>24</v>
      </c>
      <c r="X170" s="127" t="n"/>
      <c r="Y170" s="127" t="n"/>
      <c r="Z170" s="127" t="n">
        <v>3</v>
      </c>
      <c r="AA170" s="127" t="n"/>
      <c r="AB170" s="127" t="n"/>
      <c r="AC170" s="76">
        <f>CONCATENATE(S171," ",T171,U171," ",V171," ",W171," ",X171," ",Y171," ",Z171," ",AA171," ",AB171)</f>
        <v/>
      </c>
      <c r="AD170" s="82" t="n"/>
      <c r="AE170" s="82" t="n"/>
      <c r="AF170" s="82" t="n"/>
      <c r="AG170" s="82" t="n"/>
      <c r="AH170" s="82" t="inlineStr">
        <is>
          <t>FAUNA DOMÉSTICA</t>
        </is>
      </c>
      <c r="AI170" s="82" t="inlineStr">
        <is>
          <t>Presunto maltrato animal</t>
        </is>
      </c>
      <c r="AJ170" s="96" t="inlineStr">
        <is>
          <t>Villagrande</t>
        </is>
      </c>
      <c r="AK170" s="201">
        <f>VLOOKUP(AJ171,Hoja5!$H$1:$I$46,2,FALSE)</f>
        <v/>
      </c>
      <c r="AL170" s="92" t="n">
        <v>45974</v>
      </c>
      <c r="AM170" s="92" t="n">
        <v>46009</v>
      </c>
      <c r="AN170" s="101">
        <f>+AM171-AL171</f>
        <v/>
      </c>
      <c r="AO170" s="92" t="n">
        <v>46139</v>
      </c>
      <c r="AP170" s="101" t="inlineStr">
        <is>
          <t>Auto de archivo</t>
        </is>
      </c>
      <c r="AQ170" s="101" t="inlineStr">
        <is>
          <t>Juan Carlos Sánchez Vargas</t>
        </is>
      </c>
      <c r="AR170" s="227" t="n"/>
      <c r="AS170" s="119" t="n"/>
      <c r="AT170" s="124" t="inlineStr">
        <is>
          <t>Archivado</t>
        </is>
      </c>
      <c r="AU170" s="101" t="n"/>
      <c r="AV170" s="82" t="n"/>
      <c r="AW170" s="102">
        <f>IF(OR(AND(TODAY()-AL171&lt;10,AV171="PQRS"),AND(TODAY()-AO171&lt;90,AV171="Persuasivo")),1,IF(AND(10&lt;=TODAY()-AL171,TODAY()-AL171&lt;15,AV171="PQRS"),2,IF(OR(AND(15&lt;=TODAY()-AL171,AV171="PQRS"),AND(90&lt;=TODAY()-AO171,AV171="Persuasivo")),3,"")))</f>
        <v/>
      </c>
      <c r="AX170" s="96" t="n"/>
      <c r="AY170" s="239">
        <f>IF(AU171=BA171,AY171,AY171&amp;" → "&amp;TEXT(AZ171,"dd/mm/aaaa")&amp;".- "&amp;AU171)</f>
        <v/>
      </c>
      <c r="AZ170" s="237">
        <f>IF(AU171=BA171,AZ171,NOW())</f>
        <v/>
      </c>
      <c r="BA170" s="242">
        <f>IF(AU171=BA171,BA171,AU171)</f>
        <v/>
      </c>
      <c r="BB170" s="245">
        <f>IF(AT171=BD171,BB171,BB171&amp;" → "&amp;TEXT(BC171,"dd/mm/aaaa")&amp;".- "&amp;AT171)</f>
        <v/>
      </c>
      <c r="BC170" s="247">
        <f>IF(AX171=BD171,BC171,NOW())</f>
        <v/>
      </c>
      <c r="BD170" s="246">
        <f>IF(AT171=BD171,BD171,AT171)</f>
        <v/>
      </c>
    </row>
    <row r="171">
      <c r="A171" s="82" t="inlineStr">
        <is>
          <t>0171-2026</t>
        </is>
      </c>
      <c r="B171" s="99" t="n">
        <v>12448</v>
      </c>
      <c r="C171" s="124" t="inlineStr">
        <is>
          <t>Anonimo</t>
        </is>
      </c>
      <c r="D171" s="82" t="n"/>
      <c r="E171" s="82" t="n"/>
      <c r="F171" s="82" t="n"/>
      <c r="G171" s="82" t="n"/>
      <c r="H171" s="82" t="n"/>
      <c r="I171" s="82" t="n"/>
      <c r="J171" s="82" t="n"/>
      <c r="K171" s="82" t="n"/>
      <c r="L171" s="82" t="n"/>
      <c r="M171" s="82" t="n"/>
      <c r="N171" s="76">
        <f>CONCATENATE(D172," ",E172," ",F172," ",G172," ",H172," ",I172, " ",J172, " ",K172," ",L172," ",M172)</f>
        <v/>
      </c>
      <c r="O171" s="82" t="n"/>
      <c r="P171" s="82" t="n"/>
      <c r="Q171" s="82" t="n"/>
      <c r="R171" s="82" t="inlineStr">
        <is>
          <t>Por determinar</t>
        </is>
      </c>
      <c r="S171" s="126" t="inlineStr">
        <is>
          <t>CL</t>
        </is>
      </c>
      <c r="T171" s="127" t="n">
        <v>40</v>
      </c>
      <c r="U171" s="127" t="inlineStr">
        <is>
          <t>F</t>
        </is>
      </c>
      <c r="V171" s="127" t="inlineStr">
        <is>
          <t>SUR</t>
        </is>
      </c>
      <c r="W171" s="127" t="n">
        <v>32</v>
      </c>
      <c r="X171" s="127" t="n"/>
      <c r="Y171" s="127" t="n"/>
      <c r="Z171" s="127" t="n">
        <v>6</v>
      </c>
      <c r="AA171" s="127" t="n"/>
      <c r="AB171" s="127" t="n"/>
      <c r="AC171" s="76">
        <f>CONCATENATE(S172," ",T172,U172," ",V172," ",W172," ",X172," ",Y172," ",Z172," ",AA172," ",AB172)</f>
        <v/>
      </c>
      <c r="AD171" s="82" t="n"/>
      <c r="AE171" s="82" t="n"/>
      <c r="AF171" s="82" t="n"/>
      <c r="AG171" s="82" t="n"/>
      <c r="AH171" s="82" t="inlineStr">
        <is>
          <t>RESIDUOS SOLIDOS</t>
        </is>
      </c>
      <c r="AI171" s="82" t="inlineStr">
        <is>
          <t>Disposición inadecuada de residuos sólidos en horas, dias y lugares no autorizados</t>
        </is>
      </c>
      <c r="AJ171" s="96" t="inlineStr">
        <is>
          <t>El Dorado</t>
        </is>
      </c>
      <c r="AK171" s="201">
        <f>VLOOKUP(AJ172,Hoja5!$H$1:$I$46,2,FALSE)</f>
        <v/>
      </c>
      <c r="AL171" s="92" t="n">
        <v>46078</v>
      </c>
      <c r="AM171" s="92" t="n">
        <v>46049</v>
      </c>
      <c r="AN171" s="101">
        <f>+AM172-AL172</f>
        <v/>
      </c>
      <c r="AO171" s="100" t="n">
        <v>46170</v>
      </c>
      <c r="AP171" s="101" t="inlineStr">
        <is>
          <t>Auto de archivo</t>
        </is>
      </c>
      <c r="AQ171" s="101" t="inlineStr">
        <is>
          <t>Juan Carlos Sánchez Vargas</t>
        </is>
      </c>
      <c r="AR171" s="227" t="n"/>
      <c r="AS171" s="119" t="n"/>
      <c r="AT171" s="124" t="inlineStr">
        <is>
          <t>Archivado</t>
        </is>
      </c>
      <c r="AU171" s="101" t="inlineStr">
        <is>
          <t>Juan Carlos Sánchez Vargas</t>
        </is>
      </c>
      <c r="AV171" s="82" t="n"/>
      <c r="AW171" s="102">
        <f>IF(OR(AND(TODAY()-AL172&lt;10,AV172="PQRS"),AND(TODAY()-AO172&lt;90,AV172="Persuasivo")),1,IF(AND(10&lt;=TODAY()-AL172,TODAY()-AL172&lt;15,AV172="PQRS"),2,IF(OR(AND(15&lt;=TODAY()-AL172,AV172="PQRS"),AND(90&lt;=TODAY()-AO172,AV172="Persuasivo")),3,"")))</f>
        <v/>
      </c>
      <c r="AX171" s="96" t="n"/>
      <c r="AY171" s="239">
        <f>IF(AU172=BA172,AY172,AY172&amp;" → "&amp;TEXT(AZ172,"dd/mm/aaaa")&amp;".- "&amp;AU172)</f>
        <v/>
      </c>
      <c r="AZ171" s="237">
        <f>IF(AU172=BA172,AZ172,NOW())</f>
        <v/>
      </c>
      <c r="BA171" s="242">
        <f>IF(AU172=BA172,BA172,AU172)</f>
        <v/>
      </c>
      <c r="BB171" s="245">
        <f>IF(AT172=BD172,BB172,BB172&amp;" → "&amp;TEXT(BC172,"dd/mm/aaaa")&amp;".- "&amp;AT172)</f>
        <v/>
      </c>
      <c r="BC171" s="247">
        <f>IF(AX172=BD172,BC172,NOW())</f>
        <v/>
      </c>
      <c r="BD171" s="246">
        <f>IF(AT172=BD172,BD172,AT172)</f>
        <v/>
      </c>
    </row>
    <row r="172" customFormat="1" s="121">
      <c r="A172" s="82" t="inlineStr">
        <is>
          <t>0172-2026</t>
        </is>
      </c>
      <c r="B172" s="99" t="n">
        <v>12447</v>
      </c>
      <c r="C172" s="124" t="inlineStr">
        <is>
          <t>Enviaseo</t>
        </is>
      </c>
      <c r="D172" s="82" t="n"/>
      <c r="E172" s="82" t="n"/>
      <c r="F172" s="82" t="n"/>
      <c r="G172" s="82" t="n"/>
      <c r="H172" s="82" t="n"/>
      <c r="I172" s="82" t="n"/>
      <c r="J172" s="82" t="n"/>
      <c r="K172" s="82" t="n"/>
      <c r="L172" s="82" t="n"/>
      <c r="M172" s="82" t="n"/>
      <c r="N172" s="76">
        <f>CONCATENATE(D173," ",E173," ",F173," ",G173," ",H173," ",I173, " ",J173, " ",K173," ",L173," ",M173)</f>
        <v/>
      </c>
      <c r="O172" s="82" t="n"/>
      <c r="P172" s="82" t="n"/>
      <c r="Q172" s="82" t="n"/>
      <c r="R172" s="82" t="inlineStr">
        <is>
          <t>Por determinar</t>
        </is>
      </c>
      <c r="S172" s="126" t="inlineStr">
        <is>
          <t>DG</t>
        </is>
      </c>
      <c r="T172" s="127" t="n">
        <v>30</v>
      </c>
      <c r="U172" s="127" t="inlineStr">
        <is>
          <t>A</t>
        </is>
      </c>
      <c r="V172" s="127" t="n"/>
      <c r="W172" s="127" t="n">
        <v>33</v>
      </c>
      <c r="X172" s="127" t="inlineStr">
        <is>
          <t>A</t>
        </is>
      </c>
      <c r="Y172" s="127" t="inlineStr">
        <is>
          <t>SUR</t>
        </is>
      </c>
      <c r="Z172" s="127" t="n">
        <v>96</v>
      </c>
      <c r="AA172" s="127" t="n"/>
      <c r="AB172" s="127" t="n"/>
      <c r="AC172" s="76">
        <f>CONCATENATE(S173," ",T173,U173," ",V173," ",W173," ",X173," ",Y173," ",Z173," ",AA173," ",AB173)</f>
        <v/>
      </c>
      <c r="AD172" s="82" t="n"/>
      <c r="AE172" s="82" t="n"/>
      <c r="AF172" s="82" t="n"/>
      <c r="AG172" s="82" t="n"/>
      <c r="AH172" s="82" t="inlineStr">
        <is>
          <t>RESIDUOS SOLIDOS</t>
        </is>
      </c>
      <c r="AI172" s="82" t="inlineStr">
        <is>
          <t>Disposición inadecuada de residuos sólidos en horas, dias y lugares no autorizados</t>
        </is>
      </c>
      <c r="AJ172" s="96" t="inlineStr">
        <is>
          <t>Las Flores</t>
        </is>
      </c>
      <c r="AK172" s="201">
        <f>VLOOKUP(AJ173,Hoja5!$H$1:$I$46,2,FALSE)</f>
        <v/>
      </c>
      <c r="AL172" s="92" t="n">
        <v>46078</v>
      </c>
      <c r="AM172" s="92" t="n">
        <v>46081</v>
      </c>
      <c r="AN172" s="101">
        <f>+AM173-AL173</f>
        <v/>
      </c>
      <c r="AO172" s="100" t="n">
        <v>46081</v>
      </c>
      <c r="AP172" s="101" t="inlineStr">
        <is>
          <t>Visitas patrulleros</t>
        </is>
      </c>
      <c r="AQ172" s="101" t="inlineStr">
        <is>
          <t>Yudi Betancur Rios</t>
        </is>
      </c>
      <c r="AR172" s="227" t="n"/>
      <c r="AS172" s="119" t="n"/>
      <c r="AT172" s="124" t="inlineStr">
        <is>
          <t>Archivado</t>
        </is>
      </c>
      <c r="AU172" s="276" t="inlineStr">
        <is>
          <t>Jenifer Zapata Castro</t>
        </is>
      </c>
      <c r="AV172" s="82" t="n"/>
      <c r="AW172" s="102">
        <f>IF(OR(AND(TODAY()-AL173&lt;10,AV173="PQRS"),AND(TODAY()-AO173&lt;90,AV173="Persuasivo")),1,IF(AND(10&lt;=TODAY()-AL173,TODAY()-AL173&lt;15,AV173="PQRS"),2,IF(OR(AND(15&lt;=TODAY()-AL173,AV173="PQRS"),AND(90&lt;=TODAY()-AO173,AV173="Persuasivo")),3,"")))</f>
        <v/>
      </c>
      <c r="AX172" s="96" t="n"/>
      <c r="AY172" s="239">
        <f>IF(AU173=BA173,AY173,AY173&amp;" → "&amp;TEXT(AZ173,"dd/mm/aaaa")&amp;".- "&amp;AU173)</f>
        <v/>
      </c>
      <c r="AZ172" s="237">
        <f>IF(AU173=BA173,AZ173,NOW())</f>
        <v/>
      </c>
      <c r="BA172" s="242">
        <f>IF(AU173=BA173,BA173,AU173)</f>
        <v/>
      </c>
      <c r="BB172" s="245">
        <f>IF(AT173=BD173,BB173,BB173&amp;" → "&amp;TEXT(BC173,"dd/mm/aaaa")&amp;".- "&amp;AT173)</f>
        <v/>
      </c>
      <c r="BC172" s="247">
        <f>IF(AX173=BD173,BC173,NOW())</f>
        <v/>
      </c>
      <c r="BD172" s="246">
        <f>IF(AT173=BD173,BD173,AT173)</f>
        <v/>
      </c>
    </row>
    <row r="173" customFormat="1" s="121">
      <c r="A173" s="82" t="inlineStr">
        <is>
          <t>0173-2026</t>
        </is>
      </c>
      <c r="B173" s="99" t="n">
        <v>11643</v>
      </c>
      <c r="C173" s="124" t="inlineStr">
        <is>
          <t>Anonimo</t>
        </is>
      </c>
      <c r="D173" s="126" t="n"/>
      <c r="E173" s="127" t="n"/>
      <c r="F173" s="127" t="n"/>
      <c r="G173" s="127" t="n"/>
      <c r="H173" s="127" t="n"/>
      <c r="I173" s="127" t="n"/>
      <c r="J173" s="127" t="n"/>
      <c r="K173" s="82" t="n"/>
      <c r="L173" s="82" t="n"/>
      <c r="M173" s="82" t="n"/>
      <c r="N173" s="76">
        <f>CONCATENATE(D174," ",E174," ",F174," ",G174," ",H174," ",I174, " ",J174, " ",K174," ",L174," ",M174)</f>
        <v/>
      </c>
      <c r="O173" s="82" t="n"/>
      <c r="P173" s="82" t="n"/>
      <c r="Q173" s="82" t="n"/>
      <c r="R173" s="82" t="inlineStr">
        <is>
          <t>Por determinar</t>
        </is>
      </c>
      <c r="S173" s="126" t="inlineStr">
        <is>
          <t>KR</t>
        </is>
      </c>
      <c r="T173" s="127" t="n">
        <v>27</v>
      </c>
      <c r="U173" s="127" t="inlineStr">
        <is>
          <t>A</t>
        </is>
      </c>
      <c r="V173" s="127" t="n"/>
      <c r="W173" s="127" t="n">
        <v>37</v>
      </c>
      <c r="X173" s="127" t="inlineStr">
        <is>
          <t>B</t>
        </is>
      </c>
      <c r="Y173" s="127" t="inlineStr">
        <is>
          <t>SUR</t>
        </is>
      </c>
      <c r="Z173" s="127" t="n">
        <v>51</v>
      </c>
      <c r="AA173" s="127" t="n"/>
      <c r="AB173" s="127" t="n"/>
      <c r="AC173" s="76">
        <f>CONCATENATE(S174," ",T174,U174," ",V174," ",W174," ",X174," ",Y174," ",Z174," ",AA174," ",AB174)</f>
        <v/>
      </c>
      <c r="AD173" s="82" t="n"/>
      <c r="AE173" s="82" t="n"/>
      <c r="AF173" s="82" t="n"/>
      <c r="AG173" s="82" t="n"/>
      <c r="AH173" s="82" t="inlineStr">
        <is>
          <t>FLORA</t>
        </is>
      </c>
      <c r="AI173" s="82" t="inlineStr">
        <is>
          <t>Árbol en riesgo</t>
        </is>
      </c>
      <c r="AJ173" s="96" t="inlineStr">
        <is>
          <t>Loma de las Brujas</t>
        </is>
      </c>
      <c r="AK173" s="201">
        <f>VLOOKUP(AJ174,Hoja5!$H$1:$I$46,2,FALSE)</f>
        <v/>
      </c>
      <c r="AL173" s="92" t="n">
        <v>46076</v>
      </c>
      <c r="AM173" s="92" t="n">
        <v>46080</v>
      </c>
      <c r="AN173" s="101">
        <f>+AM174-AL174</f>
        <v/>
      </c>
      <c r="AO173" s="100" t="n">
        <v>46080</v>
      </c>
      <c r="AP173" s="101" t="inlineStr">
        <is>
          <t>Visitas patrulleros</t>
        </is>
      </c>
      <c r="AQ173" s="101" t="inlineStr">
        <is>
          <t>Olver Puerta Garcia</t>
        </is>
      </c>
      <c r="AR173" s="227" t="n"/>
      <c r="AS173" s="119" t="n"/>
      <c r="AT173" s="124" t="inlineStr">
        <is>
          <t>Remisión</t>
        </is>
      </c>
      <c r="AU173" s="101" t="n"/>
      <c r="AV173" s="82" t="n"/>
      <c r="AW173" s="102">
        <f>IF(OR(AND(TODAY()-AL174&lt;10,AV174="PQRS"),AND(TODAY()-AO174&lt;90,AV174="Persuasivo")),1,IF(AND(10&lt;=TODAY()-AL174,TODAY()-AL174&lt;15,AV174="PQRS"),2,IF(OR(AND(15&lt;=TODAY()-AL174,AV174="PQRS"),AND(90&lt;=TODAY()-AO174,AV174="Persuasivo")),3,"")))</f>
        <v/>
      </c>
      <c r="AX173" s="96" t="n"/>
      <c r="AY173" s="239">
        <f>IF(AU174=BA174,AY174,AY174&amp;" → "&amp;TEXT(AZ174,"dd/mm/aaaa")&amp;".- "&amp;AU174)</f>
        <v/>
      </c>
      <c r="AZ173" s="237">
        <f>IF(AU174=BA174,AZ174,NOW())</f>
        <v/>
      </c>
      <c r="BA173" s="242">
        <f>IF(AU174=BA174,BA174,AU174)</f>
        <v/>
      </c>
      <c r="BB173" s="245">
        <f>IF(AT174=BD174,BB174,BB174&amp;" → "&amp;TEXT(BC174,"dd/mm/aaaa")&amp;".- "&amp;AT174)</f>
        <v/>
      </c>
      <c r="BC173" s="247">
        <f>IF(AX174=BD174,BC174,NOW())</f>
        <v/>
      </c>
      <c r="BD173" s="246">
        <f>IF(AT174=BD174,BD174,AT174)</f>
        <v/>
      </c>
    </row>
    <row r="174" customFormat="1" s="121">
      <c r="A174" s="82" t="inlineStr">
        <is>
          <t>0174-2026</t>
        </is>
      </c>
      <c r="B174" s="99" t="n">
        <v>9211</v>
      </c>
      <c r="C174" s="124" t="inlineStr">
        <is>
          <t xml:space="preserve">Wilmer Uribe Zapata </t>
        </is>
      </c>
      <c r="D174" s="82" t="n"/>
      <c r="E174" s="82" t="n"/>
      <c r="F174" s="82" t="n"/>
      <c r="G174" s="82" t="n"/>
      <c r="H174" s="82" t="n"/>
      <c r="I174" s="82" t="n"/>
      <c r="J174" s="82" t="n"/>
      <c r="K174" s="82" t="n"/>
      <c r="L174" s="82" t="n"/>
      <c r="M174" s="82" t="n"/>
      <c r="N174" s="76">
        <f>CONCATENATE(D175," ",E175," ",F175," ",G175," ",H175," ",I175, " ",J175, " ",K175," ",L175," ",M175)</f>
        <v/>
      </c>
      <c r="O174" s="82" t="n"/>
      <c r="P174" s="82" t="n"/>
      <c r="Q174" s="82" t="n"/>
      <c r="R174" s="82" t="inlineStr">
        <is>
          <t>Por determinar</t>
        </is>
      </c>
      <c r="S174" s="126" t="inlineStr">
        <is>
          <t>CL</t>
        </is>
      </c>
      <c r="T174" s="127" t="n">
        <v>23</v>
      </c>
      <c r="U174" s="127" t="n"/>
      <c r="V174" s="127" t="inlineStr">
        <is>
          <t>SUR</t>
        </is>
      </c>
      <c r="W174" s="127" t="n">
        <v>27</v>
      </c>
      <c r="X174" s="127" t="inlineStr">
        <is>
          <t>B</t>
        </is>
      </c>
      <c r="Y174" s="127" t="n"/>
      <c r="Z174" s="127" t="n">
        <v>64</v>
      </c>
      <c r="AA174" s="127" t="n"/>
      <c r="AB174" s="127" t="n"/>
      <c r="AC174" s="76">
        <f>CONCATENATE(S175," ",T175,U175," ",V175," ",W175," ",X175," ",Y175," ",Z175," ",AA175," ",AB175)</f>
        <v/>
      </c>
      <c r="AD174" s="82" t="n"/>
      <c r="AE174" s="82" t="n"/>
      <c r="AF174" s="82" t="n"/>
      <c r="AG174" s="82" t="n"/>
      <c r="AH174" s="82" t="inlineStr">
        <is>
          <t>FLORA</t>
        </is>
      </c>
      <c r="AI174" s="82" t="inlineStr">
        <is>
          <t>Árbol en riesgo</t>
        </is>
      </c>
      <c r="AJ174" s="96" t="inlineStr">
        <is>
          <t>Zuñiga</t>
        </is>
      </c>
      <c r="AK174" s="201">
        <f>VLOOKUP(AJ175,Hoja5!$H$1:$I$46,2,FALSE)</f>
        <v/>
      </c>
      <c r="AL174" s="92" t="n">
        <v>46066</v>
      </c>
      <c r="AM174" s="92" t="n">
        <v>46069</v>
      </c>
      <c r="AN174" s="101">
        <f>+AM175-AL175</f>
        <v/>
      </c>
      <c r="AO174" s="100" t="n">
        <v>46073</v>
      </c>
      <c r="AP174" s="101" t="inlineStr">
        <is>
          <t>Informe técnico</t>
        </is>
      </c>
      <c r="AQ174" s="101" t="inlineStr">
        <is>
          <t>Julian Guzman Agudelo</t>
        </is>
      </c>
      <c r="AR174" s="227" t="n"/>
      <c r="AS174" s="119" t="n"/>
      <c r="AT174" s="124" t="inlineStr">
        <is>
          <t>Respuesta DP u Oficio</t>
        </is>
      </c>
      <c r="AU174" s="101" t="inlineStr">
        <is>
          <t>Juanita Aristizabal Chavarriaga</t>
        </is>
      </c>
      <c r="AV174" s="82" t="n"/>
      <c r="AW174" s="102">
        <f>IF(OR(AND(TODAY()-AL175&lt;10,AV175="PQRS"),AND(TODAY()-AO175&lt;90,AV175="Persuasivo")),1,IF(AND(10&lt;=TODAY()-AL175,TODAY()-AL175&lt;15,AV175="PQRS"),2,IF(OR(AND(15&lt;=TODAY()-AL175,AV175="PQRS"),AND(90&lt;=TODAY()-AO175,AV175="Persuasivo")),3,"")))</f>
        <v/>
      </c>
      <c r="AX174" s="96" t="n"/>
      <c r="AY174" s="239">
        <f>IF(AU175=BA175,AY175,AY175&amp;" → "&amp;TEXT(AZ175,"dd/mm/aaaa")&amp;".- "&amp;AU175)</f>
        <v/>
      </c>
      <c r="AZ174" s="237">
        <f>IF(AU175=BA175,AZ175,NOW())</f>
        <v/>
      </c>
      <c r="BA174" s="242">
        <f>IF(AU175=BA175,BA175,AU175)</f>
        <v/>
      </c>
      <c r="BB174" s="245">
        <f>IF(AT175=BD175,BB175,BB175&amp;" → "&amp;TEXT(BC175,"dd/mm/aaaa")&amp;".- "&amp;AT175)</f>
        <v/>
      </c>
      <c r="BC174" s="247">
        <f>IF(AX175=BD175,BC175,NOW())</f>
        <v/>
      </c>
      <c r="BD174" s="246">
        <f>IF(AT175=BD175,BD175,AT175)</f>
        <v/>
      </c>
    </row>
    <row r="175" customFormat="1" s="121">
      <c r="A175" s="82" t="inlineStr">
        <is>
          <t>0175-2026</t>
        </is>
      </c>
      <c r="B175" s="99" t="n">
        <v>11321</v>
      </c>
      <c r="C175" s="105" t="inlineStr">
        <is>
          <t>Marcela Arcila</t>
        </is>
      </c>
      <c r="D175" s="82" t="inlineStr">
        <is>
          <t>KR</t>
        </is>
      </c>
      <c r="E175" s="82" t="n">
        <v>44</v>
      </c>
      <c r="F175" s="82" t="n"/>
      <c r="G175" s="82" t="n"/>
      <c r="H175" s="82" t="n">
        <v>23</v>
      </c>
      <c r="I175" s="82" t="n"/>
      <c r="J175" s="82" t="inlineStr">
        <is>
          <t>SUR</t>
        </is>
      </c>
      <c r="K175" s="82" t="n">
        <v>65</v>
      </c>
      <c r="L175" s="82" t="n"/>
      <c r="M175" s="82" t="n">
        <v>703</v>
      </c>
      <c r="N175" s="76">
        <f>CONCATENATE(D176," ",E176," ",F176," ",G176," ",H176," ",I176, " ",J176, " ",K176," ",L176," ",M176)</f>
        <v/>
      </c>
      <c r="O175" s="82" t="n"/>
      <c r="P175" s="82" t="n"/>
      <c r="Q175" s="82" t="n"/>
      <c r="R175" s="82" t="inlineStr">
        <is>
          <t>Por determinar</t>
        </is>
      </c>
      <c r="S175" s="126" t="n"/>
      <c r="T175" s="127" t="n"/>
      <c r="U175" s="127" t="n"/>
      <c r="V175" s="127" t="n"/>
      <c r="W175" s="127" t="n"/>
      <c r="X175" s="127" t="n"/>
      <c r="Y175" s="127" t="n"/>
      <c r="Z175" s="127" t="n"/>
      <c r="AA175" s="127" t="n"/>
      <c r="AB175" s="127" t="n"/>
      <c r="AC175" s="76">
        <f>CONCATENATE(S176," ",T176,U176," ",V176," ",W176," ",X176," ",Y176," ",Z176," ",AA176," ",AB176)</f>
        <v/>
      </c>
      <c r="AD175" s="82" t="n"/>
      <c r="AE175" s="82" t="n"/>
      <c r="AF175" s="82" t="n"/>
      <c r="AG175" s="82" t="n"/>
      <c r="AH175" s="82" t="inlineStr">
        <is>
          <t>RESIDUOS SOLIDOS</t>
        </is>
      </c>
      <c r="AI175" s="82" t="inlineStr">
        <is>
          <t>Disposición inadecuada de residuos sólidos en horas, dias y lugares no autorizados</t>
        </is>
      </c>
      <c r="AJ175" s="96" t="inlineStr">
        <is>
          <t>Zuñiga</t>
        </is>
      </c>
      <c r="AK175" s="201">
        <f>VLOOKUP(AJ176,Hoja5!$H$1:$I$46,2,FALSE)</f>
        <v/>
      </c>
      <c r="AL175" s="92" t="n">
        <v>46076</v>
      </c>
      <c r="AM175" s="92" t="n">
        <v>46083</v>
      </c>
      <c r="AN175" s="101">
        <f>+AM176-AL176</f>
        <v/>
      </c>
      <c r="AO175" s="100" t="n">
        <v>46093</v>
      </c>
      <c r="AP175" s="101" t="inlineStr">
        <is>
          <t>Auto de archivo</t>
        </is>
      </c>
      <c r="AQ175" s="101" t="inlineStr">
        <is>
          <t>Juan Carlos Sánchez Vargas</t>
        </is>
      </c>
      <c r="AR175" s="227" t="n"/>
      <c r="AS175" s="119" t="n"/>
      <c r="AT175" s="124" t="inlineStr">
        <is>
          <t>Archivado</t>
        </is>
      </c>
      <c r="AU175" s="276" t="inlineStr">
        <is>
          <t>Jenifer Zapata Castro</t>
        </is>
      </c>
      <c r="AV175" s="82" t="n"/>
      <c r="AW175" s="102">
        <f>IF(OR(AND(TODAY()-AL176&lt;10,AV176="PQRS"),AND(TODAY()-AO176&lt;90,AV176="Persuasivo")),1,IF(AND(10&lt;=TODAY()-AL176,TODAY()-AL176&lt;15,AV176="PQRS"),2,IF(OR(AND(15&lt;=TODAY()-AL176,AV176="PQRS"),AND(90&lt;=TODAY()-AO176,AV176="Persuasivo")),3,"")))</f>
        <v/>
      </c>
      <c r="AX175" s="96" t="n"/>
      <c r="AY175" s="239">
        <f>IF(AU176=BA176,AY176,AY176&amp;" → "&amp;TEXT(AZ176,"dd/mm/aaaa")&amp;".- "&amp;AU176)</f>
        <v/>
      </c>
      <c r="AZ175" s="237">
        <f>IF(AU176=BA176,AZ176,NOW())</f>
        <v/>
      </c>
      <c r="BA175" s="242">
        <f>IF(AU176=BA176,BA176,AU176)</f>
        <v/>
      </c>
      <c r="BB175" s="245">
        <f>IF(AT176=BD176,BB176,BB176&amp;" → "&amp;TEXT(BC176,"dd/mm/aaaa")&amp;".- "&amp;AT176)</f>
        <v/>
      </c>
      <c r="BC175" s="247">
        <f>IF(AX176=BD176,BC176,NOW())</f>
        <v/>
      </c>
      <c r="BD175" s="246">
        <f>IF(AT176=BD176,BD176,AT176)</f>
        <v/>
      </c>
    </row>
    <row r="176">
      <c r="A176" s="82" t="inlineStr">
        <is>
          <t>176-2026</t>
        </is>
      </c>
      <c r="B176" s="99" t="n">
        <v>11998</v>
      </c>
      <c r="C176" s="124" t="inlineStr">
        <is>
          <t>Tomas Julian ochoa Garces</t>
        </is>
      </c>
      <c r="D176" s="82" t="inlineStr">
        <is>
          <t>CL</t>
        </is>
      </c>
      <c r="E176" s="82" t="n">
        <v>35</v>
      </c>
      <c r="F176" s="82" t="n"/>
      <c r="G176" s="82" t="inlineStr">
        <is>
          <t>SUR</t>
        </is>
      </c>
      <c r="H176" s="82" t="n">
        <v>43</v>
      </c>
      <c r="I176" s="82" t="inlineStr">
        <is>
          <t>B</t>
        </is>
      </c>
      <c r="J176" s="82" t="n"/>
      <c r="K176" s="82" t="n">
        <v>33</v>
      </c>
      <c r="L176" s="82" t="n"/>
      <c r="M176" s="82" t="n"/>
      <c r="N176" s="76">
        <f>CONCATENATE(D177," ",E177," ",F177," ",G177," ",H177," ",I177, " ",J177, " ",K177," ",L177," ",M177)</f>
        <v/>
      </c>
      <c r="O176" s="82" t="n"/>
      <c r="P176" s="82" t="inlineStr">
        <is>
          <t>3148079968-6043323405</t>
        </is>
      </c>
      <c r="Q176" s="82" t="n"/>
      <c r="R176" s="82" t="inlineStr">
        <is>
          <t>Por determinar</t>
        </is>
      </c>
      <c r="S176" s="126" t="n"/>
      <c r="T176" s="127" t="n"/>
      <c r="U176" s="127" t="n"/>
      <c r="V176" s="127" t="n"/>
      <c r="W176" s="127" t="n"/>
      <c r="X176" s="127" t="n"/>
      <c r="Y176" s="127" t="n"/>
      <c r="Z176" s="127" t="n"/>
      <c r="AA176" s="127" t="n"/>
      <c r="AB176" s="127" t="n"/>
      <c r="AC176" s="76">
        <f>CONCATENATE(S177," ",T177,U177," ",V177," ",W177," ",X177," ",Y177," ",Z177," ",AA177," ",AB177)</f>
        <v/>
      </c>
      <c r="AD176" s="82" t="n"/>
      <c r="AE176" s="82" t="n"/>
      <c r="AF176" s="82" t="n"/>
      <c r="AG176" s="82" t="n"/>
      <c r="AH176" s="82" t="inlineStr">
        <is>
          <t>FLORA</t>
        </is>
      </c>
      <c r="AI176" s="82" t="inlineStr">
        <is>
          <t>Árbol en riesgo</t>
        </is>
      </c>
      <c r="AJ176" s="96" t="inlineStr">
        <is>
          <t>San Marcos</t>
        </is>
      </c>
      <c r="AK176" s="201">
        <f>VLOOKUP(AJ177,Hoja5!$H$1:$I$46,2,FALSE)</f>
        <v/>
      </c>
      <c r="AL176" s="92" t="n">
        <v>46077</v>
      </c>
      <c r="AM176" s="92" t="n">
        <v>46044</v>
      </c>
      <c r="AN176" s="101">
        <f>+AM177-AL177</f>
        <v/>
      </c>
      <c r="AO176" s="100" t="n">
        <v>46106</v>
      </c>
      <c r="AP176" s="101" t="inlineStr">
        <is>
          <t>Auto de archivo</t>
        </is>
      </c>
      <c r="AQ176" s="101" t="inlineStr">
        <is>
          <t>Juan Carlos Sánchez Vargas</t>
        </is>
      </c>
      <c r="AR176" s="227" t="n"/>
      <c r="AS176" s="119" t="n"/>
      <c r="AT176" s="124" t="inlineStr">
        <is>
          <t>Archivado</t>
        </is>
      </c>
      <c r="AU176" s="276" t="inlineStr">
        <is>
          <t>Jenifer Zapata Castro</t>
        </is>
      </c>
      <c r="AV176" s="82" t="n"/>
      <c r="AW176" s="102">
        <f>IF(OR(AND(TODAY()-AL177&lt;10,AV177="PQRS"),AND(TODAY()-AO177&lt;90,AV177="Persuasivo")),1,IF(AND(10&lt;=TODAY()-AL177,TODAY()-AL177&lt;15,AV177="PQRS"),2,IF(OR(AND(15&lt;=TODAY()-AL177,AV177="PQRS"),AND(90&lt;=TODAY()-AO177,AV177="Persuasivo")),3,"")))</f>
        <v/>
      </c>
      <c r="AX176" s="96" t="n"/>
      <c r="AY176" s="239">
        <f>IF(AU177=BA177,AY177,AY177&amp;" → "&amp;TEXT(AZ177,"dd/mm/aaaa")&amp;".- "&amp;AU177)</f>
        <v/>
      </c>
      <c r="AZ176" s="237">
        <f>IF(AU177=BA177,AZ177,NOW())</f>
        <v/>
      </c>
      <c r="BA176" s="242">
        <f>IF(AU177=BA177,BA177,AU177)</f>
        <v/>
      </c>
      <c r="BB176" s="245">
        <f>IF(AT177=BD177,BB177,BB177&amp;" → "&amp;TEXT(BC177,"dd/mm/aaaa")&amp;".- "&amp;AT177)</f>
        <v/>
      </c>
      <c r="BC176" s="247">
        <f>IF(AX177=BD177,BC177,NOW())</f>
        <v/>
      </c>
      <c r="BD176" s="246">
        <f>IF(AT177=BD177,BD177,AT177)</f>
        <v/>
      </c>
    </row>
    <row r="177">
      <c r="A177" s="82" t="inlineStr">
        <is>
          <t>0177-2026</t>
        </is>
      </c>
      <c r="B177" s="99" t="n">
        <v>11324</v>
      </c>
      <c r="C177" s="124" t="inlineStr">
        <is>
          <t>Maria isabel Bravo</t>
        </is>
      </c>
      <c r="D177" s="82" t="inlineStr">
        <is>
          <t>KR</t>
        </is>
      </c>
      <c r="E177" s="82" t="n">
        <v>25</v>
      </c>
      <c r="F177" s="82" t="inlineStr">
        <is>
          <t>B</t>
        </is>
      </c>
      <c r="G177" s="82" t="n"/>
      <c r="H177" s="82" t="n">
        <v>27</v>
      </c>
      <c r="I177" s="82" t="n"/>
      <c r="J177" s="82" t="inlineStr">
        <is>
          <t>SUR</t>
        </is>
      </c>
      <c r="K177" s="82" t="n">
        <v>39</v>
      </c>
      <c r="L177" s="82" t="n"/>
      <c r="M177" s="82" t="n"/>
      <c r="N177" s="76">
        <f>CONCATENATE(D178," ",E178," ",F178," ",G178," ",H178," ",I178, " ",J178, " ",K178," ",L178," ",M178)</f>
        <v/>
      </c>
      <c r="O177" s="82" t="n">
        <v>51622934</v>
      </c>
      <c r="P177" s="82" t="n">
        <v>3104939448</v>
      </c>
      <c r="Q177" s="82" t="n"/>
      <c r="R177" s="76" t="inlineStr">
        <is>
          <t>Por determinar</t>
        </is>
      </c>
      <c r="S177" s="82" t="n"/>
      <c r="T177" s="82" t="n"/>
      <c r="U177" s="82" t="n"/>
      <c r="V177" s="82" t="n"/>
      <c r="W177" s="82" t="n"/>
      <c r="X177" s="82" t="n"/>
      <c r="Y177" s="82" t="n"/>
      <c r="Z177" s="127" t="n"/>
      <c r="AA177" s="127" t="n"/>
      <c r="AB177" s="127" t="n"/>
      <c r="AC177" s="76">
        <f>CONCATENATE(S178," ",T178,U178," ",V178," ",W178," ",X178," ",Y178," ",Z178," ",AA178," ",AB178)</f>
        <v/>
      </c>
      <c r="AD177" s="76" t="n"/>
      <c r="AE177" s="82" t="n"/>
      <c r="AF177" s="82" t="n"/>
      <c r="AG177" s="82" t="n"/>
      <c r="AH177" s="82" t="inlineStr">
        <is>
          <t>FLORA</t>
        </is>
      </c>
      <c r="AI177" s="82" t="inlineStr">
        <is>
          <t>Árbol en riesgo</t>
        </is>
      </c>
      <c r="AJ177" s="96" t="inlineStr">
        <is>
          <t>Loma El Atravezado</t>
        </is>
      </c>
      <c r="AK177" s="201">
        <f>VLOOKUP(AJ178,Hoja5!$H$1:$I$46,2,FALSE)</f>
        <v/>
      </c>
      <c r="AL177" s="92" t="n">
        <v>46076</v>
      </c>
      <c r="AM177" s="92" t="n">
        <v>46081</v>
      </c>
      <c r="AN177" s="101">
        <f>+AM178-AL178</f>
        <v/>
      </c>
      <c r="AO177" s="100" t="n">
        <v>46081</v>
      </c>
      <c r="AP177" s="101" t="inlineStr">
        <is>
          <t>Visitas patrulleros</t>
        </is>
      </c>
      <c r="AQ177" s="101" t="inlineStr">
        <is>
          <t>Olver Puerta Garcia</t>
        </is>
      </c>
      <c r="AR177" s="213" t="n"/>
      <c r="AS177" s="119" t="n"/>
      <c r="AT177" s="124" t="inlineStr">
        <is>
          <t>Archivado</t>
        </is>
      </c>
      <c r="AU177" s="101" t="inlineStr">
        <is>
          <t>Jenifer Zapata Castro</t>
        </is>
      </c>
      <c r="AV177" s="82" t="n"/>
      <c r="AW177" s="102">
        <f>IF(OR(AND(TODAY()-AL178&lt;10,AV178="PQRS"),AND(TODAY()-AO178&lt;90,AV178="Persuasivo")),1,IF(AND(10&lt;=TODAY()-AL178,TODAY()-AL178&lt;15,AV178="PQRS"),2,IF(OR(AND(15&lt;=TODAY()-AL178,AV178="PQRS"),AND(90&lt;=TODAY()-AO178,AV178="Persuasivo")),3,"")))</f>
        <v/>
      </c>
      <c r="AX177" s="96" t="n"/>
      <c r="AY177" s="239">
        <f>IF(AU178=BA178,AY178,AY178&amp;" → "&amp;TEXT(AZ178,"dd/mm/aaaa")&amp;".- "&amp;AU178)</f>
        <v/>
      </c>
      <c r="AZ177" s="237">
        <f>IF(AU178=BA178,AZ178,NOW())</f>
        <v/>
      </c>
      <c r="BA177" s="242">
        <f>IF(AU178=BA178,BA178,AU178)</f>
        <v/>
      </c>
      <c r="BB177" s="245">
        <f>IF(AT178=BD178,BB178,BB178&amp;" → "&amp;TEXT(BC178,"dd/mm/aaaa")&amp;".- "&amp;AT178)</f>
        <v/>
      </c>
      <c r="BC177" s="247">
        <f>IF(AX178=BD178,BC178,NOW())</f>
        <v/>
      </c>
      <c r="BD177" s="246">
        <f>IF(AT178=BD178,BD178,AT178)</f>
        <v/>
      </c>
    </row>
    <row r="178">
      <c r="A178" s="82" t="inlineStr">
        <is>
          <t>0178-2026</t>
        </is>
      </c>
      <c r="B178" s="99" t="n">
        <v>11322</v>
      </c>
      <c r="C178" s="124" t="inlineStr">
        <is>
          <t>Anonimo</t>
        </is>
      </c>
      <c r="D178" s="82" t="n"/>
      <c r="E178" s="82" t="n"/>
      <c r="F178" s="82" t="n"/>
      <c r="G178" s="82" t="n"/>
      <c r="H178" s="82" t="n"/>
      <c r="I178" s="82" t="n"/>
      <c r="J178" s="82" t="n"/>
      <c r="K178" s="82" t="n"/>
      <c r="L178" s="82" t="n"/>
      <c r="M178" s="82" t="n"/>
      <c r="N178" s="76">
        <f>CONCATENATE(D179," ",E179," ",F179," ",G179," ",H179," ",I179, " ",J179, " ",K179," ",L179," ",M179)</f>
        <v/>
      </c>
      <c r="O178" s="82" t="n"/>
      <c r="P178" s="94" t="n"/>
      <c r="Q178" s="94" t="n"/>
      <c r="R178" s="82" t="inlineStr">
        <is>
          <t>Por determinar</t>
        </is>
      </c>
      <c r="S178" s="126" t="inlineStr">
        <is>
          <t>KR</t>
        </is>
      </c>
      <c r="T178" s="127" t="n">
        <v>40</v>
      </c>
      <c r="U178" s="82" t="inlineStr">
        <is>
          <t>B</t>
        </is>
      </c>
      <c r="V178" s="127" t="n"/>
      <c r="W178" s="127" t="n">
        <v>52</v>
      </c>
      <c r="X178" s="127" t="inlineStr">
        <is>
          <t>D</t>
        </is>
      </c>
      <c r="Y178" s="127" t="inlineStr">
        <is>
          <t>SUR</t>
        </is>
      </c>
      <c r="Z178" s="127" t="n">
        <v>105</v>
      </c>
      <c r="AA178" s="127" t="n"/>
      <c r="AB178" s="127" t="n"/>
      <c r="AC178" s="76">
        <f>CONCATENATE(S179," ",T179,U179," ",V179," ",W179," ",X179," ",Y179," ",Z179," ",AA179," ",AB179)</f>
        <v/>
      </c>
      <c r="AD178" s="76" t="n"/>
      <c r="AE178" s="76" t="n"/>
      <c r="AF178" s="76" t="n">
        <v>2915</v>
      </c>
      <c r="AG178" s="82" t="n"/>
      <c r="AH178" s="82" t="inlineStr">
        <is>
          <t>RESIDUOS SOLIDOS</t>
        </is>
      </c>
      <c r="AI178" s="82" t="inlineStr">
        <is>
          <t>Disposición inadecuada de residuos sólidos en horas, dias y lugares no autorizados</t>
        </is>
      </c>
      <c r="AJ178" s="96" t="inlineStr">
        <is>
          <t>Loma del Barro</t>
        </is>
      </c>
      <c r="AK178" s="201">
        <f>VLOOKUP(AJ179,Hoja5!$H$1:$I$46,2,FALSE)</f>
        <v/>
      </c>
      <c r="AL178" s="92" t="n">
        <v>46076</v>
      </c>
      <c r="AM178" s="92" t="n">
        <v>46076</v>
      </c>
      <c r="AN178" s="101">
        <f>+AM179-AL179</f>
        <v/>
      </c>
      <c r="AO178" s="100" t="n">
        <v>46076</v>
      </c>
      <c r="AP178" s="101" t="inlineStr">
        <is>
          <t>Auto de archivo</t>
        </is>
      </c>
      <c r="AQ178" s="101" t="inlineStr">
        <is>
          <t>Juan Carlos Sánchez Vargas</t>
        </is>
      </c>
      <c r="AR178" s="227" t="n"/>
      <c r="AS178" s="119" t="n"/>
      <c r="AT178" s="124" t="inlineStr">
        <is>
          <t>Archivado</t>
        </is>
      </c>
      <c r="AU178" s="276" t="inlineStr">
        <is>
          <t>Jenifer Zapata Castro</t>
        </is>
      </c>
      <c r="AV178" s="82" t="n"/>
      <c r="AW178" s="102">
        <f>IF(OR(AND(TODAY()-AL179&lt;10,AV179="PQRS"),AND(TODAY()-AO179&lt;90,AV179="Persuasivo")),1,IF(AND(10&lt;=TODAY()-AL179,TODAY()-AL179&lt;15,AV179="PQRS"),2,IF(OR(AND(15&lt;=TODAY()-AL179,AV179="PQRS"),AND(90&lt;=TODAY()-AO179,AV179="Persuasivo")),3,"")))</f>
        <v/>
      </c>
      <c r="AX178" s="96" t="n"/>
      <c r="AY178" s="239">
        <f>IF(AU179=BA179,AY179,AY179&amp;" → "&amp;TEXT(AZ179,"dd/mm/aaaa")&amp;".- "&amp;AU179)</f>
        <v/>
      </c>
      <c r="AZ178" s="237">
        <f>IF(AU179=BA179,AZ179,NOW())</f>
        <v/>
      </c>
      <c r="BA178" s="242">
        <f>IF(AU179=BA179,BA179,AU179)</f>
        <v/>
      </c>
      <c r="BB178" s="245">
        <f>IF(AT179=BD179,BB179,BB179&amp;" → "&amp;TEXT(BC179,"dd/mm/aaaa")&amp;".- "&amp;AT179)</f>
        <v/>
      </c>
      <c r="BC178" s="247">
        <f>IF(AX179=BD179,BC179,NOW())</f>
        <v/>
      </c>
      <c r="BD178" s="246">
        <f>IF(AT179=BD179,BD179,AT179)</f>
        <v/>
      </c>
    </row>
    <row r="179" customFormat="1" s="121">
      <c r="A179" s="82" t="inlineStr">
        <is>
          <t>0179-2026</t>
        </is>
      </c>
      <c r="B179" s="99" t="n">
        <v>11362</v>
      </c>
      <c r="C179" s="124" t="inlineStr">
        <is>
          <t>Comunidad</t>
        </is>
      </c>
      <c r="D179" s="82" t="n"/>
      <c r="E179" s="82" t="n"/>
      <c r="F179" s="82" t="n"/>
      <c r="G179" s="82" t="n"/>
      <c r="H179" s="82" t="n"/>
      <c r="I179" s="82" t="n"/>
      <c r="J179" s="82" t="n"/>
      <c r="K179" s="82" t="n"/>
      <c r="L179" s="82" t="n"/>
      <c r="M179" s="82" t="n"/>
      <c r="N179" s="76">
        <f>CONCATENATE(D180," ",E180," ",F180," ",G180," ",H180," ",I180, " ",J180, " ",K180," ",L180," ",M180)</f>
        <v/>
      </c>
      <c r="O179" s="82" t="n"/>
      <c r="P179" s="82" t="n"/>
      <c r="Q179" s="82" t="n"/>
      <c r="R179" s="82" t="inlineStr">
        <is>
          <t>Yolanda Arredondo</t>
        </is>
      </c>
      <c r="S179" s="126" t="inlineStr">
        <is>
          <t>KR</t>
        </is>
      </c>
      <c r="T179" s="127" t="n">
        <v>46</v>
      </c>
      <c r="U179" s="127" t="inlineStr">
        <is>
          <t>A</t>
        </is>
      </c>
      <c r="V179" s="127" t="n"/>
      <c r="W179" s="127" t="n">
        <v>46</v>
      </c>
      <c r="X179" s="127" t="n"/>
      <c r="Y179" s="127" t="inlineStr">
        <is>
          <t>SUR</t>
        </is>
      </c>
      <c r="Z179" s="127" t="n">
        <v>39</v>
      </c>
      <c r="AA179" s="127" t="n"/>
      <c r="AB179" s="127" t="n"/>
      <c r="AC179" s="76">
        <f>CONCATENATE(S180," ",T180,U180," ",V180," ",W180," ",X180," ",Y180," ",Z180," ",AA180," ",AB180)</f>
        <v/>
      </c>
      <c r="AD179" s="76" t="n"/>
      <c r="AE179" s="82" t="n">
        <v>3012617704</v>
      </c>
      <c r="AF179" s="82" t="n"/>
      <c r="AG179" s="82" t="n"/>
      <c r="AH179" s="82" t="inlineStr">
        <is>
          <t>RESIDUOS SOLIDOS</t>
        </is>
      </c>
      <c r="AI179" s="82" t="inlineStr">
        <is>
          <t>Disposición inadecuada de residuos sólidos en horas, dias y lugares no autorizados</t>
        </is>
      </c>
      <c r="AJ179" s="96" t="inlineStr">
        <is>
          <t>Primavera</t>
        </is>
      </c>
      <c r="AK179" s="201">
        <f>VLOOKUP(AJ180,Hoja5!$H$1:$I$46,2,FALSE)</f>
        <v/>
      </c>
      <c r="AL179" s="92" t="n">
        <v>46076</v>
      </c>
      <c r="AM179" s="92" t="n">
        <v>46065</v>
      </c>
      <c r="AN179" s="101">
        <f>+AM180-AL180</f>
        <v/>
      </c>
      <c r="AO179" s="100" t="n">
        <v>46065</v>
      </c>
      <c r="AP179" s="101" t="inlineStr">
        <is>
          <t>Auto de archivo</t>
        </is>
      </c>
      <c r="AQ179" s="101" t="inlineStr">
        <is>
          <t>Juan Carlos Sánchez Vargas</t>
        </is>
      </c>
      <c r="AR179" s="227" t="n"/>
      <c r="AS179" s="119" t="n"/>
      <c r="AT179" s="124" t="inlineStr">
        <is>
          <t>Archivado</t>
        </is>
      </c>
      <c r="AU179" s="276" t="inlineStr">
        <is>
          <t>Jenifer Zapata Castro</t>
        </is>
      </c>
      <c r="AV179" s="82" t="n"/>
      <c r="AW179" s="102">
        <f>IF(OR(AND(TODAY()-AL180&lt;10,AV180="PQRS"),AND(TODAY()-AO180&lt;90,AV180="Persuasivo")),1,IF(AND(10&lt;=TODAY()-AL180,TODAY()-AL180&lt;15,AV180="PQRS"),2,IF(OR(AND(15&lt;=TODAY()-AL180,AV180="PQRS"),AND(90&lt;=TODAY()-AO180,AV180="Persuasivo")),3,"")))</f>
        <v/>
      </c>
      <c r="AX179" s="96" t="n"/>
      <c r="AY179" s="239">
        <f>IF(AU180=BA180,AY180,AY180&amp;" → "&amp;TEXT(AZ180,"dd/mm/aaaa")&amp;".- "&amp;AU180)</f>
        <v/>
      </c>
      <c r="AZ179" s="237">
        <f>IF(AU180=BA180,AZ180,NOW())</f>
        <v/>
      </c>
      <c r="BA179" s="242">
        <f>IF(AU180=BA180,BA180,AU180)</f>
        <v/>
      </c>
      <c r="BB179" s="245">
        <f>IF(AT180=BD180,BB180,BB180&amp;" → "&amp;TEXT(BC180,"dd/mm/aaaa")&amp;".- "&amp;AT180)</f>
        <v/>
      </c>
      <c r="BC179" s="247">
        <f>IF(AX180=BD180,BC180,NOW())</f>
        <v/>
      </c>
      <c r="BD179" s="246">
        <f>IF(AT180=BD180,BD180,AT180)</f>
        <v/>
      </c>
    </row>
    <row r="180" customFormat="1" s="121">
      <c r="A180" s="82" t="inlineStr">
        <is>
          <t>0180-2026</t>
        </is>
      </c>
      <c r="B180" s="99" t="n">
        <v>11323</v>
      </c>
      <c r="C180" s="124" t="inlineStr">
        <is>
          <t>Anonimo</t>
        </is>
      </c>
      <c r="D180" s="82" t="n"/>
      <c r="E180" s="82" t="n"/>
      <c r="F180" s="82" t="n"/>
      <c r="G180" s="82" t="n"/>
      <c r="H180" s="82" t="n"/>
      <c r="I180" s="82" t="n"/>
      <c r="J180" s="82" t="n"/>
      <c r="K180" s="82" t="n"/>
      <c r="L180" s="82" t="n"/>
      <c r="M180" s="82" t="n"/>
      <c r="N180" s="76">
        <f>CONCATENATE(D181," ",E181," ",F181," ",G181," ",H181," ",I181, " ",J181, " ",K181," ",L181," ",M181)</f>
        <v/>
      </c>
      <c r="O180" s="82" t="n"/>
      <c r="P180" s="82" t="n"/>
      <c r="Q180" s="82" t="n"/>
      <c r="R180" s="82" t="inlineStr">
        <is>
          <t>Juan Plantas</t>
        </is>
      </c>
      <c r="S180" s="126" t="inlineStr">
        <is>
          <t>CL</t>
        </is>
      </c>
      <c r="T180" s="127" t="n">
        <v>36</v>
      </c>
      <c r="U180" s="127" t="inlineStr">
        <is>
          <t>D</t>
        </is>
      </c>
      <c r="V180" s="127" t="inlineStr">
        <is>
          <t>SUR</t>
        </is>
      </c>
      <c r="W180" s="127" t="n">
        <v>25</v>
      </c>
      <c r="X180" s="127" t="inlineStr">
        <is>
          <t>B</t>
        </is>
      </c>
      <c r="Y180" s="127" t="n"/>
      <c r="Z180" s="127" t="n">
        <v>6</v>
      </c>
      <c r="AA180" s="127" t="n"/>
      <c r="AB180" s="127" t="n"/>
      <c r="AC180" s="76">
        <f>CONCATENATE(S181," ",T181,U181," ",V181," ",W181," ",X181," ",Y181," ",Z181," ",AA181," ",AB181)</f>
        <v/>
      </c>
      <c r="AD180" s="76" t="n"/>
      <c r="AE180" s="82" t="n"/>
      <c r="AF180" s="82" t="n"/>
      <c r="AG180" s="82" t="n"/>
      <c r="AH180" s="82" t="inlineStr">
        <is>
          <t>HÍDRICO</t>
        </is>
      </c>
      <c r="AI180" s="82" t="inlineStr">
        <is>
          <t>Descarga inadecuada de aguas residuales o sin cumplimiento de requisitos</t>
        </is>
      </c>
      <c r="AJ180" s="96" t="inlineStr">
        <is>
          <t>El Escobero</t>
        </is>
      </c>
      <c r="AK180" s="201">
        <f>VLOOKUP(AJ181,Hoja5!$H$1:$I$46,2,FALSE)</f>
        <v/>
      </c>
      <c r="AL180" s="92" t="n">
        <v>46076</v>
      </c>
      <c r="AM180" s="92" t="n">
        <v>46081</v>
      </c>
      <c r="AN180" s="101">
        <f>+AM181-AL181</f>
        <v/>
      </c>
      <c r="AO180" s="100" t="n">
        <v>46081</v>
      </c>
      <c r="AP180" s="101" t="inlineStr">
        <is>
          <t>Visitas patrulleros</t>
        </is>
      </c>
      <c r="AQ180" s="101" t="inlineStr">
        <is>
          <t>Olver Puerta Garcia</t>
        </is>
      </c>
      <c r="AR180" s="227" t="n"/>
      <c r="AS180" s="119" t="n"/>
      <c r="AT180" s="124" t="inlineStr">
        <is>
          <t>Archivado</t>
        </is>
      </c>
      <c r="AU180" s="101" t="inlineStr">
        <is>
          <t>Jenifer Zapata Castro</t>
        </is>
      </c>
      <c r="AV180" s="82" t="n"/>
      <c r="AW180" s="102">
        <f>IF(OR(AND(TODAY()-AL181&lt;10,AV181="PQRS"),AND(TODAY()-AO181&lt;90,AV181="Persuasivo")),1,IF(AND(10&lt;=TODAY()-AL181,TODAY()-AL181&lt;15,AV181="PQRS"),2,IF(OR(AND(15&lt;=TODAY()-AL181,AV181="PQRS"),AND(90&lt;=TODAY()-AO181,AV181="Persuasivo")),3,"")))</f>
        <v/>
      </c>
      <c r="AX180" s="96" t="n"/>
      <c r="AY180" s="239">
        <f>IF(AU181=BA181,AY181,AY181&amp;" → "&amp;TEXT(AZ181,"dd/mm/aaaa")&amp;".- "&amp;AU181)</f>
        <v/>
      </c>
      <c r="AZ180" s="237">
        <f>IF(AU181=BA181,AZ181,NOW())</f>
        <v/>
      </c>
      <c r="BA180" s="242">
        <f>IF(AU181=BA181,BA181,AU181)</f>
        <v/>
      </c>
      <c r="BB180" s="245">
        <f>IF(AT181=BD181,BB181,BB181&amp;" → "&amp;TEXT(BC181,"dd/mm/aaaa")&amp;".- "&amp;AT181)</f>
        <v/>
      </c>
      <c r="BC180" s="247">
        <f>IF(AX181=BD181,BC181,NOW())</f>
        <v/>
      </c>
      <c r="BD180" s="246">
        <f>IF(AT181=BD181,BD181,AT181)</f>
        <v/>
      </c>
    </row>
    <row r="181" customFormat="1" s="121">
      <c r="A181" s="82" t="inlineStr">
        <is>
          <t>0181-2026</t>
        </is>
      </c>
      <c r="B181" s="99" t="n">
        <v>11644</v>
      </c>
      <c r="C181" s="124" t="inlineStr">
        <is>
          <t>Comunidad</t>
        </is>
      </c>
      <c r="D181" s="82" t="n"/>
      <c r="E181" s="82" t="n"/>
      <c r="F181" s="82" t="n"/>
      <c r="G181" s="82" t="n"/>
      <c r="H181" s="82" t="n"/>
      <c r="I181" s="82" t="n"/>
      <c r="J181" s="82" t="n"/>
      <c r="K181" s="82" t="n"/>
      <c r="L181" s="82" t="n"/>
      <c r="M181" s="82" t="n"/>
      <c r="N181" s="76">
        <f>CONCATENATE(D182," ",E182," ",F182," ",G182," ",H182," ",I182, " ",J182, " ",K182," ",L182," ",M182)</f>
        <v/>
      </c>
      <c r="O181" s="70" t="n"/>
      <c r="P181" s="82" t="n"/>
      <c r="Q181" s="82" t="n"/>
      <c r="R181" s="82" t="inlineStr">
        <is>
          <t>Gloria Restrepo</t>
        </is>
      </c>
      <c r="S181" s="126" t="inlineStr">
        <is>
          <t>KR</t>
        </is>
      </c>
      <c r="T181" s="127" t="n">
        <v>41</v>
      </c>
      <c r="U181" s="127" t="inlineStr">
        <is>
          <t>A</t>
        </is>
      </c>
      <c r="V181" s="127" t="inlineStr">
        <is>
          <t>SUR</t>
        </is>
      </c>
      <c r="W181" s="127" t="n">
        <v>45</v>
      </c>
      <c r="X181" s="127" t="inlineStr">
        <is>
          <t>C</t>
        </is>
      </c>
      <c r="Y181" s="127" t="n"/>
      <c r="Z181" s="127" t="n">
        <v>64</v>
      </c>
      <c r="AA181" s="127" t="n"/>
      <c r="AB181" s="127" t="n"/>
      <c r="AC181" s="76">
        <f>CONCATENATE(S182," ",T182,U182," ",V182," ",W182," ",X182," ",Y182," ",Z182," ",AA182," ",AB182)</f>
        <v/>
      </c>
      <c r="AD181" s="76" t="n"/>
      <c r="AE181" s="82" t="n"/>
      <c r="AF181" s="82" t="n"/>
      <c r="AG181" s="82" t="n"/>
      <c r="AH181" s="82" t="inlineStr">
        <is>
          <t>FLORA</t>
        </is>
      </c>
      <c r="AI181" s="82" t="inlineStr">
        <is>
          <t>Afectación a individuos arboreos</t>
        </is>
      </c>
      <c r="AJ181" s="96" t="inlineStr">
        <is>
          <t>La Paz</t>
        </is>
      </c>
      <c r="AK181" s="201">
        <f>VLOOKUP(AJ182,Hoja5!$H$1:$I$46,2,FALSE)</f>
        <v/>
      </c>
      <c r="AL181" s="92" t="n">
        <v>46076</v>
      </c>
      <c r="AM181" s="92" t="n">
        <v>46069</v>
      </c>
      <c r="AN181" s="101">
        <f>+AM182-AL182</f>
        <v/>
      </c>
      <c r="AO181" s="100" t="n">
        <v>46076</v>
      </c>
      <c r="AP181" s="101" t="inlineStr">
        <is>
          <t>Auto de archivo</t>
        </is>
      </c>
      <c r="AQ181" s="101" t="inlineStr">
        <is>
          <t>Juan Carlos Sánchez Vargas</t>
        </is>
      </c>
      <c r="AR181" s="227" t="n"/>
      <c r="AS181" s="119" t="n"/>
      <c r="AT181" s="124" t="inlineStr">
        <is>
          <t>Archivado</t>
        </is>
      </c>
      <c r="AU181" s="276" t="inlineStr">
        <is>
          <t>Jenifer Zapata Castro</t>
        </is>
      </c>
      <c r="AV181" s="82" t="n"/>
      <c r="AW181" s="102">
        <f>IF(OR(AND(TODAY()-AL182&lt;10,AV182="PQRS"),AND(TODAY()-AO182&lt;90,AV182="Persuasivo")),1,IF(AND(10&lt;=TODAY()-AL182,TODAY()-AL182&lt;15,AV182="PQRS"),2,IF(OR(AND(15&lt;=TODAY()-AL182,AV182="PQRS"),AND(90&lt;=TODAY()-AO182,AV182="Persuasivo")),3,"")))</f>
        <v/>
      </c>
      <c r="AX181" s="96" t="n"/>
      <c r="AY181" s="239">
        <f>IF(AU182=BA182,AY182,AY182&amp;" → "&amp;TEXT(AZ182,"dd/mm/aaaa")&amp;".- "&amp;AU182)</f>
        <v/>
      </c>
      <c r="AZ181" s="237">
        <f>IF(AU182=BA182,AZ182,NOW())</f>
        <v/>
      </c>
      <c r="BA181" s="242">
        <f>IF(AU182=BA182,BA182,AU182)</f>
        <v/>
      </c>
      <c r="BB181" s="245">
        <f>IF(AT182=BD182,BB182,BB182&amp;" → "&amp;TEXT(BC182,"dd/mm/aaaa")&amp;".- "&amp;AT182)</f>
        <v/>
      </c>
      <c r="BC181" s="247">
        <f>IF(AX182=BD182,BC182,NOW())</f>
        <v/>
      </c>
      <c r="BD181" s="246">
        <f>IF(AT182=BD182,BD182,AT182)</f>
        <v/>
      </c>
    </row>
    <row r="182" customFormat="1" s="121">
      <c r="A182" s="82" t="inlineStr">
        <is>
          <t>0182-2026</t>
        </is>
      </c>
      <c r="B182" s="82" t="n">
        <v>12548</v>
      </c>
      <c r="C182" s="124" t="inlineStr">
        <is>
          <t>Adriana Montoya</t>
        </is>
      </c>
      <c r="D182" s="82" t="inlineStr">
        <is>
          <t>CL</t>
        </is>
      </c>
      <c r="E182" s="82" t="n">
        <v>21</v>
      </c>
      <c r="F182" s="82" t="n"/>
      <c r="G182" s="82" t="inlineStr">
        <is>
          <t>SUR</t>
        </is>
      </c>
      <c r="H182" s="82" t="n">
        <v>41</v>
      </c>
      <c r="I182" s="82" t="n"/>
      <c r="J182" s="82" t="n"/>
      <c r="K182" s="82" t="n">
        <v>117</v>
      </c>
      <c r="L182" s="82" t="n"/>
      <c r="M182" s="82" t="n"/>
      <c r="N182" s="76">
        <f>CONCATENATE(D183," ",E183," ",F183," ",G183," ",H183," ",I183, " ",J183, " ",K183," ",L183," ",M183)</f>
        <v/>
      </c>
      <c r="O182" s="82" t="n">
        <v>43037205</v>
      </c>
      <c r="P182" s="82" t="n">
        <v>3003344461</v>
      </c>
      <c r="Q182" s="82" t="n"/>
      <c r="R182" s="82" t="inlineStr">
        <is>
          <t>Admon de la unidad</t>
        </is>
      </c>
      <c r="S182" s="126" t="inlineStr">
        <is>
          <t>CL</t>
        </is>
      </c>
      <c r="T182" s="169" t="n">
        <v>21</v>
      </c>
      <c r="U182" s="127" t="n"/>
      <c r="V182" s="127" t="inlineStr">
        <is>
          <t>SUR</t>
        </is>
      </c>
      <c r="W182" s="127" t="n">
        <v>41</v>
      </c>
      <c r="X182" s="127" t="n"/>
      <c r="Y182" s="127" t="n"/>
      <c r="Z182" s="127" t="n">
        <v>117</v>
      </c>
      <c r="AA182" s="127" t="n"/>
      <c r="AB182" s="127" t="n"/>
      <c r="AC182" s="76">
        <f>CONCATENATE(S183," ",T183,U183," ",V183," ",W183," ",X183," ",Y183," ",Z183," ",AA183," ",AB183)</f>
        <v/>
      </c>
      <c r="AD182" s="76" t="n"/>
      <c r="AE182" s="82" t="n"/>
      <c r="AF182" s="82" t="n"/>
      <c r="AG182" s="82" t="n"/>
      <c r="AH182" s="82" t="inlineStr">
        <is>
          <t>FLORA</t>
        </is>
      </c>
      <c r="AI182" s="82" t="inlineStr">
        <is>
          <t xml:space="preserve">Aprovechamiento forestal sin permisos </t>
        </is>
      </c>
      <c r="AJ182" s="96" t="inlineStr">
        <is>
          <t>Zuñiga</t>
        </is>
      </c>
      <c r="AK182" s="201">
        <f>VLOOKUP(AJ183,Hoja5!$H$1:$I$46,2,FALSE)</f>
        <v/>
      </c>
      <c r="AL182" s="92" t="n">
        <v>46078</v>
      </c>
      <c r="AM182" s="92" t="n">
        <v>46097</v>
      </c>
      <c r="AN182" s="101">
        <f>+AM183-AL183</f>
        <v/>
      </c>
      <c r="AO182" s="100" t="n">
        <v>46121</v>
      </c>
      <c r="AP182" s="101" t="inlineStr">
        <is>
          <t>Informe técnico</t>
        </is>
      </c>
      <c r="AQ182" s="101" t="inlineStr">
        <is>
          <t>Laura Bautista Barroso</t>
        </is>
      </c>
      <c r="AR182" s="227" t="n"/>
      <c r="AS182" s="119" t="inlineStr">
        <is>
          <t>Alexandra Uribe Alzate</t>
        </is>
      </c>
      <c r="AT182" s="124" t="inlineStr">
        <is>
          <t xml:space="preserve">Auto de inicio </t>
        </is>
      </c>
      <c r="AU182" s="101" t="inlineStr">
        <is>
          <t>Alexandra Uribe Alzate</t>
        </is>
      </c>
      <c r="AV182" s="82" t="n"/>
      <c r="AW182" s="102">
        <f>IF(OR(AND(TODAY()-AL183&lt;10,AV183="PQRS"),AND(TODAY()-AO183&lt;90,AV183="Persuasivo")),1,IF(AND(10&lt;=TODAY()-AL183,TODAY()-AL183&lt;15,AV183="PQRS"),2,IF(OR(AND(15&lt;=TODAY()-AL183,AV183="PQRS"),AND(90&lt;=TODAY()-AO183,AV183="Persuasivo")),3,"")))</f>
        <v/>
      </c>
      <c r="AX182" s="96" t="n"/>
      <c r="AY182" s="239">
        <f>IF(AU183=BA183,AY183,AY183&amp;" → "&amp;TEXT(AZ183,"dd/mm/aaaa")&amp;".- "&amp;AU183)</f>
        <v/>
      </c>
      <c r="AZ182" s="237">
        <f>IF(AU183=BA183,AZ183,NOW())</f>
        <v/>
      </c>
      <c r="BA182" s="242">
        <f>IF(AU183=BA183,BA183,AU183)</f>
        <v/>
      </c>
      <c r="BB182" s="245">
        <f>IF(AT183=BD183,BB183,BB183&amp;" → "&amp;TEXT(BC183,"dd/mm/aaaa")&amp;".- "&amp;AT183)</f>
        <v/>
      </c>
      <c r="BC182" s="247">
        <f>IF(AX183=BD183,BC183,NOW())</f>
        <v/>
      </c>
      <c r="BD182" s="246">
        <f>IF(AT183=BD183,BD183,AT183)</f>
        <v/>
      </c>
    </row>
    <row r="183" customFormat="1" s="121">
      <c r="A183" s="82" t="inlineStr">
        <is>
          <t>0183-2026</t>
        </is>
      </c>
      <c r="B183" s="99" t="n">
        <v>11034</v>
      </c>
      <c r="C183" s="124" t="inlineStr">
        <is>
          <t>Edison Jabier Beltran Rincon-tupac</t>
        </is>
      </c>
      <c r="D183" s="82" t="inlineStr">
        <is>
          <t>CL</t>
        </is>
      </c>
      <c r="E183" s="82" t="n">
        <v>40</v>
      </c>
      <c r="F183" s="82" t="inlineStr">
        <is>
          <t>A</t>
        </is>
      </c>
      <c r="G183" s="82" t="inlineStr">
        <is>
          <t>SUR</t>
        </is>
      </c>
      <c r="H183" s="82" t="n">
        <v>45</v>
      </c>
      <c r="I183" s="82" t="inlineStr">
        <is>
          <t>H</t>
        </is>
      </c>
      <c r="J183" s="82" t="n"/>
      <c r="K183" s="82" t="n">
        <v>37</v>
      </c>
      <c r="L183" s="82" t="n"/>
      <c r="M183" s="82" t="n"/>
      <c r="N183" s="76">
        <f>CONCATENATE(D184," ",E184," ",F184," ",G184," ",H184," ",I184, " ",J184, " ",K184," ",L184," ",M184)</f>
        <v/>
      </c>
      <c r="O183" s="82" t="n">
        <v>1054120589</v>
      </c>
      <c r="P183" s="82" t="n">
        <v>1054120589</v>
      </c>
      <c r="Q183" s="82" t="n"/>
      <c r="R183" s="82" t="n"/>
      <c r="S183" s="126" t="n"/>
      <c r="T183" s="127" t="n"/>
      <c r="U183" s="127" t="n"/>
      <c r="V183" s="127" t="n"/>
      <c r="W183" s="127" t="n"/>
      <c r="X183" s="127" t="n"/>
      <c r="Y183" s="127" t="n"/>
      <c r="Z183" s="127" t="n"/>
      <c r="AA183" s="127" t="n"/>
      <c r="AB183" s="127" t="n"/>
      <c r="AC183" s="76">
        <f>CONCATENATE(S184," ",T184,U184," ",V184," ",W184," ",X184," ",Y184," ",Z184," ",AA184," ",AB184)</f>
        <v/>
      </c>
      <c r="AD183" s="76" t="n"/>
      <c r="AE183" s="82" t="n"/>
      <c r="AF183" s="82" t="n"/>
      <c r="AG183" s="82" t="n"/>
      <c r="AH183" s="82" t="inlineStr">
        <is>
          <t>FAUNA DOMÉSTICA</t>
        </is>
      </c>
      <c r="AI183" s="82" t="inlineStr">
        <is>
          <t xml:space="preserve">Permiso de tenencia de caninos de manejo especial </t>
        </is>
      </c>
      <c r="AJ183" s="96" t="inlineStr">
        <is>
          <t>Uribe Angel</t>
        </is>
      </c>
      <c r="AK183" s="201">
        <f>VLOOKUP(AJ184,Hoja5!$H$1:$I$46,2,FALSE)</f>
        <v/>
      </c>
      <c r="AL183" s="92" t="n">
        <v>46073</v>
      </c>
      <c r="AM183" s="92" t="n">
        <v>46086</v>
      </c>
      <c r="AN183" s="101">
        <f>+AM184-AL184</f>
        <v/>
      </c>
      <c r="AO183" s="100" t="n">
        <v>46087</v>
      </c>
      <c r="AP183" s="82" t="inlineStr">
        <is>
          <t>Orden de policía</t>
        </is>
      </c>
      <c r="AQ183" s="94" t="inlineStr">
        <is>
          <t>Juan  Muñoz Guerra</t>
        </is>
      </c>
      <c r="AR183" s="227" t="n"/>
      <c r="AS183" s="119" t="inlineStr">
        <is>
          <t>Juan  Muñoz Guerra</t>
        </is>
      </c>
      <c r="AT183" s="124" t="inlineStr">
        <is>
          <t>Archivado</t>
        </is>
      </c>
      <c r="AU183" s="276" t="inlineStr">
        <is>
          <t>Jenifer Zapata Castro</t>
        </is>
      </c>
      <c r="AV183" s="82" t="n"/>
      <c r="AW183" s="102">
        <f>IF(OR(AND(TODAY()-AL184&lt;10,AV184="PQRS"),AND(TODAY()-AO184&lt;90,AV184="Persuasivo")),1,IF(AND(10&lt;=TODAY()-AL184,TODAY()-AL184&lt;15,AV184="PQRS"),2,IF(OR(AND(15&lt;=TODAY()-AL184,AV184="PQRS"),AND(90&lt;=TODAY()-AO184,AV184="Persuasivo")),3,"")))</f>
        <v/>
      </c>
      <c r="AX183" s="96" t="n"/>
      <c r="AY183" s="239">
        <f>IF(AU184=BA184,AY184,AY184&amp;" → "&amp;TEXT(AZ184,"dd/mm/aaaa")&amp;".- "&amp;AU184)</f>
        <v/>
      </c>
      <c r="AZ183" s="237">
        <f>IF(AU184=BA184,AZ184,NOW())</f>
        <v/>
      </c>
      <c r="BA183" s="242">
        <f>IF(AU184=BA184,BA184,AU184)</f>
        <v/>
      </c>
      <c r="BB183" s="245">
        <f>IF(AT184=BD184,BB184,BB184&amp;" → "&amp;TEXT(BC184,"dd/mm/aaaa")&amp;".- "&amp;AT184)</f>
        <v/>
      </c>
      <c r="BC183" s="247">
        <f>IF(AX184=BD184,BC184,NOW())</f>
        <v/>
      </c>
      <c r="BD183" s="246">
        <f>IF(AT184=BD184,BD184,AT184)</f>
        <v/>
      </c>
    </row>
    <row r="184" customFormat="1" s="121">
      <c r="A184" s="82" t="inlineStr">
        <is>
          <t>0184-2026</t>
        </is>
      </c>
      <c r="B184" s="99" t="n">
        <v>11035</v>
      </c>
      <c r="C184" s="124" t="inlineStr">
        <is>
          <t>Edison Jabier Beltran Rincon-Dante</t>
        </is>
      </c>
      <c r="D184" s="82" t="inlineStr">
        <is>
          <t>CL</t>
        </is>
      </c>
      <c r="E184" s="82" t="n">
        <v>40</v>
      </c>
      <c r="F184" s="82" t="inlineStr">
        <is>
          <t>A</t>
        </is>
      </c>
      <c r="G184" s="82" t="inlineStr">
        <is>
          <t>SUR</t>
        </is>
      </c>
      <c r="H184" s="82" t="n">
        <v>45</v>
      </c>
      <c r="I184" s="82" t="inlineStr">
        <is>
          <t>H</t>
        </is>
      </c>
      <c r="J184" s="82" t="n"/>
      <c r="K184" s="82" t="n">
        <v>37</v>
      </c>
      <c r="L184" s="82" t="n"/>
      <c r="M184" s="82" t="n"/>
      <c r="N184" s="76">
        <f>CONCATENATE(D185," ",E185," ",F185," ",G185," ",H185," ",I185, " ",J185, " ",K185," ",L185," ",M185)</f>
        <v/>
      </c>
      <c r="O184" s="82" t="n">
        <v>1054120589</v>
      </c>
      <c r="P184" s="82" t="n">
        <v>1054120589</v>
      </c>
      <c r="Q184" s="82" t="n"/>
      <c r="R184" s="82" t="inlineStr">
        <is>
          <t>Por determinar</t>
        </is>
      </c>
      <c r="S184" s="126" t="n"/>
      <c r="T184" s="127" t="n"/>
      <c r="U184" s="127" t="n"/>
      <c r="V184" s="127" t="n"/>
      <c r="W184" s="127" t="n"/>
      <c r="X184" s="127" t="n"/>
      <c r="Y184" s="127" t="n"/>
      <c r="Z184" s="127" t="n"/>
      <c r="AA184" s="127" t="n"/>
      <c r="AB184" s="127" t="n"/>
      <c r="AC184" s="76">
        <f>CONCATENATE(S185," ",T185,U185," ",V185," ",W185," ",X185," ",Y185," ",Z185," ",AA185," ",AB185)</f>
        <v/>
      </c>
      <c r="AD184" s="76" t="n"/>
      <c r="AE184" s="82" t="n"/>
      <c r="AF184" s="82" t="n"/>
      <c r="AG184" s="82" t="n"/>
      <c r="AH184" s="82" t="inlineStr">
        <is>
          <t>FAUNA DOMÉSTICA</t>
        </is>
      </c>
      <c r="AI184" s="82" t="inlineStr">
        <is>
          <t xml:space="preserve">Permiso de tenencia de caninos de manejo especial </t>
        </is>
      </c>
      <c r="AJ184" s="96" t="inlineStr">
        <is>
          <t>Uribe Angel</t>
        </is>
      </c>
      <c r="AK184" s="201">
        <f>VLOOKUP(AJ185,Hoja5!$H$1:$I$46,2,FALSE)</f>
        <v/>
      </c>
      <c r="AL184" s="92" t="n">
        <v>46073</v>
      </c>
      <c r="AM184" s="92" t="n">
        <v>46086</v>
      </c>
      <c r="AN184" s="101">
        <f>+AM185-AL185</f>
        <v/>
      </c>
      <c r="AO184" s="100" t="n">
        <v>46087</v>
      </c>
      <c r="AP184" s="82" t="inlineStr">
        <is>
          <t>Orden de policía</t>
        </is>
      </c>
      <c r="AQ184" s="94" t="inlineStr">
        <is>
          <t>Juan  Muñoz Guerra</t>
        </is>
      </c>
      <c r="AR184" s="227" t="n"/>
      <c r="AS184" s="119" t="inlineStr">
        <is>
          <t>Juan  Muñoz Guerra</t>
        </is>
      </c>
      <c r="AT184" s="124" t="inlineStr">
        <is>
          <t>Archivado</t>
        </is>
      </c>
      <c r="AU184" s="276" t="inlineStr">
        <is>
          <t>Jenifer Zapata Castro</t>
        </is>
      </c>
      <c r="AV184" s="82" t="n"/>
      <c r="AW184" s="102">
        <f>IF(OR(AND(TODAY()-AL185&lt;10,AV185="PQRS"),AND(TODAY()-AO185&lt;90,AV185="Persuasivo")),1,IF(AND(10&lt;=TODAY()-AL185,TODAY()-AL185&lt;15,AV185="PQRS"),2,IF(OR(AND(15&lt;=TODAY()-AL185,AV185="PQRS"),AND(90&lt;=TODAY()-AO185,AV185="Persuasivo")),3,"")))</f>
        <v/>
      </c>
      <c r="AX184" s="96" t="n"/>
      <c r="AY184" s="239">
        <f>IF(AU185=BA185,AY185,AY185&amp;" → "&amp;TEXT(AZ185,"dd/mm/aaaa")&amp;".- "&amp;AU185)</f>
        <v/>
      </c>
      <c r="AZ184" s="237">
        <f>IF(AU185=BA185,AZ185,NOW())</f>
        <v/>
      </c>
      <c r="BA184" s="242">
        <f>IF(AU185=BA185,BA185,AU185)</f>
        <v/>
      </c>
      <c r="BB184" s="245">
        <f>IF(AT185=BD185,BB185,BB185&amp;" → "&amp;TEXT(BC185,"dd/mm/aaaa")&amp;".- "&amp;AT185)</f>
        <v/>
      </c>
      <c r="BC184" s="247">
        <f>IF(AX185=BD185,BC185,NOW())</f>
        <v/>
      </c>
      <c r="BD184" s="246">
        <f>IF(AT185=BD185,BD185,AT185)</f>
        <v/>
      </c>
    </row>
    <row r="185" customFormat="1" s="121">
      <c r="A185" s="82" t="inlineStr">
        <is>
          <t>0185-2026</t>
        </is>
      </c>
      <c r="B185" s="99" t="n">
        <v>11038</v>
      </c>
      <c r="C185" s="124" t="inlineStr">
        <is>
          <t>Edison Jabier Beltran Rincon-Atila</t>
        </is>
      </c>
      <c r="D185" s="82" t="inlineStr">
        <is>
          <t>CL</t>
        </is>
      </c>
      <c r="E185" s="82" t="n">
        <v>40</v>
      </c>
      <c r="F185" s="82" t="inlineStr">
        <is>
          <t>A</t>
        </is>
      </c>
      <c r="G185" s="82" t="inlineStr">
        <is>
          <t>SUR</t>
        </is>
      </c>
      <c r="H185" s="82" t="n">
        <v>45</v>
      </c>
      <c r="I185" s="82" t="inlineStr">
        <is>
          <t>H</t>
        </is>
      </c>
      <c r="J185" s="82" t="n"/>
      <c r="K185" s="82" t="n">
        <v>37</v>
      </c>
      <c r="L185" s="82" t="n"/>
      <c r="M185" s="82" t="n"/>
      <c r="N185" s="76">
        <f>CONCATENATE(D186," ",E186," ",F186," ",G186," ",H186," ",I186, " ",J186, " ",K186," ",L186," ",M186)</f>
        <v/>
      </c>
      <c r="O185" s="82" t="n">
        <v>1054120589</v>
      </c>
      <c r="P185" s="82" t="n">
        <v>1054120589</v>
      </c>
      <c r="Q185" s="82" t="n"/>
      <c r="R185" s="82" t="inlineStr">
        <is>
          <t>Por determinar</t>
        </is>
      </c>
      <c r="S185" s="126" t="n"/>
      <c r="T185" s="127" t="n"/>
      <c r="U185" s="127" t="n"/>
      <c r="V185" s="127" t="n"/>
      <c r="W185" s="127" t="n"/>
      <c r="X185" s="127" t="n"/>
      <c r="Y185" s="127" t="n"/>
      <c r="Z185" s="127" t="n"/>
      <c r="AA185" s="127" t="n"/>
      <c r="AB185" s="127" t="n"/>
      <c r="AC185" s="76">
        <f>CONCATENATE(S186," ",T186,U186," ",V186," ",W186," ",X186," ",Y186," ",Z186," ",AA186," ",AB186)</f>
        <v/>
      </c>
      <c r="AD185" s="76" t="n"/>
      <c r="AE185" s="82" t="n"/>
      <c r="AF185" s="82" t="n"/>
      <c r="AG185" s="82" t="n"/>
      <c r="AH185" s="82" t="inlineStr">
        <is>
          <t>FAUNA DOMÉSTICA</t>
        </is>
      </c>
      <c r="AI185" s="82" t="inlineStr">
        <is>
          <t xml:space="preserve">Permiso de tenencia de caninos de manejo especial </t>
        </is>
      </c>
      <c r="AJ185" s="96" t="inlineStr">
        <is>
          <t>Uribe Angel</t>
        </is>
      </c>
      <c r="AK185" s="201">
        <f>VLOOKUP(AJ186,Hoja5!$H$1:$I$46,2,FALSE)</f>
        <v/>
      </c>
      <c r="AL185" s="92" t="n">
        <v>46073</v>
      </c>
      <c r="AM185" s="92" t="n">
        <v>46086</v>
      </c>
      <c r="AN185" s="101">
        <f>+AM186-AL186</f>
        <v/>
      </c>
      <c r="AO185" s="100" t="n">
        <v>46087</v>
      </c>
      <c r="AP185" s="82" t="inlineStr">
        <is>
          <t>Orden de policía</t>
        </is>
      </c>
      <c r="AQ185" s="94" t="inlineStr">
        <is>
          <t>Juan  Muñoz Guerra</t>
        </is>
      </c>
      <c r="AR185" s="227" t="n"/>
      <c r="AS185" s="119" t="inlineStr">
        <is>
          <t>Juan  Muñoz Guerra</t>
        </is>
      </c>
      <c r="AT185" s="124" t="inlineStr">
        <is>
          <t>Archivado</t>
        </is>
      </c>
      <c r="AU185" s="276" t="inlineStr">
        <is>
          <t>Jenifer Zapata Castro</t>
        </is>
      </c>
      <c r="AV185" s="82" t="n"/>
      <c r="AW185" s="102">
        <f>IF(OR(AND(TODAY()-AL186&lt;10,AV186="PQRS"),AND(TODAY()-AO186&lt;90,AV186="Persuasivo")),1,IF(AND(10&lt;=TODAY()-AL186,TODAY()-AL186&lt;15,AV186="PQRS"),2,IF(OR(AND(15&lt;=TODAY()-AL186,AV186="PQRS"),AND(90&lt;=TODAY()-AO186,AV186="Persuasivo")),3,"")))</f>
        <v/>
      </c>
      <c r="AX185" s="96" t="n"/>
      <c r="AY185" s="239">
        <f>IF(AU186=BA186,AY186,AY186&amp;" → "&amp;TEXT(AZ186,"dd/mm/aaaa")&amp;".- "&amp;AU186)</f>
        <v/>
      </c>
      <c r="AZ185" s="237">
        <f>IF(AU186=BA186,AZ186,NOW())</f>
        <v/>
      </c>
      <c r="BA185" s="242">
        <f>IF(AU186=BA186,BA186,AU186)</f>
        <v/>
      </c>
      <c r="BB185" s="245">
        <f>IF(AT186=BD186,BB186,BB186&amp;" → "&amp;TEXT(BC186,"dd/mm/aaaa")&amp;".- "&amp;AT186)</f>
        <v/>
      </c>
      <c r="BC185" s="247">
        <f>IF(AX186=BD186,BC186,NOW())</f>
        <v/>
      </c>
      <c r="BD185" s="246">
        <f>IF(AT186=BD186,BD186,AT186)</f>
        <v/>
      </c>
    </row>
    <row r="186" customFormat="1" s="121">
      <c r="A186" s="82" t="inlineStr">
        <is>
          <t>0186-2026</t>
        </is>
      </c>
      <c r="B186" s="99" t="n">
        <v>10846</v>
      </c>
      <c r="C186" s="124" t="inlineStr">
        <is>
          <t>Juliana Osorno-Akira</t>
        </is>
      </c>
      <c r="D186" s="82" t="inlineStr">
        <is>
          <t>KR</t>
        </is>
      </c>
      <c r="E186" s="82" t="n">
        <v>27</v>
      </c>
      <c r="F186" s="82" t="inlineStr">
        <is>
          <t>H</t>
        </is>
      </c>
      <c r="G186" s="82" t="n"/>
      <c r="H186" s="82" t="n">
        <v>35</v>
      </c>
      <c r="I186" s="82" t="n"/>
      <c r="J186" s="82" t="inlineStr">
        <is>
          <t>SUR</t>
        </is>
      </c>
      <c r="K186" s="82" t="n">
        <v>175</v>
      </c>
      <c r="L186" s="82" t="n"/>
      <c r="M186" s="82" t="n"/>
      <c r="N186" s="76">
        <f>CONCATENATE(D187," ",E187," ",F187," ",G187," ",H187," ",I187, " ",J187, " ",K187," ",L187," ",M187)</f>
        <v/>
      </c>
      <c r="O186" s="82" t="n">
        <v>1037042359</v>
      </c>
      <c r="P186" s="82" t="n">
        <v>3023550876</v>
      </c>
      <c r="Q186" s="82" t="n"/>
      <c r="R186" s="82" t="inlineStr">
        <is>
          <t>Por determinar</t>
        </is>
      </c>
      <c r="S186" s="126" t="n"/>
      <c r="T186" s="127" t="n"/>
      <c r="U186" s="127" t="n"/>
      <c r="V186" s="127" t="n"/>
      <c r="W186" s="127" t="n"/>
      <c r="X186" s="127" t="n"/>
      <c r="Y186" s="127" t="n"/>
      <c r="Z186" s="127" t="n"/>
      <c r="AA186" s="127" t="n"/>
      <c r="AB186" s="127" t="n"/>
      <c r="AC186" s="76">
        <f>CONCATENATE(S187," ",T187,U187," ",V187," ",W187," ",X187," ",Y187," ",Z187," ",AA187," ",AB187)</f>
        <v/>
      </c>
      <c r="AD186" s="76" t="n"/>
      <c r="AE186" s="82" t="n"/>
      <c r="AF186" s="82" t="n"/>
      <c r="AG186" s="82" t="n"/>
      <c r="AH186" s="82" t="inlineStr">
        <is>
          <t>FAUNA DOMÉSTICA</t>
        </is>
      </c>
      <c r="AI186" s="82" t="inlineStr">
        <is>
          <t xml:space="preserve">Permiso de tenencia de caninos de manejo especial </t>
        </is>
      </c>
      <c r="AJ186" s="96" t="inlineStr">
        <is>
          <t>El Esmeraldal</t>
        </is>
      </c>
      <c r="AK186" s="201">
        <f>VLOOKUP(AJ187,Hoja5!$H$1:$I$46,2,FALSE)</f>
        <v/>
      </c>
      <c r="AL186" s="92" t="n">
        <v>46072</v>
      </c>
      <c r="AM186" s="92" t="n">
        <v>46086</v>
      </c>
      <c r="AN186" s="101">
        <f>+AM187-AL187</f>
        <v/>
      </c>
      <c r="AO186" s="100" t="n">
        <v>46087</v>
      </c>
      <c r="AP186" s="82" t="inlineStr">
        <is>
          <t>Orden de policía</t>
        </is>
      </c>
      <c r="AQ186" s="94" t="inlineStr">
        <is>
          <t>Juan  Muñoz Guerra</t>
        </is>
      </c>
      <c r="AR186" s="227" t="n"/>
      <c r="AS186" s="119" t="inlineStr">
        <is>
          <t>Juan  Muñoz Guerra</t>
        </is>
      </c>
      <c r="AT186" s="124" t="inlineStr">
        <is>
          <t>Archivado</t>
        </is>
      </c>
      <c r="AU186" s="276" t="inlineStr">
        <is>
          <t>Jenifer Zapata Castro</t>
        </is>
      </c>
      <c r="AV186" s="82" t="n"/>
      <c r="AW186" s="102">
        <f>IF(OR(AND(TODAY()-AL187&lt;10,AV187="PQRS"),AND(TODAY()-AO187&lt;90,AV187="Persuasivo")),1,IF(AND(10&lt;=TODAY()-AL187,TODAY()-AL187&lt;15,AV187="PQRS"),2,IF(OR(AND(15&lt;=TODAY()-AL187,AV187="PQRS"),AND(90&lt;=TODAY()-AO187,AV187="Persuasivo")),3,"")))</f>
        <v/>
      </c>
      <c r="AX186" s="96" t="n"/>
      <c r="AY186" s="239">
        <f>IF(AU187=BA187,AY187,AY187&amp;" → "&amp;TEXT(AZ187,"dd/mm/aaaa")&amp;".- "&amp;AU187)</f>
        <v/>
      </c>
      <c r="AZ186" s="237">
        <f>IF(AU187=BA187,AZ187,NOW())</f>
        <v/>
      </c>
      <c r="BA186" s="242">
        <f>IF(AU187=BA187,BA187,AU187)</f>
        <v/>
      </c>
      <c r="BB186" s="245">
        <f>IF(AT187=BD187,BB187,BB187&amp;" → "&amp;TEXT(BC187,"dd/mm/aaaa")&amp;".- "&amp;AT187)</f>
        <v/>
      </c>
      <c r="BC186" s="247">
        <f>IF(AX187=BD187,BC187,NOW())</f>
        <v/>
      </c>
      <c r="BD186" s="246">
        <f>IF(AT187=BD187,BD187,AT187)</f>
        <v/>
      </c>
    </row>
    <row r="187">
      <c r="A187" s="82" t="inlineStr">
        <is>
          <t>0187-2026</t>
        </is>
      </c>
      <c r="B187" s="99" t="n">
        <v>10845</v>
      </c>
      <c r="C187" s="105" t="inlineStr">
        <is>
          <t>Beatriz Agudelo-Alana</t>
        </is>
      </c>
      <c r="D187" s="82" t="inlineStr">
        <is>
          <t>KR</t>
        </is>
      </c>
      <c r="E187" s="82" t="n">
        <v>27</v>
      </c>
      <c r="F187" s="82" t="inlineStr">
        <is>
          <t>H</t>
        </is>
      </c>
      <c r="G187" s="82" t="n"/>
      <c r="H187" s="82" t="n">
        <v>35</v>
      </c>
      <c r="I187" s="82" t="n"/>
      <c r="J187" s="82" t="inlineStr">
        <is>
          <t>SUR</t>
        </is>
      </c>
      <c r="K187" s="82" t="n">
        <v>175</v>
      </c>
      <c r="L187" s="82" t="n"/>
      <c r="M187" s="82" t="n"/>
      <c r="N187" s="76">
        <f>CONCATENATE(D188," ",E188," ",F188," ",G188," ",H188," ",I188, " ",J188, " ",K188," ",L188," ",M188)</f>
        <v/>
      </c>
      <c r="O187" s="82" t="n">
        <v>43734599</v>
      </c>
      <c r="P187" s="82" t="n">
        <v>3007829399</v>
      </c>
      <c r="Q187" s="82" t="n"/>
      <c r="R187" s="82" t="inlineStr">
        <is>
          <t>Por determinar</t>
        </is>
      </c>
      <c r="S187" s="126" t="n"/>
      <c r="T187" s="169" t="n"/>
      <c r="U187" s="127" t="n"/>
      <c r="V187" s="127" t="n"/>
      <c r="W187" s="127" t="n"/>
      <c r="X187" s="127" t="n"/>
      <c r="Y187" s="127" t="n"/>
      <c r="Z187" s="169" t="n"/>
      <c r="AA187" s="127" t="n"/>
      <c r="AB187" s="127" t="n"/>
      <c r="AC187" s="76">
        <f>CONCATENATE(S188," ",T188,U188," ",V188," ",W188," ",X188," ",Y188," ",Z188," ",AA188," ",AB188)</f>
        <v/>
      </c>
      <c r="AD187" s="76" t="n"/>
      <c r="AE187" s="82" t="n"/>
      <c r="AF187" s="82" t="n"/>
      <c r="AG187" s="82" t="n"/>
      <c r="AH187" s="82" t="inlineStr">
        <is>
          <t>FAUNA DOMÉSTICA</t>
        </is>
      </c>
      <c r="AI187" s="82" t="inlineStr">
        <is>
          <t xml:space="preserve">Permiso de tenencia de caninos de manejo especial </t>
        </is>
      </c>
      <c r="AJ187" s="96" t="inlineStr">
        <is>
          <t>El Esmeraldal</t>
        </is>
      </c>
      <c r="AK187" s="201">
        <f>VLOOKUP(AJ188,Hoja5!$H$1:$I$46,2,FALSE)</f>
        <v/>
      </c>
      <c r="AL187" s="92" t="n">
        <v>46072</v>
      </c>
      <c r="AM187" s="92" t="n">
        <v>46086</v>
      </c>
      <c r="AN187" s="101">
        <f>+AM188-AL188</f>
        <v/>
      </c>
      <c r="AO187" s="100" t="n">
        <v>46087</v>
      </c>
      <c r="AP187" s="82" t="inlineStr">
        <is>
          <t>Orden de policía</t>
        </is>
      </c>
      <c r="AQ187" s="94" t="inlineStr">
        <is>
          <t>Juan  Muñoz Guerra</t>
        </is>
      </c>
      <c r="AR187" s="227" t="n"/>
      <c r="AS187" s="119" t="inlineStr">
        <is>
          <t>Juan  Muñoz Guerra</t>
        </is>
      </c>
      <c r="AT187" s="124" t="inlineStr">
        <is>
          <t>Archivado</t>
        </is>
      </c>
      <c r="AU187" s="276" t="inlineStr">
        <is>
          <t>Jenifer Zapata Castro</t>
        </is>
      </c>
      <c r="AV187" s="82" t="n"/>
      <c r="AW187" s="102">
        <f>IF(OR(AND(TODAY()-AL188&lt;10,AV188="PQRS"),AND(TODAY()-AO188&lt;90,AV188="Persuasivo")),1,IF(AND(10&lt;=TODAY()-AL188,TODAY()-AL188&lt;15,AV188="PQRS"),2,IF(OR(AND(15&lt;=TODAY()-AL188,AV188="PQRS"),AND(90&lt;=TODAY()-AO188,AV188="Persuasivo")),3,"")))</f>
        <v/>
      </c>
      <c r="AX187" s="96" t="n"/>
      <c r="AY187" s="239">
        <f>IF(AU188=BA188,AY188,AY188&amp;" → "&amp;TEXT(AZ188,"dd/mm/aaaa")&amp;".- "&amp;AU188)</f>
        <v/>
      </c>
      <c r="AZ187" s="237">
        <f>IF(AU188=BA188,AZ188,NOW())</f>
        <v/>
      </c>
      <c r="BA187" s="242">
        <f>IF(AU188=BA188,BA188,AU188)</f>
        <v/>
      </c>
      <c r="BB187" s="245">
        <f>IF(AT188=BD188,BB188,BB188&amp;" → "&amp;TEXT(BC188,"dd/mm/aaaa")&amp;".- "&amp;AT188)</f>
        <v/>
      </c>
      <c r="BC187" s="247">
        <f>IF(AX188=BD188,BC188,NOW())</f>
        <v/>
      </c>
      <c r="BD187" s="246">
        <f>IF(AT188=BD188,BD188,AT188)</f>
        <v/>
      </c>
    </row>
    <row r="188" customFormat="1" s="121">
      <c r="A188" s="82" t="inlineStr">
        <is>
          <t>0188-2026</t>
        </is>
      </c>
      <c r="B188" s="99" t="n">
        <v>11866</v>
      </c>
      <c r="C188" s="124" t="inlineStr">
        <is>
          <t>Mariana Bedoya-Enzo</t>
        </is>
      </c>
      <c r="D188" s="82" t="inlineStr">
        <is>
          <t>CL</t>
        </is>
      </c>
      <c r="E188" s="82" t="n">
        <v>27</v>
      </c>
      <c r="F188" s="82" t="inlineStr">
        <is>
          <t>D</t>
        </is>
      </c>
      <c r="G188" s="82" t="inlineStr">
        <is>
          <t>SUR</t>
        </is>
      </c>
      <c r="H188" s="82" t="n">
        <v>27</v>
      </c>
      <c r="I188" s="82" t="inlineStr">
        <is>
          <t>B</t>
        </is>
      </c>
      <c r="J188" s="82" t="n"/>
      <c r="K188" s="82" t="n">
        <v>101</v>
      </c>
      <c r="L188" s="82" t="n"/>
      <c r="M188" s="82" t="n"/>
      <c r="N188" s="76">
        <f>CONCATENATE(D189," ",E189," ",F189," ",G189," ",H189," ",I189, " ",J189, " ",K189," ",L189," ",M189)</f>
        <v/>
      </c>
      <c r="O188" s="82" t="n">
        <v>1034986826</v>
      </c>
      <c r="P188" s="82" t="n">
        <v>3116998039</v>
      </c>
      <c r="Q188" s="82" t="n"/>
      <c r="R188" s="82" t="inlineStr">
        <is>
          <t>Por determinar</t>
        </is>
      </c>
      <c r="S188" s="126" t="n"/>
      <c r="T188" s="127" t="n"/>
      <c r="U188" s="127" t="n"/>
      <c r="V188" s="127" t="n"/>
      <c r="W188" s="127" t="n"/>
      <c r="X188" s="127" t="n"/>
      <c r="Y188" s="127" t="n"/>
      <c r="Z188" s="127" t="n"/>
      <c r="AA188" s="169" t="n"/>
      <c r="AB188" s="127" t="n"/>
      <c r="AC188" s="76">
        <f>CONCATENATE(S189," ",T189,U189," ",V189," ",W189," ",X189," ",Y189," ",Z189," ",AA189," ",AB189)</f>
        <v/>
      </c>
      <c r="AD188" s="76" t="n"/>
      <c r="AE188" s="82" t="n"/>
      <c r="AF188" s="82" t="n"/>
      <c r="AG188" s="82" t="n"/>
      <c r="AH188" s="82" t="inlineStr">
        <is>
          <t>FAUNA DOMÉSTICA</t>
        </is>
      </c>
      <c r="AI188" s="82" t="inlineStr">
        <is>
          <t xml:space="preserve">Permiso de tenencia de caninos de manejo especial </t>
        </is>
      </c>
      <c r="AJ188" s="96" t="inlineStr">
        <is>
          <t>El Escobero</t>
        </is>
      </c>
      <c r="AK188" s="201">
        <f>VLOOKUP(AJ189,Hoja5!$H$1:$I$46,2,FALSE)</f>
        <v/>
      </c>
      <c r="AL188" s="92" t="n">
        <v>46077</v>
      </c>
      <c r="AM188" s="92" t="n">
        <v>46086</v>
      </c>
      <c r="AN188" s="101">
        <f>+AM189-AL189</f>
        <v/>
      </c>
      <c r="AO188" s="100" t="n">
        <v>46087</v>
      </c>
      <c r="AP188" s="82" t="inlineStr">
        <is>
          <t>Orden de policía</t>
        </is>
      </c>
      <c r="AQ188" s="94" t="inlineStr">
        <is>
          <t>Juan  Muñoz Guerra</t>
        </is>
      </c>
      <c r="AR188" s="227" t="n"/>
      <c r="AS188" s="119" t="inlineStr">
        <is>
          <t>Juan  Muñoz Guerra</t>
        </is>
      </c>
      <c r="AT188" s="124" t="inlineStr">
        <is>
          <t>Archivado</t>
        </is>
      </c>
      <c r="AU188" s="276" t="inlineStr">
        <is>
          <t>Jenifer Zapata Castro</t>
        </is>
      </c>
      <c r="AV188" s="82" t="n"/>
      <c r="AW188" s="102">
        <f>IF(OR(AND(TODAY()-AL189&lt;10,AV189="PQRS"),AND(TODAY()-AO189&lt;90,AV189="Persuasivo")),1,IF(AND(10&lt;=TODAY()-AL189,TODAY()-AL189&lt;15,AV189="PQRS"),2,IF(OR(AND(15&lt;=TODAY()-AL189,AV189="PQRS"),AND(90&lt;=TODAY()-AO189,AV189="Persuasivo")),3,"")))</f>
        <v/>
      </c>
      <c r="AX188" s="96" t="n"/>
      <c r="AY188" s="239">
        <f>IF(AU189=BA189,AY189,AY189&amp;" → "&amp;TEXT(AZ189,"dd/mm/aaaa")&amp;".- "&amp;AU189)</f>
        <v/>
      </c>
      <c r="AZ188" s="237">
        <f>IF(AU189=BA189,AZ189,NOW())</f>
        <v/>
      </c>
      <c r="BA188" s="242">
        <f>IF(AU189=BA189,BA189,AU189)</f>
        <v/>
      </c>
      <c r="BB188" s="245">
        <f>IF(AT189=BD189,BB189,BB189&amp;" → "&amp;TEXT(BC189,"dd/mm/aaaa")&amp;".- "&amp;AT189)</f>
        <v/>
      </c>
      <c r="BC188" s="247">
        <f>IF(AX189=BD189,BC189,NOW())</f>
        <v/>
      </c>
      <c r="BD188" s="246">
        <f>IF(AT189=BD189,BD189,AT189)</f>
        <v/>
      </c>
    </row>
    <row r="189" customFormat="1" s="121">
      <c r="A189" s="82" t="inlineStr">
        <is>
          <t>0189-2026</t>
        </is>
      </c>
      <c r="B189" s="99" t="inlineStr">
        <is>
          <t>0008853 - 000851</t>
        </is>
      </c>
      <c r="C189" s="124" t="inlineStr">
        <is>
          <t>Anonimo</t>
        </is>
      </c>
      <c r="D189" s="82" t="n"/>
      <c r="E189" s="82" t="n"/>
      <c r="F189" s="82" t="n"/>
      <c r="G189" s="82" t="n"/>
      <c r="H189" s="82" t="n"/>
      <c r="I189" s="82" t="n"/>
      <c r="J189" s="82" t="n"/>
      <c r="K189" s="82" t="n"/>
      <c r="L189" s="82" t="n"/>
      <c r="M189" s="82" t="n"/>
      <c r="N189" s="76">
        <f>CONCATENATE(D190," ",E190," ",F190," ",G190," ",H190," ",I190, " ",J190, " ",K190," ",L190," ",M190)</f>
        <v/>
      </c>
      <c r="O189" s="82" t="n"/>
      <c r="P189" s="82" t="n"/>
      <c r="Q189" s="82" t="n"/>
      <c r="R189" s="82" t="inlineStr">
        <is>
          <t>Por determinar</t>
        </is>
      </c>
      <c r="S189" s="126" t="inlineStr">
        <is>
          <t>CL</t>
        </is>
      </c>
      <c r="T189" s="127" t="n">
        <v>41</v>
      </c>
      <c r="U189" s="127" t="inlineStr">
        <is>
          <t>B</t>
        </is>
      </c>
      <c r="V189" s="127" t="inlineStr">
        <is>
          <t>SUR</t>
        </is>
      </c>
      <c r="W189" s="127" t="n">
        <v>25</v>
      </c>
      <c r="X189" s="127" t="n"/>
      <c r="Y189" s="127" t="n"/>
      <c r="Z189" s="127" t="n"/>
      <c r="AA189" s="127" t="n"/>
      <c r="AB189" s="127" t="n">
        <v>128</v>
      </c>
      <c r="AC189" s="76">
        <f>CONCATENATE(S190," ",T190,U190," ",V190," ",W190," ",X190," ",Y190," ",Z190," ",AA190," ",AB190)</f>
        <v/>
      </c>
      <c r="AD189" s="76" t="n"/>
      <c r="AE189" s="82" t="n"/>
      <c r="AF189" s="82" t="n"/>
      <c r="AG189" s="82" t="n"/>
      <c r="AH189" s="82" t="inlineStr">
        <is>
          <t>FAUNA DOMÉSTICA</t>
        </is>
      </c>
      <c r="AI189" s="82" t="inlineStr">
        <is>
          <t>Tenencia inadecuada de animales de compañía</t>
        </is>
      </c>
      <c r="AJ189" s="96" t="inlineStr">
        <is>
          <t xml:space="preserve">La Mina </t>
        </is>
      </c>
      <c r="AK189" s="201">
        <f>VLOOKUP(AJ190,Hoja5!$H$1:$I$46,2,FALSE)</f>
        <v/>
      </c>
      <c r="AL189" s="92" t="n">
        <v>46066</v>
      </c>
      <c r="AM189" s="92" t="n"/>
      <c r="AN189" s="101">
        <f>+AM190-AL190</f>
        <v/>
      </c>
      <c r="AO189" s="100" t="n"/>
      <c r="AP189" s="101" t="n"/>
      <c r="AQ189" s="101" t="n"/>
      <c r="AR189" s="227" t="n"/>
      <c r="AS189" s="119" t="n"/>
      <c r="AT189" s="124" t="inlineStr">
        <is>
          <t>Auto de archivo</t>
        </is>
      </c>
      <c r="AU189" s="101" t="inlineStr">
        <is>
          <t>Juan Carlos Sánchez Vargas</t>
        </is>
      </c>
      <c r="AV189" s="82" t="n"/>
      <c r="AW189" s="102">
        <f>IF(OR(AND(TODAY()-AL190&lt;10,AV190="PQRS"),AND(TODAY()-AO190&lt;90,AV190="Persuasivo")),1,IF(AND(10&lt;=TODAY()-AL190,TODAY()-AL190&lt;15,AV190="PQRS"),2,IF(OR(AND(15&lt;=TODAY()-AL190,AV190="PQRS"),AND(90&lt;=TODAY()-AO190,AV190="Persuasivo")),3,"")))</f>
        <v/>
      </c>
      <c r="AX189" s="96" t="n"/>
      <c r="AY189" s="239">
        <f>IF(AU190=BA190,AY190,AY190&amp;" → "&amp;TEXT(AZ190,"dd/mm/aaaa")&amp;".- "&amp;AU190)</f>
        <v/>
      </c>
      <c r="AZ189" s="237">
        <f>IF(AU190=BA190,AZ190,NOW())</f>
        <v/>
      </c>
      <c r="BA189" s="242">
        <f>IF(AU190=BA190,BA190,AU190)</f>
        <v/>
      </c>
      <c r="BB189" s="245">
        <f>IF(AT190=BD190,BB190,BB190&amp;" → "&amp;TEXT(BC190,"dd/mm/aaaa")&amp;".- "&amp;AT190)</f>
        <v/>
      </c>
      <c r="BC189" s="247">
        <f>IF(AX190=BD190,BC190,NOW())</f>
        <v/>
      </c>
      <c r="BD189" s="246">
        <f>IF(AT190=BD190,BD190,AT190)</f>
        <v/>
      </c>
    </row>
    <row r="190" customFormat="1" s="121">
      <c r="A190" s="82" t="inlineStr">
        <is>
          <t>0190-2026</t>
        </is>
      </c>
      <c r="B190" s="99" t="n">
        <v>2816</v>
      </c>
      <c r="C190" s="124" t="inlineStr">
        <is>
          <t>Esperanza Galvez Correa</t>
        </is>
      </c>
      <c r="D190" s="82" t="inlineStr">
        <is>
          <t>KR</t>
        </is>
      </c>
      <c r="E190" s="82" t="n">
        <v>4</v>
      </c>
      <c r="F190" s="82" t="n"/>
      <c r="G190" s="82" t="n"/>
      <c r="H190" s="82" t="n">
        <v>29</v>
      </c>
      <c r="I190" s="82" t="n"/>
      <c r="J190" s="82" t="inlineStr">
        <is>
          <t>SUR</t>
        </is>
      </c>
      <c r="K190" s="82" t="n">
        <v>419</v>
      </c>
      <c r="L190" s="82" t="n"/>
      <c r="M190" s="82" t="n">
        <v>610</v>
      </c>
      <c r="N190" s="76">
        <f>CONCATENATE(D191," ",E191," ",F191," ",G191," ",H191," ",I191, " ",J191, " ",K191," ",L191," ",M191)</f>
        <v/>
      </c>
      <c r="O190" s="82" t="n"/>
      <c r="P190" s="82" t="n"/>
      <c r="Q190" s="82" t="n"/>
      <c r="R190" s="82" t="inlineStr">
        <is>
          <t>Por determinar</t>
        </is>
      </c>
      <c r="S190" s="82" t="n"/>
      <c r="T190" s="82" t="n"/>
      <c r="U190" s="82" t="n"/>
      <c r="V190" s="82" t="n"/>
      <c r="W190" s="82" t="n"/>
      <c r="X190" s="82" t="n"/>
      <c r="Y190" s="127" t="n"/>
      <c r="Z190" s="127" t="n"/>
      <c r="AA190" s="127" t="n"/>
      <c r="AB190" s="127" t="n"/>
      <c r="AC190" s="76">
        <f>CONCATENATE(S191," ",T191,U191," ",V191," ",W191," ",X191," ",Y191," ",Z191," ",AA191," ",AB191)</f>
        <v/>
      </c>
      <c r="AD190" s="76" t="n"/>
      <c r="AE190" s="82" t="n"/>
      <c r="AF190" s="82" t="n"/>
      <c r="AG190" s="82" t="n"/>
      <c r="AH190" s="82" t="inlineStr">
        <is>
          <t>SUELO</t>
        </is>
      </c>
      <c r="AI190" s="82" t="inlineStr">
        <is>
          <t>Afectaciones por movimientos en masa o erosión</t>
        </is>
      </c>
      <c r="AJ190" s="96" t="inlineStr">
        <is>
          <t>Las Palmas</t>
        </is>
      </c>
      <c r="AK190" s="201">
        <f>VLOOKUP(AJ191,Hoja5!$H$1:$I$46,2,FALSE)</f>
        <v/>
      </c>
      <c r="AL190" s="92" t="n">
        <v>46072</v>
      </c>
      <c r="AM190" s="92" t="n"/>
      <c r="AN190" s="101">
        <f>+AM191-AL191</f>
        <v/>
      </c>
      <c r="AO190" s="100" t="n"/>
      <c r="AP190" s="101" t="n"/>
      <c r="AQ190" s="101" t="n"/>
      <c r="AR190" s="227" t="n"/>
      <c r="AS190" s="119" t="n"/>
      <c r="AT190" s="124" t="inlineStr">
        <is>
          <t>Visitas técnicos</t>
        </is>
      </c>
      <c r="AU190" s="101" t="inlineStr">
        <is>
          <t>Julian Guzman Agudelo</t>
        </is>
      </c>
      <c r="AV190" s="82" t="n"/>
      <c r="AW190" s="102">
        <f>IF(OR(AND(TODAY()-AL191&lt;10,AV191="PQRS"),AND(TODAY()-AO191&lt;90,AV191="Persuasivo")),1,IF(AND(10&lt;=TODAY()-AL191,TODAY()-AL191&lt;15,AV191="PQRS"),2,IF(OR(AND(15&lt;=TODAY()-AL191,AV191="PQRS"),AND(90&lt;=TODAY()-AO191,AV191="Persuasivo")),3,"")))</f>
        <v/>
      </c>
      <c r="AX190" s="96" t="n"/>
      <c r="AY190" s="239">
        <f>IF(AU191=BA191,AY191,AY191&amp;" → "&amp;TEXT(AZ191,"dd/mm/aaaa")&amp;".- "&amp;AU191)</f>
        <v/>
      </c>
      <c r="AZ190" s="237">
        <f>IF(AU191=BA191,AZ191,NOW())</f>
        <v/>
      </c>
      <c r="BA190" s="242">
        <f>IF(AU191=BA191,BA191,AU191)</f>
        <v/>
      </c>
      <c r="BB190" s="245">
        <f>IF(AT191=BD191,BB191,BB191&amp;" → "&amp;TEXT(BC191,"dd/mm/aaaa")&amp;".- "&amp;AT191)</f>
        <v/>
      </c>
      <c r="BC190" s="247">
        <f>IF(AX191=BD191,BC191,NOW())</f>
        <v/>
      </c>
      <c r="BD190" s="246">
        <f>IF(AT191=BD191,BD191,AT191)</f>
        <v/>
      </c>
    </row>
    <row r="191" ht="24" customFormat="1" customHeight="1" s="121">
      <c r="A191" s="82" t="inlineStr">
        <is>
          <t>0191-2026</t>
        </is>
      </c>
      <c r="B191" s="99" t="n">
        <v>11655</v>
      </c>
      <c r="C191" s="124" t="inlineStr">
        <is>
          <t>Oficio</t>
        </is>
      </c>
      <c r="D191" s="82" t="n"/>
      <c r="E191" s="82" t="n"/>
      <c r="F191" s="82" t="n"/>
      <c r="G191" s="82" t="n"/>
      <c r="H191" s="82" t="n"/>
      <c r="I191" s="82" t="n"/>
      <c r="J191" s="82" t="n"/>
      <c r="K191" s="82" t="n"/>
      <c r="L191" s="82" t="n"/>
      <c r="M191" s="82" t="n"/>
      <c r="N191" s="76">
        <f>CONCATENATE(D192," ",E192," ",F192," ",G192," ",H192," ",I192, " ",J192, " ",K192," ",L192," ",M192)</f>
        <v/>
      </c>
      <c r="O191" s="82" t="n"/>
      <c r="P191" s="82" t="n"/>
      <c r="Q191" s="82" t="n"/>
      <c r="R191" s="82" t="inlineStr">
        <is>
          <t>Por determinar</t>
        </is>
      </c>
      <c r="S191" s="82" t="inlineStr">
        <is>
          <t>KR</t>
        </is>
      </c>
      <c r="T191" s="82" t="n">
        <v>45</v>
      </c>
      <c r="U191" s="82" t="inlineStr">
        <is>
          <t>B</t>
        </is>
      </c>
      <c r="V191" s="82" t="n"/>
      <c r="W191" s="82" t="n">
        <v>37</v>
      </c>
      <c r="X191" s="82" t="n"/>
      <c r="Y191" s="82" t="inlineStr">
        <is>
          <t>SUR</t>
        </is>
      </c>
      <c r="Z191" s="82" t="n"/>
      <c r="AA191" s="82" t="n"/>
      <c r="AB191" s="82" t="n"/>
      <c r="AC191" s="76">
        <f>CONCATENATE(S192," ",T192,U192," ",V192," ",W192," ",X192," ",Y192," ",Z192," ",AA192," ",AB192)</f>
        <v/>
      </c>
      <c r="AD191" s="82" t="n"/>
      <c r="AE191" s="82" t="n"/>
      <c r="AF191" s="82" t="n"/>
      <c r="AG191" s="82" t="n"/>
      <c r="AH191" s="82" t="inlineStr">
        <is>
          <t>RESIDUOS SOLIDOS</t>
        </is>
      </c>
      <c r="AI191" s="82" t="inlineStr">
        <is>
          <t>Disposición inadecuada de residuos sólidos en horas, dias y lugares no autorizados</t>
        </is>
      </c>
      <c r="AJ191" s="96" t="inlineStr">
        <is>
          <t>Alcalá</t>
        </is>
      </c>
      <c r="AK191" s="201">
        <f>VLOOKUP(AJ192,Hoja5!$H$1:$I$46,2,FALSE)</f>
        <v/>
      </c>
      <c r="AL191" s="92" t="n">
        <v>46076</v>
      </c>
      <c r="AM191" s="92" t="n">
        <v>46076</v>
      </c>
      <c r="AN191" s="101">
        <f>+AM192-AL192</f>
        <v/>
      </c>
      <c r="AO191" s="100" t="n">
        <v>46076</v>
      </c>
      <c r="AP191" s="101" t="inlineStr">
        <is>
          <t>Auto de archivo</t>
        </is>
      </c>
      <c r="AQ191" s="101" t="inlineStr">
        <is>
          <t>Juan Carlos Sánchez Vargas</t>
        </is>
      </c>
      <c r="AR191" s="227" t="n"/>
      <c r="AS191" s="119" t="n"/>
      <c r="AT191" s="124" t="inlineStr">
        <is>
          <t>Archivado</t>
        </is>
      </c>
      <c r="AU191" s="276" t="inlineStr">
        <is>
          <t>Jenifer Zapata Castro</t>
        </is>
      </c>
      <c r="AV191" s="82" t="n"/>
      <c r="AW191" s="102">
        <f>IF(OR(AND(TODAY()-AL192&lt;10,AV192="PQRS"),AND(TODAY()-AO192&lt;90,AV192="Persuasivo")),1,IF(AND(10&lt;=TODAY()-AL192,TODAY()-AL192&lt;15,AV192="PQRS"),2,IF(OR(AND(15&lt;=TODAY()-AL192,AV192="PQRS"),AND(90&lt;=TODAY()-AO192,AV192="Persuasivo")),3,"")))</f>
        <v/>
      </c>
      <c r="AX191" s="96" t="n"/>
      <c r="AY191" s="239">
        <f>IF(AU192=BA192,AY192,AY192&amp;" → "&amp;TEXT(AZ192,"dd/mm/aaaa")&amp;".- "&amp;AU192)</f>
        <v/>
      </c>
      <c r="AZ191" s="237">
        <f>IF(AU192=BA192,AZ192,NOW())</f>
        <v/>
      </c>
      <c r="BA191" s="242">
        <f>IF(AU192=BA192,BA192,AU192)</f>
        <v/>
      </c>
      <c r="BB191" s="245">
        <f>IF(AT192=BD192,BB192,BB192&amp;" → "&amp;TEXT(BC192,"dd/mm/aaaa")&amp;".- "&amp;AT192)</f>
        <v/>
      </c>
      <c r="BC191" s="247">
        <f>IF(AX192=BD192,BC192,NOW())</f>
        <v/>
      </c>
      <c r="BD191" s="246">
        <f>IF(AT192=BD192,BD192,AT192)</f>
        <v/>
      </c>
    </row>
    <row r="192" ht="21" customFormat="1" customHeight="1" s="121">
      <c r="A192" s="82" t="inlineStr">
        <is>
          <t>0192-2026</t>
        </is>
      </c>
      <c r="B192" s="99" t="n">
        <v>89596</v>
      </c>
      <c r="C192" s="124" t="inlineStr">
        <is>
          <t>Anonimo</t>
        </is>
      </c>
      <c r="D192" s="82" t="n"/>
      <c r="E192" s="82" t="n"/>
      <c r="F192" s="82" t="n"/>
      <c r="G192" s="82" t="n"/>
      <c r="H192" s="82" t="n"/>
      <c r="I192" s="82" t="n"/>
      <c r="J192" s="82" t="n"/>
      <c r="K192" s="82" t="n"/>
      <c r="L192" s="82" t="n"/>
      <c r="M192" s="82" t="n"/>
      <c r="N192" s="76">
        <f>CONCATENATE(D193," ",E193," ",F193," ",G193," ",H193," ",I193, " ",J193, " ",K193," ",L193," ",M193)</f>
        <v/>
      </c>
      <c r="O192" s="82" t="n"/>
      <c r="P192" s="82" t="n"/>
      <c r="Q192" s="82" t="n"/>
      <c r="R192" s="82" t="inlineStr">
        <is>
          <t>Por determinar</t>
        </is>
      </c>
      <c r="S192" s="82" t="n"/>
      <c r="T192" s="94" t="inlineStr">
        <is>
          <t>Mall la sebastiana y contiguos</t>
        </is>
      </c>
      <c r="U192" s="82" t="n"/>
      <c r="V192" s="82" t="n"/>
      <c r="W192" s="82" t="n"/>
      <c r="X192" s="82" t="n"/>
      <c r="Y192" s="82" t="n"/>
      <c r="Z192" s="82" t="n"/>
      <c r="AA192" s="82" t="n"/>
      <c r="AB192" s="82" t="n"/>
      <c r="AC192" s="76">
        <f>CONCATENATE(S193," ",T193,U193," ",V193," ",W193," ",X193," ",Y193," ",Z193," ",AA193," ",AB193)</f>
        <v/>
      </c>
      <c r="AD192" s="76" t="n"/>
      <c r="AE192" s="82" t="n"/>
      <c r="AF192" s="82" t="n"/>
      <c r="AG192" s="82" t="n"/>
      <c r="AH192" s="82" t="inlineStr">
        <is>
          <t>FAUNA DOMÉSTICA</t>
        </is>
      </c>
      <c r="AI192" s="82" t="inlineStr">
        <is>
          <t>Presunto maltrato animal</t>
        </is>
      </c>
      <c r="AJ192" s="96" t="inlineStr">
        <is>
          <t>El Esmeraldal</t>
        </is>
      </c>
      <c r="AK192" s="201">
        <f>VLOOKUP(AJ193,Hoja5!$H$1:$I$46,2,FALSE)</f>
        <v/>
      </c>
      <c r="AL192" s="92" t="n">
        <v>46007</v>
      </c>
      <c r="AM192" s="92" t="n"/>
      <c r="AN192" s="101">
        <f>+AM193-AL193</f>
        <v/>
      </c>
      <c r="AO192" s="100" t="n"/>
      <c r="AP192" s="101" t="n"/>
      <c r="AQ192" s="101" t="inlineStr">
        <is>
          <t>Juan  Muñoz Guerra</t>
        </is>
      </c>
      <c r="AR192" s="227" t="n"/>
      <c r="AS192" s="119" t="inlineStr">
        <is>
          <t>Juan  Muñoz Guerra</t>
        </is>
      </c>
      <c r="AT192" s="124" t="inlineStr">
        <is>
          <t xml:space="preserve">Auto de inicio </t>
        </is>
      </c>
      <c r="AU192" s="101" t="inlineStr">
        <is>
          <t>Juan  Muñoz Guerra</t>
        </is>
      </c>
      <c r="AV192" s="82" t="n"/>
      <c r="AW192" s="102">
        <f>IF(OR(AND(TODAY()-AL193&lt;10,AV193="PQRS"),AND(TODAY()-AO193&lt;90,AV193="Persuasivo")),1,IF(AND(10&lt;=TODAY()-AL193,TODAY()-AL193&lt;15,AV193="PQRS"),2,IF(OR(AND(15&lt;=TODAY()-AL193,AV193="PQRS"),AND(90&lt;=TODAY()-AO193,AV193="Persuasivo")),3,"")))</f>
        <v/>
      </c>
      <c r="AX192" s="96" t="n"/>
      <c r="AY192" s="239">
        <f>IF(AU193=BA193,AY193,AY193&amp;" → "&amp;TEXT(AZ193,"dd/mm/aaaa")&amp;".- "&amp;AU193)</f>
        <v/>
      </c>
      <c r="AZ192" s="237">
        <f>IF(AU193=BA193,AZ193,NOW())</f>
        <v/>
      </c>
      <c r="BA192" s="242">
        <f>IF(AU193=BA193,BA193,AU193)</f>
        <v/>
      </c>
      <c r="BB192" s="245">
        <f>IF(AT193=BD193,BB193,BB193&amp;" → "&amp;TEXT(BC193,"dd/mm/aaaa")&amp;".- "&amp;AT193)</f>
        <v/>
      </c>
      <c r="BC192" s="247">
        <f>IF(AX193=BD193,BC193,NOW())</f>
        <v/>
      </c>
      <c r="BD192" s="246">
        <f>IF(AT193=BD193,BD193,AT193)</f>
        <v/>
      </c>
    </row>
    <row r="193" ht="20.25" customFormat="1" customHeight="1" s="121">
      <c r="A193" s="82" t="inlineStr">
        <is>
          <t>0193-2026</t>
        </is>
      </c>
      <c r="B193" s="99" t="n">
        <v>10859</v>
      </c>
      <c r="C193" s="124" t="inlineStr">
        <is>
          <t>oficio policia</t>
        </is>
      </c>
      <c r="D193" s="82" t="n"/>
      <c r="E193" s="82" t="n"/>
      <c r="F193" s="82" t="n"/>
      <c r="G193" s="82" t="n"/>
      <c r="H193" s="82" t="n"/>
      <c r="I193" s="82" t="n"/>
      <c r="J193" s="82" t="n"/>
      <c r="K193" s="82" t="n"/>
      <c r="L193" s="82" t="n"/>
      <c r="M193" s="82" t="n"/>
      <c r="N193" s="76">
        <f>CONCATENATE(D194," ",E194," ",F194," ",G194," ",H194," ",I194, " ",J194, " ",K194," ",L194," ",M194)</f>
        <v/>
      </c>
      <c r="O193" s="82" t="n"/>
      <c r="P193" s="82" t="n"/>
      <c r="Q193" s="82" t="n"/>
      <c r="R193" s="82" t="inlineStr">
        <is>
          <t>Angela Maria Marquez Rojas</t>
        </is>
      </c>
      <c r="S193" s="126" t="inlineStr">
        <is>
          <t>CL</t>
        </is>
      </c>
      <c r="T193" s="127" t="n">
        <v>39</v>
      </c>
      <c r="U193" s="127" t="n"/>
      <c r="V193" s="127" t="inlineStr">
        <is>
          <t>SUR</t>
        </is>
      </c>
      <c r="W193" s="127" t="n">
        <v>40</v>
      </c>
      <c r="X193" s="127" t="n"/>
      <c r="Y193" s="127" t="n"/>
      <c r="Z193" s="127" t="n">
        <v>55</v>
      </c>
      <c r="AA193" s="127" t="n"/>
      <c r="AB193" s="127" t="n"/>
      <c r="AC193" s="76">
        <f>CONCATENATE(S194," ",T194,U194," ",V194," ",W194," ",X194," ",Y194," ",Z194," ",AA194," ",AB194)</f>
        <v/>
      </c>
      <c r="AD193" s="76" t="n">
        <v>1042770407</v>
      </c>
      <c r="AE193" s="82" t="n"/>
      <c r="AF193" s="82" t="n"/>
      <c r="AG193" s="82" t="n"/>
      <c r="AH193" s="82" t="inlineStr">
        <is>
          <t>AIRE</t>
        </is>
      </c>
      <c r="AI193" s="82" t="inlineStr">
        <is>
          <t>Afectaciones por ruido</t>
        </is>
      </c>
      <c r="AJ193" s="96" t="inlineStr">
        <is>
          <t>Zona Centro</t>
        </is>
      </c>
      <c r="AK193" s="201">
        <f>VLOOKUP(AJ194,Hoja5!$H$1:$I$46,2,FALSE)</f>
        <v/>
      </c>
      <c r="AL193" s="92" t="n">
        <v>46072</v>
      </c>
      <c r="AM193" s="92" t="n"/>
      <c r="AN193" s="101">
        <f>+AM194-AL194</f>
        <v/>
      </c>
      <c r="AO193" s="100" t="n"/>
      <c r="AP193" s="101" t="n"/>
      <c r="AQ193" s="101" t="n"/>
      <c r="AR193" s="227" t="n"/>
      <c r="AS193" s="119" t="inlineStr">
        <is>
          <t>Alexandra Uribe Alzate</t>
        </is>
      </c>
      <c r="AT193" s="124" t="inlineStr">
        <is>
          <t xml:space="preserve">Auto de inicio </t>
        </is>
      </c>
      <c r="AU193" s="101" t="inlineStr">
        <is>
          <t>Alexandra Uribe Alzate</t>
        </is>
      </c>
      <c r="AV193" s="82" t="n"/>
      <c r="AW193" s="102">
        <f>IF(OR(AND(TODAY()-AL194&lt;10,AV194="PQRS"),AND(TODAY()-AO194&lt;90,AV194="Persuasivo")),1,IF(AND(10&lt;=TODAY()-AL194,TODAY()-AL194&lt;15,AV194="PQRS"),2,IF(OR(AND(15&lt;=TODAY()-AL194,AV194="PQRS"),AND(90&lt;=TODAY()-AO194,AV194="Persuasivo")),3,"")))</f>
        <v/>
      </c>
      <c r="AX193" s="96" t="n"/>
      <c r="AY193" s="239">
        <f>IF(AU194=BA194,AY194,AY194&amp;" → "&amp;TEXT(AZ194,"dd/mm/aaaa")&amp;".- "&amp;AU194)</f>
        <v/>
      </c>
      <c r="AZ193" s="237">
        <f>IF(AU194=BA194,AZ194,NOW())</f>
        <v/>
      </c>
      <c r="BA193" s="242">
        <f>IF(AU194=BA194,BA194,AU194)</f>
        <v/>
      </c>
      <c r="BB193" s="245">
        <f>IF(AT194=BD194,BB194,BB194&amp;" → "&amp;TEXT(BC194,"dd/mm/aaaa")&amp;".- "&amp;AT194)</f>
        <v/>
      </c>
      <c r="BC193" s="247">
        <f>IF(AX194=BD194,BC194,NOW())</f>
        <v/>
      </c>
      <c r="BD193" s="246">
        <f>IF(AT194=BD194,BD194,AT194)</f>
        <v/>
      </c>
    </row>
    <row r="194" customFormat="1" s="121">
      <c r="A194" s="82" t="inlineStr">
        <is>
          <t>0194-2026</t>
        </is>
      </c>
      <c r="B194" s="99" t="n">
        <v>13748</v>
      </c>
      <c r="C194" s="124" t="inlineStr">
        <is>
          <t>Laura Margarita ArangoCalle -Nelly Calle</t>
        </is>
      </c>
      <c r="D194" s="82" t="inlineStr">
        <is>
          <t>CL</t>
        </is>
      </c>
      <c r="E194" s="82" t="n">
        <v>36</v>
      </c>
      <c r="F194" s="82" t="n"/>
      <c r="G194" s="82" t="inlineStr">
        <is>
          <t>SUR</t>
        </is>
      </c>
      <c r="H194" s="82" t="n">
        <v>27</v>
      </c>
      <c r="I194" s="82" t="n"/>
      <c r="J194" s="82" t="n"/>
      <c r="K194" s="82" t="n">
        <v>10</v>
      </c>
      <c r="L194" s="82" t="n"/>
      <c r="M194" s="82" t="inlineStr">
        <is>
          <t>Apto 616</t>
        </is>
      </c>
      <c r="N194" s="76">
        <f>CONCATENATE(D195," ",E195," ",F195," ",G195," ",H195," ",I195, " ",J195, " ",K195," ",L195," ",M195)</f>
        <v/>
      </c>
      <c r="O194" s="82" t="inlineStr">
        <is>
          <t>1152202765-26214790</t>
        </is>
      </c>
      <c r="P194" s="82" t="inlineStr">
        <is>
          <t>3013905247-3002075058</t>
        </is>
      </c>
      <c r="Q194" s="82" t="n"/>
      <c r="R194" s="82" t="inlineStr">
        <is>
          <t>juan Camilo Estrada Gutierrez</t>
        </is>
      </c>
      <c r="S194" s="82" t="inlineStr">
        <is>
          <t>CL</t>
        </is>
      </c>
      <c r="T194" s="82" t="n">
        <v>36</v>
      </c>
      <c r="U194" s="82" t="n"/>
      <c r="V194" s="82" t="inlineStr">
        <is>
          <t>SUR</t>
        </is>
      </c>
      <c r="W194" s="82" t="n">
        <v>27</v>
      </c>
      <c r="X194" s="82" t="n"/>
      <c r="Y194" s="82" t="n"/>
      <c r="Z194" s="82" t="n">
        <v>10</v>
      </c>
      <c r="AA194" s="127" t="n"/>
      <c r="AB194" s="127" t="inlineStr">
        <is>
          <t>Apto 714</t>
        </is>
      </c>
      <c r="AC194" s="76" t="n"/>
      <c r="AD194" s="76" t="n">
        <v>1036618957</v>
      </c>
      <c r="AE194" s="82" t="n"/>
      <c r="AF194" s="82" t="n"/>
      <c r="AG194" s="82" t="n"/>
      <c r="AH194" s="82" t="inlineStr">
        <is>
          <t>FAUNA DOMÉSTICA</t>
        </is>
      </c>
      <c r="AI194" s="82" t="inlineStr">
        <is>
          <t>Ataque de animales de compañía a otros animales o personas</t>
        </is>
      </c>
      <c r="AJ194" s="96" t="inlineStr">
        <is>
          <t>Inmaculada</t>
        </is>
      </c>
      <c r="AK194" s="201">
        <f>VLOOKUP(AJ195,Hoja5!$H$1:$I$46,2,FALSE)</f>
        <v/>
      </c>
      <c r="AL194" s="92" t="n">
        <v>46083</v>
      </c>
      <c r="AM194" s="92" t="n"/>
      <c r="AN194" s="101">
        <f>+AM195-AL195</f>
        <v/>
      </c>
      <c r="AO194" s="100" t="n"/>
      <c r="AP194" s="101" t="n"/>
      <c r="AQ194" s="101" t="inlineStr">
        <is>
          <t>Juan  Muñoz Guerra</t>
        </is>
      </c>
      <c r="AR194" s="227" t="n"/>
      <c r="AS194" s="119" t="inlineStr">
        <is>
          <t>Juan  Muñoz Guerra</t>
        </is>
      </c>
      <c r="AT194" s="124" t="inlineStr">
        <is>
          <t xml:space="preserve">Auto de inicio </t>
        </is>
      </c>
      <c r="AU194" s="101" t="inlineStr">
        <is>
          <t>Juan  Muñoz Guerra</t>
        </is>
      </c>
      <c r="AV194" s="101" t="n"/>
      <c r="AW194" s="102">
        <f>IF(OR(AND(TODAY()-AL195&lt;10,AV195="PQRS"),AND(TODAY()-AO195&lt;90,AV195="Persuasivo")),1,IF(AND(10&lt;=TODAY()-AL195,TODAY()-AL195&lt;15,AV195="PQRS"),2,IF(OR(AND(15&lt;=TODAY()-AL195,AV195="PQRS"),AND(90&lt;=TODAY()-AO195,AV195="Persuasivo")),3,"")))</f>
        <v/>
      </c>
      <c r="AX194" s="96" t="inlineStr">
        <is>
          <t xml:space="preserve">para juanita requerir videos </t>
        </is>
      </c>
      <c r="AY194" s="239">
        <f>IF(AU195=BA195,AY195,AY195&amp;" → "&amp;TEXT(AZ195,"dd/mm/aaaa")&amp;".- "&amp;AU195)</f>
        <v/>
      </c>
      <c r="AZ194" s="237">
        <f>IF(AU195=BA195,AZ195,NOW())</f>
        <v/>
      </c>
      <c r="BA194" s="242">
        <f>IF(AU195=BA195,BA195,AU195)</f>
        <v/>
      </c>
      <c r="BB194" s="245">
        <f>IF(AT195=BD195,BB195,BB195&amp;" → "&amp;TEXT(BC195,"dd/mm/aaaa")&amp;".- "&amp;AT195)</f>
        <v/>
      </c>
      <c r="BC194" s="247">
        <f>IF(AX195=BD195,BC195,NOW())</f>
        <v/>
      </c>
      <c r="BD194" s="246">
        <f>IF(AT195=BD195,BD195,AT195)</f>
        <v/>
      </c>
    </row>
    <row r="195">
      <c r="A195" s="82" t="inlineStr">
        <is>
          <t>0195-2026</t>
        </is>
      </c>
      <c r="B195" s="99" t="inlineStr">
        <is>
          <t>0001573-0006100</t>
        </is>
      </c>
      <c r="C195" s="124" t="inlineStr">
        <is>
          <t>De oficio</t>
        </is>
      </c>
      <c r="D195" s="82" t="n"/>
      <c r="E195" s="82" t="n"/>
      <c r="F195" s="82" t="n"/>
      <c r="G195" s="82" t="n"/>
      <c r="H195" s="82" t="n"/>
      <c r="I195" s="82" t="n"/>
      <c r="J195" s="82" t="n"/>
      <c r="K195" s="82" t="n"/>
      <c r="L195" s="82" t="n"/>
      <c r="M195" s="82" t="n"/>
      <c r="N195" s="76">
        <f>CONCATENATE(D196," ",E196," ",F196," ",G196," ",H196," ",I196, " ",J196, " ",K196," ",L196," ",M196)</f>
        <v/>
      </c>
      <c r="O195" s="82" t="n"/>
      <c r="P195" s="82" t="n"/>
      <c r="Q195" s="174" t="inlineStr">
        <is>
          <t>veeduriacev@gmail.com</t>
        </is>
      </c>
      <c r="R195" s="82" t="inlineStr">
        <is>
          <t>finca Ecuestre la Maria</t>
        </is>
      </c>
      <c r="S195" s="126" t="n"/>
      <c r="T195" s="127" t="n"/>
      <c r="U195" s="127" t="n"/>
      <c r="V195" s="127" t="n"/>
      <c r="W195" s="127" t="n"/>
      <c r="X195" s="127" t="n"/>
      <c r="Y195" s="127" t="n"/>
      <c r="Z195" s="127" t="n"/>
      <c r="AA195" s="169" t="n"/>
      <c r="AB195" s="127" t="n"/>
      <c r="AC195" s="76">
        <f>CONCATENATE(S196," ",T196,U196," ",V196," ",W196," ",X196," ",Y196," ",Z196," ",AA196," ",AB196)</f>
        <v/>
      </c>
      <c r="AD195" s="76" t="n"/>
      <c r="AE195" s="82" t="n"/>
      <c r="AF195" s="82" t="n"/>
      <c r="AG195" s="82" t="n"/>
      <c r="AH195" s="82" t="inlineStr">
        <is>
          <t>SUELO</t>
        </is>
      </c>
      <c r="AI195" s="82" t="inlineStr">
        <is>
          <t xml:space="preserve">Afectación a suelos de protección </t>
        </is>
      </c>
      <c r="AJ195" s="96" t="inlineStr">
        <is>
          <t>El Escobero</t>
        </is>
      </c>
      <c r="AK195" s="201">
        <f>VLOOKUP(AJ196,Hoja5!$H$1:$I$46,2,FALSE)</f>
        <v/>
      </c>
      <c r="AL195" s="92" t="n">
        <v>46061</v>
      </c>
      <c r="AM195" s="92" t="n"/>
      <c r="AN195" s="101">
        <f>+AM196-AL196</f>
        <v/>
      </c>
      <c r="AO195" s="100" t="n"/>
      <c r="AP195" s="101" t="n"/>
      <c r="AQ195" s="101" t="n"/>
      <c r="AR195" s="227" t="n"/>
      <c r="AS195" s="119" t="inlineStr">
        <is>
          <t>Alexandra Uribe Alzate</t>
        </is>
      </c>
      <c r="AT195" s="124" t="inlineStr">
        <is>
          <t xml:space="preserve">Auto de inicio </t>
        </is>
      </c>
      <c r="AU195" s="101" t="inlineStr">
        <is>
          <t>Alexandra Uribe Alzate</t>
        </is>
      </c>
      <c r="AV195" s="82" t="n"/>
      <c r="AW195" s="102">
        <f>IF(OR(AND(TODAY()-AL196&lt;10,AV196="PQRS"),AND(TODAY()-AO196&lt;90,AV196="Persuasivo")),1,IF(AND(10&lt;=TODAY()-AL196,TODAY()-AL196&lt;15,AV196="PQRS"),2,IF(OR(AND(15&lt;=TODAY()-AL196,AV196="PQRS"),AND(90&lt;=TODAY()-AO196,AV196="Persuasivo")),3,"")))</f>
        <v/>
      </c>
      <c r="AX195" s="96" t="inlineStr">
        <is>
          <t>remision informe a corantioquia</t>
        </is>
      </c>
      <c r="AY195" s="239">
        <f>IF(AU196=BA196,AY196,AY196&amp;" → "&amp;TEXT(AZ196,"dd/mm/aaaa")&amp;".- "&amp;AU196)</f>
        <v/>
      </c>
      <c r="AZ195" s="237">
        <f>IF(AU196=BA196,AZ196,NOW())</f>
        <v/>
      </c>
      <c r="BA195" s="242">
        <f>IF(AU196=BA196,BA196,AU196)</f>
        <v/>
      </c>
      <c r="BB195" s="245">
        <f>IF(AT196=BD196,BB196,BB196&amp;" → "&amp;TEXT(BC196,"dd/mm/aaaa")&amp;".- "&amp;AT196)</f>
        <v/>
      </c>
      <c r="BC195" s="247">
        <f>IF(AX196=BD196,BC196,NOW())</f>
        <v/>
      </c>
      <c r="BD195" s="246">
        <f>IF(AT196=BD196,BD196,AT196)</f>
        <v/>
      </c>
    </row>
    <row r="196">
      <c r="A196" s="82" t="inlineStr">
        <is>
          <t>0196-2026</t>
        </is>
      </c>
      <c r="B196" s="99" t="n">
        <v>3225</v>
      </c>
      <c r="C196" s="124" t="inlineStr">
        <is>
          <t>Parcelación palma silvestre</t>
        </is>
      </c>
      <c r="D196" s="82" t="inlineStr">
        <is>
          <t>CL</t>
        </is>
      </c>
      <c r="E196" s="82" t="n">
        <v>25</v>
      </c>
      <c r="F196" s="82" t="n"/>
      <c r="G196" s="82" t="inlineStr">
        <is>
          <t>SUR</t>
        </is>
      </c>
      <c r="H196" s="82" t="n">
        <v>33</v>
      </c>
      <c r="I196" s="82" t="n"/>
      <c r="J196" s="82" t="n"/>
      <c r="K196" s="82" t="n">
        <v>50</v>
      </c>
      <c r="L196" s="82" t="n"/>
      <c r="M196" s="82" t="n"/>
      <c r="N196" s="76">
        <f>CONCATENATE(D197," ",E197," ",F197," ",G197," ",H197," ",I197, " ",J197, " ",K197," ",L197," ",M197)</f>
        <v/>
      </c>
      <c r="O196" s="82" t="n">
        <v>43830859</v>
      </c>
      <c r="P196" s="82" t="n">
        <v>3142932579</v>
      </c>
      <c r="Q196" s="82" t="inlineStr">
        <is>
          <t>mailto:veeduriacev@gmail.com</t>
        </is>
      </c>
      <c r="R196" s="82" t="inlineStr">
        <is>
          <t>Parcelación las palmas</t>
        </is>
      </c>
      <c r="S196" s="126" t="n"/>
      <c r="T196" s="127" t="n"/>
      <c r="U196" s="127" t="n"/>
      <c r="V196" s="127" t="n"/>
      <c r="W196" s="127" t="n"/>
      <c r="X196" s="127" t="n"/>
      <c r="Y196" s="127" t="n"/>
      <c r="Z196" s="127" t="n"/>
      <c r="AA196" s="127" t="n"/>
      <c r="AB196" s="127" t="n"/>
      <c r="AC196" s="76">
        <f>CONCATENATE(S197," ",T197,U197," ",V197," ",W197," ",X197," ",Y197," ",Z197," ",AA197," ",AB197)</f>
        <v/>
      </c>
      <c r="AD196" s="76" t="n">
        <v>8110021586</v>
      </c>
      <c r="AE196" s="82" t="n"/>
      <c r="AF196" s="82" t="n"/>
      <c r="AG196" s="82" t="n"/>
      <c r="AH196" s="82" t="inlineStr">
        <is>
          <t>HÍDRICO</t>
        </is>
      </c>
      <c r="AI196" s="82" t="inlineStr">
        <is>
          <t>Manejo inadecuado de aguas lluvias o escorrentia</t>
        </is>
      </c>
      <c r="AJ196" s="96" t="inlineStr">
        <is>
          <t>Las Palmas</t>
        </is>
      </c>
      <c r="AK196" s="201">
        <f>VLOOKUP(AJ197,Hoja5!$H$1:$I$46,2,FALSE)</f>
        <v/>
      </c>
      <c r="AL196" s="92" t="n">
        <v>46083</v>
      </c>
      <c r="AM196" s="92" t="n"/>
      <c r="AN196" s="101">
        <f>+AM197-AL197</f>
        <v/>
      </c>
      <c r="AO196" s="100" t="n"/>
      <c r="AP196" s="101" t="n"/>
      <c r="AQ196" s="101" t="n"/>
      <c r="AR196" s="227" t="n"/>
      <c r="AS196" s="119" t="inlineStr">
        <is>
          <t>Alexandra Uribe Alzate</t>
        </is>
      </c>
      <c r="AT196" s="124" t="inlineStr">
        <is>
          <t xml:space="preserve">Auto de inicio </t>
        </is>
      </c>
      <c r="AU196" s="101" t="inlineStr">
        <is>
          <t>Alexandra Uribe Alzate</t>
        </is>
      </c>
      <c r="AV196" s="82" t="n"/>
      <c r="AW196" s="102">
        <f>IF(OR(AND(TODAY()-AL197&lt;10,AV197="PQRS"),AND(TODAY()-AO197&lt;90,AV197="Persuasivo")),1,IF(AND(10&lt;=TODAY()-AL197,TODAY()-AL197&lt;15,AV197="PQRS"),2,IF(OR(AND(15&lt;=TODAY()-AL197,AV197="PQRS"),AND(90&lt;=TODAY()-AO197,AV197="Persuasivo")),3,"")))</f>
        <v/>
      </c>
      <c r="AX196" s="96" t="n"/>
      <c r="AY196" s="239">
        <f>IF(AU197=BA197,AY197,AY197&amp;" → "&amp;TEXT(AZ197,"dd/mm/aaaa")&amp;".- "&amp;AU197)</f>
        <v/>
      </c>
      <c r="AZ196" s="237">
        <f>IF(AU197=BA197,AZ197,NOW())</f>
        <v/>
      </c>
      <c r="BA196" s="242">
        <f>IF(AU197=BA197,BA197,AU197)</f>
        <v/>
      </c>
      <c r="BB196" s="245">
        <f>IF(AT197=BD197,BB197,BB197&amp;" → "&amp;TEXT(BC197,"dd/mm/aaaa")&amp;".- "&amp;AT197)</f>
        <v/>
      </c>
      <c r="BC196" s="247">
        <f>IF(AX197=BD197,BC197,NOW())</f>
        <v/>
      </c>
      <c r="BD196" s="246">
        <f>IF(AT197=BD197,BD197,AT197)</f>
        <v/>
      </c>
    </row>
    <row r="197" ht="21.75" customFormat="1" customHeight="1" s="121">
      <c r="A197" s="82" t="inlineStr">
        <is>
          <t>0197-2026</t>
        </is>
      </c>
      <c r="B197" s="99" t="n">
        <v>13084</v>
      </c>
      <c r="C197" s="124" t="inlineStr">
        <is>
          <t>Parcelación Prado Largo</t>
        </is>
      </c>
      <c r="D197" s="82" t="n"/>
      <c r="E197" s="82" t="n"/>
      <c r="F197" s="82" t="n"/>
      <c r="G197" s="82" t="n"/>
      <c r="H197" s="82" t="n"/>
      <c r="I197" s="82" t="n"/>
      <c r="J197" s="82" t="n"/>
      <c r="K197" s="82" t="n"/>
      <c r="L197" s="82" t="n"/>
      <c r="M197" s="82" t="n"/>
      <c r="N197" s="76">
        <f>CONCATENATE(D198," ",E198," ",F198," ",G198," ",H198," ",I198," ",J198," ",K198," ",L198," ",M198)</f>
        <v/>
      </c>
      <c r="O197" s="82" t="n"/>
      <c r="P197" s="82" t="n">
        <v>3103983554</v>
      </c>
      <c r="Q197" s="82" t="n"/>
      <c r="R197" s="94" t="inlineStr">
        <is>
          <t>Leydi Castro</t>
        </is>
      </c>
      <c r="S197" s="126" t="n"/>
      <c r="T197" s="127" t="n"/>
      <c r="U197" s="127" t="n"/>
      <c r="V197" s="127" t="n"/>
      <c r="W197" s="127" t="n"/>
      <c r="X197" s="127" t="n"/>
      <c r="Y197" s="127" t="n"/>
      <c r="Z197" s="127" t="n"/>
      <c r="AA197" s="127" t="n"/>
      <c r="AB197" s="127" t="inlineStr">
        <is>
          <t>casa 45</t>
        </is>
      </c>
      <c r="AC197" s="76">
        <f>CONCATENATE(S198," ",T198,U198," ",V198," ",W198," ",X198," ",Y198," ",Z198," ",AA198," ",AB198)</f>
        <v/>
      </c>
      <c r="AD197" s="94" t="n"/>
      <c r="AE197" s="82" t="n"/>
      <c r="AF197" s="82" t="n"/>
      <c r="AG197" s="82" t="n"/>
      <c r="AH197" s="82" t="inlineStr">
        <is>
          <t>FAUNA DOMÉSTICA</t>
        </is>
      </c>
      <c r="AI197" s="82" t="inlineStr">
        <is>
          <t>Ataque de animales de compañía a otros animales o personas</t>
        </is>
      </c>
      <c r="AJ197" s="82" t="inlineStr">
        <is>
          <t>Las Palmas</t>
        </is>
      </c>
      <c r="AK197" s="201">
        <f>VLOOKUP(AJ198,Hoja5!$H$1:$I$46,2,FALSE)</f>
        <v/>
      </c>
      <c r="AL197" s="92" t="n">
        <v>46080</v>
      </c>
      <c r="AM197" s="92" t="n"/>
      <c r="AN197" s="101">
        <f>+AM198-AL198</f>
        <v/>
      </c>
      <c r="AO197" s="100" t="n"/>
      <c r="AP197" s="101" t="n"/>
      <c r="AQ197" s="101" t="inlineStr">
        <is>
          <t>Juan  Muñoz Guerra</t>
        </is>
      </c>
      <c r="AR197" s="227" t="n"/>
      <c r="AS197" s="119" t="inlineStr">
        <is>
          <t>Juan  Muñoz Guerra</t>
        </is>
      </c>
      <c r="AT197" s="124" t="inlineStr">
        <is>
          <t xml:space="preserve">Auto de inicio </t>
        </is>
      </c>
      <c r="AU197" s="101" t="inlineStr">
        <is>
          <t>Juan  Muñoz Guerra</t>
        </is>
      </c>
      <c r="AV197" s="82" t="n"/>
      <c r="AW197" s="102">
        <f>IF(OR(AND(TODAY()-AL198&lt;10,AV198="PQRS"),AND(TODAY()-AO198&lt;90,AV198="Persuasivo")),1,IF(AND(10&lt;=TODAY()-AL198,TODAY()-AL198&lt;15,AV198="PQRS"),2,IF(OR(AND(15&lt;=TODAY()-AL198,AV198="PQRS"),AND(90&lt;=TODAY()-AO198,AV198="Persuasivo")),3,"")))</f>
        <v/>
      </c>
      <c r="AX197" s="96" t="n"/>
      <c r="AY197" s="239">
        <f>IF(AU198=BA198,AY198,AY198&amp;" → "&amp;TEXT(AZ198,"dd/mm/aaaa")&amp;".- "&amp;AU198)</f>
        <v/>
      </c>
      <c r="AZ197" s="237">
        <f>IF(AU198=BA198,AZ198,NOW())</f>
        <v/>
      </c>
      <c r="BA197" s="242">
        <f>IF(AU198=BA198,BA198,AU198)</f>
        <v/>
      </c>
      <c r="BB197" s="245">
        <f>IF(AT198=BD198,BB198,BB198&amp;" → "&amp;TEXT(BC198,"dd/mm/aaaa")&amp;".- "&amp;AT198)</f>
        <v/>
      </c>
      <c r="BC197" s="247">
        <f>IF(AX198=BD198,BC198,NOW())</f>
        <v/>
      </c>
      <c r="BD197" s="246">
        <f>IF(AT198=BD198,BD198,AT198)</f>
        <v/>
      </c>
    </row>
    <row r="198" ht="22.5" customFormat="1" customHeight="1" s="123">
      <c r="A198" s="82" t="inlineStr">
        <is>
          <t>0198-2026</t>
        </is>
      </c>
      <c r="B198" s="99" t="n">
        <v>14845</v>
      </c>
      <c r="C198" s="124" t="inlineStr">
        <is>
          <t>Jhon Jairo Hermandez</t>
        </is>
      </c>
      <c r="D198" s="82" t="inlineStr">
        <is>
          <t>CL</t>
        </is>
      </c>
      <c r="E198" s="82" t="n">
        <v>37</v>
      </c>
      <c r="F198" s="82" t="inlineStr">
        <is>
          <t>B</t>
        </is>
      </c>
      <c r="G198" s="82" t="inlineStr">
        <is>
          <t>SUR</t>
        </is>
      </c>
      <c r="H198" s="82" t="n">
        <v>27</v>
      </c>
      <c r="I198" s="82" t="inlineStr">
        <is>
          <t>E</t>
        </is>
      </c>
      <c r="J198" s="82" t="n"/>
      <c r="K198" s="82" t="n">
        <v>90</v>
      </c>
      <c r="L198" s="82" t="n"/>
      <c r="M198" s="82" t="n">
        <v>80</v>
      </c>
      <c r="N198" s="76">
        <f>CONCATENATE(D199," ",E199," ",F199," ",G199," ",H199," ",I199, " ",J199, " ",K199," ",L199," ",M199)</f>
        <v/>
      </c>
      <c r="O198" s="82" t="n">
        <v>70546484</v>
      </c>
      <c r="P198" s="82" t="n">
        <v>3226209245</v>
      </c>
      <c r="Q198" s="82" t="n"/>
      <c r="R198" s="82" t="inlineStr">
        <is>
          <t>Fernando Patiño</t>
        </is>
      </c>
      <c r="S198" s="82" t="inlineStr">
        <is>
          <t>CL</t>
        </is>
      </c>
      <c r="T198" s="82" t="n">
        <v>37</v>
      </c>
      <c r="U198" s="82" t="inlineStr">
        <is>
          <t>B</t>
        </is>
      </c>
      <c r="V198" s="82" t="inlineStr">
        <is>
          <t>SUR</t>
        </is>
      </c>
      <c r="W198" s="82" t="n">
        <v>27</v>
      </c>
      <c r="X198" s="82" t="inlineStr">
        <is>
          <t>E</t>
        </is>
      </c>
      <c r="Y198" s="82" t="n"/>
      <c r="Z198" s="82" t="n">
        <v>90</v>
      </c>
      <c r="AA198" s="82" t="n"/>
      <c r="AB198" s="82" t="n">
        <v>80</v>
      </c>
      <c r="AC198" s="76">
        <f>CONCATENATE(S199," ",T199," ",U199," ",V199," ",W199," ",X199, " ",Y199, " ",Z199," ",AA199," ",AB199)</f>
        <v/>
      </c>
      <c r="AD198" s="76" t="n"/>
      <c r="AE198" s="82" t="n"/>
      <c r="AF198" s="82" t="n"/>
      <c r="AG198" s="82" t="n"/>
      <c r="AH198" s="82" t="inlineStr">
        <is>
          <t>FLORA</t>
        </is>
      </c>
      <c r="AI198" s="82" t="inlineStr">
        <is>
          <t>Afectación a individuos arboreos</t>
        </is>
      </c>
      <c r="AJ198" s="96" t="inlineStr">
        <is>
          <t>La Pradera</t>
        </is>
      </c>
      <c r="AK198" s="201">
        <f>VLOOKUP(AJ199,Hoja5!$H$1:$I$46,2,FALSE)</f>
        <v/>
      </c>
      <c r="AL198" s="92" t="n">
        <v>46085</v>
      </c>
      <c r="AM198" s="92" t="n">
        <v>46090</v>
      </c>
      <c r="AN198" s="101">
        <f>+AM199-AL199</f>
        <v/>
      </c>
      <c r="AO198" s="100" t="n">
        <v>46090</v>
      </c>
      <c r="AP198" s="101" t="inlineStr">
        <is>
          <t>Visitas patrulleros</t>
        </is>
      </c>
      <c r="AQ198" s="101" t="inlineStr">
        <is>
          <t>Olver Puerta Garcia</t>
        </is>
      </c>
      <c r="AR198" s="227" t="n"/>
      <c r="AS198" s="119" t="n"/>
      <c r="AT198" s="124" t="inlineStr">
        <is>
          <t>Archivado</t>
        </is>
      </c>
      <c r="AU198" s="101" t="inlineStr">
        <is>
          <t>Jenifer Zapata Castro</t>
        </is>
      </c>
      <c r="AV198" s="82" t="n"/>
      <c r="AW198" s="102">
        <f>IF(OR(AND(TODAY()-AL199&lt;10,AV199="PQRS"),AND(TODAY()-AO199&lt;90,AV199="Persuasivo")),1,IF(AND(10&lt;=TODAY()-AL199,TODAY()-AL199&lt;15,AV199="PQRS"),2,IF(OR(AND(15&lt;=TODAY()-AL199,AV199="PQRS"),AND(90&lt;=TODAY()-AO199,AV199="Persuasivo")),3,"")))</f>
        <v/>
      </c>
      <c r="AX198" s="96" t="n"/>
      <c r="AY198" s="239">
        <f>IF(AU199=BA199,AY199,AY199&amp;" → "&amp;TEXT(AZ199,"dd/mm/aaaa")&amp;".- "&amp;AU199)</f>
        <v/>
      </c>
      <c r="AZ198" s="237">
        <f>IF(AU199=BA199,AZ199,NOW())</f>
        <v/>
      </c>
      <c r="BA198" s="242">
        <f>IF(AU199=BA199,BA199,AU199)</f>
        <v/>
      </c>
      <c r="BB198" s="245">
        <f>IF(AT199=BD199,BB199,BB199&amp;" → "&amp;TEXT(BC199,"dd/mm/aaaa")&amp;".- "&amp;AT199)</f>
        <v/>
      </c>
      <c r="BC198" s="247">
        <f>IF(AX199=BD199,BC199,NOW())</f>
        <v/>
      </c>
      <c r="BD198" s="246">
        <f>IF(AT199=BD199,BD199,AT199)</f>
        <v/>
      </c>
    </row>
    <row r="199" customFormat="1" s="121">
      <c r="A199" s="82" t="inlineStr">
        <is>
          <t>0199-2026</t>
        </is>
      </c>
      <c r="B199" s="99" t="n">
        <v>13343</v>
      </c>
      <c r="C199" s="105" t="inlineStr">
        <is>
          <t>Dora Luz Velez</t>
        </is>
      </c>
      <c r="D199" s="82" t="inlineStr">
        <is>
          <t>KR</t>
        </is>
      </c>
      <c r="E199" s="82" t="n">
        <v>30</v>
      </c>
      <c r="F199" s="82" t="n"/>
      <c r="G199" s="82" t="n"/>
      <c r="H199" s="82" t="n">
        <v>40</v>
      </c>
      <c r="I199" s="82" t="inlineStr">
        <is>
          <t>F</t>
        </is>
      </c>
      <c r="J199" s="82" t="n"/>
      <c r="K199" s="82" t="n">
        <v>64</v>
      </c>
      <c r="L199" s="82" t="n"/>
      <c r="M199" s="82" t="n"/>
      <c r="N199" s="76">
        <f>CONCATENATE(D200," ",E200," ",F200," ",G200," ",H200," ",I200, " ",J200, " ",K200," ",L200," ",M200)</f>
        <v/>
      </c>
      <c r="O199" s="82" t="n">
        <v>32531544</v>
      </c>
      <c r="P199" s="94" t="n">
        <v>35963159</v>
      </c>
      <c r="Q199" s="94" t="n"/>
      <c r="R199" s="82" t="inlineStr">
        <is>
          <t>Adriana</t>
        </is>
      </c>
      <c r="S199" s="126" t="inlineStr">
        <is>
          <t>KR</t>
        </is>
      </c>
      <c r="T199" s="127" t="n">
        <v>30</v>
      </c>
      <c r="U199" s="127" t="n"/>
      <c r="V199" s="127" t="n"/>
      <c r="W199" s="127" t="n">
        <v>40</v>
      </c>
      <c r="X199" s="127" t="inlineStr">
        <is>
          <t>G</t>
        </is>
      </c>
      <c r="Y199" s="127" t="inlineStr">
        <is>
          <t>SUR</t>
        </is>
      </c>
      <c r="Z199" s="127" t="n">
        <v>30</v>
      </c>
      <c r="AA199" s="127" t="n"/>
      <c r="AB199" s="127" t="n"/>
      <c r="AC199" s="76">
        <f>CONCATENATE(S200," ",T200,U200," ",V200," ",W200," ",X200," ",Y200," ",Z200," ",AA200," ",AB200)</f>
        <v/>
      </c>
      <c r="AD199" s="76" t="n"/>
      <c r="AE199" s="82" t="n"/>
      <c r="AF199" s="82" t="n"/>
      <c r="AG199" s="82" t="n"/>
      <c r="AH199" s="82" t="inlineStr">
        <is>
          <t>RESIDUOS SOLIDOS</t>
        </is>
      </c>
      <c r="AI199" s="82" t="inlineStr">
        <is>
          <t>Disposición inadecuada de residuos sólidos en horas, dias y lugares no autorizados</t>
        </is>
      </c>
      <c r="AJ199" s="96" t="inlineStr">
        <is>
          <t>El Dorado</t>
        </is>
      </c>
      <c r="AK199" s="201">
        <f>VLOOKUP(AJ200,Hoja5!$H$1:$I$46,2,FALSE)</f>
        <v/>
      </c>
      <c r="AL199" s="92" t="n">
        <v>46080</v>
      </c>
      <c r="AM199" s="92" t="n">
        <v>46091</v>
      </c>
      <c r="AN199" s="101">
        <f>+AM200-AL200</f>
        <v/>
      </c>
      <c r="AO199" s="100" t="n">
        <v>46091</v>
      </c>
      <c r="AP199" s="101" t="inlineStr">
        <is>
          <t>Auto de archivo</t>
        </is>
      </c>
      <c r="AQ199" s="101" t="inlineStr">
        <is>
          <t>Juan Carlos Sánchez Vargas</t>
        </is>
      </c>
      <c r="AR199" s="227" t="n"/>
      <c r="AS199" s="119" t="n"/>
      <c r="AT199" s="124" t="inlineStr">
        <is>
          <t>Archivado</t>
        </is>
      </c>
      <c r="AU199" s="276" t="inlineStr">
        <is>
          <t>Jenifer Zapata Castro</t>
        </is>
      </c>
      <c r="AV199" s="82" t="n"/>
      <c r="AW199" s="102">
        <f>IF(OR(AND(TODAY()-AL200&lt;10,AV200="PQRS"),AND(TODAY()-AO200&lt;90,AV200="Persuasivo")),1,IF(AND(10&lt;=TODAY()-AL200,TODAY()-AL200&lt;15,AV200="PQRS"),2,IF(OR(AND(15&lt;=TODAY()-AL200,AV200="PQRS"),AND(90&lt;=TODAY()-AO200,AV200="Persuasivo")),3,"")))</f>
        <v/>
      </c>
      <c r="AX199" s="96" t="n"/>
      <c r="AY199" s="239">
        <f>IF(AU200=BA200,AY200,AY200&amp;" → "&amp;TEXT(AZ200,"dd/mm/aaaa")&amp;".- "&amp;AU200)</f>
        <v/>
      </c>
      <c r="AZ199" s="237">
        <f>IF(AU200=BA200,AZ200,NOW())</f>
        <v/>
      </c>
      <c r="BA199" s="242">
        <f>IF(AU200=BA200,BA200,AU200)</f>
        <v/>
      </c>
      <c r="BB199" s="245">
        <f>IF(AT200=BD200,BB200,BB200&amp;" → "&amp;TEXT(BC200,"dd/mm/aaaa")&amp;".- "&amp;AT200)</f>
        <v/>
      </c>
      <c r="BC199" s="247">
        <f>IF(AX200=BD200,BC200,NOW())</f>
        <v/>
      </c>
      <c r="BD199" s="246">
        <f>IF(AT200=BD200,BD200,AT200)</f>
        <v/>
      </c>
    </row>
    <row r="200" customFormat="1" s="121">
      <c r="A200" s="82" t="inlineStr">
        <is>
          <t>0200-2026</t>
        </is>
      </c>
      <c r="B200" s="99" t="n">
        <v>13304</v>
      </c>
      <c r="C200" s="124" t="inlineStr">
        <is>
          <t>Alejandro Restrepo Duque</t>
        </is>
      </c>
      <c r="D200" s="82" t="inlineStr">
        <is>
          <t>CL</t>
        </is>
      </c>
      <c r="E200" s="82" t="n">
        <v>40</v>
      </c>
      <c r="F200" s="82" t="n"/>
      <c r="G200" s="82" t="inlineStr">
        <is>
          <t>SUR</t>
        </is>
      </c>
      <c r="H200" s="82" t="n">
        <v>5</v>
      </c>
      <c r="I200" s="82" t="n"/>
      <c r="J200" s="82" t="n"/>
      <c r="K200" s="82" t="n"/>
      <c r="L200" s="82" t="n"/>
      <c r="M200" s="82" t="n"/>
      <c r="N200" s="76">
        <f>CONCATENATE(D201," ",E201," ",F201," ",G201," ",H201," ",I201, " ",J201, " ",K201," ",L201," ",M201)</f>
        <v/>
      </c>
      <c r="O200" s="82" t="n">
        <v>1037626079</v>
      </c>
      <c r="P200" s="82" t="n">
        <v>3007591630</v>
      </c>
      <c r="Q200" s="82" t="n"/>
      <c r="R200" s="82" t="inlineStr">
        <is>
          <t>Por determinar</t>
        </is>
      </c>
      <c r="S200" s="126" t="n"/>
      <c r="T200" s="127" t="n"/>
      <c r="U200" s="127" t="n"/>
      <c r="V200" s="127" t="n"/>
      <c r="W200" s="127" t="n"/>
      <c r="X200" s="127" t="n"/>
      <c r="Y200" s="127" t="n"/>
      <c r="Z200" s="127" t="n"/>
      <c r="AA200" s="127" t="n"/>
      <c r="AB200" s="127" t="n"/>
      <c r="AC200" s="76">
        <f>CONCATENATE(S201," ",T201,U201," ",V201," ",W201," ",X201," ",Y201," ",Z201," ",AA201," ",AB201)</f>
        <v/>
      </c>
      <c r="AD200" s="76" t="n"/>
      <c r="AE200" s="82" t="n"/>
      <c r="AF200" s="82" t="n"/>
      <c r="AG200" s="82" t="n"/>
      <c r="AH200" s="82" t="inlineStr">
        <is>
          <t>FAUNA DOMÉSTICA</t>
        </is>
      </c>
      <c r="AI200" s="82" t="inlineStr">
        <is>
          <t>Presunto maltrato animal</t>
        </is>
      </c>
      <c r="AJ200" s="96" t="inlineStr">
        <is>
          <t>El Vallano</t>
        </is>
      </c>
      <c r="AK200" s="201">
        <f>VLOOKUP(AJ201,Hoja5!$H$1:$I$46,2,FALSE)</f>
        <v/>
      </c>
      <c r="AL200" s="92" t="n">
        <v>46080</v>
      </c>
      <c r="AM200" s="92" t="n">
        <v>46126</v>
      </c>
      <c r="AN200" s="101">
        <f>+AM201-AL201</f>
        <v/>
      </c>
      <c r="AO200" s="100" t="n"/>
      <c r="AP200" s="124" t="inlineStr">
        <is>
          <t>Auto de archivo</t>
        </is>
      </c>
      <c r="AQ200" s="101" t="inlineStr">
        <is>
          <t>Juan Carlos Sánchez Vargas</t>
        </is>
      </c>
      <c r="AR200" s="227" t="n"/>
      <c r="AS200" s="119" t="n"/>
      <c r="AT200" s="124" t="inlineStr">
        <is>
          <t>Archivado</t>
        </is>
      </c>
      <c r="AU200" s="101" t="inlineStr">
        <is>
          <t>Juan Carlos Sánchez Vargas</t>
        </is>
      </c>
      <c r="AV200" s="82" t="n"/>
      <c r="AW200" s="102">
        <f>IF(OR(AND(TODAY()-AL201&lt;10,AV201="PQRS"),AND(TODAY()-AO201&lt;90,AV201="Persuasivo")),1,IF(AND(10&lt;=TODAY()-AL201,TODAY()-AL201&lt;15,AV201="PQRS"),2,IF(OR(AND(15&lt;=TODAY()-AL201,AV201="PQRS"),AND(90&lt;=TODAY()-AO201,AV201="Persuasivo")),3,"")))</f>
        <v/>
      </c>
      <c r="AX200" s="96" t="n"/>
      <c r="AY200" s="239">
        <f>IF(AU201=BA201,AY201,AY201&amp;" → "&amp;TEXT(AZ201,"dd/mm/aaaa")&amp;".- "&amp;AU201)</f>
        <v/>
      </c>
      <c r="AZ200" s="237">
        <f>IF(AU201=BA201,AZ201,NOW())</f>
        <v/>
      </c>
      <c r="BA200" s="242">
        <f>IF(AU201=BA201,BA201,AU201)</f>
        <v/>
      </c>
      <c r="BB200" s="245">
        <f>IF(AT201=BD201,BB201,BB201&amp;" → "&amp;TEXT(BC201,"dd/mm/aaaa")&amp;".- "&amp;AT201)</f>
        <v/>
      </c>
      <c r="BC200" s="247">
        <f>IF(AX201=BD201,BC201,NOW())</f>
        <v/>
      </c>
      <c r="BD200" s="246">
        <f>IF(AT201=BD201,BD201,AT201)</f>
        <v/>
      </c>
    </row>
    <row r="201">
      <c r="A201" s="82" t="inlineStr">
        <is>
          <t>0201-2026</t>
        </is>
      </c>
      <c r="B201" s="99" t="n">
        <v>13388</v>
      </c>
      <c r="C201" s="124" t="inlineStr">
        <is>
          <t>Anonimo</t>
        </is>
      </c>
      <c r="D201" s="82" t="n"/>
      <c r="E201" s="82" t="n"/>
      <c r="F201" s="82" t="n"/>
      <c r="G201" s="82" t="n"/>
      <c r="H201" s="82" t="n"/>
      <c r="I201" s="82" t="n"/>
      <c r="J201" s="82" t="n"/>
      <c r="K201" s="82" t="n"/>
      <c r="L201" s="82" t="n"/>
      <c r="M201" s="82" t="n"/>
      <c r="N201" s="76">
        <f>CONCATENATE(D202," ",E202," ",F202," ",G202," ",H202," ",I202, " ",J202, " ",K202," ",L202," ",M202)</f>
        <v/>
      </c>
      <c r="O201" s="82" t="n"/>
      <c r="P201" s="82" t="n"/>
      <c r="Q201" s="82" t="n"/>
      <c r="R201" s="82" t="inlineStr">
        <is>
          <t>Personal de la carniceria</t>
        </is>
      </c>
      <c r="S201" s="82" t="inlineStr">
        <is>
          <t>KR</t>
        </is>
      </c>
      <c r="T201" s="94" t="n">
        <v>37</v>
      </c>
      <c r="U201" s="82" t="n"/>
      <c r="V201" s="82" t="n"/>
      <c r="W201" s="82" t="n">
        <v>39</v>
      </c>
      <c r="X201" s="82" t="inlineStr">
        <is>
          <t>B</t>
        </is>
      </c>
      <c r="Y201" s="82" t="inlineStr">
        <is>
          <t>SUR</t>
        </is>
      </c>
      <c r="Z201" s="94" t="n">
        <v>37</v>
      </c>
      <c r="AA201" s="82" t="n"/>
      <c r="AB201" s="82" t="n"/>
      <c r="AC201" s="76">
        <f>CONCATENATE(S202," ",T202,U202," ",V202," ",W202," ",X202," ",Y202," ",Z202," ",AA202," ",AB202)</f>
        <v/>
      </c>
      <c r="AD201" s="82" t="n"/>
      <c r="AE201" s="82" t="n"/>
      <c r="AF201" s="82" t="n"/>
      <c r="AG201" s="82" t="n"/>
      <c r="AH201" s="82" t="inlineStr">
        <is>
          <t>FLORA</t>
        </is>
      </c>
      <c r="AI201" s="82" t="inlineStr">
        <is>
          <t>Afectación al ornato</t>
        </is>
      </c>
      <c r="AJ201" s="96" t="inlineStr">
        <is>
          <t>Mesa</t>
        </is>
      </c>
      <c r="AK201" s="201">
        <f>VLOOKUP(AJ202,Hoja5!$H$1:$I$46,2,FALSE)</f>
        <v/>
      </c>
      <c r="AL201" s="92" t="n">
        <v>46080</v>
      </c>
      <c r="AM201" s="92" t="n">
        <v>46081</v>
      </c>
      <c r="AN201" s="101">
        <f>+AM202-AL202</f>
        <v/>
      </c>
      <c r="AO201" s="100" t="n">
        <v>46081</v>
      </c>
      <c r="AP201" s="101" t="inlineStr">
        <is>
          <t>Auto de archivo</t>
        </is>
      </c>
      <c r="AQ201" s="101" t="inlineStr">
        <is>
          <t>Juan Carlos Sánchez Vargas</t>
        </is>
      </c>
      <c r="AR201" s="227" t="n"/>
      <c r="AS201" s="119" t="n"/>
      <c r="AT201" s="124" t="inlineStr">
        <is>
          <t>Archivado</t>
        </is>
      </c>
      <c r="AU201" s="276" t="inlineStr">
        <is>
          <t>Jenifer Zapata Castro</t>
        </is>
      </c>
      <c r="AV201" s="82" t="n"/>
      <c r="AW201" s="102">
        <f>IF(OR(AND(TODAY()-AL202&lt;10,AV202="PQRS"),AND(TODAY()-AO202&lt;90,AV202="Persuasivo")),1,IF(AND(10&lt;=TODAY()-AL202,TODAY()-AL202&lt;15,AV202="PQRS"),2,IF(OR(AND(15&lt;=TODAY()-AL202,AV202="PQRS"),AND(90&lt;=TODAY()-AO202,AV202="Persuasivo")),3,"")))</f>
        <v/>
      </c>
      <c r="AX201" s="96" t="n"/>
      <c r="AY201" s="239">
        <f>IF(AU202=BA202,AY202,AY202&amp;" → "&amp;TEXT(AZ202,"dd/mm/aaaa")&amp;".- "&amp;AU202)</f>
        <v/>
      </c>
      <c r="AZ201" s="237">
        <f>IF(AU202=BA202,AZ202,NOW())</f>
        <v/>
      </c>
      <c r="BA201" s="242">
        <f>IF(AU202=BA202,BA202,AU202)</f>
        <v/>
      </c>
      <c r="BB201" s="245">
        <f>IF(AT202=BD202,BB202,BB202&amp;" → "&amp;TEXT(BC202,"dd/mm/aaaa")&amp;".- "&amp;AT202)</f>
        <v/>
      </c>
      <c r="BC201" s="247">
        <f>IF(AX202=BD202,BC202,NOW())</f>
        <v/>
      </c>
      <c r="BD201" s="246">
        <f>IF(AT202=BD202,BD202,AT202)</f>
        <v/>
      </c>
    </row>
    <row r="202" ht="22.5" customHeight="1">
      <c r="A202" s="82" t="inlineStr">
        <is>
          <t>0202-2026</t>
        </is>
      </c>
      <c r="B202" s="99" t="n">
        <v>12963</v>
      </c>
      <c r="C202" s="124" t="inlineStr">
        <is>
          <t>Humberto Alonso Calle</t>
        </is>
      </c>
      <c r="D202" s="82" t="inlineStr">
        <is>
          <t>CL</t>
        </is>
      </c>
      <c r="E202" s="82" t="n">
        <v>48</v>
      </c>
      <c r="F202" s="82" t="n"/>
      <c r="G202" s="82" t="inlineStr">
        <is>
          <t>SUR</t>
        </is>
      </c>
      <c r="H202" s="82" t="n">
        <v>39</v>
      </c>
      <c r="I202" s="82" t="inlineStr">
        <is>
          <t>B</t>
        </is>
      </c>
      <c r="J202" s="82" t="n"/>
      <c r="K202" s="82" t="n">
        <v>4</v>
      </c>
      <c r="L202" s="82" t="n"/>
      <c r="M202" s="82" t="n"/>
      <c r="N202" s="76">
        <f>CONCATENATE(D203," ",E203," ",F203," ",G203," ",H203," ",I203, " ",J203, " ",K203," ",L203," ",M203)</f>
        <v/>
      </c>
      <c r="O202" s="82" t="n">
        <v>1037578550</v>
      </c>
      <c r="P202" s="82" t="n">
        <v>3023760574</v>
      </c>
      <c r="Q202" s="82" t="n"/>
      <c r="R202" s="82" t="inlineStr">
        <is>
          <t>Por determinar</t>
        </is>
      </c>
      <c r="S202" s="82" t="n"/>
      <c r="T202" s="82" t="n"/>
      <c r="U202" s="82" t="n"/>
      <c r="V202" s="82" t="n"/>
      <c r="W202" s="82" t="n"/>
      <c r="X202" s="82" t="n"/>
      <c r="Y202" s="82" t="n"/>
      <c r="Z202" s="82" t="n"/>
      <c r="AA202" s="82" t="n"/>
      <c r="AB202" s="82" t="n"/>
      <c r="AC202" s="76">
        <f>CONCATENATE(S203," ",T203,U203," ",V203," ",W203," ",X203," ",Y203," ",Z203," ",AA203," ",AB203)</f>
        <v/>
      </c>
      <c r="AD202" s="82" t="n"/>
      <c r="AE202" s="82" t="n"/>
      <c r="AF202" s="82" t="n"/>
      <c r="AG202" s="82" t="n"/>
      <c r="AH202" s="82" t="inlineStr">
        <is>
          <t>AIRE</t>
        </is>
      </c>
      <c r="AI202" s="82" t="inlineStr">
        <is>
          <t>Afectaciones por ruido</t>
        </is>
      </c>
      <c r="AJ202" s="96" t="inlineStr">
        <is>
          <t>El Trianón</t>
        </is>
      </c>
      <c r="AK202" s="201">
        <f>VLOOKUP(AJ203,Hoja5!$H$1:$I$46,2,FALSE)</f>
        <v/>
      </c>
      <c r="AL202" s="92" t="n">
        <v>46107</v>
      </c>
      <c r="AM202" s="92" t="n"/>
      <c r="AN202" s="101">
        <f>+AM203-AL203</f>
        <v/>
      </c>
      <c r="AO202" s="100" t="n"/>
      <c r="AP202" s="214" t="n"/>
      <c r="AQ202" s="101" t="n"/>
      <c r="AR202" s="227" t="n"/>
      <c r="AS202" s="119" t="n"/>
      <c r="AT202" s="124" t="inlineStr">
        <is>
          <t>Respuesta DP u Oficio</t>
        </is>
      </c>
      <c r="AU202" s="101" t="inlineStr">
        <is>
          <t>Daniela Palacio Londoño</t>
        </is>
      </c>
      <c r="AV202" s="82" t="n"/>
      <c r="AW202" s="102">
        <f>IF(OR(AND(TODAY()-AL203&lt;10,AV203="PQRS"),AND(TODAY()-AO203&lt;90,AV203="Persuasivo")),1,IF(AND(10&lt;=TODAY()-AL203,TODAY()-AL203&lt;15,AV203="PQRS"),2,IF(OR(AND(15&lt;=TODAY()-AL203,AV203="PQRS"),AND(90&lt;=TODAY()-AO203,AV203="Persuasivo")),3,"")))</f>
        <v/>
      </c>
      <c r="AX202" s="96" t="n"/>
      <c r="AY202" s="239">
        <f>IF(AU203=BA203,AY203,AY203&amp;" → "&amp;TEXT(AZ203,"dd/mm/aaaa")&amp;".- "&amp;AU203)</f>
        <v/>
      </c>
      <c r="AZ202" s="237">
        <f>IF(AU203=BA203,AZ203,NOW())</f>
        <v/>
      </c>
      <c r="BA202" s="242">
        <f>IF(AU203=BA203,BA203,AU203)</f>
        <v/>
      </c>
      <c r="BB202" s="245">
        <f>IF(AT203=BD203,BB203,BB203&amp;" → "&amp;TEXT(BC203,"dd/mm/aaaa")&amp;".- "&amp;AT203)</f>
        <v/>
      </c>
      <c r="BC202" s="247">
        <f>IF(AX203=BD203,BC203,NOW())</f>
        <v/>
      </c>
      <c r="BD202" s="246">
        <f>IF(AT203=BD203,BD203,AT203)</f>
        <v/>
      </c>
    </row>
    <row r="203">
      <c r="A203" s="82" t="inlineStr">
        <is>
          <t>0203-2026</t>
        </is>
      </c>
      <c r="B203" s="99" t="inlineStr">
        <is>
          <t>0012984 - 0000844</t>
        </is>
      </c>
      <c r="C203" s="124" t="inlineStr">
        <is>
          <t>Mauricio Tamayo</t>
        </is>
      </c>
      <c r="D203" s="82" t="inlineStr">
        <is>
          <t>CL</t>
        </is>
      </c>
      <c r="E203" s="82" t="n">
        <v>44</v>
      </c>
      <c r="F203" s="82" t="n"/>
      <c r="G203" s="82" t="inlineStr">
        <is>
          <t>SUR</t>
        </is>
      </c>
      <c r="H203" s="82" t="n">
        <v>39</v>
      </c>
      <c r="I203" s="82" t="n"/>
      <c r="J203" s="82" t="n"/>
      <c r="K203" s="82" t="n">
        <v>10</v>
      </c>
      <c r="L203" s="82" t="n"/>
      <c r="M203" s="82" t="n"/>
      <c r="N203" s="76">
        <f>CONCATENATE(D204," ",E204," ",F204," ",G204," ",H204," ",I204, " ",J204, " ",K204," ",L204," ",M204)</f>
        <v/>
      </c>
      <c r="O203" s="82" t="n"/>
      <c r="P203" s="82" t="n">
        <v>3103751305</v>
      </c>
      <c r="Q203" s="82" t="n"/>
      <c r="R203" s="82" t="inlineStr">
        <is>
          <t>Por determinar</t>
        </is>
      </c>
      <c r="S203" s="126" t="n"/>
      <c r="T203" s="127" t="n"/>
      <c r="U203" s="127" t="n"/>
      <c r="V203" s="127" t="n"/>
      <c r="W203" s="127" t="n"/>
      <c r="X203" s="127" t="n"/>
      <c r="Y203" s="82" t="n"/>
      <c r="Z203" s="127" t="n"/>
      <c r="AA203" s="127" t="n"/>
      <c r="AB203" s="127" t="n"/>
      <c r="AC203" s="76">
        <f>CONCATENATE(S204," ",T204,U204," ",V204," ",W204," ",X204," ",Y204," ",Z204," ",AA204," ",AB204)</f>
        <v/>
      </c>
      <c r="AD203" s="82" t="n"/>
      <c r="AE203" s="82" t="n"/>
      <c r="AF203" s="82" t="n"/>
      <c r="AG203" s="82" t="n"/>
      <c r="AH203" s="82" t="inlineStr">
        <is>
          <t>FLORA</t>
        </is>
      </c>
      <c r="AI203" s="82" t="inlineStr">
        <is>
          <t>Árbol en riesgo</t>
        </is>
      </c>
      <c r="AJ203" s="96" t="inlineStr">
        <is>
          <t>El Dorado</t>
        </is>
      </c>
      <c r="AK203" s="201">
        <f>VLOOKUP(AJ204,Hoja5!$H$1:$I$46,2,FALSE)</f>
        <v/>
      </c>
      <c r="AL203" s="92" t="n">
        <v>46079</v>
      </c>
      <c r="AM203" s="92" t="n">
        <v>46079</v>
      </c>
      <c r="AN203" s="101">
        <f>+AM204-AL204</f>
        <v/>
      </c>
      <c r="AO203" s="100" t="n">
        <v>46105</v>
      </c>
      <c r="AP203" s="101" t="inlineStr">
        <is>
          <t>Informe técnico</t>
        </is>
      </c>
      <c r="AQ203" s="101" t="inlineStr">
        <is>
          <t>Julian Guzman Agudelo</t>
        </is>
      </c>
      <c r="AR203" s="227" t="n"/>
      <c r="AS203" s="119" t="n"/>
      <c r="AT203" s="124" t="inlineStr">
        <is>
          <t>Auto de archivo</t>
        </is>
      </c>
      <c r="AU203" s="101" t="inlineStr">
        <is>
          <t>Juan Carlos Sánchez Vargas</t>
        </is>
      </c>
      <c r="AV203" s="82" t="n"/>
      <c r="AW203" s="102">
        <f>IF(OR(AND(TODAY()-AL204&lt;10,AV204="PQRS"),AND(TODAY()-AO204&lt;90,AV204="Persuasivo")),1,IF(AND(10&lt;=TODAY()-AL204,TODAY()-AL204&lt;15,AV204="PQRS"),2,IF(OR(AND(15&lt;=TODAY()-AL204,AV204="PQRS"),AND(90&lt;=TODAY()-AO204,AV204="Persuasivo")),3,"")))</f>
        <v/>
      </c>
      <c r="AX203" s="96" t="inlineStr">
        <is>
          <t>Se remite a Yeison Rendon en 26/03/2026</t>
        </is>
      </c>
      <c r="AY203" s="239">
        <f>IF(AU204=BA204,AY204,AY204&amp;" → "&amp;TEXT(AZ204,"dd/mm/aaaa")&amp;".- "&amp;AU204)</f>
        <v/>
      </c>
      <c r="AZ203" s="237">
        <f>IF(AU204=BA204,AZ204,NOW())</f>
        <v/>
      </c>
      <c r="BA203" s="242">
        <f>IF(AU204=BA204,BA204,AU204)</f>
        <v/>
      </c>
      <c r="BB203" s="245">
        <f>IF(AT204=BD204,BB204,BB204&amp;" → "&amp;TEXT(BC204,"dd/mm/aaaa")&amp;".- "&amp;AT204)</f>
        <v/>
      </c>
      <c r="BC203" s="247">
        <f>IF(AX204=BD204,BC204,NOW())</f>
        <v/>
      </c>
      <c r="BD203" s="246">
        <f>IF(AT204=BD204,BD204,AT204)</f>
        <v/>
      </c>
    </row>
    <row r="204">
      <c r="A204" s="82" t="inlineStr">
        <is>
          <t>0204-2026</t>
        </is>
      </c>
      <c r="B204" s="99" t="n">
        <v>14458</v>
      </c>
      <c r="C204" s="124" t="inlineStr">
        <is>
          <t>Comunidad</t>
        </is>
      </c>
      <c r="D204" s="82" t="n"/>
      <c r="E204" s="82" t="n"/>
      <c r="F204" s="82" t="n"/>
      <c r="G204" s="82" t="n"/>
      <c r="H204" s="82" t="n"/>
      <c r="I204" s="82" t="n"/>
      <c r="J204" s="82" t="n"/>
      <c r="K204" s="82" t="n"/>
      <c r="L204" s="82" t="n"/>
      <c r="M204" s="82" t="n"/>
      <c r="N204" s="76">
        <f>CONCATENATE(D205," ",E205," ",F205," ",G205," ",H205," ",I205, " ",J205, " ",K205," ",L205," ",M205)</f>
        <v/>
      </c>
      <c r="O204" s="82" t="n"/>
      <c r="P204" s="82" t="n"/>
      <c r="Q204" s="82" t="n"/>
      <c r="R204" s="82" t="inlineStr">
        <is>
          <t>Microempresa</t>
        </is>
      </c>
      <c r="S204" s="126" t="inlineStr">
        <is>
          <t>KR</t>
        </is>
      </c>
      <c r="T204" s="127" t="n">
        <v>31</v>
      </c>
      <c r="U204" s="127" t="n"/>
      <c r="V204" s="127" t="n"/>
      <c r="W204" s="82" t="n">
        <v>40</v>
      </c>
      <c r="X204" s="82" t="inlineStr">
        <is>
          <t>F</t>
        </is>
      </c>
      <c r="Y204" s="82" t="inlineStr">
        <is>
          <t>SUR</t>
        </is>
      </c>
      <c r="Z204" s="82" t="n"/>
      <c r="AA204" s="82" t="n"/>
      <c r="AB204" s="169" t="n"/>
      <c r="AC204" s="76">
        <f>CONCATENATE(S205," ",T205,U205," ",V205," ",W205," ",X205," ",Y205," ",Z205," ",AA205," ",AB205)</f>
        <v/>
      </c>
      <c r="AD204" s="82" t="n"/>
      <c r="AE204" s="82" t="n"/>
      <c r="AF204" s="82" t="n"/>
      <c r="AG204" s="76" t="n"/>
      <c r="AH204" s="82" t="inlineStr">
        <is>
          <t>RESIDUOS SOLIDOS</t>
        </is>
      </c>
      <c r="AI204" s="82" t="inlineStr">
        <is>
          <t>Disposición inadecuada de residuos sólidos en horas, dias y lugares no autorizados</t>
        </is>
      </c>
      <c r="AJ204" s="96" t="inlineStr">
        <is>
          <t>El Dorado</t>
        </is>
      </c>
      <c r="AK204" s="201">
        <f>VLOOKUP(AJ205,Hoja5!$H$1:$I$46,2,FALSE)</f>
        <v/>
      </c>
      <c r="AL204" s="92" t="n">
        <v>46084</v>
      </c>
      <c r="AM204" s="92" t="n">
        <v>46088</v>
      </c>
      <c r="AN204" s="101">
        <f>+AM205-AL205</f>
        <v/>
      </c>
      <c r="AO204" s="100" t="n">
        <v>46106</v>
      </c>
      <c r="AP204" s="101" t="inlineStr">
        <is>
          <t>Auto de archivo</t>
        </is>
      </c>
      <c r="AQ204" s="101" t="inlineStr">
        <is>
          <t>Juan Carlos Sánchez Vargas</t>
        </is>
      </c>
      <c r="AR204" s="227" t="n"/>
      <c r="AS204" s="119" t="n"/>
      <c r="AT204" s="124" t="inlineStr">
        <is>
          <t>Archivado</t>
        </is>
      </c>
      <c r="AU204" s="276" t="inlineStr">
        <is>
          <t>Jenifer Zapata Castro</t>
        </is>
      </c>
      <c r="AV204" s="82" t="n"/>
      <c r="AW204" s="102">
        <f>IF(OR(AND(TODAY()-AL205&lt;10,AV205="PQRS"),AND(TODAY()-AO205&lt;90,AV205="Persuasivo")),1,IF(AND(10&lt;=TODAY()-AL205,TODAY()-AL205&lt;15,AV205="PQRS"),2,IF(OR(AND(15&lt;=TODAY()-AL205,AV205="PQRS"),AND(90&lt;=TODAY()-AO205,AV205="Persuasivo")),3,"")))</f>
        <v/>
      </c>
      <c r="AX204" s="96" t="n"/>
      <c r="AY204" s="239">
        <f>IF(AU205=BA205,AY205,AY205&amp;" → "&amp;TEXT(AZ205,"dd/mm/aaaa")&amp;".- "&amp;AU205)</f>
        <v/>
      </c>
      <c r="AZ204" s="237">
        <f>IF(AU205=BA205,AZ205,NOW())</f>
        <v/>
      </c>
      <c r="BA204" s="242">
        <f>IF(AU205=BA205,BA205,AU205)</f>
        <v/>
      </c>
      <c r="BB204" s="245">
        <f>IF(AT205=BD205,BB205,BB205&amp;" → "&amp;TEXT(BC205,"dd/mm/aaaa")&amp;".- "&amp;AT205)</f>
        <v/>
      </c>
      <c r="BC204" s="247">
        <f>IF(AX205=BD205,BC205,NOW())</f>
        <v/>
      </c>
      <c r="BD204" s="246">
        <f>IF(AT205=BD205,BD205,AT205)</f>
        <v/>
      </c>
    </row>
    <row r="205">
      <c r="A205" s="82" t="inlineStr">
        <is>
          <t>0205-2026</t>
        </is>
      </c>
      <c r="B205" s="99" t="n">
        <v>13684</v>
      </c>
      <c r="C205" s="124" t="inlineStr">
        <is>
          <t>Katherine Restrepo</t>
        </is>
      </c>
      <c r="D205" s="82" t="inlineStr">
        <is>
          <t>DG</t>
        </is>
      </c>
      <c r="E205" s="94" t="n">
        <v>29</v>
      </c>
      <c r="F205" s="82" t="n"/>
      <c r="G205" s="82" t="n"/>
      <c r="H205" s="94" t="n">
        <v>33</v>
      </c>
      <c r="I205" s="82" t="n"/>
      <c r="J205" s="82" t="inlineStr">
        <is>
          <t>SUR</t>
        </is>
      </c>
      <c r="K205" s="94" t="n">
        <v>48</v>
      </c>
      <c r="L205" s="82" t="n"/>
      <c r="M205" s="82" t="n">
        <v>332</v>
      </c>
      <c r="N205" s="76">
        <f>CONCATENATE(D206," ",E206," ",F206," ",G206," ",H206," ",I206, " ",J206, " ",K206," ",L206," ",M206)</f>
        <v/>
      </c>
      <c r="O205" s="82" t="n"/>
      <c r="P205" s="94" t="n">
        <v>3245171825</v>
      </c>
      <c r="Q205" s="94" t="n"/>
      <c r="R205" s="82" t="inlineStr">
        <is>
          <t>Por determinar</t>
        </is>
      </c>
      <c r="S205" s="82" t="inlineStr">
        <is>
          <t>DG</t>
        </is>
      </c>
      <c r="T205" s="94" t="n">
        <v>29</v>
      </c>
      <c r="U205" s="82" t="n"/>
      <c r="V205" s="82" t="n"/>
      <c r="W205" s="94" t="n">
        <v>33</v>
      </c>
      <c r="X205" s="82" t="n"/>
      <c r="Y205" s="82" t="inlineStr">
        <is>
          <t>SUR</t>
        </is>
      </c>
      <c r="Z205" s="94" t="n">
        <v>48</v>
      </c>
      <c r="AA205" s="82" t="n"/>
      <c r="AB205" s="82" t="n">
        <v>332</v>
      </c>
      <c r="AC205" s="76">
        <f>CONCATENATE(S206," ",T206," ",U206," ",V206," ",W206," ",X206, " ",Y206, " ",Z206," ",AA206," ",AB206)</f>
        <v/>
      </c>
      <c r="AD205" s="82" t="n"/>
      <c r="AE205" s="82" t="n"/>
      <c r="AF205" s="82" t="n"/>
      <c r="AG205" s="82" t="n"/>
      <c r="AH205" s="82" t="inlineStr">
        <is>
          <t>FAUNA DOMÉSTICA</t>
        </is>
      </c>
      <c r="AI205" s="82" t="inlineStr">
        <is>
          <t>Ataque de animales de compañía a otros animales o personas</t>
        </is>
      </c>
      <c r="AJ205" s="96" t="inlineStr">
        <is>
          <t>Alto de Misael</t>
        </is>
      </c>
      <c r="AK205" s="201">
        <f>VLOOKUP(AJ206,Hoja5!$H$1:$I$46,2,FALSE)</f>
        <v/>
      </c>
      <c r="AL205" s="92" t="n">
        <v>46083</v>
      </c>
      <c r="AM205" s="92" t="n"/>
      <c r="AN205" s="101">
        <f>+AM206-AL206</f>
        <v/>
      </c>
      <c r="AO205" s="100" t="n"/>
      <c r="AP205" s="101" t="n"/>
      <c r="AQ205" s="101" t="inlineStr">
        <is>
          <t>Juan  Muñoz Guerra</t>
        </is>
      </c>
      <c r="AR205" s="227" t="n"/>
      <c r="AS205" s="119" t="inlineStr">
        <is>
          <t>Juan  Muñoz Guerra</t>
        </is>
      </c>
      <c r="AT205" s="124" t="inlineStr">
        <is>
          <t xml:space="preserve">Auto de inicio </t>
        </is>
      </c>
      <c r="AU205" s="101" t="inlineStr">
        <is>
          <t>Juan  Muñoz Guerra</t>
        </is>
      </c>
      <c r="AV205" s="82" t="n"/>
      <c r="AW205" s="102">
        <f>IF(OR(AND(TODAY()-AL206&lt;10,AV206="PQRS"),AND(TODAY()-AO206&lt;90,AV206="Persuasivo")),1,IF(AND(10&lt;=TODAY()-AL206,TODAY()-AL206&lt;15,AV206="PQRS"),2,IF(OR(AND(15&lt;=TODAY()-AL206,AV206="PQRS"),AND(90&lt;=TODAY()-AO206,AV206="Persuasivo")),3,"")))</f>
        <v/>
      </c>
      <c r="AX205" s="96" t="n"/>
      <c r="AY205" s="239">
        <f>IF(AU206=BA206,AY206,AY206&amp;" → "&amp;TEXT(AZ206,"dd/mm/aaaa")&amp;".- "&amp;AU206)</f>
        <v/>
      </c>
      <c r="AZ205" s="237">
        <f>IF(AU206=BA206,AZ206,NOW())</f>
        <v/>
      </c>
      <c r="BA205" s="242">
        <f>IF(AU206=BA206,BA206,AU206)</f>
        <v/>
      </c>
      <c r="BB205" s="245">
        <f>IF(AT206=BD206,BB206,BB206&amp;" → "&amp;TEXT(BC206,"dd/mm/aaaa")&amp;".- "&amp;AT206)</f>
        <v/>
      </c>
      <c r="BC205" s="247">
        <f>IF(AX206=BD206,BC206,NOW())</f>
        <v/>
      </c>
      <c r="BD205" s="246">
        <f>IF(AT206=BD206,BD206,AT206)</f>
        <v/>
      </c>
    </row>
    <row r="206">
      <c r="A206" s="82" t="inlineStr">
        <is>
          <t>0206-2026</t>
        </is>
      </c>
      <c r="B206" s="99" t="n">
        <v>13680</v>
      </c>
      <c r="C206" s="124" t="inlineStr">
        <is>
          <t>Alejandro Salazar Pajon</t>
        </is>
      </c>
      <c r="D206" s="82" t="inlineStr">
        <is>
          <t>CL</t>
        </is>
      </c>
      <c r="E206" s="82" t="n">
        <v>46</v>
      </c>
      <c r="F206" s="82" t="inlineStr">
        <is>
          <t>F</t>
        </is>
      </c>
      <c r="G206" s="82" t="inlineStr">
        <is>
          <t>SUR</t>
        </is>
      </c>
      <c r="H206" s="82" t="n">
        <v>39</v>
      </c>
      <c r="I206" s="82" t="inlineStr">
        <is>
          <t>B</t>
        </is>
      </c>
      <c r="J206" s="82" t="n"/>
      <c r="K206" s="82" t="n">
        <v>52</v>
      </c>
      <c r="L206" s="82" t="n"/>
      <c r="M206" s="82" t="n"/>
      <c r="N206" s="76">
        <f>CONCATENATE(D207," ",E207," ",F207," ",G207," ",H207," ",I207, " ",J207, " ",K207," ",L207," ",M207)</f>
        <v/>
      </c>
      <c r="O206" s="82" t="n">
        <v>3415495</v>
      </c>
      <c r="P206" s="82" t="n">
        <v>30134422020</v>
      </c>
      <c r="Q206" s="82" t="n"/>
      <c r="R206" s="82" t="inlineStr">
        <is>
          <t>Por determinar</t>
        </is>
      </c>
      <c r="S206" s="126" t="n"/>
      <c r="T206" s="127" t="n"/>
      <c r="U206" s="127" t="n"/>
      <c r="V206" s="127" t="n"/>
      <c r="W206" s="82" t="n"/>
      <c r="X206" s="82" t="n"/>
      <c r="Y206" s="127" t="n"/>
      <c r="Z206" s="82" t="n"/>
      <c r="AA206" s="127" t="n"/>
      <c r="AB206" s="127" t="n"/>
      <c r="AC206" s="76">
        <f>CONCATENATE(S207," ",T207,U207," ",V207," ",W207," ",X207," ",Y207," ",Z207," ",AA207," ",AB207)</f>
        <v/>
      </c>
      <c r="AD206" s="82" t="n"/>
      <c r="AE206" s="82" t="n"/>
      <c r="AF206" s="82" t="n"/>
      <c r="AG206" s="82" t="n"/>
      <c r="AH206" s="82" t="inlineStr">
        <is>
          <t>HÍDRICO</t>
        </is>
      </c>
      <c r="AI206" s="82" t="inlineStr">
        <is>
          <t>Descarga inadecuada de aguas residuales o sin cumplimiento de requisitos</t>
        </is>
      </c>
      <c r="AJ206" s="96" t="inlineStr">
        <is>
          <t>El Trianón</t>
        </is>
      </c>
      <c r="AK206" s="201">
        <f>VLOOKUP(AJ207,Hoja5!$H$1:$I$46,2,FALSE)</f>
        <v/>
      </c>
      <c r="AL206" s="92" t="n">
        <v>46083</v>
      </c>
      <c r="AM206" s="92" t="n"/>
      <c r="AN206" s="101">
        <f>+AM207-AL207</f>
        <v/>
      </c>
      <c r="AO206" s="100" t="n"/>
      <c r="AP206" s="82" t="n"/>
      <c r="AQ206" s="101" t="n"/>
      <c r="AR206" s="227" t="n"/>
      <c r="AS206" s="119" t="n"/>
      <c r="AT206" s="124" t="inlineStr">
        <is>
          <t>Archivado</t>
        </is>
      </c>
      <c r="AU206" s="101" t="inlineStr">
        <is>
          <t>Jenifer Zapata Castro</t>
        </is>
      </c>
      <c r="AV206" s="82" t="n"/>
      <c r="AW206" s="102">
        <f>IF(OR(AND(TODAY()-AL207&lt;10,AV207="PQRS"),AND(TODAY()-AO207&lt;90,AV207="Persuasivo")),1,IF(AND(10&lt;=TODAY()-AL207,TODAY()-AL207&lt;15,AV207="PQRS"),2,IF(OR(AND(15&lt;=TODAY()-AL207,AV207="PQRS"),AND(90&lt;=TODAY()-AO207,AV207="Persuasivo")),3,"")))</f>
        <v/>
      </c>
      <c r="AX206" s="96" t="n"/>
      <c r="AY206" s="239">
        <f>IF(AU207=BA207,AY207,AY207&amp;" → "&amp;TEXT(AZ207,"dd/mm/aaaa")&amp;".- "&amp;AU207)</f>
        <v/>
      </c>
      <c r="AZ206" s="237">
        <f>IF(AU207=BA207,AZ207,NOW())</f>
        <v/>
      </c>
      <c r="BA206" s="242">
        <f>IF(AU207=BA207,BA207,AU207)</f>
        <v/>
      </c>
      <c r="BB206" s="245">
        <f>IF(AT207=BD207,BB207,BB207&amp;" → "&amp;TEXT(BC207,"dd/mm/aaaa")&amp;".- "&amp;AT207)</f>
        <v/>
      </c>
      <c r="BC206" s="247">
        <f>IF(AX207=BD207,BC207,NOW())</f>
        <v/>
      </c>
      <c r="BD206" s="246">
        <f>IF(AT207=BD207,BD207,AT207)</f>
        <v/>
      </c>
    </row>
    <row r="207">
      <c r="A207" s="82" t="inlineStr">
        <is>
          <t>0207-2026</t>
        </is>
      </c>
      <c r="B207" s="99" t="n">
        <v>9432</v>
      </c>
      <c r="C207" s="124" t="inlineStr">
        <is>
          <t>Balcón de la Raza</t>
        </is>
      </c>
      <c r="D207" s="82" t="inlineStr">
        <is>
          <t>CL</t>
        </is>
      </c>
      <c r="E207" s="82" t="n">
        <v>48</v>
      </c>
      <c r="F207" s="82" t="inlineStr">
        <is>
          <t>C</t>
        </is>
      </c>
      <c r="G207" s="82" t="inlineStr">
        <is>
          <t>SUR</t>
        </is>
      </c>
      <c r="H207" s="82" t="n">
        <v>39</v>
      </c>
      <c r="I207" s="82" t="inlineStr">
        <is>
          <t>A</t>
        </is>
      </c>
      <c r="J207" s="82" t="n"/>
      <c r="K207" s="82" t="n">
        <v>165</v>
      </c>
      <c r="L207" s="82" t="n"/>
      <c r="M207" s="82" t="n"/>
      <c r="N207" s="76">
        <f>CONCATENATE(D208," ",E208," ",F208," ",G208," ",H208," ",I208, " ",J208, " ",K208," ",L208," ",M208)</f>
        <v/>
      </c>
      <c r="O207" s="82" t="n">
        <v>900</v>
      </c>
      <c r="P207" s="82" t="n">
        <v>3504213703</v>
      </c>
      <c r="Q207" s="82" t="n"/>
      <c r="R207" s="82" t="inlineStr">
        <is>
          <t>Por determinar</t>
        </is>
      </c>
      <c r="S207" s="126" t="n"/>
      <c r="T207" s="127" t="n"/>
      <c r="U207" s="127" t="n"/>
      <c r="V207" s="127" t="n"/>
      <c r="W207" s="82" t="n"/>
      <c r="X207" s="82" t="n"/>
      <c r="Y207" s="127" t="n"/>
      <c r="Z207" s="82" t="n"/>
      <c r="AA207" s="127" t="n"/>
      <c r="AB207" s="127" t="n"/>
      <c r="AC207" s="76">
        <f>CONCATENATE(S208," ",T208,U208," ",V208," ",W208," ",X208," ",Y208," ",Z208," ",AA208," ",AB208)</f>
        <v/>
      </c>
      <c r="AD207" s="82" t="n"/>
      <c r="AE207" s="82" t="n"/>
      <c r="AF207" s="82" t="n"/>
      <c r="AG207" s="82" t="n"/>
      <c r="AH207" s="82" t="inlineStr">
        <is>
          <t>FLORA</t>
        </is>
      </c>
      <c r="AI207" s="82" t="inlineStr">
        <is>
          <t>Afectaciones a la propiedad por arboles o vegetación</t>
        </is>
      </c>
      <c r="AJ207" s="96" t="inlineStr">
        <is>
          <t>Loma del Barro</t>
        </is>
      </c>
      <c r="AK207" s="201">
        <f>VLOOKUP(AJ208,Hoja5!$H$1:$I$46,2,FALSE)</f>
        <v/>
      </c>
      <c r="AL207" s="92" t="n">
        <v>46066</v>
      </c>
      <c r="AM207" s="92" t="n">
        <v>46072</v>
      </c>
      <c r="AN207" s="101">
        <f>+AM208-AL208</f>
        <v/>
      </c>
      <c r="AO207" s="100" t="n">
        <v>46072</v>
      </c>
      <c r="AP207" s="82" t="inlineStr">
        <is>
          <t>Visitas técnicos</t>
        </is>
      </c>
      <c r="AQ207" s="101" t="inlineStr">
        <is>
          <t>Juan Fernando Florez Lema</t>
        </is>
      </c>
      <c r="AR207" s="227" t="n"/>
      <c r="AS207" s="119" t="n"/>
      <c r="AT207" s="124" t="inlineStr">
        <is>
          <t>Respuesta DP u Oficio</t>
        </is>
      </c>
      <c r="AU207" s="101" t="inlineStr">
        <is>
          <t>Juanita Aristizabal Chavarriaga</t>
        </is>
      </c>
      <c r="AV207" s="82" t="n"/>
      <c r="AW207" s="102">
        <f>IF(OR(AND(TODAY()-AL208&lt;10,AV208="PQRS"),AND(TODAY()-AO208&lt;90,AV208="Persuasivo")),1,IF(AND(10&lt;=TODAY()-AL208,TODAY()-AL208&lt;15,AV208="PQRS"),2,IF(OR(AND(15&lt;=TODAY()-AL208,AV208="PQRS"),AND(90&lt;=TODAY()-AO208,AV208="Persuasivo")),3,"")))</f>
        <v/>
      </c>
      <c r="AX207" s="96" t="n"/>
      <c r="AY207" s="239">
        <f>IF(AU208=BA208,AY208,AY208&amp;" → "&amp;TEXT(AZ208,"dd/mm/aaaa")&amp;".- "&amp;AU208)</f>
        <v/>
      </c>
      <c r="AZ207" s="237">
        <f>IF(AU208=BA208,AZ208,NOW())</f>
        <v/>
      </c>
      <c r="BA207" s="242">
        <f>IF(AU208=BA208,BA208,AU208)</f>
        <v/>
      </c>
      <c r="BB207" s="245">
        <f>IF(AT208=BD208,BB208,BB208&amp;" → "&amp;TEXT(BC208,"dd/mm/aaaa")&amp;".- "&amp;AT208)</f>
        <v/>
      </c>
      <c r="BC207" s="247">
        <f>IF(AX208=BD208,BC208,NOW())</f>
        <v/>
      </c>
      <c r="BD207" s="246">
        <f>IF(AT208=BD208,BD208,AT208)</f>
        <v/>
      </c>
    </row>
    <row r="208" customFormat="1" s="121">
      <c r="A208" s="82" t="inlineStr">
        <is>
          <t>0208-2026</t>
        </is>
      </c>
      <c r="B208" s="99" t="inlineStr">
        <is>
          <t>0002436 - 0008639 - 0008710 - 0022896</t>
        </is>
      </c>
      <c r="C208" s="124" t="inlineStr">
        <is>
          <t>Edificio Mirador del Dorado</t>
        </is>
      </c>
      <c r="D208" s="82" t="inlineStr">
        <is>
          <t>CL</t>
        </is>
      </c>
      <c r="E208" s="82" t="n">
        <v>40</v>
      </c>
      <c r="F208" s="82" t="inlineStr">
        <is>
          <t>C</t>
        </is>
      </c>
      <c r="G208" s="82" t="inlineStr">
        <is>
          <t>SUR</t>
        </is>
      </c>
      <c r="H208" s="82" t="n">
        <v>43</v>
      </c>
      <c r="I208" s="82" t="n"/>
      <c r="J208" s="82" t="n"/>
      <c r="K208" s="82" t="n">
        <v>8</v>
      </c>
      <c r="L208" s="82" t="n"/>
      <c r="M208" s="82" t="n"/>
      <c r="N208" s="76">
        <f>CONCATENATE(D209," ",E209," ",F209," ",G209," ",H209," ",I209, " ",J209, " ",K209," ",L209," ",M209)</f>
        <v/>
      </c>
      <c r="O208" s="82" t="n"/>
      <c r="P208" s="82" t="inlineStr">
        <is>
          <t>5406350-3217159949</t>
        </is>
      </c>
      <c r="Q208" s="174" t="inlineStr">
        <is>
          <t>naturibeve@hotmail.com</t>
        </is>
      </c>
      <c r="R208" s="82" t="inlineStr">
        <is>
          <t>Municipio de Envigado</t>
        </is>
      </c>
      <c r="S208" s="126" t="inlineStr">
        <is>
          <t>KR</t>
        </is>
      </c>
      <c r="T208" s="127" t="n">
        <v>43</v>
      </c>
      <c r="U208" s="127" t="n"/>
      <c r="V208" s="127" t="n"/>
      <c r="W208" s="82" t="n">
        <v>38</v>
      </c>
      <c r="X208" s="82" t="n"/>
      <c r="Y208" s="127" t="inlineStr">
        <is>
          <t>SUR</t>
        </is>
      </c>
      <c r="Z208" s="82" t="n">
        <v>35</v>
      </c>
      <c r="AA208" s="127" t="n"/>
      <c r="AB208" s="127" t="n"/>
      <c r="AC208" s="76">
        <f>CONCATENATE(S209," ",T209,U209," ",V209," ",W209," ",X209," ",Y209," ",Z209," ",AA209," ",AB209)</f>
        <v/>
      </c>
      <c r="AD208" s="82" t="n"/>
      <c r="AE208" s="82" t="n"/>
      <c r="AF208" s="82" t="n"/>
      <c r="AG208" s="82" t="n"/>
      <c r="AH208" s="82" t="inlineStr">
        <is>
          <t>LOTE-PREDIO</t>
        </is>
      </c>
      <c r="AI208" s="82" t="inlineStr">
        <is>
          <t>Afectaciones a la propiedad por arboles o vegetación</t>
        </is>
      </c>
      <c r="AJ208" s="96" t="inlineStr">
        <is>
          <t>El Dorado</t>
        </is>
      </c>
      <c r="AK208" s="201">
        <f>VLOOKUP(AJ209,Hoja5!$H$1:$I$46,2,FALSE)</f>
        <v/>
      </c>
      <c r="AL208" s="92" t="n">
        <v>46078</v>
      </c>
      <c r="AM208" s="92" t="n">
        <v>46084</v>
      </c>
      <c r="AN208" s="101">
        <f>+AM209-AL209</f>
        <v/>
      </c>
      <c r="AO208" s="100" t="n">
        <v>46099</v>
      </c>
      <c r="AP208" s="101" t="inlineStr">
        <is>
          <t>Auto de archivo</t>
        </is>
      </c>
      <c r="AQ208" s="101" t="inlineStr">
        <is>
          <t>Juan Carlos Sánchez Vargas</t>
        </is>
      </c>
      <c r="AR208" s="227" t="n"/>
      <c r="AS208" s="119" t="n"/>
      <c r="AT208" s="124" t="inlineStr">
        <is>
          <t>Archivado</t>
        </is>
      </c>
      <c r="AU208" s="276" t="inlineStr">
        <is>
          <t>Jenifer Zapata Castro</t>
        </is>
      </c>
      <c r="AV208" s="82" t="n"/>
      <c r="AW208" s="102">
        <f>IF(OR(AND(TODAY()-AL209&lt;10,AV209="PQRS"),AND(TODAY()-AO209&lt;90,AV209="Persuasivo")),1,IF(AND(10&lt;=TODAY()-AL209,TODAY()-AL209&lt;15,AV209="PQRS"),2,IF(OR(AND(15&lt;=TODAY()-AL209,AV209="PQRS"),AND(90&lt;=TODAY()-AO209,AV209="Persuasivo")),3,"")))</f>
        <v/>
      </c>
      <c r="AX208" s="96" t="n"/>
      <c r="AY208" s="239">
        <f>IF(AU209=BA209,AY209,AY209&amp;" → "&amp;TEXT(AZ209,"dd/mm/aaaa")&amp;".- "&amp;AU209)</f>
        <v/>
      </c>
      <c r="AZ208" s="237">
        <f>IF(AU209=BA209,AZ209,NOW())</f>
        <v/>
      </c>
      <c r="BA208" s="242">
        <f>IF(AU209=BA209,BA209,AU209)</f>
        <v/>
      </c>
      <c r="BB208" s="245">
        <f>IF(AT209=BD209,BB209,BB209&amp;" → "&amp;TEXT(BC209,"dd/mm/aaaa")&amp;".- "&amp;AT209)</f>
        <v/>
      </c>
      <c r="BC208" s="247">
        <f>IF(AX209=BD209,BC209,NOW())</f>
        <v/>
      </c>
      <c r="BD208" s="246">
        <f>IF(AT209=BD209,BD209,AT209)</f>
        <v/>
      </c>
    </row>
    <row r="209" customFormat="1" s="121">
      <c r="A209" s="82" t="inlineStr">
        <is>
          <t>0209-2026</t>
        </is>
      </c>
      <c r="B209" s="99" t="inlineStr">
        <is>
          <t>7367/160AS-COE2602-7909</t>
        </is>
      </c>
      <c r="C209" s="124" t="inlineStr">
        <is>
          <t>De oficio</t>
        </is>
      </c>
      <c r="D209" s="82" t="n"/>
      <c r="E209" s="82" t="n"/>
      <c r="F209" s="82" t="n"/>
      <c r="G209" s="82" t="n"/>
      <c r="H209" s="82" t="n"/>
      <c r="I209" s="82" t="n"/>
      <c r="J209" s="82" t="n"/>
      <c r="K209" s="82" t="n"/>
      <c r="L209" s="82" t="n"/>
      <c r="M209" s="82" t="n"/>
      <c r="N209" s="76">
        <f>CONCATENATE(D210," ",E210," ",F210," ",G210," ",H210," ",I210, " ",J210, " ",K210," ",L210," ",M210)</f>
        <v/>
      </c>
      <c r="O209" s="82" t="n"/>
      <c r="P209" s="82" t="n"/>
      <c r="Q209" s="82" t="inlineStr">
        <is>
          <t>mailto:naturibeve@hotmail.com</t>
        </is>
      </c>
      <c r="R209" s="82" t="inlineStr">
        <is>
          <t>Por determinar</t>
        </is>
      </c>
      <c r="S209" s="126" t="inlineStr">
        <is>
          <t>KR</t>
        </is>
      </c>
      <c r="T209" s="127" t="n">
        <v>19</v>
      </c>
      <c r="U209" s="127" t="n"/>
      <c r="V209" s="127" t="n"/>
      <c r="W209" s="127" t="n">
        <v>36</v>
      </c>
      <c r="X209" s="127" t="inlineStr">
        <is>
          <t>C</t>
        </is>
      </c>
      <c r="Y209" s="127" t="inlineStr">
        <is>
          <t>SUR</t>
        </is>
      </c>
      <c r="Z209" s="127" t="n">
        <v>260</v>
      </c>
      <c r="AA209" s="127" t="n"/>
      <c r="AB209" s="127" t="n"/>
      <c r="AC209" s="76">
        <f>CONCATENATE(S210," ",T210,U210," ",V210," ",W210," ",X210," ",Y210," ",Z210," ",AA210," ",AB210)</f>
        <v/>
      </c>
      <c r="AD209" s="82" t="n"/>
      <c r="AE209" s="82" t="n"/>
      <c r="AF209" s="82" t="n"/>
      <c r="AG209" s="82" t="n"/>
      <c r="AH209" s="82" t="inlineStr">
        <is>
          <t>FAUNA SILVESTRE</t>
        </is>
      </c>
      <c r="AI209" s="82" t="inlineStr">
        <is>
          <t>Presunto maltrato animal</t>
        </is>
      </c>
      <c r="AJ209" s="96" t="inlineStr">
        <is>
          <t>El Escobero</t>
        </is>
      </c>
      <c r="AK209" s="201">
        <f>VLOOKUP(AJ210,Hoja5!$H$1:$I$46,2,FALSE)</f>
        <v/>
      </c>
      <c r="AL209" s="92" t="n">
        <v>46080</v>
      </c>
      <c r="AM209" s="92" t="n">
        <v>46073</v>
      </c>
      <c r="AN209" s="101">
        <f>+AM210-AL210</f>
        <v/>
      </c>
      <c r="AO209" s="100" t="n">
        <v>46073</v>
      </c>
      <c r="AP209" s="101" t="inlineStr">
        <is>
          <t>Respuesta DP u Oficio</t>
        </is>
      </c>
      <c r="AQ209" s="101" t="inlineStr">
        <is>
          <t>Juan  Muñoz Guerra</t>
        </is>
      </c>
      <c r="AR209" s="227" t="n"/>
      <c r="AS209" s="119" t="n"/>
      <c r="AT209" s="124" t="inlineStr">
        <is>
          <t>Archivado</t>
        </is>
      </c>
      <c r="AU209" s="94" t="inlineStr">
        <is>
          <t>Jenifer Zapata Castro</t>
        </is>
      </c>
      <c r="AV209" s="82" t="n"/>
      <c r="AW209" s="102">
        <f>IF(OR(AND(TODAY()-AL210&lt;10,AV210="PQRS"),AND(TODAY()-AO210&lt;90,AV210="Persuasivo")),1,IF(AND(10&lt;=TODAY()-AL210,TODAY()-AL210&lt;15,AV210="PQRS"),2,IF(OR(AND(15&lt;=TODAY()-AL210,AV210="PQRS"),AND(90&lt;=TODAY()-AO210,AV210="Persuasivo")),3,"")))</f>
        <v/>
      </c>
      <c r="AX209" s="96" t="n"/>
      <c r="AY209" s="239">
        <f>IF(AU210=BA210,AY210,AY210&amp;" → "&amp;TEXT(AZ210,"dd/mm/aaaa")&amp;".- "&amp;AU210)</f>
        <v/>
      </c>
      <c r="AZ209" s="237">
        <f>IF(AU210=BA210,AZ210,NOW())</f>
        <v/>
      </c>
      <c r="BA209" s="242">
        <f>IF(AU210=BA210,BA210,AU210)</f>
        <v/>
      </c>
      <c r="BB209" s="245">
        <f>IF(AT210=BD210,BB210,BB210&amp;" → "&amp;TEXT(BC210,"dd/mm/aaaa")&amp;".- "&amp;AT210)</f>
        <v/>
      </c>
      <c r="BC209" s="247">
        <f>IF(AX210=BD210,BC210,NOW())</f>
        <v/>
      </c>
      <c r="BD209" s="246">
        <f>IF(AT210=BD210,BD210,AT210)</f>
        <v/>
      </c>
    </row>
    <row r="210" ht="18" customFormat="1" customHeight="1" s="121">
      <c r="A210" s="82" t="inlineStr">
        <is>
          <t>0210-2026</t>
        </is>
      </c>
      <c r="B210" s="99" t="n">
        <v>3116</v>
      </c>
      <c r="C210" s="124" t="inlineStr">
        <is>
          <t>De oficio</t>
        </is>
      </c>
      <c r="D210" s="82" t="n"/>
      <c r="E210" s="82" t="n"/>
      <c r="F210" s="82" t="n"/>
      <c r="G210" s="82" t="n"/>
      <c r="H210" s="82" t="n"/>
      <c r="I210" s="82" t="n"/>
      <c r="J210" s="82" t="n"/>
      <c r="K210" s="82" t="n"/>
      <c r="L210" s="82" t="n"/>
      <c r="M210" s="82" t="n"/>
      <c r="N210" s="76">
        <f>CONCATENATE(D211," ",E211," ",F211," ",G211," ",H211," ",I211, " ",J211, " ",K211," ",L211," ",M211)</f>
        <v/>
      </c>
      <c r="O210" s="82" t="n"/>
      <c r="P210" s="82" t="n"/>
      <c r="Q210" s="82" t="n"/>
      <c r="R210" s="82" t="inlineStr">
        <is>
          <t>Cantina Palace</t>
        </is>
      </c>
      <c r="S210" s="126" t="inlineStr">
        <is>
          <t>CL</t>
        </is>
      </c>
      <c r="T210" s="127" t="n">
        <v>40</v>
      </c>
      <c r="U210" s="127" t="inlineStr">
        <is>
          <t>G</t>
        </is>
      </c>
      <c r="V210" s="127" t="inlineStr">
        <is>
          <t>SUR</t>
        </is>
      </c>
      <c r="W210" s="127" t="n">
        <v>29</v>
      </c>
      <c r="X210" s="127" t="inlineStr">
        <is>
          <t>A</t>
        </is>
      </c>
      <c r="Y210" s="127" t="n"/>
      <c r="Z210" s="127" t="n">
        <v>20</v>
      </c>
      <c r="AA210" s="127" t="n"/>
      <c r="AB210" s="169" t="n"/>
      <c r="AC210" s="76">
        <f>CONCATENATE(S211," ",T211,U211," ",V211," ",W211," ",X211," ",Y211," ",Z211," ",AA211," ",AB211)</f>
        <v/>
      </c>
      <c r="AD210" s="82" t="n"/>
      <c r="AE210" s="82" t="n"/>
      <c r="AF210" s="82" t="n"/>
      <c r="AG210" s="82" t="n"/>
      <c r="AH210" s="82" t="inlineStr">
        <is>
          <t>AIRE</t>
        </is>
      </c>
      <c r="AI210" s="82" t="inlineStr">
        <is>
          <t>Afectaciones por ruido</t>
        </is>
      </c>
      <c r="AJ210" s="96" t="inlineStr">
        <is>
          <t>Zona Centro</t>
        </is>
      </c>
      <c r="AK210" s="201">
        <f>VLOOKUP(AJ211,Hoja5!$H$1:$I$46,2,FALSE)</f>
        <v/>
      </c>
      <c r="AL210" s="92" t="n">
        <v>46078</v>
      </c>
      <c r="AM210" s="92" t="n"/>
      <c r="AN210" s="101">
        <f>+AM211-AL211</f>
        <v/>
      </c>
      <c r="AO210" s="100" t="n"/>
      <c r="AP210" s="101" t="n"/>
      <c r="AQ210" s="101" t="n"/>
      <c r="AR210" s="227" t="n"/>
      <c r="AS210" s="119" t="inlineStr">
        <is>
          <t>Juan  Muñoz Guerra</t>
        </is>
      </c>
      <c r="AT210" s="124" t="inlineStr">
        <is>
          <t xml:space="preserve">Auto de inicio </t>
        </is>
      </c>
      <c r="AU210" s="101" t="inlineStr">
        <is>
          <t>Juan  Muñoz Guerra</t>
        </is>
      </c>
      <c r="AV210" s="82" t="n"/>
      <c r="AW210" s="102">
        <f>IF(OR(AND(TODAY()-AL211&lt;10,AV211="PQRS"),AND(TODAY()-AO211&lt;90,AV211="Persuasivo")),1,IF(AND(10&lt;=TODAY()-AL211,TODAY()-AL211&lt;15,AV211="PQRS"),2,IF(OR(AND(15&lt;=TODAY()-AL211,AV211="PQRS"),AND(90&lt;=TODAY()-AO211,AV211="Persuasivo")),3,"")))</f>
        <v/>
      </c>
      <c r="AX210" s="96" t="n"/>
      <c r="AY210" s="239">
        <f>IF(AU211=BA211,AY211,AY211&amp;" → "&amp;TEXT(AZ211,"dd/mm/aaaa")&amp;".- "&amp;AU211)</f>
        <v/>
      </c>
      <c r="AZ210" s="237">
        <f>IF(AU211=BA211,AZ211,NOW())</f>
        <v/>
      </c>
      <c r="BA210" s="242">
        <f>IF(AU211=BA211,BA211,AU211)</f>
        <v/>
      </c>
      <c r="BB210" s="245">
        <f>IF(AT211=BD211,BB211,BB211&amp;" → "&amp;TEXT(BC211,"dd/mm/aaaa")&amp;".- "&amp;AT211)</f>
        <v/>
      </c>
      <c r="BC210" s="247">
        <f>IF(AX211=BD211,BC211,NOW())</f>
        <v/>
      </c>
      <c r="BD210" s="246">
        <f>IF(AT211=BD211,BD211,AT211)</f>
        <v/>
      </c>
    </row>
    <row r="211" ht="21" customHeight="1">
      <c r="A211" s="82" t="inlineStr">
        <is>
          <t>0211-2026</t>
        </is>
      </c>
      <c r="B211" s="99" t="n">
        <v>3116</v>
      </c>
      <c r="C211" s="124" t="inlineStr">
        <is>
          <t>De oficio</t>
        </is>
      </c>
      <c r="D211" s="82" t="n"/>
      <c r="E211" s="82" t="n"/>
      <c r="F211" s="82" t="n"/>
      <c r="G211" s="82" t="n"/>
      <c r="H211" s="82" t="n"/>
      <c r="I211" s="82" t="n"/>
      <c r="J211" s="82" t="n"/>
      <c r="K211" s="82" t="n"/>
      <c r="L211" s="82" t="n"/>
      <c r="M211" s="82" t="n"/>
      <c r="N211" s="76">
        <f>CONCATENATE(D212," ",E212," ",F212," ",G212," ",H212," ",I212, " ",J212, " ",K212," ",L212," ",M212)</f>
        <v/>
      </c>
      <c r="O211" s="82" t="n"/>
      <c r="P211" s="82" t="inlineStr">
        <is>
          <t>montes</t>
        </is>
      </c>
      <c r="Q211" s="82" t="n"/>
      <c r="R211" s="82" t="inlineStr">
        <is>
          <t xml:space="preserve">Ritmo Vivo hostal </t>
        </is>
      </c>
      <c r="S211" s="126" t="inlineStr">
        <is>
          <t>CL</t>
        </is>
      </c>
      <c r="T211" s="127" t="n">
        <v>39</v>
      </c>
      <c r="U211" s="127" t="n"/>
      <c r="V211" s="127" t="inlineStr">
        <is>
          <t>SUR</t>
        </is>
      </c>
      <c r="W211" s="127" t="n">
        <v>40</v>
      </c>
      <c r="X211" s="127" t="n"/>
      <c r="Y211" s="127" t="n"/>
      <c r="Z211" s="127" t="n">
        <v>55</v>
      </c>
      <c r="AA211" s="127" t="n"/>
      <c r="AB211" s="127" t="n"/>
      <c r="AC211" s="76">
        <f>CONCATENATE(S212," ",T212,U212," ",V212," ",W212," ",X212," ",Y212," ",Z212," ",AA212," ",AB212)</f>
        <v/>
      </c>
      <c r="AD211" s="82" t="n"/>
      <c r="AE211" s="82" t="n"/>
      <c r="AF211" s="82" t="n"/>
      <c r="AG211" s="82" t="n"/>
      <c r="AH211" s="82" t="inlineStr">
        <is>
          <t>AIRE</t>
        </is>
      </c>
      <c r="AI211" s="82" t="inlineStr">
        <is>
          <t>Afectaciones por ruido</t>
        </is>
      </c>
      <c r="AJ211" s="96" t="inlineStr">
        <is>
          <t>Zona Centro</t>
        </is>
      </c>
      <c r="AK211" s="201">
        <f>VLOOKUP(AJ212,Hoja5!$H$1:$I$46,2,FALSE)</f>
        <v/>
      </c>
      <c r="AL211" s="92" t="n">
        <v>46078</v>
      </c>
      <c r="AM211" s="92" t="n"/>
      <c r="AN211" s="101">
        <f>+AM212-AL212</f>
        <v/>
      </c>
      <c r="AO211" s="100" t="n"/>
      <c r="AP211" s="82" t="n"/>
      <c r="AQ211" s="101" t="n"/>
      <c r="AR211" s="227" t="n"/>
      <c r="AS211" s="119" t="inlineStr">
        <is>
          <t>Juan  Muñoz Guerra</t>
        </is>
      </c>
      <c r="AT211" s="124" t="inlineStr">
        <is>
          <t xml:space="preserve">Auto de inicio </t>
        </is>
      </c>
      <c r="AU211" s="101" t="inlineStr">
        <is>
          <t>Juan  Muñoz Guerra</t>
        </is>
      </c>
      <c r="AV211" s="82" t="n"/>
      <c r="AW211" s="102">
        <f>IF(OR(AND(TODAY()-AL212&lt;10,AV212="PQRS"),AND(TODAY()-AO212&lt;90,AV212="Persuasivo")),1,IF(AND(10&lt;=TODAY()-AL212,TODAY()-AL212&lt;15,AV212="PQRS"),2,IF(OR(AND(15&lt;=TODAY()-AL212,AV212="PQRS"),AND(90&lt;=TODAY()-AO212,AV212="Persuasivo")),3,"")))</f>
        <v/>
      </c>
      <c r="AX211" s="96" t="n"/>
      <c r="AY211" s="239">
        <f>IF(AU212=BA212,AY212,AY212&amp;" → "&amp;TEXT(AZ212,"dd/mm/aaaa")&amp;".- "&amp;AU212)</f>
        <v/>
      </c>
      <c r="AZ211" s="237">
        <f>IF(AU212=BA212,AZ212,NOW())</f>
        <v/>
      </c>
      <c r="BA211" s="242">
        <f>IF(AU212=BA212,BA212,AU212)</f>
        <v/>
      </c>
      <c r="BB211" s="245">
        <f>IF(AT212=BD212,BB212,BB212&amp;" → "&amp;TEXT(BC212,"dd/mm/aaaa")&amp;".- "&amp;AT212)</f>
        <v/>
      </c>
      <c r="BC211" s="247">
        <f>IF(AX212=BD212,BC212,NOW())</f>
        <v/>
      </c>
      <c r="BD211" s="246">
        <f>IF(AT212=BD212,BD212,AT212)</f>
        <v/>
      </c>
    </row>
    <row r="212">
      <c r="A212" s="82" t="inlineStr">
        <is>
          <t>0212-2026</t>
        </is>
      </c>
      <c r="B212" s="99" t="n">
        <v>11363</v>
      </c>
      <c r="C212" s="124" t="inlineStr">
        <is>
          <t>Comunidad</t>
        </is>
      </c>
      <c r="D212" s="82" t="n"/>
      <c r="E212" s="82" t="n"/>
      <c r="F212" s="82" t="n"/>
      <c r="G212" s="82" t="n"/>
      <c r="H212" s="82" t="n"/>
      <c r="I212" s="82" t="n"/>
      <c r="J212" s="82" t="n"/>
      <c r="K212" s="82" t="n"/>
      <c r="L212" s="82" t="n"/>
      <c r="M212" s="82" t="n"/>
      <c r="N212" s="76">
        <f>CONCATENATE(D213," ",E213," ",F213," ",G213," ",H213," ",I213, " ",J213, " ",K213," ",L213," ",M213)</f>
        <v/>
      </c>
      <c r="O212" s="82" t="n"/>
      <c r="P212" s="82" t="n"/>
      <c r="Q212" s="82" t="n"/>
      <c r="R212" s="82" t="inlineStr">
        <is>
          <t>Por determinar</t>
        </is>
      </c>
      <c r="S212" s="126" t="n"/>
      <c r="T212" s="127" t="inlineStr">
        <is>
          <t>San josé camino verde</t>
        </is>
      </c>
      <c r="U212" s="127" t="n"/>
      <c r="V212" s="127" t="n"/>
      <c r="W212" s="127" t="n"/>
      <c r="X212" s="127" t="n"/>
      <c r="Y212" s="127" t="n"/>
      <c r="Z212" s="127" t="n"/>
      <c r="AA212" s="127" t="n"/>
      <c r="AB212" s="127" t="n"/>
      <c r="AC212" s="76">
        <f>CONCATENATE(S213," ",T213,U213," ",V213," ",W213," ",X213," ",Y213," ",Z213," ",AA213," ",AB213)</f>
        <v/>
      </c>
      <c r="AD212" s="82" t="n"/>
      <c r="AE212" s="82" t="n"/>
      <c r="AF212" s="82" t="n"/>
      <c r="AG212" s="82" t="n"/>
      <c r="AH212" s="82" t="inlineStr">
        <is>
          <t>RESIDUOS SOLIDOS</t>
        </is>
      </c>
      <c r="AI212" s="82" t="inlineStr">
        <is>
          <t>Disposición inadecuada de residuos sólidos en horas, dias y lugares no autorizados</t>
        </is>
      </c>
      <c r="AJ212" s="96" t="inlineStr">
        <is>
          <t>San José</t>
        </is>
      </c>
      <c r="AK212" s="201">
        <f>VLOOKUP(AJ213,Hoja5!$H$1:$I$46,2,FALSE)</f>
        <v/>
      </c>
      <c r="AL212" s="92" t="n">
        <v>46076</v>
      </c>
      <c r="AM212" s="92" t="n">
        <v>46072</v>
      </c>
      <c r="AN212" s="101">
        <f>+AM213-AL213</f>
        <v/>
      </c>
      <c r="AO212" s="100" t="n">
        <v>46072</v>
      </c>
      <c r="AP212" s="82" t="inlineStr">
        <is>
          <t>Remisión</t>
        </is>
      </c>
      <c r="AQ212" s="101" t="inlineStr">
        <is>
          <t>Laura Bautista Barroso</t>
        </is>
      </c>
      <c r="AR212" s="227" t="n"/>
      <c r="AS212" s="119" t="n"/>
      <c r="AT212" s="124" t="inlineStr">
        <is>
          <t>Archivado</t>
        </is>
      </c>
      <c r="AU212" s="101" t="inlineStr">
        <is>
          <t>Jenifer Zapata Castro</t>
        </is>
      </c>
      <c r="AV212" s="82" t="n"/>
      <c r="AW212" s="102">
        <f>IF(OR(AND(TODAY()-AL213&lt;10,AV213="PQRS"),AND(TODAY()-AO213&lt;90,AV213="Persuasivo")),1,IF(AND(10&lt;=TODAY()-AL213,TODAY()-AL213&lt;15,AV213="PQRS"),2,IF(OR(AND(15&lt;=TODAY()-AL213,AV213="PQRS"),AND(90&lt;=TODAY()-AO213,AV213="Persuasivo")),3,"")))</f>
        <v/>
      </c>
      <c r="AX212" s="96" t="n"/>
      <c r="AY212" s="239">
        <f>IF(AU213=BA213,AY213,AY213&amp;" → "&amp;TEXT(AZ213,"dd/mm/aaaa")&amp;".- "&amp;AU213)</f>
        <v/>
      </c>
      <c r="AZ212" s="237">
        <f>IF(AU213=BA213,AZ213,NOW())</f>
        <v/>
      </c>
      <c r="BA212" s="242">
        <f>IF(AU213=BA213,BA213,AU213)</f>
        <v/>
      </c>
      <c r="BB212" s="245">
        <f>IF(AT213=BD213,BB213,BB213&amp;" → "&amp;TEXT(BC213,"dd/mm/aaaa")&amp;".- "&amp;AT213)</f>
        <v/>
      </c>
      <c r="BC212" s="247">
        <f>IF(AX213=BD213,BC213,NOW())</f>
        <v/>
      </c>
      <c r="BD212" s="246">
        <f>IF(AT213=BD213,BD213,AT213)</f>
        <v/>
      </c>
    </row>
    <row r="213">
      <c r="A213" s="82" t="inlineStr">
        <is>
          <t>0213-2026</t>
        </is>
      </c>
      <c r="B213" s="99" t="inlineStr">
        <is>
          <t>3091-15700-6618</t>
        </is>
      </c>
      <c r="C213" s="124" t="inlineStr">
        <is>
          <t>sotrames</t>
        </is>
      </c>
      <c r="D213" s="82" t="n"/>
      <c r="E213" s="70" t="n"/>
      <c r="F213" s="82" t="n"/>
      <c r="G213" s="82" t="n"/>
      <c r="H213" s="82" t="n"/>
      <c r="I213" s="82" t="n"/>
      <c r="J213" s="82" t="n"/>
      <c r="K213" s="82" t="n"/>
      <c r="L213" s="82" t="n"/>
      <c r="M213" s="82" t="n"/>
      <c r="N213" s="76">
        <f>CONCATENATE(D214," ",E214," ",F214," ",G214," ",H214," ",I214, " ",J214, " ",K214," ",L214," ",M214)</f>
        <v/>
      </c>
      <c r="O213" s="82" t="n"/>
      <c r="P213" s="82" t="n"/>
      <c r="Q213" s="82" t="n"/>
      <c r="R213" s="82" t="inlineStr">
        <is>
          <t>Municipio Envigado</t>
        </is>
      </c>
      <c r="S213" s="126" t="n"/>
      <c r="T213" s="169" t="n"/>
      <c r="U213" s="127" t="n"/>
      <c r="V213" s="127" t="n"/>
      <c r="W213" s="169" t="n"/>
      <c r="X213" s="127" t="n"/>
      <c r="Y213" s="127" t="n"/>
      <c r="Z213" s="169" t="n"/>
      <c r="AA213" s="169" t="n"/>
      <c r="AB213" s="127" t="n"/>
      <c r="AC213" s="76">
        <f>CONCATENATE(S214," ",T214,U214," ",V214," ",W214," ",X214," ",Y214," ",Z214," ",AA214," ",AB214)</f>
        <v/>
      </c>
      <c r="AD213" s="82" t="n"/>
      <c r="AE213" s="82" t="n"/>
      <c r="AF213" s="82" t="n"/>
      <c r="AG213" s="82" t="n"/>
      <c r="AH213" s="82" t="inlineStr">
        <is>
          <t>FLORA</t>
        </is>
      </c>
      <c r="AI213" s="82" t="inlineStr">
        <is>
          <t>Afectaciones a la propiedad por arboles o vegetación</t>
        </is>
      </c>
      <c r="AJ213" s="96" t="inlineStr">
        <is>
          <t>El Chingui</t>
        </is>
      </c>
      <c r="AK213" s="201">
        <f>VLOOKUP(AJ214,Hoja5!$H$1:$I$46,2,FALSE)</f>
        <v/>
      </c>
      <c r="AL213" s="92" t="n">
        <v>46078</v>
      </c>
      <c r="AM213" s="92" t="n">
        <v>46078</v>
      </c>
      <c r="AN213" s="101">
        <f>+AM214-AL214</f>
        <v/>
      </c>
      <c r="AO213" s="100" t="n">
        <v>46078</v>
      </c>
      <c r="AP213" s="101" t="inlineStr">
        <is>
          <t>Auto de archivo</t>
        </is>
      </c>
      <c r="AQ213" s="101" t="inlineStr">
        <is>
          <t>Juan Carlos Sánchez Vargas</t>
        </is>
      </c>
      <c r="AR213" s="227" t="n"/>
      <c r="AS213" s="119" t="n"/>
      <c r="AT213" s="124" t="inlineStr">
        <is>
          <t>Archivado</t>
        </is>
      </c>
      <c r="AU213" s="276" t="inlineStr">
        <is>
          <t>Jenifer Zapata Castro</t>
        </is>
      </c>
      <c r="AV213" s="82" t="n"/>
      <c r="AW213" s="102">
        <f>IF(OR(AND(TODAY()-AL214&lt;10,AV214="PQRS"),AND(TODAY()-AO214&lt;90,AV214="Persuasivo")),1,IF(AND(10&lt;=TODAY()-AL214,TODAY()-AL214&lt;15,AV214="PQRS"),2,IF(OR(AND(15&lt;=TODAY()-AL214,AV214="PQRS"),AND(90&lt;=TODAY()-AO214,AV214="Persuasivo")),3,"")))</f>
        <v/>
      </c>
      <c r="AX213" s="96" t="n"/>
      <c r="AY213" s="239">
        <f>IF(AU214=BA214,AY214,AY214&amp;" → "&amp;TEXT(AZ214,"dd/mm/aaaa")&amp;".- "&amp;AU214)</f>
        <v/>
      </c>
      <c r="AZ213" s="237">
        <f>IF(AU214=BA214,AZ214,NOW())</f>
        <v/>
      </c>
      <c r="BA213" s="242">
        <f>IF(AU214=BA214,BA214,AU214)</f>
        <v/>
      </c>
      <c r="BB213" s="245">
        <f>IF(AT214=BD214,BB214,BB214&amp;" → "&amp;TEXT(BC214,"dd/mm/aaaa")&amp;".- "&amp;AT214)</f>
        <v/>
      </c>
      <c r="BC213" s="247">
        <f>IF(AX214=BD214,BC214,NOW())</f>
        <v/>
      </c>
      <c r="BD213" s="246">
        <f>IF(AT214=BD214,BD214,AT214)</f>
        <v/>
      </c>
    </row>
    <row r="214">
      <c r="A214" s="82" t="inlineStr">
        <is>
          <t>0214-2026</t>
        </is>
      </c>
      <c r="B214" s="99" t="n">
        <v>15530</v>
      </c>
      <c r="C214" s="124" t="inlineStr">
        <is>
          <t>Parcelación Prado Largo</t>
        </is>
      </c>
      <c r="D214" s="82" t="n"/>
      <c r="E214" s="82" t="inlineStr">
        <is>
          <t>variante palmas</t>
        </is>
      </c>
      <c r="F214" s="82" t="n"/>
      <c r="G214" s="82" t="n"/>
      <c r="H214" s="82" t="n"/>
      <c r="I214" s="82" t="n"/>
      <c r="J214" s="82" t="n"/>
      <c r="K214" s="82" t="n"/>
      <c r="L214" s="82" t="n"/>
      <c r="M214" s="82" t="n"/>
      <c r="N214" s="76">
        <f>CONCATENATE(D215," ",E215," ",F215," ",G215," ",H215," ",I215, " ",J215, " ",K215," ",L215," ",M215)</f>
        <v/>
      </c>
      <c r="O214" s="82" t="n"/>
      <c r="P214" s="82" t="n"/>
      <c r="Q214" s="82" t="n"/>
      <c r="R214" s="82" t="inlineStr">
        <is>
          <t>Por determinar</t>
        </is>
      </c>
      <c r="S214" s="82" t="n"/>
      <c r="T214" s="82" t="n"/>
      <c r="U214" s="82" t="n"/>
      <c r="V214" s="82" t="n"/>
      <c r="W214" s="82" t="n"/>
      <c r="X214" s="82" t="n"/>
      <c r="Y214" s="82" t="n"/>
      <c r="Z214" s="82" t="n"/>
      <c r="AA214" s="82" t="n"/>
      <c r="AB214" s="127" t="n"/>
      <c r="AC214" s="76">
        <f>CONCATENATE(S215," ",T215,U215," ",V215," ",W215," ",X215," ",Y215," ",Z215," ",AA215," ",AB215)</f>
        <v/>
      </c>
      <c r="AD214" s="82" t="n"/>
      <c r="AE214" s="82" t="n"/>
      <c r="AF214" s="82" t="n"/>
      <c r="AG214" s="82" t="n"/>
      <c r="AH214" s="82" t="inlineStr">
        <is>
          <t>SUELO</t>
        </is>
      </c>
      <c r="AI214" s="82" t="inlineStr">
        <is>
          <t>Afectaciones por movimientos en masa o erosión</t>
        </is>
      </c>
      <c r="AJ214" s="96" t="inlineStr">
        <is>
          <t>Las Palmas</t>
        </is>
      </c>
      <c r="AK214" s="201">
        <f>VLOOKUP(AJ215,Hoja5!$H$1:$I$46,2,FALSE)</f>
        <v/>
      </c>
      <c r="AL214" s="92" t="n">
        <v>46087</v>
      </c>
      <c r="AM214" s="92" t="n">
        <v>46087</v>
      </c>
      <c r="AN214" s="101">
        <f>+AM215-AL215</f>
        <v/>
      </c>
      <c r="AO214" s="92" t="n">
        <v>46118</v>
      </c>
      <c r="AP214" s="101" t="inlineStr">
        <is>
          <t>Archivado</t>
        </is>
      </c>
      <c r="AQ214" s="101" t="inlineStr">
        <is>
          <t>Jenifer Zapata Castro</t>
        </is>
      </c>
      <c r="AR214" s="227" t="n"/>
      <c r="AS214" s="119" t="n"/>
      <c r="AT214" s="124" t="inlineStr">
        <is>
          <t>Archivado</t>
        </is>
      </c>
      <c r="AU214" s="101" t="inlineStr">
        <is>
          <t>Jenifer Zapata Castro</t>
        </is>
      </c>
      <c r="AV214" s="82" t="n"/>
      <c r="AW214" s="102">
        <f>IF(OR(AND(TODAY()-AL215&lt;10,AV215="PQRS"),AND(TODAY()-AO215&lt;90,AV215="Persuasivo")),1,IF(AND(10&lt;=TODAY()-AL215,TODAY()-AL215&lt;15,AV215="PQRS"),2,IF(OR(AND(15&lt;=TODAY()-AL215,AV215="PQRS"),AND(90&lt;=TODAY()-AO215,AV215="Persuasivo")),3,"")))</f>
        <v/>
      </c>
      <c r="AX214" s="96" t="n"/>
      <c r="AY214" s="239">
        <f>IF(AU215=BA215,AY215,AY215&amp;" → "&amp;TEXT(AZ215,"dd/mm/aaaa")&amp;".- "&amp;AU215)</f>
        <v/>
      </c>
      <c r="AZ214" s="237">
        <f>IF(AU215=BA215,AZ215,NOW())</f>
        <v/>
      </c>
      <c r="BA214" s="242">
        <f>IF(AU215=BA215,BA215,AU215)</f>
        <v/>
      </c>
      <c r="BB214" s="245">
        <f>IF(AT215=BD215,BB215,BB215&amp;" → "&amp;TEXT(BC215,"dd/mm/aaaa")&amp;".- "&amp;AT215)</f>
        <v/>
      </c>
      <c r="BC214" s="247">
        <f>IF(AX215=BD215,BC215,NOW())</f>
        <v/>
      </c>
      <c r="BD214" s="246">
        <f>IF(AT215=BD215,BD215,AT215)</f>
        <v/>
      </c>
    </row>
    <row r="215">
      <c r="A215" s="82" t="inlineStr">
        <is>
          <t>0215-2026</t>
        </is>
      </c>
      <c r="B215" s="99" t="n">
        <v>15287</v>
      </c>
      <c r="C215" s="124" t="inlineStr">
        <is>
          <t>Anonimo</t>
        </is>
      </c>
      <c r="D215" s="82" t="n"/>
      <c r="E215" s="82" t="n"/>
      <c r="F215" s="82" t="n"/>
      <c r="G215" s="82" t="n"/>
      <c r="H215" s="82" t="n"/>
      <c r="I215" s="82" t="n"/>
      <c r="J215" s="82" t="n"/>
      <c r="K215" s="82" t="n"/>
      <c r="L215" s="82" t="n"/>
      <c r="M215" s="82" t="n"/>
      <c r="N215" s="76">
        <f>CONCATENATE(D216," ",E216," ",F216," ",G216," ",H216," ",I216, " ",J216, " ",K216," ",L216," ",M216)</f>
        <v/>
      </c>
      <c r="O215" s="82" t="n"/>
      <c r="P215" s="82" t="n"/>
      <c r="Q215" s="82" t="n"/>
      <c r="R215" s="82" t="inlineStr">
        <is>
          <t>Por determinar</t>
        </is>
      </c>
      <c r="S215" s="126" t="n"/>
      <c r="T215" s="127" t="inlineStr">
        <is>
          <t>frente bloque 1.4</t>
        </is>
      </c>
      <c r="U215" s="127" t="n"/>
      <c r="V215" s="127" t="n"/>
      <c r="W215" s="127" t="n"/>
      <c r="X215" s="127" t="n"/>
      <c r="Y215" s="127" t="n"/>
      <c r="Z215" s="127" t="n"/>
      <c r="AA215" s="127" t="n"/>
      <c r="AB215" s="127" t="n"/>
      <c r="AC215" s="76">
        <f>CONCATENATE(S216," ",T216,U216," ",V216," ",W216," ",X216," ",Y216," ",Z216," ",AA216," ",AB216)</f>
        <v/>
      </c>
      <c r="AD215" s="82" t="n"/>
      <c r="AE215" s="82" t="n"/>
      <c r="AF215" s="82" t="n"/>
      <c r="AG215" s="82" t="n"/>
      <c r="AH215" s="82" t="inlineStr">
        <is>
          <t>RESIDUOS SOLIDOS</t>
        </is>
      </c>
      <c r="AI215" s="82" t="inlineStr">
        <is>
          <t>Disposición inadecuada de residuos sólidos en horas, dias y lugares no autorizados</t>
        </is>
      </c>
      <c r="AJ215" s="96" t="inlineStr">
        <is>
          <t>El Trianón</t>
        </is>
      </c>
      <c r="AK215" s="201">
        <f>VLOOKUP(AJ216,Hoja5!$H$1:$I$46,2,FALSE)</f>
        <v/>
      </c>
      <c r="AL215" s="92" t="n">
        <v>46087</v>
      </c>
      <c r="AM215" s="92" t="n">
        <v>46086</v>
      </c>
      <c r="AN215" s="101">
        <f>+AM216-AL216</f>
        <v/>
      </c>
      <c r="AO215" s="100" t="n">
        <v>46086</v>
      </c>
      <c r="AP215" s="101" t="inlineStr">
        <is>
          <t>Visitas patrulleros</t>
        </is>
      </c>
      <c r="AQ215" s="101" t="inlineStr">
        <is>
          <t>Olver Puerta Garcia</t>
        </is>
      </c>
      <c r="AR215" s="227" t="n"/>
      <c r="AS215" s="119" t="n"/>
      <c r="AT215" s="124" t="inlineStr">
        <is>
          <t>Archivado</t>
        </is>
      </c>
      <c r="AU215" s="101" t="inlineStr">
        <is>
          <t>Jenifer Zapata Castro</t>
        </is>
      </c>
      <c r="AV215" s="82" t="n"/>
      <c r="AW215" s="102">
        <f>IF(OR(AND(TODAY()-AL216&lt;10,AV216="PQRS"),AND(TODAY()-AO216&lt;90,AV216="Persuasivo")),1,IF(AND(10&lt;=TODAY()-AL216,TODAY()-AL216&lt;15,AV216="PQRS"),2,IF(OR(AND(15&lt;=TODAY()-AL216,AV216="PQRS"),AND(90&lt;=TODAY()-AO216,AV216="Persuasivo")),3,"")))</f>
        <v/>
      </c>
      <c r="AX215" s="96" t="n"/>
      <c r="AY215" s="239">
        <f>IF(AU216=BA216,AY216,AY216&amp;" → "&amp;TEXT(AZ216,"dd/mm/aaaa")&amp;".- "&amp;AU216)</f>
        <v/>
      </c>
      <c r="AZ215" s="237">
        <f>IF(AU216=BA216,AZ216,NOW())</f>
        <v/>
      </c>
      <c r="BA215" s="242">
        <f>IF(AU216=BA216,BA216,AU216)</f>
        <v/>
      </c>
      <c r="BB215" s="245">
        <f>IF(AT216=BD216,BB216,BB216&amp;" → "&amp;TEXT(BC216,"dd/mm/aaaa")&amp;".- "&amp;AT216)</f>
        <v/>
      </c>
      <c r="BC215" s="247">
        <f>IF(AX216=BD216,BC216,NOW())</f>
        <v/>
      </c>
      <c r="BD215" s="246">
        <f>IF(AT216=BD216,BD216,AT216)</f>
        <v/>
      </c>
    </row>
    <row r="216" customFormat="1" s="121">
      <c r="A216" s="82" t="inlineStr">
        <is>
          <t>0216-2026</t>
        </is>
      </c>
      <c r="B216" s="99" t="n">
        <v>15286</v>
      </c>
      <c r="C216" s="124" t="inlineStr">
        <is>
          <t>Carolina Palacio</t>
        </is>
      </c>
      <c r="D216" s="82" t="n"/>
      <c r="E216" s="82" t="n"/>
      <c r="F216" s="82" t="n"/>
      <c r="G216" s="82" t="n"/>
      <c r="H216" s="82" t="n"/>
      <c r="I216" s="82" t="n"/>
      <c r="J216" s="82" t="n"/>
      <c r="K216" s="82" t="n"/>
      <c r="L216" s="82" t="n"/>
      <c r="M216" s="82" t="n"/>
      <c r="N216" s="76">
        <f>CONCATENATE(D217," ",E217," ",F217," ",G217," ",H217," ",I217, " ",J217, " ",K217," ",L217," ",M217)</f>
        <v/>
      </c>
      <c r="O216" s="82" t="n"/>
      <c r="P216" s="82" t="n"/>
      <c r="Q216" s="82" t="n"/>
      <c r="R216" s="82" t="inlineStr">
        <is>
          <t>Por determinar</t>
        </is>
      </c>
      <c r="S216" s="82" t="n"/>
      <c r="T216" s="82" t="n"/>
      <c r="U216" s="82" t="n"/>
      <c r="V216" s="82" t="n"/>
      <c r="W216" s="82" t="n"/>
      <c r="X216" s="82" t="n"/>
      <c r="Y216" s="82" t="n"/>
      <c r="Z216" s="82" t="n"/>
      <c r="AA216" s="127" t="n"/>
      <c r="AB216" s="127" t="n"/>
      <c r="AC216" s="76">
        <f>CONCATENATE(S217," ",T217,U217," ",V217," ",W217," ",X217," ",Y217," ",Z217," ",AA217," ",AB217)</f>
        <v/>
      </c>
      <c r="AD216" s="82" t="n"/>
      <c r="AE216" s="82" t="n"/>
      <c r="AF216" s="82" t="n"/>
      <c r="AG216" s="82" t="n"/>
      <c r="AH216" s="82" t="inlineStr">
        <is>
          <t>RESIDUOS SOLIDOS</t>
        </is>
      </c>
      <c r="AI216" s="82" t="inlineStr">
        <is>
          <t>Disposición inadecuada de residuos sólidos en horas, dias y lugares no autorizados</t>
        </is>
      </c>
      <c r="AJ216" s="96" t="inlineStr">
        <is>
          <t>El Trianón</t>
        </is>
      </c>
      <c r="AK216" s="201">
        <f>VLOOKUP(AJ217,Hoja5!$H$1:$I$46,2,FALSE)</f>
        <v/>
      </c>
      <c r="AL216" s="92" t="n">
        <v>46087</v>
      </c>
      <c r="AM216" s="92" t="n">
        <v>46087</v>
      </c>
      <c r="AN216" s="101">
        <f>+AM217-AL217</f>
        <v/>
      </c>
      <c r="AO216" s="100" t="n">
        <v>46086</v>
      </c>
      <c r="AP216" s="101" t="inlineStr">
        <is>
          <t>Visitas patrulleros</t>
        </is>
      </c>
      <c r="AQ216" s="101" t="inlineStr">
        <is>
          <t>Olver Puerta Garcia</t>
        </is>
      </c>
      <c r="AR216" s="227" t="n"/>
      <c r="AS216" s="119" t="n"/>
      <c r="AT216" s="124" t="inlineStr">
        <is>
          <t>Archivado</t>
        </is>
      </c>
      <c r="AU216" s="101" t="inlineStr">
        <is>
          <t>Jenifer Zapata Castro</t>
        </is>
      </c>
      <c r="AV216" s="82" t="n"/>
      <c r="AW216" s="102">
        <f>IF(OR(AND(TODAY()-AL217&lt;10,AV217="PQRS"),AND(TODAY()-AO217&lt;90,AV217="Persuasivo")),1,IF(AND(10&lt;=TODAY()-AL217,TODAY()-AL217&lt;15,AV217="PQRS"),2,IF(OR(AND(15&lt;=TODAY()-AL217,AV217="PQRS"),AND(90&lt;=TODAY()-AO217,AV217="Persuasivo")),3,"")))</f>
        <v/>
      </c>
      <c r="AX216" s="96" t="n"/>
      <c r="AY216" s="239">
        <f>IF(AU217=BA217,AY217,AY217&amp;" → "&amp;TEXT(AZ217,"dd/mm/aaaa")&amp;".- "&amp;AU217)</f>
        <v/>
      </c>
      <c r="AZ216" s="237">
        <f>IF(AU217=BA217,AZ217,NOW())</f>
        <v/>
      </c>
      <c r="BA216" s="242">
        <f>IF(AU217=BA217,BA217,AU217)</f>
        <v/>
      </c>
      <c r="BB216" s="245">
        <f>IF(AT217=BD217,BB217,BB217&amp;" → "&amp;TEXT(BC217,"dd/mm/aaaa")&amp;".- "&amp;AT217)</f>
        <v/>
      </c>
      <c r="BC216" s="247">
        <f>IF(AX217=BD217,BC217,NOW())</f>
        <v/>
      </c>
      <c r="BD216" s="246">
        <f>IF(AT217=BD217,BD217,AT217)</f>
        <v/>
      </c>
    </row>
    <row r="217" customFormat="1" s="121">
      <c r="A217" s="82" t="inlineStr">
        <is>
          <t>0217-2026</t>
        </is>
      </c>
      <c r="B217" s="99" t="n">
        <v>15395</v>
      </c>
      <c r="C217" s="105" t="inlineStr">
        <is>
          <t>Lucia Gonzalez</t>
        </is>
      </c>
      <c r="D217" s="82" t="inlineStr">
        <is>
          <t>CL</t>
        </is>
      </c>
      <c r="E217" s="82" t="n">
        <v>48</v>
      </c>
      <c r="F217" s="82" t="inlineStr">
        <is>
          <t>C</t>
        </is>
      </c>
      <c r="G217" s="82" t="inlineStr">
        <is>
          <t>SUR</t>
        </is>
      </c>
      <c r="H217" s="82" t="n">
        <v>37</v>
      </c>
      <c r="I217" s="82" t="n"/>
      <c r="J217" s="82" t="n"/>
      <c r="K217" s="82" t="n">
        <v>107</v>
      </c>
      <c r="L217" s="82" t="n"/>
      <c r="M217" s="82" t="n"/>
      <c r="N217" s="76">
        <f>CONCATENATE(D218," ",E218," ",F218," ",G218," ",H218," ",I218, " ",J218, " ",K218," ",L218," ",M218)</f>
        <v/>
      </c>
      <c r="O217" s="82" t="n"/>
      <c r="P217" s="82" t="n"/>
      <c r="Q217" s="82" t="n"/>
      <c r="R217" s="82" t="inlineStr">
        <is>
          <t>Por determinar</t>
        </is>
      </c>
      <c r="S217" s="126" t="n"/>
      <c r="T217" s="127" t="n"/>
      <c r="U217" s="127" t="n"/>
      <c r="V217" s="127" t="n"/>
      <c r="W217" s="127" t="n"/>
      <c r="X217" s="127" t="n"/>
      <c r="Y217" s="127" t="n"/>
      <c r="Z217" s="127" t="n"/>
      <c r="AA217" s="127" t="n"/>
      <c r="AB217" s="127" t="n"/>
      <c r="AC217" s="76">
        <f>CONCATENATE(S218," ",T218,U218," ",V218," ",W218," ",X218," ",Y218," ",Z218," ",AA218," ",AB218)</f>
        <v/>
      </c>
      <c r="AD217" s="82" t="n"/>
      <c r="AE217" s="82" t="n"/>
      <c r="AF217" s="82" t="n"/>
      <c r="AG217" s="82" t="n"/>
      <c r="AH217" s="82" t="inlineStr">
        <is>
          <t>FLORA</t>
        </is>
      </c>
      <c r="AI217" s="82" t="inlineStr">
        <is>
          <t>Árbol en riesgo</t>
        </is>
      </c>
      <c r="AJ217" s="96" t="inlineStr">
        <is>
          <t>Loma del Barro</t>
        </is>
      </c>
      <c r="AK217" s="201">
        <f>VLOOKUP(AJ218,Hoja5!$H$1:$I$46,2,FALSE)</f>
        <v/>
      </c>
      <c r="AL217" s="92" t="n">
        <v>46087</v>
      </c>
      <c r="AM217" s="92" t="n"/>
      <c r="AN217" s="101">
        <f>+AM218-AL218</f>
        <v/>
      </c>
      <c r="AO217" s="100" t="n"/>
      <c r="AP217" s="101" t="n"/>
      <c r="AQ217" s="101" t="n"/>
      <c r="AR217" s="227" t="n"/>
      <c r="AS217" s="119" t="n"/>
      <c r="AT217" s="124" t="inlineStr">
        <is>
          <t>Visitas patrulleros</t>
        </is>
      </c>
      <c r="AU217" s="101" t="inlineStr">
        <is>
          <t>Olver Puerta Garcia</t>
        </is>
      </c>
      <c r="AV217" s="82" t="n"/>
      <c r="AW217" s="102">
        <f>IF(OR(AND(TODAY()-AL218&lt;10,AV218="PQRS"),AND(TODAY()-AO218&lt;90,AV218="Persuasivo")),1,IF(AND(10&lt;=TODAY()-AL218,TODAY()-AL218&lt;15,AV218="PQRS"),2,IF(OR(AND(15&lt;=TODAY()-AL218,AV218="PQRS"),AND(90&lt;=TODAY()-AO218,AV218="Persuasivo")),3,"")))</f>
        <v/>
      </c>
      <c r="AX217" s="96" t="n"/>
      <c r="AY217" s="239">
        <f>IF(AU218=BA218,AY218,AY218&amp;" → "&amp;TEXT(AZ218,"dd/mm/aaaa")&amp;".- "&amp;AU218)</f>
        <v/>
      </c>
      <c r="AZ217" s="237">
        <f>IF(AU218=BA218,AZ218,NOW())</f>
        <v/>
      </c>
      <c r="BA217" s="242">
        <f>IF(AU218=BA218,BA218,AU218)</f>
        <v/>
      </c>
      <c r="BB217" s="245">
        <f>IF(AT218=BD218,BB218,BB218&amp;" → "&amp;TEXT(BC218,"dd/mm/aaaa")&amp;".- "&amp;AT218)</f>
        <v/>
      </c>
      <c r="BC217" s="247">
        <f>IF(AX218=BD218,BC218,NOW())</f>
        <v/>
      </c>
      <c r="BD217" s="246">
        <f>IF(AT218=BD218,BD218,AT218)</f>
        <v/>
      </c>
    </row>
    <row r="218" customFormat="1" s="121">
      <c r="A218" s="82" t="inlineStr">
        <is>
          <t>0218-2026</t>
        </is>
      </c>
      <c r="B218" s="99" t="n">
        <v>14416</v>
      </c>
      <c r="C218" s="124" t="inlineStr">
        <is>
          <t>Luis Fernando Olaya Medina</t>
        </is>
      </c>
      <c r="D218" s="82" t="n"/>
      <c r="E218" s="82" t="n"/>
      <c r="F218" s="82" t="n"/>
      <c r="G218" s="82" t="n"/>
      <c r="H218" s="82" t="n"/>
      <c r="I218" s="82" t="n"/>
      <c r="J218" s="82" t="n"/>
      <c r="K218" s="82" t="n"/>
      <c r="L218" s="82" t="n"/>
      <c r="M218" s="82" t="n"/>
      <c r="N218" s="76">
        <f>CONCATENATE(D219," ",E219," ",F219," ",G219," ",H219," ",I219, " ",J219, " ",K219," ",L219," ",M219)</f>
        <v/>
      </c>
      <c r="O218" s="82" t="n">
        <v>98665970</v>
      </c>
      <c r="P218" s="82" t="n">
        <v>3137521719</v>
      </c>
      <c r="Q218" s="82" t="n"/>
      <c r="R218" s="82" t="inlineStr">
        <is>
          <t>Por determinar</t>
        </is>
      </c>
      <c r="S218" s="126" t="inlineStr">
        <is>
          <t>KR</t>
        </is>
      </c>
      <c r="T218" s="169" t="n">
        <v>24</v>
      </c>
      <c r="U218" s="127" t="inlineStr">
        <is>
          <t>E</t>
        </is>
      </c>
      <c r="V218" s="127" t="n"/>
      <c r="W218" s="127" t="n">
        <v>41</v>
      </c>
      <c r="X218" s="127" t="n"/>
      <c r="Y218" s="127" t="inlineStr">
        <is>
          <t>SUR</t>
        </is>
      </c>
      <c r="Z218" s="169" t="n">
        <v>160</v>
      </c>
      <c r="AA218" s="127" t="n"/>
      <c r="AB218" s="127" t="n"/>
      <c r="AC218" s="76">
        <f>CONCATENATE(S219," ",T219,U219," ",V219," ",W219," ",X219," ",Y219," ",Z219," ",AA219," ",AB219)</f>
        <v/>
      </c>
      <c r="AD218" s="82" t="n"/>
      <c r="AE218" s="82" t="n"/>
      <c r="AF218" s="82" t="n"/>
      <c r="AG218" s="82" t="n"/>
      <c r="AH218" s="82" t="inlineStr">
        <is>
          <t>HÍDRICO</t>
        </is>
      </c>
      <c r="AI218" s="82" t="inlineStr">
        <is>
          <t>Descarga inadecuada de aguas residuales o sin cumplimiento de requisitos</t>
        </is>
      </c>
      <c r="AJ218" s="96" t="inlineStr">
        <is>
          <t xml:space="preserve">La Mina </t>
        </is>
      </c>
      <c r="AK218" s="201">
        <f>VLOOKUP(AJ219,Hoja5!$H$1:$I$46,2,FALSE)</f>
        <v/>
      </c>
      <c r="AL218" s="92" t="n">
        <v>46084</v>
      </c>
      <c r="AM218" s="92" t="n">
        <v>46084</v>
      </c>
      <c r="AN218" s="101">
        <f>+AM219-AL219</f>
        <v/>
      </c>
      <c r="AO218" s="100" t="n">
        <v>46086</v>
      </c>
      <c r="AP218" s="82" t="inlineStr">
        <is>
          <t>Visitas patrulleros</t>
        </is>
      </c>
      <c r="AQ218" s="101" t="inlineStr">
        <is>
          <t>Olver Puerta Garcia</t>
        </is>
      </c>
      <c r="AR218" s="227" t="n"/>
      <c r="AS218" s="119" t="n"/>
      <c r="AT218" s="124" t="inlineStr">
        <is>
          <t>Archivado</t>
        </is>
      </c>
      <c r="AU218" s="101" t="inlineStr">
        <is>
          <t>Jenifer Zapata Castro</t>
        </is>
      </c>
      <c r="AV218" s="82" t="n"/>
      <c r="AW218" s="102">
        <f>IF(OR(AND(TODAY()-AL219&lt;10,AV219="PQRS"),AND(TODAY()-AO219&lt;90,AV219="Persuasivo")),1,IF(AND(10&lt;=TODAY()-AL219,TODAY()-AL219&lt;15,AV219="PQRS"),2,IF(OR(AND(15&lt;=TODAY()-AL219,AV219="PQRS"),AND(90&lt;=TODAY()-AO219,AV219="Persuasivo")),3,"")))</f>
        <v/>
      </c>
      <c r="AX218" s="96" t="n"/>
      <c r="AY218" s="239">
        <f>IF(AU219=BA219,AY219,AY219&amp;" → "&amp;TEXT(AZ219,"dd/mm/aaaa")&amp;".- "&amp;AU219)</f>
        <v/>
      </c>
      <c r="AZ218" s="237">
        <f>IF(AU219=BA219,AZ219,NOW())</f>
        <v/>
      </c>
      <c r="BA218" s="242">
        <f>IF(AU219=BA219,BA219,AU219)</f>
        <v/>
      </c>
      <c r="BB218" s="245">
        <f>IF(AT219=BD219,BB219,BB219&amp;" → "&amp;TEXT(BC219,"dd/mm/aaaa")&amp;".- "&amp;AT219)</f>
        <v/>
      </c>
      <c r="BC218" s="247">
        <f>IF(AX219=BD219,BC219,NOW())</f>
        <v/>
      </c>
      <c r="BD218" s="246">
        <f>IF(AT219=BD219,BD219,AT219)</f>
        <v/>
      </c>
    </row>
    <row r="219">
      <c r="A219" s="82" t="inlineStr">
        <is>
          <t>0219-2026</t>
        </is>
      </c>
      <c r="B219" s="99" t="n">
        <v>3122</v>
      </c>
      <c r="C219" s="124" t="inlineStr">
        <is>
          <t>De oficio</t>
        </is>
      </c>
      <c r="D219" s="82" t="n"/>
      <c r="E219" s="82" t="n"/>
      <c r="F219" s="82" t="n"/>
      <c r="G219" s="82" t="n"/>
      <c r="H219" s="82" t="n"/>
      <c r="I219" s="82" t="n"/>
      <c r="J219" s="82" t="n"/>
      <c r="K219" s="82" t="n"/>
      <c r="L219" s="82" t="n"/>
      <c r="M219" s="82" t="n"/>
      <c r="N219" s="76">
        <f>CONCATENATE(D220," ",E220," ",F220," ",G220," ",H220," ",I220, " ",J220, " ",K220," ",L220," ",M220)</f>
        <v/>
      </c>
      <c r="O219" s="82" t="n"/>
      <c r="P219" s="82" t="n"/>
      <c r="Q219" s="82" t="n"/>
      <c r="R219" s="82" t="inlineStr">
        <is>
          <t>Agroandalucia Fernandez y Cia - Agrofutura Fernandez y Cia - Ingersiones la Facilita - Juan Bautista Fernandez Correa - Jorge Hernan Fernandez Correa - Parcelación Mirador Las Palmas</t>
        </is>
      </c>
      <c r="S219" s="126" t="n"/>
      <c r="T219" s="127" t="n"/>
      <c r="U219" s="127" t="n"/>
      <c r="V219" s="127" t="n"/>
      <c r="W219" s="127" t="n"/>
      <c r="X219" s="127" t="n"/>
      <c r="Y219" s="127" t="n"/>
      <c r="Z219" s="169" t="n"/>
      <c r="AA219" s="169" t="n"/>
      <c r="AB219" s="169" t="n"/>
      <c r="AC219" s="76">
        <f>CONCATENATE(S220," ",T220,U220," ",V220," ",W220," ",X220," ",Y220," ",Z220," ",AA220," ",AB220)</f>
        <v/>
      </c>
      <c r="AD219" s="82" t="n"/>
      <c r="AE219" s="82" t="n"/>
      <c r="AF219" s="82" t="n"/>
      <c r="AG219" s="82" t="n">
        <v>241</v>
      </c>
      <c r="AH219" s="94" t="inlineStr">
        <is>
          <t>SUELO</t>
        </is>
      </c>
      <c r="AI219" s="82" t="inlineStr">
        <is>
          <t>Afectaciones por movimientos en masa o erosión</t>
        </is>
      </c>
      <c r="AJ219" s="96" t="inlineStr">
        <is>
          <t>Santa Catalina</t>
        </is>
      </c>
      <c r="AK219" s="201">
        <f>VLOOKUP(AJ220,Hoja5!$H$1:$I$46,2,FALSE)</f>
        <v/>
      </c>
      <c r="AL219" s="92" t="n">
        <v>46078</v>
      </c>
      <c r="AM219" s="92" t="n">
        <v>46083</v>
      </c>
      <c r="AN219" s="101">
        <f>+AM220-AL220</f>
        <v/>
      </c>
      <c r="AO219" s="100" t="n">
        <v>46105</v>
      </c>
      <c r="AP219" s="101" t="inlineStr">
        <is>
          <t>Informe técnico</t>
        </is>
      </c>
      <c r="AQ219" s="101" t="inlineStr">
        <is>
          <t>Mauricio Gomez Herrera</t>
        </is>
      </c>
      <c r="AR219" s="227" t="n"/>
      <c r="AS219" s="119" t="inlineStr">
        <is>
          <t>Alexandra Uribe Alzate</t>
        </is>
      </c>
      <c r="AT219" s="124" t="inlineStr">
        <is>
          <t xml:space="preserve">Auto de inicio </t>
        </is>
      </c>
      <c r="AU219" s="101" t="inlineStr">
        <is>
          <t>Alexandra Uribe Alzate</t>
        </is>
      </c>
      <c r="AV219" s="82" t="n"/>
      <c r="AW219" s="102">
        <f>IF(OR(AND(TODAY()-AL220&lt;10,AV220="PQRS"),AND(TODAY()-AO220&lt;90,AV220="Persuasivo")),1,IF(AND(10&lt;=TODAY()-AL220,TODAY()-AL220&lt;15,AV220="PQRS"),2,IF(OR(AND(15&lt;=TODAY()-AL220,AV220="PQRS"),AND(90&lt;=TODAY()-AO220,AV220="Persuasivo")),3,"")))</f>
        <v/>
      </c>
      <c r="AX219" s="96" t="n"/>
      <c r="AY219" s="239">
        <f>IF(AU220=BA220,AY220,AY220&amp;" → "&amp;TEXT(AZ220,"dd/mm/aaaa")&amp;".- "&amp;AU220)</f>
        <v/>
      </c>
      <c r="AZ219" s="237">
        <f>IF(AU220=BA220,AZ220,NOW())</f>
        <v/>
      </c>
      <c r="BA219" s="242">
        <f>IF(AU220=BA220,BA220,AU220)</f>
        <v/>
      </c>
      <c r="BB219" s="245">
        <f>IF(AT220=BD220,BB220,BB220&amp;" → "&amp;TEXT(BC220,"dd/mm/aaaa")&amp;".- "&amp;AT220)</f>
        <v/>
      </c>
      <c r="BC219" s="247">
        <f>IF(AX220=BD220,BC220,NOW())</f>
        <v/>
      </c>
      <c r="BD219" s="246">
        <f>IF(AT220=BD220,BD220,AT220)</f>
        <v/>
      </c>
    </row>
    <row r="220" customFormat="1" s="121">
      <c r="A220" s="82" t="inlineStr">
        <is>
          <t>0220-2026</t>
        </is>
      </c>
      <c r="B220" s="99" t="n">
        <v>4695</v>
      </c>
      <c r="C220" s="124" t="inlineStr">
        <is>
          <t>Anonima</t>
        </is>
      </c>
      <c r="D220" s="82" t="n"/>
      <c r="E220" s="82" t="n"/>
      <c r="F220" s="82" t="n"/>
      <c r="G220" s="82" t="n"/>
      <c r="H220" s="82" t="n"/>
      <c r="I220" s="82" t="n"/>
      <c r="J220" s="82" t="n"/>
      <c r="K220" s="82" t="n"/>
      <c r="L220" s="82" t="n"/>
      <c r="M220" s="82" t="n"/>
      <c r="N220" s="76">
        <f>CONCATENATE(D221," ",E221," ",F221," ",G221," ",H221," ",I221, " ",J221, " ",K221," ",L221," ",M221)</f>
        <v/>
      </c>
      <c r="O220" s="82" t="n"/>
      <c r="P220" s="82" t="n"/>
      <c r="Q220" s="82" t="n"/>
      <c r="R220" s="82" t="inlineStr">
        <is>
          <t>Jenny Restrepo</t>
        </is>
      </c>
      <c r="S220" s="126" t="inlineStr">
        <is>
          <t>TR</t>
        </is>
      </c>
      <c r="T220" s="127" t="n">
        <v>34</v>
      </c>
      <c r="U220" s="127" t="inlineStr">
        <is>
          <t>DD</t>
        </is>
      </c>
      <c r="V220" s="127" t="inlineStr">
        <is>
          <t>SUR</t>
        </is>
      </c>
      <c r="W220" s="127" t="n">
        <v>32</v>
      </c>
      <c r="X220" s="127" t="inlineStr">
        <is>
          <t>C</t>
        </is>
      </c>
      <c r="Y220" s="127" t="n"/>
      <c r="Z220" s="127" t="n">
        <v>57</v>
      </c>
      <c r="AA220" s="127" t="n"/>
      <c r="AB220" s="127" t="n"/>
      <c r="AC220" s="76">
        <f>CONCATENATE(S221," ",T221,U221," ",V221," ",W221," ",X221," ",Y221," ",Z221," ",AA221," ",AB221)</f>
        <v/>
      </c>
      <c r="AD220" s="82" t="n"/>
      <c r="AE220" s="82" t="n"/>
      <c r="AF220" s="82" t="n"/>
      <c r="AG220" s="82" t="n"/>
      <c r="AH220" s="82" t="inlineStr">
        <is>
          <t>FAUNA DOMÉSTICA</t>
        </is>
      </c>
      <c r="AI220" s="82" t="inlineStr">
        <is>
          <t>Tenencia inadecuada de animales de compañía</t>
        </is>
      </c>
      <c r="AJ220" s="96" t="inlineStr">
        <is>
          <t>Los Naranjos</t>
        </is>
      </c>
      <c r="AK220" s="201">
        <f>VLOOKUP(AJ221,Hoja5!$H$1:$I$46,2,FALSE)</f>
        <v/>
      </c>
      <c r="AL220" s="92" t="n">
        <v>46051</v>
      </c>
      <c r="AM220" s="92" t="n"/>
      <c r="AN220" s="101">
        <f>+AM221-AL221</f>
        <v/>
      </c>
      <c r="AO220" s="100" t="n"/>
      <c r="AP220" s="101" t="n"/>
      <c r="AQ220" s="101" t="n"/>
      <c r="AR220" s="227" t="n"/>
      <c r="AS220" s="119" t="n"/>
      <c r="AT220" s="124" t="inlineStr">
        <is>
          <t>Visitas patrulleros</t>
        </is>
      </c>
      <c r="AU220" s="101" t="inlineStr">
        <is>
          <t>Sebastian Rodas Lopez</t>
        </is>
      </c>
      <c r="AV220" s="82" t="n"/>
      <c r="AW220" s="102">
        <f>IF(OR(AND(TODAY()-AL221&lt;10,AV221="PQRS"),AND(TODAY()-AO221&lt;90,AV221="Persuasivo")),1,IF(AND(10&lt;=TODAY()-AL221,TODAY()-AL221&lt;15,AV221="PQRS"),2,IF(OR(AND(15&lt;=TODAY()-AL221,AV221="PQRS"),AND(90&lt;=TODAY()-AO221,AV221="Persuasivo")),3,"")))</f>
        <v/>
      </c>
      <c r="AX220" s="96" t="n"/>
      <c r="AY220" s="239">
        <f>IF(AU221=BA221,AY221,AY221&amp;" → "&amp;TEXT(AZ221,"dd/mm/aaaa")&amp;".- "&amp;AU221)</f>
        <v/>
      </c>
      <c r="AZ220" s="237">
        <f>IF(AU221=BA221,AZ221,NOW())</f>
        <v/>
      </c>
      <c r="BA220" s="242">
        <f>IF(AU221=BA221,BA221,AU221)</f>
        <v/>
      </c>
      <c r="BB220" s="245">
        <f>IF(AT221=BD221,BB221,BB221&amp;" → "&amp;TEXT(BC221,"dd/mm/aaaa")&amp;".- "&amp;AT221)</f>
        <v/>
      </c>
      <c r="BC220" s="247">
        <f>IF(AX221=BD221,BC221,NOW())</f>
        <v/>
      </c>
      <c r="BD220" s="246">
        <f>IF(AT221=BD221,BD221,AT221)</f>
        <v/>
      </c>
    </row>
    <row r="221" customFormat="1" s="121">
      <c r="A221" s="82" t="inlineStr">
        <is>
          <t>0221-2026</t>
        </is>
      </c>
      <c r="B221" s="99" t="n">
        <v>11656</v>
      </c>
      <c r="C221" s="124" t="inlineStr">
        <is>
          <t>Oficio</t>
        </is>
      </c>
      <c r="D221" s="82" t="n"/>
      <c r="E221" s="82" t="n"/>
      <c r="F221" s="82" t="n"/>
      <c r="G221" s="82" t="n"/>
      <c r="H221" s="82" t="n"/>
      <c r="I221" s="82" t="n"/>
      <c r="J221" s="82" t="n"/>
      <c r="K221" s="82" t="n"/>
      <c r="L221" s="82" t="n"/>
      <c r="M221" s="82" t="n"/>
      <c r="N221" s="76">
        <f>CONCATENATE(D222," ",E222," ",F222," ",G222," ",H222," ",I222, " ",J222, " ",K222," ",L222," ",M222)</f>
        <v/>
      </c>
      <c r="O221" s="82" t="n"/>
      <c r="P221" s="82" t="n"/>
      <c r="Q221" s="82" t="n"/>
      <c r="R221" s="82" t="inlineStr">
        <is>
          <t>Liliana botero</t>
        </is>
      </c>
      <c r="S221" s="253" t="inlineStr">
        <is>
          <t>CL</t>
        </is>
      </c>
      <c r="T221" s="165" t="n">
        <v>36</v>
      </c>
      <c r="U221" s="165" t="n"/>
      <c r="V221" s="165" t="n"/>
      <c r="W221" s="165" t="n">
        <v>22</v>
      </c>
      <c r="X221" s="165" t="n"/>
      <c r="Y221" s="165" t="n"/>
      <c r="Z221" s="165" t="n">
        <v>5</v>
      </c>
      <c r="AA221" s="165" t="n"/>
      <c r="AB221" s="127" t="n"/>
      <c r="AC221" s="76">
        <f>CONCATENATE(S222," ",T222,U222," ",V222," ",W222," ",X222," ",Y222," ",Z222," ",AA222," ",AB222)</f>
        <v/>
      </c>
      <c r="AD221" s="82" t="n"/>
      <c r="AE221" s="82" t="n">
        <v>3113065466</v>
      </c>
      <c r="AF221" s="82" t="n"/>
      <c r="AG221" s="82" t="n"/>
      <c r="AH221" s="82" t="inlineStr">
        <is>
          <t>FLORA</t>
        </is>
      </c>
      <c r="AI221" s="82" t="inlineStr">
        <is>
          <t>Árbol en riesgo</t>
        </is>
      </c>
      <c r="AJ221" s="96" t="inlineStr">
        <is>
          <t>El Chocho</t>
        </is>
      </c>
      <c r="AK221" s="201">
        <f>VLOOKUP(AJ222,Hoja5!$H$1:$I$46,2,FALSE)</f>
        <v/>
      </c>
      <c r="AL221" s="92" t="n">
        <v>46076</v>
      </c>
      <c r="AM221" s="92" t="n">
        <v>46076</v>
      </c>
      <c r="AN221" s="101">
        <f>+AM222-AL222</f>
        <v/>
      </c>
      <c r="AO221" s="92" t="n">
        <v>46076</v>
      </c>
      <c r="AP221" s="101" t="inlineStr">
        <is>
          <t>Visitas patrulleros</t>
        </is>
      </c>
      <c r="AQ221" s="101" t="inlineStr">
        <is>
          <t>Laura Bautista Barroso</t>
        </is>
      </c>
      <c r="AR221" s="227" t="n"/>
      <c r="AS221" s="119" t="n"/>
      <c r="AT221" s="124" t="inlineStr">
        <is>
          <t>Archivado</t>
        </is>
      </c>
      <c r="AU221" s="101" t="inlineStr">
        <is>
          <t>Jenifer Zapata Castro</t>
        </is>
      </c>
      <c r="AV221" s="82" t="n"/>
      <c r="AW221" s="102">
        <f>IF(OR(AND(TODAY()-AL222&lt;10,AV222="PQRS"),AND(TODAY()-AO222&lt;90,AV222="Persuasivo")),1,IF(AND(10&lt;=TODAY()-AL222,TODAY()-AL222&lt;15,AV222="PQRS"),2,IF(OR(AND(15&lt;=TODAY()-AL222,AV222="PQRS"),AND(90&lt;=TODAY()-AO222,AV222="Persuasivo")),3,"")))</f>
        <v/>
      </c>
      <c r="AX221" s="96" t="n"/>
      <c r="AY221" s="239">
        <f>IF(AU222=BA222,AY222,AY222&amp;" → "&amp;TEXT(AZ222,"dd/mm/aaaa")&amp;".- "&amp;AU222)</f>
        <v/>
      </c>
      <c r="AZ221" s="237">
        <f>IF(AU222=BA222,AZ222,NOW())</f>
        <v/>
      </c>
      <c r="BA221" s="242">
        <f>IF(AU222=BA222,BA222,AU222)</f>
        <v/>
      </c>
      <c r="BB221" s="245">
        <f>IF(AT222=BD222,BB222,BB222&amp;" → "&amp;TEXT(BC222,"dd/mm/aaaa")&amp;".- "&amp;AT222)</f>
        <v/>
      </c>
      <c r="BC221" s="247">
        <f>IF(AX222=BD222,BC222,NOW())</f>
        <v/>
      </c>
      <c r="BD221" s="246">
        <f>IF(AT222=BD222,BD222,AT222)</f>
        <v/>
      </c>
    </row>
    <row r="222" customFormat="1" s="18">
      <c r="A222" s="82" t="inlineStr">
        <is>
          <t>0222-2026</t>
        </is>
      </c>
      <c r="B222" s="99" t="n">
        <v>15671</v>
      </c>
      <c r="C222" s="124" t="inlineStr">
        <is>
          <t>Natalia Acosta</t>
        </is>
      </c>
      <c r="D222" s="82" t="inlineStr">
        <is>
          <t>KR</t>
        </is>
      </c>
      <c r="E222" s="82" t="n">
        <v>25</v>
      </c>
      <c r="F222" s="82" t="n"/>
      <c r="G222" s="82" t="n"/>
      <c r="H222" s="82" t="n">
        <v>39</v>
      </c>
      <c r="I222" s="82" t="inlineStr">
        <is>
          <t>B</t>
        </is>
      </c>
      <c r="J222" s="82" t="inlineStr">
        <is>
          <t>SUR</t>
        </is>
      </c>
      <c r="K222" s="82" t="n">
        <v>30</v>
      </c>
      <c r="L222" s="82" t="n"/>
      <c r="M222" s="82" t="n"/>
      <c r="N222" s="76">
        <f>CONCATENATE(D223," ",E223," ",F223," ",G223," ",H223," ",I223, " ",J223, " ",K223," ",L223," ",M223)</f>
        <v/>
      </c>
      <c r="O222" s="82" t="n">
        <v>43865136</v>
      </c>
      <c r="P222" s="82" t="n">
        <v>3104921193</v>
      </c>
      <c r="Q222" s="82" t="n"/>
      <c r="R222" s="82" t="inlineStr">
        <is>
          <t>Por determinar</t>
        </is>
      </c>
      <c r="S222" s="126" t="n"/>
      <c r="T222" s="127" t="inlineStr">
        <is>
          <t>parque lineal chingui</t>
        </is>
      </c>
      <c r="U222" s="127" t="n"/>
      <c r="V222" s="127" t="n"/>
      <c r="W222" s="127" t="n"/>
      <c r="X222" s="127" t="n"/>
      <c r="Y222" s="127" t="n"/>
      <c r="Z222" s="127" t="n"/>
      <c r="AA222" s="127" t="n"/>
      <c r="AB222" s="127" t="n"/>
      <c r="AC222" s="76">
        <f>CONCATENATE(S223," ",T223,U223," ",V223," ",W223," ",X223," ",Y223," ",Z223," ",AA223," ",AB223)</f>
        <v/>
      </c>
      <c r="AD222" s="82" t="n">
        <v>43865136</v>
      </c>
      <c r="AE222" s="82" t="n">
        <v>3104921193</v>
      </c>
      <c r="AF222" s="82" t="n"/>
      <c r="AG222" s="82" t="n"/>
      <c r="AH222" s="82" t="inlineStr">
        <is>
          <t>FAUNA DOMÉSTICA</t>
        </is>
      </c>
      <c r="AI222" s="82" t="inlineStr">
        <is>
          <t>Tenencia inadecuada de animales de compañía</t>
        </is>
      </c>
      <c r="AJ222" s="96" t="inlineStr">
        <is>
          <t>El Chingui</t>
        </is>
      </c>
      <c r="AK222" s="201">
        <f>VLOOKUP(AJ223,Hoja5!$H$1:$I$46,2,FALSE)</f>
        <v/>
      </c>
      <c r="AL222" s="92" t="n">
        <v>46090</v>
      </c>
      <c r="AM222" s="92" t="n">
        <v>46126</v>
      </c>
      <c r="AN222" s="101">
        <f>+AM223-AL223</f>
        <v/>
      </c>
      <c r="AO222" s="100" t="n">
        <v>46126</v>
      </c>
      <c r="AP222" s="82" t="inlineStr">
        <is>
          <t>Remisión</t>
        </is>
      </c>
      <c r="AQ222" s="94" t="inlineStr">
        <is>
          <t>Adriana Florez Buriticá</t>
        </is>
      </c>
      <c r="AR222" s="227" t="n"/>
      <c r="AS222" s="119" t="n"/>
      <c r="AT222" s="124" t="inlineStr">
        <is>
          <t>Auto de archivo</t>
        </is>
      </c>
      <c r="AU222" s="101" t="inlineStr">
        <is>
          <t>Juan Carlos Sánchez Vargas</t>
        </is>
      </c>
      <c r="AV222" s="82" t="n"/>
      <c r="AW222" s="102">
        <f>IF(OR(AND(TODAY()-AL223&lt;10,AV223="PQRS"),AND(TODAY()-AO223&lt;90,AV223="Persuasivo")),1,IF(AND(10&lt;=TODAY()-AL223,TODAY()-AL223&lt;15,AV223="PQRS"),2,IF(OR(AND(15&lt;=TODAY()-AL223,AV223="PQRS"),AND(90&lt;=TODAY()-AO223,AV223="Persuasivo")),3,"")))</f>
        <v/>
      </c>
      <c r="AX222" s="96" t="inlineStr">
        <is>
          <t>ya se remitio a amigos del barrio falta auto de archivo</t>
        </is>
      </c>
      <c r="AY222" s="239">
        <f>IF(AU223=BA223,AY223,AY223&amp;" → "&amp;TEXT(AZ223,"dd/mm/aaaa")&amp;".- "&amp;AU223)</f>
        <v/>
      </c>
      <c r="AZ222" s="237">
        <f>IF(AU223=BA223,AZ223,NOW())</f>
        <v/>
      </c>
      <c r="BA222" s="242">
        <f>IF(AU223=BA223,BA223,AU223)</f>
        <v/>
      </c>
      <c r="BB222" s="245">
        <f>IF(AT223=BD223,BB223,BB223&amp;" → "&amp;TEXT(BC223,"dd/mm/aaaa")&amp;".- "&amp;AT223)</f>
        <v/>
      </c>
      <c r="BC222" s="247">
        <f>IF(AX223=BD223,BC223,NOW())</f>
        <v/>
      </c>
      <c r="BD222" s="246">
        <f>IF(AT223=BD223,BD223,AT223)</f>
        <v/>
      </c>
    </row>
    <row r="223">
      <c r="A223" s="82" t="inlineStr">
        <is>
          <t>0223-2026</t>
        </is>
      </c>
      <c r="B223" s="99" t="n">
        <v>14967</v>
      </c>
      <c r="C223" s="105" t="inlineStr">
        <is>
          <t>Bello monte</t>
        </is>
      </c>
      <c r="D223" s="82" t="inlineStr">
        <is>
          <t>CL</t>
        </is>
      </c>
      <c r="E223" s="82" t="n">
        <v>24</v>
      </c>
      <c r="F223" s="82" t="n"/>
      <c r="G223" s="82" t="inlineStr">
        <is>
          <t>SUR</t>
        </is>
      </c>
      <c r="H223" s="82" t="n">
        <v>5</v>
      </c>
      <c r="I223" s="82" t="n"/>
      <c r="J223" s="82" t="n"/>
      <c r="K223" s="82" t="n">
        <v>80</v>
      </c>
      <c r="L223" s="82" t="n"/>
      <c r="M223" s="82" t="n"/>
      <c r="N223" s="76">
        <f>CONCATENATE(D224," ",E224," ",F224," ",G224," ",H224," ",I224, " ",J224, " ",K224," ",L224," ",M224)</f>
        <v/>
      </c>
      <c r="O223" s="82" t="n">
        <v>1039450128</v>
      </c>
      <c r="P223" s="82" t="n">
        <v>3226414396</v>
      </c>
      <c r="Q223" s="82" t="n"/>
      <c r="R223" s="82" t="inlineStr">
        <is>
          <t>La rufina</t>
        </is>
      </c>
      <c r="S223" s="126" t="n"/>
      <c r="T223" s="127" t="n"/>
      <c r="U223" s="127" t="n"/>
      <c r="V223" s="127" t="n"/>
      <c r="W223" s="127" t="n"/>
      <c r="X223" s="127" t="n"/>
      <c r="Y223" s="127" t="n"/>
      <c r="Z223" s="127" t="n"/>
      <c r="AA223" s="127" t="n"/>
      <c r="AB223" s="127" t="n"/>
      <c r="AC223" s="76">
        <f>CONCATENATE(S224," ",T224,U224," ",V224," ",W224," ",X224," ",Y224," ",Z224," ",AA224," ",AB224)</f>
        <v/>
      </c>
      <c r="AD223" s="82" t="n"/>
      <c r="AE223" s="82" t="n"/>
      <c r="AF223" s="82" t="n"/>
      <c r="AG223" s="82" t="n"/>
      <c r="AH223" s="82" t="inlineStr">
        <is>
          <t>FLORA</t>
        </is>
      </c>
      <c r="AI223" s="82" t="inlineStr">
        <is>
          <t>Afectaciones a la propiedad por arboles o vegetación</t>
        </is>
      </c>
      <c r="AJ223" s="96" t="inlineStr">
        <is>
          <t>Las Palmas</t>
        </is>
      </c>
      <c r="AK223" s="201">
        <f>VLOOKUP(AJ224,Hoja5!$H$1:$I$46,2,FALSE)</f>
        <v/>
      </c>
      <c r="AL223" s="92" t="n">
        <v>46086</v>
      </c>
      <c r="AM223" s="92" t="n">
        <v>46094</v>
      </c>
      <c r="AN223" s="101">
        <f>+AM224-AL224</f>
        <v/>
      </c>
      <c r="AO223" s="100" t="n">
        <v>46094</v>
      </c>
      <c r="AP223" s="82" t="inlineStr">
        <is>
          <t>Visitas técnicos</t>
        </is>
      </c>
      <c r="AQ223" s="101" t="inlineStr">
        <is>
          <t>Adriana Florez Buriticá</t>
        </is>
      </c>
      <c r="AR223" s="227" t="n"/>
      <c r="AS223" s="119" t="n"/>
      <c r="AT223" s="124" t="inlineStr">
        <is>
          <t>Respuesta DP u Oficio</t>
        </is>
      </c>
      <c r="AU223" s="101" t="inlineStr">
        <is>
          <t>Juanita Aristizabal Chavarriaga</t>
        </is>
      </c>
      <c r="AV223" s="82" t="n"/>
      <c r="AW223" s="102">
        <f>IF(OR(AND(TODAY()-AL224&lt;10,AV224="PQRS"),AND(TODAY()-AO224&lt;90,AV224="Persuasivo")),1,IF(AND(10&lt;=TODAY()-AL224,TODAY()-AL224&lt;15,AV224="PQRS"),2,IF(OR(AND(15&lt;=TODAY()-AL224,AV224="PQRS"),AND(90&lt;=TODAY()-AO224,AV224="Persuasivo")),3,"")))</f>
        <v/>
      </c>
      <c r="AX223" s="96" t="n"/>
      <c r="AY223" s="239">
        <f>IF(AU224=BA224,AY224,AY224&amp;" → "&amp;TEXT(AZ224,"dd/mm/aaaa")&amp;".- "&amp;AU224)</f>
        <v/>
      </c>
      <c r="AZ223" s="237">
        <f>IF(AU224=BA224,AZ224,NOW())</f>
        <v/>
      </c>
      <c r="BA223" s="242">
        <f>IF(AU224=BA224,BA224,AU224)</f>
        <v/>
      </c>
      <c r="BB223" s="245">
        <f>IF(AT224=BD224,BB224,BB224&amp;" → "&amp;TEXT(BC224,"dd/mm/aaaa")&amp;".- "&amp;AT224)</f>
        <v/>
      </c>
      <c r="BC223" s="247">
        <f>IF(AX224=BD224,BC224,NOW())</f>
        <v/>
      </c>
      <c r="BD223" s="246">
        <f>IF(AT224=BD224,BD224,AT224)</f>
        <v/>
      </c>
    </row>
    <row r="224">
      <c r="A224" s="82" t="inlineStr">
        <is>
          <t>0224-2026</t>
        </is>
      </c>
      <c r="B224" s="99" t="n">
        <v>15531</v>
      </c>
      <c r="C224" s="124" t="inlineStr">
        <is>
          <t>Comunidad</t>
        </is>
      </c>
      <c r="D224" s="82" t="n"/>
      <c r="E224" s="82" t="n"/>
      <c r="F224" s="82" t="n"/>
      <c r="G224" s="82" t="n"/>
      <c r="H224" s="82" t="n"/>
      <c r="I224" s="82" t="n"/>
      <c r="J224" s="82" t="n"/>
      <c r="K224" s="82" t="n"/>
      <c r="L224" s="82" t="n"/>
      <c r="M224" s="82" t="n"/>
      <c r="N224" s="76">
        <f>CONCATENATE(D225," ",E225," ",F225," ",G225," ",H225," ",I225, " ",J225, " ",K225," ",L225," ",M225)</f>
        <v/>
      </c>
      <c r="O224" s="82" t="n"/>
      <c r="P224" s="82" t="n"/>
      <c r="Q224" s="82" t="n"/>
      <c r="R224" s="82" t="inlineStr">
        <is>
          <t>Parcelación Arrayanes</t>
        </is>
      </c>
      <c r="S224" s="126" t="inlineStr">
        <is>
          <t>KR</t>
        </is>
      </c>
      <c r="T224" s="127" t="n">
        <v>7</v>
      </c>
      <c r="U224" s="127" t="n"/>
      <c r="V224" s="127" t="n"/>
      <c r="W224" s="127" t="n">
        <v>24</v>
      </c>
      <c r="X224" s="127" t="inlineStr">
        <is>
          <t>A</t>
        </is>
      </c>
      <c r="Y224" s="127" t="inlineStr">
        <is>
          <t>SUR</t>
        </is>
      </c>
      <c r="Z224" s="127" t="n">
        <v>15</v>
      </c>
      <c r="AA224" s="127" t="n"/>
      <c r="AB224" s="127" t="n"/>
      <c r="AC224" s="76">
        <f>CONCATENATE(S225," ",T225,U225," ",V225," ",W225," ",X225," ",Y225," ",Z225," ",AA225," ",AB225)</f>
        <v/>
      </c>
      <c r="AD224" s="94" t="n"/>
      <c r="AE224" s="82" t="n">
        <v>3122954978</v>
      </c>
      <c r="AF224" s="82" t="n"/>
      <c r="AG224" s="82" t="n"/>
      <c r="AH224" s="82" t="inlineStr">
        <is>
          <t>HÍDRICO</t>
        </is>
      </c>
      <c r="AI224" s="82" t="inlineStr">
        <is>
          <t>Descarga inadecuada de aguas residuales o sin cumplimiento de requisitos</t>
        </is>
      </c>
      <c r="AJ224" s="96" t="inlineStr">
        <is>
          <t>Las Palmas</t>
        </is>
      </c>
      <c r="AK224" s="201">
        <f>VLOOKUP(AJ225,Hoja5!$H$1:$I$46,2,FALSE)</f>
        <v/>
      </c>
      <c r="AL224" s="92" t="n">
        <v>46087</v>
      </c>
      <c r="AM224" s="92" t="n">
        <v>46101</v>
      </c>
      <c r="AN224" s="101">
        <f>+AM225-AL225</f>
        <v/>
      </c>
      <c r="AO224" s="100" t="n">
        <v>46118</v>
      </c>
      <c r="AP224" s="82" t="inlineStr">
        <is>
          <t>Archivado</t>
        </is>
      </c>
      <c r="AQ224" s="101" t="inlineStr">
        <is>
          <t>Jenifer Zapata Castro</t>
        </is>
      </c>
      <c r="AR224" s="227" t="n"/>
      <c r="AS224" s="119" t="n"/>
      <c r="AT224" s="124" t="inlineStr">
        <is>
          <t>Archivado</t>
        </is>
      </c>
      <c r="AU224" s="101" t="inlineStr">
        <is>
          <t>Jenifer Zapata Castro</t>
        </is>
      </c>
      <c r="AV224" s="82" t="n"/>
      <c r="AW224" s="102">
        <f>IF(OR(AND(TODAY()-AL225&lt;10,AV225="PQRS"),AND(TODAY()-AO225&lt;90,AV225="Persuasivo")),1,IF(AND(10&lt;=TODAY()-AL225,TODAY()-AL225&lt;15,AV225="PQRS"),2,IF(OR(AND(15&lt;=TODAY()-AL225,AV225="PQRS"),AND(90&lt;=TODAY()-AO225,AV225="Persuasivo")),3,"")))</f>
        <v/>
      </c>
      <c r="AX224" s="96" t="n"/>
      <c r="AY224" s="239">
        <f>IF(AU225=BA225,AY225,AY225&amp;" → "&amp;TEXT(AZ225,"dd/mm/aaaa")&amp;".- "&amp;AU225)</f>
        <v/>
      </c>
      <c r="AZ224" s="237">
        <f>IF(AU225=BA225,AZ225,NOW())</f>
        <v/>
      </c>
      <c r="BA224" s="242">
        <f>IF(AU225=BA225,BA225,AU225)</f>
        <v/>
      </c>
      <c r="BB224" s="245">
        <f>IF(AT225=BD225,BB225,BB225&amp;" → "&amp;TEXT(BC225,"dd/mm/aaaa")&amp;".- "&amp;AT225)</f>
        <v/>
      </c>
      <c r="BC224" s="247">
        <f>IF(AX225=BD225,BC225,NOW())</f>
        <v/>
      </c>
      <c r="BD224" s="246">
        <f>IF(AT225=BD225,BD225,AT225)</f>
        <v/>
      </c>
    </row>
    <row r="225">
      <c r="A225" s="82" t="inlineStr">
        <is>
          <t>0225-2026</t>
        </is>
      </c>
      <c r="B225" s="99" t="n">
        <v>15887</v>
      </c>
      <c r="C225" s="124" t="inlineStr">
        <is>
          <t>Mauricio Zapata</t>
        </is>
      </c>
      <c r="D225" s="82" t="inlineStr">
        <is>
          <t>CL</t>
        </is>
      </c>
      <c r="E225" s="82" t="n">
        <v>27</v>
      </c>
      <c r="F225" s="82" t="inlineStr">
        <is>
          <t>C</t>
        </is>
      </c>
      <c r="G225" s="82" t="inlineStr">
        <is>
          <t>SUR</t>
        </is>
      </c>
      <c r="H225" s="82" t="n">
        <v>27</v>
      </c>
      <c r="I225" s="82" t="n"/>
      <c r="J225" s="82" t="n"/>
      <c r="K225" s="82" t="n">
        <v>55</v>
      </c>
      <c r="L225" s="82" t="n"/>
      <c r="M225" s="82" t="n"/>
      <c r="N225" s="76">
        <f>CONCATENATE(D226," ",E226," ",F226," ",G226," ",H226," ",I226, " ",J226, " ",K226," ",L226," ",M226)</f>
        <v/>
      </c>
      <c r="O225" s="82" t="n">
        <v>15265197</v>
      </c>
      <c r="P225" s="82" t="n">
        <v>3113588240</v>
      </c>
      <c r="Q225" s="82" t="n"/>
      <c r="R225" s="82" t="inlineStr">
        <is>
          <t>Por determinar</t>
        </is>
      </c>
      <c r="S225" s="126" t="n"/>
      <c r="T225" s="127" t="n"/>
      <c r="U225" s="127" t="n"/>
      <c r="V225" s="127" t="n"/>
      <c r="W225" s="127" t="n"/>
      <c r="X225" s="127" t="n"/>
      <c r="Y225" s="127" t="n"/>
      <c r="Z225" s="127" t="n"/>
      <c r="AA225" s="127" t="n"/>
      <c r="AB225" s="127" t="n"/>
      <c r="AC225" s="76">
        <f>CONCATENATE(S226," ",T226,U226," ",V226," ",W226," ",X226," ",Y226," ",Z226," ",AA226," ",AB226)</f>
        <v/>
      </c>
      <c r="AD225" s="82" t="n"/>
      <c r="AE225" s="82" t="n"/>
      <c r="AF225" s="82" t="n"/>
      <c r="AG225" s="82" t="n"/>
      <c r="AH225" s="82" t="inlineStr">
        <is>
          <t>FLORA</t>
        </is>
      </c>
      <c r="AI225" s="82" t="inlineStr">
        <is>
          <t>Afectación a individuos arboreos</t>
        </is>
      </c>
      <c r="AJ225" s="96" t="inlineStr">
        <is>
          <t>El Esmeraldal</t>
        </is>
      </c>
      <c r="AK225" s="201">
        <f>VLOOKUP(AJ226,Hoja5!$H$1:$I$46,2,FALSE)</f>
        <v/>
      </c>
      <c r="AL225" s="92" t="n">
        <v>46090</v>
      </c>
      <c r="AM225" s="92" t="n">
        <v>46100</v>
      </c>
      <c r="AN225" s="101">
        <f>+AM226-AL226</f>
        <v/>
      </c>
      <c r="AO225" s="100" t="n">
        <v>46100</v>
      </c>
      <c r="AP225" s="82" t="inlineStr">
        <is>
          <t>Auto de archivo</t>
        </is>
      </c>
      <c r="AQ225" s="101" t="inlineStr">
        <is>
          <t>Juan Carlos Sánchez Vargas</t>
        </is>
      </c>
      <c r="AR225" s="227" t="n"/>
      <c r="AS225" s="119" t="n"/>
      <c r="AT225" s="124" t="inlineStr">
        <is>
          <t>Archivado</t>
        </is>
      </c>
      <c r="AU225" s="101" t="inlineStr">
        <is>
          <t>Jenifer Zapata Castro</t>
        </is>
      </c>
      <c r="AV225" s="82" t="n"/>
      <c r="AW225" s="102">
        <f>IF(OR(AND(TODAY()-AL226&lt;10,AV226="PQRS"),AND(TODAY()-AO226&lt;90,AV226="Persuasivo")),1,IF(AND(10&lt;=TODAY()-AL226,TODAY()-AL226&lt;15,AV226="PQRS"),2,IF(OR(AND(15&lt;=TODAY()-AL226,AV226="PQRS"),AND(90&lt;=TODAY()-AO226,AV226="Persuasivo")),3,"")))</f>
        <v/>
      </c>
      <c r="AX225" s="96" t="n"/>
      <c r="AY225" s="239">
        <f>IF(AU226=BA226,AY226,AY226&amp;" → "&amp;TEXT(AZ226,"dd/mm/aaaa")&amp;".- "&amp;AU226)</f>
        <v/>
      </c>
      <c r="AZ225" s="237">
        <f>IF(AU226=BA226,AZ226,NOW())</f>
        <v/>
      </c>
      <c r="BA225" s="242">
        <f>IF(AU226=BA226,BA226,AU226)</f>
        <v/>
      </c>
      <c r="BB225" s="245">
        <f>IF(AT226=BD226,BB226,BB226&amp;" → "&amp;TEXT(BC226,"dd/mm/aaaa")&amp;".- "&amp;AT226)</f>
        <v/>
      </c>
      <c r="BC225" s="247">
        <f>IF(AX226=BD226,BC226,NOW())</f>
        <v/>
      </c>
      <c r="BD225" s="246">
        <f>IF(AT226=BD226,BD226,AT226)</f>
        <v/>
      </c>
    </row>
    <row r="226">
      <c r="A226" s="82" t="inlineStr">
        <is>
          <t>0226-2026</t>
        </is>
      </c>
      <c r="B226" s="99" t="n">
        <v>15920</v>
      </c>
      <c r="C226" s="124" t="inlineStr">
        <is>
          <t>Dora luz Duque</t>
        </is>
      </c>
      <c r="D226" s="82" t="inlineStr">
        <is>
          <t>KR</t>
        </is>
      </c>
      <c r="E226" s="82" t="n">
        <v>25</v>
      </c>
      <c r="F226" s="82" t="n"/>
      <c r="G226" s="82" t="n"/>
      <c r="H226" s="82" t="n">
        <v>39</v>
      </c>
      <c r="I226" s="82" t="n"/>
      <c r="J226" s="82" t="inlineStr">
        <is>
          <t>SUR</t>
        </is>
      </c>
      <c r="K226" s="82" t="n">
        <v>20</v>
      </c>
      <c r="L226" s="82" t="n"/>
      <c r="M226" s="82" t="n">
        <v>113</v>
      </c>
      <c r="N226" s="76">
        <f>CONCATENATE(D227," ",E227," ",F227," ",G227," ",H227," ",I227, " ",J227, " ",K227," ",L227," ",M227)</f>
        <v/>
      </c>
      <c r="O226" s="82" t="n"/>
      <c r="P226" s="82" t="n"/>
      <c r="Q226" s="82" t="n"/>
      <c r="R226" s="82" t="inlineStr">
        <is>
          <t>Por determinar</t>
        </is>
      </c>
      <c r="S226" s="82" t="n"/>
      <c r="T226" s="94" t="inlineStr">
        <is>
          <t>Mini mercado al frente de vitta</t>
        </is>
      </c>
      <c r="U226" s="82" t="n"/>
      <c r="V226" s="82" t="n"/>
      <c r="W226" s="82" t="n"/>
      <c r="X226" s="82" t="n"/>
      <c r="Y226" s="82" t="n"/>
      <c r="Z226" s="94" t="n"/>
      <c r="AA226" s="82" t="n"/>
      <c r="AB226" s="82" t="n"/>
      <c r="AC226" s="76">
        <f>CONCATENATE(S227," ",T227,U227," ",V227," ",W227," ",X227," ",Y227," ",Z227," ",AA227," ",AB227)</f>
        <v/>
      </c>
      <c r="AD226" s="82" t="n"/>
      <c r="AE226" s="82" t="n"/>
      <c r="AF226" s="82" t="n"/>
      <c r="AG226" s="82" t="n"/>
      <c r="AH226" s="82" t="inlineStr">
        <is>
          <t>HÍDRICO</t>
        </is>
      </c>
      <c r="AI226" s="82" t="inlineStr">
        <is>
          <t>Descarga inadecuada de aguas residuales o sin cumplimiento de requisitos</t>
        </is>
      </c>
      <c r="AJ226" s="96" t="inlineStr">
        <is>
          <t>El Chingui</t>
        </is>
      </c>
      <c r="AK226" s="201">
        <f>VLOOKUP(AJ227,Hoja5!$H$1:$I$46,2,FALSE)</f>
        <v/>
      </c>
      <c r="AL226" s="92" t="n">
        <v>46091</v>
      </c>
      <c r="AM226" s="92" t="n">
        <v>46101</v>
      </c>
      <c r="AN226" s="101">
        <f>+AM227-AL227</f>
        <v/>
      </c>
      <c r="AO226" s="100" t="n">
        <v>46101</v>
      </c>
      <c r="AP226" s="82" t="inlineStr">
        <is>
          <t>Auto de archivo</t>
        </is>
      </c>
      <c r="AQ226" s="101" t="inlineStr">
        <is>
          <t>Juan Carlos Sánchez Vargas</t>
        </is>
      </c>
      <c r="AR226" s="227" t="n"/>
      <c r="AS226" s="119" t="n"/>
      <c r="AT226" s="124" t="inlineStr">
        <is>
          <t>Archivado</t>
        </is>
      </c>
      <c r="AU226" s="101" t="inlineStr">
        <is>
          <t>Jenifer Zapata Castro</t>
        </is>
      </c>
      <c r="AV226" s="82" t="n"/>
      <c r="AW226" s="102">
        <f>IF(OR(AND(TODAY()-AL227&lt;10,AV227="PQRS"),AND(TODAY()-AO227&lt;90,AV227="Persuasivo")),1,IF(AND(10&lt;=TODAY()-AL227,TODAY()-AL227&lt;15,AV227="PQRS"),2,IF(OR(AND(15&lt;=TODAY()-AL227,AV227="PQRS"),AND(90&lt;=TODAY()-AO227,AV227="Persuasivo")),3,"")))</f>
        <v/>
      </c>
      <c r="AX226" s="96" t="n"/>
      <c r="AY226" s="239">
        <f>IF(AU227=BA227,AY227,AY227&amp;" → "&amp;TEXT(AZ227,"dd/mm/aaaa")&amp;".- "&amp;AU227)</f>
        <v/>
      </c>
      <c r="AZ226" s="237">
        <f>IF(AU227=BA227,AZ227,NOW())</f>
        <v/>
      </c>
      <c r="BA226" s="242">
        <f>IF(AU227=BA227,BA227,AU227)</f>
        <v/>
      </c>
      <c r="BB226" s="245">
        <f>IF(AT227=BD227,BB227,BB227&amp;" → "&amp;TEXT(BC227,"dd/mm/aaaa")&amp;".- "&amp;AT227)</f>
        <v/>
      </c>
      <c r="BC226" s="247">
        <f>IF(AX227=BD227,BC227,NOW())</f>
        <v/>
      </c>
      <c r="BD226" s="246">
        <f>IF(AT227=BD227,BD227,AT227)</f>
        <v/>
      </c>
    </row>
    <row r="227" ht="21" customHeight="1">
      <c r="A227" s="82" t="inlineStr">
        <is>
          <t>0227-2026</t>
        </is>
      </c>
      <c r="B227" s="99" t="n">
        <v>29577</v>
      </c>
      <c r="C227" s="124" t="inlineStr">
        <is>
          <t>De oficio  -caso (Triton)</t>
        </is>
      </c>
      <c r="D227" s="82" t="n"/>
      <c r="E227" s="82" t="n"/>
      <c r="F227" s="82" t="n"/>
      <c r="G227" s="82" t="n"/>
      <c r="H227" s="82" t="n"/>
      <c r="I227" s="82" t="n"/>
      <c r="J227" s="82" t="n"/>
      <c r="K227" s="82" t="n"/>
      <c r="L227" s="82" t="n"/>
      <c r="M227" s="82" t="n"/>
      <c r="N227" s="76">
        <f>CONCATENATE(D228," ",E228," ",F228," ",G228," ",H228," ",I228, " ",J228, " ",K228," ",L228," ",M228)</f>
        <v/>
      </c>
      <c r="O227" s="82" t="n"/>
      <c r="P227" s="82" t="n"/>
      <c r="Q227" s="82" t="n"/>
      <c r="R227" s="82" t="inlineStr">
        <is>
          <t>Alicia de Jesus Toro</t>
        </is>
      </c>
      <c r="S227" s="126" t="inlineStr">
        <is>
          <t>CL</t>
        </is>
      </c>
      <c r="T227" s="127" t="n">
        <v>25</v>
      </c>
      <c r="U227" s="127" t="n"/>
      <c r="V227" s="127" t="inlineStr">
        <is>
          <t>SUR</t>
        </is>
      </c>
      <c r="W227" s="127" t="n">
        <v>4</v>
      </c>
      <c r="X227" s="127" t="n"/>
      <c r="Y227" s="127" t="n"/>
      <c r="Z227" s="127" t="n">
        <v>24</v>
      </c>
      <c r="AA227" s="127" t="n"/>
      <c r="AB227" s="127" t="n"/>
      <c r="AC227" s="76">
        <f>CONCATENATE(S228," ",T228,U228," ",V228," ",W228," ",X228," ",Y228," ",Z228," ",AA228," ",AB228)</f>
        <v/>
      </c>
      <c r="AD227" s="82" t="n"/>
      <c r="AE227" s="82" t="n"/>
      <c r="AF227" s="82" t="n"/>
      <c r="AG227" s="82" t="n"/>
      <c r="AH227" s="82" t="inlineStr">
        <is>
          <t>FAUNA DOMÉSTICA</t>
        </is>
      </c>
      <c r="AI227" s="82" t="inlineStr">
        <is>
          <t>Tenencia inadecuada de animales de compañía</t>
        </is>
      </c>
      <c r="AJ227" s="96" t="inlineStr">
        <is>
          <t>Las Palmas</t>
        </is>
      </c>
      <c r="AK227" s="201">
        <f>VLOOKUP(AJ228,Hoja5!$H$1:$I$46,2,FALSE)</f>
        <v/>
      </c>
      <c r="AL227" s="92" t="n">
        <v>45758</v>
      </c>
      <c r="AM227" s="92" t="n">
        <v>45768</v>
      </c>
      <c r="AN227" s="101">
        <f>+AM228-AL228</f>
        <v/>
      </c>
      <c r="AO227" s="100" t="n">
        <v>46092</v>
      </c>
      <c r="AP227" s="96" t="inlineStr">
        <is>
          <t>constancia secretarial</t>
        </is>
      </c>
      <c r="AQ227" s="101" t="inlineStr">
        <is>
          <t>Juan Carlos Sánchez Vargas</t>
        </is>
      </c>
      <c r="AR227" s="227" t="n"/>
      <c r="AS227" s="119" t="n"/>
      <c r="AT227" s="124" t="inlineStr">
        <is>
          <t>Archivado</t>
        </is>
      </c>
      <c r="AU227" s="101" t="inlineStr">
        <is>
          <t>Jenifer Zapata Castro</t>
        </is>
      </c>
      <c r="AV227" s="82" t="n"/>
      <c r="AW227" s="102">
        <f>IF(OR(AND(TODAY()-AL228&lt;10,AV228="PQRS"),AND(TODAY()-AO228&lt;90,AV228="Persuasivo")),1,IF(AND(10&lt;=TODAY()-AL228,TODAY()-AL228&lt;15,AV228="PQRS"),2,IF(OR(AND(15&lt;=TODAY()-AL228,AV228="PQRS"),AND(90&lt;=TODAY()-AO228,AV228="Persuasivo")),3,"")))</f>
        <v/>
      </c>
      <c r="AX227" s="96" t="inlineStr">
        <is>
          <t>constancia secretarial</t>
        </is>
      </c>
      <c r="AY227" s="239">
        <f>IF(AU228=BA228,AY228,AY228&amp;" → "&amp;TEXT(AZ228,"dd/mm/aaaa")&amp;".- "&amp;AU228)</f>
        <v/>
      </c>
      <c r="AZ227" s="237">
        <f>IF(AU228=BA228,AZ228,NOW())</f>
        <v/>
      </c>
      <c r="BA227" s="242">
        <f>IF(AU228=BA228,BA228,AU228)</f>
        <v/>
      </c>
      <c r="BB227" s="245">
        <f>IF(AT228=BD228,BB228,BB228&amp;" → "&amp;TEXT(BC228,"dd/mm/aaaa")&amp;".- "&amp;AT228)</f>
        <v/>
      </c>
      <c r="BC227" s="247">
        <f>IF(AX228=BD228,BC228,NOW())</f>
        <v/>
      </c>
      <c r="BD227" s="246">
        <f>IF(AT228=BD228,BD228,AT228)</f>
        <v/>
      </c>
    </row>
    <row r="228">
      <c r="A228" s="82" t="inlineStr">
        <is>
          <t>0228-2026</t>
        </is>
      </c>
      <c r="B228" s="99" t="n">
        <v>6172</v>
      </c>
      <c r="C228" s="124" t="inlineStr">
        <is>
          <t>De oficio OGR</t>
        </is>
      </c>
      <c r="D228" s="82" t="n"/>
      <c r="E228" s="82" t="n"/>
      <c r="F228" s="82" t="n"/>
      <c r="G228" s="82" t="n"/>
      <c r="H228" s="82" t="n"/>
      <c r="I228" s="82" t="n"/>
      <c r="J228" s="82" t="n"/>
      <c r="K228" s="82" t="n"/>
      <c r="L228" s="82" t="n"/>
      <c r="M228" s="82" t="n"/>
      <c r="N228" s="76">
        <f>CONCATENATE(D229," ",E229," ",F229," ",G229," ",H229," ",I229, " ",J229, " ",K229," ",L229," ",M229)</f>
        <v/>
      </c>
      <c r="O228" s="82" t="n"/>
      <c r="P228" s="82" t="n"/>
      <c r="Q228" s="82" t="n"/>
      <c r="R228" s="82" t="inlineStr">
        <is>
          <t>Por determinar</t>
        </is>
      </c>
      <c r="S228" s="253" t="n"/>
      <c r="T228" s="127" t="inlineStr">
        <is>
          <t>prados del sur</t>
        </is>
      </c>
      <c r="U228" s="127" t="n"/>
      <c r="V228" s="127" t="n"/>
      <c r="W228" s="127" t="n"/>
      <c r="X228" s="127" t="n"/>
      <c r="Y228" s="127" t="n"/>
      <c r="Z228" s="127" t="n"/>
      <c r="AA228" s="127" t="n"/>
      <c r="AB228" s="127" t="n"/>
      <c r="AC228" s="76">
        <f>CONCATENATE(S229," ",T229,U229," ",V229," ",W229," ",X229," ",Y229," ",Z229," ",AA229," ",AB229)</f>
        <v/>
      </c>
      <c r="AD228" s="82" t="n"/>
      <c r="AE228" s="82" t="n"/>
      <c r="AF228" s="82" t="n"/>
      <c r="AG228" s="82" t="n"/>
      <c r="AH228" s="82" t="inlineStr">
        <is>
          <t>SUELO</t>
        </is>
      </c>
      <c r="AI228" s="82" t="inlineStr">
        <is>
          <t>Afectaciones por movimientos en masa o erosión</t>
        </is>
      </c>
      <c r="AJ228" s="96" t="inlineStr">
        <is>
          <t xml:space="preserve">La Mina </t>
        </is>
      </c>
      <c r="AK228" s="201">
        <f>VLOOKUP(AJ229,Hoja5!$H$1:$I$46,2,FALSE)</f>
        <v/>
      </c>
      <c r="AL228" s="92" t="n">
        <v>46083</v>
      </c>
      <c r="AM228" s="92" t="n"/>
      <c r="AN228" s="101">
        <f>+AM229-AL229</f>
        <v/>
      </c>
      <c r="AO228" s="100" t="n"/>
      <c r="AP228" s="101" t="n"/>
      <c r="AQ228" s="101" t="n"/>
      <c r="AR228" s="227" t="n"/>
      <c r="AS228" s="119" t="n"/>
      <c r="AT228" s="124" t="inlineStr">
        <is>
          <t>Visitas técnicos</t>
        </is>
      </c>
      <c r="AU228" s="101" t="inlineStr">
        <is>
          <t>Julian Guzman Agudelo</t>
        </is>
      </c>
      <c r="AV228" s="82" t="n"/>
      <c r="AW228" s="102">
        <f>IF(OR(AND(TODAY()-AL229&lt;10,AV229="PQRS"),AND(TODAY()-AO229&lt;90,AV229="Persuasivo")),1,IF(AND(10&lt;=TODAY()-AL229,TODAY()-AL229&lt;15,AV229="PQRS"),2,IF(OR(AND(15&lt;=TODAY()-AL229,AV229="PQRS"),AND(90&lt;=TODAY()-AO229,AV229="Persuasivo")),3,"")))</f>
        <v/>
      </c>
      <c r="AX228" s="96" t="n"/>
      <c r="AY228" s="239">
        <f>IF(AU229=BA229,AY229,AY229&amp;" → "&amp;TEXT(AZ229,"dd/mm/aaaa")&amp;".- "&amp;AU229)</f>
        <v/>
      </c>
      <c r="AZ228" s="237">
        <f>IF(AU229=BA229,AZ229,NOW())</f>
        <v/>
      </c>
      <c r="BA228" s="242">
        <f>IF(AU229=BA229,BA229,AU229)</f>
        <v/>
      </c>
      <c r="BB228" s="245">
        <f>IF(AT229=BD229,BB229,BB229&amp;" → "&amp;TEXT(BC229,"dd/mm/aaaa")&amp;".- "&amp;AT229)</f>
        <v/>
      </c>
      <c r="BC228" s="247">
        <f>IF(AX229=BD229,BC229,NOW())</f>
        <v/>
      </c>
      <c r="BD228" s="246">
        <f>IF(AT229=BD229,BD229,AT229)</f>
        <v/>
      </c>
    </row>
    <row r="229">
      <c r="A229" s="82" t="inlineStr">
        <is>
          <t>0229-2026</t>
        </is>
      </c>
      <c r="B229" s="99" t="n">
        <v>15188</v>
      </c>
      <c r="C229" s="105" t="inlineStr">
        <is>
          <t>Maria Beatriz Ramirez cañas</t>
        </is>
      </c>
      <c r="D229" s="82" t="inlineStr">
        <is>
          <t>TR</t>
        </is>
      </c>
      <c r="E229" s="82" t="n">
        <v>33</v>
      </c>
      <c r="F229" s="82" t="inlineStr">
        <is>
          <t>A</t>
        </is>
      </c>
      <c r="G229" s="82" t="inlineStr">
        <is>
          <t>SUR</t>
        </is>
      </c>
      <c r="H229" s="82" t="n">
        <v>32</v>
      </c>
      <c r="I229" s="82" t="n"/>
      <c r="J229" s="82" t="n"/>
      <c r="K229" s="82" t="n">
        <v>42</v>
      </c>
      <c r="L229" s="82" t="n"/>
      <c r="M229" s="82" t="n"/>
      <c r="N229" s="76">
        <f>CONCATENATE(D230," ",E230," ",F230," ",G230," ",H230," ",I230, " ",J230, " ",K230," ",L230," ",M230)</f>
        <v/>
      </c>
      <c r="O229" s="82" t="n">
        <v>42875835</v>
      </c>
      <c r="P229" s="82" t="n">
        <v>3007906134</v>
      </c>
      <c r="Q229" s="82" t="n"/>
      <c r="R229" s="82" t="inlineStr">
        <is>
          <t>Lina marcela Alvarez Mazo</t>
        </is>
      </c>
      <c r="S229" s="82" t="inlineStr">
        <is>
          <t>TR</t>
        </is>
      </c>
      <c r="T229" s="82" t="n">
        <v>33</v>
      </c>
      <c r="U229" s="82" t="inlineStr">
        <is>
          <t>A</t>
        </is>
      </c>
      <c r="V229" s="82" t="inlineStr">
        <is>
          <t>SUR</t>
        </is>
      </c>
      <c r="W229" s="82" t="n">
        <v>32</v>
      </c>
      <c r="X229" s="82" t="n"/>
      <c r="Y229" s="82" t="n"/>
      <c r="Z229" s="82" t="n">
        <v>42</v>
      </c>
      <c r="AA229" s="82" t="n"/>
      <c r="AB229" s="82" t="n"/>
      <c r="AC229" s="76">
        <f>CONCATENATE(S230," ",T230," ",U230," ",V230," ",W230," ",X230, " ",Y230, " ",Z230," ",AA230," ",AB230)</f>
        <v/>
      </c>
      <c r="AD229" s="82" t="n"/>
      <c r="AE229" s="82" t="n"/>
      <c r="AF229" s="82" t="n"/>
      <c r="AG229" s="82" t="n"/>
      <c r="AH229" s="82" t="inlineStr">
        <is>
          <t>RESIDUOS SOLIDOS</t>
        </is>
      </c>
      <c r="AI229" s="82" t="inlineStr">
        <is>
          <t>Disposición inadecuada de residuos sólidos en horas, dias y lugares no autorizados</t>
        </is>
      </c>
      <c r="AJ229" s="96" t="inlineStr">
        <is>
          <t>La Magnolia</t>
        </is>
      </c>
      <c r="AK229" s="201">
        <f>VLOOKUP(AJ230,Hoja5!$H$1:$I$46,2,FALSE)</f>
        <v/>
      </c>
      <c r="AL229" s="92" t="n">
        <v>46086</v>
      </c>
      <c r="AM229" s="92" t="n">
        <v>46099</v>
      </c>
      <c r="AN229" s="101">
        <f>+AM230-AL230</f>
        <v/>
      </c>
      <c r="AO229" s="100" t="n">
        <v>46099</v>
      </c>
      <c r="AP229" s="82" t="inlineStr">
        <is>
          <t>Visitas patrulleros</t>
        </is>
      </c>
      <c r="AQ229" s="101" t="inlineStr">
        <is>
          <t>Laura Bautista Barroso</t>
        </is>
      </c>
      <c r="AR229" s="227" t="n"/>
      <c r="AS229" s="119" t="n"/>
      <c r="AT229" s="124" t="inlineStr">
        <is>
          <t>Remisión</t>
        </is>
      </c>
      <c r="AU229" s="101" t="inlineStr">
        <is>
          <t>Adriana Florez Buriticá</t>
        </is>
      </c>
      <c r="AV229" s="82" t="n"/>
      <c r="AW229" s="102">
        <f>IF(OR(AND(TODAY()-AL230&lt;10,AV230="PQRS"),AND(TODAY()-AO230&lt;90,AV230="Persuasivo")),1,IF(AND(10&lt;=TODAY()-AL230,TODAY()-AL230&lt;15,AV230="PQRS"),2,IF(OR(AND(15&lt;=TODAY()-AL230,AV230="PQRS"),AND(90&lt;=TODAY()-AO230,AV230="Persuasivo")),3,"")))</f>
        <v/>
      </c>
      <c r="AX229" s="96" t="inlineStr">
        <is>
          <t>Remisión para Johana</t>
        </is>
      </c>
      <c r="AY229" s="239">
        <f>IF(AU230=BA230,AY230,AY230&amp;" → "&amp;TEXT(AZ230,"dd/mm/aaaa")&amp;".- "&amp;AU230)</f>
        <v/>
      </c>
      <c r="AZ229" s="237">
        <f>IF(AU230=BA230,AZ230,NOW())</f>
        <v/>
      </c>
      <c r="BA229" s="242">
        <f>IF(AU230=BA230,BA230,AU230)</f>
        <v/>
      </c>
      <c r="BB229" s="245">
        <f>IF(AT230=BD230,BB230,BB230&amp;" → "&amp;TEXT(BC230,"dd/mm/aaaa")&amp;".- "&amp;AT230)</f>
        <v/>
      </c>
      <c r="BC229" s="247">
        <f>IF(AX230=BD230,BC230,NOW())</f>
        <v/>
      </c>
      <c r="BD229" s="246">
        <f>IF(AT230=BD230,BD230,AT230)</f>
        <v/>
      </c>
    </row>
    <row r="230">
      <c r="A230" s="82" t="inlineStr">
        <is>
          <t>0230-2026</t>
        </is>
      </c>
      <c r="B230" s="99" t="n">
        <v>15435</v>
      </c>
      <c r="C230" s="124" t="inlineStr">
        <is>
          <t>Balcones de la Abadia</t>
        </is>
      </c>
      <c r="D230" s="82" t="inlineStr">
        <is>
          <t>CL</t>
        </is>
      </c>
      <c r="E230" s="82" t="n">
        <v>27</v>
      </c>
      <c r="F230" s="82" t="n"/>
      <c r="G230" s="82" t="inlineStr">
        <is>
          <t>SUR</t>
        </is>
      </c>
      <c r="H230" s="82" t="n">
        <v>28</v>
      </c>
      <c r="I230" s="82" t="n"/>
      <c r="J230" s="82" t="n"/>
      <c r="K230" s="82" t="n">
        <v>181</v>
      </c>
      <c r="L230" s="82" t="n"/>
      <c r="M230" s="82" t="n"/>
      <c r="N230" s="76">
        <f>CONCATENATE(D231," ",E231," ",F231," ",G231," ",H231," ",I231, " ",J231, " ",K231," ",L231," ",M231)</f>
        <v/>
      </c>
      <c r="O230" s="82" t="n">
        <v>8110353427</v>
      </c>
      <c r="P230" s="82" t="n"/>
      <c r="Q230" s="82" t="n"/>
      <c r="R230" s="82" t="inlineStr">
        <is>
          <t>Por determinar</t>
        </is>
      </c>
      <c r="S230" s="82" t="inlineStr">
        <is>
          <t>CL</t>
        </is>
      </c>
      <c r="T230" s="82" t="n">
        <v>27</v>
      </c>
      <c r="U230" s="82" t="n"/>
      <c r="V230" s="82" t="inlineStr">
        <is>
          <t>SUR</t>
        </is>
      </c>
      <c r="W230" s="82" t="n">
        <v>28</v>
      </c>
      <c r="X230" s="82" t="n"/>
      <c r="Y230" s="82" t="n"/>
      <c r="Z230" s="82" t="n">
        <v>181</v>
      </c>
      <c r="AA230" s="82" t="n"/>
      <c r="AB230" s="82" t="n"/>
      <c r="AC230" s="76">
        <f>CONCATENATE(S231," ",T231," ",U231," ",V231," ",W231," ",X231, " ",Y231, " ",Z231," ",AA231," ",AB231)</f>
        <v/>
      </c>
      <c r="AD230" s="82" t="n"/>
      <c r="AE230" s="82" t="n"/>
      <c r="AF230" s="82" t="n"/>
      <c r="AG230" s="82" t="n"/>
      <c r="AH230" s="82" t="inlineStr">
        <is>
          <t>RESIDUOS SOLIDOS</t>
        </is>
      </c>
      <c r="AI230" s="82" t="inlineStr">
        <is>
          <t>Disposición inadecuada de residuos sólidos en horas, dias y lugares no autorizados</t>
        </is>
      </c>
      <c r="AJ230" s="96" t="inlineStr">
        <is>
          <t>Zuñiga</t>
        </is>
      </c>
      <c r="AK230" s="201">
        <f>VLOOKUP(AJ231,Hoja5!$H$1:$I$46,2,FALSE)</f>
        <v/>
      </c>
      <c r="AL230" s="92" t="n">
        <v>46087</v>
      </c>
      <c r="AM230" s="92" t="n">
        <v>46095</v>
      </c>
      <c r="AN230" s="101">
        <f>+AM231-AL231</f>
        <v/>
      </c>
      <c r="AO230" s="100" t="n">
        <v>46095</v>
      </c>
      <c r="AP230" s="82" t="inlineStr">
        <is>
          <t>Visitas patrulleros</t>
        </is>
      </c>
      <c r="AQ230" s="101" t="inlineStr">
        <is>
          <t>Olver Puerta Garcia</t>
        </is>
      </c>
      <c r="AR230" s="227" t="n"/>
      <c r="AS230" s="119" t="n"/>
      <c r="AT230" s="124" t="inlineStr">
        <is>
          <t>Auto de archivo</t>
        </is>
      </c>
      <c r="AU230" s="101" t="inlineStr">
        <is>
          <t>Juan Carlos Sánchez Vargas</t>
        </is>
      </c>
      <c r="AV230" s="82" t="n"/>
      <c r="AW230" s="102">
        <f>IF(OR(AND(TODAY()-AL231&lt;10,AV231="PQRS"),AND(TODAY()-AO231&lt;90,AV231="Persuasivo")),1,IF(AND(10&lt;=TODAY()-AL231,TODAY()-AL231&lt;15,AV231="PQRS"),2,IF(OR(AND(15&lt;=TODAY()-AL231,AV231="PQRS"),AND(90&lt;=TODAY()-AO231,AV231="Persuasivo")),3,"")))</f>
        <v/>
      </c>
      <c r="AX230" s="96" t="n"/>
      <c r="AY230" s="239">
        <f>IF(AU231=BA231,AY231,AY231&amp;" → "&amp;TEXT(AZ231,"dd/mm/aaaa")&amp;".- "&amp;AU231)</f>
        <v/>
      </c>
      <c r="AZ230" s="237">
        <f>IF(AU231=BA231,AZ231,NOW())</f>
        <v/>
      </c>
      <c r="BA230" s="242">
        <f>IF(AU231=BA231,BA231,AU231)</f>
        <v/>
      </c>
      <c r="BB230" s="245">
        <f>IF(AT231=BD231,BB231,BB231&amp;" → "&amp;TEXT(BC231,"dd/mm/aaaa")&amp;".- "&amp;AT231)</f>
        <v/>
      </c>
      <c r="BC230" s="247">
        <f>IF(AX231=BD231,BC231,NOW())</f>
        <v/>
      </c>
      <c r="BD230" s="246">
        <f>IF(AT231=BD231,BD231,AT231)</f>
        <v/>
      </c>
    </row>
    <row r="231" customFormat="1" s="121">
      <c r="A231" s="82" t="inlineStr">
        <is>
          <t>0231-2026</t>
        </is>
      </c>
      <c r="B231" s="99" t="inlineStr">
        <is>
          <t>16205-4892</t>
        </is>
      </c>
      <c r="C231" s="124" t="inlineStr">
        <is>
          <t>Comunidad</t>
        </is>
      </c>
      <c r="D231" s="82" t="n"/>
      <c r="E231" s="82" t="n"/>
      <c r="F231" s="82" t="n"/>
      <c r="G231" s="82" t="n"/>
      <c r="H231" s="82" t="n"/>
      <c r="I231" s="82" t="n"/>
      <c r="J231" s="82" t="n"/>
      <c r="K231" s="82" t="n"/>
      <c r="L231" s="82" t="n"/>
      <c r="M231" s="82" t="n"/>
      <c r="N231" s="76">
        <f>CONCATENATE(D232," ",E232," ",F232," ",G232," ",H232," ",I232, " ",J232, " ",K232," ",L232," ",M232)</f>
        <v/>
      </c>
      <c r="O231" s="82" t="n"/>
      <c r="P231" s="82" t="n"/>
      <c r="Q231" s="82" t="n"/>
      <c r="R231" s="82" t="inlineStr">
        <is>
          <t>Por Determinar</t>
        </is>
      </c>
      <c r="S231" s="82" t="n"/>
      <c r="T231" s="82" t="inlineStr">
        <is>
          <t xml:space="preserve">vereda </t>
        </is>
      </c>
      <c r="U231" s="82" t="n"/>
      <c r="V231" s="82" t="n"/>
      <c r="W231" s="82" t="inlineStr">
        <is>
          <t>el escobero</t>
        </is>
      </c>
      <c r="X231" s="82" t="n"/>
      <c r="Y231" s="82" t="n"/>
      <c r="Z231" s="82" t="inlineStr">
        <is>
          <t xml:space="preserve">ingreso </t>
        </is>
      </c>
      <c r="AA231" s="127" t="n"/>
      <c r="AB231" s="127" t="inlineStr">
        <is>
          <t>buho</t>
        </is>
      </c>
      <c r="AC231" s="76">
        <f>CONCATENATE(S232," ",T232,U232," ",V232," ",W232," ",X232," ",Y232," ",Z232," ",AA232," ",AB232)</f>
        <v/>
      </c>
      <c r="AD231" s="82" t="n"/>
      <c r="AE231" s="82" t="n"/>
      <c r="AF231" s="82" t="n"/>
      <c r="AG231" s="82" t="n"/>
      <c r="AH231" s="82" t="inlineStr">
        <is>
          <t>SUELO</t>
        </is>
      </c>
      <c r="AI231" s="82" t="inlineStr">
        <is>
          <t>Control socioambiental de obra</t>
        </is>
      </c>
      <c r="AJ231" s="96" t="inlineStr">
        <is>
          <t>El Escobero</t>
        </is>
      </c>
      <c r="AK231" s="201">
        <f>VLOOKUP(AJ232,Hoja5!$H$1:$I$46,2,FALSE)</f>
        <v/>
      </c>
      <c r="AL231" s="92" t="n">
        <v>46091</v>
      </c>
      <c r="AM231" s="92" t="n">
        <v>46091</v>
      </c>
      <c r="AN231" s="101">
        <f>+AM232-AL232</f>
        <v/>
      </c>
      <c r="AO231" s="100" t="n">
        <v>46128</v>
      </c>
      <c r="AP231" s="82" t="inlineStr">
        <is>
          <t>Remisión</t>
        </is>
      </c>
      <c r="AQ231" s="101" t="inlineStr">
        <is>
          <t>Juan  Muñoz Guerra</t>
        </is>
      </c>
      <c r="AR231" s="227" t="n"/>
      <c r="AS231" s="119" t="n"/>
      <c r="AT231" s="124" t="inlineStr">
        <is>
          <t>Archivado</t>
        </is>
      </c>
      <c r="AU231" s="101" t="inlineStr">
        <is>
          <t>Jenifer Zapata Castro</t>
        </is>
      </c>
      <c r="AV231" s="82" t="n"/>
      <c r="AW231" s="102">
        <f>IF(OR(AND(TODAY()-AL232&lt;10,AV232="PQRS"),AND(TODAY()-AO232&lt;90,AV232="Persuasivo")),1,IF(AND(10&lt;=TODAY()-AL232,TODAY()-AL232&lt;15,AV232="PQRS"),2,IF(OR(AND(15&lt;=TODAY()-AL232,AV232="PQRS"),AND(90&lt;=TODAY()-AO232,AV232="Persuasivo")),3,"")))</f>
        <v/>
      </c>
      <c r="AX231" s="96" t="n"/>
      <c r="AY231" s="239">
        <f>IF(AU232=BA232,AY232,AY232&amp;" → "&amp;TEXT(AZ232,"dd/mm/aaaa")&amp;".- "&amp;AU232)</f>
        <v/>
      </c>
      <c r="AZ231" s="237">
        <f>IF(AU232=BA232,AZ232,NOW())</f>
        <v/>
      </c>
      <c r="BA231" s="242">
        <f>IF(AU232=BA232,BA232,AU232)</f>
        <v/>
      </c>
      <c r="BB231" s="245">
        <f>IF(AT232=BD232,BB232,BB232&amp;" → "&amp;TEXT(BC232,"dd/mm/aaaa")&amp;".- "&amp;AT232)</f>
        <v/>
      </c>
      <c r="BC231" s="247">
        <f>IF(AX232=BD232,BC232,NOW())</f>
        <v/>
      </c>
      <c r="BD231" s="246">
        <f>IF(AT232=BD232,BD232,AT232)</f>
        <v/>
      </c>
    </row>
    <row r="232" customFormat="1" s="121">
      <c r="A232" s="82" t="inlineStr">
        <is>
          <t>0232-2026</t>
        </is>
      </c>
      <c r="B232" s="99" t="n">
        <v>1493</v>
      </c>
      <c r="C232" s="124" t="inlineStr">
        <is>
          <t>De oficio</t>
        </is>
      </c>
      <c r="D232" s="82" t="n"/>
      <c r="E232" s="82" t="n"/>
      <c r="F232" s="82" t="n"/>
      <c r="G232" s="82" t="n"/>
      <c r="H232" s="82" t="n"/>
      <c r="I232" s="82" t="n"/>
      <c r="J232" s="82" t="n"/>
      <c r="K232" s="82" t="n"/>
      <c r="L232" s="82" t="n"/>
      <c r="M232" s="82" t="n"/>
      <c r="N232" s="76">
        <f>CONCATENATE(D233," ",E233," ",F233," ",G233," ",H233," ",I233, " ",J233, " ",K233," ",L233," ",M233)</f>
        <v/>
      </c>
      <c r="O232" s="82" t="n"/>
      <c r="P232" s="82" t="n"/>
      <c r="Q232" s="82" t="n"/>
      <c r="R232" s="82" t="inlineStr">
        <is>
          <t>Jorge Urrea</t>
        </is>
      </c>
      <c r="S232" s="126" t="inlineStr">
        <is>
          <t>CL</t>
        </is>
      </c>
      <c r="T232" s="127" t="n">
        <v>27</v>
      </c>
      <c r="U232" s="127" t="n"/>
      <c r="V232" s="127" t="inlineStr">
        <is>
          <t>SUR</t>
        </is>
      </c>
      <c r="W232" s="127" t="n">
        <v>5</v>
      </c>
      <c r="X232" s="127" t="n"/>
      <c r="Y232" s="127" t="n"/>
      <c r="Z232" s="127" t="n"/>
      <c r="AA232" s="127" t="n"/>
      <c r="AB232" s="127" t="n"/>
      <c r="AC232" s="76">
        <f>CONCATENATE(S233," ",T233,U233," ",V233," ",W233," ",X233," ",Y233," ",Z233," ",AA233," ",AB233)</f>
        <v/>
      </c>
      <c r="AD232" s="82" t="n">
        <v>910312026</v>
      </c>
      <c r="AE232" s="82" t="n">
        <v>3128939390</v>
      </c>
      <c r="AF232" s="82" t="n"/>
      <c r="AG232" s="82" t="n"/>
      <c r="AH232" s="82" t="inlineStr">
        <is>
          <t>HÍDRICO</t>
        </is>
      </c>
      <c r="AI232" s="82" t="inlineStr">
        <is>
          <t>Descarga inadecuada de aguas residuales o sin cumplimiento de requisitos</t>
        </is>
      </c>
      <c r="AJ232" s="96" t="inlineStr">
        <is>
          <t>Las Palmas</t>
        </is>
      </c>
      <c r="AK232" s="201">
        <f>VLOOKUP(AJ233,Hoja5!$H$1:$I$46,2,FALSE)</f>
        <v/>
      </c>
      <c r="AL232" s="92" t="n">
        <v>46078</v>
      </c>
      <c r="AM232" s="92" t="n">
        <v>46064</v>
      </c>
      <c r="AN232" s="101">
        <f>+AM233-AL233</f>
        <v/>
      </c>
      <c r="AO232" s="100" t="n">
        <v>46090</v>
      </c>
      <c r="AP232" s="101" t="inlineStr">
        <is>
          <t>Auto de archivo</t>
        </is>
      </c>
      <c r="AQ232" s="101" t="inlineStr">
        <is>
          <t>Juan Carlos Sánchez Vargas</t>
        </is>
      </c>
      <c r="AR232" s="227" t="n"/>
      <c r="AS232" s="119" t="n"/>
      <c r="AT232" s="124" t="inlineStr">
        <is>
          <t>Archivado</t>
        </is>
      </c>
      <c r="AU232" s="276" t="inlineStr">
        <is>
          <t>Jenifer Zapata Castro</t>
        </is>
      </c>
      <c r="AV232" s="82" t="n"/>
      <c r="AW232" s="102">
        <f>IF(OR(AND(TODAY()-AL233&lt;10,AV233="PQRS"),AND(TODAY()-AO233&lt;90,AV233="Persuasivo")),1,IF(AND(10&lt;=TODAY()-AL233,TODAY()-AL233&lt;15,AV233="PQRS"),2,IF(OR(AND(15&lt;=TODAY()-AL233,AV233="PQRS"),AND(90&lt;=TODAY()-AO233,AV233="Persuasivo")),3,"")))</f>
        <v/>
      </c>
      <c r="AX232" s="96" t="n"/>
      <c r="AY232" s="239">
        <f>IF(AU233=BA233,AY233,AY233&amp;" → "&amp;TEXT(AZ233,"dd/mm/aaaa")&amp;".- "&amp;AU233)</f>
        <v/>
      </c>
      <c r="AZ232" s="237">
        <f>IF(AU233=BA233,AZ233,NOW())</f>
        <v/>
      </c>
      <c r="BA232" s="242">
        <f>IF(AU233=BA233,BA233,AU233)</f>
        <v/>
      </c>
      <c r="BB232" s="245">
        <f>IF(AT233=BD233,BB233,BB233&amp;" → "&amp;TEXT(BC233,"dd/mm/aaaa")&amp;".- "&amp;AT233)</f>
        <v/>
      </c>
      <c r="BC232" s="247">
        <f>IF(AX233=BD233,BC233,NOW())</f>
        <v/>
      </c>
      <c r="BD232" s="246">
        <f>IF(AT233=BD233,BD233,AT233)</f>
        <v/>
      </c>
    </row>
    <row r="233" customFormat="1" s="121">
      <c r="A233" s="82" t="inlineStr">
        <is>
          <t>0233-2026</t>
        </is>
      </c>
      <c r="B233" s="99" t="inlineStr">
        <is>
          <t>16439/160SD-COI2603-5559</t>
        </is>
      </c>
      <c r="C233" s="176" t="inlineStr">
        <is>
          <t>Corantioquia</t>
        </is>
      </c>
      <c r="D233" s="82" t="n"/>
      <c r="E233" s="82" t="n"/>
      <c r="F233" s="82" t="n"/>
      <c r="G233" s="82" t="n"/>
      <c r="H233" s="82" t="n"/>
      <c r="I233" s="82" t="n"/>
      <c r="J233" s="82" t="n"/>
      <c r="K233" s="82" t="n"/>
      <c r="L233" s="82" t="n"/>
      <c r="M233" s="82" t="n"/>
      <c r="N233" s="76">
        <f>CONCATENATE(D234," ",E234," ",F234," ",G234," ",H234," ",I234, " ",J234, " ",K234," ",L234," ",M234)</f>
        <v/>
      </c>
      <c r="O233" s="82" t="n"/>
      <c r="P233" s="82" t="n"/>
      <c r="Q233" s="82" t="n"/>
      <c r="R233" s="82" t="inlineStr">
        <is>
          <t>Constructora IQ comercial Sas</t>
        </is>
      </c>
      <c r="S233" s="126" t="inlineStr">
        <is>
          <t>KR</t>
        </is>
      </c>
      <c r="T233" s="127" t="n">
        <v>27</v>
      </c>
      <c r="U233" s="127" t="n"/>
      <c r="V233" s="127" t="n"/>
      <c r="W233" s="127" t="n">
        <v>36</v>
      </c>
      <c r="X233" s="127" t="inlineStr">
        <is>
          <t>A</t>
        </is>
      </c>
      <c r="Y233" s="127" t="inlineStr">
        <is>
          <t>SUR</t>
        </is>
      </c>
      <c r="Z233" s="127" t="n">
        <v>70</v>
      </c>
      <c r="AA233" s="169" t="n"/>
      <c r="AB233" s="127" t="n"/>
      <c r="AC233" s="76">
        <f>CONCATENATE(S234," ",T234,U234," ",V234," ",W234," ",X234," ",Y234," ",Z234," ",AA234," ",AB234)</f>
        <v/>
      </c>
      <c r="AD233" s="82" t="n">
        <v>900565490</v>
      </c>
      <c r="AE233" s="82" t="n"/>
      <c r="AF233" s="82" t="n"/>
      <c r="AG233" s="82" t="n"/>
      <c r="AH233" s="82" t="inlineStr">
        <is>
          <t>FLORA</t>
        </is>
      </c>
      <c r="AI233" s="82" t="inlineStr">
        <is>
          <t xml:space="preserve">Aprovechamiento forestal sin permisos </t>
        </is>
      </c>
      <c r="AJ233" s="96" t="inlineStr">
        <is>
          <t>El Chocho</t>
        </is>
      </c>
      <c r="AK233" s="201">
        <f>VLOOKUP(AJ234,Hoja5!$H$1:$I$46,2,FALSE)</f>
        <v/>
      </c>
      <c r="AL233" s="92" t="n">
        <v>46092</v>
      </c>
      <c r="AM233" s="92" t="n"/>
      <c r="AN233" s="101">
        <f>+AM234-AL234</f>
        <v/>
      </c>
      <c r="AO233" s="100" t="n"/>
      <c r="AP233" s="101" t="n"/>
      <c r="AQ233" s="101" t="n"/>
      <c r="AR233" s="227" t="n"/>
      <c r="AS233" s="119" t="n"/>
      <c r="AT233" s="124" t="inlineStr">
        <is>
          <t>Visitas técnicos</t>
        </is>
      </c>
      <c r="AU233" s="101" t="inlineStr">
        <is>
          <t>Julian Guzman Agudelo</t>
        </is>
      </c>
      <c r="AV233" s="82" t="n"/>
      <c r="AW233" s="102">
        <f>IF(OR(AND(TODAY()-AL234&lt;10,AV234="PQRS"),AND(TODAY()-AO234&lt;90,AV234="Persuasivo")),1,IF(AND(10&lt;=TODAY()-AL234,TODAY()-AL234&lt;15,AV234="PQRS"),2,IF(OR(AND(15&lt;=TODAY()-AL234,AV234="PQRS"),AND(90&lt;=TODAY()-AO234,AV234="Persuasivo")),3,"")))</f>
        <v/>
      </c>
      <c r="AX233" s="96" t="inlineStr">
        <is>
          <t>Cierra expediente 296-2026</t>
        </is>
      </c>
      <c r="AY233" s="239">
        <f>IF(AU234=BA234,AY234,AY234&amp;" → "&amp;TEXT(AZ234,"dd/mm/aaaa")&amp;".- "&amp;AU234)</f>
        <v/>
      </c>
      <c r="AZ233" s="237">
        <f>IF(AU234=BA234,AZ234,NOW())</f>
        <v/>
      </c>
      <c r="BA233" s="242">
        <f>IF(AU234=BA234,BA234,AU234)</f>
        <v/>
      </c>
      <c r="BB233" s="245">
        <f>IF(AT234=BD234,BB234,BB234&amp;" → "&amp;TEXT(BC234,"dd/mm/aaaa")&amp;".- "&amp;AT234)</f>
        <v/>
      </c>
      <c r="BC233" s="247">
        <f>IF(AX234=BD234,BC234,NOW())</f>
        <v/>
      </c>
      <c r="BD233" s="246">
        <f>IF(AT234=BD234,BD234,AT234)</f>
        <v/>
      </c>
    </row>
    <row r="234" ht="16.5" customFormat="1" customHeight="1" s="121">
      <c r="A234" s="82" t="inlineStr">
        <is>
          <t>0234-2026</t>
        </is>
      </c>
      <c r="B234" s="99" t="inlineStr">
        <is>
          <t>0002818 - 0009418</t>
        </is>
      </c>
      <c r="C234" s="176" t="inlineStr">
        <is>
          <t>Anonimo</t>
        </is>
      </c>
      <c r="D234" s="82" t="n"/>
      <c r="E234" s="82" t="n"/>
      <c r="F234" s="82" t="n"/>
      <c r="G234" s="82" t="n"/>
      <c r="H234" s="82" t="n"/>
      <c r="I234" s="82" t="n"/>
      <c r="J234" s="82" t="n"/>
      <c r="K234" s="82" t="n"/>
      <c r="L234" s="82" t="n"/>
      <c r="M234" s="82" t="n"/>
      <c r="N234" s="76">
        <f>CONCATENATE(D235," ",E235," ",F235," ",G235," ",H235," ",I235, " ",J235, " ",K235," ",L235," ",M235)</f>
        <v/>
      </c>
      <c r="O234" s="82" t="n"/>
      <c r="P234" s="82" t="n"/>
      <c r="Q234" s="82" t="n"/>
      <c r="R234" s="82" t="inlineStr">
        <is>
          <t>Por determinar</t>
        </is>
      </c>
      <c r="S234" s="126" t="inlineStr">
        <is>
          <t>CL</t>
        </is>
      </c>
      <c r="T234" s="127" t="n">
        <v>40</v>
      </c>
      <c r="U234" s="127" t="inlineStr">
        <is>
          <t>C</t>
        </is>
      </c>
      <c r="V234" s="127" t="inlineStr">
        <is>
          <t>SUR</t>
        </is>
      </c>
      <c r="W234" s="127" t="n">
        <v>42</v>
      </c>
      <c r="X234" s="127" t="n"/>
      <c r="Y234" s="127" t="n"/>
      <c r="Z234" s="127" t="n"/>
      <c r="AA234" s="127" t="n"/>
      <c r="AB234" s="127" t="n"/>
      <c r="AC234" s="76">
        <f>CONCATENATE(S235," ",T235,U235," ",V235," ",W235," ",X235," ",Y235," ",Z235," ",AA235," ",AB235)</f>
        <v/>
      </c>
      <c r="AD234" s="82" t="n"/>
      <c r="AE234" s="82" t="n"/>
      <c r="AF234" s="82" t="n"/>
      <c r="AG234" s="82" t="n"/>
      <c r="AH234" s="82" t="inlineStr">
        <is>
          <t>RESIDUOS SOLIDOS</t>
        </is>
      </c>
      <c r="AI234" s="82" t="inlineStr">
        <is>
          <t>Disposición inadecuada de residuos sólidos en horas, dias y lugares no autorizados</t>
        </is>
      </c>
      <c r="AJ234" s="96" t="inlineStr">
        <is>
          <t>El Dorado</t>
        </is>
      </c>
      <c r="AK234" s="201">
        <f>VLOOKUP(AJ235,Hoja5!$H$1:$I$46,2,FALSE)</f>
        <v/>
      </c>
      <c r="AL234" s="92" t="n">
        <v>46085</v>
      </c>
      <c r="AM234" s="92" t="n">
        <v>46097</v>
      </c>
      <c r="AN234" s="101">
        <f>+AM235-AL235</f>
        <v/>
      </c>
      <c r="AO234" s="100" t="n">
        <v>46106</v>
      </c>
      <c r="AP234" s="101" t="inlineStr">
        <is>
          <t>Respuesta DP u Oficio</t>
        </is>
      </c>
      <c r="AQ234" s="101" t="inlineStr">
        <is>
          <t>Julian Guzman Agudelo</t>
        </is>
      </c>
      <c r="AR234" s="227" t="n"/>
      <c r="AS234" s="119" t="n"/>
      <c r="AT234" s="124" t="inlineStr">
        <is>
          <t>Verificación</t>
        </is>
      </c>
      <c r="AU234" s="101" t="inlineStr">
        <is>
          <t>Yudi Betancur Rios</t>
        </is>
      </c>
      <c r="AV234" s="82" t="n"/>
      <c r="AW234" s="102">
        <f>IF(OR(AND(TODAY()-AL235&lt;10,AV235="PQRS"),AND(TODAY()-AO235&lt;90,AV235="Persuasivo")),1,IF(AND(10&lt;=TODAY()-AL235,TODAY()-AL235&lt;15,AV235="PQRS"),2,IF(OR(AND(15&lt;=TODAY()-AL235,AV235="PQRS"),AND(90&lt;=TODAY()-AO235,AV235="Persuasivo")),3,"")))</f>
        <v/>
      </c>
      <c r="AX234" s="96" t="n"/>
      <c r="AY234" s="239">
        <f>IF(AU235=BA235,AY235,AY235&amp;" → "&amp;TEXT(AZ235,"dd/mm/aaaa")&amp;".- "&amp;AU235)</f>
        <v/>
      </c>
      <c r="AZ234" s="237">
        <f>IF(AU235=BA235,AZ235,NOW())</f>
        <v/>
      </c>
      <c r="BA234" s="242">
        <f>IF(AU235=BA235,BA235,AU235)</f>
        <v/>
      </c>
      <c r="BB234" s="245">
        <f>IF(AT235=BD235,BB235,BB235&amp;" → "&amp;TEXT(BC235,"dd/mm/aaaa")&amp;".- "&amp;AT235)</f>
        <v/>
      </c>
      <c r="BC234" s="247">
        <f>IF(AX235=BD235,BC235,NOW())</f>
        <v/>
      </c>
      <c r="BD234" s="246">
        <f>IF(AT235=BD235,BD235,AT235)</f>
        <v/>
      </c>
    </row>
    <row r="235">
      <c r="A235" s="82" t="inlineStr">
        <is>
          <t>0235-2026</t>
        </is>
      </c>
      <c r="B235" s="99" t="n">
        <v>16142</v>
      </c>
      <c r="C235" s="105" t="inlineStr">
        <is>
          <t>Guarda Bosques</t>
        </is>
      </c>
      <c r="D235" s="106" t="n"/>
      <c r="E235" s="106" t="n"/>
      <c r="F235" s="82" t="n"/>
      <c r="G235" s="82" t="n"/>
      <c r="H235" s="106" t="n"/>
      <c r="I235" s="82" t="n"/>
      <c r="J235" s="82" t="n"/>
      <c r="K235" s="106" t="n"/>
      <c r="L235" s="106" t="n"/>
      <c r="M235" s="106" t="n"/>
      <c r="N235" s="76">
        <f>CONCATENATE(D236," ",E236," ",F236," ",G236," ",H236," ",I236, " ",J236, " ",K236," ",L236," ",M236)</f>
        <v/>
      </c>
      <c r="O235" s="106" t="n"/>
      <c r="P235" s="106" t="n"/>
      <c r="Q235" s="106" t="n"/>
      <c r="R235" s="106" t="inlineStr">
        <is>
          <t>Por determinar</t>
        </is>
      </c>
      <c r="S235" s="253" t="n"/>
      <c r="T235" s="166" t="inlineStr">
        <is>
          <t>Predio 000072 el hoyo</t>
        </is>
      </c>
      <c r="U235" s="165" t="n"/>
      <c r="V235" s="165" t="n"/>
      <c r="W235" s="166" t="n"/>
      <c r="X235" s="165" t="n"/>
      <c r="Y235" s="165" t="n"/>
      <c r="Z235" s="166" t="n"/>
      <c r="AA235" s="166" t="n"/>
      <c r="AB235" s="166" t="n"/>
      <c r="AC235" s="76">
        <f>CONCATENATE(S236," ",T236,U236," ",V236," ",W236," ",X236," ",Y236," ",Z236," ",AA236," ",AB236)</f>
        <v/>
      </c>
      <c r="AD235" s="106" t="n"/>
      <c r="AE235" s="106" t="n"/>
      <c r="AF235" s="106" t="n"/>
      <c r="AG235" s="106" t="n"/>
      <c r="AH235" s="82" t="inlineStr">
        <is>
          <t>FAUNA DOMÉSTICA</t>
        </is>
      </c>
      <c r="AI235" s="82" t="inlineStr">
        <is>
          <t xml:space="preserve">Afectación a suelos de protección </t>
        </is>
      </c>
      <c r="AJ235" s="96" t="inlineStr">
        <is>
          <t>El Vallano</t>
        </is>
      </c>
      <c r="AK235" s="201">
        <f>VLOOKUP(AJ236,Hoja5!$H$1:$I$46,2,FALSE)</f>
        <v/>
      </c>
      <c r="AL235" s="92" t="n">
        <v>46091</v>
      </c>
      <c r="AM235" s="92" t="n">
        <v>46106</v>
      </c>
      <c r="AN235" s="101">
        <f>+AM236-AL236</f>
        <v/>
      </c>
      <c r="AO235" s="100" t="n">
        <v>46106</v>
      </c>
      <c r="AP235" s="82" t="inlineStr">
        <is>
          <t>Auto de archivo</t>
        </is>
      </c>
      <c r="AQ235" s="101" t="inlineStr">
        <is>
          <t>Juan Carlos Sánchez Vargas</t>
        </is>
      </c>
      <c r="AR235" s="227" t="n"/>
      <c r="AS235" s="119" t="n"/>
      <c r="AT235" s="124" t="inlineStr">
        <is>
          <t>Archivado</t>
        </is>
      </c>
      <c r="AU235" s="101" t="inlineStr">
        <is>
          <t>Jenifer Zapata Castro</t>
        </is>
      </c>
      <c r="AV235" s="82" t="n"/>
      <c r="AW235" s="102">
        <f>IF(OR(AND(TODAY()-AL236&lt;10,AV236="PQRS"),AND(TODAY()-AO236&lt;90,AV236="Persuasivo")),1,IF(AND(10&lt;=TODAY()-AL236,TODAY()-AL236&lt;15,AV236="PQRS"),2,IF(OR(AND(15&lt;=TODAY()-AL236,AV236="PQRS"),AND(90&lt;=TODAY()-AO236,AV236="Persuasivo")),3,"")))</f>
        <v/>
      </c>
      <c r="AX235" s="96" t="n"/>
      <c r="AY235" s="239">
        <f>IF(AU236=BA236,AY236,AY236&amp;" → "&amp;TEXT(AZ236,"dd/mm/aaaa")&amp;".- "&amp;AU236)</f>
        <v/>
      </c>
      <c r="AZ235" s="237">
        <f>IF(AU236=BA236,AZ236,NOW())</f>
        <v/>
      </c>
      <c r="BA235" s="242">
        <f>IF(AU236=BA236,BA236,AU236)</f>
        <v/>
      </c>
      <c r="BB235" s="245">
        <f>IF(AT236=BD236,BB236,BB236&amp;" → "&amp;TEXT(BC236,"dd/mm/aaaa")&amp;".- "&amp;AT236)</f>
        <v/>
      </c>
      <c r="BC235" s="247">
        <f>IF(AX236=BD236,BC236,NOW())</f>
        <v/>
      </c>
      <c r="BD235" s="246">
        <f>IF(AT236=BD236,BD236,AT236)</f>
        <v/>
      </c>
    </row>
    <row r="236" customFormat="1" s="121">
      <c r="A236" s="82" t="inlineStr">
        <is>
          <t>0236-2026</t>
        </is>
      </c>
      <c r="B236" s="99" t="n">
        <v>16208</v>
      </c>
      <c r="C236" s="105" t="inlineStr">
        <is>
          <t>Yeni Maria Betancur Hernandez</t>
        </is>
      </c>
      <c r="D236" s="106" t="inlineStr">
        <is>
          <t>KR</t>
        </is>
      </c>
      <c r="E236" s="106" t="n">
        <v>34</v>
      </c>
      <c r="F236" s="82" t="n"/>
      <c r="G236" s="82" t="n"/>
      <c r="H236" s="106" t="n">
        <v>39</v>
      </c>
      <c r="I236" s="82" t="inlineStr">
        <is>
          <t>B</t>
        </is>
      </c>
      <c r="J236" s="82" t="inlineStr">
        <is>
          <t>SUR</t>
        </is>
      </c>
      <c r="K236" s="106" t="n">
        <v>10</v>
      </c>
      <c r="L236" s="106" t="n"/>
      <c r="M236" s="106" t="n"/>
      <c r="N236" s="76">
        <f>CONCATENATE(D237," ",E237," ",F237," ",G237," ",H237," ",I237, " ",J237, " ",K237," ",L237," ",M237)</f>
        <v/>
      </c>
      <c r="O236" s="106" t="n">
        <v>43875789</v>
      </c>
      <c r="P236" s="106" t="n">
        <v>3012726548</v>
      </c>
      <c r="Q236" s="106" t="n"/>
      <c r="R236" s="106" t="inlineStr">
        <is>
          <t>Por determinar</t>
        </is>
      </c>
      <c r="S236" s="126" t="n"/>
      <c r="T236" s="128" t="n"/>
      <c r="U236" s="127" t="n"/>
      <c r="V236" s="127" t="n"/>
      <c r="W236" s="128" t="n"/>
      <c r="X236" s="127" t="n"/>
      <c r="Y236" s="127" t="n"/>
      <c r="Z236" s="128" t="n"/>
      <c r="AA236" s="128" t="n"/>
      <c r="AB236" s="128" t="n"/>
      <c r="AC236" s="76">
        <f>CONCATENATE(S237," ",T237,U237," ",V237," ",W237," ",X237," ",Y237," ",Z237," ",AA237," ",AB237)</f>
        <v/>
      </c>
      <c r="AD236" s="106" t="n"/>
      <c r="AE236" s="106" t="n"/>
      <c r="AF236" s="106" t="n"/>
      <c r="AG236" s="106" t="n"/>
      <c r="AH236" s="82" t="inlineStr">
        <is>
          <t>RESIDUOS SOLIDOS</t>
        </is>
      </c>
      <c r="AI236" s="82" t="inlineStr">
        <is>
          <t>Disposición inadecuada de residuos sólidos en horas, dias y lugares no autorizados</t>
        </is>
      </c>
      <c r="AJ236" s="96" t="inlineStr">
        <is>
          <t>Mesa</t>
        </is>
      </c>
      <c r="AK236" s="201">
        <f>VLOOKUP(AJ237,Hoja5!$H$1:$I$46,2,FALSE)</f>
        <v/>
      </c>
      <c r="AL236" s="92" t="n">
        <v>46091</v>
      </c>
      <c r="AM236" s="92" t="n">
        <v>46118</v>
      </c>
      <c r="AN236" s="101">
        <f>+AM237-AL237</f>
        <v/>
      </c>
      <c r="AO236" s="100" t="n">
        <v>46118</v>
      </c>
      <c r="AP236" s="82" t="inlineStr">
        <is>
          <t>Visitas patrulleros</t>
        </is>
      </c>
      <c r="AQ236" s="101" t="inlineStr">
        <is>
          <t>Olver Puerta Garcia</t>
        </is>
      </c>
      <c r="AR236" s="227" t="n"/>
      <c r="AS236" s="119" t="n"/>
      <c r="AT236" s="124" t="inlineStr">
        <is>
          <t>Archivado</t>
        </is>
      </c>
      <c r="AU236" s="101" t="inlineStr">
        <is>
          <t>Jenifer Zapata Castro</t>
        </is>
      </c>
      <c r="AV236" s="82" t="n"/>
      <c r="AW236" s="102">
        <f>IF(OR(AND(TODAY()-AL237&lt;10,AV237="PQRS"),AND(TODAY()-AO237&lt;90,AV237="Persuasivo")),1,IF(AND(10&lt;=TODAY()-AL237,TODAY()-AL237&lt;15,AV237="PQRS"),2,IF(OR(AND(15&lt;=TODAY()-AL237,AV237="PQRS"),AND(90&lt;=TODAY()-AO237,AV237="Persuasivo")),3,"")))</f>
        <v/>
      </c>
      <c r="AX236" s="96" t="n"/>
      <c r="AY236" s="239">
        <f>IF(AU237=BA237,AY237,AY237&amp;" → "&amp;TEXT(AZ237,"dd/mm/aaaa")&amp;".- "&amp;AU237)</f>
        <v/>
      </c>
      <c r="AZ236" s="237">
        <f>IF(AU237=BA237,AZ237,NOW())</f>
        <v/>
      </c>
      <c r="BA236" s="242">
        <f>IF(AU237=BA237,BA237,AU237)</f>
        <v/>
      </c>
      <c r="BB236" s="245">
        <f>IF(AT237=BD237,BB237,BB237&amp;" → "&amp;TEXT(BC237,"dd/mm/aaaa")&amp;".- "&amp;AT237)</f>
        <v/>
      </c>
      <c r="BC236" s="247">
        <f>IF(AX237=BD237,BC237,NOW())</f>
        <v/>
      </c>
      <c r="BD236" s="246">
        <f>IF(AT237=BD237,BD237,AT237)</f>
        <v/>
      </c>
    </row>
    <row r="237" customFormat="1" s="121">
      <c r="A237" s="82" t="inlineStr">
        <is>
          <t>0237-2026</t>
        </is>
      </c>
      <c r="B237" s="99" t="n">
        <v>16206</v>
      </c>
      <c r="C237" s="105" t="inlineStr">
        <is>
          <t>Comunidad</t>
        </is>
      </c>
      <c r="D237" s="106" t="n"/>
      <c r="E237" s="106" t="n"/>
      <c r="F237" s="82" t="n"/>
      <c r="G237" s="82" t="n"/>
      <c r="H237" s="106" t="n"/>
      <c r="I237" s="82" t="n"/>
      <c r="J237" s="82" t="n"/>
      <c r="K237" s="106" t="n"/>
      <c r="L237" s="106" t="n"/>
      <c r="M237" s="106" t="n"/>
      <c r="N237" s="76">
        <f>CONCATENATE(D238," ",E238," ",F238," ",G238," ",H238," ",I238, " ",J238, " ",K238," ",L238," ",M238)</f>
        <v/>
      </c>
      <c r="O237" s="106" t="n"/>
      <c r="P237" s="106" t="n"/>
      <c r="Q237" s="106" t="n"/>
      <c r="R237" s="106" t="inlineStr">
        <is>
          <t>Por determinar</t>
        </is>
      </c>
      <c r="S237" s="126" t="inlineStr">
        <is>
          <t>CL</t>
        </is>
      </c>
      <c r="T237" s="128" t="n">
        <v>40</v>
      </c>
      <c r="U237" s="127" t="inlineStr">
        <is>
          <t>A</t>
        </is>
      </c>
      <c r="V237" s="127" t="inlineStr">
        <is>
          <t>SUR</t>
        </is>
      </c>
      <c r="W237" s="128" t="n">
        <v>25</v>
      </c>
      <c r="X237" s="127" t="n"/>
      <c r="Y237" s="127" t="n"/>
      <c r="Z237" s="128" t="n">
        <v>25</v>
      </c>
      <c r="AA237" s="128" t="n"/>
      <c r="AB237" s="128" t="n"/>
      <c r="AC237" s="76">
        <f>CONCATENATE(S238," ",T238,U238," ",V238," ",W238," ",X238," ",Y238," ",Z238," ",AA238," ",AB238)</f>
        <v/>
      </c>
      <c r="AD237" s="106" t="n"/>
      <c r="AE237" s="106" t="n"/>
      <c r="AF237" s="106" t="n"/>
      <c r="AG237" s="106" t="n"/>
      <c r="AH237" s="82" t="inlineStr">
        <is>
          <t>RESIDUOS SOLIDOS</t>
        </is>
      </c>
      <c r="AI237" s="82" t="inlineStr">
        <is>
          <t xml:space="preserve">Acumulación de escombros en el espacio publico </t>
        </is>
      </c>
      <c r="AJ237" s="96" t="inlineStr">
        <is>
          <t>El Salado</t>
        </is>
      </c>
      <c r="AK237" s="201">
        <f>VLOOKUP(AJ238,Hoja5!$H$1:$I$46,2,FALSE)</f>
        <v/>
      </c>
      <c r="AL237" s="92" t="n">
        <v>46091</v>
      </c>
      <c r="AM237" s="92" t="n">
        <v>46091</v>
      </c>
      <c r="AN237" s="101">
        <f>+AM238-AL238</f>
        <v/>
      </c>
      <c r="AO237" s="100" t="n">
        <v>46091</v>
      </c>
      <c r="AP237" s="101" t="inlineStr">
        <is>
          <t>Auto de archivo</t>
        </is>
      </c>
      <c r="AQ237" s="101" t="inlineStr">
        <is>
          <t>Juan Carlos Sánchez Vargas</t>
        </is>
      </c>
      <c r="AR237" s="227" t="n"/>
      <c r="AS237" s="119" t="n"/>
      <c r="AT237" s="124" t="inlineStr">
        <is>
          <t>Archivado</t>
        </is>
      </c>
      <c r="AU237" s="276" t="inlineStr">
        <is>
          <t>Jenifer Zapata Castro</t>
        </is>
      </c>
      <c r="AV237" s="82" t="n"/>
      <c r="AW237" s="102">
        <f>IF(OR(AND(TODAY()-AL238&lt;10,AV238="PQRS"),AND(TODAY()-AO238&lt;90,AV238="Persuasivo")),1,IF(AND(10&lt;=TODAY()-AL238,TODAY()-AL238&lt;15,AV238="PQRS"),2,IF(OR(AND(15&lt;=TODAY()-AL238,AV238="PQRS"),AND(90&lt;=TODAY()-AO238,AV238="Persuasivo")),3,"")))</f>
        <v/>
      </c>
      <c r="AX237" s="96" t="n"/>
      <c r="AY237" s="239">
        <f>IF(AU238=BA238,AY238,AY238&amp;" → "&amp;TEXT(AZ238,"dd/mm/aaaa")&amp;".- "&amp;AU238)</f>
        <v/>
      </c>
      <c r="AZ237" s="237">
        <f>IF(AU238=BA238,AZ238,NOW())</f>
        <v/>
      </c>
      <c r="BA237" s="242">
        <f>IF(AU238=BA238,BA238,AU238)</f>
        <v/>
      </c>
      <c r="BB237" s="245">
        <f>IF(AT238=BD238,BB238,BB238&amp;" → "&amp;TEXT(BC238,"dd/mm/aaaa")&amp;".- "&amp;AT238)</f>
        <v/>
      </c>
      <c r="BC237" s="247">
        <f>IF(AX238=BD238,BC238,NOW())</f>
        <v/>
      </c>
      <c r="BD237" s="246">
        <f>IF(AT238=BD238,BD238,AT238)</f>
        <v/>
      </c>
    </row>
    <row r="238" customFormat="1" s="121">
      <c r="A238" s="82" t="inlineStr">
        <is>
          <t>0238-2026</t>
        </is>
      </c>
      <c r="B238" s="99" t="n">
        <v>16207</v>
      </c>
      <c r="C238" s="105" t="inlineStr">
        <is>
          <t>Comunidad</t>
        </is>
      </c>
      <c r="D238" s="106" t="n"/>
      <c r="E238" s="106" t="n"/>
      <c r="F238" s="82" t="n"/>
      <c r="G238" s="82" t="n"/>
      <c r="H238" s="106" t="n"/>
      <c r="I238" s="82" t="n"/>
      <c r="J238" s="82" t="n"/>
      <c r="K238" s="106" t="n"/>
      <c r="L238" s="106" t="n"/>
      <c r="M238" s="106" t="n"/>
      <c r="N238" s="76">
        <f>CONCATENATE(D239," ",E239," ",F239," ",G239," ",H239," ",I239, " ",J239, " ",K239," ",L239," ",M239)</f>
        <v/>
      </c>
      <c r="O238" s="82" t="n"/>
      <c r="P238" s="106" t="n"/>
      <c r="Q238" s="106" t="n"/>
      <c r="R238" s="106" t="inlineStr">
        <is>
          <t>Por determinar</t>
        </is>
      </c>
      <c r="S238" s="126" t="inlineStr">
        <is>
          <t>KR</t>
        </is>
      </c>
      <c r="T238" s="128" t="n">
        <v>27</v>
      </c>
      <c r="U238" s="127" t="inlineStr">
        <is>
          <t>E</t>
        </is>
      </c>
      <c r="V238" s="127" t="n"/>
      <c r="W238" s="128" t="n">
        <v>34</v>
      </c>
      <c r="X238" s="127" t="inlineStr">
        <is>
          <t>DD</t>
        </is>
      </c>
      <c r="Y238" s="127" t="inlineStr">
        <is>
          <t>SUR</t>
        </is>
      </c>
      <c r="Z238" s="128" t="n">
        <v>40</v>
      </c>
      <c r="AA238" s="128" t="n"/>
      <c r="AB238" s="128" t="n"/>
      <c r="AC238" s="76">
        <f>CONCATENATE(S239," ",T239,U239," ",V239," ",W239," ",X239," ",Y239," ",Z239," ",AA239," ",AB239)</f>
        <v/>
      </c>
      <c r="AD238" s="106" t="n"/>
      <c r="AE238" s="106" t="n"/>
      <c r="AF238" s="106" t="n"/>
      <c r="AG238" s="106" t="n"/>
      <c r="AH238" s="82" t="inlineStr">
        <is>
          <t>FLORA</t>
        </is>
      </c>
      <c r="AI238" s="82" t="inlineStr">
        <is>
          <t>Afectación al ornato</t>
        </is>
      </c>
      <c r="AJ238" s="96" t="inlineStr">
        <is>
          <t>Alto de Misael</t>
        </is>
      </c>
      <c r="AK238" s="201">
        <f>VLOOKUP(AJ239,Hoja5!$H$1:$I$46,2,FALSE)</f>
        <v/>
      </c>
      <c r="AL238" s="92" t="n">
        <v>46091</v>
      </c>
      <c r="AM238" s="92" t="n">
        <v>46094</v>
      </c>
      <c r="AN238" s="101">
        <f>+AM239-AL239</f>
        <v/>
      </c>
      <c r="AO238" s="100" t="n">
        <v>46094</v>
      </c>
      <c r="AP238" s="82" t="inlineStr">
        <is>
          <t>Visitas patrulleros</t>
        </is>
      </c>
      <c r="AQ238" s="101" t="inlineStr">
        <is>
          <t>Laura Bautista Barroso</t>
        </is>
      </c>
      <c r="AR238" s="227" t="n"/>
      <c r="AS238" s="119" t="n"/>
      <c r="AT238" s="124" t="inlineStr">
        <is>
          <t>Remisión</t>
        </is>
      </c>
      <c r="AU238" s="101" t="inlineStr">
        <is>
          <t>Adriana Florez Buriticá</t>
        </is>
      </c>
      <c r="AV238" s="82" t="n"/>
      <c r="AW238" s="102">
        <f>IF(OR(AND(TODAY()-AL239&lt;10,AV239="PQRS"),AND(TODAY()-AO239&lt;90,AV239="Persuasivo")),1,IF(AND(10&lt;=TODAY()-AL239,TODAY()-AL239&lt;15,AV239="PQRS"),2,IF(OR(AND(15&lt;=TODAY()-AL239,AV239="PQRS"),AND(90&lt;=TODAY()-AO239,AV239="Persuasivo")),3,"")))</f>
        <v/>
      </c>
      <c r="AX238" s="96" t="n"/>
      <c r="AY238" s="239">
        <f>IF(AU239=BA239,AY239,AY239&amp;" → "&amp;TEXT(AZ239,"dd/mm/aaaa")&amp;".- "&amp;AU239)</f>
        <v/>
      </c>
      <c r="AZ238" s="237">
        <f>IF(AU239=BA239,AZ239,NOW())</f>
        <v/>
      </c>
      <c r="BA238" s="242">
        <f>IF(AU239=BA239,BA239,AU239)</f>
        <v/>
      </c>
      <c r="BB238" s="245">
        <f>IF(AT239=BD239,BB239,BB239&amp;" → "&amp;TEXT(BC239,"dd/mm/aaaa")&amp;".- "&amp;AT239)</f>
        <v/>
      </c>
      <c r="BC238" s="247">
        <f>IF(AX239=BD239,BC239,NOW())</f>
        <v/>
      </c>
      <c r="BD238" s="246">
        <f>IF(AT239=BD239,BD239,AT239)</f>
        <v/>
      </c>
    </row>
    <row r="239" ht="15.75" customFormat="1" customHeight="1" s="121">
      <c r="A239" s="82" t="inlineStr">
        <is>
          <t>0239-2026</t>
        </is>
      </c>
      <c r="B239" s="99" t="n">
        <v>16342</v>
      </c>
      <c r="C239" s="105" t="inlineStr">
        <is>
          <t>Amigos del barrio</t>
        </is>
      </c>
      <c r="D239" s="106" t="n"/>
      <c r="E239" s="106" t="n"/>
      <c r="F239" s="82" t="n"/>
      <c r="G239" s="82" t="n"/>
      <c r="H239" s="106" t="n"/>
      <c r="I239" s="82" t="n"/>
      <c r="J239" s="82" t="n"/>
      <c r="K239" s="106" t="n"/>
      <c r="L239" s="106" t="n"/>
      <c r="M239" s="106" t="n"/>
      <c r="N239" s="76">
        <f>CONCATENATE(D240," ",E240," ",F240," ",G240," ",H240," ",I240, " ",J240, " ",K240," ",L240," ",M240)</f>
        <v/>
      </c>
      <c r="O239" s="106" t="n"/>
      <c r="P239" s="106" t="n"/>
      <c r="Q239" s="106" t="n"/>
      <c r="R239" s="106" t="inlineStr">
        <is>
          <t>Comunidad</t>
        </is>
      </c>
      <c r="S239" s="106" t="inlineStr">
        <is>
          <t>KR</t>
        </is>
      </c>
      <c r="T239" s="106" t="n">
        <v>6</v>
      </c>
      <c r="U239" s="82" t="inlineStr">
        <is>
          <t>AA</t>
        </is>
      </c>
      <c r="V239" s="82" t="n"/>
      <c r="W239" s="106" t="n">
        <v>25</v>
      </c>
      <c r="X239" s="82" t="inlineStr">
        <is>
          <t>A</t>
        </is>
      </c>
      <c r="Y239" s="82" t="inlineStr">
        <is>
          <t>SUR</t>
        </is>
      </c>
      <c r="Z239" s="106" t="n">
        <v>49</v>
      </c>
      <c r="AA239" s="128" t="n"/>
      <c r="AB239" s="128" t="n"/>
      <c r="AC239" s="76">
        <f>CONCATENATE(S240," ",T240,U240," ",V240," ",W240," ",X240," ",Y240," ",Z240," ",AA240," ",AB240)</f>
        <v/>
      </c>
      <c r="AD239" s="106" t="n"/>
      <c r="AE239" s="106" t="n"/>
      <c r="AF239" s="106" t="n"/>
      <c r="AG239" s="106" t="n"/>
      <c r="AH239" s="82" t="inlineStr">
        <is>
          <t>FAUNA DOMÉSTICA</t>
        </is>
      </c>
      <c r="AI239" s="82" t="inlineStr">
        <is>
          <t>Tenencia inadecuada de animales de compañía</t>
        </is>
      </c>
      <c r="AJ239" s="96" t="inlineStr">
        <is>
          <t>Las Palmas</t>
        </is>
      </c>
      <c r="AK239" s="201">
        <f>VLOOKUP(AJ240,Hoja5!$H$1:$I$46,2,FALSE)</f>
        <v/>
      </c>
      <c r="AL239" s="92" t="n">
        <v>46092</v>
      </c>
      <c r="AM239" s="92" t="n">
        <v>46094</v>
      </c>
      <c r="AN239" s="101">
        <f>+AM240-AL240</f>
        <v/>
      </c>
      <c r="AO239" s="100" t="n">
        <v>46094</v>
      </c>
      <c r="AP239" s="101" t="inlineStr">
        <is>
          <t>Auto de archivo</t>
        </is>
      </c>
      <c r="AQ239" s="101" t="inlineStr">
        <is>
          <t>Juan Carlos Sánchez Vargas</t>
        </is>
      </c>
      <c r="AR239" s="227" t="n"/>
      <c r="AS239" s="119" t="n"/>
      <c r="AT239" s="124" t="inlineStr">
        <is>
          <t>Archivado</t>
        </is>
      </c>
      <c r="AU239" s="101" t="inlineStr">
        <is>
          <t>Jenifer Zapata Castro</t>
        </is>
      </c>
      <c r="AV239" s="82" t="n"/>
      <c r="AW239" s="102">
        <f>IF(OR(AND(TODAY()-AL240&lt;10,AV240="PQRS"),AND(TODAY()-AO240&lt;90,AV240="Persuasivo")),1,IF(AND(10&lt;=TODAY()-AL240,TODAY()-AL240&lt;15,AV240="PQRS"),2,IF(OR(AND(15&lt;=TODAY()-AL240,AV240="PQRS"),AND(90&lt;=TODAY()-AO240,AV240="Persuasivo")),3,"")))</f>
        <v/>
      </c>
      <c r="AX239" s="96" t="n"/>
      <c r="AY239" s="239">
        <f>IF(AU240=BA240,AY240,AY240&amp;" → "&amp;TEXT(AZ240,"dd/mm/aaaa")&amp;".- "&amp;AU240)</f>
        <v/>
      </c>
      <c r="AZ239" s="237">
        <f>IF(AU240=BA240,AZ240,NOW())</f>
        <v/>
      </c>
      <c r="BA239" s="242">
        <f>IF(AU240=BA240,BA240,AU240)</f>
        <v/>
      </c>
      <c r="BB239" s="245">
        <f>IF(AT240=BD240,BB240,BB240&amp;" → "&amp;TEXT(BC240,"dd/mm/aaaa")&amp;".- "&amp;AT240)</f>
        <v/>
      </c>
      <c r="BC239" s="247">
        <f>IF(AX240=BD240,BC240,NOW())</f>
        <v/>
      </c>
      <c r="BD239" s="246">
        <f>IF(AT240=BD240,BD240,AT240)</f>
        <v/>
      </c>
    </row>
    <row r="240" customFormat="1" s="121">
      <c r="A240" s="82" t="inlineStr">
        <is>
          <t>0240-2026</t>
        </is>
      </c>
      <c r="B240" s="99" t="n">
        <v>16005</v>
      </c>
      <c r="C240" s="105" t="inlineStr">
        <is>
          <t>Juan Fernando Arango Londoño</t>
        </is>
      </c>
      <c r="D240" s="106" t="inlineStr">
        <is>
          <t>CL</t>
        </is>
      </c>
      <c r="E240" s="106" t="n">
        <v>32</v>
      </c>
      <c r="F240" s="82" t="n"/>
      <c r="G240" s="82" t="inlineStr">
        <is>
          <t>SUR</t>
        </is>
      </c>
      <c r="H240" s="106" t="n">
        <v>47</v>
      </c>
      <c r="I240" s="82" t="n"/>
      <c r="J240" s="82" t="n"/>
      <c r="K240" s="106" t="n">
        <v>46</v>
      </c>
      <c r="L240" s="106" t="n"/>
      <c r="M240" s="106" t="n"/>
      <c r="N240" s="76">
        <f>CONCATENATE(D241," ",E241," ",F241," ",G241," ",H241," ",I241, " ",J241, " ",K241," ",L241," ",M241)</f>
        <v/>
      </c>
      <c r="O240" s="106" t="n">
        <v>70096349</v>
      </c>
      <c r="P240" s="106" t="n">
        <v>3108204621</v>
      </c>
      <c r="Q240" s="106" t="n"/>
      <c r="R240" s="106" t="inlineStr">
        <is>
          <t>Delfina Lopez</t>
        </is>
      </c>
      <c r="S240" s="272" t="inlineStr">
        <is>
          <t>CL</t>
        </is>
      </c>
      <c r="T240" s="272" t="n">
        <v>32</v>
      </c>
      <c r="U240" s="273" t="n"/>
      <c r="V240" s="273" t="inlineStr">
        <is>
          <t>SUR</t>
        </is>
      </c>
      <c r="W240" s="272" t="n">
        <v>47</v>
      </c>
      <c r="X240" s="273" t="n"/>
      <c r="Y240" s="273" t="n"/>
      <c r="Z240" s="272" t="n">
        <v>46</v>
      </c>
      <c r="AA240" s="272" t="n"/>
      <c r="AB240" s="272" t="n"/>
      <c r="AC240" s="76">
        <f>CONCATENATE(S241," ",T241," ",U241," ",V241," ",W241," ",X241, " ",Y241, " ",Z241," ",AA241," ",AB241)</f>
        <v/>
      </c>
      <c r="AD240" s="106" t="n"/>
      <c r="AE240" s="106" t="n"/>
      <c r="AF240" s="106" t="n"/>
      <c r="AG240" s="106" t="n"/>
      <c r="AH240" s="82" t="inlineStr">
        <is>
          <t>FAUNA DOMÉSTICA</t>
        </is>
      </c>
      <c r="AI240" s="82" t="inlineStr">
        <is>
          <t>Tenencia inadecuada de animales de compañía</t>
        </is>
      </c>
      <c r="AJ240" s="96" t="inlineStr">
        <is>
          <t>El Portal</t>
        </is>
      </c>
      <c r="AK240" s="201">
        <f>VLOOKUP(AJ241,Hoja5!$H$1:$I$46,2,FALSE)</f>
        <v/>
      </c>
      <c r="AL240" s="92" t="n">
        <v>46091</v>
      </c>
      <c r="AM240" s="92" t="n">
        <v>46094</v>
      </c>
      <c r="AN240" s="101">
        <f>+AM241-AL241</f>
        <v/>
      </c>
      <c r="AO240" s="100" t="n">
        <v>46094</v>
      </c>
      <c r="AP240" s="82" t="inlineStr">
        <is>
          <t>Visitas patrulleros</t>
        </is>
      </c>
      <c r="AQ240" s="101" t="inlineStr">
        <is>
          <t>Laura Bautista Barroso</t>
        </is>
      </c>
      <c r="AR240" s="227" t="n"/>
      <c r="AS240" s="119" t="n"/>
      <c r="AT240" s="124" t="inlineStr">
        <is>
          <t>Archivado</t>
        </is>
      </c>
      <c r="AU240" s="101" t="inlineStr">
        <is>
          <t>Jenifer Zapata Castro</t>
        </is>
      </c>
      <c r="AV240" s="82" t="n"/>
      <c r="AW240" s="102">
        <f>IF(OR(AND(TODAY()-AL241&lt;10,AV241="PQRS"),AND(TODAY()-AO241&lt;90,AV241="Persuasivo")),1,IF(AND(10&lt;=TODAY()-AL241,TODAY()-AL241&lt;15,AV241="PQRS"),2,IF(OR(AND(15&lt;=TODAY()-AL241,AV241="PQRS"),AND(90&lt;=TODAY()-AO241,AV241="Persuasivo")),3,"")))</f>
        <v/>
      </c>
      <c r="AX240" s="96" t="n"/>
      <c r="AY240" s="239">
        <f>IF(AU241=BA241,AY241,AY241&amp;" → "&amp;TEXT(AZ241,"dd/mm/aaaa")&amp;".- "&amp;AU241)</f>
        <v/>
      </c>
      <c r="AZ240" s="237">
        <f>IF(AU241=BA241,AZ241,NOW())</f>
        <v/>
      </c>
      <c r="BA240" s="242">
        <f>IF(AU241=BA241,BA241,AU241)</f>
        <v/>
      </c>
      <c r="BB240" s="245">
        <f>IF(AT241=BD241,BB241,BB241&amp;" → "&amp;TEXT(BC241,"dd/mm/aaaa")&amp;".- "&amp;AT241)</f>
        <v/>
      </c>
      <c r="BC240" s="247">
        <f>IF(AX241=BD241,BC241,NOW())</f>
        <v/>
      </c>
      <c r="BD240" s="246">
        <f>IF(AT241=BD241,BD241,AT241)</f>
        <v/>
      </c>
    </row>
    <row r="241" customFormat="1" s="121">
      <c r="A241" s="82" t="inlineStr">
        <is>
          <t>0241-2026</t>
        </is>
      </c>
      <c r="B241" s="99" t="n">
        <v>16006</v>
      </c>
      <c r="C241" s="105" t="inlineStr">
        <is>
          <t>Juan Fernando Arango Londoño</t>
        </is>
      </c>
      <c r="D241" s="106" t="inlineStr">
        <is>
          <t>CL</t>
        </is>
      </c>
      <c r="E241" s="106" t="n">
        <v>21</v>
      </c>
      <c r="F241" s="82" t="n"/>
      <c r="G241" s="82" t="inlineStr">
        <is>
          <t>SUR</t>
        </is>
      </c>
      <c r="H241" s="106" t="n">
        <v>41</v>
      </c>
      <c r="I241" s="82" t="n"/>
      <c r="J241" s="82" t="n"/>
      <c r="K241" s="106" t="n">
        <v>117</v>
      </c>
      <c r="L241" s="106" t="n"/>
      <c r="M241" s="106" t="n"/>
      <c r="N241" s="76">
        <f>CONCATENATE(D242," ",E242," ",F242," ",G242," ",H242," ",I242, " ",J242, " ",K242," ",L242," ",M242)</f>
        <v/>
      </c>
      <c r="O241" s="106" t="n">
        <v>70096349</v>
      </c>
      <c r="P241" s="106" t="n">
        <v>3108204621</v>
      </c>
      <c r="Q241" s="106" t="n"/>
      <c r="R241" s="106" t="inlineStr">
        <is>
          <t>Carlos Alberto toro Vasquez</t>
        </is>
      </c>
      <c r="S241" s="272" t="inlineStr">
        <is>
          <t>CL</t>
        </is>
      </c>
      <c r="T241" s="272" t="n">
        <v>21</v>
      </c>
      <c r="U241" s="273" t="n"/>
      <c r="V241" s="273" t="inlineStr">
        <is>
          <t>SUR</t>
        </is>
      </c>
      <c r="W241" s="272" t="n">
        <v>41</v>
      </c>
      <c r="X241" s="273" t="n"/>
      <c r="Y241" s="273" t="n"/>
      <c r="Z241" s="272" t="n">
        <v>117</v>
      </c>
      <c r="AA241" s="272" t="n"/>
      <c r="AB241" s="272" t="n"/>
      <c r="AC241" s="76">
        <f>CONCATENATE(S242," ",T242," ",U242," ",V242," ",W242," ",X242, " ",Y242, " ",Z242," ",AA242," ",AB242)</f>
        <v/>
      </c>
      <c r="AD241" s="106" t="n"/>
      <c r="AE241" s="106" t="n"/>
      <c r="AF241" s="106" t="n"/>
      <c r="AG241" s="106" t="n"/>
      <c r="AH241" s="82" t="inlineStr">
        <is>
          <t>FAUNA DOMÉSTICA</t>
        </is>
      </c>
      <c r="AI241" s="82" t="inlineStr">
        <is>
          <t>Tenencia inadecuada de animales de compañía</t>
        </is>
      </c>
      <c r="AJ241" s="96" t="inlineStr">
        <is>
          <t>Zuñiga</t>
        </is>
      </c>
      <c r="AK241" s="201">
        <f>VLOOKUP(AJ242,Hoja5!$H$1:$I$46,2,FALSE)</f>
        <v/>
      </c>
      <c r="AL241" s="92" t="n">
        <v>46091</v>
      </c>
      <c r="AM241" s="92" t="n">
        <v>46102</v>
      </c>
      <c r="AN241" s="101">
        <f>+AM242-AL242</f>
        <v/>
      </c>
      <c r="AO241" s="100" t="n">
        <v>46102</v>
      </c>
      <c r="AP241" s="101" t="inlineStr">
        <is>
          <t>Auto de archivo</t>
        </is>
      </c>
      <c r="AQ241" s="101" t="inlineStr">
        <is>
          <t>Juan Carlos Sánchez Vargas</t>
        </is>
      </c>
      <c r="AR241" s="227" t="n"/>
      <c r="AS241" s="119" t="n"/>
      <c r="AT241" s="124" t="inlineStr">
        <is>
          <t>Archivado</t>
        </is>
      </c>
      <c r="AU241" s="101" t="inlineStr">
        <is>
          <t>Jenifer Zapata Castro</t>
        </is>
      </c>
      <c r="AV241" s="82" t="n"/>
      <c r="AW241" s="102">
        <f>IF(OR(AND(TODAY()-AL242&lt;10,AV242="PQRS"),AND(TODAY()-AO242&lt;90,AV242="Persuasivo")),1,IF(AND(10&lt;=TODAY()-AL242,TODAY()-AL242&lt;15,AV242="PQRS"),2,IF(OR(AND(15&lt;=TODAY()-AL242,AV242="PQRS"),AND(90&lt;=TODAY()-AO242,AV242="Persuasivo")),3,"")))</f>
        <v/>
      </c>
      <c r="AX241" s="96" t="n"/>
      <c r="AY241" s="239">
        <f>IF(AU242=BA242,AY242,AY242&amp;" → "&amp;TEXT(AZ242,"dd/mm/aaaa")&amp;".- "&amp;AU242)</f>
        <v/>
      </c>
      <c r="AZ241" s="237">
        <f>IF(AU242=BA242,AZ242,NOW())</f>
        <v/>
      </c>
      <c r="BA241" s="242">
        <f>IF(AU242=BA242,BA242,AU242)</f>
        <v/>
      </c>
      <c r="BB241" s="245">
        <f>IF(AT242=BD242,BB242,BB242&amp;" → "&amp;TEXT(BC242,"dd/mm/aaaa")&amp;".- "&amp;AT242)</f>
        <v/>
      </c>
      <c r="BC241" s="247">
        <f>IF(AX242=BD242,BC242,NOW())</f>
        <v/>
      </c>
      <c r="BD241" s="246">
        <f>IF(AT242=BD242,BD242,AT242)</f>
        <v/>
      </c>
    </row>
    <row r="242">
      <c r="A242" s="82" t="inlineStr">
        <is>
          <t>0242-2026</t>
        </is>
      </c>
      <c r="B242" s="99" t="n">
        <v>16204</v>
      </c>
      <c r="C242" s="105" t="inlineStr">
        <is>
          <t>Jose Edgar pimienta florez</t>
        </is>
      </c>
      <c r="D242" s="106" t="inlineStr">
        <is>
          <t>KR</t>
        </is>
      </c>
      <c r="E242" s="106" t="n">
        <v>27</v>
      </c>
      <c r="F242" s="82" t="inlineStr">
        <is>
          <t>C</t>
        </is>
      </c>
      <c r="G242" s="82" t="inlineStr">
        <is>
          <t>SUR</t>
        </is>
      </c>
      <c r="H242" s="106" t="n">
        <v>51</v>
      </c>
      <c r="I242" s="82" t="n"/>
      <c r="J242" s="82" t="n"/>
      <c r="K242" s="106" t="n"/>
      <c r="L242" s="111" t="n"/>
      <c r="M242" s="106" t="n"/>
      <c r="N242" s="76">
        <f>CONCATENATE(D243," ",E243," ",F243," ",G243," ",H243," ",I243, " ",J243, " ",K243," ",L243," ",M243)</f>
        <v/>
      </c>
      <c r="O242" s="106" t="n">
        <v>34976728</v>
      </c>
      <c r="P242" s="106" t="n">
        <v>3145874262</v>
      </c>
      <c r="Q242" s="106" t="n"/>
      <c r="R242" s="106" t="inlineStr">
        <is>
          <t>Unidad MOntiel</t>
        </is>
      </c>
      <c r="S242" s="106" t="n"/>
      <c r="T242" s="106" t="n"/>
      <c r="U242" s="82" t="n"/>
      <c r="V242" s="82" t="n"/>
      <c r="W242" s="106" t="n"/>
      <c r="X242" s="82" t="n"/>
      <c r="Y242" s="82" t="n"/>
      <c r="Z242" s="106" t="n"/>
      <c r="AA242" s="111" t="n"/>
      <c r="AB242" s="128" t="n"/>
      <c r="AC242" s="76">
        <f>CONCATENATE(S243," ",T243,U243," ",V243," ",W243," ",X243," ",Y243," ",Z243," ",AA243," ",AB243)</f>
        <v/>
      </c>
      <c r="AD242" s="106" t="n"/>
      <c r="AE242" s="106" t="n"/>
      <c r="AF242" s="106" t="n"/>
      <c r="AG242" s="106" t="n"/>
      <c r="AH242" s="82" t="inlineStr">
        <is>
          <t>AIRE</t>
        </is>
      </c>
      <c r="AI242" s="82" t="inlineStr">
        <is>
          <t>Afectaciones por ruido</t>
        </is>
      </c>
      <c r="AJ242" s="112" t="inlineStr">
        <is>
          <t>Zuñiga</t>
        </is>
      </c>
      <c r="AK242" s="201">
        <f>VLOOKUP(AJ243,Hoja5!$H$1:$I$46,2,FALSE)</f>
        <v/>
      </c>
      <c r="AL242" s="92" t="n">
        <v>46091</v>
      </c>
      <c r="AM242" s="92" t="n"/>
      <c r="AN242" s="101">
        <f>+AM243-AL243</f>
        <v/>
      </c>
      <c r="AO242" s="100" t="n"/>
      <c r="AP242" s="101" t="n"/>
      <c r="AQ242" s="101" t="n"/>
      <c r="AR242" s="227" t="n"/>
      <c r="AS242" s="119" t="n"/>
      <c r="AT242" s="124" t="inlineStr">
        <is>
          <t>Visitas técnicos</t>
        </is>
      </c>
      <c r="AU242" s="101" t="inlineStr">
        <is>
          <t>Daniela Palacio Londoño</t>
        </is>
      </c>
      <c r="AV242" s="82" t="n"/>
      <c r="AW242" s="102">
        <f>IF(OR(AND(TODAY()-AL243&lt;10,AV243="PQRS"),AND(TODAY()-AO243&lt;90,AV243="Persuasivo")),1,IF(AND(10&lt;=TODAY()-AL243,TODAY()-AL243&lt;15,AV243="PQRS"),2,IF(OR(AND(15&lt;=TODAY()-AL243,AV243="PQRS"),AND(90&lt;=TODAY()-AO243,AV243="Persuasivo")),3,"")))</f>
        <v/>
      </c>
      <c r="AX242" s="96" t="n"/>
      <c r="AY242" s="239">
        <f>IF(AU243=BA243,AY243,AY243&amp;" → "&amp;TEXT(AZ243,"dd/mm/aaaa")&amp;".- "&amp;AU243)</f>
        <v/>
      </c>
      <c r="AZ242" s="237">
        <f>IF(AU243=BA243,AZ243,NOW())</f>
        <v/>
      </c>
      <c r="BA242" s="242">
        <f>IF(AU243=BA243,BA243,AU243)</f>
        <v/>
      </c>
      <c r="BB242" s="245">
        <f>IF(AT243=BD243,BB243,BB243&amp;" → "&amp;TEXT(BC243,"dd/mm/aaaa")&amp;".- "&amp;AT243)</f>
        <v/>
      </c>
      <c r="BC242" s="247">
        <f>IF(AX243=BD243,BC243,NOW())</f>
        <v/>
      </c>
      <c r="BD242" s="246">
        <f>IF(AT243=BD243,BD243,AT243)</f>
        <v/>
      </c>
    </row>
    <row r="243" customFormat="1" s="121">
      <c r="A243" s="82" t="inlineStr">
        <is>
          <t>0243-2026</t>
        </is>
      </c>
      <c r="B243" s="99" t="n">
        <v>161720</v>
      </c>
      <c r="C243" s="124" t="inlineStr">
        <is>
          <t>EPM</t>
        </is>
      </c>
      <c r="D243" s="106" t="n"/>
      <c r="E243" s="106" t="n"/>
      <c r="F243" s="82" t="n"/>
      <c r="G243" s="82" t="n"/>
      <c r="H243" s="106" t="n"/>
      <c r="I243" s="82" t="n"/>
      <c r="J243" s="82" t="n"/>
      <c r="K243" s="106" t="n"/>
      <c r="L243" s="106" t="n"/>
      <c r="M243" s="106" t="n"/>
      <c r="N243" s="76">
        <f>CONCATENATE(D244," ",E244," ",F244," ",G244," ",H244," ",I244, " ",J244, " ",K244," ",L244," ",M244)</f>
        <v/>
      </c>
      <c r="O243" s="106" t="n"/>
      <c r="P243" s="106" t="n"/>
      <c r="Q243" s="106" t="n"/>
      <c r="R243" s="106" t="inlineStr">
        <is>
          <t>Diego Medina</t>
        </is>
      </c>
      <c r="S243" s="126" t="n"/>
      <c r="T243" s="128" t="inlineStr">
        <is>
          <t>planta potabilizadora Ayurá</t>
        </is>
      </c>
      <c r="U243" s="127" t="n"/>
      <c r="V243" s="127" t="n"/>
      <c r="W243" s="128" t="n"/>
      <c r="X243" s="127" t="n"/>
      <c r="Y243" s="127" t="n"/>
      <c r="Z243" s="128" t="n"/>
      <c r="AA243" s="128" t="n"/>
      <c r="AB243" s="128" t="n"/>
      <c r="AC243" s="76">
        <f>CONCATENATE(S244," ",T244,U244," ",V244," ",W244," ",X244," ",Y244," ",Z244," ",AA244," ",AB244)</f>
        <v/>
      </c>
      <c r="AD243" s="106" t="n">
        <v>1037612582</v>
      </c>
      <c r="AE243" s="106" t="n">
        <v>3023707709</v>
      </c>
      <c r="AF243" s="106" t="n"/>
      <c r="AG243" s="106" t="n"/>
      <c r="AH243" s="82" t="inlineStr">
        <is>
          <t>FAUNA DOMÉSTICA</t>
        </is>
      </c>
      <c r="AI243" s="82" t="inlineStr">
        <is>
          <t>Tenencia inadecuada de animales de compañía</t>
        </is>
      </c>
      <c r="AJ243" s="112" t="inlineStr">
        <is>
          <t>El Escobero</t>
        </is>
      </c>
      <c r="AK243" s="201">
        <f>VLOOKUP(AJ244,Hoja5!$H$1:$I$46,2,FALSE)</f>
        <v/>
      </c>
      <c r="AL243" s="92" t="n">
        <v>46093</v>
      </c>
      <c r="AM243" s="92" t="n">
        <v>46119</v>
      </c>
      <c r="AN243" s="101">
        <f>+AM244-AL244</f>
        <v/>
      </c>
      <c r="AO243" s="100" t="n">
        <v>46119</v>
      </c>
      <c r="AP243" s="101" t="inlineStr">
        <is>
          <t>Respuesta DP u Oficio</t>
        </is>
      </c>
      <c r="AQ243" s="101" t="inlineStr">
        <is>
          <t>Juan  Muñoz Guerra</t>
        </is>
      </c>
      <c r="AR243" s="227" t="n"/>
      <c r="AS243" s="119" t="n"/>
      <c r="AT243" s="124" t="inlineStr">
        <is>
          <t>Verificación</t>
        </is>
      </c>
      <c r="AU243" s="101" t="inlineStr">
        <is>
          <t>Julian Guzman Agudelo</t>
        </is>
      </c>
      <c r="AV243" s="82" t="n"/>
      <c r="AW243" s="102">
        <f>IF(OR(AND(TODAY()-AL244&lt;10,AV244="PQRS"),AND(TODAY()-AO244&lt;90,AV244="Persuasivo")),1,IF(AND(10&lt;=TODAY()-AL244,TODAY()-AL244&lt;15,AV244="PQRS"),2,IF(OR(AND(15&lt;=TODAY()-AL244,AV244="PQRS"),AND(90&lt;=TODAY()-AO244,AV244="Persuasivo")),3,"")))</f>
        <v/>
      </c>
      <c r="AX243" s="96" t="n"/>
      <c r="AY243" s="239">
        <f>IF(AU244=BA244,AY244,AY244&amp;" → "&amp;TEXT(AZ244,"dd/mm/aaaa")&amp;".- "&amp;AU244)</f>
        <v/>
      </c>
      <c r="AZ243" s="237">
        <f>IF(AU244=BA244,AZ244,NOW())</f>
        <v/>
      </c>
      <c r="BA243" s="242">
        <f>IF(AU244=BA244,BA244,AU244)</f>
        <v/>
      </c>
      <c r="BB243" s="245">
        <f>IF(AT244=BD244,BB244,BB244&amp;" → "&amp;TEXT(BC244,"dd/mm/aaaa")&amp;".- "&amp;AT244)</f>
        <v/>
      </c>
      <c r="BC243" s="247">
        <f>IF(AX244=BD244,BC244,NOW())</f>
        <v/>
      </c>
      <c r="BD243" s="246">
        <f>IF(AT244=BD244,BD244,AT244)</f>
        <v/>
      </c>
    </row>
    <row r="244" customFormat="1" s="121">
      <c r="A244" s="82" t="inlineStr">
        <is>
          <t>0244-2026</t>
        </is>
      </c>
      <c r="B244" s="99" t="n">
        <v>16911</v>
      </c>
      <c r="C244" s="124" t="inlineStr">
        <is>
          <t>Camilo Pareja Botero</t>
        </is>
      </c>
      <c r="D244" s="106" t="inlineStr">
        <is>
          <t>CL</t>
        </is>
      </c>
      <c r="E244" s="106" t="n">
        <v>38</v>
      </c>
      <c r="F244" s="82" t="n"/>
      <c r="G244" s="82" t="inlineStr">
        <is>
          <t>SUR</t>
        </is>
      </c>
      <c r="H244" s="106" t="n">
        <v>27</v>
      </c>
      <c r="I244" s="82" t="n"/>
      <c r="J244" s="82" t="n"/>
      <c r="K244" s="106" t="n">
        <v>200</v>
      </c>
      <c r="L244" s="106" t="n"/>
      <c r="M244" s="106" t="n"/>
      <c r="N244" s="76">
        <f>CONCATENATE(D245," ",E245," ",F245," ",G245," ",H245," ",I245, " ",J245, " ",K245," ",L245," ",M245)</f>
        <v/>
      </c>
      <c r="O244" s="106" t="n">
        <v>1037636257</v>
      </c>
      <c r="P244" s="106" t="n">
        <v>3202675767</v>
      </c>
      <c r="Q244" s="106" t="n"/>
      <c r="R244" s="106" t="inlineStr">
        <is>
          <t>Por determinar</t>
        </is>
      </c>
      <c r="S244" s="126" t="n"/>
      <c r="T244" s="128" t="n"/>
      <c r="U244" s="127" t="n"/>
      <c r="V244" s="127" t="n"/>
      <c r="W244" s="128" t="n"/>
      <c r="X244" s="127" t="n"/>
      <c r="Y244" s="127" t="n"/>
      <c r="Z244" s="128" t="n"/>
      <c r="AA244" s="128" t="n"/>
      <c r="AB244" s="128" t="n"/>
      <c r="AC244" s="76">
        <f>CONCATENATE(S245," ",T245,U245," ",V245," ",W245," ",X245," ",Y245," ",Z245," ",AA245," ",AB245)</f>
        <v/>
      </c>
      <c r="AD244" s="106" t="n"/>
      <c r="AE244" s="106" t="n"/>
      <c r="AF244" s="106" t="n"/>
      <c r="AG244" s="106" t="n"/>
      <c r="AH244" s="82" t="inlineStr">
        <is>
          <t>FAUNA DOMÉSTICA</t>
        </is>
      </c>
      <c r="AI244" s="82" t="inlineStr">
        <is>
          <t xml:space="preserve">Permiso de tenencia de caninos de manejo especial </t>
        </is>
      </c>
      <c r="AJ244" s="112" t="inlineStr">
        <is>
          <t>Loma de las Brujas</t>
        </is>
      </c>
      <c r="AK244" s="201">
        <f>VLOOKUP(AJ245,Hoja5!$H$1:$I$46,2,FALSE)</f>
        <v/>
      </c>
      <c r="AL244" s="92" t="n">
        <v>46093</v>
      </c>
      <c r="AM244" s="92" t="n"/>
      <c r="AN244" s="101">
        <f>+AM245-AL245</f>
        <v/>
      </c>
      <c r="AO244" s="100" t="n">
        <v>46092</v>
      </c>
      <c r="AP244" s="101" t="inlineStr">
        <is>
          <t>Auto de archivo</t>
        </is>
      </c>
      <c r="AQ244" s="101" t="inlineStr">
        <is>
          <t>Juan Carlos Sánchez Vargas</t>
        </is>
      </c>
      <c r="AR244" s="227" t="n"/>
      <c r="AS244" s="119" t="n"/>
      <c r="AT244" s="124" t="inlineStr">
        <is>
          <t>Archivado</t>
        </is>
      </c>
      <c r="AU244" s="276" t="inlineStr">
        <is>
          <t>Jenifer Zapata Castro</t>
        </is>
      </c>
      <c r="AV244" s="82" t="n"/>
      <c r="AW244" s="102">
        <f>IF(OR(AND(TODAY()-AL245&lt;10,AV245="PQRS"),AND(TODAY()-AO245&lt;90,AV245="Persuasivo")),1,IF(AND(10&lt;=TODAY()-AL245,TODAY()-AL245&lt;15,AV245="PQRS"),2,IF(OR(AND(15&lt;=TODAY()-AL245,AV245="PQRS"),AND(90&lt;=TODAY()-AO245,AV245="Persuasivo")),3,"")))</f>
        <v/>
      </c>
      <c r="AX244" s="96" t="n"/>
      <c r="AY244" s="239">
        <f>IF(AU245=BA245,AY245,AY245&amp;" → "&amp;TEXT(AZ245,"dd/mm/aaaa")&amp;".- "&amp;AU245)</f>
        <v/>
      </c>
      <c r="AZ244" s="237">
        <f>IF(AU245=BA245,AZ245,NOW())</f>
        <v/>
      </c>
      <c r="BA244" s="242">
        <f>IF(AU245=BA245,BA245,AU245)</f>
        <v/>
      </c>
      <c r="BB244" s="245">
        <f>IF(AT245=BD245,BB245,BB245&amp;" → "&amp;TEXT(BC245,"dd/mm/aaaa")&amp;".- "&amp;AT245)</f>
        <v/>
      </c>
      <c r="BC244" s="247">
        <f>IF(AX245=BD245,BC245,NOW())</f>
        <v/>
      </c>
      <c r="BD244" s="246">
        <f>IF(AT245=BD245,BD245,AT245)</f>
        <v/>
      </c>
    </row>
    <row r="245" customFormat="1" s="121">
      <c r="A245" s="82" t="inlineStr">
        <is>
          <t>0245-2026</t>
        </is>
      </c>
      <c r="B245" s="99" t="n">
        <v>16909</v>
      </c>
      <c r="C245" s="124" t="inlineStr">
        <is>
          <t>Thomas restrepo</t>
        </is>
      </c>
      <c r="D245" s="82" t="inlineStr">
        <is>
          <t>CL</t>
        </is>
      </c>
      <c r="E245" s="82" t="n">
        <v>27</v>
      </c>
      <c r="F245" s="82" t="inlineStr">
        <is>
          <t>D</t>
        </is>
      </c>
      <c r="G245" s="82" t="inlineStr">
        <is>
          <t>SUR</t>
        </is>
      </c>
      <c r="H245" s="82" t="n">
        <v>27</v>
      </c>
      <c r="I245" s="82" t="inlineStr">
        <is>
          <t>B</t>
        </is>
      </c>
      <c r="J245" s="82" t="n"/>
      <c r="K245" s="82" t="n">
        <v>70</v>
      </c>
      <c r="L245" s="82" t="n"/>
      <c r="M245" s="82" t="n"/>
      <c r="N245" s="76">
        <f>CONCATENATE(D246," ",E246," ",F246," ",G246," ",H246," ",I246," ",J246," ",K246," ",L246," ",M246)</f>
        <v/>
      </c>
      <c r="O245" s="82" t="n"/>
      <c r="P245" s="82" t="n"/>
      <c r="Q245" s="82" t="n"/>
      <c r="R245" s="106" t="inlineStr">
        <is>
          <t>Por determinar</t>
        </is>
      </c>
      <c r="S245" s="82" t="n"/>
      <c r="T245" s="82" t="n"/>
      <c r="U245" s="82" t="n"/>
      <c r="V245" s="82" t="n"/>
      <c r="W245" s="82" t="n"/>
      <c r="X245" s="82" t="n"/>
      <c r="Y245" s="82" t="n"/>
      <c r="Z245" s="82" t="n"/>
      <c r="AA245" s="128" t="n"/>
      <c r="AB245" s="128" t="n"/>
      <c r="AC245" s="76">
        <f>CONCATENATE(S246," ",T246,U246," ",V246," ",W246," ",X246," ",Y246," ",Z246," ",AA246," ",AB246)</f>
        <v/>
      </c>
      <c r="AD245" s="106" t="n"/>
      <c r="AE245" s="106" t="n"/>
      <c r="AF245" s="106" t="n"/>
      <c r="AG245" s="106" t="n"/>
      <c r="AH245" s="82" t="inlineStr">
        <is>
          <t>HÍDRICO</t>
        </is>
      </c>
      <c r="AI245" s="82" t="inlineStr">
        <is>
          <t>Descarga inadecuada de aguas residuales o sin cumplimiento de requisitos</t>
        </is>
      </c>
      <c r="AJ245" s="112" t="inlineStr">
        <is>
          <t>El Esmeraldal</t>
        </is>
      </c>
      <c r="AK245" s="201">
        <f>VLOOKUP(AJ246,Hoja5!$H$1:$I$46,2,FALSE)</f>
        <v/>
      </c>
      <c r="AL245" s="92" t="n">
        <v>46093</v>
      </c>
      <c r="AM245" s="92" t="n">
        <v>46094</v>
      </c>
      <c r="AN245" s="101">
        <f>+AM246-AL246</f>
        <v/>
      </c>
      <c r="AO245" s="100" t="n">
        <v>46094</v>
      </c>
      <c r="AP245" s="82" t="inlineStr">
        <is>
          <t>Auto de archivo</t>
        </is>
      </c>
      <c r="AQ245" s="101" t="inlineStr">
        <is>
          <t>Olver Puerta Garcia</t>
        </is>
      </c>
      <c r="AR245" s="227" t="n"/>
      <c r="AS245" s="119" t="n"/>
      <c r="AT245" s="124" t="inlineStr">
        <is>
          <t>Archivado</t>
        </is>
      </c>
      <c r="AU245" s="101" t="inlineStr">
        <is>
          <t>Jenifer Zapata Castro</t>
        </is>
      </c>
      <c r="AV245" s="82" t="n"/>
      <c r="AW245" s="102">
        <f>IF(OR(AND(TODAY()-AL246&lt;10,AV246="PQRS"),AND(TODAY()-AO246&lt;90,AV246="Persuasivo")),1,IF(AND(10&lt;=TODAY()-AL246,TODAY()-AL246&lt;15,AV246="PQRS"),2,IF(OR(AND(15&lt;=TODAY()-AL246,AV246="PQRS"),AND(90&lt;=TODAY()-AO246,AV246="Persuasivo")),3,"")))</f>
        <v/>
      </c>
      <c r="AX245" s="96" t="n"/>
      <c r="AY245" s="239">
        <f>IF(AU246=BA246,AY246,AY246&amp;" → "&amp;TEXT(AZ246,"dd/mm/aaaa")&amp;".- "&amp;AU246)</f>
        <v/>
      </c>
      <c r="AZ245" s="237">
        <f>IF(AU246=BA246,AZ246,NOW())</f>
        <v/>
      </c>
      <c r="BA245" s="242">
        <f>IF(AU246=BA246,BA246,AU246)</f>
        <v/>
      </c>
      <c r="BB245" s="245">
        <f>IF(AT246=BD246,BB246,BB246&amp;" → "&amp;TEXT(BC246,"dd/mm/aaaa")&amp;".- "&amp;AT246)</f>
        <v/>
      </c>
      <c r="BC245" s="247">
        <f>IF(AX246=BD246,BC246,NOW())</f>
        <v/>
      </c>
      <c r="BD245" s="246">
        <f>IF(AT246=BD246,BD246,AT246)</f>
        <v/>
      </c>
    </row>
    <row r="246" customFormat="1" s="121">
      <c r="A246" s="82" t="inlineStr">
        <is>
          <t>0246-2026</t>
        </is>
      </c>
      <c r="B246" s="99" t="n">
        <v>17536</v>
      </c>
      <c r="C246" s="124" t="inlineStr">
        <is>
          <t>Anonimo</t>
        </is>
      </c>
      <c r="D246" s="106" t="n"/>
      <c r="E246" s="106" t="n"/>
      <c r="F246" s="82" t="n"/>
      <c r="G246" s="82" t="n"/>
      <c r="H246" s="106" t="n"/>
      <c r="I246" s="82" t="n"/>
      <c r="J246" s="82" t="n"/>
      <c r="K246" s="106" t="n"/>
      <c r="L246" s="106" t="n"/>
      <c r="M246" s="106" t="n"/>
      <c r="N246" s="76">
        <f>CONCATENATE(D247," ",E247," ",F247," ",G247," ",H247," ",I247, " ",J247, " ",K247," ",L247," ",M247)</f>
        <v/>
      </c>
      <c r="O246" s="106" t="n"/>
      <c r="P246" s="106" t="n"/>
      <c r="Q246" s="106" t="n"/>
      <c r="R246" s="106" t="inlineStr">
        <is>
          <t>Por determinar</t>
        </is>
      </c>
      <c r="S246" s="126" t="inlineStr">
        <is>
          <t>CL</t>
        </is>
      </c>
      <c r="T246" s="128" t="n">
        <v>36</v>
      </c>
      <c r="U246" s="127" t="inlineStr">
        <is>
          <t>D</t>
        </is>
      </c>
      <c r="V246" s="127" t="inlineStr">
        <is>
          <t>SUR</t>
        </is>
      </c>
      <c r="W246" s="128" t="n">
        <v>24</v>
      </c>
      <c r="X246" s="127" t="n"/>
      <c r="Y246" s="127" t="n"/>
      <c r="Z246" s="128" t="n">
        <v>144</v>
      </c>
      <c r="AA246" s="128" t="n"/>
      <c r="AB246" s="128" t="n"/>
      <c r="AC246" s="76">
        <f>CONCATENATE(S247," ",T247,U247," ",V247," ",W247," ",X247," ",Y247," ",Z247," ",AA247," ",AB247)</f>
        <v/>
      </c>
      <c r="AD246" s="106" t="n"/>
      <c r="AE246" s="106" t="n"/>
      <c r="AF246" s="106" t="n"/>
      <c r="AG246" s="106" t="n"/>
      <c r="AH246" s="82" t="inlineStr">
        <is>
          <t>AIRE</t>
        </is>
      </c>
      <c r="AI246" s="82" t="inlineStr">
        <is>
          <t>Afectaciones asociadas a incendios o quemas</t>
        </is>
      </c>
      <c r="AJ246" s="112" t="inlineStr">
        <is>
          <t>El Escobero</t>
        </is>
      </c>
      <c r="AK246" s="201">
        <f>VLOOKUP(AJ247,Hoja5!$H$1:$I$46,2,FALSE)</f>
        <v/>
      </c>
      <c r="AL246" s="92" t="n">
        <v>46097</v>
      </c>
      <c r="AM246" s="92" t="n">
        <v>46107</v>
      </c>
      <c r="AN246" s="101">
        <f>+AM247-AL247</f>
        <v/>
      </c>
      <c r="AO246" s="100" t="n">
        <v>46107</v>
      </c>
      <c r="AP246" s="101" t="inlineStr">
        <is>
          <t>Auto de archivo</t>
        </is>
      </c>
      <c r="AQ246" s="101" t="inlineStr">
        <is>
          <t>Juan Carlos Sánchez Vargas</t>
        </is>
      </c>
      <c r="AR246" s="227" t="n"/>
      <c r="AS246" s="119" t="n"/>
      <c r="AT246" s="124" t="inlineStr">
        <is>
          <t>Archivado</t>
        </is>
      </c>
      <c r="AU246" s="101" t="inlineStr">
        <is>
          <t>Jenifer Zapata Castro</t>
        </is>
      </c>
      <c r="AV246" s="82" t="n"/>
      <c r="AW246" s="102">
        <f>IF(OR(AND(TODAY()-AL247&lt;10,AV247="PQRS"),AND(TODAY()-AO247&lt;90,AV247="Persuasivo")),1,IF(AND(10&lt;=TODAY()-AL247,TODAY()-AL247&lt;15,AV247="PQRS"),2,IF(OR(AND(15&lt;=TODAY()-AL247,AV247="PQRS"),AND(90&lt;=TODAY()-AO247,AV247="Persuasivo")),3,"")))</f>
        <v/>
      </c>
      <c r="AX246" s="96" t="n"/>
      <c r="AY246" s="239">
        <f>IF(AU247=BA247,AY247,AY247&amp;" → "&amp;TEXT(AZ247,"dd/mm/aaaa")&amp;".- "&amp;AU247)</f>
        <v/>
      </c>
      <c r="AZ246" s="237">
        <f>IF(AU247=BA247,AZ247,NOW())</f>
        <v/>
      </c>
      <c r="BA246" s="242">
        <f>IF(AU247=BA247,BA247,AU247)</f>
        <v/>
      </c>
      <c r="BB246" s="245">
        <f>IF(AT247=BD247,BB247,BB247&amp;" → "&amp;TEXT(BC247,"dd/mm/aaaa")&amp;".- "&amp;AT247)</f>
        <v/>
      </c>
      <c r="BC246" s="247">
        <f>IF(AX247=BD247,BC247,NOW())</f>
        <v/>
      </c>
      <c r="BD246" s="246">
        <f>IF(AT247=BD247,BD247,AT247)</f>
        <v/>
      </c>
    </row>
    <row r="247" customFormat="1" s="121">
      <c r="A247" s="82" t="inlineStr">
        <is>
          <t>0247-2026</t>
        </is>
      </c>
      <c r="B247" s="99" t="n">
        <v>16910</v>
      </c>
      <c r="C247" s="124" t="inlineStr">
        <is>
          <t>MIldred Guzman</t>
        </is>
      </c>
      <c r="D247" s="106" t="inlineStr">
        <is>
          <t>KR</t>
        </is>
      </c>
      <c r="E247" s="106" t="n">
        <v>42</v>
      </c>
      <c r="F247" s="82" t="inlineStr">
        <is>
          <t>A</t>
        </is>
      </c>
      <c r="G247" s="82" t="n"/>
      <c r="H247" s="106" t="n">
        <v>26</v>
      </c>
      <c r="I247" s="82" t="inlineStr">
        <is>
          <t>A</t>
        </is>
      </c>
      <c r="J247" s="82" t="inlineStr">
        <is>
          <t>SUR</t>
        </is>
      </c>
      <c r="K247" s="106" t="n">
        <v>154</v>
      </c>
      <c r="L247" s="106" t="n"/>
      <c r="M247" s="106" t="n"/>
      <c r="N247" s="76">
        <f>CONCATENATE(D248," ",E248," ",F248," ",G248," ",H248," ",I248, " ",J248, " ",K248," ",L248," ",M248)</f>
        <v/>
      </c>
      <c r="O247" s="106" t="n">
        <v>32243301</v>
      </c>
      <c r="P247" s="106" t="n">
        <v>3003974986</v>
      </c>
      <c r="Q247" s="106" t="n"/>
      <c r="R247" s="106" t="inlineStr">
        <is>
          <t>Por determinar</t>
        </is>
      </c>
      <c r="S247" s="106" t="n"/>
      <c r="T247" s="106" t="n"/>
      <c r="U247" s="82" t="n"/>
      <c r="V247" s="82" t="n"/>
      <c r="W247" s="106" t="n"/>
      <c r="X247" s="82" t="n"/>
      <c r="Y247" s="82" t="n"/>
      <c r="Z247" s="106" t="n"/>
      <c r="AA247" s="166" t="n"/>
      <c r="AB247" s="128" t="n"/>
      <c r="AC247" s="76">
        <f>CONCATENATE(S248," ",T248,U248," ",V248," ",W248," ",X248," ",Y248," ",Z248," ",AA248," ",AB248)</f>
        <v/>
      </c>
      <c r="AD247" s="106" t="n"/>
      <c r="AE247" s="106" t="n"/>
      <c r="AF247" s="106" t="n"/>
      <c r="AG247" s="106" t="n"/>
      <c r="AH247" s="82" t="inlineStr">
        <is>
          <t>LOTE-PREDIO</t>
        </is>
      </c>
      <c r="AI247" s="82" t="inlineStr">
        <is>
          <t>Tenencia inadecuada de lotes - falta de mantenimiento</t>
        </is>
      </c>
      <c r="AJ247" s="112" t="inlineStr">
        <is>
          <t>Las Orquideas</t>
        </is>
      </c>
      <c r="AK247" s="201">
        <f>VLOOKUP(AJ248,Hoja5!$H$1:$I$46,2,FALSE)</f>
        <v/>
      </c>
      <c r="AL247" s="92" t="n">
        <v>46093</v>
      </c>
      <c r="AM247" s="92" t="n">
        <v>46102</v>
      </c>
      <c r="AN247" s="101">
        <f>+AM248-AL248</f>
        <v/>
      </c>
      <c r="AO247" s="100" t="n">
        <v>46126</v>
      </c>
      <c r="AP247" s="101" t="inlineStr">
        <is>
          <t>Auto de archivo</t>
        </is>
      </c>
      <c r="AQ247" s="101" t="inlineStr">
        <is>
          <t>Juan Carlos Sánchez Vargas</t>
        </is>
      </c>
      <c r="AR247" s="227" t="n"/>
      <c r="AS247" s="119" t="n"/>
      <c r="AT247" s="124" t="inlineStr">
        <is>
          <t>Archivado</t>
        </is>
      </c>
      <c r="AU247" s="276" t="inlineStr">
        <is>
          <t>Jenifer Zapata Castro</t>
        </is>
      </c>
      <c r="AV247" s="82" t="n"/>
      <c r="AW247" s="102">
        <f>IF(OR(AND(TODAY()-AL248&lt;10,AV248="PQRS"),AND(TODAY()-AO248&lt;90,AV248="Persuasivo")),1,IF(AND(10&lt;=TODAY()-AL248,TODAY()-AL248&lt;15,AV248="PQRS"),2,IF(OR(AND(15&lt;=TODAY()-AL248,AV248="PQRS"),AND(90&lt;=TODAY()-AO248,AV248="Persuasivo")),3,"")))</f>
        <v/>
      </c>
      <c r="AX247" s="96" t="n"/>
      <c r="AY247" s="239">
        <f>IF(AU248=BA248,AY248,AY248&amp;" → "&amp;TEXT(AZ248,"dd/mm/aaaa")&amp;".- "&amp;AU248)</f>
        <v/>
      </c>
      <c r="AZ247" s="237">
        <f>IF(AU248=BA248,AZ248,NOW())</f>
        <v/>
      </c>
      <c r="BA247" s="242">
        <f>IF(AU248=BA248,BA248,AU248)</f>
        <v/>
      </c>
      <c r="BB247" s="245">
        <f>IF(AT248=BD248,BB248,BB248&amp;" → "&amp;TEXT(BC248,"dd/mm/aaaa")&amp;".- "&amp;AT248)</f>
        <v/>
      </c>
      <c r="BC247" s="247">
        <f>IF(AX248=BD248,BC248,NOW())</f>
        <v/>
      </c>
      <c r="BD247" s="246">
        <f>IF(AT248=BD248,BD248,AT248)</f>
        <v/>
      </c>
    </row>
    <row r="248" customFormat="1" s="121">
      <c r="A248" s="82" t="inlineStr">
        <is>
          <t>0248-2026</t>
        </is>
      </c>
      <c r="B248" s="99" t="n">
        <v>16925</v>
      </c>
      <c r="C248" s="124" t="inlineStr">
        <is>
          <t>Anonimo</t>
        </is>
      </c>
      <c r="D248" s="106" t="n"/>
      <c r="E248" s="106" t="n"/>
      <c r="F248" s="82" t="n"/>
      <c r="G248" s="82" t="n"/>
      <c r="H248" s="106" t="n"/>
      <c r="I248" s="82" t="n"/>
      <c r="J248" s="82" t="n"/>
      <c r="K248" s="106" t="n"/>
      <c r="L248" s="106" t="n"/>
      <c r="M248" s="106" t="n"/>
      <c r="N248" s="76">
        <f>CONCATENATE(D249," ",E249," ",F249," ",G249," ",H249," ",I249, " ",J249, " ",K249," ",L249," ",M249)</f>
        <v/>
      </c>
      <c r="O248" s="106" t="n"/>
      <c r="P248" s="106" t="n"/>
      <c r="Q248" s="106" t="n"/>
      <c r="R248" s="106" t="inlineStr">
        <is>
          <t>Por determinar</t>
        </is>
      </c>
      <c r="S248" s="126" t="inlineStr">
        <is>
          <t>KR</t>
        </is>
      </c>
      <c r="T248" s="166" t="n">
        <v>41</v>
      </c>
      <c r="U248" s="127" t="inlineStr">
        <is>
          <t>A</t>
        </is>
      </c>
      <c r="V248" s="127" t="n"/>
      <c r="W248" s="128" t="n">
        <v>46</v>
      </c>
      <c r="X248" s="127" t="inlineStr">
        <is>
          <t>DD</t>
        </is>
      </c>
      <c r="Y248" s="127" t="inlineStr">
        <is>
          <t>SUR</t>
        </is>
      </c>
      <c r="Z248" s="128" t="n">
        <v>2</v>
      </c>
      <c r="AA248" s="128" t="n"/>
      <c r="AB248" s="128" t="n"/>
      <c r="AC248" s="76">
        <f>CONCATENATE(S249," ",T249,U249," ",V249," ",W249," ",X249," ",Z249," ",#REF!," ",AA249," ",AB249)</f>
        <v/>
      </c>
      <c r="AD248" s="106" t="n"/>
      <c r="AE248" s="106" t="n"/>
      <c r="AF248" s="106" t="n"/>
      <c r="AG248" s="106" t="n"/>
      <c r="AH248" s="82" t="inlineStr">
        <is>
          <t>LOTE-PREDIO</t>
        </is>
      </c>
      <c r="AI248" s="82" t="inlineStr">
        <is>
          <t xml:space="preserve">Afectación a suelos de protección </t>
        </is>
      </c>
      <c r="AJ248" s="112" t="inlineStr">
        <is>
          <t>La Paz</t>
        </is>
      </c>
      <c r="AK248" s="201">
        <f>VLOOKUP(AJ249,Hoja5!$H$1:$I$46,2,FALSE)</f>
        <v/>
      </c>
      <c r="AL248" s="92" t="n">
        <v>46093</v>
      </c>
      <c r="AM248" s="92" t="n">
        <v>46098</v>
      </c>
      <c r="AN248" s="101">
        <f>+AM249-AL249</f>
        <v/>
      </c>
      <c r="AO248" s="100" t="n">
        <v>46108</v>
      </c>
      <c r="AP248" s="101" t="inlineStr">
        <is>
          <t>Visitas patrulleros</t>
        </is>
      </c>
      <c r="AQ248" s="101" t="inlineStr">
        <is>
          <t>Laura Bautista Barroso</t>
        </is>
      </c>
      <c r="AR248" s="227" t="n"/>
      <c r="AS248" s="119" t="n"/>
      <c r="AT248" s="124" t="inlineStr">
        <is>
          <t>Remisión</t>
        </is>
      </c>
      <c r="AU248" s="101" t="inlineStr">
        <is>
          <t>Adriana Florez Buriticá</t>
        </is>
      </c>
      <c r="AV248" s="82" t="n"/>
      <c r="AW248" s="102">
        <f>IF(OR(AND(TODAY()-AL249&lt;10,AV249="PQRS"),AND(TODAY()-AO249&lt;90,AV249="Persuasivo")),1,IF(AND(10&lt;=TODAY()-AL249,TODAY()-AL249&lt;15,AV249="PQRS"),2,IF(OR(AND(15&lt;=TODAY()-AL249,AV249="PQRS"),AND(90&lt;=TODAY()-AO249,AV249="Persuasivo")),3,"")))</f>
        <v/>
      </c>
      <c r="AX248" s="96" t="n"/>
      <c r="AY248" s="239">
        <f>IF(AU249=BA249,AY249,AY249&amp;" → "&amp;TEXT(AZ249,"dd/mm/aaaa")&amp;".- "&amp;AU249)</f>
        <v/>
      </c>
      <c r="AZ248" s="237">
        <f>IF(AU249=BA249,AZ249,NOW())</f>
        <v/>
      </c>
      <c r="BA248" s="242">
        <f>IF(AU249=BA249,BA249,AU249)</f>
        <v/>
      </c>
      <c r="BB248" s="245">
        <f>IF(AT249=BD249,BB249,BB249&amp;" → "&amp;TEXT(BC249,"dd/mm/aaaa")&amp;".- "&amp;AT249)</f>
        <v/>
      </c>
      <c r="BC248" s="247">
        <f>IF(AX249=BD249,BC249,NOW())</f>
        <v/>
      </c>
      <c r="BD248" s="246">
        <f>IF(AT249=BD249,BD249,AT249)</f>
        <v/>
      </c>
    </row>
    <row r="249" customFormat="1" s="121">
      <c r="A249" s="82" t="inlineStr">
        <is>
          <t>0249-2026</t>
        </is>
      </c>
      <c r="B249" s="99" t="n">
        <v>16924</v>
      </c>
      <c r="C249" s="124" t="inlineStr">
        <is>
          <t>Natalia Fernandez</t>
        </is>
      </c>
      <c r="D249" s="106" t="inlineStr">
        <is>
          <t>CL</t>
        </is>
      </c>
      <c r="E249" s="106" t="n">
        <v>22</v>
      </c>
      <c r="F249" s="82" t="n"/>
      <c r="G249" s="82" t="inlineStr">
        <is>
          <t>SUR</t>
        </is>
      </c>
      <c r="H249" s="106" t="n">
        <v>44</v>
      </c>
      <c r="I249" s="82" t="n"/>
      <c r="J249" s="82" t="n"/>
      <c r="K249" s="106" t="n">
        <v>80</v>
      </c>
      <c r="L249" s="106" t="n"/>
      <c r="M249" s="106" t="n"/>
      <c r="N249" s="76">
        <f>CONCATENATE(D250," ",E250," ",F250," ",G250," ",H250," ",I250, " ",J250, " ",K250," ",L250," ",M250)</f>
        <v/>
      </c>
      <c r="O249" s="106" t="n"/>
      <c r="P249" s="106" t="n"/>
      <c r="Q249" s="106" t="n"/>
      <c r="R249" s="82" t="inlineStr">
        <is>
          <t>Por determinar</t>
        </is>
      </c>
      <c r="S249" s="106" t="inlineStr">
        <is>
          <t>TR</t>
        </is>
      </c>
      <c r="T249" s="106" t="n">
        <v>33</v>
      </c>
      <c r="U249" s="82" t="n"/>
      <c r="V249" s="82" t="inlineStr">
        <is>
          <t>SUR</t>
        </is>
      </c>
      <c r="W249" s="106" t="n">
        <v>39</v>
      </c>
      <c r="X249" s="82" t="n"/>
      <c r="Y249" s="82" t="n"/>
      <c r="Z249" s="106" t="n">
        <v>10</v>
      </c>
      <c r="AA249" s="106" t="n"/>
      <c r="AB249" s="128" t="n"/>
      <c r="AC249" s="76">
        <f>CONCATENATE(S250," ",T250,U250," ",V250," ",W250," ",X250," ",Y250," ",Z250," ",AA250," ",AB250)</f>
        <v/>
      </c>
      <c r="AD249" s="106" t="n"/>
      <c r="AE249" s="106" t="n"/>
      <c r="AF249" s="106" t="n"/>
      <c r="AG249" s="106" t="n"/>
      <c r="AH249" s="82" t="inlineStr">
        <is>
          <t>FLORA</t>
        </is>
      </c>
      <c r="AI249" s="82" t="inlineStr">
        <is>
          <t>Afectaciones a la propiedad por arboles o vegetación</t>
        </is>
      </c>
      <c r="AJ249" s="112" t="inlineStr">
        <is>
          <t>La Magnolia</t>
        </is>
      </c>
      <c r="AK249" s="201">
        <f>VLOOKUP(AJ250,Hoja5!$H$1:$I$46,2,FALSE)</f>
        <v/>
      </c>
      <c r="AL249" s="92" t="n">
        <v>46093</v>
      </c>
      <c r="AM249" s="92" t="n">
        <v>46098</v>
      </c>
      <c r="AN249" s="101">
        <f>+AM250-AL250</f>
        <v/>
      </c>
      <c r="AO249" s="100" t="n">
        <v>46098</v>
      </c>
      <c r="AP249" s="101" t="inlineStr">
        <is>
          <t>Visitas patrulleros</t>
        </is>
      </c>
      <c r="AQ249" s="101" t="inlineStr">
        <is>
          <t>Laura Bautista Barroso</t>
        </is>
      </c>
      <c r="AR249" s="227" t="n"/>
      <c r="AS249" s="119" t="n"/>
      <c r="AT249" s="124" t="inlineStr">
        <is>
          <t>Remisión</t>
        </is>
      </c>
      <c r="AU249" s="276" t="inlineStr">
        <is>
          <t>Adriana Florez Buriticá</t>
        </is>
      </c>
      <c r="AV249" s="82" t="n"/>
      <c r="AW249" s="102">
        <f>IF(OR(AND(TODAY()-AL250&lt;10,AV250="PQRS"),AND(TODAY()-AO250&lt;90,AV250="Persuasivo")),1,IF(AND(10&lt;=TODAY()-AL250,TODAY()-AL250&lt;15,AV250="PQRS"),2,IF(OR(AND(15&lt;=TODAY()-AL250,AV250="PQRS"),AND(90&lt;=TODAY()-AO250,AV250="Persuasivo")),3,"")))</f>
        <v/>
      </c>
      <c r="AX249" s="96" t="n"/>
      <c r="AY249" s="239">
        <f>IF(AU250=BA250,AY250,AY250&amp;" → "&amp;TEXT(AZ250,"dd/mm/aaaa")&amp;".- "&amp;AU250)</f>
        <v/>
      </c>
      <c r="AZ249" s="237">
        <f>IF(AU250=BA250,AZ250,NOW())</f>
        <v/>
      </c>
      <c r="BA249" s="242">
        <f>IF(AU250=BA250,BA250,AU250)</f>
        <v/>
      </c>
      <c r="BB249" s="245">
        <f>IF(AT250=BD250,BB250,BB250&amp;" → "&amp;TEXT(BC250,"dd/mm/aaaa")&amp;".- "&amp;AT250)</f>
        <v/>
      </c>
      <c r="BC249" s="247">
        <f>IF(AX250=BD250,BC250,NOW())</f>
        <v/>
      </c>
      <c r="BD249" s="246">
        <f>IF(AT250=BD250,BD250,AT250)</f>
        <v/>
      </c>
    </row>
    <row r="250" customFormat="1" s="121">
      <c r="A250" s="82" t="inlineStr">
        <is>
          <t>0250-2026</t>
        </is>
      </c>
      <c r="B250" s="99" t="n">
        <v>17741</v>
      </c>
      <c r="C250" s="124" t="inlineStr">
        <is>
          <t>Comunidad</t>
        </is>
      </c>
      <c r="D250" s="106" t="n"/>
      <c r="E250" s="106" t="n"/>
      <c r="F250" s="82" t="n"/>
      <c r="G250" s="82" t="n"/>
      <c r="H250" s="106" t="n"/>
      <c r="I250" s="82" t="n"/>
      <c r="J250" s="82" t="n"/>
      <c r="K250" s="106" t="n"/>
      <c r="L250" s="106" t="n"/>
      <c r="M250" s="106" t="n"/>
      <c r="N250" s="76">
        <f>CONCATENATE(D251," ",E251," ",F251," ",G251," ",H251," ",I251, " ",J251, " ",K251," ",L251," ",M251)</f>
        <v/>
      </c>
      <c r="O250" s="106" t="n"/>
      <c r="P250" s="254" t="n"/>
      <c r="Q250" s="254" t="n"/>
      <c r="R250" s="82" t="inlineStr">
        <is>
          <t>Por determinar</t>
        </is>
      </c>
      <c r="S250" s="106" t="inlineStr">
        <is>
          <t>CL</t>
        </is>
      </c>
      <c r="T250" s="106" t="n">
        <v>43</v>
      </c>
      <c r="U250" s="82" t="inlineStr">
        <is>
          <t>A</t>
        </is>
      </c>
      <c r="V250" s="82" t="n"/>
      <c r="W250" s="106" t="n">
        <v>36</v>
      </c>
      <c r="X250" s="82" t="n"/>
      <c r="Y250" s="82" t="inlineStr">
        <is>
          <t>SUR</t>
        </is>
      </c>
      <c r="Z250" s="106" t="n">
        <v>55</v>
      </c>
      <c r="AA250" s="106" t="n"/>
      <c r="AB250" s="106" t="n"/>
      <c r="AC250" s="76">
        <f>CONCATENATE(S251," ",T251,U251," ",V251," ",W251," ",X251," ",Y251," ",Z251," ",AA251," ",AB251)</f>
        <v/>
      </c>
      <c r="AD250" s="106" t="n"/>
      <c r="AE250" s="106" t="n"/>
      <c r="AF250" s="106" t="n"/>
      <c r="AG250" s="106" t="n"/>
      <c r="AH250" s="82" t="inlineStr">
        <is>
          <t>FLORA</t>
        </is>
      </c>
      <c r="AI250" s="82" t="inlineStr">
        <is>
          <t xml:space="preserve">Aprovechamiento forestal sin permisos </t>
        </is>
      </c>
      <c r="AJ250" s="112" t="inlineStr">
        <is>
          <t>Zona Centro</t>
        </is>
      </c>
      <c r="AK250" s="201">
        <f>VLOOKUP(AJ251,Hoja5!$H$1:$I$46,2,FALSE)</f>
        <v/>
      </c>
      <c r="AL250" s="92" t="n">
        <v>46097</v>
      </c>
      <c r="AM250" s="92" t="n">
        <v>46097</v>
      </c>
      <c r="AN250" s="101">
        <f>+AM251-AL251</f>
        <v/>
      </c>
      <c r="AO250" s="100" t="n">
        <v>46121</v>
      </c>
      <c r="AP250" s="82" t="inlineStr">
        <is>
          <t>Informe técnico</t>
        </is>
      </c>
      <c r="AQ250" s="101" t="inlineStr">
        <is>
          <t>Olver Puerta Garcia</t>
        </is>
      </c>
      <c r="AR250" s="227" t="n"/>
      <c r="AS250" s="119" t="inlineStr">
        <is>
          <t>Alexandra Uribe Alzate</t>
        </is>
      </c>
      <c r="AT250" s="124" t="inlineStr">
        <is>
          <t xml:space="preserve">Auto de inicio </t>
        </is>
      </c>
      <c r="AU250" s="101" t="inlineStr">
        <is>
          <t>Alexandra Uribe Alzate</t>
        </is>
      </c>
      <c r="AV250" s="82" t="n"/>
      <c r="AW250" s="102">
        <f>IF(OR(AND(TODAY()-AL251&lt;10,AV251="PQRS"),AND(TODAY()-AO251&lt;90,AV251="Persuasivo")),1,IF(AND(10&lt;=TODAY()-AL251,TODAY()-AL251&lt;15,AV251="PQRS"),2,IF(OR(AND(15&lt;=TODAY()-AL251,AV251="PQRS"),AND(90&lt;=TODAY()-AO251,AV251="Persuasivo")),3,"")))</f>
        <v/>
      </c>
      <c r="AX250" s="96" t="inlineStr">
        <is>
          <t>multa</t>
        </is>
      </c>
      <c r="AY250" s="239">
        <f>IF(AU251=BA251,AY251,AY251&amp;" → "&amp;TEXT(AZ251,"dd/mm/aaaa")&amp;".- "&amp;AU251)</f>
        <v/>
      </c>
      <c r="AZ250" s="237">
        <f>IF(AU251=BA251,AZ251,NOW())</f>
        <v/>
      </c>
      <c r="BA250" s="242">
        <f>IF(AU251=BA251,BA251,AU251)</f>
        <v/>
      </c>
      <c r="BB250" s="245">
        <f>IF(AT251=BD251,BB251,BB251&amp;" → "&amp;TEXT(BC251,"dd/mm/aaaa")&amp;".- "&amp;AT251)</f>
        <v/>
      </c>
      <c r="BC250" s="247">
        <f>IF(AX251=BD251,BC251,NOW())</f>
        <v/>
      </c>
      <c r="BD250" s="246">
        <f>IF(AT251=BD251,BD251,AT251)</f>
        <v/>
      </c>
    </row>
    <row r="251">
      <c r="A251" s="82" t="inlineStr">
        <is>
          <t>0251-2026</t>
        </is>
      </c>
      <c r="B251" s="99" t="inlineStr">
        <is>
          <t>0017742 - 0017762</t>
        </is>
      </c>
      <c r="C251" s="124" t="inlineStr">
        <is>
          <t>Maria Cristina Palacio / Juan Carlos Castaño</t>
        </is>
      </c>
      <c r="D251" s="106" t="inlineStr">
        <is>
          <t>KR</t>
        </is>
      </c>
      <c r="E251" s="106" t="n">
        <v>23</v>
      </c>
      <c r="F251" s="82" t="inlineStr">
        <is>
          <t>A</t>
        </is>
      </c>
      <c r="G251" s="82" t="n"/>
      <c r="H251" s="106" t="n">
        <v>36</v>
      </c>
      <c r="I251" s="82" t="inlineStr">
        <is>
          <t>D</t>
        </is>
      </c>
      <c r="J251" s="82" t="n"/>
      <c r="K251" s="106" t="n">
        <v>94</v>
      </c>
      <c r="L251" s="111" t="n"/>
      <c r="M251" s="106" t="n"/>
      <c r="N251" s="76">
        <f>CONCATENATE(D252," ",E252," ",F252," ",G252," ",H252," ",I252, " ",J252, " ",K252," ",L252," ",M252)</f>
        <v/>
      </c>
      <c r="O251" s="111" t="n"/>
      <c r="P251" s="111" t="n"/>
      <c r="Q251" s="111" t="n"/>
      <c r="R251" s="106" t="inlineStr">
        <is>
          <t>Por determinar</t>
        </is>
      </c>
      <c r="S251" s="126" t="inlineStr">
        <is>
          <t>KR</t>
        </is>
      </c>
      <c r="T251" s="128" t="n">
        <v>23</v>
      </c>
      <c r="U251" s="127" t="n"/>
      <c r="V251" s="127" t="n"/>
      <c r="W251" s="128" t="n">
        <v>36</v>
      </c>
      <c r="X251" s="127" t="inlineStr">
        <is>
          <t>C</t>
        </is>
      </c>
      <c r="Y251" s="127" t="inlineStr">
        <is>
          <t>SUR</t>
        </is>
      </c>
      <c r="Z251" s="128" t="n">
        <v>94</v>
      </c>
      <c r="AA251" s="128" t="n"/>
      <c r="AB251" s="128" t="n"/>
      <c r="AC251" s="76">
        <f>CONCATENATE(S252," ",T252,U252," ",V252," ",W252," ",X252," ",Y252," ",Z252," ",AA252," ",AB252)</f>
        <v/>
      </c>
      <c r="AD251" s="106" t="n"/>
      <c r="AE251" s="106" t="n"/>
      <c r="AF251" s="106" t="n"/>
      <c r="AG251" s="106" t="n"/>
      <c r="AH251" s="82" t="inlineStr">
        <is>
          <t>HÍDRICO</t>
        </is>
      </c>
      <c r="AI251" s="82" t="inlineStr">
        <is>
          <t>Descarga inadecuada de aguas residuales o sin cumplimiento de requisitos</t>
        </is>
      </c>
      <c r="AJ251" s="112" t="inlineStr">
        <is>
          <t>El Escobero</t>
        </is>
      </c>
      <c r="AK251" s="201">
        <f>VLOOKUP(AJ252,Hoja5!$H$1:$I$46,2,FALSE)</f>
        <v/>
      </c>
      <c r="AL251" s="92" t="n">
        <v>46097</v>
      </c>
      <c r="AM251" s="92" t="n">
        <v>46107</v>
      </c>
      <c r="AN251" s="101">
        <f>+AM252-AL252</f>
        <v/>
      </c>
      <c r="AO251" s="100" t="n">
        <v>46122</v>
      </c>
      <c r="AP251" s="101" t="inlineStr">
        <is>
          <t>Auto de archivo</t>
        </is>
      </c>
      <c r="AQ251" s="101" t="inlineStr">
        <is>
          <t>Juan Carlos Sánchez Vargas</t>
        </is>
      </c>
      <c r="AR251" s="227" t="n"/>
      <c r="AS251" s="119" t="n"/>
      <c r="AT251" s="124" t="inlineStr">
        <is>
          <t>Archivado</t>
        </is>
      </c>
      <c r="AU251" s="101" t="inlineStr">
        <is>
          <t>Jenifer Zapata Castro</t>
        </is>
      </c>
      <c r="AV251" s="82" t="n"/>
      <c r="AW251" s="102">
        <f>IF(OR(AND(TODAY()-AL252&lt;10,AV252="PQRS"),AND(TODAY()-AO252&lt;90,AV252="Persuasivo")),1,IF(AND(10&lt;=TODAY()-AL252,TODAY()-AL252&lt;15,AV252="PQRS"),2,IF(OR(AND(15&lt;=TODAY()-AL252,AV252="PQRS"),AND(90&lt;=TODAY()-AO252,AV252="Persuasivo")),3,"")))</f>
        <v/>
      </c>
      <c r="AX251" s="96" t="n"/>
      <c r="AY251" s="239">
        <f>IF(AU252=BA252,AY252,AY252&amp;" → "&amp;TEXT(AZ252,"dd/mm/aaaa")&amp;".- "&amp;AU252)</f>
        <v/>
      </c>
      <c r="AZ251" s="237">
        <f>IF(AU252=BA252,AZ252,NOW())</f>
        <v/>
      </c>
      <c r="BA251" s="242">
        <f>IF(AU252=BA252,BA252,AU252)</f>
        <v/>
      </c>
      <c r="BB251" s="245">
        <f>IF(AT252=BD252,BB252,BB252&amp;" → "&amp;TEXT(BC252,"dd/mm/aaaa")&amp;".- "&amp;AT252)</f>
        <v/>
      </c>
      <c r="BC251" s="247">
        <f>IF(AX252=BD252,BC252,NOW())</f>
        <v/>
      </c>
      <c r="BD251" s="246">
        <f>IF(AT252=BD252,BD252,AT252)</f>
        <v/>
      </c>
    </row>
    <row r="252">
      <c r="A252" s="82" t="inlineStr">
        <is>
          <t>0252-2026</t>
        </is>
      </c>
      <c r="B252" s="99" t="n">
        <v>17236</v>
      </c>
      <c r="C252" s="124" t="inlineStr">
        <is>
          <t>Oficio</t>
        </is>
      </c>
      <c r="D252" s="106" t="n"/>
      <c r="E252" s="106" t="n"/>
      <c r="F252" s="82" t="n"/>
      <c r="G252" s="82" t="n"/>
      <c r="H252" s="106" t="n"/>
      <c r="I252" s="82" t="n"/>
      <c r="J252" s="82" t="n"/>
      <c r="K252" s="106" t="n"/>
      <c r="L252" s="106" t="n"/>
      <c r="M252" s="106" t="n"/>
      <c r="N252" s="76">
        <f>CONCATENATE(D253," ",E253," ",F253," ",G253," ",H253," ",I253, " ",J253, " ",K253," ",L253," ",M253)</f>
        <v/>
      </c>
      <c r="O252" s="106" t="n"/>
      <c r="P252" s="106" t="n"/>
      <c r="Q252" s="106" t="n"/>
      <c r="R252" s="106" t="inlineStr">
        <is>
          <t>Gustavo Marquez Acosta</t>
        </is>
      </c>
      <c r="S252" s="106" t="inlineStr">
        <is>
          <t>CL</t>
        </is>
      </c>
      <c r="T252" s="106" t="n">
        <v>23</v>
      </c>
      <c r="U252" s="82" t="n"/>
      <c r="V252" s="82" t="inlineStr">
        <is>
          <t>SUR</t>
        </is>
      </c>
      <c r="W252" s="106" t="n">
        <v>25</v>
      </c>
      <c r="X252" s="82" t="inlineStr">
        <is>
          <t>B</t>
        </is>
      </c>
      <c r="Y252" s="82" t="n"/>
      <c r="Z252" s="106" t="n">
        <v>12</v>
      </c>
      <c r="AA252" s="128" t="n"/>
      <c r="AB252" s="128" t="n"/>
      <c r="AC252" s="76">
        <f>CONCATENATE(S253," ",T253,U253," ",V253," ",W253," ",X253," ",Y253," ",Z253," ",AA253," ",AB253)</f>
        <v/>
      </c>
      <c r="AD252" s="106" t="n"/>
      <c r="AE252" s="106" t="n"/>
      <c r="AF252" s="106" t="n"/>
      <c r="AG252" s="106" t="n"/>
      <c r="AH252" s="82" t="inlineStr">
        <is>
          <t>HÍDRICO</t>
        </is>
      </c>
      <c r="AI252" s="82" t="inlineStr">
        <is>
          <t>Descarga inadecuada de aguas residuales o sin cumplimiento de requisitos</t>
        </is>
      </c>
      <c r="AJ252" s="112" t="inlineStr">
        <is>
          <t>Zuñiga</t>
        </is>
      </c>
      <c r="AK252" s="201">
        <f>VLOOKUP(AJ253,Hoja5!$H$1:$I$46,2,FALSE)</f>
        <v/>
      </c>
      <c r="AL252" s="92" t="n">
        <v>46094</v>
      </c>
      <c r="AM252" s="92" t="n">
        <v>46139</v>
      </c>
      <c r="AN252" s="101">
        <f>+AM253-AL253</f>
        <v/>
      </c>
      <c r="AO252" s="92" t="n">
        <v>46164</v>
      </c>
      <c r="AP252" s="124" t="inlineStr">
        <is>
          <t>Auto de archivo</t>
        </is>
      </c>
      <c r="AQ252" s="101" t="inlineStr">
        <is>
          <t>Juan Carlos Sánchez Vargas</t>
        </is>
      </c>
      <c r="AR252" s="227" t="n"/>
      <c r="AS252" s="119" t="n"/>
      <c r="AT252" s="124" t="inlineStr">
        <is>
          <t>Archivado</t>
        </is>
      </c>
      <c r="AU252" s="101" t="inlineStr">
        <is>
          <t>Juan Carlos Sánchez Vargas</t>
        </is>
      </c>
      <c r="AV252" s="82" t="n"/>
      <c r="AW252" s="102">
        <f>IF(OR(AND(TODAY()-AL253&lt;10,AV253="PQRS"),AND(TODAY()-AO253&lt;90,AV253="Persuasivo")),1,IF(AND(10&lt;=TODAY()-AL253,TODAY()-AL253&lt;15,AV253="PQRS"),2,IF(OR(AND(15&lt;=TODAY()-AL253,AV253="PQRS"),AND(90&lt;=TODAY()-AO253,AV253="Persuasivo")),3,"")))</f>
        <v/>
      </c>
      <c r="AX252" s="96" t="n"/>
      <c r="AY252" s="239">
        <f>IF(AU253=BA253,AY253,AY253&amp;" → "&amp;TEXT(AZ253,"dd/mm/aaaa")&amp;".- "&amp;AU253)</f>
        <v/>
      </c>
      <c r="AZ252" s="237">
        <f>IF(AU253=BA253,AZ253,NOW())</f>
        <v/>
      </c>
      <c r="BA252" s="242">
        <f>IF(AU253=BA253,BA253,AU253)</f>
        <v/>
      </c>
      <c r="BB252" s="245">
        <f>IF(AT253=BD253,BB253,BB253&amp;" → "&amp;TEXT(BC253,"dd/mm/aaaa")&amp;".- "&amp;AT253)</f>
        <v/>
      </c>
      <c r="BC252" s="247">
        <f>IF(AX253=BD253,BC253,NOW())</f>
        <v/>
      </c>
      <c r="BD252" s="246">
        <f>IF(AT253=BD253,BD253,AT253)</f>
        <v/>
      </c>
    </row>
    <row r="253" ht="12.75" customFormat="1" customHeight="1" s="121">
      <c r="A253" s="82" t="inlineStr">
        <is>
          <t>0253-2026</t>
        </is>
      </c>
      <c r="B253" s="99" t="n">
        <v>17195</v>
      </c>
      <c r="C253" s="105" t="inlineStr">
        <is>
          <t>Raul Taborda</t>
        </is>
      </c>
      <c r="D253" s="82" t="n"/>
      <c r="E253" s="82" t="n"/>
      <c r="F253" s="82" t="n"/>
      <c r="G253" s="82" t="n"/>
      <c r="H253" s="82" t="n"/>
      <c r="I253" s="82" t="n"/>
      <c r="J253" s="82" t="n"/>
      <c r="K253" s="106" t="n"/>
      <c r="L253" s="82" t="n"/>
      <c r="M253" s="82" t="n"/>
      <c r="N253" s="70" t="n"/>
      <c r="O253" s="106" t="n"/>
      <c r="P253" s="106" t="n"/>
      <c r="Q253" s="106" t="n"/>
      <c r="R253" s="106" t="inlineStr">
        <is>
          <t>Jhon Fredy Rozo Muñoz</t>
        </is>
      </c>
      <c r="S253" s="126" t="inlineStr">
        <is>
          <t>CL</t>
        </is>
      </c>
      <c r="T253" s="128" t="n">
        <v>25</v>
      </c>
      <c r="U253" s="127" t="inlineStr">
        <is>
          <t>C</t>
        </is>
      </c>
      <c r="V253" s="127" t="inlineStr">
        <is>
          <t>SUR</t>
        </is>
      </c>
      <c r="W253" s="128" t="n">
        <v>25</v>
      </c>
      <c r="X253" s="127" t="inlineStr">
        <is>
          <t>B</t>
        </is>
      </c>
      <c r="Y253" s="127" t="n"/>
      <c r="Z253" s="128" t="n">
        <v>30</v>
      </c>
      <c r="AA253" s="127" t="n"/>
      <c r="AB253" s="127" t="n"/>
      <c r="AC253" s="76">
        <f>CONCATENATE(S254," ",T254,U254," ",V254," ",W254," ",X254," ",Y254," ",Z254," ",AA254," ",AB254)</f>
        <v/>
      </c>
      <c r="AD253" s="106" t="n"/>
      <c r="AE253" s="106" t="n"/>
      <c r="AF253" s="106" t="n"/>
      <c r="AG253" s="82" t="n"/>
      <c r="AH253" s="82" t="inlineStr">
        <is>
          <t>FLORA</t>
        </is>
      </c>
      <c r="AI253" s="82" t="inlineStr">
        <is>
          <t>Árbol en riesgo</t>
        </is>
      </c>
      <c r="AJ253" s="112" t="inlineStr">
        <is>
          <t>Zuñiga</t>
        </is>
      </c>
      <c r="AK253" s="201">
        <f>VLOOKUP(AJ254,Hoja5!$H$1:$I$46,2,FALSE)</f>
        <v/>
      </c>
      <c r="AL253" s="92" t="n">
        <v>46094</v>
      </c>
      <c r="AM253" s="92" t="n">
        <v>46095</v>
      </c>
      <c r="AN253" s="101">
        <f>+AM254-AL254</f>
        <v/>
      </c>
      <c r="AO253" s="92" t="n">
        <v>46095</v>
      </c>
      <c r="AP253" s="82" t="inlineStr">
        <is>
          <t>Auto de archivo</t>
        </is>
      </c>
      <c r="AQ253" s="101" t="inlineStr">
        <is>
          <t>Juan Carlos Sánchez Vargas</t>
        </is>
      </c>
      <c r="AR253" s="227" t="n"/>
      <c r="AS253" s="119" t="n"/>
      <c r="AT253" s="124" t="inlineStr">
        <is>
          <t>Archivado</t>
        </is>
      </c>
      <c r="AU253" s="101" t="inlineStr">
        <is>
          <t>Jenifer Zapata Castro</t>
        </is>
      </c>
      <c r="AV253" s="82" t="n"/>
      <c r="AW253" s="102">
        <f>IF(OR(AND(TODAY()-AL254&lt;10,AV254="PQRS"),AND(TODAY()-AO254&lt;90,AV254="Persuasivo")),1,IF(AND(10&lt;=TODAY()-AL254,TODAY()-AL254&lt;15,AV254="PQRS"),2,IF(OR(AND(15&lt;=TODAY()-AL254,AV254="PQRS"),AND(90&lt;=TODAY()-AO254,AV254="Persuasivo")),3,"")))</f>
        <v/>
      </c>
      <c r="AX253" s="96" t="n"/>
      <c r="AY253" s="239">
        <f>IF(AU254=BA254,AY254,AY254&amp;" → "&amp;TEXT(AZ254,"dd/mm/aaaa")&amp;".- "&amp;AU254)</f>
        <v/>
      </c>
      <c r="AZ253" s="237">
        <f>IF(AU254=BA254,AZ254,NOW())</f>
        <v/>
      </c>
      <c r="BA253" s="242">
        <f>IF(AU254=BA254,BA254,AU254)</f>
        <v/>
      </c>
      <c r="BB253" s="245">
        <f>IF(AT254=BD254,BB254,BB254&amp;" → "&amp;TEXT(BC254,"dd/mm/aaaa")&amp;".- "&amp;AT254)</f>
        <v/>
      </c>
      <c r="BC253" s="247">
        <f>IF(AX254=BD254,BC254,NOW())</f>
        <v/>
      </c>
      <c r="BD253" s="246">
        <f>IF(AT254=BD254,BD254,AT254)</f>
        <v/>
      </c>
    </row>
    <row r="254">
      <c r="A254" s="82" t="inlineStr">
        <is>
          <t>0254-2026</t>
        </is>
      </c>
      <c r="B254" s="99" t="inlineStr">
        <is>
          <t>17310-20293</t>
        </is>
      </c>
      <c r="C254" s="124" t="inlineStr">
        <is>
          <t>Oficio</t>
        </is>
      </c>
      <c r="D254" s="106" t="n"/>
      <c r="E254" s="106" t="n"/>
      <c r="F254" s="82" t="n"/>
      <c r="G254" s="82" t="n"/>
      <c r="H254" s="106" t="n"/>
      <c r="I254" s="82" t="n"/>
      <c r="J254" s="82" t="n"/>
      <c r="K254" s="106" t="n"/>
      <c r="L254" s="106" t="n"/>
      <c r="M254" s="106" t="n"/>
      <c r="N254" s="76">
        <f>CONCATENATE(D255," ",E255," ",F255," ",G255," ",H255," ",I255, " ",J255, " ",K255," ",L255," ",M255)</f>
        <v/>
      </c>
      <c r="O254" s="106" t="n"/>
      <c r="P254" s="106" t="n"/>
      <c r="Q254" s="106" t="n"/>
      <c r="R254" s="106" t="inlineStr">
        <is>
          <t>Maria del Carmen Gonzalez</t>
        </is>
      </c>
      <c r="S254" s="126" t="inlineStr">
        <is>
          <t>KR</t>
        </is>
      </c>
      <c r="T254" s="128" t="n">
        <v>40</v>
      </c>
      <c r="U254" s="127" t="inlineStr">
        <is>
          <t>B</t>
        </is>
      </c>
      <c r="V254" s="127" t="n"/>
      <c r="W254" s="128" t="n">
        <v>53</v>
      </c>
      <c r="X254" s="127" t="inlineStr">
        <is>
          <t>B</t>
        </is>
      </c>
      <c r="Y254" s="127" t="inlineStr">
        <is>
          <t>SUR</t>
        </is>
      </c>
      <c r="Z254" s="128" t="n">
        <v>41</v>
      </c>
      <c r="AA254" s="128" t="n">
        <v>75</v>
      </c>
      <c r="AB254" s="128" t="n"/>
      <c r="AC254" s="76">
        <f>CONCATENATE(S255," ",T255,U255," ",V255," ",W255," ",X255," ",Y255," ",Z255," ",AA255," ",AB255)</f>
        <v/>
      </c>
      <c r="AD254" s="106" t="n"/>
      <c r="AE254" s="106" t="n">
        <v>3780132</v>
      </c>
      <c r="AF254" s="106" t="n"/>
      <c r="AG254" s="106" t="n"/>
      <c r="AH254" s="82" t="inlineStr">
        <is>
          <t>HÍDRICO</t>
        </is>
      </c>
      <c r="AI254" s="82" t="inlineStr">
        <is>
          <t>Descarga inadecuada de aguas residuales o sin cumplimiento de requisitos</t>
        </is>
      </c>
      <c r="AJ254" s="112" t="inlineStr">
        <is>
          <t>Loma del Barro</t>
        </is>
      </c>
      <c r="AK254" s="201">
        <f>VLOOKUP(AJ255,Hoja5!$H$1:$I$46,2,FALSE)</f>
        <v/>
      </c>
      <c r="AL254" s="92" t="n">
        <v>46094</v>
      </c>
      <c r="AM254" s="92" t="n">
        <v>46098</v>
      </c>
      <c r="AN254" s="101">
        <f>+AM255-AL255</f>
        <v/>
      </c>
      <c r="AO254" s="100" t="n">
        <v>46098</v>
      </c>
      <c r="AP254" s="82" t="inlineStr">
        <is>
          <t>Visitas patrulleros</t>
        </is>
      </c>
      <c r="AQ254" s="101" t="inlineStr">
        <is>
          <t>Olver Puerta Garcia</t>
        </is>
      </c>
      <c r="AR254" s="227" t="n"/>
      <c r="AS254" s="119" t="n"/>
      <c r="AT254" s="124" t="inlineStr">
        <is>
          <t>Archivado</t>
        </is>
      </c>
      <c r="AU254" s="101" t="inlineStr">
        <is>
          <t>Jenifer Zapata Castro</t>
        </is>
      </c>
      <c r="AV254" s="82" t="n"/>
      <c r="AW254" s="102">
        <f>IF(OR(AND(TODAY()-AL255&lt;10,AV255="PQRS"),AND(TODAY()-AO255&lt;90,AV255="Persuasivo")),1,IF(AND(10&lt;=TODAY()-AL255,TODAY()-AL255&lt;15,AV255="PQRS"),2,IF(OR(AND(15&lt;=TODAY()-AL255,AV255="PQRS"),AND(90&lt;=TODAY()-AO255,AV255="Persuasivo")),3,"")))</f>
        <v/>
      </c>
      <c r="AX254" s="96" t="inlineStr">
        <is>
          <t xml:space="preserve">expediente 555-2022 se archiva y se sigue en este </t>
        </is>
      </c>
      <c r="AY254" s="239">
        <f>IF(AU255=BA255,AY255,AY255&amp;" → "&amp;TEXT(AZ255,"dd/mm/aaaa")&amp;".- "&amp;AU255)</f>
        <v/>
      </c>
      <c r="AZ254" s="237">
        <f>IF(AU255=BA255,AZ255,NOW())</f>
        <v/>
      </c>
      <c r="BA254" s="242">
        <f>IF(AU255=BA255,BA255,AU255)</f>
        <v/>
      </c>
      <c r="BB254" s="245">
        <f>IF(AT255=BD255,BB255,BB255&amp;" → "&amp;TEXT(BC255,"dd/mm/aaaa")&amp;".- "&amp;AT255)</f>
        <v/>
      </c>
      <c r="BC254" s="247">
        <f>IF(AX255=BD255,BC255,NOW())</f>
        <v/>
      </c>
      <c r="BD254" s="246">
        <f>IF(AT255=BD255,BD255,AT255)</f>
        <v/>
      </c>
    </row>
    <row r="255">
      <c r="A255" s="82" t="inlineStr">
        <is>
          <t>0255-2026</t>
        </is>
      </c>
      <c r="B255" s="99" t="n">
        <v>16937</v>
      </c>
      <c r="C255" s="124" t="inlineStr">
        <is>
          <t>Oficio Guardabosques</t>
        </is>
      </c>
      <c r="D255" s="106" t="n"/>
      <c r="E255" s="106" t="n"/>
      <c r="F255" s="82" t="n"/>
      <c r="G255" s="82" t="n"/>
      <c r="H255" s="106" t="n"/>
      <c r="I255" s="82" t="n"/>
      <c r="J255" s="82" t="n"/>
      <c r="K255" s="106" t="n"/>
      <c r="L255" s="106" t="n"/>
      <c r="M255" s="106" t="n"/>
      <c r="N255" s="76">
        <f>CONCATENATE(D256," ",E256," ",F256," ",G256," ",H256," ",I256, " ",J256, " ",K256," ",L256," ",M256)</f>
        <v/>
      </c>
      <c r="O255" s="106" t="n"/>
      <c r="P255" s="106" t="n"/>
      <c r="Q255" s="106" t="n"/>
      <c r="R255" s="106" t="inlineStr">
        <is>
          <t>Area Hobbies</t>
        </is>
      </c>
      <c r="S255" s="126" t="n"/>
      <c r="T255" s="128" t="n"/>
      <c r="U255" s="127" t="n"/>
      <c r="V255" s="127" t="n"/>
      <c r="W255" s="128" t="n"/>
      <c r="X255" s="127" t="n"/>
      <c r="Y255" s="127" t="n"/>
      <c r="Z255" s="128" t="n"/>
      <c r="AA255" s="128" t="n"/>
      <c r="AB255" s="128" t="n"/>
      <c r="AC255" s="76">
        <f>CONCATENATE(S256," ",T256,U256," ",V256," ",W256," ",X256," ",Y256," ",Z256," ",AA256," ",AB256)</f>
        <v/>
      </c>
      <c r="AD255" s="106" t="n"/>
      <c r="AE255" s="106" t="n"/>
      <c r="AF255" s="106" t="n"/>
      <c r="AG255" s="106" t="n"/>
      <c r="AH255" s="82" t="inlineStr">
        <is>
          <t>HÍDRICO</t>
        </is>
      </c>
      <c r="AI255" s="82" t="inlineStr">
        <is>
          <t>Ocupacion de cauce sin cumplimiento de requisitos</t>
        </is>
      </c>
      <c r="AJ255" s="112" t="inlineStr">
        <is>
          <t>El Vallano</t>
        </is>
      </c>
      <c r="AK255" s="201">
        <f>VLOOKUP(AJ256,Hoja5!$H$1:$I$46,2,FALSE)</f>
        <v/>
      </c>
      <c r="AL255" s="92" t="n">
        <v>46093</v>
      </c>
      <c r="AM255" s="92" t="n">
        <v>46102</v>
      </c>
      <c r="AN255" s="101">
        <f>+AM256-AL256</f>
        <v/>
      </c>
      <c r="AO255" s="100" t="n">
        <v>46126</v>
      </c>
      <c r="AP255" s="101" t="inlineStr">
        <is>
          <t>Visitas patrulleros</t>
        </is>
      </c>
      <c r="AQ255" s="101" t="inlineStr">
        <is>
          <t>Laura Bautista Barroso</t>
        </is>
      </c>
      <c r="AR255" s="227" t="n"/>
      <c r="AS255" s="119" t="n"/>
      <c r="AT255" s="124" t="inlineStr">
        <is>
          <t>Verificación</t>
        </is>
      </c>
      <c r="AU255" s="101" t="inlineStr">
        <is>
          <t>Laura Bautista Barroso</t>
        </is>
      </c>
      <c r="AV255" s="82" t="n"/>
      <c r="AW255" s="102">
        <f>IF(OR(AND(TODAY()-AL256&lt;10,AV256="PQRS"),AND(TODAY()-AO256&lt;90,AV256="Persuasivo")),1,IF(AND(10&lt;=TODAY()-AL256,TODAY()-AL256&lt;15,AV256="PQRS"),2,IF(OR(AND(15&lt;=TODAY()-AL256,AV256="PQRS"),AND(90&lt;=TODAY()-AO256,AV256="Persuasivo")),3,"")))</f>
        <v/>
      </c>
      <c r="AX255" s="96" t="n"/>
      <c r="AY255" s="239">
        <f>IF(AU256=BA256,AY256,AY256&amp;" → "&amp;TEXT(AZ256,"dd/mm/aaaa")&amp;".- "&amp;AU256)</f>
        <v/>
      </c>
      <c r="AZ255" s="237">
        <f>IF(AU256=BA256,AZ256,NOW())</f>
        <v/>
      </c>
      <c r="BA255" s="242">
        <f>IF(AU256=BA256,BA256,AU256)</f>
        <v/>
      </c>
      <c r="BB255" s="245">
        <f>IF(AT256=BD256,BB256,BB256&amp;" → "&amp;TEXT(BC256,"dd/mm/aaaa")&amp;".- "&amp;AT256)</f>
        <v/>
      </c>
      <c r="BC255" s="247">
        <f>IF(AX256=BD256,BC256,NOW())</f>
        <v/>
      </c>
      <c r="BD255" s="246">
        <f>IF(AT256=BD256,BD256,AT256)</f>
        <v/>
      </c>
    </row>
    <row r="256">
      <c r="A256" s="82" t="inlineStr">
        <is>
          <t>0256-2026</t>
        </is>
      </c>
      <c r="B256" s="99" t="n">
        <v>3731</v>
      </c>
      <c r="C256" s="124" t="inlineStr">
        <is>
          <t>De oficio</t>
        </is>
      </c>
      <c r="D256" s="106" t="n"/>
      <c r="E256" s="106" t="n"/>
      <c r="F256" s="82" t="n"/>
      <c r="G256" s="82" t="n"/>
      <c r="H256" s="106" t="n"/>
      <c r="I256" s="82" t="n"/>
      <c r="J256" s="82" t="n"/>
      <c r="K256" s="106" t="n"/>
      <c r="L256" s="106" t="n"/>
      <c r="M256" s="106" t="n"/>
      <c r="N256" s="76">
        <f>CONCATENATE(D257," ",E257," ",F257," ",G257," ",H257," ",I257, " ",J257, " ",K257," ",L257," ",M257)</f>
        <v/>
      </c>
      <c r="O256" s="106" t="n"/>
      <c r="P256" s="106" t="n"/>
      <c r="Q256" s="106" t="n"/>
      <c r="R256" s="106" t="inlineStr">
        <is>
          <t>Por determinar</t>
        </is>
      </c>
      <c r="S256" s="126" t="inlineStr">
        <is>
          <t>TR</t>
        </is>
      </c>
      <c r="T256" s="128" t="n">
        <v>34</v>
      </c>
      <c r="U256" s="127" t="inlineStr">
        <is>
          <t>A</t>
        </is>
      </c>
      <c r="V256" s="127" t="inlineStr">
        <is>
          <t>SUR</t>
        </is>
      </c>
      <c r="W256" s="128" t="n">
        <v>29</v>
      </c>
      <c r="X256" s="127" t="n"/>
      <c r="Y256" s="127" t="n"/>
      <c r="Z256" s="128" t="n">
        <v>10</v>
      </c>
      <c r="AA256" s="128" t="n"/>
      <c r="AB256" s="128" t="n"/>
      <c r="AC256" s="76">
        <f>CONCATENATE(S257," ",T257,U257," ",V257," ",W257," ",X257," ",Y257," ",Z257," ",AA257," ",AB257)</f>
        <v/>
      </c>
      <c r="AD256" s="106" t="n"/>
      <c r="AE256" s="106" t="n"/>
      <c r="AF256" s="106" t="n"/>
      <c r="AG256" s="106" t="n"/>
      <c r="AH256" s="82" t="inlineStr">
        <is>
          <t>RESIDUOS SOLIDOS</t>
        </is>
      </c>
      <c r="AI256" s="82" t="inlineStr">
        <is>
          <t>Disposición inadecuada de residuos sólidos en horas, dias y lugares no autorizados</t>
        </is>
      </c>
      <c r="AJ256" s="112" t="inlineStr">
        <is>
          <t>Uribe Angel</t>
        </is>
      </c>
      <c r="AK256" s="201">
        <f>VLOOKUP(AJ257,Hoja5!$H$1:$I$46,2,FALSE)</f>
        <v/>
      </c>
      <c r="AL256" s="92" t="n">
        <v>46093</v>
      </c>
      <c r="AM256" s="92" t="n"/>
      <c r="AN256" s="101">
        <f>+AM257-AL257</f>
        <v/>
      </c>
      <c r="AO256" s="100" t="n"/>
      <c r="AP256" s="82" t="n"/>
      <c r="AQ256" s="101" t="n"/>
      <c r="AR256" s="227" t="n"/>
      <c r="AS256" s="119" t="n"/>
      <c r="AT256" s="124" t="inlineStr">
        <is>
          <t>Archivado</t>
        </is>
      </c>
      <c r="AU256" s="101" t="inlineStr">
        <is>
          <t>Jenifer Zapata Castro</t>
        </is>
      </c>
      <c r="AV256" s="82" t="n"/>
      <c r="AW256" s="102">
        <f>IF(OR(AND(TODAY()-AL257&lt;10,AV257="PQRS"),AND(TODAY()-AO257&lt;90,AV257="Persuasivo")),1,IF(AND(10&lt;=TODAY()-AL257,TODAY()-AL257&lt;15,AV257="PQRS"),2,IF(OR(AND(15&lt;=TODAY()-AL257,AV257="PQRS"),AND(90&lt;=TODAY()-AO257,AV257="Persuasivo")),3,"")))</f>
        <v/>
      </c>
      <c r="AX256" s="96" t="n"/>
      <c r="AY256" s="239">
        <f>IF(AU257=BA257,AY257,AY257&amp;" → "&amp;TEXT(AZ257,"dd/mm/aaaa")&amp;".- "&amp;AU257)</f>
        <v/>
      </c>
      <c r="AZ256" s="237">
        <f>IF(AU257=BA257,AZ257,NOW())</f>
        <v/>
      </c>
      <c r="BA256" s="242">
        <f>IF(AU257=BA257,BA257,AU257)</f>
        <v/>
      </c>
      <c r="BB256" s="245">
        <f>IF(AT257=BD257,BB257,BB257&amp;" → "&amp;TEXT(BC257,"dd/mm/aaaa")&amp;".- "&amp;AT257)</f>
        <v/>
      </c>
      <c r="BC256" s="247">
        <f>IF(AX257=BD257,BC257,NOW())</f>
        <v/>
      </c>
      <c r="BD256" s="246">
        <f>IF(AT257=BD257,BD257,AT257)</f>
        <v/>
      </c>
    </row>
    <row r="257" customFormat="1" s="121">
      <c r="A257" s="82" t="inlineStr">
        <is>
          <t>0257-2026</t>
        </is>
      </c>
      <c r="B257" s="99" t="inlineStr">
        <is>
          <t>002115 - 007545 - 007693</t>
        </is>
      </c>
      <c r="C257" s="124" t="inlineStr">
        <is>
          <t>Pradolargo P.H.</t>
        </is>
      </c>
      <c r="D257" s="106" t="n"/>
      <c r="E257" s="106" t="inlineStr">
        <is>
          <t xml:space="preserve">variante </t>
        </is>
      </c>
      <c r="F257" s="82" t="n"/>
      <c r="G257" s="82" t="n"/>
      <c r="H257" s="106" t="inlineStr">
        <is>
          <t xml:space="preserve">las </t>
        </is>
      </c>
      <c r="I257" s="82" t="n"/>
      <c r="J257" s="82" t="n"/>
      <c r="K257" s="106" t="inlineStr">
        <is>
          <t>palmas</t>
        </is>
      </c>
      <c r="L257" s="106" t="inlineStr">
        <is>
          <t>via aeropuerto</t>
        </is>
      </c>
      <c r="M257" s="106" t="inlineStr">
        <is>
          <t>KM 1</t>
        </is>
      </c>
      <c r="N257" s="76">
        <f>CONCATENATE(D258," ",E258," ",F258," ",G258," ",H258," ",I258, " ",J258, " ",K258," ",L258," ",M258)</f>
        <v/>
      </c>
      <c r="O257" s="106" t="inlineStr">
        <is>
          <t>900726340-0</t>
        </is>
      </c>
      <c r="P257" s="106" t="n">
        <v>3011664381</v>
      </c>
      <c r="Q257" s="106" t="n"/>
      <c r="R257" s="106" t="inlineStr">
        <is>
          <t>Por Determinar</t>
        </is>
      </c>
      <c r="S257" s="126" t="n"/>
      <c r="T257" s="128" t="n"/>
      <c r="U257" s="127" t="n"/>
      <c r="V257" s="127" t="n"/>
      <c r="W257" s="128" t="n"/>
      <c r="X257" s="127" t="n"/>
      <c r="Y257" s="127" t="n"/>
      <c r="Z257" s="128" t="n"/>
      <c r="AA257" s="128" t="n"/>
      <c r="AB257" s="128" t="n"/>
      <c r="AC257" s="76">
        <f>CONCATENATE(S258," ",T258,U258," ",V258," ",W258," ",X258," ",Y258," ",Z258," ",AA258," ",AB258)</f>
        <v/>
      </c>
      <c r="AD257" s="106" t="n"/>
      <c r="AE257" s="106" t="n"/>
      <c r="AF257" s="106" t="n"/>
      <c r="AG257" s="106" t="n"/>
      <c r="AH257" s="82" t="inlineStr">
        <is>
          <t>FLORA</t>
        </is>
      </c>
      <c r="AI257" s="82" t="inlineStr">
        <is>
          <t>Árbol en riesgo</t>
        </is>
      </c>
      <c r="AJ257" s="112" t="inlineStr">
        <is>
          <t>Las Palmas</t>
        </is>
      </c>
      <c r="AK257" s="201">
        <f>VLOOKUP(AJ258,Hoja5!$H$1:$I$46,2,FALSE)</f>
        <v/>
      </c>
      <c r="AL257" s="92" t="n">
        <v>46071</v>
      </c>
      <c r="AM257" s="92" t="n">
        <v>46087</v>
      </c>
      <c r="AN257" s="101">
        <f>+AM258-AL258</f>
        <v/>
      </c>
      <c r="AO257" s="100" t="n">
        <v>46087</v>
      </c>
      <c r="AP257" s="101" t="inlineStr">
        <is>
          <t>Auto de archivo</t>
        </is>
      </c>
      <c r="AQ257" s="101" t="inlineStr">
        <is>
          <t>Juan Carlos Sánchez Vargas</t>
        </is>
      </c>
      <c r="AR257" s="227" t="n"/>
      <c r="AS257" s="119" t="n"/>
      <c r="AT257" s="124" t="inlineStr">
        <is>
          <t>Archivado</t>
        </is>
      </c>
      <c r="AU257" s="276" t="inlineStr">
        <is>
          <t>Jenifer Zapata Castro</t>
        </is>
      </c>
      <c r="AV257" s="82" t="n"/>
      <c r="AW257" s="102">
        <f>IF(OR(AND(TODAY()-AL258&lt;10,AV258="PQRS"),AND(TODAY()-AO258&lt;90,AV258="Persuasivo")),1,IF(AND(10&lt;=TODAY()-AL258,TODAY()-AL258&lt;15,AV258="PQRS"),2,IF(OR(AND(15&lt;=TODAY()-AL258,AV258="PQRS"),AND(90&lt;=TODAY()-AO258,AV258="Persuasivo")),3,"")))</f>
        <v/>
      </c>
      <c r="AX257" s="96" t="n"/>
      <c r="AY257" s="239">
        <f>IF(AU258=BA258,AY258,AY258&amp;" → "&amp;TEXT(AZ258,"dd/mm/aaaa")&amp;".- "&amp;AU258)</f>
        <v/>
      </c>
      <c r="AZ257" s="237">
        <f>IF(AU258=BA258,AZ258,NOW())</f>
        <v/>
      </c>
      <c r="BA257" s="242">
        <f>IF(AU258=BA258,BA258,AU258)</f>
        <v/>
      </c>
      <c r="BB257" s="245">
        <f>IF(AT258=BD258,BB258,BB258&amp;" → "&amp;TEXT(BC258,"dd/mm/aaaa")&amp;".- "&amp;AT258)</f>
        <v/>
      </c>
      <c r="BC257" s="247">
        <f>IF(AX258=BD258,BC258,NOW())</f>
        <v/>
      </c>
      <c r="BD257" s="246">
        <f>IF(AT258=BD258,BD258,AT258)</f>
        <v/>
      </c>
    </row>
    <row r="258">
      <c r="A258" s="82" t="inlineStr">
        <is>
          <t>0258-2026</t>
        </is>
      </c>
      <c r="B258" s="99" t="n">
        <v>17437</v>
      </c>
      <c r="C258" s="124" t="inlineStr">
        <is>
          <t xml:space="preserve">Concesion tunel aburrá Oriente - </t>
        </is>
      </c>
      <c r="D258" s="106" t="n"/>
      <c r="E258" s="106" t="inlineStr">
        <is>
          <t>km 15</t>
        </is>
      </c>
      <c r="F258" s="82" t="n"/>
      <c r="G258" s="82" t="n"/>
      <c r="H258" s="106" t="n"/>
      <c r="I258" s="82" t="n"/>
      <c r="J258" s="82" t="n"/>
      <c r="K258" s="106" t="n"/>
      <c r="L258" s="106" t="n"/>
      <c r="M258" s="106" t="n"/>
      <c r="N258" s="76">
        <f>CONCATENATE(D259," ",E259," ",F259," ",G259," ",H259," ",I259, " ",J259, " ",K259," ",L259," ",M259)</f>
        <v/>
      </c>
      <c r="O258" s="106" t="n"/>
      <c r="P258" s="106" t="n">
        <v>3178629591</v>
      </c>
      <c r="Q258" s="106" t="n"/>
      <c r="R258" s="106" t="inlineStr">
        <is>
          <t>Por determinar</t>
        </is>
      </c>
      <c r="S258" s="126" t="n"/>
      <c r="T258" s="128" t="n"/>
      <c r="U258" s="127" t="n"/>
      <c r="V258" s="127" t="n"/>
      <c r="W258" s="128" t="n"/>
      <c r="X258" s="127" t="n"/>
      <c r="Y258" s="127" t="n"/>
      <c r="Z258" s="128" t="n"/>
      <c r="AA258" s="128" t="n"/>
      <c r="AB258" s="128" t="n"/>
      <c r="AC258" s="76">
        <f>CONCATENATE(S259," ",T259,U259," ",V259," ",W259," ",X259," ",Y259," ",Z259," ",AA259," ",AB259)</f>
        <v/>
      </c>
      <c r="AD258" s="106" t="n"/>
      <c r="AE258" s="106" t="n"/>
      <c r="AF258" s="106" t="n"/>
      <c r="AG258" s="106" t="n"/>
      <c r="AH258" s="82" t="inlineStr">
        <is>
          <t>FLORA</t>
        </is>
      </c>
      <c r="AI258" s="82" t="inlineStr">
        <is>
          <t>Árbol en riesgo</t>
        </is>
      </c>
      <c r="AJ258" s="112" t="inlineStr">
        <is>
          <t>Las Palmas</t>
        </is>
      </c>
      <c r="AK258" s="201">
        <f>VLOOKUP(AJ259,Hoja5!$H$1:$I$46,2,FALSE)</f>
        <v/>
      </c>
      <c r="AL258" s="92" t="n">
        <v>46097</v>
      </c>
      <c r="AM258" s="92" t="n">
        <v>46099</v>
      </c>
      <c r="AN258" s="101">
        <f>+AM259-AL259</f>
        <v/>
      </c>
      <c r="AO258" s="100" t="n">
        <v>46100</v>
      </c>
      <c r="AP258" s="101" t="inlineStr">
        <is>
          <t>Remisión</t>
        </is>
      </c>
      <c r="AQ258" s="101" t="inlineStr">
        <is>
          <t>Adriana Florez Buriticá</t>
        </is>
      </c>
      <c r="AR258" s="227" t="n"/>
      <c r="AS258" s="119" t="n"/>
      <c r="AT258" s="124" t="inlineStr">
        <is>
          <t>Archivado</t>
        </is>
      </c>
      <c r="AU258" s="101" t="inlineStr">
        <is>
          <t>Jenifer Zapata Castro</t>
        </is>
      </c>
      <c r="AV258" s="82" t="n"/>
      <c r="AW258" s="102">
        <f>IF(OR(AND(TODAY()-AL259&lt;10,AV259="PQRS"),AND(TODAY()-AO259&lt;90,AV259="Persuasivo")),1,IF(AND(10&lt;=TODAY()-AL259,TODAY()-AL259&lt;15,AV259="PQRS"),2,IF(OR(AND(15&lt;=TODAY()-AL259,AV259="PQRS"),AND(90&lt;=TODAY()-AO259,AV259="Persuasivo")),3,"")))</f>
        <v/>
      </c>
      <c r="AX258" s="96" t="n"/>
      <c r="AY258" s="239">
        <f>IF(AU259=BA259,AY259,AY259&amp;" → "&amp;TEXT(AZ259,"dd/mm/aaaa")&amp;".- "&amp;AU259)</f>
        <v/>
      </c>
      <c r="AZ258" s="237">
        <f>IF(AU259=BA259,AZ259,NOW())</f>
        <v/>
      </c>
      <c r="BA258" s="242">
        <f>IF(AU259=BA259,BA259,AU259)</f>
        <v/>
      </c>
      <c r="BB258" s="245">
        <f>IF(AT259=BD259,BB259,BB259&amp;" → "&amp;TEXT(BC259,"dd/mm/aaaa")&amp;".- "&amp;AT259)</f>
        <v/>
      </c>
      <c r="BC258" s="247">
        <f>IF(AX259=BD259,BC259,NOW())</f>
        <v/>
      </c>
      <c r="BD258" s="246">
        <f>IF(AT259=BD259,BD259,AT259)</f>
        <v/>
      </c>
    </row>
    <row r="259">
      <c r="A259" s="82" t="inlineStr">
        <is>
          <t>0259-2026</t>
        </is>
      </c>
      <c r="B259" s="99" t="n">
        <v>17537</v>
      </c>
      <c r="C259" s="105" t="inlineStr">
        <is>
          <t>Yuli Giraldo</t>
        </is>
      </c>
      <c r="D259" s="106" t="inlineStr">
        <is>
          <t>KR</t>
        </is>
      </c>
      <c r="E259" s="106" t="n">
        <v>42</v>
      </c>
      <c r="F259" s="82" t="inlineStr">
        <is>
          <t>A</t>
        </is>
      </c>
      <c r="G259" s="82" t="n"/>
      <c r="H259" s="106" t="n">
        <v>48</v>
      </c>
      <c r="I259" s="82" t="inlineStr">
        <is>
          <t>C</t>
        </is>
      </c>
      <c r="J259" s="82" t="inlineStr">
        <is>
          <t>SUR</t>
        </is>
      </c>
      <c r="K259" s="106" t="n">
        <v>97</v>
      </c>
      <c r="L259" s="106" t="n"/>
      <c r="M259" s="106" t="n">
        <v>404</v>
      </c>
      <c r="N259" s="76">
        <f>CONCATENATE(D260," ",E260," ",F260," ",G260," ",H260," ",I260, " ",J260, " ",K260," ",L260," ",M260)</f>
        <v/>
      </c>
      <c r="O259" s="106" t="n">
        <v>43749756</v>
      </c>
      <c r="P259" s="106" t="n">
        <v>3015164279</v>
      </c>
      <c r="Q259" s="106" t="n"/>
      <c r="R259" s="106" t="inlineStr">
        <is>
          <t>Por determinar</t>
        </is>
      </c>
      <c r="S259" s="126" t="n"/>
      <c r="T259" s="128" t="n"/>
      <c r="U259" s="127" t="n"/>
      <c r="V259" s="127" t="n"/>
      <c r="W259" s="128" t="n"/>
      <c r="X259" s="127" t="n"/>
      <c r="Y259" s="127" t="n"/>
      <c r="Z259" s="128" t="n"/>
      <c r="AA259" s="128" t="n"/>
      <c r="AB259" s="175" t="n"/>
      <c r="AC259" s="76">
        <f>CONCATENATE(S260," ",T260,U260," ",V260," ",W260," ",X260," ",Y260," ",Z260," ",AA260," ",AB260)</f>
        <v/>
      </c>
      <c r="AD259" s="106" t="n"/>
      <c r="AE259" s="106" t="n"/>
      <c r="AF259" s="106" t="n"/>
      <c r="AG259" s="106" t="n"/>
      <c r="AH259" s="82" t="inlineStr">
        <is>
          <t>AIRE</t>
        </is>
      </c>
      <c r="AI259" s="82" t="inlineStr">
        <is>
          <t>Afectaciones por ruido</t>
        </is>
      </c>
      <c r="AJ259" s="112" t="inlineStr">
        <is>
          <t>Alto de Misael</t>
        </is>
      </c>
      <c r="AK259" s="201">
        <f>VLOOKUP(AJ260,Hoja5!$H$1:$I$46,2,FALSE)</f>
        <v/>
      </c>
      <c r="AL259" s="92" t="n">
        <v>46097</v>
      </c>
      <c r="AM259" s="92" t="n">
        <v>46102</v>
      </c>
      <c r="AN259" s="101">
        <f>+AM260-AL260</f>
        <v/>
      </c>
      <c r="AO259" s="100" t="n">
        <v>46102</v>
      </c>
      <c r="AP259" s="101" t="inlineStr">
        <is>
          <t>Auto de archivo</t>
        </is>
      </c>
      <c r="AQ259" s="101" t="inlineStr">
        <is>
          <t>Juan Carlos Sánchez Vargas</t>
        </is>
      </c>
      <c r="AR259" s="227" t="n"/>
      <c r="AS259" s="119" t="n"/>
      <c r="AT259" s="124" t="inlineStr">
        <is>
          <t>Archivado</t>
        </is>
      </c>
      <c r="AU259" s="101" t="inlineStr">
        <is>
          <t>Jenifer Zapata Castro</t>
        </is>
      </c>
      <c r="AV259" s="82" t="n"/>
      <c r="AW259" s="102">
        <f>IF(OR(AND(TODAY()-AL260&lt;10,AV260="PQRS"),AND(TODAY()-AO260&lt;90,AV260="Persuasivo")),1,IF(AND(10&lt;=TODAY()-AL260,TODAY()-AL260&lt;15,AV260="PQRS"),2,IF(OR(AND(15&lt;=TODAY()-AL260,AV260="PQRS"),AND(90&lt;=TODAY()-AO260,AV260="Persuasivo")),3,"")))</f>
        <v/>
      </c>
      <c r="AX259" s="96" t="n"/>
      <c r="AY259" s="239">
        <f>IF(AU260=BA260,AY260,AY260&amp;" → "&amp;TEXT(AZ260,"dd/mm/aaaa")&amp;".- "&amp;AU260)</f>
        <v/>
      </c>
      <c r="AZ259" s="237">
        <f>IF(AU260=BA260,AZ260,NOW())</f>
        <v/>
      </c>
      <c r="BA259" s="242">
        <f>IF(AU260=BA260,BA260,AU260)</f>
        <v/>
      </c>
      <c r="BB259" s="245">
        <f>IF(AT260=BD260,BB260,BB260&amp;" → "&amp;TEXT(BC260,"dd/mm/aaaa")&amp;".- "&amp;AT260)</f>
        <v/>
      </c>
      <c r="BC259" s="247">
        <f>IF(AX260=BD260,BC260,NOW())</f>
        <v/>
      </c>
      <c r="BD259" s="246">
        <f>IF(AT260=BD260,BD260,AT260)</f>
        <v/>
      </c>
    </row>
    <row r="260" customFormat="1" s="121">
      <c r="A260" s="82" t="inlineStr">
        <is>
          <t>0260-2026</t>
        </is>
      </c>
      <c r="B260" s="99" t="n">
        <v>17981</v>
      </c>
      <c r="C260" s="124" t="inlineStr">
        <is>
          <t>Anonimo</t>
        </is>
      </c>
      <c r="D260" s="106" t="n"/>
      <c r="E260" s="106" t="n"/>
      <c r="F260" s="82" t="n"/>
      <c r="G260" s="82" t="n"/>
      <c r="H260" s="106" t="n"/>
      <c r="I260" s="82" t="n"/>
      <c r="J260" s="82" t="n"/>
      <c r="K260" s="106" t="n"/>
      <c r="L260" s="106" t="n"/>
      <c r="M260" s="106" t="n"/>
      <c r="N260" s="76">
        <f>CONCATENATE(D261," ",E261," ",F261," ",G261," ",H261," ",I261, " ",J261, " ",K261," ",L261," ",M261)</f>
        <v/>
      </c>
      <c r="O260" s="106" t="n"/>
      <c r="P260" s="106" t="n">
        <v>3178629591</v>
      </c>
      <c r="Q260" s="106" t="n"/>
      <c r="R260" s="106" t="inlineStr">
        <is>
          <t>Por determinar</t>
        </is>
      </c>
      <c r="S260" s="126" t="inlineStr">
        <is>
          <t>CL</t>
        </is>
      </c>
      <c r="T260" s="128" t="n">
        <v>48</v>
      </c>
      <c r="U260" s="127" t="inlineStr">
        <is>
          <t>E</t>
        </is>
      </c>
      <c r="V260" s="127" t="inlineStr">
        <is>
          <t>SUR</t>
        </is>
      </c>
      <c r="W260" s="128" t="n">
        <v>42</v>
      </c>
      <c r="X260" s="127" t="inlineStr">
        <is>
          <t>D</t>
        </is>
      </c>
      <c r="Y260" s="127" t="n"/>
      <c r="Z260" s="128" t="n">
        <v>64</v>
      </c>
      <c r="AA260" s="128" t="n"/>
      <c r="AB260" s="128" t="n"/>
      <c r="AC260" s="76">
        <f>CONCATENATE(S261," ",T261,U261," ",V261," ",W261," ",X261," ",Y261," ",Z261," ",AA261," ",AB261)</f>
        <v/>
      </c>
      <c r="AD260" s="106" t="n"/>
      <c r="AE260" s="106" t="n"/>
      <c r="AF260" s="106" t="n"/>
      <c r="AG260" s="106" t="n"/>
      <c r="AH260" s="82" t="inlineStr">
        <is>
          <t>RESIDUOS SOLIDOS</t>
        </is>
      </c>
      <c r="AI260" s="82" t="inlineStr">
        <is>
          <t xml:space="preserve">Acumulación de escombros en el espacio publico </t>
        </is>
      </c>
      <c r="AJ260" s="112" t="inlineStr">
        <is>
          <t>El Trianón</t>
        </is>
      </c>
      <c r="AK260" s="201">
        <f>VLOOKUP(AJ261,Hoja5!$H$1:$I$46,2,FALSE)</f>
        <v/>
      </c>
      <c r="AL260" s="92" t="n">
        <v>46098</v>
      </c>
      <c r="AM260" s="92" t="n">
        <v>46102</v>
      </c>
      <c r="AN260" s="101">
        <f>+AM261-AL261</f>
        <v/>
      </c>
      <c r="AO260" s="100" t="n">
        <v>46102</v>
      </c>
      <c r="AP260" s="101" t="inlineStr">
        <is>
          <t>Auto de archivo</t>
        </is>
      </c>
      <c r="AQ260" s="101" t="inlineStr">
        <is>
          <t>Juan Carlos Sánchez Vargas</t>
        </is>
      </c>
      <c r="AR260" s="227" t="n"/>
      <c r="AS260" s="119" t="n"/>
      <c r="AT260" s="124" t="inlineStr">
        <is>
          <t>Archivado</t>
        </is>
      </c>
      <c r="AU260" s="101" t="inlineStr">
        <is>
          <t>Jenifer Zapata Castro</t>
        </is>
      </c>
      <c r="AV260" s="82" t="n"/>
      <c r="AW260" s="102">
        <f>IF(OR(AND(TODAY()-AL261&lt;10,AV261="PQRS"),AND(TODAY()-AO261&lt;90,AV261="Persuasivo")),1,IF(AND(10&lt;=TODAY()-AL261,TODAY()-AL261&lt;15,AV261="PQRS"),2,IF(OR(AND(15&lt;=TODAY()-AL261,AV261="PQRS"),AND(90&lt;=TODAY()-AO261,AV261="Persuasivo")),3,"")))</f>
        <v/>
      </c>
      <c r="AX260" s="96" t="n"/>
      <c r="AY260" s="239">
        <f>IF(AU261=BA261,AY261,AY261&amp;" → "&amp;TEXT(AZ261,"dd/mm/aaaa")&amp;".- "&amp;AU261)</f>
        <v/>
      </c>
      <c r="AZ260" s="237">
        <f>IF(AU261=BA261,AZ261,NOW())</f>
        <v/>
      </c>
      <c r="BA260" s="242">
        <f>IF(AU261=BA261,BA261,AU261)</f>
        <v/>
      </c>
      <c r="BB260" s="245">
        <f>IF(AT261=BD261,BB261,BB261&amp;" → "&amp;TEXT(BC261,"dd/mm/aaaa")&amp;".- "&amp;AT261)</f>
        <v/>
      </c>
      <c r="BC260" s="247">
        <f>IF(AX261=BD261,BC261,NOW())</f>
        <v/>
      </c>
      <c r="BD260" s="246">
        <f>IF(AT261=BD261,BD261,AT261)</f>
        <v/>
      </c>
    </row>
    <row r="261">
      <c r="A261" s="82" t="inlineStr">
        <is>
          <t>0261-2026</t>
        </is>
      </c>
      <c r="B261" s="99" t="n">
        <v>18096</v>
      </c>
      <c r="C261" s="124" t="inlineStr">
        <is>
          <t>Anonimo</t>
        </is>
      </c>
      <c r="D261" s="106" t="n"/>
      <c r="E261" s="106" t="n"/>
      <c r="F261" s="82" t="n"/>
      <c r="G261" s="82" t="n"/>
      <c r="H261" s="106" t="n"/>
      <c r="I261" s="82" t="n"/>
      <c r="J261" s="82" t="n"/>
      <c r="K261" s="106" t="n"/>
      <c r="L261" s="106" t="n"/>
      <c r="M261" s="167" t="n"/>
      <c r="N261" s="76">
        <f>CONCATENATE(D262," ",E262," ",F262," ",G262," ",H262," ",I262, " ",J262, " ",K262," ",L262," ",M262)</f>
        <v/>
      </c>
      <c r="O261" s="106" t="n"/>
      <c r="P261" s="106" t="n"/>
      <c r="Q261" s="106" t="n"/>
      <c r="R261" s="106" t="inlineStr">
        <is>
          <t>Por determinar</t>
        </is>
      </c>
      <c r="S261" s="106" t="inlineStr">
        <is>
          <t>KR</t>
        </is>
      </c>
      <c r="T261" s="106" t="n">
        <v>34</v>
      </c>
      <c r="U261" s="82" t="n"/>
      <c r="V261" s="82" t="n"/>
      <c r="W261" s="106" t="n">
        <v>40</v>
      </c>
      <c r="X261" s="82" t="inlineStr">
        <is>
          <t>D</t>
        </is>
      </c>
      <c r="Y261" s="82" t="inlineStr">
        <is>
          <t>SUR</t>
        </is>
      </c>
      <c r="Z261" s="106" t="n">
        <v>50</v>
      </c>
      <c r="AA261" s="106" t="n"/>
      <c r="AB261" s="106" t="n"/>
      <c r="AC261" s="76">
        <f>CONCATENATE(S262," ",T262,U262," ",V262," ",W262," ",X262," ",Y262," ",Z262," ",AA262," ",AB262)</f>
        <v/>
      </c>
      <c r="AD261" s="106" t="n"/>
      <c r="AE261" s="106" t="n"/>
      <c r="AF261" s="106" t="n"/>
      <c r="AG261" s="106" t="n"/>
      <c r="AH261" s="82" t="inlineStr">
        <is>
          <t>RESIDUOS SOLIDOS</t>
        </is>
      </c>
      <c r="AI261" s="82" t="inlineStr">
        <is>
          <t xml:space="preserve">Acumulación de escombros en el espacio publico </t>
        </is>
      </c>
      <c r="AJ261" s="112" t="inlineStr">
        <is>
          <t>Alto de Misael</t>
        </is>
      </c>
      <c r="AK261" s="201">
        <f>VLOOKUP(AJ262,Hoja5!$H$1:$I$46,2,FALSE)</f>
        <v/>
      </c>
      <c r="AL261" s="92" t="n">
        <v>46098</v>
      </c>
      <c r="AM261" s="92" t="n">
        <v>46106</v>
      </c>
      <c r="AN261" s="101">
        <f>+AM262-AL262</f>
        <v/>
      </c>
      <c r="AO261" s="100" t="n">
        <v>46106</v>
      </c>
      <c r="AP261" s="101" t="inlineStr">
        <is>
          <t>Auto de archivo</t>
        </is>
      </c>
      <c r="AQ261" s="101" t="inlineStr">
        <is>
          <t>Juan Carlos Sánchez Vargas</t>
        </is>
      </c>
      <c r="AR261" s="227" t="n"/>
      <c r="AS261" s="119" t="n"/>
      <c r="AT261" s="124" t="inlineStr">
        <is>
          <t>Archivado</t>
        </is>
      </c>
      <c r="AU261" s="101" t="inlineStr">
        <is>
          <t>Jenifer Zapata Castro</t>
        </is>
      </c>
      <c r="AV261" s="82" t="n"/>
      <c r="AW261" s="102">
        <f>IF(OR(AND(TODAY()-AL262&lt;10,AV262="PQRS"),AND(TODAY()-AO262&lt;90,AV262="Persuasivo")),1,IF(AND(10&lt;=TODAY()-AL262,TODAY()-AL262&lt;15,AV262="PQRS"),2,IF(OR(AND(15&lt;=TODAY()-AL262,AV262="PQRS"),AND(90&lt;=TODAY()-AO262,AV262="Persuasivo")),3,"")))</f>
        <v/>
      </c>
      <c r="AX261" s="96" t="n"/>
      <c r="AY261" s="239">
        <f>IF(AU262=BA262,AY262,AY262&amp;" → "&amp;TEXT(AZ262,"dd/mm/aaaa")&amp;".- "&amp;AU262)</f>
        <v/>
      </c>
      <c r="AZ261" s="237">
        <f>IF(AU262=BA262,AZ262,NOW())</f>
        <v/>
      </c>
      <c r="BA261" s="242">
        <f>IF(AU262=BA262,BA262,AU262)</f>
        <v/>
      </c>
      <c r="BB261" s="245">
        <f>IF(AT262=BD262,BB262,BB262&amp;" → "&amp;TEXT(BC262,"dd/mm/aaaa")&amp;".- "&amp;AT262)</f>
        <v/>
      </c>
      <c r="BC261" s="247">
        <f>IF(AX262=BD262,BC262,NOW())</f>
        <v/>
      </c>
      <c r="BD261" s="246">
        <f>IF(AT262=BD262,BD262,AT262)</f>
        <v/>
      </c>
    </row>
    <row r="262">
      <c r="A262" s="82" t="inlineStr">
        <is>
          <t>0262-2026</t>
        </is>
      </c>
      <c r="B262" s="99" t="n">
        <v>18097</v>
      </c>
      <c r="C262" s="124" t="inlineStr">
        <is>
          <t>Anonimo</t>
        </is>
      </c>
      <c r="D262" s="106" t="n"/>
      <c r="E262" s="106" t="n"/>
      <c r="F262" s="82" t="n"/>
      <c r="G262" s="82" t="n"/>
      <c r="H262" s="106" t="n"/>
      <c r="I262" s="82" t="n"/>
      <c r="J262" s="82" t="n"/>
      <c r="K262" s="106" t="n"/>
      <c r="L262" s="106" t="n"/>
      <c r="M262" s="106" t="n"/>
      <c r="N262" s="76">
        <f>CONCATENATE(D263," ",E263," ",F263," ",G263," ",H263," ",I263, " ",J263, " ",K263," ",L263," ",M263)</f>
        <v/>
      </c>
      <c r="O262" s="106" t="n"/>
      <c r="P262" s="106" t="n"/>
      <c r="Q262" s="106" t="n"/>
      <c r="R262" s="110" t="inlineStr">
        <is>
          <t xml:space="preserve">Por determinar </t>
        </is>
      </c>
      <c r="S262" s="126" t="n"/>
      <c r="T262" s="128" t="n"/>
      <c r="U262" s="127" t="n"/>
      <c r="V262" s="127" t="n"/>
      <c r="W262" s="128" t="n"/>
      <c r="X262" s="127" t="n"/>
      <c r="Y262" s="127" t="n"/>
      <c r="Z262" s="128" t="n"/>
      <c r="AA262" s="128" t="n"/>
      <c r="AB262" s="128" t="n"/>
      <c r="AC262" s="76">
        <f>CONCATENATE(S263," ",T263,U263," ",V263," ",W263," ",X263," ",Y263," ",Z263," ",AA263," ",AB263)</f>
        <v/>
      </c>
      <c r="AD262" s="106" t="n"/>
      <c r="AE262" s="106" t="n"/>
      <c r="AF262" s="106" t="n"/>
      <c r="AG262" s="106" t="n"/>
      <c r="AH262" s="82" t="inlineStr">
        <is>
          <t>RESIDUOS SOLIDOS</t>
        </is>
      </c>
      <c r="AI262" s="82" t="inlineStr">
        <is>
          <t xml:space="preserve">Acumulación de escombros en el espacio publico </t>
        </is>
      </c>
      <c r="AJ262" s="112" t="inlineStr">
        <is>
          <t>El Chingui</t>
        </is>
      </c>
      <c r="AK262" s="201">
        <f>VLOOKUP(AJ263,Hoja5!$H$1:$I$46,2,FALSE)</f>
        <v/>
      </c>
      <c r="AL262" s="92" t="n">
        <v>46098</v>
      </c>
      <c r="AM262" s="92" t="n">
        <v>46105</v>
      </c>
      <c r="AN262" s="101">
        <f>+AM263-AL263</f>
        <v/>
      </c>
      <c r="AO262" s="100" t="n">
        <v>46105</v>
      </c>
      <c r="AP262" s="101" t="inlineStr">
        <is>
          <t>Auto de archivo</t>
        </is>
      </c>
      <c r="AQ262" s="101" t="inlineStr">
        <is>
          <t>Juan Carlos Sánchez Vargas</t>
        </is>
      </c>
      <c r="AR262" s="227" t="n"/>
      <c r="AS262" s="119" t="n"/>
      <c r="AT262" s="124" t="inlineStr">
        <is>
          <t>Archivado</t>
        </is>
      </c>
      <c r="AU262" s="101" t="inlineStr">
        <is>
          <t>Jenifer Zapata Castro</t>
        </is>
      </c>
      <c r="AV262" s="82" t="n"/>
      <c r="AW262" s="102">
        <f>IF(OR(AND(TODAY()-AL263&lt;10,AV263="PQRS"),AND(TODAY()-AO263&lt;90,AV263="Persuasivo")),1,IF(AND(10&lt;=TODAY()-AL263,TODAY()-AL263&lt;15,AV263="PQRS"),2,IF(OR(AND(15&lt;=TODAY()-AL263,AV263="PQRS"),AND(90&lt;=TODAY()-AO263,AV263="Persuasivo")),3,"")))</f>
        <v/>
      </c>
      <c r="AX262" s="96" t="inlineStr">
        <is>
          <t>Amigos del Barrio</t>
        </is>
      </c>
      <c r="AY262" s="239">
        <f>IF(AU263=BA263,AY263,AY263&amp;" → "&amp;TEXT(AZ263,"dd/mm/aaaa")&amp;".- "&amp;AU263)</f>
        <v/>
      </c>
      <c r="AZ262" s="237">
        <f>IF(AU263=BA263,AZ263,NOW())</f>
        <v/>
      </c>
      <c r="BA262" s="242">
        <f>IF(AU263=BA263,BA263,AU263)</f>
        <v/>
      </c>
      <c r="BB262" s="245">
        <f>IF(AT263=BD263,BB263,BB263&amp;" → "&amp;TEXT(BC263,"dd/mm/aaaa")&amp;".- "&amp;AT263)</f>
        <v/>
      </c>
      <c r="BC262" s="247">
        <f>IF(AX263=BD263,BC263,NOW())</f>
        <v/>
      </c>
      <c r="BD262" s="246">
        <f>IF(AT263=BD263,BD263,AT263)</f>
        <v/>
      </c>
    </row>
    <row r="263">
      <c r="A263" s="82" t="inlineStr">
        <is>
          <t>0263-2026</t>
        </is>
      </c>
      <c r="B263" s="99" t="n">
        <v>17507</v>
      </c>
      <c r="C263" s="124" t="inlineStr">
        <is>
          <t>Anonimo</t>
        </is>
      </c>
      <c r="D263" s="106" t="n"/>
      <c r="E263" s="106" t="n"/>
      <c r="F263" s="82" t="n"/>
      <c r="G263" s="82" t="n"/>
      <c r="H263" s="106" t="n"/>
      <c r="I263" s="82" t="n"/>
      <c r="J263" s="82" t="n"/>
      <c r="K263" s="106" t="n"/>
      <c r="L263" s="106" t="n"/>
      <c r="M263" s="106" t="n"/>
      <c r="N263" s="76">
        <f>CONCATENATE(D264," ",E264," ",F264," ",G264," ",H264," ",I264, " ",J264, " ",K264," ",L264," ",M264)</f>
        <v/>
      </c>
      <c r="O263" s="106" t="n"/>
      <c r="P263" s="106" t="n"/>
      <c r="Q263" s="106" t="n"/>
      <c r="R263" s="106" t="inlineStr">
        <is>
          <t>Por determinar</t>
        </is>
      </c>
      <c r="S263" s="126" t="n"/>
      <c r="T263" s="128" t="n"/>
      <c r="U263" s="127" t="n"/>
      <c r="V263" s="127" t="n"/>
      <c r="W263" s="128" t="n"/>
      <c r="X263" s="127" t="n"/>
      <c r="Y263" s="127" t="n"/>
      <c r="Z263" s="128" t="n"/>
      <c r="AA263" s="128" t="n"/>
      <c r="AB263" s="128" t="n"/>
      <c r="AC263" s="76">
        <f>CONCATENATE(S264," ",T264,U264," ",V264," ",W264," ",X264," ",Y264," ",Z264," ",AA264," ",AB264)</f>
        <v/>
      </c>
      <c r="AD263" s="106" t="n"/>
      <c r="AE263" s="106" t="n"/>
      <c r="AF263" s="106" t="n"/>
      <c r="AG263" s="106" t="n"/>
      <c r="AH263" s="82" t="inlineStr">
        <is>
          <t>RESIDUOS SOLIDOS</t>
        </is>
      </c>
      <c r="AI263" s="82" t="inlineStr">
        <is>
          <t>Disposición inadecuada de residuos sólidos en horas, dias y lugares no autorizados</t>
        </is>
      </c>
      <c r="AJ263" s="112" t="inlineStr">
        <is>
          <t>El Dorado</t>
        </is>
      </c>
      <c r="AK263" s="201">
        <f>VLOOKUP(AJ264,Hoja5!$H$1:$I$46,2,FALSE)</f>
        <v/>
      </c>
      <c r="AL263" s="92" t="n">
        <v>46097</v>
      </c>
      <c r="AM263" s="92" t="n">
        <v>46104</v>
      </c>
      <c r="AN263" s="101">
        <f>+AM264-AL264</f>
        <v/>
      </c>
      <c r="AO263" s="100" t="n">
        <v>46105</v>
      </c>
      <c r="AP263" s="101" t="inlineStr">
        <is>
          <t>Auto de archivo</t>
        </is>
      </c>
      <c r="AQ263" s="101" t="inlineStr">
        <is>
          <t>Juan Carlos Sánchez Vargas</t>
        </is>
      </c>
      <c r="AR263" s="227" t="n"/>
      <c r="AS263" s="119" t="n"/>
      <c r="AT263" s="124" t="inlineStr">
        <is>
          <t>Archivado</t>
        </is>
      </c>
      <c r="AU263" s="276" t="inlineStr">
        <is>
          <t>Jenifer Zapata Castro</t>
        </is>
      </c>
      <c r="AV263" s="82" t="n"/>
      <c r="AW263" s="102">
        <f>IF(OR(AND(TODAY()-AL264&lt;10,AV264="PQRS"),AND(TODAY()-AO264&lt;90,AV264="Persuasivo")),1,IF(AND(10&lt;=TODAY()-AL264,TODAY()-AL264&lt;15,AV264="PQRS"),2,IF(OR(AND(15&lt;=TODAY()-AL264,AV264="PQRS"),AND(90&lt;=TODAY()-AO264,AV264="Persuasivo")),3,"")))</f>
        <v/>
      </c>
      <c r="AX263" s="96" t="n"/>
      <c r="AY263" s="239">
        <f>IF(AU264=BA264,AY264,AY264&amp;" → "&amp;TEXT(AZ264,"dd/mm/aaaa")&amp;".- "&amp;AU264)</f>
        <v/>
      </c>
      <c r="AZ263" s="237">
        <f>IF(AU264=BA264,AZ264,NOW())</f>
        <v/>
      </c>
      <c r="BA263" s="242">
        <f>IF(AU264=BA264,BA264,AU264)</f>
        <v/>
      </c>
      <c r="BB263" s="245">
        <f>IF(AT264=BD264,BB264,BB264&amp;" → "&amp;TEXT(BC264,"dd/mm/aaaa")&amp;".- "&amp;AT264)</f>
        <v/>
      </c>
      <c r="BC263" s="247">
        <f>IF(AX264=BD264,BC264,NOW())</f>
        <v/>
      </c>
      <c r="BD263" s="246">
        <f>IF(AT264=BD264,BD264,AT264)</f>
        <v/>
      </c>
    </row>
    <row r="264">
      <c r="A264" s="82" t="inlineStr">
        <is>
          <t>0264-2026</t>
        </is>
      </c>
      <c r="B264" s="99" t="n">
        <v>18160</v>
      </c>
      <c r="C264" s="124" t="inlineStr">
        <is>
          <t xml:space="preserve">Beatriz Elena Ramirez </t>
        </is>
      </c>
      <c r="D264" s="106" t="inlineStr">
        <is>
          <t>KR</t>
        </is>
      </c>
      <c r="E264" s="106" t="n">
        <v>25</v>
      </c>
      <c r="F264" s="82" t="n"/>
      <c r="G264" s="82" t="n"/>
      <c r="H264" s="106" t="n">
        <v>39</v>
      </c>
      <c r="I264" s="82" t="n"/>
      <c r="J264" s="82" t="inlineStr">
        <is>
          <t>SUR</t>
        </is>
      </c>
      <c r="K264" s="106" t="n">
        <v>52</v>
      </c>
      <c r="L264" s="111" t="n"/>
      <c r="M264" s="106" t="n">
        <v>116</v>
      </c>
      <c r="N264" s="76">
        <f>CONCATENATE(D265," ",E265," ",F265," ",G265," ",H265," ",I265, " ",J265, " ",K265," ",L265," ",M265)</f>
        <v/>
      </c>
      <c r="O264" s="106" t="n"/>
      <c r="P264" s="106" t="n"/>
      <c r="Q264" s="106" t="n"/>
      <c r="R264" s="106" t="inlineStr">
        <is>
          <t>Por determinar</t>
        </is>
      </c>
      <c r="S264" s="106" t="n"/>
      <c r="T264" s="106" t="n"/>
      <c r="U264" s="82" t="n"/>
      <c r="V264" s="82" t="n"/>
      <c r="W264" s="106" t="n"/>
      <c r="X264" s="82" t="n"/>
      <c r="Y264" s="82" t="n"/>
      <c r="Z264" s="106" t="n"/>
      <c r="AA264" s="111" t="n"/>
      <c r="AB264" s="128" t="n"/>
      <c r="AC264" s="76">
        <f>CONCATENATE(S265," ",T265,U265," ",V265," ",W265," ",X265," ",Y265," ",Z265," ",AA265," ",AB265)</f>
        <v/>
      </c>
      <c r="AD264" s="106" t="n"/>
      <c r="AE264" s="106" t="n"/>
      <c r="AF264" s="106" t="n"/>
      <c r="AG264" s="106" t="n"/>
      <c r="AH264" s="82" t="inlineStr">
        <is>
          <t>HÍDRICO</t>
        </is>
      </c>
      <c r="AI264" s="82" t="inlineStr">
        <is>
          <t>Descarga inadecuada de aguas residuales o sin cumplimiento de requisitos</t>
        </is>
      </c>
      <c r="AJ264" s="112" t="inlineStr">
        <is>
          <t>El Chingui</t>
        </is>
      </c>
      <c r="AK264" s="201">
        <f>VLOOKUP(AJ265,Hoja5!$H$1:$I$46,2,FALSE)</f>
        <v/>
      </c>
      <c r="AL264" s="110" t="n">
        <v>46099</v>
      </c>
      <c r="AM264" s="92" t="n"/>
      <c r="AN264" s="101">
        <f>+AM265-AL265</f>
        <v/>
      </c>
      <c r="AO264" s="100" t="n"/>
      <c r="AP264" s="101" t="n"/>
      <c r="AQ264" s="101" t="n"/>
      <c r="AR264" s="227" t="n"/>
      <c r="AS264" s="119" t="n"/>
      <c r="AT264" s="124" t="inlineStr">
        <is>
          <t>Visitas patrulleros</t>
        </is>
      </c>
      <c r="AU264" s="101" t="inlineStr">
        <is>
          <t>Olver Puerta Garcia</t>
        </is>
      </c>
      <c r="AV264" s="82" t="n"/>
      <c r="AW264" s="102">
        <f>IF(OR(AND(TODAY()-AL265&lt;10,AV265="PQRS"),AND(TODAY()-AO265&lt;90,AV265="Persuasivo")),1,IF(AND(10&lt;=TODAY()-AL265,TODAY()-AL265&lt;15,AV265="PQRS"),2,IF(OR(AND(15&lt;=TODAY()-AL265,AV265="PQRS"),AND(90&lt;=TODAY()-AO265,AV265="Persuasivo")),3,"")))</f>
        <v/>
      </c>
      <c r="AX264" s="96" t="inlineStr">
        <is>
          <t xml:space="preserve">entre el interior 112 y 116 esta el MH OBSTRUIDO </t>
        </is>
      </c>
      <c r="AY264" s="239">
        <f>IF(AU265=BA265,AY265,AY265&amp;" → "&amp;TEXT(AZ265,"dd/mm/aaaa")&amp;".- "&amp;AU265)</f>
        <v/>
      </c>
      <c r="AZ264" s="237">
        <f>IF(AU265=BA265,AZ265,NOW())</f>
        <v/>
      </c>
      <c r="BA264" s="242">
        <f>IF(AU265=BA265,BA265,AU265)</f>
        <v/>
      </c>
      <c r="BB264" s="245">
        <f>IF(AT265=BD265,BB265,BB265&amp;" → "&amp;TEXT(BC265,"dd/mm/aaaa")&amp;".- "&amp;AT265)</f>
        <v/>
      </c>
      <c r="BC264" s="247">
        <f>IF(AX265=BD265,BC265,NOW())</f>
        <v/>
      </c>
      <c r="BD264" s="246">
        <f>IF(AT265=BD265,BD265,AT265)</f>
        <v/>
      </c>
    </row>
    <row r="265">
      <c r="A265" s="82" t="inlineStr">
        <is>
          <t>0265-2026</t>
        </is>
      </c>
      <c r="B265" s="99" t="n">
        <v>18167</v>
      </c>
      <c r="C265" s="105" t="inlineStr">
        <is>
          <t>Comunidad</t>
        </is>
      </c>
      <c r="D265" s="106" t="n"/>
      <c r="E265" s="106" t="n"/>
      <c r="F265" s="82" t="n"/>
      <c r="G265" s="82" t="n"/>
      <c r="H265" s="106" t="n"/>
      <c r="I265" s="82" t="n"/>
      <c r="J265" s="82" t="n"/>
      <c r="K265" s="106" t="n"/>
      <c r="L265" s="106" t="n"/>
      <c r="M265" s="106" t="n"/>
      <c r="N265" s="76">
        <f>CONCATENATE(D266," ",E266," ",F266," ",G266," ",H266," ",I266, " ",J266, " ",K266," ",L266," ",M266)</f>
        <v/>
      </c>
      <c r="O265" s="106" t="n"/>
      <c r="P265" s="106" t="n"/>
      <c r="Q265" s="106" t="n"/>
      <c r="R265" s="106" t="inlineStr">
        <is>
          <t>Por determinar</t>
        </is>
      </c>
      <c r="S265" s="126" t="inlineStr">
        <is>
          <t>KR</t>
        </is>
      </c>
      <c r="T265" s="128" t="n">
        <v>43</v>
      </c>
      <c r="U265" s="127" t="inlineStr">
        <is>
          <t>B</t>
        </is>
      </c>
      <c r="V265" s="127" t="inlineStr">
        <is>
          <t>SUR</t>
        </is>
      </c>
      <c r="W265" s="128" t="n">
        <v>35</v>
      </c>
      <c r="X265" s="127" t="n"/>
      <c r="Y265" s="127" t="n"/>
      <c r="Z265" s="128" t="n">
        <v>15</v>
      </c>
      <c r="AA265" s="128" t="n"/>
      <c r="AB265" s="128" t="n"/>
      <c r="AC265" s="76">
        <f>CONCATENATE(S266," ",T266,U266," ",V266," ",W266," ",X266," ",Y266," ",Z266," ",AA266," ",AB266)</f>
        <v/>
      </c>
      <c r="AD265" s="106" t="n"/>
      <c r="AE265" s="106" t="n"/>
      <c r="AF265" s="106" t="n"/>
      <c r="AG265" s="106" t="n"/>
      <c r="AH265" s="82" t="inlineStr">
        <is>
          <t>FLORA</t>
        </is>
      </c>
      <c r="AI265" s="82" t="inlineStr">
        <is>
          <t xml:space="preserve">Aprovechamiento forestal sin permisos </t>
        </is>
      </c>
      <c r="AJ265" s="112" t="inlineStr">
        <is>
          <t>Bucarest</t>
        </is>
      </c>
      <c r="AK265" s="201">
        <f>VLOOKUP(AJ266,Hoja5!$H$1:$I$46,2,FALSE)</f>
        <v/>
      </c>
      <c r="AL265" s="110" t="n">
        <v>46099</v>
      </c>
      <c r="AM265" s="92" t="n">
        <v>46098</v>
      </c>
      <c r="AN265" s="101">
        <f>+AM266-AL266</f>
        <v/>
      </c>
      <c r="AO265" s="100" t="n"/>
      <c r="AP265" s="101" t="inlineStr">
        <is>
          <t>Auto de archivo</t>
        </is>
      </c>
      <c r="AQ265" s="101" t="inlineStr">
        <is>
          <t>Juan Carlos Sánchez Vargas</t>
        </is>
      </c>
      <c r="AR265" s="227" t="n"/>
      <c r="AS265" s="119" t="n"/>
      <c r="AT265" s="124" t="inlineStr">
        <is>
          <t>Archivado</t>
        </is>
      </c>
      <c r="AU265" s="101" t="inlineStr">
        <is>
          <t>Jenifer Zapata Castro</t>
        </is>
      </c>
      <c r="AV265" s="82" t="n"/>
      <c r="AW265" s="102">
        <f>IF(OR(AND(TODAY()-AL266&lt;10,AV266="PQRS"),AND(TODAY()-AO266&lt;90,AV266="Persuasivo")),1,IF(AND(10&lt;=TODAY()-AL266,TODAY()-AL266&lt;15,AV266="PQRS"),2,IF(OR(AND(15&lt;=TODAY()-AL266,AV266="PQRS"),AND(90&lt;=TODAY()-AO266,AV266="Persuasivo")),3,"")))</f>
        <v/>
      </c>
      <c r="AX265" s="96" t="n"/>
      <c r="AY265" s="239">
        <f>IF(AU266=BA266,AY266,AY266&amp;" → "&amp;TEXT(AZ266,"dd/mm/aaaa")&amp;".- "&amp;AU266)</f>
        <v/>
      </c>
      <c r="AZ265" s="237">
        <f>IF(AU266=BA266,AZ266,NOW())</f>
        <v/>
      </c>
      <c r="BA265" s="242">
        <f>IF(AU266=BA266,BA266,AU266)</f>
        <v/>
      </c>
      <c r="BB265" s="245">
        <f>IF(AT266=BD266,BB266,BB266&amp;" → "&amp;TEXT(BC266,"dd/mm/aaaa")&amp;".- "&amp;AT266)</f>
        <v/>
      </c>
      <c r="BC265" s="247">
        <f>IF(AX266=BD266,BC266,NOW())</f>
        <v/>
      </c>
      <c r="BD265" s="246">
        <f>IF(AT266=BD266,BD266,AT266)</f>
        <v/>
      </c>
    </row>
    <row r="266" customFormat="1" s="121">
      <c r="A266" s="82" t="inlineStr">
        <is>
          <t>0266-2026</t>
        </is>
      </c>
      <c r="B266" s="99" t="n">
        <v>2228</v>
      </c>
      <c r="C266" s="105" t="inlineStr">
        <is>
          <t>Yesenia Mesa Arango</t>
        </is>
      </c>
      <c r="D266" s="106" t="inlineStr">
        <is>
          <t>KR</t>
        </is>
      </c>
      <c r="E266" s="106" t="n">
        <v>24</v>
      </c>
      <c r="F266" s="82" t="inlineStr">
        <is>
          <t>EE</t>
        </is>
      </c>
      <c r="G266" s="82" t="n"/>
      <c r="H266" s="106" t="n">
        <v>39</v>
      </c>
      <c r="I266" s="82" t="inlineStr">
        <is>
          <t>A</t>
        </is>
      </c>
      <c r="J266" s="82" t="n"/>
      <c r="K266" s="106" t="n"/>
      <c r="L266" s="106" t="n"/>
      <c r="M266" s="106" t="n"/>
      <c r="N266" s="76">
        <f>CONCATENATE(D267," ",E267," ",F267," ",G267," ",H267," ",I267, " ",J267, " ",K267," ",L267," ",M267)</f>
        <v/>
      </c>
      <c r="O266" s="106" t="n"/>
      <c r="P266" s="106" t="n">
        <v>3012099956</v>
      </c>
      <c r="Q266" s="106" t="n"/>
      <c r="R266" s="106" t="inlineStr">
        <is>
          <t>Por determinar</t>
        </is>
      </c>
      <c r="S266" s="126" t="n"/>
      <c r="T266" s="128" t="n"/>
      <c r="U266" s="127" t="n"/>
      <c r="V266" s="127" t="n"/>
      <c r="W266" s="128" t="n"/>
      <c r="X266" s="127" t="n"/>
      <c r="Y266" s="127" t="n"/>
      <c r="Z266" s="128" t="n"/>
      <c r="AA266" s="128" t="n"/>
      <c r="AB266" s="128" t="n"/>
      <c r="AC266" s="76">
        <f>CONCATENATE(S267," ",T267,U267," ",V267," ",W267," ",X267," ",Y267," ",Z267," ",AA267," ",AB267)</f>
        <v/>
      </c>
      <c r="AD266" s="106" t="n"/>
      <c r="AE266" s="106" t="n"/>
      <c r="AF266" s="106" t="n"/>
      <c r="AG266" s="106" t="n"/>
      <c r="AH266" s="82" t="inlineStr">
        <is>
          <t>FAUNA DOMÉSTICA</t>
        </is>
      </c>
      <c r="AI266" s="82" t="inlineStr">
        <is>
          <t>Presunto maltrato animal</t>
        </is>
      </c>
      <c r="AJ266" s="112" t="inlineStr">
        <is>
          <t>El Chingui</t>
        </is>
      </c>
      <c r="AK266" s="201">
        <f>VLOOKUP(AJ267,Hoja5!$H$1:$I$46,2,FALSE)</f>
        <v/>
      </c>
      <c r="AL266" s="110" t="n">
        <v>46073</v>
      </c>
      <c r="AM266" s="92" t="n">
        <v>46083</v>
      </c>
      <c r="AN266" s="101">
        <f>+AM267-AL267</f>
        <v/>
      </c>
      <c r="AO266" s="100" t="n">
        <v>46139</v>
      </c>
      <c r="AP266" s="101" t="inlineStr">
        <is>
          <t>Auto de archivo</t>
        </is>
      </c>
      <c r="AQ266" s="101" t="inlineStr">
        <is>
          <t>Juan Carlos Sánchez Vargas</t>
        </is>
      </c>
      <c r="AR266" s="227" t="n"/>
      <c r="AS266" s="119" t="n"/>
      <c r="AT266" s="124" t="inlineStr">
        <is>
          <t>Archivado</t>
        </is>
      </c>
      <c r="AU266" s="101" t="inlineStr">
        <is>
          <t>Jenifer Zapata Castro</t>
        </is>
      </c>
      <c r="AV266" s="82" t="n"/>
      <c r="AW266" s="102">
        <f>IF(OR(AND(TODAY()-AL267&lt;10,AV267="PQRS"),AND(TODAY()-AO267&lt;90,AV267="Persuasivo")),1,IF(AND(10&lt;=TODAY()-AL267,TODAY()-AL267&lt;15,AV267="PQRS"),2,IF(OR(AND(15&lt;=TODAY()-AL267,AV267="PQRS"),AND(90&lt;=TODAY()-AO267,AV267="Persuasivo")),3,"")))</f>
        <v/>
      </c>
      <c r="AX266" s="96" t="n"/>
      <c r="AY266" s="239">
        <f>IF(AU267=BA267,AY267,AY267&amp;" → "&amp;TEXT(AZ267,"dd/mm/aaaa")&amp;".- "&amp;AU267)</f>
        <v/>
      </c>
      <c r="AZ266" s="237">
        <f>IF(AU267=BA267,AZ267,NOW())</f>
        <v/>
      </c>
      <c r="BA266" s="242">
        <f>IF(AU267=BA267,BA267,AU267)</f>
        <v/>
      </c>
      <c r="BB266" s="245">
        <f>IF(AT267=BD267,BB267,BB267&amp;" → "&amp;TEXT(BC267,"dd/mm/aaaa")&amp;".- "&amp;AT267)</f>
        <v/>
      </c>
      <c r="BC266" s="247">
        <f>IF(AX267=BD267,BC267,NOW())</f>
        <v/>
      </c>
      <c r="BD266" s="246">
        <f>IF(AT267=BD267,BD267,AT267)</f>
        <v/>
      </c>
    </row>
    <row r="267" customFormat="1" s="121">
      <c r="A267" s="82" t="inlineStr">
        <is>
          <t>0267-2026</t>
        </is>
      </c>
      <c r="B267" s="99" t="n">
        <v>15709</v>
      </c>
      <c r="C267" s="105" t="inlineStr">
        <is>
          <t>Marta Henao Valencia</t>
        </is>
      </c>
      <c r="D267" s="106" t="inlineStr">
        <is>
          <t>DG</t>
        </is>
      </c>
      <c r="E267" s="106" t="n">
        <v>31</v>
      </c>
      <c r="F267" s="82" t="inlineStr">
        <is>
          <t>C</t>
        </is>
      </c>
      <c r="G267" s="82" t="n"/>
      <c r="H267" s="106" t="n">
        <v>32</v>
      </c>
      <c r="I267" s="82" t="inlineStr">
        <is>
          <t>A</t>
        </is>
      </c>
      <c r="J267" s="82" t="inlineStr">
        <is>
          <t>SUR</t>
        </is>
      </c>
      <c r="K267" s="106" t="n">
        <v>58</v>
      </c>
      <c r="L267" s="106" t="n"/>
      <c r="M267" s="106" t="n"/>
      <c r="N267" s="76">
        <f>CONCATENATE(D268," ",E268," ",F268," ",G268," ",H268," ",I268, " ",J268, " ",K268," ",L268," ",M268)</f>
        <v/>
      </c>
      <c r="O267" s="106" t="n">
        <v>42875700</v>
      </c>
      <c r="P267" s="106" t="n">
        <v>3052342730</v>
      </c>
      <c r="Q267" s="106" t="n"/>
      <c r="R267" s="106" t="inlineStr">
        <is>
          <t>Por determinar</t>
        </is>
      </c>
      <c r="S267" s="106" t="inlineStr">
        <is>
          <t>DG</t>
        </is>
      </c>
      <c r="T267" s="106" t="n">
        <v>31</v>
      </c>
      <c r="U267" s="82" t="inlineStr">
        <is>
          <t>C</t>
        </is>
      </c>
      <c r="V267" s="82" t="n"/>
      <c r="W267" s="106" t="n">
        <v>32</v>
      </c>
      <c r="X267" s="82" t="inlineStr">
        <is>
          <t>A</t>
        </is>
      </c>
      <c r="Y267" s="82" t="inlineStr">
        <is>
          <t>SUR</t>
        </is>
      </c>
      <c r="Z267" s="106" t="n">
        <v>58</v>
      </c>
      <c r="AA267" s="106" t="n"/>
      <c r="AB267" s="106" t="n"/>
      <c r="AC267" s="76">
        <f>CONCATENATE(S268," ",T268," ",U268," ",V268," ",W268," ",X268, " ",Y268, " ",Z268," ",AA268," ",AB268)</f>
        <v/>
      </c>
      <c r="AD267" s="106" t="n"/>
      <c r="AE267" s="106" t="n"/>
      <c r="AF267" s="106" t="n"/>
      <c r="AG267" s="106" t="n"/>
      <c r="AH267" s="82" t="inlineStr">
        <is>
          <t>RESIDUOS SOLIDOS</t>
        </is>
      </c>
      <c r="AI267" s="82" t="inlineStr">
        <is>
          <t>Disposición inadecuada de residuos sólidos en horas, dias y lugares no autorizados</t>
        </is>
      </c>
      <c r="AJ267" s="112" t="inlineStr">
        <is>
          <t>Las Flores</t>
        </is>
      </c>
      <c r="AK267" s="201">
        <f>VLOOKUP(AJ268,Hoja5!$H$1:$I$46,2,FALSE)</f>
        <v/>
      </c>
      <c r="AL267" s="110" t="n">
        <v>46090</v>
      </c>
      <c r="AM267" s="92" t="n"/>
      <c r="AN267" s="101">
        <f>+AM268-AL268</f>
        <v/>
      </c>
      <c r="AO267" s="100" t="n"/>
      <c r="AP267" s="101" t="n"/>
      <c r="AQ267" s="101" t="n"/>
      <c r="AR267" s="227" t="n"/>
      <c r="AS267" s="119" t="n"/>
      <c r="AT267" s="124" t="inlineStr">
        <is>
          <t>Visitas patrulleros</t>
        </is>
      </c>
      <c r="AU267" s="101" t="inlineStr">
        <is>
          <t>Olver Puerta Garcia</t>
        </is>
      </c>
      <c r="AV267" s="82" t="n"/>
      <c r="AW267" s="102">
        <f>IF(OR(AND(TODAY()-AL268&lt;10,AV268="PQRS"),AND(TODAY()-AO268&lt;90,AV268="Persuasivo")),1,IF(AND(10&lt;=TODAY()-AL268,TODAY()-AL268&lt;15,AV268="PQRS"),2,IF(OR(AND(15&lt;=TODAY()-AL268,AV268="PQRS"),AND(90&lt;=TODAY()-AO268,AV268="Persuasivo")),3,"")))</f>
        <v/>
      </c>
      <c r="AX267" s="96" t="n"/>
      <c r="AY267" s="239">
        <f>IF(AU268=BA268,AY268,AY268&amp;" → "&amp;TEXT(AZ268,"dd/mm/aaaa")&amp;".- "&amp;AU268)</f>
        <v/>
      </c>
      <c r="AZ267" s="237">
        <f>IF(AU268=BA268,AZ268,NOW())</f>
        <v/>
      </c>
      <c r="BA267" s="242">
        <f>IF(AU268=BA268,BA268,AU268)</f>
        <v/>
      </c>
      <c r="BB267" s="245">
        <f>IF(AT268=BD268,BB268,BB268&amp;" → "&amp;TEXT(BC268,"dd/mm/aaaa")&amp;".- "&amp;AT268)</f>
        <v/>
      </c>
      <c r="BC267" s="247">
        <f>IF(AX268=BD268,BC268,NOW())</f>
        <v/>
      </c>
      <c r="BD267" s="246">
        <f>IF(AT268=BD268,BD268,AT268)</f>
        <v/>
      </c>
    </row>
    <row r="268" customFormat="1" s="121">
      <c r="A268" s="82" t="inlineStr">
        <is>
          <t>0268-2026</t>
        </is>
      </c>
      <c r="B268" s="99" t="n">
        <v>17429</v>
      </c>
      <c r="C268" s="105" t="inlineStr">
        <is>
          <t>Comunidad</t>
        </is>
      </c>
      <c r="D268" s="106" t="n"/>
      <c r="E268" s="106" t="n"/>
      <c r="F268" s="82" t="n"/>
      <c r="G268" s="82" t="n"/>
      <c r="H268" s="106" t="n"/>
      <c r="I268" s="82" t="n"/>
      <c r="J268" s="82" t="n"/>
      <c r="K268" s="106" t="n"/>
      <c r="L268" s="106" t="n"/>
      <c r="M268" s="106" t="n"/>
      <c r="N268" s="76">
        <f>CONCATENATE(D269," ",E269," ",F269," ",G269," ",H269," ",I269, " ",J269, " ",K269," ",L269," ",M269)</f>
        <v/>
      </c>
      <c r="O268" s="106" t="n"/>
      <c r="P268" s="106" t="n"/>
      <c r="Q268" s="106" t="n"/>
      <c r="R268" s="106" t="inlineStr">
        <is>
          <t>Por determinar</t>
        </is>
      </c>
      <c r="S268" s="126" t="inlineStr">
        <is>
          <t>CL</t>
        </is>
      </c>
      <c r="T268" s="128" t="n">
        <v>46</v>
      </c>
      <c r="U268" s="127" t="inlineStr">
        <is>
          <t>E</t>
        </is>
      </c>
      <c r="V268" s="127" t="inlineStr">
        <is>
          <t>SUR</t>
        </is>
      </c>
      <c r="W268" s="128" t="n">
        <v>40</v>
      </c>
      <c r="X268" s="127" t="n"/>
      <c r="Y268" s="127" t="n"/>
      <c r="Z268" s="128" t="n">
        <v>25</v>
      </c>
      <c r="AA268" s="128" t="n"/>
      <c r="AB268" s="128" t="n"/>
      <c r="AC268" s="76">
        <f>CONCATENATE(S269," ",T269,U269," ",V269," ",W269," ",X269," ",Y269," ",Z269," ",AA269," ",AB269)</f>
        <v/>
      </c>
      <c r="AD268" s="106" t="n"/>
      <c r="AE268" s="106" t="n"/>
      <c r="AF268" s="106" t="n"/>
      <c r="AG268" s="106" t="n"/>
      <c r="AH268" s="82" t="inlineStr">
        <is>
          <t>FLORA</t>
        </is>
      </c>
      <c r="AI268" s="82" t="inlineStr">
        <is>
          <t>Afectación a individuos arboreos</t>
        </is>
      </c>
      <c r="AJ268" s="112" t="inlineStr">
        <is>
          <t>El Trianón</t>
        </is>
      </c>
      <c r="AK268" s="201">
        <f>VLOOKUP(AJ269,Hoja5!$H$1:$I$46,2,FALSE)</f>
        <v/>
      </c>
      <c r="AL268" s="110" t="n">
        <v>46097</v>
      </c>
      <c r="AM268" s="92" t="n">
        <v>46100</v>
      </c>
      <c r="AN268" s="101">
        <f>+AM269-AL269</f>
        <v/>
      </c>
      <c r="AO268" s="100" t="n">
        <v>46100</v>
      </c>
      <c r="AP268" s="82" t="inlineStr">
        <is>
          <t>Auto de archivo</t>
        </is>
      </c>
      <c r="AQ268" s="82" t="inlineStr">
        <is>
          <t>Juan Carlos Sánchez Vargas</t>
        </is>
      </c>
      <c r="AR268" s="227" t="n"/>
      <c r="AS268" s="119" t="n"/>
      <c r="AT268" s="124" t="inlineStr">
        <is>
          <t>Archivado</t>
        </is>
      </c>
      <c r="AU268" s="276" t="inlineStr">
        <is>
          <t>Jenifer Zapata Castro</t>
        </is>
      </c>
      <c r="AV268" s="82" t="n"/>
      <c r="AW268" s="102">
        <f>IF(OR(AND(TODAY()-AL269&lt;10,AV269="PQRS"),AND(TODAY()-AO269&lt;90,AV269="Persuasivo")),1,IF(AND(10&lt;=TODAY()-AL269,TODAY()-AL269&lt;15,AV269="PQRS"),2,IF(OR(AND(15&lt;=TODAY()-AL269,AV269="PQRS"),AND(90&lt;=TODAY()-AO269,AV269="Persuasivo")),3,"")))</f>
        <v/>
      </c>
      <c r="AX268" s="96" t="n"/>
      <c r="AY268" s="239">
        <f>IF(AU269=BA269,AY269,AY269&amp;" → "&amp;TEXT(AZ269,"dd/mm/aaaa")&amp;".- "&amp;AU269)</f>
        <v/>
      </c>
      <c r="AZ268" s="237">
        <f>IF(AU269=BA269,AZ269,NOW())</f>
        <v/>
      </c>
      <c r="BA268" s="242">
        <f>IF(AU269=BA269,BA269,AU269)</f>
        <v/>
      </c>
      <c r="BB268" s="245">
        <f>IF(AT269=BD269,BB269,BB269&amp;" → "&amp;TEXT(BC269,"dd/mm/aaaa")&amp;".- "&amp;AT269)</f>
        <v/>
      </c>
      <c r="BC268" s="247">
        <f>IF(AX269=BD269,BC269,NOW())</f>
        <v/>
      </c>
      <c r="BD268" s="246">
        <f>IF(AT269=BD269,BD269,AT269)</f>
        <v/>
      </c>
    </row>
    <row r="269" customFormat="1" s="121">
      <c r="A269" s="82" t="inlineStr">
        <is>
          <t>0269-2026</t>
        </is>
      </c>
      <c r="B269" s="99" t="n">
        <v>17623</v>
      </c>
      <c r="C269" s="105" t="inlineStr">
        <is>
          <t>Oficio Policia Nacional</t>
        </is>
      </c>
      <c r="D269" s="106" t="n"/>
      <c r="E269" s="106" t="n"/>
      <c r="F269" s="82" t="n"/>
      <c r="G269" s="82" t="n"/>
      <c r="H269" s="106" t="n"/>
      <c r="I269" s="82" t="n"/>
      <c r="J269" s="82" t="n"/>
      <c r="K269" s="106" t="n"/>
      <c r="L269" s="106" t="n"/>
      <c r="M269" s="106" t="n"/>
      <c r="N269" s="76">
        <f>CONCATENATE(D270," ",E270," ",F270," ",G270," ",H270," ",I270, " ",J270, " ",K270," ",L270," ",M270)</f>
        <v/>
      </c>
      <c r="O269" s="152" t="n"/>
      <c r="P269" s="106" t="n"/>
      <c r="Q269" s="106" t="n"/>
      <c r="R269" s="106" t="inlineStr">
        <is>
          <t>Isabela Echavarria Galeano</t>
        </is>
      </c>
      <c r="S269" s="126" t="inlineStr">
        <is>
          <t>TR</t>
        </is>
      </c>
      <c r="T269" s="128" t="n">
        <v>35</v>
      </c>
      <c r="U269" s="127" t="inlineStr">
        <is>
          <t>A</t>
        </is>
      </c>
      <c r="V269" s="127" t="inlineStr">
        <is>
          <t>SUR</t>
        </is>
      </c>
      <c r="W269" s="128" t="n">
        <v>32</v>
      </c>
      <c r="X269" s="127" t="n"/>
      <c r="Y269" s="127" t="n"/>
      <c r="Z269" s="128" t="n">
        <v>128</v>
      </c>
      <c r="AA269" s="128" t="n"/>
      <c r="AB269" s="128" t="n"/>
      <c r="AC269" s="76">
        <f>CONCATENATE(S270," ",T270,U270," ",V270," ",W270," ",X270," ",Y270," ",Z270," ",AA270," ",AB270)</f>
        <v/>
      </c>
      <c r="AD269" s="106" t="n">
        <v>1007420792</v>
      </c>
      <c r="AE269" s="106" t="n">
        <v>3045674033</v>
      </c>
      <c r="AF269" s="106" t="n"/>
      <c r="AG269" s="106" t="n"/>
      <c r="AH269" s="82" t="inlineStr">
        <is>
          <t>AIRE</t>
        </is>
      </c>
      <c r="AI269" s="82" t="inlineStr">
        <is>
          <t>Afectaciones por ruido</t>
        </is>
      </c>
      <c r="AJ269" s="112" t="inlineStr">
        <is>
          <t>Los Naranjos</t>
        </is>
      </c>
      <c r="AK269" s="201">
        <f>VLOOKUP(AJ270,Hoja5!$H$1:$I$46,2,FALSE)</f>
        <v/>
      </c>
      <c r="AL269" s="110" t="n">
        <v>46097</v>
      </c>
      <c r="AM269" s="92" t="n"/>
      <c r="AN269" s="101">
        <f>+AM270-AL270</f>
        <v/>
      </c>
      <c r="AO269" s="100" t="n"/>
      <c r="AP269" s="101" t="n"/>
      <c r="AQ269" s="101" t="n"/>
      <c r="AR269" s="227" t="n"/>
      <c r="AS269" s="119" t="inlineStr">
        <is>
          <t>Alexandra Uribe Alzate</t>
        </is>
      </c>
      <c r="AT269" s="124" t="inlineStr">
        <is>
          <t xml:space="preserve">Auto de inicio </t>
        </is>
      </c>
      <c r="AU269" s="101" t="inlineStr">
        <is>
          <t>Alexandra Uribe Alzate</t>
        </is>
      </c>
      <c r="AV269" s="82" t="n"/>
      <c r="AW269" s="102">
        <f>IF(OR(AND(TODAY()-AL270&lt;10,AV270="PQRS"),AND(TODAY()-AO270&lt;90,AV270="Persuasivo")),1,IF(AND(10&lt;=TODAY()-AL270,TODAY()-AL270&lt;15,AV270="PQRS"),2,IF(OR(AND(15&lt;=TODAY()-AL270,AV270="PQRS"),AND(90&lt;=TODAY()-AO270,AV270="Persuasivo")),3,"")))</f>
        <v/>
      </c>
      <c r="AX269" s="96" t="n"/>
      <c r="AY269" s="239">
        <f>IF(AU270=BA270,AY270,AY270&amp;" → "&amp;TEXT(AZ270,"dd/mm/aaaa")&amp;".- "&amp;AU270)</f>
        <v/>
      </c>
      <c r="AZ269" s="237">
        <f>IF(AU270=BA270,AZ270,NOW())</f>
        <v/>
      </c>
      <c r="BA269" s="242">
        <f>IF(AU270=BA270,BA270,AU270)</f>
        <v/>
      </c>
      <c r="BB269" s="245">
        <f>IF(AT270=BD270,BB270,BB270&amp;" → "&amp;TEXT(BC270,"dd/mm/aaaa")&amp;".- "&amp;AT270)</f>
        <v/>
      </c>
      <c r="BC269" s="247">
        <f>IF(AX270=BD270,BC270,NOW())</f>
        <v/>
      </c>
      <c r="BD269" s="246">
        <f>IF(AT270=BD270,BD270,AT270)</f>
        <v/>
      </c>
    </row>
    <row r="270" customFormat="1" s="121">
      <c r="A270" s="82" t="inlineStr">
        <is>
          <t>0270-2026</t>
        </is>
      </c>
      <c r="B270" s="99" t="n">
        <v>17391</v>
      </c>
      <c r="C270" s="105" t="inlineStr">
        <is>
          <t>Paola Sajona</t>
        </is>
      </c>
      <c r="D270" s="106" t="inlineStr">
        <is>
          <t>TR</t>
        </is>
      </c>
      <c r="E270" s="106" t="n">
        <v>32</v>
      </c>
      <c r="F270" s="152" t="inlineStr">
        <is>
          <t>A</t>
        </is>
      </c>
      <c r="G270" s="82" t="inlineStr">
        <is>
          <t>SUR</t>
        </is>
      </c>
      <c r="H270" s="106" t="n">
        <v>29</v>
      </c>
      <c r="I270" s="82" t="n"/>
      <c r="J270" s="82" t="n"/>
      <c r="K270" s="106" t="n">
        <v>146</v>
      </c>
      <c r="L270" s="106" t="n"/>
      <c r="M270" s="106" t="n"/>
      <c r="N270" s="76">
        <f>CONCATENATE(D271," ",E271," ",F271," ",G271," ",H271," ",I271, " ",J271, " ",K271," ",L271," ",M271)</f>
        <v/>
      </c>
      <c r="O270" s="106" t="n">
        <v>1036631249</v>
      </c>
      <c r="P270" s="106" t="n">
        <v>314998468</v>
      </c>
      <c r="Q270" s="106" t="n"/>
      <c r="R270" s="106" t="inlineStr">
        <is>
          <t>Raul Berrio</t>
        </is>
      </c>
      <c r="S270" s="126" t="inlineStr">
        <is>
          <t>TR</t>
        </is>
      </c>
      <c r="T270" s="128" t="n">
        <v>32</v>
      </c>
      <c r="U270" s="127" t="inlineStr">
        <is>
          <t>A</t>
        </is>
      </c>
      <c r="V270" s="127" t="inlineStr">
        <is>
          <t>SUR</t>
        </is>
      </c>
      <c r="W270" s="128" t="n">
        <v>29</v>
      </c>
      <c r="X270" s="127" t="n"/>
      <c r="Y270" s="127" t="n"/>
      <c r="Z270" s="128" t="n">
        <v>228</v>
      </c>
      <c r="AA270" s="128" t="n"/>
      <c r="AB270" s="128" t="n"/>
      <c r="AC270" s="76">
        <f>CONCATENATE(S271," ",T271,U271," ",V271," ",W271," ",X271," ",Y271," ",Z271," ",AA271," ",AB271)</f>
        <v/>
      </c>
      <c r="AD270" s="106" t="n">
        <v>98570713</v>
      </c>
      <c r="AE270" s="106" t="n">
        <v>3137756091</v>
      </c>
      <c r="AF270" s="106" t="n"/>
      <c r="AG270" s="106" t="n"/>
      <c r="AH270" s="82" t="inlineStr">
        <is>
          <t>FAUNA DOMÉSTICA</t>
        </is>
      </c>
      <c r="AI270" s="82" t="inlineStr">
        <is>
          <t>Ataque de animales de compañía a otros animales o personas</t>
        </is>
      </c>
      <c r="AJ270" s="112" t="inlineStr">
        <is>
          <t>Alto de Misael</t>
        </is>
      </c>
      <c r="AK270" s="201">
        <f>VLOOKUP(AJ271,Hoja5!$H$1:$I$46,2,FALSE)</f>
        <v/>
      </c>
      <c r="AL270" s="110" t="n">
        <v>46097</v>
      </c>
      <c r="AM270" s="92" t="n"/>
      <c r="AN270" s="101">
        <f>+AM271-AL271</f>
        <v/>
      </c>
      <c r="AO270" s="100" t="n">
        <v>46126</v>
      </c>
      <c r="AP270" s="101" t="inlineStr">
        <is>
          <t>Auto de archivo</t>
        </is>
      </c>
      <c r="AQ270" s="101" t="inlineStr">
        <is>
          <t>Juan Carlos Sánchez Vargas</t>
        </is>
      </c>
      <c r="AR270" s="227" t="n"/>
      <c r="AS270" s="119" t="inlineStr">
        <is>
          <t>Juan  Muñoz Guerra</t>
        </is>
      </c>
      <c r="AT270" s="124" t="inlineStr">
        <is>
          <t>Archivado</t>
        </is>
      </c>
      <c r="AU270" s="276" t="inlineStr">
        <is>
          <t>Jenifer Zapata Castro</t>
        </is>
      </c>
      <c r="AV270" s="82" t="n"/>
      <c r="AW270" s="102">
        <f>IF(OR(AND(TODAY()-AL271&lt;10,AV271="PQRS"),AND(TODAY()-AO271&lt;90,AV271="Persuasivo")),1,IF(AND(10&lt;=TODAY()-AL271,TODAY()-AL271&lt;15,AV271="PQRS"),2,IF(OR(AND(15&lt;=TODAY()-AL271,AV271="PQRS"),AND(90&lt;=TODAY()-AO271,AV271="Persuasivo")),3,"")))</f>
        <v/>
      </c>
      <c r="AX270" s="96" t="n"/>
      <c r="AY270" s="239">
        <f>IF(AU271=BA271,AY271,AY271&amp;" → "&amp;TEXT(AZ271,"dd/mm/aaaa")&amp;".- "&amp;AU271)</f>
        <v/>
      </c>
      <c r="AZ270" s="237">
        <f>IF(AU271=BA271,AZ271,NOW())</f>
        <v/>
      </c>
      <c r="BA270" s="242">
        <f>IF(AU271=BA271,BA271,AU271)</f>
        <v/>
      </c>
      <c r="BB270" s="245">
        <f>IF(AT271=BD271,BB271,BB271&amp;" → "&amp;TEXT(BC271,"dd/mm/aaaa")&amp;".- "&amp;AT271)</f>
        <v/>
      </c>
      <c r="BC270" s="247">
        <f>IF(AX271=BD271,BC271,NOW())</f>
        <v/>
      </c>
      <c r="BD270" s="246">
        <f>IF(AT271=BD271,BD271,AT271)</f>
        <v/>
      </c>
    </row>
    <row r="271" customFormat="1" s="121">
      <c r="A271" s="82" t="inlineStr">
        <is>
          <t>0271-2026</t>
        </is>
      </c>
      <c r="B271" s="99" t="n">
        <v>17508</v>
      </c>
      <c r="C271" s="105" t="inlineStr">
        <is>
          <t>Anonimo</t>
        </is>
      </c>
      <c r="D271" s="106" t="n"/>
      <c r="E271" s="167" t="n"/>
      <c r="F271" s="82" t="n"/>
      <c r="G271" s="82" t="n"/>
      <c r="H271" s="106" t="n"/>
      <c r="I271" s="82" t="n"/>
      <c r="J271" s="152" t="n"/>
      <c r="K271" s="106" t="n"/>
      <c r="L271" s="106" t="n"/>
      <c r="M271" s="106" t="n"/>
      <c r="N271" s="76">
        <f>CONCATENATE(D272," ",E272," ",F272," ",G272," ",H272," ",I272, " ",J272, " ",K272," ",L272," ",M272)</f>
        <v/>
      </c>
      <c r="O271" s="106" t="n"/>
      <c r="P271" s="106" t="n"/>
      <c r="Q271" s="106" t="n"/>
      <c r="R271" s="106" t="inlineStr">
        <is>
          <t>Por determinar</t>
        </is>
      </c>
      <c r="S271" s="106" t="inlineStr">
        <is>
          <t>CL</t>
        </is>
      </c>
      <c r="T271" s="167" t="n">
        <v>34</v>
      </c>
      <c r="U271" s="82" t="inlineStr">
        <is>
          <t>DD</t>
        </is>
      </c>
      <c r="V271" s="82" t="inlineStr">
        <is>
          <t>SUR</t>
        </is>
      </c>
      <c r="W271" s="106" t="n">
        <v>27</v>
      </c>
      <c r="X271" s="82" t="inlineStr">
        <is>
          <t>D</t>
        </is>
      </c>
      <c r="Y271" s="152" t="n"/>
      <c r="Z271" s="106" t="n">
        <v>90</v>
      </c>
      <c r="AA271" s="128" t="n"/>
      <c r="AB271" s="128" t="n"/>
      <c r="AC271" s="76">
        <f>CONCATENATE(S272," ",T272,U272," ",V272," ",W272," ",X272," ",Y272," ",Z272," ",AA272," ",AB272)</f>
        <v/>
      </c>
      <c r="AD271" s="106" t="n"/>
      <c r="AE271" s="106" t="n"/>
      <c r="AF271" s="106" t="n"/>
      <c r="AG271" s="106" t="n"/>
      <c r="AH271" s="82" t="inlineStr">
        <is>
          <t>FAUNA SILVESTRE</t>
        </is>
      </c>
      <c r="AI271" s="82" t="inlineStr">
        <is>
          <t>Presunto maltrato animal</t>
        </is>
      </c>
      <c r="AJ271" s="112" t="inlineStr">
        <is>
          <t>Alto de Misael</t>
        </is>
      </c>
      <c r="AK271" s="201">
        <f>VLOOKUP(AJ272,Hoja5!$H$1:$I$46,2,FALSE)</f>
        <v/>
      </c>
      <c r="AL271" s="110" t="n">
        <v>46097</v>
      </c>
      <c r="AM271" s="92" t="n"/>
      <c r="AN271" s="101">
        <f>+AM272-AL272</f>
        <v/>
      </c>
      <c r="AO271" s="100" t="n"/>
      <c r="AP271" s="82" t="n"/>
      <c r="AQ271" s="101" t="n"/>
      <c r="AR271" s="227" t="n"/>
      <c r="AS271" s="119" t="n"/>
      <c r="AT271" s="124" t="inlineStr">
        <is>
          <t>Sensibilización</t>
        </is>
      </c>
      <c r="AU271" s="101" t="inlineStr">
        <is>
          <t>Sebastian Rodas Lopez</t>
        </is>
      </c>
      <c r="AV271" s="82" t="n"/>
      <c r="AW271" s="102">
        <f>IF(OR(AND(TODAY()-AL272&lt;10,AV272="PQRS"),AND(TODAY()-AO272&lt;90,AV272="Persuasivo")),1,IF(AND(10&lt;=TODAY()-AL272,TODAY()-AL272&lt;15,AV272="PQRS"),2,IF(OR(AND(15&lt;=TODAY()-AL272,AV272="PQRS"),AND(90&lt;=TODAY()-AO272,AV272="Persuasivo")),3,"")))</f>
        <v/>
      </c>
      <c r="AX271" s="96" t="n"/>
      <c r="AY271" s="239">
        <f>IF(AU272=BA272,AY272,AY272&amp;" → "&amp;TEXT(AZ272,"dd/mm/aaaa")&amp;".- "&amp;AU272)</f>
        <v/>
      </c>
      <c r="AZ271" s="237">
        <f>IF(AU272=BA272,AZ272,NOW())</f>
        <v/>
      </c>
      <c r="BA271" s="242">
        <f>IF(AU272=BA272,BA272,AU272)</f>
        <v/>
      </c>
      <c r="BB271" s="245">
        <f>IF(AT272=BD272,BB272,BB272&amp;" → "&amp;TEXT(BC272,"dd/mm/aaaa")&amp;".- "&amp;AT272)</f>
        <v/>
      </c>
      <c r="BC271" s="247">
        <f>IF(AX272=BD272,BC272,NOW())</f>
        <v/>
      </c>
      <c r="BD271" s="246">
        <f>IF(AT272=BD272,BD272,AT272)</f>
        <v/>
      </c>
    </row>
    <row r="272" customFormat="1" s="121">
      <c r="A272" s="82" t="inlineStr">
        <is>
          <t>0272-2026</t>
        </is>
      </c>
      <c r="B272" s="99" t="n">
        <v>17965</v>
      </c>
      <c r="C272" s="105" t="inlineStr">
        <is>
          <t>Victor Hugo Agudelo</t>
        </is>
      </c>
      <c r="D272" s="106" t="inlineStr">
        <is>
          <t>KR</t>
        </is>
      </c>
      <c r="E272" s="106" t="n">
        <v>46</v>
      </c>
      <c r="F272" s="82" t="inlineStr">
        <is>
          <t>B</t>
        </is>
      </c>
      <c r="G272" s="82" t="n"/>
      <c r="H272" s="106" t="n">
        <v>43</v>
      </c>
      <c r="I272" s="82" t="n"/>
      <c r="J272" s="82" t="inlineStr">
        <is>
          <t>SUR</t>
        </is>
      </c>
      <c r="K272" s="106" t="n">
        <v>60</v>
      </c>
      <c r="L272" s="106" t="n"/>
      <c r="M272" s="106" t="n">
        <v>106</v>
      </c>
      <c r="N272" s="76">
        <f>CONCATENATE(D273," ",E273," ",F273," ",G273," ",H273," ",I273, " ",J273, " ",K273," ",L273," ",M273)</f>
        <v/>
      </c>
      <c r="O272" s="106" t="n">
        <v>10375772846</v>
      </c>
      <c r="P272" s="106" t="n">
        <v>3192564145</v>
      </c>
      <c r="Q272" s="106" t="n"/>
      <c r="R272" s="106" t="inlineStr">
        <is>
          <t>Camilo</t>
        </is>
      </c>
      <c r="S272" s="126" t="inlineStr">
        <is>
          <t>KR</t>
        </is>
      </c>
      <c r="T272" s="128" t="n">
        <v>46</v>
      </c>
      <c r="U272" s="127" t="inlineStr">
        <is>
          <t>B</t>
        </is>
      </c>
      <c r="V272" s="127" t="n"/>
      <c r="W272" s="128" t="n">
        <v>43</v>
      </c>
      <c r="X272" s="127" t="n"/>
      <c r="Y272" s="127" t="inlineStr">
        <is>
          <t>SUR</t>
        </is>
      </c>
      <c r="Z272" s="128" t="n">
        <v>140</v>
      </c>
      <c r="AA272" s="175" t="n"/>
      <c r="AB272" s="128" t="n"/>
      <c r="AC272" s="76">
        <f>CONCATENATE(S273," ",T273,U273," ",V273," ",W273," ",X273," ",Y273," ",Z273," ",AA273," ",AB273)</f>
        <v/>
      </c>
      <c r="AD272" s="106" t="n"/>
      <c r="AE272" s="106" t="n"/>
      <c r="AF272" s="106" t="n"/>
      <c r="AG272" s="106" t="n"/>
      <c r="AH272" s="82" t="inlineStr">
        <is>
          <t>FAUNA DOMÉSTICA</t>
        </is>
      </c>
      <c r="AI272" s="82" t="inlineStr">
        <is>
          <t>Ataque de animales de compañía a otros animales o personas</t>
        </is>
      </c>
      <c r="AJ272" s="112" t="inlineStr">
        <is>
          <t>Milan- Vallejuelos</t>
        </is>
      </c>
      <c r="AK272" s="201">
        <f>VLOOKUP(AJ273,Hoja5!$H$1:$I$46,2,FALSE)</f>
        <v/>
      </c>
      <c r="AL272" s="110" t="n">
        <v>46098</v>
      </c>
      <c r="AM272" s="92" t="n"/>
      <c r="AN272" s="101">
        <f>+AM273-AL273</f>
        <v/>
      </c>
      <c r="AO272" s="100" t="n"/>
      <c r="AP272" s="101" t="n"/>
      <c r="AQ272" s="101" t="inlineStr">
        <is>
          <t>Juan  Muñoz Guerra</t>
        </is>
      </c>
      <c r="AR272" s="227" t="n"/>
      <c r="AS272" s="119" t="inlineStr">
        <is>
          <t>Juan  Muñoz Guerra</t>
        </is>
      </c>
      <c r="AT272" s="124" t="inlineStr">
        <is>
          <t xml:space="preserve">Auto de inicio </t>
        </is>
      </c>
      <c r="AU272" s="101" t="inlineStr">
        <is>
          <t>Juan  Muñoz Guerra</t>
        </is>
      </c>
      <c r="AV272" s="82" t="n"/>
      <c r="AW272" s="102">
        <f>IF(OR(AND(TODAY()-AL273&lt;10,AV273="PQRS"),AND(TODAY()-AO273&lt;90,AV273="Persuasivo")),1,IF(AND(10&lt;=TODAY()-AL273,TODAY()-AL273&lt;15,AV273="PQRS"),2,IF(OR(AND(15&lt;=TODAY()-AL273,AV273="PQRS"),AND(90&lt;=TODAY()-AO273,AV273="Persuasivo")),3,"")))</f>
        <v/>
      </c>
      <c r="AX272" s="96" t="n"/>
      <c r="AY272" s="239">
        <f>IF(AU273=BA273,AY273,AY273&amp;" → "&amp;TEXT(AZ273,"dd/mm/aaaa")&amp;".- "&amp;AU273)</f>
        <v/>
      </c>
      <c r="AZ272" s="237">
        <f>IF(AU273=BA273,AZ273,NOW())</f>
        <v/>
      </c>
      <c r="BA272" s="242">
        <f>IF(AU273=BA273,BA273,AU273)</f>
        <v/>
      </c>
      <c r="BB272" s="245">
        <f>IF(AT273=BD273,BB273,BB273&amp;" → "&amp;TEXT(BC273,"dd/mm/aaaa")&amp;".- "&amp;AT273)</f>
        <v/>
      </c>
      <c r="BC272" s="247">
        <f>IF(AX273=BD273,BC273,NOW())</f>
        <v/>
      </c>
      <c r="BD272" s="246">
        <f>IF(AT273=BD273,BD273,AT273)</f>
        <v/>
      </c>
    </row>
    <row r="273" customFormat="1" s="18">
      <c r="A273" s="82" t="inlineStr">
        <is>
          <t>0273-2026</t>
        </is>
      </c>
      <c r="B273" s="99" t="inlineStr">
        <is>
          <t>8704-8707</t>
        </is>
      </c>
      <c r="C273" s="105" t="inlineStr">
        <is>
          <t>Be house PH</t>
        </is>
      </c>
      <c r="D273" s="106" t="inlineStr">
        <is>
          <t>CL</t>
        </is>
      </c>
      <c r="E273" s="106" t="n">
        <v>26</v>
      </c>
      <c r="F273" s="82" t="n"/>
      <c r="G273" s="82" t="n"/>
      <c r="H273" s="106" t="n">
        <v>22</v>
      </c>
      <c r="I273" s="82" t="n"/>
      <c r="J273" s="82" t="n"/>
      <c r="K273" s="106" t="n">
        <v>40</v>
      </c>
      <c r="L273" s="106" t="n"/>
      <c r="M273" s="106" t="n"/>
      <c r="N273" s="76">
        <f>CONCATENATE(D274," ",E274," ",F274," ",G274," ",H274," ",I274, " ",J274, " ",K274," ",L274," ",M274)</f>
        <v/>
      </c>
      <c r="O273" s="106" t="n"/>
      <c r="P273" s="106" t="n">
        <v>3104484180</v>
      </c>
      <c r="Q273" s="106" t="n"/>
      <c r="R273" s="106" t="inlineStr">
        <is>
          <t>Por determinar</t>
        </is>
      </c>
      <c r="S273" s="126" t="n"/>
      <c r="T273" s="128" t="n"/>
      <c r="U273" s="127" t="n"/>
      <c r="V273" s="127" t="n"/>
      <c r="W273" s="128" t="n"/>
      <c r="X273" s="127" t="n"/>
      <c r="Y273" s="127" t="n"/>
      <c r="Z273" s="128" t="n"/>
      <c r="AA273" s="128" t="n"/>
      <c r="AB273" s="128" t="n"/>
      <c r="AC273" s="76">
        <f>CONCATENATE(S274," ",T274,U274," ",V274," ",W274," ",X274," ",Y274," ",Z274," ",AA274," ",AB274)</f>
        <v/>
      </c>
      <c r="AD273" s="106" t="n"/>
      <c r="AE273" s="106" t="n"/>
      <c r="AF273" s="106" t="n"/>
      <c r="AG273" s="106" t="n"/>
      <c r="AH273" s="82" t="inlineStr">
        <is>
          <t>FLORA</t>
        </is>
      </c>
      <c r="AI273" s="82" t="inlineStr">
        <is>
          <t>Árbol en riesgo</t>
        </is>
      </c>
      <c r="AJ273" s="112" t="inlineStr">
        <is>
          <t>Loma El Atravezado</t>
        </is>
      </c>
      <c r="AK273" s="201">
        <f>VLOOKUP(AJ274,Hoja5!$H$1:$I$46,2,FALSE)</f>
        <v/>
      </c>
      <c r="AL273" s="110" t="n">
        <v>46099</v>
      </c>
      <c r="AM273" s="92" t="n"/>
      <c r="AN273" s="101">
        <f>+AM274-AL274</f>
        <v/>
      </c>
      <c r="AO273" s="100" t="n"/>
      <c r="AP273" s="101" t="n"/>
      <c r="AQ273" s="101" t="n"/>
      <c r="AR273" s="227" t="n"/>
      <c r="AS273" s="119" t="inlineStr">
        <is>
          <t>Juan  Muñoz Guerra</t>
        </is>
      </c>
      <c r="AT273" s="124" t="inlineStr">
        <is>
          <t>Orden de policía</t>
        </is>
      </c>
      <c r="AU273" s="101" t="inlineStr">
        <is>
          <t>Juan  Muñoz Guerra</t>
        </is>
      </c>
      <c r="AV273" s="82" t="n"/>
      <c r="AW273" s="102">
        <f>IF(OR(AND(TODAY()-AL274&lt;10,AV274="PQRS"),AND(TODAY()-AO274&lt;90,AV274="Persuasivo")),1,IF(AND(10&lt;=TODAY()-AL274,TODAY()-AL274&lt;15,AV274="PQRS"),2,IF(OR(AND(15&lt;=TODAY()-AL274,AV274="PQRS"),AND(90&lt;=TODAY()-AO274,AV274="Persuasivo")),3,"")))</f>
        <v/>
      </c>
      <c r="AX273" s="96" t="n"/>
      <c r="AY273" s="239">
        <f>IF(AU274=BA274,AY274,AY274&amp;" → "&amp;TEXT(AZ274,"dd/mm/aaaa")&amp;".- "&amp;AU274)</f>
        <v/>
      </c>
      <c r="AZ273" s="237">
        <f>IF(AU274=BA274,AZ274,NOW())</f>
        <v/>
      </c>
      <c r="BA273" s="242">
        <f>IF(AU274=BA274,BA274,AU274)</f>
        <v/>
      </c>
      <c r="BB273" s="245">
        <f>IF(AT274=BD274,BB274,BB274&amp;" → "&amp;TEXT(BC274,"dd/mm/aaaa")&amp;".- "&amp;AT274)</f>
        <v/>
      </c>
      <c r="BC273" s="247">
        <f>IF(AX274=BD274,BC274,NOW())</f>
        <v/>
      </c>
      <c r="BD273" s="246">
        <f>IF(AT274=BD274,BD274,AT274)</f>
        <v/>
      </c>
    </row>
    <row r="274" customFormat="1" s="121">
      <c r="A274" s="82" t="inlineStr">
        <is>
          <t>0274-2026</t>
        </is>
      </c>
      <c r="B274" s="99" t="n">
        <v>14357</v>
      </c>
      <c r="C274" s="105" t="inlineStr">
        <is>
          <t>Comunidad</t>
        </is>
      </c>
      <c r="D274" s="106" t="n"/>
      <c r="E274" s="106" t="n"/>
      <c r="F274" s="82" t="n"/>
      <c r="G274" s="82" t="n"/>
      <c r="H274" s="106" t="n"/>
      <c r="I274" s="82" t="n"/>
      <c r="J274" s="82" t="n"/>
      <c r="K274" s="106" t="n"/>
      <c r="L274" s="106" t="n"/>
      <c r="M274" s="106" t="n"/>
      <c r="N274" s="76">
        <f>CONCATENATE(D275," ",E275," ",F275," ",G275," ",H275," ",I275, " ",J275, " ",K275," ",L275," ",M275)</f>
        <v/>
      </c>
      <c r="O274" s="106" t="n"/>
      <c r="P274" s="106" t="n"/>
      <c r="Q274" s="106" t="n"/>
      <c r="R274" s="106" t="inlineStr">
        <is>
          <t>Por determinar</t>
        </is>
      </c>
      <c r="S274" s="126" t="n"/>
      <c r="T274" s="128" t="n"/>
      <c r="U274" s="127" t="n"/>
      <c r="V274" s="127" t="n"/>
      <c r="W274" s="128" t="n"/>
      <c r="X274" s="127" t="n"/>
      <c r="Y274" s="127" t="n"/>
      <c r="Z274" s="128" t="n"/>
      <c r="AA274" s="128" t="n"/>
      <c r="AB274" s="128" t="n"/>
      <c r="AC274" s="76">
        <f>CONCATENATE(S275," ",T275,U275," ",V275," ",W275," ",X275," ",Y275," ",Z275," ",AA275," ",AB275)</f>
        <v/>
      </c>
      <c r="AD274" s="106" t="n"/>
      <c r="AE274" s="106" t="n"/>
      <c r="AF274" s="106" t="n"/>
      <c r="AG274" s="106" t="n"/>
      <c r="AH274" s="82" t="inlineStr">
        <is>
          <t>RESIDUOS SOLIDOS</t>
        </is>
      </c>
      <c r="AI274" s="82" t="inlineStr">
        <is>
          <t>Disposición inadecuada de residuos sólidos en horas, dias y lugares no autorizados</t>
        </is>
      </c>
      <c r="AJ274" s="112" t="inlineStr">
        <is>
          <t>El Dorado</t>
        </is>
      </c>
      <c r="AK274" s="201">
        <f>VLOOKUP(AJ275,Hoja5!$H$1:$I$46,2,FALSE)</f>
        <v/>
      </c>
      <c r="AL274" s="110" t="n">
        <v>46084</v>
      </c>
      <c r="AM274" s="92" t="n">
        <v>46080</v>
      </c>
      <c r="AN274" s="101">
        <f>+AM275-AL275</f>
        <v/>
      </c>
      <c r="AO274" s="100" t="n">
        <v>46088</v>
      </c>
      <c r="AP274" s="101" t="inlineStr">
        <is>
          <t>Auto de archivo</t>
        </is>
      </c>
      <c r="AQ274" s="101" t="inlineStr">
        <is>
          <t>Juan Carlos Sánchez Vargas</t>
        </is>
      </c>
      <c r="AR274" s="227" t="n"/>
      <c r="AS274" s="119" t="n"/>
      <c r="AT274" s="124" t="inlineStr">
        <is>
          <t>Archivado</t>
        </is>
      </c>
      <c r="AU274" s="276" t="inlineStr">
        <is>
          <t>Jenifer Zapata Castro</t>
        </is>
      </c>
      <c r="AV274" s="82" t="n"/>
      <c r="AW274" s="102">
        <f>IF(OR(AND(TODAY()-AL275&lt;10,AV275="PQRS"),AND(TODAY()-AO275&lt;90,AV275="Persuasivo")),1,IF(AND(10&lt;=TODAY()-AL275,TODAY()-AL275&lt;15,AV275="PQRS"),2,IF(OR(AND(15&lt;=TODAY()-AL275,AV275="PQRS"),AND(90&lt;=TODAY()-AO275,AV275="Persuasivo")),3,"")))</f>
        <v/>
      </c>
      <c r="AX274" s="96" t="n"/>
      <c r="AY274" s="239">
        <f>IF(AU275=BA275,AY275,AY275&amp;" → "&amp;TEXT(AZ275,"dd/mm/aaaa")&amp;".- "&amp;AU275)</f>
        <v/>
      </c>
      <c r="AZ274" s="237">
        <f>IF(AU275=BA275,AZ275,NOW())</f>
        <v/>
      </c>
      <c r="BA274" s="242">
        <f>IF(AU275=BA275,BA275,AU275)</f>
        <v/>
      </c>
      <c r="BB274" s="245">
        <f>IF(AT275=BD275,BB275,BB275&amp;" → "&amp;TEXT(BC275,"dd/mm/aaaa")&amp;".- "&amp;AT275)</f>
        <v/>
      </c>
      <c r="BC274" s="247">
        <f>IF(AX275=BD275,BC275,NOW())</f>
        <v/>
      </c>
      <c r="BD274" s="246">
        <f>IF(AT275=BD275,BD275,AT275)</f>
        <v/>
      </c>
    </row>
    <row r="275" ht="18" customFormat="1" customHeight="1" s="121">
      <c r="A275" s="82" t="inlineStr">
        <is>
          <t>0275-2026</t>
        </is>
      </c>
      <c r="B275" s="99" t="n">
        <v>15285</v>
      </c>
      <c r="C275" s="105" t="inlineStr">
        <is>
          <t>De Oficio</t>
        </is>
      </c>
      <c r="D275" s="106" t="n"/>
      <c r="E275" s="106" t="n"/>
      <c r="F275" s="82" t="n"/>
      <c r="G275" s="82" t="n"/>
      <c r="H275" s="106" t="n"/>
      <c r="I275" s="82" t="n"/>
      <c r="J275" s="82" t="n"/>
      <c r="K275" s="106" t="n"/>
      <c r="L275" s="106" t="n"/>
      <c r="M275" s="106" t="n"/>
      <c r="N275" s="76">
        <f>CONCATENATE(D276," ",E276," ",F276," ",G276," ",H276," ",I276, " ",J276, " ",K276," ",L276," ",M276)</f>
        <v/>
      </c>
      <c r="O275" s="106" t="n"/>
      <c r="P275" s="82" t="n"/>
      <c r="Q275" s="82" t="n"/>
      <c r="R275" s="106" t="inlineStr">
        <is>
          <t>EPM</t>
        </is>
      </c>
      <c r="S275" s="126" t="inlineStr">
        <is>
          <t>CL</t>
        </is>
      </c>
      <c r="T275" s="128" t="n">
        <v>37</v>
      </c>
      <c r="U275" s="127" t="inlineStr">
        <is>
          <t>D</t>
        </is>
      </c>
      <c r="V275" s="127" t="inlineStr">
        <is>
          <t>SUR</t>
        </is>
      </c>
      <c r="W275" s="128" t="n">
        <v>13</v>
      </c>
      <c r="X275" s="127" t="n"/>
      <c r="Y275" s="127" t="n"/>
      <c r="Z275" s="128" t="n">
        <v>13</v>
      </c>
      <c r="AA275" s="128" t="n"/>
      <c r="AB275" s="128" t="n"/>
      <c r="AC275" s="76">
        <f>CONCATENATE(S276," ",T276,U276," ",V276," ",W276," ",X276," ",Y276," ",Z276," ",AA276," ",AB276)</f>
        <v/>
      </c>
      <c r="AD275" s="106" t="n"/>
      <c r="AE275" s="106" t="n"/>
      <c r="AF275" s="106" t="n"/>
      <c r="AG275" s="106" t="n"/>
      <c r="AH275" s="82" t="inlineStr">
        <is>
          <t>HÍDRICO</t>
        </is>
      </c>
      <c r="AI275" s="82" t="inlineStr">
        <is>
          <t>Descarga inadecuada de aguas residuales o sin cumplimiento de requisitos</t>
        </is>
      </c>
      <c r="AJ275" s="112" t="inlineStr">
        <is>
          <t>La Sebastiana</t>
        </is>
      </c>
      <c r="AK275" s="201">
        <f>VLOOKUP(AJ276,Hoja5!$H$1:$I$46,2,FALSE)</f>
        <v/>
      </c>
      <c r="AL275" s="110" t="n">
        <v>46087</v>
      </c>
      <c r="AM275" s="92" t="n">
        <v>46085</v>
      </c>
      <c r="AN275" s="101">
        <f>+AM276-AL276</f>
        <v/>
      </c>
      <c r="AO275" s="100" t="n">
        <v>46089</v>
      </c>
      <c r="AP275" s="101" t="inlineStr">
        <is>
          <t>Auto de archivo</t>
        </is>
      </c>
      <c r="AQ275" s="101" t="inlineStr">
        <is>
          <t>Juan Carlos Sánchez Vargas</t>
        </is>
      </c>
      <c r="AR275" s="227" t="n"/>
      <c r="AS275" s="119" t="n"/>
      <c r="AT275" s="124" t="inlineStr">
        <is>
          <t>Archivado</t>
        </is>
      </c>
      <c r="AU275" s="276" t="inlineStr">
        <is>
          <t>Jenifer Zapata Castro</t>
        </is>
      </c>
      <c r="AV275" s="82" t="n"/>
      <c r="AW275" s="102">
        <f>IF(OR(AND(TODAY()-AL276&lt;10,AV276="PQRS"),AND(TODAY()-AO276&lt;90,AV276="Persuasivo")),1,IF(AND(10&lt;=TODAY()-AL276,TODAY()-AL276&lt;15,AV276="PQRS"),2,IF(OR(AND(15&lt;=TODAY()-AL276,AV276="PQRS"),AND(90&lt;=TODAY()-AO276,AV276="Persuasivo")),3,"")))</f>
        <v/>
      </c>
      <c r="AX275" s="96" t="n"/>
      <c r="AY275" s="239">
        <f>IF(AU276=BA276,AY276,AY276&amp;" → "&amp;TEXT(AZ276,"dd/mm/aaaa")&amp;".- "&amp;AU276)</f>
        <v/>
      </c>
      <c r="AZ275" s="237">
        <f>IF(AU276=BA276,AZ276,NOW())</f>
        <v/>
      </c>
      <c r="BA275" s="242">
        <f>IF(AU276=BA276,BA276,AU276)</f>
        <v/>
      </c>
      <c r="BB275" s="245">
        <f>IF(AT276=BD276,BB276,BB276&amp;" → "&amp;TEXT(BC276,"dd/mm/aaaa")&amp;".- "&amp;AT276)</f>
        <v/>
      </c>
      <c r="BC275" s="247">
        <f>IF(AX276=BD276,BC276,NOW())</f>
        <v/>
      </c>
      <c r="BD275" s="246">
        <f>IF(AT276=BD276,BD276,AT276)</f>
        <v/>
      </c>
    </row>
    <row r="276" customFormat="1" s="121">
      <c r="A276" s="82" t="inlineStr">
        <is>
          <t>0276-2026</t>
        </is>
      </c>
      <c r="B276" s="99" t="n">
        <v>18381</v>
      </c>
      <c r="C276" s="105" t="inlineStr">
        <is>
          <t xml:space="preserve">Fernando Alzate </t>
        </is>
      </c>
      <c r="D276" s="106" t="inlineStr">
        <is>
          <t>KR</t>
        </is>
      </c>
      <c r="E276" s="106" t="n">
        <v>25</v>
      </c>
      <c r="F276" s="82" t="inlineStr">
        <is>
          <t>A</t>
        </is>
      </c>
      <c r="G276" s="82" t="n"/>
      <c r="H276" s="106" t="n">
        <v>38</v>
      </c>
      <c r="I276" s="82" t="inlineStr">
        <is>
          <t>D</t>
        </is>
      </c>
      <c r="J276" s="82" t="n"/>
      <c r="K276" s="106" t="n">
        <v>111</v>
      </c>
      <c r="L276" s="106" t="n"/>
      <c r="M276" s="106" t="n"/>
      <c r="N276" s="76">
        <f>CONCATENATE(D277," ",E277," ",F277," ",G277," ",H277," ",I277, " ",J277, " ",K277," ",L277," ",M277)</f>
        <v/>
      </c>
      <c r="O276" s="106" t="n"/>
      <c r="P276" s="106" t="n"/>
      <c r="Q276" s="106" t="n"/>
      <c r="R276" s="106" t="inlineStr">
        <is>
          <t>Por determinar</t>
        </is>
      </c>
      <c r="S276" s="126" t="n"/>
      <c r="T276" s="128" t="n"/>
      <c r="U276" s="127" t="n"/>
      <c r="V276" s="127" t="n"/>
      <c r="W276" s="128" t="n"/>
      <c r="X276" s="127" t="n"/>
      <c r="Y276" s="127" t="n"/>
      <c r="Z276" s="128" t="n"/>
      <c r="AA276" s="128" t="n"/>
      <c r="AB276" s="128" t="n"/>
      <c r="AC276" s="76">
        <f>CONCATENATE(S277," ",T277,U277," ",V277," ",W277," ",X277," ",Y277," ",Z277," ",AA277," ",AB277)</f>
        <v/>
      </c>
      <c r="AD276" s="106" t="n"/>
      <c r="AE276" s="106" t="n"/>
      <c r="AF276" s="106" t="n"/>
      <c r="AG276" s="106" t="n"/>
      <c r="AH276" s="82" t="inlineStr">
        <is>
          <t>FLORA</t>
        </is>
      </c>
      <c r="AI276" s="82" t="inlineStr">
        <is>
          <t>Afectaciones a la propiedad por arboles o vegetación</t>
        </is>
      </c>
      <c r="AJ276" s="112" t="inlineStr">
        <is>
          <t>El Chingui</t>
        </is>
      </c>
      <c r="AK276" s="201">
        <f>VLOOKUP(AJ277,Hoja5!$H$1:$I$46,2,FALSE)</f>
        <v/>
      </c>
      <c r="AL276" s="110" t="n">
        <v>46099</v>
      </c>
      <c r="AM276" s="92" t="n">
        <v>46099</v>
      </c>
      <c r="AN276" s="101">
        <f>+AM277-AL277</f>
        <v/>
      </c>
      <c r="AO276" s="100" t="n">
        <v>46119</v>
      </c>
      <c r="AP276" s="101" t="inlineStr">
        <is>
          <t>Auto de archivo</t>
        </is>
      </c>
      <c r="AQ276" s="101" t="inlineStr">
        <is>
          <t>Juan Carlos Sánchez Vargas</t>
        </is>
      </c>
      <c r="AR276" s="227" t="n"/>
      <c r="AS276" s="119" t="n"/>
      <c r="AT276" s="124" t="inlineStr">
        <is>
          <t>Archivado</t>
        </is>
      </c>
      <c r="AU276" s="101" t="inlineStr">
        <is>
          <t>Jenifer Zapata Castro</t>
        </is>
      </c>
      <c r="AV276" s="82" t="n"/>
      <c r="AW276" s="102">
        <f>IF(OR(AND(TODAY()-AL277&lt;10,AV277="PQRS"),AND(TODAY()-AO277&lt;90,AV277="Persuasivo")),1,IF(AND(10&lt;=TODAY()-AL277,TODAY()-AL277&lt;15,AV277="PQRS"),2,IF(OR(AND(15&lt;=TODAY()-AL277,AV277="PQRS"),AND(90&lt;=TODAY()-AO277,AV277="Persuasivo")),3,"")))</f>
        <v/>
      </c>
      <c r="AX276" s="96" t="n"/>
      <c r="AY276" s="239">
        <f>IF(AU277=BA277,AY277,AY277&amp;" → "&amp;TEXT(AZ277,"dd/mm/aaaa")&amp;".- "&amp;AU277)</f>
        <v/>
      </c>
      <c r="AZ276" s="237">
        <f>IF(AU277=BA277,AZ277,NOW())</f>
        <v/>
      </c>
      <c r="BA276" s="242">
        <f>IF(AU277=BA277,BA277,AU277)</f>
        <v/>
      </c>
      <c r="BB276" s="245">
        <f>IF(AT277=BD277,BB277,BB277&amp;" → "&amp;TEXT(BC277,"dd/mm/aaaa")&amp;".- "&amp;AT277)</f>
        <v/>
      </c>
      <c r="BC276" s="247">
        <f>IF(AX277=BD277,BC277,NOW())</f>
        <v/>
      </c>
      <c r="BD276" s="246">
        <f>IF(AT277=BD277,BD277,AT277)</f>
        <v/>
      </c>
    </row>
    <row r="277" customFormat="1" s="121">
      <c r="A277" s="82" t="inlineStr">
        <is>
          <t>0277-2026</t>
        </is>
      </c>
      <c r="B277" s="99" t="n">
        <v>18546</v>
      </c>
      <c r="C277" s="127" t="inlineStr">
        <is>
          <t>Anonimo</t>
        </is>
      </c>
      <c r="D277" s="106" t="n"/>
      <c r="E277" s="106" t="n"/>
      <c r="F277" s="82" t="n"/>
      <c r="G277" s="82" t="n"/>
      <c r="H277" s="106" t="n"/>
      <c r="I277" s="82" t="n"/>
      <c r="J277" s="82" t="n"/>
      <c r="K277" s="106" t="n"/>
      <c r="L277" s="106" t="n"/>
      <c r="M277" s="106" t="n"/>
      <c r="N277" s="76">
        <f>CONCATENATE(D278," ",E278," ",F278," ",G278," ",H278," ",I278, " ",J278, " ",K278," ",L278," ",M278)</f>
        <v/>
      </c>
      <c r="O277" s="106" t="n"/>
      <c r="P277" s="106" t="n"/>
      <c r="Q277" s="106" t="n"/>
      <c r="R277" s="106" t="inlineStr">
        <is>
          <t>Maria Victoria Mendoza</t>
        </is>
      </c>
      <c r="S277" s="126" t="inlineStr">
        <is>
          <t>CL</t>
        </is>
      </c>
      <c r="T277" s="128" t="n">
        <v>52</v>
      </c>
      <c r="U277" s="127" t="inlineStr">
        <is>
          <t>B</t>
        </is>
      </c>
      <c r="V277" s="127" t="inlineStr">
        <is>
          <t>SUR</t>
        </is>
      </c>
      <c r="W277" s="128" t="n">
        <v>39</v>
      </c>
      <c r="X277" s="127" t="inlineStr">
        <is>
          <t>E</t>
        </is>
      </c>
      <c r="Y277" s="127" t="n"/>
      <c r="Z277" s="128" t="n">
        <v>37</v>
      </c>
      <c r="AA277" s="128" t="n"/>
      <c r="AB277" s="128" t="n"/>
      <c r="AC277" s="76">
        <f>CONCATENATE(S278," ",T278,U278," ",V278," ",W278," ",X278," ",Y278," ",Z278," ",AA278," ",AB278)</f>
        <v/>
      </c>
      <c r="AD277" s="106" t="n"/>
      <c r="AE277" s="106" t="n"/>
      <c r="AF277" s="106" t="n"/>
      <c r="AG277" s="106" t="n"/>
      <c r="AH277" s="82" t="inlineStr">
        <is>
          <t>RESIDUOS SOLIDOS</t>
        </is>
      </c>
      <c r="AI277" s="82" t="inlineStr">
        <is>
          <t>Disposición inadecuada de residuos sólidos en horas, dias y lugares no autorizados</t>
        </is>
      </c>
      <c r="AJ277" s="112" t="inlineStr">
        <is>
          <t>Loma del Barro</t>
        </is>
      </c>
      <c r="AK277" s="201">
        <f>VLOOKUP(AJ278,Hoja5!$H$1:$I$46,2,FALSE)</f>
        <v/>
      </c>
      <c r="AL277" s="110" t="n">
        <v>46100</v>
      </c>
      <c r="AM277" s="92" t="n">
        <v>46107</v>
      </c>
      <c r="AN277" s="101">
        <f>+AM278-AL278</f>
        <v/>
      </c>
      <c r="AO277" s="100" t="n">
        <v>46107</v>
      </c>
      <c r="AP277" s="101" t="inlineStr">
        <is>
          <t>Auto de archivo</t>
        </is>
      </c>
      <c r="AQ277" s="101" t="inlineStr">
        <is>
          <t>Juan Carlos Sánchez Vargas</t>
        </is>
      </c>
      <c r="AR277" s="227" t="n"/>
      <c r="AS277" s="119" t="n"/>
      <c r="AT277" s="124" t="inlineStr">
        <is>
          <t>Archivado</t>
        </is>
      </c>
      <c r="AU277" s="101" t="inlineStr">
        <is>
          <t>Jenifer Zapata Castro</t>
        </is>
      </c>
      <c r="AV277" s="82" t="n"/>
      <c r="AW277" s="102">
        <f>IF(OR(AND(TODAY()-AL278&lt;10,AV278="PQRS"),AND(TODAY()-AO278&lt;90,AV278="Persuasivo")),1,IF(AND(10&lt;=TODAY()-AL278,TODAY()-AL278&lt;15,AV278="PQRS"),2,IF(OR(AND(15&lt;=TODAY()-AL278,AV278="PQRS"),AND(90&lt;=TODAY()-AO278,AV278="Persuasivo")),3,"")))</f>
        <v/>
      </c>
      <c r="AX277" s="96" t="n"/>
      <c r="AY277" s="239">
        <f>IF(AU278=BA278,AY278,AY278&amp;" → "&amp;TEXT(AZ278,"dd/mm/aaaa")&amp;".- "&amp;AU278)</f>
        <v/>
      </c>
      <c r="AZ277" s="237">
        <f>IF(AU278=BA278,AZ278,NOW())</f>
        <v/>
      </c>
      <c r="BA277" s="242">
        <f>IF(AU278=BA278,BA278,AU278)</f>
        <v/>
      </c>
      <c r="BB277" s="245">
        <f>IF(AT278=BD278,BB278,BB278&amp;" → "&amp;TEXT(BC278,"dd/mm/aaaa")&amp;".- "&amp;AT278)</f>
        <v/>
      </c>
      <c r="BC277" s="247">
        <f>IF(AX278=BD278,BC278,NOW())</f>
        <v/>
      </c>
      <c r="BD277" s="246">
        <f>IF(AT278=BD278,BD278,AT278)</f>
        <v/>
      </c>
    </row>
    <row r="278">
      <c r="A278" s="82" t="inlineStr">
        <is>
          <t>0278-2026</t>
        </is>
      </c>
      <c r="B278" s="99" t="n">
        <v>18578</v>
      </c>
      <c r="C278" s="124" t="inlineStr">
        <is>
          <t>Luisa Fernanda Ladino RIvera</t>
        </is>
      </c>
      <c r="D278" s="106" t="inlineStr">
        <is>
          <t>TR</t>
        </is>
      </c>
      <c r="E278" s="106" t="n">
        <v>34</v>
      </c>
      <c r="F278" s="82" t="inlineStr">
        <is>
          <t>DD</t>
        </is>
      </c>
      <c r="G278" s="82" t="inlineStr">
        <is>
          <t>SUR</t>
        </is>
      </c>
      <c r="H278" s="106" t="n">
        <v>30</v>
      </c>
      <c r="I278" s="82" t="n"/>
      <c r="J278" s="82" t="n"/>
      <c r="K278" s="106" t="n">
        <v>27</v>
      </c>
      <c r="L278" s="106" t="n"/>
      <c r="M278" s="106" t="n"/>
      <c r="N278" s="76">
        <f>CONCATENATE(D279," ",E279," ",F279," ",G279," ",H279," ",I279, " ",J279, " ",K279," ",L279," ",M279)</f>
        <v/>
      </c>
      <c r="O278" s="106" t="n">
        <v>1072646657</v>
      </c>
      <c r="P278" s="106" t="n">
        <v>3115219572</v>
      </c>
      <c r="Q278" s="106" t="n"/>
      <c r="R278" s="106" t="inlineStr">
        <is>
          <t>Aurora Betancur</t>
        </is>
      </c>
      <c r="S278" s="272" t="inlineStr">
        <is>
          <t>TR</t>
        </is>
      </c>
      <c r="T278" s="272" t="n">
        <v>34</v>
      </c>
      <c r="U278" s="273" t="inlineStr">
        <is>
          <t>DD</t>
        </is>
      </c>
      <c r="V278" s="273" t="inlineStr">
        <is>
          <t>SUR</t>
        </is>
      </c>
      <c r="W278" s="272" t="n">
        <v>30</v>
      </c>
      <c r="X278" s="273" t="n"/>
      <c r="Y278" s="273" t="n"/>
      <c r="Z278" s="272" t="n">
        <v>27</v>
      </c>
      <c r="AA278" s="272" t="n"/>
      <c r="AB278" s="272" t="n"/>
      <c r="AC278" s="76">
        <f>CONCATENATE(S279," ",T279," ",U279," ",V279," ",W279," ",X279, " ",Y279, " ",Z279," ",AA279," ",AB279)</f>
        <v/>
      </c>
      <c r="AD278" s="106" t="n"/>
      <c r="AE278" s="106" t="n">
        <v>3222245104</v>
      </c>
      <c r="AF278" s="106" t="n"/>
      <c r="AG278" s="106" t="n"/>
      <c r="AH278" s="82" t="inlineStr">
        <is>
          <t>FAUNA DOMÉSTICA</t>
        </is>
      </c>
      <c r="AI278" s="82" t="inlineStr">
        <is>
          <t>Ataque de animales de compañía a otros animales o personas</t>
        </is>
      </c>
      <c r="AJ278" s="112" t="inlineStr">
        <is>
          <t>La Sebastiana</t>
        </is>
      </c>
      <c r="AK278" s="201">
        <f>VLOOKUP(AJ279,Hoja5!$H$1:$I$46,2,FALSE)</f>
        <v/>
      </c>
      <c r="AL278" s="110" t="n">
        <v>46100</v>
      </c>
      <c r="AM278" s="92" t="n"/>
      <c r="AN278" s="101">
        <f>+AM279-AL279</f>
        <v/>
      </c>
      <c r="AO278" s="100" t="n"/>
      <c r="AP278" s="101" t="n"/>
      <c r="AQ278" s="101" t="inlineStr">
        <is>
          <t>Juan  Muñoz Guerra</t>
        </is>
      </c>
      <c r="AR278" s="227" t="n"/>
      <c r="AS278" s="119" t="inlineStr">
        <is>
          <t>Juan  Muñoz Guerra</t>
        </is>
      </c>
      <c r="AT278" s="124" t="inlineStr">
        <is>
          <t xml:space="preserve">Auto de inicio </t>
        </is>
      </c>
      <c r="AU278" s="101" t="inlineStr">
        <is>
          <t>Juan  Muñoz Guerra</t>
        </is>
      </c>
      <c r="AV278" s="82" t="n"/>
      <c r="AW278" s="102">
        <f>IF(OR(AND(TODAY()-AL279&lt;10,AV279="PQRS"),AND(TODAY()-AO279&lt;90,AV279="Persuasivo")),1,IF(AND(10&lt;=TODAY()-AL279,TODAY()-AL279&lt;15,AV279="PQRS"),2,IF(OR(AND(15&lt;=TODAY()-AL279,AV279="PQRS"),AND(90&lt;=TODAY()-AO279,AV279="Persuasivo")),3,"")))</f>
        <v/>
      </c>
      <c r="AX278" s="96" t="n"/>
      <c r="AY278" s="239">
        <f>IF(AU279=BA279,AY279,AY279&amp;" → "&amp;TEXT(AZ279,"dd/mm/aaaa")&amp;".- "&amp;AU279)</f>
        <v/>
      </c>
      <c r="AZ278" s="237">
        <f>IF(AU279=BA279,AZ279,NOW())</f>
        <v/>
      </c>
      <c r="BA278" s="242">
        <f>IF(AU279=BA279,BA279,AU279)</f>
        <v/>
      </c>
      <c r="BB278" s="245">
        <f>IF(AT279=BD279,BB279,BB279&amp;" → "&amp;TEXT(BC279,"dd/mm/aaaa")&amp;".- "&amp;AT279)</f>
        <v/>
      </c>
      <c r="BC278" s="247">
        <f>IF(AX279=BD279,BC279,NOW())</f>
        <v/>
      </c>
      <c r="BD278" s="246">
        <f>IF(AT279=BD279,BD279,AT279)</f>
        <v/>
      </c>
    </row>
    <row r="279">
      <c r="A279" s="82" t="inlineStr">
        <is>
          <t>0279-2026</t>
        </is>
      </c>
      <c r="B279" s="99" t="inlineStr">
        <is>
          <t>0017334 - 0009178</t>
        </is>
      </c>
      <c r="C279" s="124" t="inlineStr">
        <is>
          <t>Liliana Tuberquia Ferraro</t>
        </is>
      </c>
      <c r="D279" s="106" t="inlineStr">
        <is>
          <t>KR</t>
        </is>
      </c>
      <c r="E279" s="106" t="n">
        <v>42</v>
      </c>
      <c r="F279" s="82" t="inlineStr">
        <is>
          <t>A</t>
        </is>
      </c>
      <c r="G279" s="82" t="n"/>
      <c r="H279" s="106" t="n">
        <v>26</v>
      </c>
      <c r="I279" s="82" t="inlineStr">
        <is>
          <t>A</t>
        </is>
      </c>
      <c r="J279" s="82" t="inlineStr">
        <is>
          <t>SUR</t>
        </is>
      </c>
      <c r="K279" s="106" t="n"/>
      <c r="L279" s="106" t="n"/>
      <c r="M279" s="106" t="n"/>
      <c r="N279" s="76">
        <f>CONCATENATE(D280," ",E280," ",F280," ",G280," ",H280," ",I280, " ",J280, " ",K280," ",L280," ",M280)</f>
        <v/>
      </c>
      <c r="O279" s="106" t="n">
        <v>43258903</v>
      </c>
      <c r="P279" s="106" t="n">
        <v>3184248098</v>
      </c>
      <c r="Q279" s="106" t="n"/>
      <c r="R279" s="106" t="inlineStr">
        <is>
          <t>Por determinar</t>
        </is>
      </c>
      <c r="S279" s="106" t="inlineStr">
        <is>
          <t>KR</t>
        </is>
      </c>
      <c r="T279" s="106" t="n">
        <v>42</v>
      </c>
      <c r="U279" s="82" t="inlineStr">
        <is>
          <t>A</t>
        </is>
      </c>
      <c r="V279" s="82" t="n"/>
      <c r="W279" s="106" t="n">
        <v>26</v>
      </c>
      <c r="X279" s="82" t="inlineStr">
        <is>
          <t>A</t>
        </is>
      </c>
      <c r="Y279" s="82" t="inlineStr">
        <is>
          <t>SUR</t>
        </is>
      </c>
      <c r="Z279" s="106" t="n"/>
      <c r="AA279" s="128" t="n"/>
      <c r="AB279" s="128" t="n"/>
      <c r="AC279" s="76">
        <f>CONCATENATE(S280," ",T280,U280," ",V280," ",W280," ",X280," ",Y280," ",Z280," ",AA280," ",AB280)</f>
        <v/>
      </c>
      <c r="AD279" s="106" t="n"/>
      <c r="AE279" s="106" t="n"/>
      <c r="AF279" s="106" t="n"/>
      <c r="AG279" s="106" t="n"/>
      <c r="AH279" s="82" t="inlineStr">
        <is>
          <t>RESIDUOS SOLIDOS</t>
        </is>
      </c>
      <c r="AI279" s="82" t="inlineStr">
        <is>
          <t>Disposición inadecuada de residuos sólidos en horas, dias y lugares no autorizados</t>
        </is>
      </c>
      <c r="AJ279" s="112" t="inlineStr">
        <is>
          <t>Las Orquideas</t>
        </is>
      </c>
      <c r="AK279" s="201">
        <f>VLOOKUP(AJ280,Hoja5!$H$1:$I$46,2,FALSE)</f>
        <v/>
      </c>
      <c r="AL279" s="110" t="n">
        <v>46093</v>
      </c>
      <c r="AM279" s="92" t="n">
        <v>46107</v>
      </c>
      <c r="AN279" s="101">
        <f>+AM280-AL280</f>
        <v/>
      </c>
      <c r="AO279" s="100" t="n">
        <v>46107</v>
      </c>
      <c r="AP279" s="101" t="inlineStr">
        <is>
          <t>Visitas patrulleros</t>
        </is>
      </c>
      <c r="AQ279" s="101" t="inlineStr">
        <is>
          <t>Olver Puerta Garcia</t>
        </is>
      </c>
      <c r="AR279" s="227" t="n"/>
      <c r="AS279" s="119" t="n"/>
      <c r="AT279" s="124" t="inlineStr">
        <is>
          <t>Verificación</t>
        </is>
      </c>
      <c r="AU279" s="101" t="inlineStr">
        <is>
          <t>Olver Puerta Garcia</t>
        </is>
      </c>
      <c r="AV279" s="82" t="n"/>
      <c r="AW279" s="102">
        <f>IF(OR(AND(TODAY()-AL280&lt;10,AV280="PQRS"),AND(TODAY()-AO280&lt;90,AV280="Persuasivo")),1,IF(AND(10&lt;=TODAY()-AL280,TODAY()-AL280&lt;15,AV280="PQRS"),2,IF(OR(AND(15&lt;=TODAY()-AL280,AV280="PQRS"),AND(90&lt;=TODAY()-AO280,AV280="Persuasivo")),3,"")))</f>
        <v/>
      </c>
      <c r="AX279" s="96" t="n"/>
      <c r="AY279" s="239">
        <f>IF(AU280=BA280,AY280,AY280&amp;" → "&amp;TEXT(AZ280,"dd/mm/aaaa")&amp;".- "&amp;AU280)</f>
        <v/>
      </c>
      <c r="AZ279" s="237">
        <f>IF(AU280=BA280,AZ280,NOW())</f>
        <v/>
      </c>
      <c r="BA279" s="242">
        <f>IF(AU280=BA280,BA280,AU280)</f>
        <v/>
      </c>
      <c r="BB279" s="245">
        <f>IF(AT280=BD280,BB280,BB280&amp;" → "&amp;TEXT(BC280,"dd/mm/aaaa")&amp;".- "&amp;AT280)</f>
        <v/>
      </c>
      <c r="BC279" s="247">
        <f>IF(AX280=BD280,BC280,NOW())</f>
        <v/>
      </c>
      <c r="BD279" s="246">
        <f>IF(AT280=BD280,BD280,AT280)</f>
        <v/>
      </c>
    </row>
    <row r="280">
      <c r="A280" s="82" t="inlineStr">
        <is>
          <t>0280-2026</t>
        </is>
      </c>
      <c r="B280" s="99" t="n">
        <v>3345</v>
      </c>
      <c r="C280" s="124" t="inlineStr">
        <is>
          <t>De oficio</t>
        </is>
      </c>
      <c r="D280" s="106" t="n"/>
      <c r="E280" s="106" t="n"/>
      <c r="F280" s="82" t="n"/>
      <c r="G280" s="82" t="n"/>
      <c r="H280" s="106" t="n"/>
      <c r="I280" s="82" t="n"/>
      <c r="J280" s="82" t="n"/>
      <c r="K280" s="106" t="n"/>
      <c r="L280" s="106" t="n"/>
      <c r="M280" s="106" t="n"/>
      <c r="N280" s="76">
        <f>CONCATENATE(D281," ",E281," ",F281," ",G281," ",H281," ",I281, " ",J281, " ",K281," ",L281," ",M281)</f>
        <v/>
      </c>
      <c r="O280" s="106" t="n"/>
      <c r="P280" s="106" t="n"/>
      <c r="Q280" s="106" t="n"/>
      <c r="R280" s="106" t="inlineStr">
        <is>
          <t>EPM</t>
        </is>
      </c>
      <c r="S280" s="106" t="inlineStr">
        <is>
          <t>CL</t>
        </is>
      </c>
      <c r="T280" s="106" t="n">
        <v>41</v>
      </c>
      <c r="U280" s="82" t="n"/>
      <c r="V280" s="82" t="inlineStr">
        <is>
          <t>SUR</t>
        </is>
      </c>
      <c r="W280" s="106" t="n">
        <v>25</v>
      </c>
      <c r="X280" s="82" t="inlineStr">
        <is>
          <t>A</t>
        </is>
      </c>
      <c r="Y280" s="127" t="n"/>
      <c r="Z280" s="128" t="n"/>
      <c r="AA280" s="128" t="n"/>
      <c r="AB280" s="128" t="n"/>
      <c r="AC280" s="76">
        <f>CONCATENATE(S281," ",T281,U281," ",V281," ",W281," ",X281," ",Y281," ",Z281," ",AA281," ",AB281)</f>
        <v/>
      </c>
      <c r="AD280" s="106" t="n"/>
      <c r="AE280" s="106" t="n"/>
      <c r="AF280" s="106" t="n"/>
      <c r="AG280" s="106" t="n"/>
      <c r="AH280" s="82" t="inlineStr">
        <is>
          <t>HÍDRICO</t>
        </is>
      </c>
      <c r="AI280" s="82" t="inlineStr">
        <is>
          <t>Descarga inadecuada de aguas residuales o sin cumplimiento de requisitos</t>
        </is>
      </c>
      <c r="AJ280" s="112" t="inlineStr">
        <is>
          <t xml:space="preserve">La Mina </t>
        </is>
      </c>
      <c r="AK280" s="201">
        <f>VLOOKUP(AJ281,Hoja5!$H$1:$I$46,2,FALSE)</f>
        <v/>
      </c>
      <c r="AL280" s="110" t="n">
        <v>46085</v>
      </c>
      <c r="AM280" s="92" t="n"/>
      <c r="AN280" s="101">
        <f>+AM281-AL281</f>
        <v/>
      </c>
      <c r="AO280" s="100" t="n"/>
      <c r="AP280" s="101" t="inlineStr">
        <is>
          <t>Verificación</t>
        </is>
      </c>
      <c r="AQ280" s="101" t="inlineStr">
        <is>
          <t>Laura Bautista Barroso</t>
        </is>
      </c>
      <c r="AR280" s="227" t="n"/>
      <c r="AS280" s="119" t="n"/>
      <c r="AT280" s="124" t="inlineStr">
        <is>
          <t>Pendiente de trámite</t>
        </is>
      </c>
      <c r="AU280" s="101" t="inlineStr">
        <is>
          <t>Juan Fernando Florez Lema</t>
        </is>
      </c>
      <c r="AV280" s="82" t="n"/>
      <c r="AW280" s="102">
        <f>IF(OR(AND(TODAY()-AL281&lt;10,AV281="PQRS"),AND(TODAY()-AO281&lt;90,AV281="Persuasivo")),1,IF(AND(10&lt;=TODAY()-AL281,TODAY()-AL281&lt;15,AV281="PQRS"),2,IF(OR(AND(15&lt;=TODAY()-AL281,AV281="PQRS"),AND(90&lt;=TODAY()-AO281,AV281="Persuasivo")),3,"")))</f>
        <v/>
      </c>
      <c r="AX280" s="96" t="n"/>
      <c r="AY280" s="239">
        <f>IF(AU281=BA281,AY281,AY281&amp;" → "&amp;TEXT(AZ281,"dd/mm/aaaa")&amp;".- "&amp;AU281)</f>
        <v/>
      </c>
      <c r="AZ280" s="237">
        <f>IF(AU281=BA281,AZ281,NOW())</f>
        <v/>
      </c>
      <c r="BA280" s="242">
        <f>IF(AU281=BA281,BA281,AU281)</f>
        <v/>
      </c>
      <c r="BB280" s="245">
        <f>IF(AT281=BD281,BB281,BB281&amp;" → "&amp;TEXT(BC281,"dd/mm/aaaa")&amp;".- "&amp;AT281)</f>
        <v/>
      </c>
      <c r="BC280" s="247">
        <f>IF(AX281=BD281,BC281,NOW())</f>
        <v/>
      </c>
      <c r="BD280" s="246">
        <f>IF(AT281=BD281,BD281,AT281)</f>
        <v/>
      </c>
    </row>
    <row r="281">
      <c r="A281" s="82" t="inlineStr">
        <is>
          <t>0281-2026</t>
        </is>
      </c>
      <c r="B281" s="99" t="inlineStr">
        <is>
          <t>0019322 - 0019957</t>
        </is>
      </c>
      <c r="C281" s="124" t="inlineStr">
        <is>
          <t>Gloria Yenifer Ochoa Jaramillo</t>
        </is>
      </c>
      <c r="D281" s="106" t="n"/>
      <c r="E281" s="106" t="inlineStr">
        <is>
          <t>Unidad vegas de Alcalá</t>
        </is>
      </c>
      <c r="F281" s="82" t="n"/>
      <c r="G281" s="82" t="n"/>
      <c r="H281" s="106" t="n"/>
      <c r="I281" s="82" t="n"/>
      <c r="J281" s="82" t="n"/>
      <c r="K281" s="106" t="n"/>
      <c r="L281" s="106" t="n"/>
      <c r="M281" s="106" t="n"/>
      <c r="N281" s="76">
        <f>CONCATENATE(D282," ",E282," ",F282," ",G282," ",H282," ",I282, " ",J282, " ",K282," ",L282," ",M282)</f>
        <v/>
      </c>
      <c r="O281" s="106" t="n">
        <v>39167124</v>
      </c>
      <c r="P281" s="106" t="n">
        <v>3015114556</v>
      </c>
      <c r="Q281" s="106" t="n"/>
      <c r="R281" s="106" t="inlineStr">
        <is>
          <t>Sandra agudelo</t>
        </is>
      </c>
      <c r="S281" s="126" t="n"/>
      <c r="T281" s="128" t="inlineStr">
        <is>
          <t>Vegas de alcalá</t>
        </is>
      </c>
      <c r="U281" s="127" t="n"/>
      <c r="V281" s="127" t="n"/>
      <c r="W281" s="128" t="n"/>
      <c r="X281" s="127" t="n"/>
      <c r="Y281" s="127" t="n"/>
      <c r="Z281" s="128" t="n"/>
      <c r="AA281" s="128" t="n"/>
      <c r="AB281" s="128" t="n">
        <v>205</v>
      </c>
      <c r="AC281" s="76">
        <f>CONCATENATE(S282," ",T282,U282," ",V282," ",W282," ",X282," ",Y282," ",Z282," ",AA282," ",AB282)</f>
        <v/>
      </c>
      <c r="AD281" s="106" t="n"/>
      <c r="AE281" s="106" t="n">
        <v>3332441358</v>
      </c>
      <c r="AF281" s="106" t="n"/>
      <c r="AG281" s="106" t="n"/>
      <c r="AH281" s="82" t="inlineStr">
        <is>
          <t>FAUNA DOMÉSTICA</t>
        </is>
      </c>
      <c r="AI281" s="82" t="inlineStr">
        <is>
          <t>Presunto maltrato animal</t>
        </is>
      </c>
      <c r="AJ281" s="112" t="inlineStr">
        <is>
          <t>Alcalá</t>
        </is>
      </c>
      <c r="AK281" s="201">
        <f>VLOOKUP(AJ282,Hoja5!$H$1:$I$46,2,FALSE)</f>
        <v/>
      </c>
      <c r="AL281" s="110" t="n">
        <v>46105</v>
      </c>
      <c r="AM281" s="100" t="n"/>
      <c r="AN281" s="101">
        <f>+AM282-AL282</f>
        <v/>
      </c>
      <c r="AO281" s="100" t="n"/>
      <c r="AP281" s="101" t="n"/>
      <c r="AQ281" s="101" t="n"/>
      <c r="AR281" s="227" t="n"/>
      <c r="AS281" s="119" t="n"/>
      <c r="AT281" s="124" t="inlineStr">
        <is>
          <t>Archivado</t>
        </is>
      </c>
      <c r="AU281" s="101" t="inlineStr">
        <is>
          <t>Jenifer Zapata Castro</t>
        </is>
      </c>
      <c r="AV281" s="82" t="n"/>
      <c r="AW281" s="102">
        <f>IF(OR(AND(TODAY()-AL282&lt;10,AV282="PQRS"),AND(TODAY()-AO282&lt;90,AV282="Persuasivo")),1,IF(AND(10&lt;=TODAY()-AL282,TODAY()-AL282&lt;15,AV282="PQRS"),2,IF(OR(AND(15&lt;=TODAY()-AL282,AV282="PQRS"),AND(90&lt;=TODAY()-AO282,AV282="Persuasivo")),3,"")))</f>
        <v/>
      </c>
      <c r="AX281" s="96" t="n"/>
      <c r="AY281" s="239">
        <f>IF(AU282=BA282,AY282,AY282&amp;" → "&amp;TEXT(AZ282,"dd/mm/aaaa")&amp;".- "&amp;AU282)</f>
        <v/>
      </c>
      <c r="AZ281" s="237">
        <f>IF(AU282=BA282,AZ282,NOW())</f>
        <v/>
      </c>
      <c r="BA281" s="242">
        <f>IF(AU282=BA282,BA282,AU282)</f>
        <v/>
      </c>
      <c r="BB281" s="245">
        <f>IF(AT282=BD282,BB282,BB282&amp;" → "&amp;TEXT(BC282,"dd/mm/aaaa")&amp;".- "&amp;AT282)</f>
        <v/>
      </c>
      <c r="BC281" s="247">
        <f>IF(AX282=BD282,BC282,NOW())</f>
        <v/>
      </c>
      <c r="BD281" s="246">
        <f>IF(AT282=BD282,BD282,AT282)</f>
        <v/>
      </c>
    </row>
    <row r="282">
      <c r="A282" s="82" t="inlineStr">
        <is>
          <t>0282-2026</t>
        </is>
      </c>
      <c r="B282" s="99" t="inlineStr">
        <is>
          <t>0019358 - 0023268</t>
        </is>
      </c>
      <c r="C282" s="130" t="inlineStr">
        <is>
          <t>Maria Paula Vanegas Herrera</t>
        </is>
      </c>
      <c r="D282" s="106" t="inlineStr">
        <is>
          <t>CL</t>
        </is>
      </c>
      <c r="E282" s="106" t="n">
        <v>76</v>
      </c>
      <c r="F282" s="82" t="inlineStr">
        <is>
          <t>D</t>
        </is>
      </c>
      <c r="G282" s="82" t="inlineStr">
        <is>
          <t>SUR</t>
        </is>
      </c>
      <c r="H282" s="106" t="n">
        <v>43</v>
      </c>
      <c r="I282" s="82" t="inlineStr">
        <is>
          <t>A</t>
        </is>
      </c>
      <c r="J282" s="82" t="n"/>
      <c r="K282" s="106" t="n">
        <v>68</v>
      </c>
      <c r="L282" s="106" t="n"/>
      <c r="M282" s="106" t="n"/>
      <c r="N282" s="76">
        <f>CONCATENATE(D283," ",E283," ",F283," ",G283," ",H283," ",I283, " ",J283, " ",K283," ",L283," ",M283)</f>
        <v/>
      </c>
      <c r="O282" s="106" t="n">
        <v>139470865</v>
      </c>
      <c r="P282" s="106" t="n">
        <v>3007009456</v>
      </c>
      <c r="Q282" s="222" t="n"/>
      <c r="R282" s="130" t="inlineStr">
        <is>
          <t>Amparo Granda Orrego</t>
        </is>
      </c>
      <c r="S282" s="126" t="inlineStr">
        <is>
          <t>CL</t>
        </is>
      </c>
      <c r="T282" s="128" t="n">
        <v>65</v>
      </c>
      <c r="U282" s="127" t="n"/>
      <c r="V282" s="127" t="n"/>
      <c r="W282" s="128" t="n">
        <v>55</v>
      </c>
      <c r="X282" s="127" t="n"/>
      <c r="Y282" s="127" t="n"/>
      <c r="Z282" s="128" t="n">
        <v>30</v>
      </c>
      <c r="AA282" s="128" t="n"/>
      <c r="AB282" s="128" t="n"/>
      <c r="AC282" s="76">
        <f>CONCATENATE(S283," ",T283,U283," ",V283," ",W283," ",X283," ",Y283," ",Z283," ",AA283," ",AB283)</f>
        <v/>
      </c>
      <c r="AD282" s="106" t="n">
        <v>43576109</v>
      </c>
      <c r="AE282" s="106" t="n">
        <v>3125467857</v>
      </c>
      <c r="AF282" s="106" t="n"/>
      <c r="AG282" s="106" t="n"/>
      <c r="AH282" s="82" t="inlineStr">
        <is>
          <t>FAUNA DOMÉSTICA</t>
        </is>
      </c>
      <c r="AI282" s="82" t="inlineStr">
        <is>
          <t>Ataque de animales de compañía a otros animales o personas</t>
        </is>
      </c>
      <c r="AJ282" s="112" t="inlineStr">
        <is>
          <t>El Vallano</t>
        </is>
      </c>
      <c r="AK282" s="201">
        <f>VLOOKUP(AJ283,Hoja5!$H$1:$I$46,2,FALSE)</f>
        <v/>
      </c>
      <c r="AL282" s="110" t="n">
        <v>46105</v>
      </c>
      <c r="AM282" s="92" t="n"/>
      <c r="AN282" s="101">
        <f>+AM283-AL283</f>
        <v/>
      </c>
      <c r="AO282" s="100" t="n"/>
      <c r="AP282" s="101" t="n"/>
      <c r="AQ282" s="101" t="inlineStr">
        <is>
          <t>Juan  Muñoz Guerra</t>
        </is>
      </c>
      <c r="AR282" s="215" t="n"/>
      <c r="AS282" s="119" t="inlineStr">
        <is>
          <t>Juan  Muñoz Guerra</t>
        </is>
      </c>
      <c r="AT282" s="124" t="inlineStr">
        <is>
          <t xml:space="preserve">Auto de inicio </t>
        </is>
      </c>
      <c r="AU282" s="101" t="inlineStr">
        <is>
          <t>Juan  Muñoz Guerra</t>
        </is>
      </c>
      <c r="AV282" s="82" t="n"/>
      <c r="AW282" s="102">
        <f>IF(OR(AND(TODAY()-AL283&lt;10,AV283="PQRS"),AND(TODAY()-AO283&lt;90,AV283="Persuasivo")),1,IF(AND(10&lt;=TODAY()-AL283,TODAY()-AL283&lt;15,AV283="PQRS"),2,IF(OR(AND(15&lt;=TODAY()-AL283,AV283="PQRS"),AND(90&lt;=TODAY()-AO283,AV283="Persuasivo")),3,"")))</f>
        <v/>
      </c>
      <c r="AX282" s="96" t="inlineStr">
        <is>
          <t>no estan en la ciudad entre 21/05/2026-16/06/2026</t>
        </is>
      </c>
      <c r="AY282" s="239">
        <f>IF(AU283=BA283,AY283,AY283&amp;" → "&amp;TEXT(AZ283,"dd/mm/aaaa")&amp;".- "&amp;AU283)</f>
        <v/>
      </c>
      <c r="AZ282" s="237">
        <f>IF(AU283=BA283,AZ283,NOW())</f>
        <v/>
      </c>
      <c r="BA282" s="242">
        <f>IF(AU283=BA283,BA283,AU283)</f>
        <v/>
      </c>
      <c r="BB282" s="245">
        <f>IF(AT283=BD283,BB283,BB283&amp;" → "&amp;TEXT(BC283,"dd/mm/aaaa")&amp;".- "&amp;AT283)</f>
        <v/>
      </c>
      <c r="BC282" s="247">
        <f>IF(AX283=BD283,BC283,NOW())</f>
        <v/>
      </c>
      <c r="BD282" s="246">
        <f>IF(AT283=BD283,BD283,AT283)</f>
        <v/>
      </c>
    </row>
    <row r="283" ht="15.75" customHeight="1">
      <c r="A283" s="82" t="inlineStr">
        <is>
          <t>0283-2026</t>
        </is>
      </c>
      <c r="B283" s="99" t="n">
        <v>18901</v>
      </c>
      <c r="C283" s="255" t="inlineStr">
        <is>
          <t>Anonimo</t>
        </is>
      </c>
      <c r="D283" s="106" t="n"/>
      <c r="E283" s="106" t="n"/>
      <c r="F283" s="82" t="n"/>
      <c r="G283" s="82" t="n"/>
      <c r="H283" s="106" t="n"/>
      <c r="I283" s="82" t="n"/>
      <c r="J283" s="82" t="n"/>
      <c r="K283" s="106" t="n"/>
      <c r="L283" s="106" t="n"/>
      <c r="M283" s="106" t="n"/>
      <c r="N283" s="76">
        <f>CONCATENATE(D284," ",E284," ",F284," ",G284," ",H284," ",I284, " ",J284, " ",K284," ",L284," ",M284)</f>
        <v/>
      </c>
      <c r="O283" s="106" t="n"/>
      <c r="P283" s="106" t="n"/>
      <c r="Q283" s="106" t="n"/>
      <c r="R283" s="106" t="inlineStr">
        <is>
          <t>Por determinar</t>
        </is>
      </c>
      <c r="S283" s="126" t="inlineStr">
        <is>
          <t>CL</t>
        </is>
      </c>
      <c r="T283" s="128" t="n">
        <v>35</v>
      </c>
      <c r="U283" s="127" t="n"/>
      <c r="V283" s="127" t="inlineStr">
        <is>
          <t>SUR</t>
        </is>
      </c>
      <c r="W283" s="128" t="n">
        <v>43</v>
      </c>
      <c r="X283" s="127" t="n"/>
      <c r="Y283" s="127" t="n"/>
      <c r="Z283" s="128" t="n">
        <v>63</v>
      </c>
      <c r="AA283" s="128" t="n"/>
      <c r="AB283" s="128" t="n"/>
      <c r="AC283" s="76">
        <f>CONCATENATE(S284," ",T284,U284," ",V284," ",W284," ",X284," ",Y284," ",Z284," ",AA284," ",AB284)</f>
        <v/>
      </c>
      <c r="AD283" s="106" t="n"/>
      <c r="AE283" s="106" t="n"/>
      <c r="AF283" s="106" t="n"/>
      <c r="AG283" s="106" t="n"/>
      <c r="AH283" s="82" t="inlineStr">
        <is>
          <t>FLORA</t>
        </is>
      </c>
      <c r="AI283" s="82" t="inlineStr">
        <is>
          <t xml:space="preserve">Aprovechamiento forestal sin permisos </t>
        </is>
      </c>
      <c r="AJ283" s="112" t="inlineStr">
        <is>
          <t>Zona Centro</t>
        </is>
      </c>
      <c r="AK283" s="201">
        <f>VLOOKUP(AJ284,Hoja5!$H$1:$I$46,2,FALSE)</f>
        <v/>
      </c>
      <c r="AL283" s="110" t="n">
        <v>46101</v>
      </c>
      <c r="AM283" s="92" t="n">
        <v>46097</v>
      </c>
      <c r="AN283" s="101">
        <f>+AM284-AL284</f>
        <v/>
      </c>
      <c r="AO283" s="100" t="n">
        <v>46097</v>
      </c>
      <c r="AP283" s="101" t="inlineStr">
        <is>
          <t>Auto de archivo</t>
        </is>
      </c>
      <c r="AQ283" s="101" t="inlineStr">
        <is>
          <t>Juan Carlos Sánchez Vargas</t>
        </is>
      </c>
      <c r="AR283" s="227" t="n"/>
      <c r="AS283" s="119" t="n"/>
      <c r="AT283" s="124" t="inlineStr">
        <is>
          <t>Archivado</t>
        </is>
      </c>
      <c r="AU283" s="101" t="inlineStr">
        <is>
          <t>Jenifer Zapata Castro</t>
        </is>
      </c>
      <c r="AV283" s="82" t="n"/>
      <c r="AW283" s="102">
        <f>IF(OR(AND(TODAY()-AL284&lt;10,AV284="PQRS"),AND(TODAY()-AO284&lt;90,AV284="Persuasivo")),1,IF(AND(10&lt;=TODAY()-AL284,TODAY()-AL284&lt;15,AV284="PQRS"),2,IF(OR(AND(15&lt;=TODAY()-AL284,AV284="PQRS"),AND(90&lt;=TODAY()-AO284,AV284="Persuasivo")),3,"")))</f>
        <v/>
      </c>
      <c r="AX283" s="96" t="n"/>
      <c r="AY283" s="239">
        <f>IF(AU284=BA284,AY284,AY284&amp;" → "&amp;TEXT(AZ284,"dd/mm/aaaa")&amp;".- "&amp;AU284)</f>
        <v/>
      </c>
      <c r="AZ283" s="237">
        <f>IF(AU284=BA284,AZ284,NOW())</f>
        <v/>
      </c>
      <c r="BA283" s="242">
        <f>IF(AU284=BA284,BA284,AU284)</f>
        <v/>
      </c>
      <c r="BB283" s="245">
        <f>IF(AT284=BD284,BB284,BB284&amp;" → "&amp;TEXT(BC284,"dd/mm/aaaa")&amp;".- "&amp;AT284)</f>
        <v/>
      </c>
      <c r="BC283" s="247">
        <f>IF(AX284=BD284,BC284,NOW())</f>
        <v/>
      </c>
      <c r="BD283" s="246">
        <f>IF(AT284=BD284,BD284,AT284)</f>
        <v/>
      </c>
    </row>
    <row r="284">
      <c r="A284" s="82" t="inlineStr">
        <is>
          <t>0284-2026</t>
        </is>
      </c>
      <c r="B284" s="99" t="n">
        <v>10484</v>
      </c>
      <c r="C284" s="124" t="inlineStr">
        <is>
          <t>De oficio Guardabosques</t>
        </is>
      </c>
      <c r="D284" s="106" t="n"/>
      <c r="E284" s="106" t="n"/>
      <c r="F284" s="82" t="n"/>
      <c r="G284" s="82" t="n"/>
      <c r="H284" s="106" t="n"/>
      <c r="I284" s="82" t="n"/>
      <c r="J284" s="82" t="n"/>
      <c r="K284" s="106" t="n"/>
      <c r="L284" s="106" t="n"/>
      <c r="M284" s="106" t="n"/>
      <c r="N284" s="76">
        <f>CONCATENATE(D285," ",E285," ",F285," ",G285," ",H285," ",I285, " ",J285, " ",K285," ",L285," ",M285)</f>
        <v/>
      </c>
      <c r="O284" s="106" t="n"/>
      <c r="P284" s="106" t="n"/>
      <c r="Q284" s="106" t="n"/>
      <c r="R284" s="106" t="inlineStr">
        <is>
          <t>Por determinar</t>
        </is>
      </c>
      <c r="S284" s="106" t="n"/>
      <c r="T284" s="106" t="inlineStr">
        <is>
          <t>transversal de la montaña quebrada la honda</t>
        </is>
      </c>
      <c r="U284" s="82" t="n"/>
      <c r="V284" s="82" t="n"/>
      <c r="W284" s="106" t="n"/>
      <c r="X284" s="82" t="n"/>
      <c r="Y284" s="82" t="n"/>
      <c r="Z284" s="106" t="n"/>
      <c r="AA284" s="106" t="n"/>
      <c r="AB284" s="175" t="n"/>
      <c r="AC284" s="76">
        <f>CONCATENATE(S285," ",T285,U285," ",V285," ",W285," ",X285," ",Y285," ",Z285," ",AA285," ",AB285)</f>
        <v/>
      </c>
      <c r="AD284" s="106" t="n"/>
      <c r="AE284" s="106" t="n"/>
      <c r="AF284" s="106" t="n"/>
      <c r="AG284" s="106" t="n"/>
      <c r="AH284" s="82" t="inlineStr">
        <is>
          <t>HÍDRICO</t>
        </is>
      </c>
      <c r="AI284" s="82" t="inlineStr">
        <is>
          <t>Ocupacion de cauce sin cumplimiento de requisitos</t>
        </is>
      </c>
      <c r="AJ284" s="112" t="inlineStr">
        <is>
          <t>El Escobero</t>
        </is>
      </c>
      <c r="AK284" s="201">
        <f>VLOOKUP(AJ285,Hoja5!$H$1:$I$46,2,FALSE)</f>
        <v/>
      </c>
      <c r="AL284" s="110" t="n">
        <v>46099</v>
      </c>
      <c r="AM284" s="92" t="n"/>
      <c r="AN284" s="101">
        <f>+AM285-AL285</f>
        <v/>
      </c>
      <c r="AO284" s="100" t="n"/>
      <c r="AP284" s="101" t="inlineStr">
        <is>
          <t>Visitas patrulleros</t>
        </is>
      </c>
      <c r="AQ284" s="101" t="inlineStr">
        <is>
          <t>Olver Puerta Garcia</t>
        </is>
      </c>
      <c r="AR284" s="227" t="n"/>
      <c r="AS284" s="119" t="n"/>
      <c r="AT284" s="124" t="inlineStr">
        <is>
          <t>Verificación</t>
        </is>
      </c>
      <c r="AU284" s="101" t="inlineStr">
        <is>
          <t>Mauricio Gomez Herrera</t>
        </is>
      </c>
      <c r="AV284" s="82" t="n"/>
      <c r="AW284" s="102">
        <f>IF(OR(AND(TODAY()-AL285&lt;10,AV285="PQRS"),AND(TODAY()-AO285&lt;90,AV285="Persuasivo")),1,IF(AND(10&lt;=TODAY()-AL285,TODAY()-AL285&lt;15,AV285="PQRS"),2,IF(OR(AND(15&lt;=TODAY()-AL285,AV285="PQRS"),AND(90&lt;=TODAY()-AO285,AV285="Persuasivo")),3,"")))</f>
        <v/>
      </c>
      <c r="AX284" s="96" t="n"/>
      <c r="AY284" s="239">
        <f>IF(AU285=BA285,AY285,AY285&amp;" → "&amp;TEXT(AZ285,"dd/mm/aaaa")&amp;".- "&amp;AU285)</f>
        <v/>
      </c>
      <c r="AZ284" s="237">
        <f>IF(AU285=BA285,AZ285,NOW())</f>
        <v/>
      </c>
      <c r="BA284" s="242">
        <f>IF(AU285=BA285,BA285,AU285)</f>
        <v/>
      </c>
      <c r="BB284" s="245">
        <f>IF(AT285=BD285,BB285,BB285&amp;" → "&amp;TEXT(BC285,"dd/mm/aaaa")&amp;".- "&amp;AT285)</f>
        <v/>
      </c>
      <c r="BC284" s="247">
        <f>IF(AX285=BD285,BC285,NOW())</f>
        <v/>
      </c>
      <c r="BD284" s="246">
        <f>IF(AT285=BD285,BD285,AT285)</f>
        <v/>
      </c>
    </row>
    <row r="285">
      <c r="A285" s="82" t="inlineStr">
        <is>
          <t>0285-2026</t>
        </is>
      </c>
      <c r="B285" s="99" t="n">
        <v>18755</v>
      </c>
      <c r="C285" s="124" t="inlineStr">
        <is>
          <t>De oficio Guardabosques</t>
        </is>
      </c>
      <c r="D285" s="106" t="n"/>
      <c r="E285" s="106" t="n"/>
      <c r="F285" s="82" t="n"/>
      <c r="G285" s="82" t="n"/>
      <c r="H285" s="106" t="n"/>
      <c r="I285" s="82" t="n"/>
      <c r="J285" s="82" t="n"/>
      <c r="K285" s="106" t="n"/>
      <c r="L285" s="106" t="n"/>
      <c r="M285" s="106" t="n"/>
      <c r="N285" s="76">
        <f>CONCATENATE(D286," ",E286," ",F286," ",G286," ",H286," ",I286, " ",J286, " ",K286," ",L286," ",M286)</f>
        <v/>
      </c>
      <c r="O285" s="106" t="n"/>
      <c r="P285" s="106" t="n"/>
      <c r="Q285" s="106" t="n"/>
      <c r="R285" s="106" t="inlineStr">
        <is>
          <t>Por determinar</t>
        </is>
      </c>
      <c r="S285" s="106" t="n"/>
      <c r="T285" s="106" t="inlineStr">
        <is>
          <t>predio el roble 0022</t>
        </is>
      </c>
      <c r="U285" s="82" t="n"/>
      <c r="V285" s="82" t="n"/>
      <c r="W285" s="106" t="n"/>
      <c r="X285" s="82" t="n"/>
      <c r="Y285" s="82" t="n"/>
      <c r="Z285" s="106" t="n"/>
      <c r="AA285" s="128" t="n"/>
      <c r="AB285" s="128" t="n"/>
      <c r="AC285" s="76">
        <f>CONCATENATE(S286," ",T286,U286," ",V286," ",W286," ",X286," ",Y286," ",Z286," ",AA286," ",AB286)</f>
        <v/>
      </c>
      <c r="AD285" s="106" t="n"/>
      <c r="AE285" s="106" t="n"/>
      <c r="AF285" s="106" t="n"/>
      <c r="AG285" s="106" t="n"/>
      <c r="AH285" s="82" t="inlineStr">
        <is>
          <t>LOTE-PREDIO</t>
        </is>
      </c>
      <c r="AI285" s="82" t="inlineStr">
        <is>
          <t>Tenencia inadecuada de lotes - falta de mantenimiento</t>
        </is>
      </c>
      <c r="AJ285" s="112" t="inlineStr">
        <is>
          <t>El Vallano</t>
        </is>
      </c>
      <c r="AK285" s="201">
        <f>VLOOKUP(AJ286,Hoja5!$H$1:$I$46,2,FALSE)</f>
        <v/>
      </c>
      <c r="AL285" s="110" t="n">
        <v>46100</v>
      </c>
      <c r="AM285" s="110" t="n">
        <v>46109</v>
      </c>
      <c r="AN285" s="101">
        <f>+AM286-AL286</f>
        <v/>
      </c>
      <c r="AO285" s="100" t="n">
        <v>46109</v>
      </c>
      <c r="AP285" s="101" t="inlineStr">
        <is>
          <t>Auto de archivo</t>
        </is>
      </c>
      <c r="AQ285" s="101" t="inlineStr">
        <is>
          <t>Juan Carlos Sánchez Vargas</t>
        </is>
      </c>
      <c r="AR285" s="227" t="n"/>
      <c r="AS285" s="119" t="n"/>
      <c r="AT285" s="124" t="inlineStr">
        <is>
          <t>Archivado</t>
        </is>
      </c>
      <c r="AU285" s="101" t="inlineStr">
        <is>
          <t>Jenifer Zapata Castro</t>
        </is>
      </c>
      <c r="AV285" s="82" t="n"/>
      <c r="AW285" s="102">
        <f>IF(OR(AND(TODAY()-AL286&lt;10,AV286="PQRS"),AND(TODAY()-AO286&lt;90,AV286="Persuasivo")),1,IF(AND(10&lt;=TODAY()-AL286,TODAY()-AL286&lt;15,AV286="PQRS"),2,IF(OR(AND(15&lt;=TODAY()-AL286,AV286="PQRS"),AND(90&lt;=TODAY()-AO286,AV286="Persuasivo")),3,"")))</f>
        <v/>
      </c>
      <c r="AX285" s="96" t="n"/>
      <c r="AY285" s="239">
        <f>IF(AU286=BA286,AY286,AY286&amp;" → "&amp;TEXT(AZ286,"dd/mm/aaaa")&amp;".- "&amp;AU286)</f>
        <v/>
      </c>
      <c r="AZ285" s="237">
        <f>IF(AU286=BA286,AZ286,NOW())</f>
        <v/>
      </c>
      <c r="BA285" s="242">
        <f>IF(AU286=BA286,BA286,AU286)</f>
        <v/>
      </c>
      <c r="BB285" s="245">
        <f>IF(AT286=BD286,BB286,BB286&amp;" → "&amp;TEXT(BC286,"dd/mm/aaaa")&amp;".- "&amp;AT286)</f>
        <v/>
      </c>
      <c r="BC285" s="247">
        <f>IF(AX286=BD286,BC286,NOW())</f>
        <v/>
      </c>
      <c r="BD285" s="246">
        <f>IF(AT286=BD286,BD286,AT286)</f>
        <v/>
      </c>
    </row>
    <row r="286">
      <c r="A286" s="82" t="inlineStr">
        <is>
          <t>0286-2026</t>
        </is>
      </c>
      <c r="B286" s="99" t="inlineStr">
        <is>
          <t>0003952 - 0024614</t>
        </is>
      </c>
      <c r="C286" s="124" t="inlineStr">
        <is>
          <t>De oficio</t>
        </is>
      </c>
      <c r="D286" s="106" t="n"/>
      <c r="E286" s="111" t="n"/>
      <c r="F286" s="82" t="n"/>
      <c r="G286" s="82" t="n"/>
      <c r="H286" s="111" t="n"/>
      <c r="I286" s="82" t="n"/>
      <c r="J286" s="82" t="n"/>
      <c r="K286" s="106" t="n"/>
      <c r="L286" s="111" t="n"/>
      <c r="M286" s="106" t="n"/>
      <c r="N286" s="76">
        <f>CONCATENATE(D287," ",E287," ",F287," ",G287," ",H287," ",I287, " ",J287, " ",K287," ",L287," ",M287)</f>
        <v/>
      </c>
      <c r="O286" s="106" t="n"/>
      <c r="P286" s="106" t="n"/>
      <c r="Q286" s="106" t="n"/>
      <c r="R286" s="82" t="inlineStr">
        <is>
          <t>Licobar la creciente los naranjos</t>
        </is>
      </c>
      <c r="S286" s="106" t="inlineStr">
        <is>
          <t>TR</t>
        </is>
      </c>
      <c r="T286" s="106" t="n">
        <v>35</v>
      </c>
      <c r="U286" s="82" t="inlineStr">
        <is>
          <t>A</t>
        </is>
      </c>
      <c r="V286" s="82" t="inlineStr">
        <is>
          <t>SUR</t>
        </is>
      </c>
      <c r="W286" s="106" t="n">
        <v>32</v>
      </c>
      <c r="X286" s="82" t="n"/>
      <c r="Y286" s="82" t="n"/>
      <c r="Z286" s="106" t="n">
        <v>128</v>
      </c>
      <c r="AA286" s="106" t="n"/>
      <c r="AB286" s="106" t="n"/>
      <c r="AC286" s="76">
        <f>CONCATENATE(S287," ",T287,U287," ",V287," ",W287," ",X287," ",Y287," ",Z287," ",AA287," ",AB287)</f>
        <v/>
      </c>
      <c r="AD286" s="106" t="n"/>
      <c r="AE286" s="106" t="n"/>
      <c r="AF286" s="106" t="n"/>
      <c r="AG286" s="106" t="n"/>
      <c r="AH286" s="82" t="inlineStr">
        <is>
          <t>AIRE</t>
        </is>
      </c>
      <c r="AI286" s="82" t="inlineStr">
        <is>
          <t>Afectaciones por ruido</t>
        </is>
      </c>
      <c r="AJ286" s="112" t="inlineStr">
        <is>
          <t>Los Naranjos</t>
        </is>
      </c>
      <c r="AK286" s="201">
        <f>VLOOKUP(AJ287,Hoja5!$H$1:$I$46,2,FALSE)</f>
        <v/>
      </c>
      <c r="AL286" s="110" t="n">
        <v>46101</v>
      </c>
      <c r="AM286" s="110" t="n"/>
      <c r="AN286" s="101">
        <f>+AM287-AL287</f>
        <v/>
      </c>
      <c r="AO286" s="100" t="n"/>
      <c r="AP286" s="101" t="n"/>
      <c r="AQ286" s="101" t="n"/>
      <c r="AR286" s="227" t="n"/>
      <c r="AS286" s="119" t="inlineStr">
        <is>
          <t>Juan  Muñoz Guerra</t>
        </is>
      </c>
      <c r="AT286" s="124" t="inlineStr">
        <is>
          <t xml:space="preserve">Auto de inicio </t>
        </is>
      </c>
      <c r="AU286" s="101" t="inlineStr">
        <is>
          <t>Juan  Muñoz Guerra</t>
        </is>
      </c>
      <c r="AV286" s="82" t="n"/>
      <c r="AW286" s="102">
        <f>IF(OR(AND(TODAY()-AL287&lt;10,AV287="PQRS"),AND(TODAY()-AO287&lt;90,AV287="Persuasivo")),1,IF(AND(10&lt;=TODAY()-AL287,TODAY()-AL287&lt;15,AV287="PQRS"),2,IF(OR(AND(15&lt;=TODAY()-AL287,AV287="PQRS"),AND(90&lt;=TODAY()-AO287,AV287="Persuasivo")),3,"")))</f>
        <v/>
      </c>
      <c r="AX286" s="96" t="n"/>
      <c r="AY286" s="239">
        <f>IF(AU287=BA287,AY287,AY287&amp;" → "&amp;TEXT(AZ287,"dd/mm/aaaa")&amp;".- "&amp;AU287)</f>
        <v/>
      </c>
      <c r="AZ286" s="237">
        <f>IF(AU287=BA287,AZ287,NOW())</f>
        <v/>
      </c>
      <c r="BA286" s="242">
        <f>IF(AU287=BA287,BA287,AU287)</f>
        <v/>
      </c>
      <c r="BB286" s="245">
        <f>IF(AT287=BD287,BB287,BB287&amp;" → "&amp;TEXT(BC287,"dd/mm/aaaa")&amp;".- "&amp;AT287)</f>
        <v/>
      </c>
      <c r="BC286" s="247">
        <f>IF(AX287=BD287,BC287,NOW())</f>
        <v/>
      </c>
      <c r="BD286" s="246">
        <f>IF(AT287=BD287,BD287,AT287)</f>
        <v/>
      </c>
    </row>
    <row r="287">
      <c r="A287" s="82" t="inlineStr">
        <is>
          <t>0287-2026</t>
        </is>
      </c>
      <c r="B287" s="99" t="n">
        <v>3952</v>
      </c>
      <c r="C287" s="124" t="inlineStr">
        <is>
          <t>De oficio</t>
        </is>
      </c>
      <c r="D287" s="106" t="n"/>
      <c r="E287" s="106" t="n"/>
      <c r="F287" s="82" t="n"/>
      <c r="G287" s="82" t="n"/>
      <c r="H287" s="106" t="n"/>
      <c r="I287" s="82" t="n"/>
      <c r="J287" s="82" t="n"/>
      <c r="K287" s="106" t="n"/>
      <c r="L287" s="106" t="n"/>
      <c r="M287" s="106" t="n"/>
      <c r="N287" s="76">
        <f>CONCATENATE(D288," ",E288," ",F288," ",G288," ",H288," ",I288, " ",J288, " ",K288," ",L288," ",M288)</f>
        <v/>
      </c>
      <c r="O287" s="106" t="n"/>
      <c r="P287" s="106" t="n"/>
      <c r="Q287" s="106" t="n"/>
      <c r="R287" s="106" t="inlineStr">
        <is>
          <t>Taberna bar la licorera Envigado</t>
        </is>
      </c>
      <c r="S287" s="126" t="inlineStr">
        <is>
          <t>DG</t>
        </is>
      </c>
      <c r="T287" s="128" t="n">
        <v>40</v>
      </c>
      <c r="U287" s="127" t="n"/>
      <c r="V287" s="127" t="n"/>
      <c r="W287" s="128" t="n">
        <v>33</v>
      </c>
      <c r="X287" s="127" t="n"/>
      <c r="Y287" s="127" t="n"/>
      <c r="Z287" s="128" t="n">
        <v>29</v>
      </c>
      <c r="AA287" s="128" t="n"/>
      <c r="AB287" s="128" t="n"/>
      <c r="AC287" s="76">
        <f>CONCATENATE(S288," ",T288,U288," ",V288," ",W288," ",X288," ",Y288," ",Z288," ",AA288," ",AB288)</f>
        <v/>
      </c>
      <c r="AD287" s="106" t="n"/>
      <c r="AE287" s="106" t="n"/>
      <c r="AF287" s="106" t="n"/>
      <c r="AG287" s="106" t="n"/>
      <c r="AH287" s="82" t="inlineStr">
        <is>
          <t>AIRE</t>
        </is>
      </c>
      <c r="AI287" s="82" t="inlineStr">
        <is>
          <t>Afectaciones por ruido</t>
        </is>
      </c>
      <c r="AJ287" s="112" t="inlineStr">
        <is>
          <t>Obrero</t>
        </is>
      </c>
      <c r="AK287" s="201">
        <f>VLOOKUP(AJ288,Hoja5!$H$1:$I$46,2,FALSE)</f>
        <v/>
      </c>
      <c r="AL287" s="110" t="n">
        <v>46101</v>
      </c>
      <c r="AM287" s="110" t="n"/>
      <c r="AN287" s="101">
        <f>+AM288-AL288</f>
        <v/>
      </c>
      <c r="AO287" s="100" t="n"/>
      <c r="AP287" s="82" t="n"/>
      <c r="AQ287" s="101" t="n"/>
      <c r="AR287" s="227" t="n"/>
      <c r="AS287" s="119" t="inlineStr">
        <is>
          <t>Juan  Muñoz Guerra</t>
        </is>
      </c>
      <c r="AT287" s="124" t="inlineStr">
        <is>
          <t xml:space="preserve">Auto de inicio </t>
        </is>
      </c>
      <c r="AU287" s="101" t="inlineStr">
        <is>
          <t>Juan  Muñoz Guerra</t>
        </is>
      </c>
      <c r="AV287" s="82" t="n"/>
      <c r="AW287" s="102">
        <f>IF(OR(AND(TODAY()-AL288&lt;10,AV288="PQRS"),AND(TODAY()-AO288&lt;90,AV288="Persuasivo")),1,IF(AND(10&lt;=TODAY()-AL288,TODAY()-AL288&lt;15,AV288="PQRS"),2,IF(OR(AND(15&lt;=TODAY()-AL288,AV288="PQRS"),AND(90&lt;=TODAY()-AO288,AV288="Persuasivo")),3,"")))</f>
        <v/>
      </c>
      <c r="AX287" s="96" t="n"/>
      <c r="AY287" s="239">
        <f>IF(AU288=BA288,AY288,AY288&amp;" → "&amp;TEXT(AZ288,"dd/mm/aaaa")&amp;".- "&amp;AU288)</f>
        <v/>
      </c>
      <c r="AZ287" s="237">
        <f>IF(AU288=BA288,AZ288,NOW())</f>
        <v/>
      </c>
      <c r="BA287" s="242">
        <f>IF(AU288=BA288,BA288,AU288)</f>
        <v/>
      </c>
      <c r="BB287" s="245">
        <f>IF(AT288=BD288,BB288,BB288&amp;" → "&amp;TEXT(BC288,"dd/mm/aaaa")&amp;".- "&amp;AT288)</f>
        <v/>
      </c>
      <c r="BC287" s="247">
        <f>IF(AX288=BD288,BC288,NOW())</f>
        <v/>
      </c>
      <c r="BD287" s="246">
        <f>IF(AT288=BD288,BD288,AT288)</f>
        <v/>
      </c>
    </row>
    <row r="288">
      <c r="A288" s="82" t="inlineStr">
        <is>
          <t>0288-2026</t>
        </is>
      </c>
      <c r="B288" s="99" t="n">
        <v>19368</v>
      </c>
      <c r="C288" s="124" t="inlineStr">
        <is>
          <t>Manuela Cardenas</t>
        </is>
      </c>
      <c r="D288" s="106" t="inlineStr">
        <is>
          <t>KR</t>
        </is>
      </c>
      <c r="E288" s="106" t="n">
        <v>42</v>
      </c>
      <c r="F288" s="82" t="inlineStr">
        <is>
          <t>A</t>
        </is>
      </c>
      <c r="G288" s="82" t="n"/>
      <c r="H288" s="106" t="n">
        <v>26</v>
      </c>
      <c r="I288" s="82" t="n"/>
      <c r="J288" s="82" t="inlineStr">
        <is>
          <t>SUR</t>
        </is>
      </c>
      <c r="K288" s="106" t="n">
        <v>4</v>
      </c>
      <c r="L288" s="106" t="n"/>
      <c r="M288" s="106" t="n"/>
      <c r="N288" s="76">
        <f>CONCATENATE(D289," ",E289," ",F289," ",G289," ",H289," ",I289, " ",J289, " ",K289," ",L289," ",M289)</f>
        <v/>
      </c>
      <c r="O288" s="106" t="n">
        <v>138868071</v>
      </c>
      <c r="P288" s="106" t="n">
        <v>3045830675</v>
      </c>
      <c r="Q288" s="106" t="n"/>
      <c r="R288" s="106" t="inlineStr">
        <is>
          <t>Maria del Carmen Chia</t>
        </is>
      </c>
      <c r="S288" s="272" t="inlineStr">
        <is>
          <t>KR</t>
        </is>
      </c>
      <c r="T288" s="272" t="n">
        <v>42</v>
      </c>
      <c r="U288" s="273" t="inlineStr">
        <is>
          <t>A</t>
        </is>
      </c>
      <c r="V288" s="273" t="n"/>
      <c r="W288" s="272" t="n">
        <v>26</v>
      </c>
      <c r="X288" s="273" t="n"/>
      <c r="Y288" s="273" t="inlineStr">
        <is>
          <t>SUR</t>
        </is>
      </c>
      <c r="Z288" s="272" t="n">
        <v>4</v>
      </c>
      <c r="AA288" s="272" t="n"/>
      <c r="AB288" s="272" t="n">
        <v>110</v>
      </c>
      <c r="AC288" s="76">
        <f>CONCATENATE(S289," ",T289," ",U289," ",V289," ",W289," ",X289, " ",Y289, " ",Z289," ",AA289," ",AB289)</f>
        <v/>
      </c>
      <c r="AD288" s="106" t="n"/>
      <c r="AE288" s="106" t="n"/>
      <c r="AF288" s="106" t="n"/>
      <c r="AG288" s="106" t="n"/>
      <c r="AH288" s="82" t="inlineStr">
        <is>
          <t>FAUNA DOMÉSTICA</t>
        </is>
      </c>
      <c r="AI288" s="82" t="inlineStr">
        <is>
          <t>Tenencia inadecuada de animales de compañía</t>
        </is>
      </c>
      <c r="AJ288" s="112" t="inlineStr">
        <is>
          <t>Las Orquideas</t>
        </is>
      </c>
      <c r="AK288" s="201">
        <f>VLOOKUP(AJ289,Hoja5!$H$1:$I$46,2,FALSE)</f>
        <v/>
      </c>
      <c r="AL288" s="110" t="n">
        <v>46105</v>
      </c>
      <c r="AM288" s="110" t="n">
        <v>46126</v>
      </c>
      <c r="AN288" s="101">
        <f>+AM289-AL289</f>
        <v/>
      </c>
      <c r="AO288" s="100" t="n">
        <v>46126</v>
      </c>
      <c r="AP288" s="101" t="inlineStr">
        <is>
          <t>Visitas patrulleros</t>
        </is>
      </c>
      <c r="AQ288" s="101" t="inlineStr">
        <is>
          <t>Laura Bautista Barroso</t>
        </is>
      </c>
      <c r="AR288" s="227" t="n"/>
      <c r="AS288" s="119" t="n"/>
      <c r="AT288" s="124" t="inlineStr">
        <is>
          <t>Archivado</t>
        </is>
      </c>
      <c r="AU288" s="101" t="inlineStr">
        <is>
          <t>Jenifer Zapata Castro</t>
        </is>
      </c>
      <c r="AV288" s="82" t="n"/>
      <c r="AW288" s="102">
        <f>IF(OR(AND(TODAY()-AL289&lt;10,AV289="PQRS"),AND(TODAY()-AO289&lt;90,AV289="Persuasivo")),1,IF(AND(10&lt;=TODAY()-AL289,TODAY()-AL289&lt;15,AV289="PQRS"),2,IF(OR(AND(15&lt;=TODAY()-AL289,AV289="PQRS"),AND(90&lt;=TODAY()-AO289,AV289="Persuasivo")),3,"")))</f>
        <v/>
      </c>
      <c r="AX288" s="96" t="n"/>
      <c r="AY288" s="239">
        <f>IF(AU289=BA289,AY289,AY289&amp;" → "&amp;TEXT(AZ289,"dd/mm/aaaa")&amp;".- "&amp;AU289)</f>
        <v/>
      </c>
      <c r="AZ288" s="237">
        <f>IF(AU289=BA289,AZ289,NOW())</f>
        <v/>
      </c>
      <c r="BA288" s="242">
        <f>IF(AU289=BA289,BA289,AU289)</f>
        <v/>
      </c>
      <c r="BB288" s="245">
        <f>IF(AT289=BD289,BB289,BB289&amp;" → "&amp;TEXT(BC289,"dd/mm/aaaa")&amp;".- "&amp;AT289)</f>
        <v/>
      </c>
      <c r="BC288" s="247">
        <f>IF(AX289=BD289,BC289,NOW())</f>
        <v/>
      </c>
      <c r="BD288" s="246">
        <f>IF(AT289=BD289,BD289,AT289)</f>
        <v/>
      </c>
    </row>
    <row r="289">
      <c r="A289" s="82" t="inlineStr">
        <is>
          <t>0289-2026</t>
        </is>
      </c>
      <c r="B289" s="99" t="n">
        <v>19260</v>
      </c>
      <c r="C289" s="105" t="inlineStr">
        <is>
          <t>Olga Lucia Restrepo</t>
        </is>
      </c>
      <c r="D289" s="106" t="inlineStr">
        <is>
          <t>KR</t>
        </is>
      </c>
      <c r="E289" s="106" t="n">
        <v>24</v>
      </c>
      <c r="F289" s="82" t="inlineStr">
        <is>
          <t>F</t>
        </is>
      </c>
      <c r="G289" s="82" t="n"/>
      <c r="H289" s="106" t="n">
        <v>40</v>
      </c>
      <c r="I289" s="82" t="n"/>
      <c r="J289" s="82" t="inlineStr">
        <is>
          <t>SUR</t>
        </is>
      </c>
      <c r="K289" s="106" t="n">
        <v>142</v>
      </c>
      <c r="L289" s="106" t="n"/>
      <c r="M289" s="106" t="n"/>
      <c r="N289" s="76">
        <f>CONCATENATE(D290," ",E290," ",F290," ",G290," ",H290," ",I290, " ",J290, " ",K290," ",L290," ",M290)</f>
        <v/>
      </c>
      <c r="O289" s="82" t="n">
        <v>43724998</v>
      </c>
      <c r="P289" s="106" t="n">
        <v>3146246398</v>
      </c>
      <c r="Q289" s="106" t="n"/>
      <c r="R289" s="106" t="inlineStr">
        <is>
          <t>Zulman Amalia Tapias Muñoz</t>
        </is>
      </c>
      <c r="S289" s="126" t="inlineStr">
        <is>
          <t>DG</t>
        </is>
      </c>
      <c r="T289" s="128" t="n">
        <v>28</v>
      </c>
      <c r="U289" s="127" t="n"/>
      <c r="V289" s="127" t="n"/>
      <c r="W289" s="128" t="n">
        <v>33</v>
      </c>
      <c r="X289" s="127" t="n"/>
      <c r="Y289" s="127" t="inlineStr">
        <is>
          <t>SUR</t>
        </is>
      </c>
      <c r="Z289" s="175" t="n">
        <v>48</v>
      </c>
      <c r="AA289" s="128" t="n"/>
      <c r="AB289" s="128" t="n">
        <v>130</v>
      </c>
      <c r="AC289" s="76">
        <f>CONCATENATE(S290," ",T290,U290," ",V290," ",W290," ",X290," ",Y290," ",Z290," ",AA290," ",AB290)</f>
        <v/>
      </c>
      <c r="AD289" s="106" t="n"/>
      <c r="AE289" s="106" t="n"/>
      <c r="AF289" s="106" t="n"/>
      <c r="AG289" s="106" t="n"/>
      <c r="AH289" s="82" t="inlineStr">
        <is>
          <t>FAUNA DOMÉSTICA</t>
        </is>
      </c>
      <c r="AI289" s="82" t="inlineStr">
        <is>
          <t>Tenencia inadecuada de animales de compañía</t>
        </is>
      </c>
      <c r="AJ289" s="112" t="inlineStr">
        <is>
          <t>Alto de Misael</t>
        </is>
      </c>
      <c r="AK289" s="201">
        <f>VLOOKUP(AJ290,Hoja5!$H$1:$I$46,2,FALSE)</f>
        <v/>
      </c>
      <c r="AL289" s="110" t="n">
        <v>46105</v>
      </c>
      <c r="AM289" s="110" t="n"/>
      <c r="AN289" s="101">
        <f>+AM290-AL290</f>
        <v/>
      </c>
      <c r="AO289" s="100" t="n"/>
      <c r="AP289" s="101" t="n"/>
      <c r="AQ289" s="101" t="n"/>
      <c r="AR289" s="227" t="n"/>
      <c r="AS289" s="119" t="inlineStr">
        <is>
          <t>Alexandra Uribe Alzate</t>
        </is>
      </c>
      <c r="AT289" s="124" t="inlineStr">
        <is>
          <t xml:space="preserve">Auto de inicio </t>
        </is>
      </c>
      <c r="AU289" s="101" t="inlineStr">
        <is>
          <t>Alexandra Uribe Alzate</t>
        </is>
      </c>
      <c r="AV289" s="82" t="n"/>
      <c r="AW289" s="102">
        <f>IF(OR(AND(TODAY()-AL290&lt;10,AV290="PQRS"),AND(TODAY()-AO290&lt;90,AV290="Persuasivo")),1,IF(AND(10&lt;=TODAY()-AL290,TODAY()-AL290&lt;15,AV290="PQRS"),2,IF(OR(AND(15&lt;=TODAY()-AL290,AV290="PQRS"),AND(90&lt;=TODAY()-AO290,AV290="Persuasivo")),3,"")))</f>
        <v/>
      </c>
      <c r="AX289" s="96" t="n"/>
      <c r="AY289" s="239">
        <f>IF(AU290=BA290,AY290,AY290&amp;" → "&amp;TEXT(AZ290,"dd/mm/aaaa")&amp;".- "&amp;AU290)</f>
        <v/>
      </c>
      <c r="AZ289" s="237">
        <f>IF(AU290=BA290,AZ290,NOW())</f>
        <v/>
      </c>
      <c r="BA289" s="242">
        <f>IF(AU290=BA290,BA290,AU290)</f>
        <v/>
      </c>
      <c r="BB289" s="245">
        <f>IF(AT290=BD290,BB290,BB290&amp;" → "&amp;TEXT(BC290,"dd/mm/aaaa")&amp;".- "&amp;AT290)</f>
        <v/>
      </c>
      <c r="BC289" s="247">
        <f>IF(AX290=BD290,BC290,NOW())</f>
        <v/>
      </c>
      <c r="BD289" s="246">
        <f>IF(AT290=BD290,BD290,AT290)</f>
        <v/>
      </c>
    </row>
    <row r="290">
      <c r="A290" s="82" t="inlineStr">
        <is>
          <t>0290-2026</t>
        </is>
      </c>
      <c r="B290" s="99" t="n">
        <v>19236</v>
      </c>
      <c r="C290" s="105" t="inlineStr">
        <is>
          <t>Lizeth Serna Admon peña alta</t>
        </is>
      </c>
      <c r="D290" s="106" t="n"/>
      <c r="E290" s="106" t="inlineStr">
        <is>
          <t>km  13.6</t>
        </is>
      </c>
      <c r="F290" s="82" t="n"/>
      <c r="G290" s="82" t="n"/>
      <c r="H290" s="106" t="n"/>
      <c r="I290" s="82" t="n"/>
      <c r="J290" s="82" t="n"/>
      <c r="K290" s="106" t="n"/>
      <c r="L290" s="106" t="n"/>
      <c r="M290" s="106" t="n"/>
      <c r="N290" s="76">
        <f>CONCATENATE(D291," ",E291," ",F291," ",G291," ",H291," ",I291, " ",J291, " ",K291," ",L291," ",M291)</f>
        <v/>
      </c>
      <c r="O290" s="106" t="n">
        <v>1037615104</v>
      </c>
      <c r="P290" s="106" t="n">
        <v>3043570876</v>
      </c>
      <c r="Q290" s="182" t="n"/>
      <c r="R290" s="99" t="inlineStr">
        <is>
          <t>Por determinar</t>
        </is>
      </c>
      <c r="S290" s="106" t="n"/>
      <c r="T290" s="106" t="n"/>
      <c r="U290" s="82" t="n"/>
      <c r="V290" s="82" t="n"/>
      <c r="W290" s="106" t="n"/>
      <c r="X290" s="82" t="n"/>
      <c r="Y290" s="82" t="n"/>
      <c r="Z290" s="111" t="n"/>
      <c r="AA290" s="106" t="n"/>
      <c r="AB290" s="106" t="n"/>
      <c r="AC290" s="76">
        <f>CONCATENATE(S291," ",T291,U291," ",V291," ",W291," ",X291," ",Y291," ",Z291," ",AA291," ",AB291)</f>
        <v/>
      </c>
      <c r="AD290" s="106" t="n"/>
      <c r="AE290" s="106" t="n"/>
      <c r="AF290" s="106" t="n"/>
      <c r="AG290" s="106" t="n"/>
      <c r="AH290" s="82" t="inlineStr">
        <is>
          <t>HÍDRICO</t>
        </is>
      </c>
      <c r="AI290" s="82" t="inlineStr">
        <is>
          <t>Descarga inadecuada de aguas residuales o sin cumplimiento de requisitos</t>
        </is>
      </c>
      <c r="AJ290" s="112" t="inlineStr">
        <is>
          <t>Las Palmas</t>
        </is>
      </c>
      <c r="AK290" s="201">
        <f>VLOOKUP(AJ291,Hoja5!$H$1:$I$46,2,FALSE)</f>
        <v/>
      </c>
      <c r="AL290" s="110" t="n">
        <v>46105</v>
      </c>
      <c r="AM290" s="110" t="n"/>
      <c r="AN290" s="101">
        <f>+AM291-AL291</f>
        <v/>
      </c>
      <c r="AO290" s="100" t="n"/>
      <c r="AP290" s="101" t="n"/>
      <c r="AQ290" s="101" t="n"/>
      <c r="AR290" s="227" t="n"/>
      <c r="AS290" s="119" t="n"/>
      <c r="AT290" s="124" t="inlineStr">
        <is>
          <t>Archivado</t>
        </is>
      </c>
      <c r="AU290" s="101" t="inlineStr">
        <is>
          <t>Jenifer Zapata Castro</t>
        </is>
      </c>
      <c r="AV290" s="82" t="n"/>
      <c r="AW290" s="102">
        <f>IF(OR(AND(TODAY()-AL291&lt;10,AV291="PQRS"),AND(TODAY()-AO291&lt;90,AV291="Persuasivo")),1,IF(AND(10&lt;=TODAY()-AL291,TODAY()-AL291&lt;15,AV291="PQRS"),2,IF(OR(AND(15&lt;=TODAY()-AL291,AV291="PQRS"),AND(90&lt;=TODAY()-AO291,AV291="Persuasivo")),3,"")))</f>
        <v/>
      </c>
      <c r="AX290" s="96" t="n"/>
      <c r="AY290" s="239">
        <f>IF(AU291=BA291,AY291,AY291&amp;" → "&amp;TEXT(AZ291,"dd/mm/aaaa")&amp;".- "&amp;AU291)</f>
        <v/>
      </c>
      <c r="AZ290" s="237">
        <f>IF(AU291=BA291,AZ291,NOW())</f>
        <v/>
      </c>
      <c r="BA290" s="242">
        <f>IF(AU291=BA291,BA291,AU291)</f>
        <v/>
      </c>
      <c r="BB290" s="245">
        <f>IF(AT291=BD291,BB291,BB291&amp;" → "&amp;TEXT(BC291,"dd/mm/aaaa")&amp;".- "&amp;AT291)</f>
        <v/>
      </c>
      <c r="BC290" s="247">
        <f>IF(AX291=BD291,BC291,NOW())</f>
        <v/>
      </c>
      <c r="BD290" s="246">
        <f>IF(AT291=BD291,BD291,AT291)</f>
        <v/>
      </c>
    </row>
    <row r="291">
      <c r="A291" s="82" t="inlineStr">
        <is>
          <t>0291-2026</t>
        </is>
      </c>
      <c r="B291" s="99" t="n">
        <v>17975</v>
      </c>
      <c r="C291" s="124" t="inlineStr">
        <is>
          <t>Comunidad</t>
        </is>
      </c>
      <c r="D291" s="106" t="n"/>
      <c r="E291" s="106" t="n"/>
      <c r="F291" s="82" t="n"/>
      <c r="G291" s="82" t="n"/>
      <c r="H291" s="106" t="n"/>
      <c r="I291" s="82" t="n"/>
      <c r="J291" s="82" t="n"/>
      <c r="K291" s="106" t="n"/>
      <c r="L291" s="106" t="n"/>
      <c r="M291" s="106" t="n"/>
      <c r="N291" s="76">
        <f>CONCATENATE(D292," ",E292," ",F292," ",G292," ",H292," ",I292, " ",J292, " ",K292," ",L292," ",M292)</f>
        <v/>
      </c>
      <c r="O291" s="106" t="n"/>
      <c r="P291" s="106" t="n"/>
      <c r="Q291" s="106" t="n"/>
      <c r="R291" s="106" t="inlineStr">
        <is>
          <t>Por determinar</t>
        </is>
      </c>
      <c r="S291" s="106" t="inlineStr">
        <is>
          <t>CL</t>
        </is>
      </c>
      <c r="T291" s="106" t="n">
        <v>48</v>
      </c>
      <c r="U291" s="82" t="n"/>
      <c r="V291" s="82" t="inlineStr">
        <is>
          <t>SUR</t>
        </is>
      </c>
      <c r="W291" s="106" t="n"/>
      <c r="X291" s="82" t="n"/>
      <c r="Y291" s="82" t="n"/>
      <c r="Z291" s="106" t="n"/>
      <c r="AA291" s="128" t="n"/>
      <c r="AB291" s="175" t="n"/>
      <c r="AC291" s="76">
        <f>CONCATENATE(S292," ",T292,U292," ",V292," ",W292," ",X292," ",Y292," ",Z292," ",AA292," ",AB292)</f>
        <v/>
      </c>
      <c r="AD291" s="106" t="n"/>
      <c r="AE291" s="106" t="n"/>
      <c r="AF291" s="106" t="n"/>
      <c r="AG291" s="106" t="n"/>
      <c r="AH291" s="82" t="inlineStr">
        <is>
          <t>RESIDUOS SOLIDOS</t>
        </is>
      </c>
      <c r="AI291" s="82" t="inlineStr">
        <is>
          <t>Disposición inadecuada de residuos sólidos en horas, dias y lugares no autorizados</t>
        </is>
      </c>
      <c r="AJ291" s="112" t="inlineStr">
        <is>
          <t>El Trianón</t>
        </is>
      </c>
      <c r="AK291" s="201">
        <f>VLOOKUP(AJ292,Hoja5!$H$1:$I$46,2,FALSE)</f>
        <v/>
      </c>
      <c r="AL291" s="110" t="n">
        <v>46098</v>
      </c>
      <c r="AM291" s="110" t="n">
        <v>46094</v>
      </c>
      <c r="AN291" s="101">
        <f>+AM292-AL292</f>
        <v/>
      </c>
      <c r="AO291" s="100" t="n">
        <v>46094</v>
      </c>
      <c r="AP291" s="101" t="inlineStr">
        <is>
          <t>Visitas patrulleros</t>
        </is>
      </c>
      <c r="AQ291" s="101" t="inlineStr">
        <is>
          <t>Laura Bautista Barroso</t>
        </is>
      </c>
      <c r="AR291" s="227" t="n"/>
      <c r="AS291" s="119" t="n"/>
      <c r="AT291" s="124" t="inlineStr">
        <is>
          <t>Verificación</t>
        </is>
      </c>
      <c r="AU291" s="101" t="inlineStr">
        <is>
          <t>Laura Bautista Barroso</t>
        </is>
      </c>
      <c r="AV291" s="82" t="n"/>
      <c r="AW291" s="102">
        <f>IF(OR(AND(TODAY()-AL292&lt;10,AV292="PQRS"),AND(TODAY()-AO292&lt;90,AV292="Persuasivo")),1,IF(AND(10&lt;=TODAY()-AL292,TODAY()-AL292&lt;15,AV292="PQRS"),2,IF(OR(AND(15&lt;=TODAY()-AL292,AV292="PQRS"),AND(90&lt;=TODAY()-AO292,AV292="Persuasivo")),3,"")))</f>
        <v/>
      </c>
      <c r="AX291" s="96" t="inlineStr">
        <is>
          <t>relacionado con 343-2026</t>
        </is>
      </c>
      <c r="AY291" s="239">
        <f>IF(AU292=BA292,AY292,AY292&amp;" → "&amp;TEXT(AZ292,"dd/mm/aaaa")&amp;".- "&amp;AU292)</f>
        <v/>
      </c>
      <c r="AZ291" s="237">
        <f>IF(AU292=BA292,AZ292,NOW())</f>
        <v/>
      </c>
      <c r="BA291" s="242">
        <f>IF(AU292=BA292,BA292,AU292)</f>
        <v/>
      </c>
      <c r="BB291" s="245">
        <f>IF(AT292=BD292,BB292,BB292&amp;" → "&amp;TEXT(BC292,"dd/mm/aaaa")&amp;".- "&amp;AT292)</f>
        <v/>
      </c>
      <c r="BC291" s="247">
        <f>IF(AX292=BD292,BC292,NOW())</f>
        <v/>
      </c>
      <c r="BD291" s="246">
        <f>IF(AT292=BD292,BD292,AT292)</f>
        <v/>
      </c>
    </row>
    <row r="292" customFormat="1" s="18">
      <c r="A292" s="82" t="inlineStr">
        <is>
          <t>0292-2026</t>
        </is>
      </c>
      <c r="B292" s="99" t="n">
        <v>19691</v>
      </c>
      <c r="C292" s="124" t="inlineStr">
        <is>
          <t>Maria Lorerley Soto Rave</t>
        </is>
      </c>
      <c r="D292" s="106" t="inlineStr">
        <is>
          <t>DG</t>
        </is>
      </c>
      <c r="E292" s="106" t="n">
        <v>32</v>
      </c>
      <c r="F292" s="82" t="inlineStr">
        <is>
          <t>B</t>
        </is>
      </c>
      <c r="G292" s="82" t="n"/>
      <c r="H292" s="106" t="n">
        <v>32</v>
      </c>
      <c r="I292" s="82" t="n"/>
      <c r="J292" s="82" t="inlineStr">
        <is>
          <t>SUR</t>
        </is>
      </c>
      <c r="K292" s="106" t="n">
        <v>18</v>
      </c>
      <c r="L292" s="106" t="n"/>
      <c r="M292" s="106" t="n"/>
      <c r="N292" s="76">
        <f>CONCATENATE(D293," ",E293," ",F293," ",G293," ",H293," ",I293, " ",J293, " ",K293," ",L293," ",M293)</f>
        <v/>
      </c>
      <c r="O292" s="106" t="n">
        <v>428668574</v>
      </c>
      <c r="P292" s="106" t="n">
        <v>3106636551</v>
      </c>
      <c r="Q292" s="106" t="n"/>
      <c r="R292" s="106" t="inlineStr">
        <is>
          <t>Administrador Supermercados Ara</t>
        </is>
      </c>
      <c r="S292" s="106" t="inlineStr">
        <is>
          <t>TR</t>
        </is>
      </c>
      <c r="T292" s="106" t="n">
        <v>32</v>
      </c>
      <c r="U292" s="82" t="inlineStr">
        <is>
          <t>A</t>
        </is>
      </c>
      <c r="V292" s="82" t="inlineStr">
        <is>
          <t>SUR</t>
        </is>
      </c>
      <c r="W292" s="106" t="n">
        <v>32</v>
      </c>
      <c r="X292" s="82" t="inlineStr">
        <is>
          <t>B</t>
        </is>
      </c>
      <c r="Y292" s="82" t="n"/>
      <c r="Z292" s="106" t="n">
        <v>70</v>
      </c>
      <c r="AA292" s="106" t="n"/>
      <c r="AB292" s="128" t="n"/>
      <c r="AC292" s="76">
        <f>CONCATENATE(S293," ",T293,U293," ",V293," ",W293," ",X293," ",Y293," ",Z293," ",AA293," ",AB293)</f>
        <v/>
      </c>
      <c r="AD292" s="106" t="n"/>
      <c r="AE292" s="106" t="n"/>
      <c r="AF292" s="106" t="n"/>
      <c r="AG292" s="106" t="n"/>
      <c r="AH292" s="82" t="inlineStr">
        <is>
          <t>RESIDUOS SOLIDOS</t>
        </is>
      </c>
      <c r="AI292" s="82" t="inlineStr">
        <is>
          <t>Disposición inadecuada de residuos sólidos en horas, dias y lugares no autorizados</t>
        </is>
      </c>
      <c r="AJ292" s="112" t="inlineStr">
        <is>
          <t>La Magnolia</t>
        </is>
      </c>
      <c r="AK292" s="201">
        <f>VLOOKUP(AJ293,Hoja5!$H$1:$I$46,2,FALSE)</f>
        <v/>
      </c>
      <c r="AL292" s="110" t="n">
        <v>46106</v>
      </c>
      <c r="AM292" s="110" t="n">
        <v>46168</v>
      </c>
      <c r="AN292" s="101">
        <f>+AM293-AL293</f>
        <v/>
      </c>
      <c r="AO292" s="100" t="n">
        <v>46107</v>
      </c>
      <c r="AP292" s="101" t="inlineStr">
        <is>
          <t>Auto de archivo</t>
        </is>
      </c>
      <c r="AQ292" s="101" t="inlineStr">
        <is>
          <t>Juan Carlos Sánchez Vargas</t>
        </is>
      </c>
      <c r="AR292" s="227" t="n"/>
      <c r="AS292" s="119" t="n"/>
      <c r="AT292" s="124" t="inlineStr">
        <is>
          <t>Archivado</t>
        </is>
      </c>
      <c r="AU292" s="276" t="inlineStr">
        <is>
          <t>Jenifer Zapata Castro</t>
        </is>
      </c>
      <c r="AV292" s="82" t="n"/>
      <c r="AW292" s="102">
        <f>IF(OR(AND(TODAY()-AL293&lt;10,AV293="PQRS"),AND(TODAY()-AO293&lt;90,AV293="Persuasivo")),1,IF(AND(10&lt;=TODAY()-AL293,TODAY()-AL293&lt;15,AV293="PQRS"),2,IF(OR(AND(15&lt;=TODAY()-AL293,AV293="PQRS"),AND(90&lt;=TODAY()-AO293,AV293="Persuasivo")),3,"")))</f>
        <v/>
      </c>
      <c r="AX292" s="96" t="inlineStr">
        <is>
          <t xml:space="preserve">favor visitar urgente se remitio de salud </t>
        </is>
      </c>
      <c r="AY292" s="239">
        <f>IF(AU293=BA293,AY293,AY293&amp;" → "&amp;TEXT(AZ293,"dd/mm/aaaa")&amp;".- "&amp;AU293)</f>
        <v/>
      </c>
      <c r="AZ292" s="237">
        <f>IF(AU293=BA293,AZ293,NOW())</f>
        <v/>
      </c>
      <c r="BA292" s="242">
        <f>IF(AU293=BA293,BA293,AU293)</f>
        <v/>
      </c>
      <c r="BB292" s="245">
        <f>IF(AT293=BD293,BB293,BB293&amp;" → "&amp;TEXT(BC293,"dd/mm/aaaa")&amp;".- "&amp;AT293)</f>
        <v/>
      </c>
      <c r="BC292" s="247">
        <f>IF(AX293=BD293,BC293,NOW())</f>
        <v/>
      </c>
      <c r="BD292" s="246">
        <f>IF(AT293=BD293,BD293,AT293)</f>
        <v/>
      </c>
    </row>
    <row r="293">
      <c r="A293" s="82" t="inlineStr">
        <is>
          <t>0293-2026</t>
        </is>
      </c>
      <c r="B293" s="153" t="n">
        <v>19795</v>
      </c>
      <c r="C293" s="124" t="inlineStr">
        <is>
          <t>Oficio</t>
        </is>
      </c>
      <c r="D293" s="106" t="n"/>
      <c r="E293" s="106" t="n"/>
      <c r="F293" s="82" t="n"/>
      <c r="G293" s="82" t="n"/>
      <c r="H293" s="106" t="n"/>
      <c r="I293" s="82" t="n"/>
      <c r="J293" s="82" t="n"/>
      <c r="K293" s="106" t="n"/>
      <c r="L293" s="106" t="n"/>
      <c r="M293" s="106" t="n"/>
      <c r="N293" s="76">
        <f>CONCATENATE(D294," ",E294," ",F294," ",G294," ",H294," ",I294, " ",J294, " ",K294," ",L294," ",M294)</f>
        <v/>
      </c>
      <c r="O293" s="106" t="n"/>
      <c r="P293" s="106" t="n"/>
      <c r="Q293" s="106" t="n"/>
      <c r="R293" s="106" t="inlineStr">
        <is>
          <t>Urbanización Camino Cumbres</t>
        </is>
      </c>
      <c r="S293" s="126" t="inlineStr">
        <is>
          <t>CL</t>
        </is>
      </c>
      <c r="T293" s="128" t="n">
        <v>27</v>
      </c>
      <c r="U293" s="127" t="inlineStr">
        <is>
          <t>D</t>
        </is>
      </c>
      <c r="V293" s="127" t="inlineStr">
        <is>
          <t>SUR</t>
        </is>
      </c>
      <c r="W293" s="128" t="n">
        <v>27</v>
      </c>
      <c r="X293" s="127" t="inlineStr">
        <is>
          <t>B</t>
        </is>
      </c>
      <c r="Y293" s="127" t="n"/>
      <c r="Z293" s="175" t="n">
        <v>101</v>
      </c>
      <c r="AA293" s="128" t="n"/>
      <c r="AB293" s="128" t="n"/>
      <c r="AC293" s="76" t="n"/>
      <c r="AD293" s="106" t="n"/>
      <c r="AE293" s="106" t="n"/>
      <c r="AF293" s="106" t="n"/>
      <c r="AG293" s="106" t="n"/>
      <c r="AH293" s="82" t="inlineStr">
        <is>
          <t>HÍDRICO</t>
        </is>
      </c>
      <c r="AI293" s="82" t="inlineStr">
        <is>
          <t>Descarga inadecuada de aguas residuales o sin cumplimiento de requisitos</t>
        </is>
      </c>
      <c r="AJ293" s="112" t="inlineStr">
        <is>
          <t>Inmaculada</t>
        </is>
      </c>
      <c r="AK293" s="201">
        <f>VLOOKUP(AJ294,Hoja5!$H$1:$I$46,2,FALSE)</f>
        <v/>
      </c>
      <c r="AL293" s="110" t="n">
        <v>46106</v>
      </c>
      <c r="AM293" s="110" t="n">
        <v>46118</v>
      </c>
      <c r="AN293" s="101">
        <f>+AM294-AL294</f>
        <v/>
      </c>
      <c r="AO293" s="110" t="n">
        <v>46128</v>
      </c>
      <c r="AP293" s="101" t="inlineStr">
        <is>
          <t>Auto de archivo</t>
        </is>
      </c>
      <c r="AQ293" s="101" t="inlineStr">
        <is>
          <t>Juan Carlos Sánchez Vargas</t>
        </is>
      </c>
      <c r="AR293" s="227" t="n"/>
      <c r="AS293" s="119" t="n"/>
      <c r="AT293" s="124" t="inlineStr">
        <is>
          <t>Archivado</t>
        </is>
      </c>
      <c r="AU293" s="276" t="inlineStr">
        <is>
          <t>Jenifer Zapata Castro</t>
        </is>
      </c>
      <c r="AV293" s="82" t="n"/>
      <c r="AW293" s="102">
        <f>IF(OR(AND(TODAY()-AL294&lt;10,AV294="PQRS"),AND(TODAY()-AO294&lt;90,AV294="Persuasivo")),1,IF(AND(10&lt;=TODAY()-AL294,TODAY()-AL294&lt;15,AV294="PQRS"),2,IF(OR(AND(15&lt;=TODAY()-AL294,AV294="PQRS"),AND(90&lt;=TODAY()-AO294,AV294="Persuasivo")),3,"")))</f>
        <v/>
      </c>
      <c r="AX293" s="96" t="n"/>
      <c r="AY293" s="239">
        <f>IF(AU294=BA294,AY294,AY294&amp;" → "&amp;TEXT(AZ294,"dd/mm/aaaa")&amp;".- "&amp;AU294)</f>
        <v/>
      </c>
      <c r="AZ293" s="237">
        <f>IF(AU294=BA294,AZ294,NOW())</f>
        <v/>
      </c>
      <c r="BA293" s="242">
        <f>IF(AU294=BA294,BA294,AU294)</f>
        <v/>
      </c>
      <c r="BB293" s="245">
        <f>IF(AT294=BD294,BB294,BB294&amp;" → "&amp;TEXT(BC294,"dd/mm/aaaa")&amp;".- "&amp;AT294)</f>
        <v/>
      </c>
      <c r="BC293" s="247">
        <f>IF(AX294=BD294,BC294,NOW())</f>
        <v/>
      </c>
      <c r="BD293" s="246">
        <f>IF(AT294=BD294,BD294,AT294)</f>
        <v/>
      </c>
    </row>
    <row r="294">
      <c r="A294" s="82" t="inlineStr">
        <is>
          <t>0294-2026</t>
        </is>
      </c>
      <c r="B294" s="99" t="n">
        <v>19794</v>
      </c>
      <c r="C294" s="275" t="inlineStr">
        <is>
          <t>oficio</t>
        </is>
      </c>
      <c r="D294" s="106" t="n"/>
      <c r="E294" s="106" t="n"/>
      <c r="F294" s="82" t="n"/>
      <c r="G294" s="82" t="n"/>
      <c r="H294" s="106" t="n"/>
      <c r="I294" s="82" t="n"/>
      <c r="J294" s="82" t="n"/>
      <c r="K294" s="106" t="n"/>
      <c r="L294" s="106" t="n"/>
      <c r="M294" s="106" t="n"/>
      <c r="N294" s="76">
        <f>CONCATENATE(D295," ",E295," ",F295," ",G295," ",H295," ",I295, " ",J295, " ",K295," ",L295," ",M295)</f>
        <v/>
      </c>
      <c r="O294" s="106" t="n"/>
      <c r="P294" s="106" t="n"/>
      <c r="Q294" s="106" t="n"/>
      <c r="R294" s="106" t="inlineStr">
        <is>
          <t>Urbanización Arboleda de Cumbres</t>
        </is>
      </c>
      <c r="S294" s="126" t="inlineStr">
        <is>
          <t>KR</t>
        </is>
      </c>
      <c r="T294" s="128" t="n">
        <v>27</v>
      </c>
      <c r="U294" s="127" t="inlineStr">
        <is>
          <t>B</t>
        </is>
      </c>
      <c r="V294" s="127" t="n"/>
      <c r="W294" s="128" t="n">
        <v>27</v>
      </c>
      <c r="X294" s="127" t="inlineStr">
        <is>
          <t>D</t>
        </is>
      </c>
      <c r="Y294" s="127" t="inlineStr">
        <is>
          <t>SUR</t>
        </is>
      </c>
      <c r="Z294" s="128" t="n">
        <v>81</v>
      </c>
      <c r="AA294" s="128" t="n"/>
      <c r="AB294" s="128" t="n"/>
      <c r="AC294" s="76">
        <f>CONCATENATE(S295," ",T295,U295," ",V295," ",W295," ",X295," ",Y295," ",Z295," ",AA295," ",AB295)</f>
        <v/>
      </c>
      <c r="AD294" s="106" t="n"/>
      <c r="AE294" s="106" t="n"/>
      <c r="AF294" s="106" t="n"/>
      <c r="AG294" s="106" t="n"/>
      <c r="AH294" s="82" t="inlineStr">
        <is>
          <t>HÍDRICO</t>
        </is>
      </c>
      <c r="AI294" s="82" t="inlineStr">
        <is>
          <t>Descarga inadecuada de aguas residuales o sin cumplimiento de requisitos</t>
        </is>
      </c>
      <c r="AJ294" s="112" t="inlineStr">
        <is>
          <t>Inmaculada</t>
        </is>
      </c>
      <c r="AK294" s="201">
        <f>VLOOKUP(AJ295,Hoja5!$H$1:$I$46,2,FALSE)</f>
        <v/>
      </c>
      <c r="AL294" s="110" t="n">
        <v>46106</v>
      </c>
      <c r="AM294" s="110" t="n">
        <v>46118</v>
      </c>
      <c r="AN294" s="101">
        <f>+AM295-AL295</f>
        <v/>
      </c>
      <c r="AO294" s="100" t="n">
        <v>46168</v>
      </c>
      <c r="AP294" s="101" t="inlineStr">
        <is>
          <t>Fallo</t>
        </is>
      </c>
      <c r="AQ294" s="101" t="inlineStr">
        <is>
          <t>Alexandra Uribe Alzate</t>
        </is>
      </c>
      <c r="AR294" s="227" t="n"/>
      <c r="AS294" s="119" t="inlineStr">
        <is>
          <t>Alexandra Uribe Alzate</t>
        </is>
      </c>
      <c r="AT294" s="124" t="inlineStr">
        <is>
          <t>Verificación</t>
        </is>
      </c>
      <c r="AU294" s="101" t="inlineStr">
        <is>
          <t>Alexandra Uribe Alzate</t>
        </is>
      </c>
      <c r="AV294" s="82" t="n"/>
      <c r="AW294" s="102">
        <f>IF(OR(AND(TODAY()-AL295&lt;10,AV295="PQRS"),AND(TODAY()-AO295&lt;90,AV295="Persuasivo")),1,IF(AND(10&lt;=TODAY()-AL295,TODAY()-AL295&lt;15,AV295="PQRS"),2,IF(OR(AND(15&lt;=TODAY()-AL295,AV295="PQRS"),AND(90&lt;=TODAY()-AO295,AV295="Persuasivo")),3,"")))</f>
        <v/>
      </c>
      <c r="AX294" s="96" t="n"/>
      <c r="AY294" s="239">
        <f>IF(AU295=BA295,AY295,AY295&amp;" → "&amp;TEXT(AZ295,"dd/mm/aaaa")&amp;".- "&amp;AU295)</f>
        <v/>
      </c>
      <c r="AZ294" s="237">
        <f>IF(AU295=BA295,AZ295,NOW())</f>
        <v/>
      </c>
      <c r="BA294" s="242">
        <f>IF(AU295=BA295,BA295,AU295)</f>
        <v/>
      </c>
      <c r="BB294" s="245">
        <f>IF(AT295=BD295,BB295,BB295&amp;" → "&amp;TEXT(BC295,"dd/mm/aaaa")&amp;".- "&amp;AT295)</f>
        <v/>
      </c>
      <c r="BC294" s="247">
        <f>IF(AX295=BD295,BC295,NOW())</f>
        <v/>
      </c>
      <c r="BD294" s="246">
        <f>IF(AT295=BD295,BD295,AT295)</f>
        <v/>
      </c>
    </row>
    <row r="295" customFormat="1" s="18">
      <c r="A295" s="82" t="inlineStr">
        <is>
          <t>0295-2026</t>
        </is>
      </c>
      <c r="B295" s="99" t="n">
        <v>9887</v>
      </c>
      <c r="C295" s="105" t="inlineStr">
        <is>
          <t>Erika Marcela Saldarriaga Carvajal</t>
        </is>
      </c>
      <c r="D295" s="106" t="inlineStr">
        <is>
          <t>CL</t>
        </is>
      </c>
      <c r="E295" s="106" t="n">
        <v>39</v>
      </c>
      <c r="F295" s="82" t="n"/>
      <c r="G295" s="82" t="inlineStr">
        <is>
          <t>SUR</t>
        </is>
      </c>
      <c r="H295" s="106" t="n">
        <v>47</v>
      </c>
      <c r="I295" s="82" t="inlineStr">
        <is>
          <t>A</t>
        </is>
      </c>
      <c r="J295" s="82" t="n"/>
      <c r="K295" s="106" t="n">
        <v>11</v>
      </c>
      <c r="L295" s="106" t="n"/>
      <c r="M295" s="106" t="n"/>
      <c r="N295" s="76">
        <f>CONCATENATE(D296," ",E296," ",F296," ",G296," ",H296," ",I296, " ",J296, " ",K296," ",L296," ",M296)</f>
        <v/>
      </c>
      <c r="O295" s="106" t="n">
        <v>43593210</v>
      </c>
      <c r="P295" s="106" t="n">
        <v>3188426947</v>
      </c>
      <c r="Q295" s="174" t="inlineStr">
        <is>
          <t>marcelasaldarriaga75@gmail.com</t>
        </is>
      </c>
      <c r="R295" s="106" t="n"/>
      <c r="S295" s="126" t="n"/>
      <c r="T295" s="128" t="n"/>
      <c r="U295" s="127" t="n"/>
      <c r="V295" s="127" t="n"/>
      <c r="W295" s="128" t="n"/>
      <c r="X295" s="127" t="n"/>
      <c r="Y295" s="127" t="n"/>
      <c r="Z295" s="128" t="n"/>
      <c r="AA295" s="128" t="n"/>
      <c r="AB295" s="128" t="n"/>
      <c r="AC295" s="76">
        <f>CONCATENATE(S296," ",T296,U296," ",V296," ",W296," ",X296," ",Y296," ",Z296," ",AA296," ",AB296)</f>
        <v/>
      </c>
      <c r="AD295" s="106" t="n"/>
      <c r="AE295" s="106" t="n"/>
      <c r="AF295" s="106" t="n"/>
      <c r="AG295" s="106" t="n"/>
      <c r="AH295" s="82" t="inlineStr">
        <is>
          <t>FAUNA DOMÉSTICA</t>
        </is>
      </c>
      <c r="AI295" s="82" t="inlineStr">
        <is>
          <t xml:space="preserve">Permiso de tenencia de caninos de manejo especial </t>
        </is>
      </c>
      <c r="AJ295" s="112" t="inlineStr">
        <is>
          <t>Alcalá</t>
        </is>
      </c>
      <c r="AK295" s="201">
        <f>VLOOKUP(AJ296,Hoja5!$H$1:$I$46,2,FALSE)</f>
        <v/>
      </c>
      <c r="AL295" s="110" t="n">
        <v>46107</v>
      </c>
      <c r="AM295" s="110" t="n">
        <v>46107</v>
      </c>
      <c r="AN295" s="101">
        <f>+AM296-AL296</f>
        <v/>
      </c>
      <c r="AO295" s="110" t="n">
        <v>46107</v>
      </c>
      <c r="AP295" s="101" t="inlineStr">
        <is>
          <t>Auto de archivo</t>
        </is>
      </c>
      <c r="AQ295" s="101" t="inlineStr">
        <is>
          <t>Juan Carlos Sánchez Vargas</t>
        </is>
      </c>
      <c r="AR295" s="227" t="n"/>
      <c r="AS295" s="119" t="inlineStr">
        <is>
          <t>Alexandra Uribe Alzate</t>
        </is>
      </c>
      <c r="AT295" s="124" t="inlineStr">
        <is>
          <t>Archivado</t>
        </is>
      </c>
      <c r="AU295" s="276" t="inlineStr">
        <is>
          <t>Jenifer Zapata Castro</t>
        </is>
      </c>
      <c r="AV295" s="82" t="n"/>
      <c r="AW295" s="102">
        <f>IF(OR(AND(TODAY()-AL296&lt;10,AV296="PQRS"),AND(TODAY()-AO296&lt;90,AV296="Persuasivo")),1,IF(AND(10&lt;=TODAY()-AL296,TODAY()-AL296&lt;15,AV296="PQRS"),2,IF(OR(AND(15&lt;=TODAY()-AL296,AV296="PQRS"),AND(90&lt;=TODAY()-AO296,AV296="Persuasivo")),3,"")))</f>
        <v/>
      </c>
      <c r="AX295" s="96" t="inlineStr">
        <is>
          <t>Registro de mascotas</t>
        </is>
      </c>
      <c r="AY295" s="239">
        <f>IF(AU296=BA296,AY296,AY296&amp;" → "&amp;TEXT(AZ296,"dd/mm/aaaa")&amp;".- "&amp;AU296)</f>
        <v/>
      </c>
      <c r="AZ295" s="237">
        <f>IF(AU296=BA296,AZ296,NOW())</f>
        <v/>
      </c>
      <c r="BA295" s="242">
        <f>IF(AU296=BA296,BA296,AU296)</f>
        <v/>
      </c>
      <c r="BB295" s="245">
        <f>IF(AT296=BD296,BB296,BB296&amp;" → "&amp;TEXT(BC296,"dd/mm/aaaa")&amp;".- "&amp;AT296)</f>
        <v/>
      </c>
      <c r="BC295" s="247">
        <f>IF(AX296=BD296,BC296,NOW())</f>
        <v/>
      </c>
      <c r="BD295" s="246">
        <f>IF(AT296=BD296,BD296,AT296)</f>
        <v/>
      </c>
    </row>
    <row r="296">
      <c r="A296" s="82" t="inlineStr">
        <is>
          <t>0296-2026</t>
        </is>
      </c>
      <c r="B296" s="99" t="n">
        <v>16493</v>
      </c>
      <c r="C296" s="124" t="inlineStr">
        <is>
          <t xml:space="preserve">Oficio Corantioquia </t>
        </is>
      </c>
      <c r="D296" s="106" t="n"/>
      <c r="E296" s="106" t="n"/>
      <c r="F296" s="82" t="n"/>
      <c r="G296" s="82" t="n"/>
      <c r="H296" s="106" t="n"/>
      <c r="I296" s="82" t="n"/>
      <c r="J296" s="82" t="n"/>
      <c r="K296" s="106" t="n"/>
      <c r="L296" s="82" t="n"/>
      <c r="M296" s="82" t="n"/>
      <c r="N296" s="76">
        <f>CONCATENATE(D297," ",E297," ",F297," ",G297," ",H297," ",I297, " ",J297, " ",K297," ",L297," ",M297)</f>
        <v/>
      </c>
      <c r="O296" s="106" t="n"/>
      <c r="P296" s="106" t="n"/>
      <c r="Q296" s="106" t="inlineStr">
        <is>
          <t>mailto:marcelasaldarriaga75@gmail.com</t>
        </is>
      </c>
      <c r="R296" s="82" t="inlineStr">
        <is>
          <t>Constructora IQ Comercial S.A.S.</t>
        </is>
      </c>
      <c r="S296" s="126" t="inlineStr">
        <is>
          <t>KR</t>
        </is>
      </c>
      <c r="T296" s="127" t="n">
        <v>27</v>
      </c>
      <c r="U296" s="127" t="n"/>
      <c r="V296" s="127" t="n"/>
      <c r="W296" s="127" t="n">
        <v>36</v>
      </c>
      <c r="X296" s="127" t="inlineStr">
        <is>
          <t>A</t>
        </is>
      </c>
      <c r="Y296" s="127" t="inlineStr">
        <is>
          <t>SUR</t>
        </is>
      </c>
      <c r="Z296" s="127" t="n">
        <v>70</v>
      </c>
      <c r="AA296" s="127" t="n"/>
      <c r="AB296" s="127" t="n"/>
      <c r="AC296" s="76">
        <f>CONCATENATE(S297," ",T297,U297," ",V297," ",W297," ",X297," ",Y297," ",Z297," ",AA297," ",AB297)</f>
        <v/>
      </c>
      <c r="AD296" s="82" t="n">
        <v>900565490</v>
      </c>
      <c r="AE296" s="82" t="n"/>
      <c r="AF296" s="82" t="n"/>
      <c r="AG296" s="82" t="n"/>
      <c r="AH296" s="82" t="inlineStr">
        <is>
          <t>FLORA</t>
        </is>
      </c>
      <c r="AI296" s="82" t="inlineStr">
        <is>
          <t>Afectación a individuos arboreos</t>
        </is>
      </c>
      <c r="AJ296" s="96" t="inlineStr">
        <is>
          <t>El Chocho</t>
        </is>
      </c>
      <c r="AK296" s="201">
        <f>VLOOKUP(AJ297,Hoja5!$H$1:$I$46,2,FALSE)</f>
        <v/>
      </c>
      <c r="AL296" s="110" t="n">
        <v>46092</v>
      </c>
      <c r="AM296" s="110" t="n"/>
      <c r="AN296" s="101">
        <f>+AM297-AL297</f>
        <v/>
      </c>
      <c r="AO296" s="100" t="n">
        <v>46121</v>
      </c>
      <c r="AP296" s="101" t="inlineStr">
        <is>
          <t>Auto de archivo</t>
        </is>
      </c>
      <c r="AQ296" s="101" t="inlineStr">
        <is>
          <t>Juan Carlos Sánchez Vargas</t>
        </is>
      </c>
      <c r="AR296" s="227" t="n"/>
      <c r="AS296" s="119" t="inlineStr">
        <is>
          <t>Alexandra Uribe Alzate</t>
        </is>
      </c>
      <c r="AT296" s="124" t="inlineStr">
        <is>
          <t>Archivado</t>
        </is>
      </c>
      <c r="AU296" s="101" t="inlineStr">
        <is>
          <t>Jenifer Zapata Castro</t>
        </is>
      </c>
      <c r="AV296" s="82" t="n"/>
      <c r="AW296" s="102">
        <f>IF(OR(AND(TODAY()-AL297&lt;10,AV297="PQRS"),AND(TODAY()-AO297&lt;90,AV297="Persuasivo")),1,IF(AND(10&lt;=TODAY()-AL297,TODAY()-AL297&lt;15,AV297="PQRS"),2,IF(OR(AND(15&lt;=TODAY()-AL297,AV297="PQRS"),AND(90&lt;=TODAY()-AO297,AV297="Persuasivo")),3,"")))</f>
        <v/>
      </c>
      <c r="AX296" s="96" t="inlineStr">
        <is>
          <t>Relacionado con 233-2026</t>
        </is>
      </c>
      <c r="AY296" s="239">
        <f>IF(AU297=BA297,AY297,AY297&amp;" → "&amp;TEXT(AZ297,"dd/mm/aaaa")&amp;".- "&amp;AU297)</f>
        <v/>
      </c>
      <c r="AZ296" s="237">
        <f>IF(AU297=BA297,AZ297,NOW())</f>
        <v/>
      </c>
      <c r="BA296" s="242">
        <f>IF(AU297=BA297,BA297,AU297)</f>
        <v/>
      </c>
      <c r="BB296" s="245">
        <f>IF(AT297=BD297,BB297,BB297&amp;" → "&amp;TEXT(BC297,"dd/mm/aaaa")&amp;".- "&amp;AT297)</f>
        <v/>
      </c>
      <c r="BC296" s="247">
        <f>IF(AX297=BD297,BC297,NOW())</f>
        <v/>
      </c>
      <c r="BD296" s="246">
        <f>IF(AT297=BD297,BD297,AT297)</f>
        <v/>
      </c>
    </row>
    <row r="297">
      <c r="A297" s="82" t="inlineStr">
        <is>
          <t>0297-2026</t>
        </is>
      </c>
      <c r="B297" s="99" t="n">
        <v>19802</v>
      </c>
      <c r="C297" s="124" t="inlineStr">
        <is>
          <t>Anonimo</t>
        </is>
      </c>
      <c r="D297" s="82" t="n"/>
      <c r="E297" s="82" t="n"/>
      <c r="F297" s="82" t="n"/>
      <c r="G297" s="82" t="n"/>
      <c r="H297" s="82" t="n"/>
      <c r="I297" s="82" t="n"/>
      <c r="J297" s="82" t="n"/>
      <c r="K297" s="82" t="n"/>
      <c r="L297" s="82" t="n"/>
      <c r="M297" s="82" t="n"/>
      <c r="N297" s="76">
        <f>CONCATENATE(D298," ",E298," ",F298," ",G298," ",H298," ",I298, " ",J298, " ",K298," ",L298," ",M298)</f>
        <v/>
      </c>
      <c r="O297" s="82" t="n"/>
      <c r="P297" s="94" t="n"/>
      <c r="Q297" s="94" t="n"/>
      <c r="R297" s="82" t="inlineStr">
        <is>
          <t>Por determinar</t>
        </is>
      </c>
      <c r="S297" s="126" t="inlineStr">
        <is>
          <t>DG</t>
        </is>
      </c>
      <c r="T297" s="127" t="n">
        <v>31</v>
      </c>
      <c r="U297" s="127" t="inlineStr">
        <is>
          <t>A</t>
        </is>
      </c>
      <c r="V297" s="127" t="n"/>
      <c r="W297" s="127" t="n">
        <v>34</v>
      </c>
      <c r="X297" s="127" t="inlineStr">
        <is>
          <t>D</t>
        </is>
      </c>
      <c r="Y297" s="127" t="inlineStr">
        <is>
          <t>SUR</t>
        </is>
      </c>
      <c r="Z297" s="127" t="n">
        <v>14</v>
      </c>
      <c r="AA297" s="127" t="n"/>
      <c r="AB297" s="127" t="n"/>
      <c r="AC297" s="76">
        <f>CONCATENATE(S298," ",T298,U298," ",V298," ",W298," ",X298," ",Y298," ",Z298," ",AA298," ",AB298)</f>
        <v/>
      </c>
      <c r="AD297" s="82" t="n"/>
      <c r="AE297" s="82" t="n"/>
      <c r="AF297" s="82" t="n"/>
      <c r="AG297" s="82" t="n"/>
      <c r="AH297" s="82" t="inlineStr">
        <is>
          <t>RESIDUOS SOLIDOS</t>
        </is>
      </c>
      <c r="AI297" s="82" t="inlineStr">
        <is>
          <t>Disposición inadecuada de residuos sólidos en horas, dias y lugares no autorizados</t>
        </is>
      </c>
      <c r="AJ297" s="96" t="inlineStr">
        <is>
          <t>Uribe Angel</t>
        </is>
      </c>
      <c r="AK297" s="201">
        <f>VLOOKUP(AJ298,Hoja5!$H$1:$I$46,2,FALSE)</f>
        <v/>
      </c>
      <c r="AL297" s="110" t="n">
        <v>46106</v>
      </c>
      <c r="AM297" s="110" t="n">
        <v>46126</v>
      </c>
      <c r="AN297" s="101">
        <f>+AM298-AL298</f>
        <v/>
      </c>
      <c r="AO297" s="100" t="n">
        <v>46155</v>
      </c>
      <c r="AP297" s="82" t="inlineStr">
        <is>
          <t>Auto de archivo</t>
        </is>
      </c>
      <c r="AQ297" s="101" t="inlineStr">
        <is>
          <t>Juan Carlos Sánchez Vargas</t>
        </is>
      </c>
      <c r="AR297" s="227" t="n"/>
      <c r="AS297" s="119" t="n"/>
      <c r="AT297" s="124" t="inlineStr">
        <is>
          <t>Archivado</t>
        </is>
      </c>
      <c r="AU297" s="101" t="n"/>
      <c r="AV297" s="82" t="n"/>
      <c r="AW297" s="102">
        <f>IF(OR(AND(TODAY()-AL298&lt;10,AV298="PQRS"),AND(TODAY()-AO298&lt;90,AV298="Persuasivo")),1,IF(AND(10&lt;=TODAY()-AL298,TODAY()-AL298&lt;15,AV298="PQRS"),2,IF(OR(AND(15&lt;=TODAY()-AL298,AV298="PQRS"),AND(90&lt;=TODAY()-AO298,AV298="Persuasivo")),3,"")))</f>
        <v/>
      </c>
      <c r="AX297" s="96" t="inlineStr">
        <is>
          <t>Falta acta de Laura</t>
        </is>
      </c>
      <c r="AY297" s="239">
        <f>IF(AU298=BA298,AY298,AY298&amp;" → "&amp;TEXT(AZ298,"dd/mm/aaaa")&amp;".- "&amp;AU298)</f>
        <v/>
      </c>
      <c r="AZ297" s="237">
        <f>IF(AU298=BA298,AZ298,NOW())</f>
        <v/>
      </c>
      <c r="BA297" s="242">
        <f>IF(AU298=BA298,BA298,AU298)</f>
        <v/>
      </c>
      <c r="BB297" s="245">
        <f>IF(AT298=BD298,BB298,BB298&amp;" → "&amp;TEXT(BC298,"dd/mm/aaaa")&amp;".- "&amp;AT298)</f>
        <v/>
      </c>
      <c r="BC297" s="247">
        <f>IF(AX298=BD298,BC298,NOW())</f>
        <v/>
      </c>
      <c r="BD297" s="246">
        <f>IF(AT298=BD298,BD298,AT298)</f>
        <v/>
      </c>
    </row>
    <row r="298">
      <c r="A298" s="82" t="inlineStr">
        <is>
          <t>0298-2026</t>
        </is>
      </c>
      <c r="B298" s="99" t="n">
        <v>19804</v>
      </c>
      <c r="C298" s="124" t="inlineStr">
        <is>
          <t>Anonimo</t>
        </is>
      </c>
      <c r="D298" s="82" t="n"/>
      <c r="E298" s="82" t="n"/>
      <c r="F298" s="82" t="n"/>
      <c r="G298" s="82" t="n"/>
      <c r="H298" s="82" t="n"/>
      <c r="I298" s="82" t="n"/>
      <c r="J298" s="82" t="n"/>
      <c r="K298" s="82" t="n"/>
      <c r="L298" s="82" t="n"/>
      <c r="M298" s="82" t="n"/>
      <c r="N298" s="76">
        <f>CONCATENATE(D299," ",E299," ",F299," ",G299," ",H299," ",I299, " ",J299, " ",K299," ",L299," ",M299)</f>
        <v/>
      </c>
      <c r="O298" s="82" t="n"/>
      <c r="P298" s="82" t="n"/>
      <c r="Q298" s="82" t="n"/>
      <c r="R298" s="82" t="inlineStr">
        <is>
          <t>Por determinar</t>
        </is>
      </c>
      <c r="S298" s="82" t="inlineStr">
        <is>
          <t>CL</t>
        </is>
      </c>
      <c r="T298" s="82" t="n">
        <v>48</v>
      </c>
      <c r="U298" s="82" t="n"/>
      <c r="V298" s="82" t="inlineStr">
        <is>
          <t>SUR</t>
        </is>
      </c>
      <c r="W298" s="82" t="n">
        <v>42</v>
      </c>
      <c r="X298" s="82" t="n"/>
      <c r="Y298" s="82" t="n"/>
      <c r="Z298" s="82" t="n"/>
      <c r="AA298" s="127" t="n"/>
      <c r="AB298" s="127" t="n"/>
      <c r="AC298" s="76">
        <f>CONCATENATE(S299," ",T299,U299," ",V299," ",W299," ",X299," ",Y299," ",Z299," ",AA299," ",AB299)</f>
        <v/>
      </c>
      <c r="AD298" s="82" t="n"/>
      <c r="AE298" s="82" t="n"/>
      <c r="AF298" s="82" t="n"/>
      <c r="AG298" s="82" t="n"/>
      <c r="AH298" s="82" t="inlineStr">
        <is>
          <t>RESIDUOS SOLIDOS</t>
        </is>
      </c>
      <c r="AI298" s="82" t="inlineStr">
        <is>
          <t>Disposición inadecuada de residuos sólidos en horas, dias y lugares no autorizados</t>
        </is>
      </c>
      <c r="AJ298" s="96" t="inlineStr">
        <is>
          <t>El Trianón</t>
        </is>
      </c>
      <c r="AK298" s="201">
        <f>VLOOKUP(AJ299,Hoja5!$H$1:$I$46,2,FALSE)</f>
        <v/>
      </c>
      <c r="AL298" s="110" t="n">
        <v>46106</v>
      </c>
      <c r="AM298" s="110" t="n">
        <v>46127</v>
      </c>
      <c r="AN298" s="101">
        <f>+AM299-AL299</f>
        <v/>
      </c>
      <c r="AO298" s="100" t="n">
        <v>46127</v>
      </c>
      <c r="AP298" s="101" t="inlineStr">
        <is>
          <t>Visitas patrulleros</t>
        </is>
      </c>
      <c r="AQ298" s="101" t="inlineStr">
        <is>
          <t>Laura Bautista Barroso</t>
        </is>
      </c>
      <c r="AR298" s="227" t="n"/>
      <c r="AS298" s="119" t="n"/>
      <c r="AT298" s="124" t="inlineStr">
        <is>
          <t>Archivado</t>
        </is>
      </c>
      <c r="AU298" s="101" t="inlineStr">
        <is>
          <t>Jenifer Zapata Castro</t>
        </is>
      </c>
      <c r="AV298" s="82" t="n"/>
      <c r="AW298" s="102">
        <f>IF(OR(AND(TODAY()-AL299&lt;10,AV299="PQRS"),AND(TODAY()-AO299&lt;90,AV299="Persuasivo")),1,IF(AND(10&lt;=TODAY()-AL299,TODAY()-AL299&lt;15,AV299="PQRS"),2,IF(OR(AND(15&lt;=TODAY()-AL299,AV299="PQRS"),AND(90&lt;=TODAY()-AO299,AV299="Persuasivo")),3,"")))</f>
        <v/>
      </c>
      <c r="AX298" s="96" t="n"/>
      <c r="AY298" s="239">
        <f>IF(AU299=BA299,AY299,AY299&amp;" → "&amp;TEXT(AZ299,"dd/mm/aaaa")&amp;".- "&amp;AU299)</f>
        <v/>
      </c>
      <c r="AZ298" s="237">
        <f>IF(AU299=BA299,AZ299,NOW())</f>
        <v/>
      </c>
      <c r="BA298" s="242">
        <f>IF(AU299=BA299,BA299,AU299)</f>
        <v/>
      </c>
      <c r="BB298" s="245">
        <f>IF(AT299=BD299,BB299,BB299&amp;" → "&amp;TEXT(BC299,"dd/mm/aaaa")&amp;".- "&amp;AT299)</f>
        <v/>
      </c>
      <c r="BC298" s="247">
        <f>IF(AX299=BD299,BC299,NOW())</f>
        <v/>
      </c>
      <c r="BD298" s="246">
        <f>IF(AT299=BD299,BD299,AT299)</f>
        <v/>
      </c>
    </row>
    <row r="299">
      <c r="A299" s="82" t="inlineStr">
        <is>
          <t>0299-2026</t>
        </is>
      </c>
      <c r="B299" s="99" t="n">
        <v>19803</v>
      </c>
      <c r="C299" s="275" t="inlineStr">
        <is>
          <t>Anonimo</t>
        </is>
      </c>
      <c r="D299" s="82" t="n"/>
      <c r="E299" s="82" t="n"/>
      <c r="F299" s="82" t="n"/>
      <c r="G299" s="82" t="n"/>
      <c r="H299" s="82" t="n"/>
      <c r="I299" s="82" t="n"/>
      <c r="J299" s="82" t="n"/>
      <c r="K299" s="82" t="n"/>
      <c r="L299" s="82" t="n"/>
      <c r="M299" s="82" t="n"/>
      <c r="N299" s="76">
        <f>CONCATENATE(D300," ",E300," ",F300," ",G300," ",H300," ",I300, " ",J300, " ",K300," ",L300," ",M300)</f>
        <v/>
      </c>
      <c r="O299" s="82" t="n"/>
      <c r="P299" s="82" t="n"/>
      <c r="Q299" s="82" t="n"/>
      <c r="R299" s="82" t="inlineStr">
        <is>
          <t>Por determinar</t>
        </is>
      </c>
      <c r="S299" s="126" t="n"/>
      <c r="T299" s="127" t="n"/>
      <c r="U299" s="127" t="n"/>
      <c r="V299" s="127" t="n"/>
      <c r="W299" s="127" t="n"/>
      <c r="X299" s="127" t="n"/>
      <c r="Y299" s="127" t="n"/>
      <c r="Z299" s="127" t="n"/>
      <c r="AA299" s="127" t="n"/>
      <c r="AB299" s="127" t="n"/>
      <c r="AC299" s="76">
        <f>CONCATENATE(S300," ",T300,U300," ",V300," ",W300," ",X300," ",Y300," ",Z300," ",AA300," ",AB300)</f>
        <v/>
      </c>
      <c r="AD299" s="82" t="n"/>
      <c r="AE299" s="82" t="n"/>
      <c r="AF299" s="82" t="n"/>
      <c r="AG299" s="82" t="n"/>
      <c r="AH299" s="82" t="inlineStr">
        <is>
          <t>FLORA</t>
        </is>
      </c>
      <c r="AI299" s="82" t="inlineStr">
        <is>
          <t xml:space="preserve">Aprovechamiento forestal sin permisos </t>
        </is>
      </c>
      <c r="AJ299" s="96" t="inlineStr">
        <is>
          <t>Alto de Misael</t>
        </is>
      </c>
      <c r="AK299" s="201">
        <f>VLOOKUP(AJ300,Hoja5!$H$1:$I$46,2,FALSE)</f>
        <v/>
      </c>
      <c r="AL299" s="110" t="n">
        <v>46106</v>
      </c>
      <c r="AM299" s="92" t="n"/>
      <c r="AN299" s="101">
        <f>+AM300-AL300</f>
        <v/>
      </c>
      <c r="AO299" s="100" t="n"/>
      <c r="AP299" s="101" t="n"/>
      <c r="AQ299" s="101" t="n"/>
      <c r="AR299" s="227" t="n"/>
      <c r="AS299" s="119" t="n"/>
      <c r="AT299" s="124" t="inlineStr">
        <is>
          <t>Archivado</t>
        </is>
      </c>
      <c r="AU299" s="101" t="inlineStr">
        <is>
          <t>Jenifer Zapata Castro</t>
        </is>
      </c>
      <c r="AV299" s="82" t="n"/>
      <c r="AW299" s="102">
        <f>IF(OR(AND(TODAY()-AL300&lt;10,AV300="PQRS"),AND(TODAY()-AO300&lt;90,AV300="Persuasivo")),1,IF(AND(10&lt;=TODAY()-AL300,TODAY()-AL300&lt;15,AV300="PQRS"),2,IF(OR(AND(15&lt;=TODAY()-AL300,AV300="PQRS"),AND(90&lt;=TODAY()-AO300,AV300="Persuasivo")),3,"")))</f>
        <v/>
      </c>
      <c r="AX299" s="96" t="n"/>
      <c r="AY299" s="239">
        <f>IF(AU300=BA300,AY300,AY300&amp;" → "&amp;TEXT(AZ300,"dd/mm/aaaa")&amp;".- "&amp;AU300)</f>
        <v/>
      </c>
      <c r="AZ299" s="237">
        <f>IF(AU300=BA300,AZ300,NOW())</f>
        <v/>
      </c>
      <c r="BA299" s="242">
        <f>IF(AU300=BA300,BA300,AU300)</f>
        <v/>
      </c>
      <c r="BB299" s="245">
        <f>IF(AT300=BD300,BB300,BB300&amp;" → "&amp;TEXT(BC300,"dd/mm/aaaa")&amp;".- "&amp;AT300)</f>
        <v/>
      </c>
      <c r="BC299" s="247">
        <f>IF(AX300=BD300,BC300,NOW())</f>
        <v/>
      </c>
      <c r="BD299" s="246">
        <f>IF(AT300=BD300,BD300,AT300)</f>
        <v/>
      </c>
    </row>
    <row r="300">
      <c r="A300" s="82" t="inlineStr">
        <is>
          <t>0300-2026</t>
        </is>
      </c>
      <c r="B300" s="99" t="n">
        <v>12987</v>
      </c>
      <c r="C300" s="124" t="inlineStr">
        <is>
          <t>Mauricio Tamayo</t>
        </is>
      </c>
      <c r="D300" s="82" t="inlineStr">
        <is>
          <t>CL</t>
        </is>
      </c>
      <c r="E300" s="82" t="n">
        <v>44</v>
      </c>
      <c r="F300" s="82" t="n"/>
      <c r="G300" s="82" t="inlineStr">
        <is>
          <t>SUR</t>
        </is>
      </c>
      <c r="H300" s="82" t="n">
        <v>39</v>
      </c>
      <c r="I300" s="82" t="n"/>
      <c r="J300" s="82" t="n"/>
      <c r="K300" s="82" t="n">
        <v>10</v>
      </c>
      <c r="L300" s="82" t="n"/>
      <c r="M300" s="82" t="n"/>
      <c r="N300" s="76">
        <f>CONCATENATE(D301," ",E301," ",F301," ",G301," ",H301," ",I301, " ",J301, " ",K301," ",L301," ",M301)</f>
        <v/>
      </c>
      <c r="O300" s="82" t="n"/>
      <c r="P300" s="82" t="n">
        <v>3103751305</v>
      </c>
      <c r="Q300" s="82" t="n"/>
      <c r="R300" s="82" t="inlineStr">
        <is>
          <t>Por determinar</t>
        </is>
      </c>
      <c r="S300" s="82" t="n"/>
      <c r="T300" s="94" t="inlineStr">
        <is>
          <t>Detras Casa C7</t>
        </is>
      </c>
      <c r="U300" s="82" t="n"/>
      <c r="V300" s="82" t="n"/>
      <c r="W300" s="82" t="n"/>
      <c r="X300" s="82" t="n"/>
      <c r="Y300" s="82" t="n"/>
      <c r="Z300" s="82" t="n"/>
      <c r="AA300" s="94" t="n"/>
      <c r="AB300" s="82" t="n"/>
      <c r="AC300" s="76">
        <f>CONCATENATE(S301," ",T301,U301," ",V301," ",W301," ",X301," ",Y301," ",Z301," ",AA301," ",AB301)</f>
        <v/>
      </c>
      <c r="AD300" s="76" t="n"/>
      <c r="AE300" s="82" t="n"/>
      <c r="AF300" s="82" t="n"/>
      <c r="AG300" s="82" t="n"/>
      <c r="AH300" s="82" t="inlineStr">
        <is>
          <t>FLORA</t>
        </is>
      </c>
      <c r="AI300" s="82" t="inlineStr">
        <is>
          <t>Árbol en riesgo</t>
        </is>
      </c>
      <c r="AJ300" s="96" t="inlineStr">
        <is>
          <t>El Dorado</t>
        </is>
      </c>
      <c r="AK300" s="201">
        <f>VLOOKUP(AJ301,Hoja5!$H$1:$I$46,2,FALSE)</f>
        <v/>
      </c>
      <c r="AL300" s="110" t="n">
        <v>46079</v>
      </c>
      <c r="AM300" s="92" t="n">
        <v>46107</v>
      </c>
      <c r="AN300" s="101">
        <f>+AM301-AL301</f>
        <v/>
      </c>
      <c r="AO300" s="100" t="n">
        <v>46107</v>
      </c>
      <c r="AP300" s="101" t="inlineStr">
        <is>
          <t>Informe técnico</t>
        </is>
      </c>
      <c r="AQ300" s="101" t="inlineStr">
        <is>
          <t>Julian Guzman Agudelo</t>
        </is>
      </c>
      <c r="AR300" s="227" t="n"/>
      <c r="AS300" s="119" t="n"/>
      <c r="AT300" s="124" t="inlineStr">
        <is>
          <t>Archivado</t>
        </is>
      </c>
      <c r="AU300" s="101" t="inlineStr">
        <is>
          <t>Jenifer Zapata Castro</t>
        </is>
      </c>
      <c r="AV300" s="82" t="n"/>
      <c r="AW300" s="102">
        <f>IF(OR(AND(TODAY()-AL301&lt;10,AV301="PQRS"),AND(TODAY()-AO301&lt;90,AV301="Persuasivo")),1,IF(AND(10&lt;=TODAY()-AL301,TODAY()-AL301&lt;15,AV301="PQRS"),2,IF(OR(AND(15&lt;=TODAY()-AL301,AV301="PQRS"),AND(90&lt;=TODAY()-AO301,AV301="Persuasivo")),3,"")))</f>
        <v/>
      </c>
      <c r="AX300" s="96" t="n"/>
      <c r="AY300" s="239">
        <f>IF(AU301=BA301,AY301,AY301&amp;" → "&amp;TEXT(AZ301,"dd/mm/aaaa")&amp;".- "&amp;AU301)</f>
        <v/>
      </c>
      <c r="AZ300" s="237">
        <f>IF(AU301=BA301,AZ301,NOW())</f>
        <v/>
      </c>
      <c r="BA300" s="242">
        <f>IF(AU301=BA301,BA301,AU301)</f>
        <v/>
      </c>
      <c r="BB300" s="245">
        <f>IF(AT301=BD301,BB301,BB301&amp;" → "&amp;TEXT(BC301,"dd/mm/aaaa")&amp;".- "&amp;AT301)</f>
        <v/>
      </c>
      <c r="BC300" s="247">
        <f>IF(AX301=BD301,BC301,NOW())</f>
        <v/>
      </c>
      <c r="BD300" s="246">
        <f>IF(AT301=BD301,BD301,AT301)</f>
        <v/>
      </c>
    </row>
    <row r="301" ht="21" customHeight="1">
      <c r="A301" s="82" t="inlineStr">
        <is>
          <t>0301-2026</t>
        </is>
      </c>
      <c r="B301" s="99" t="n">
        <v>15284</v>
      </c>
      <c r="C301" s="105" t="inlineStr">
        <is>
          <t>De oficio</t>
        </is>
      </c>
      <c r="D301" s="82" t="n"/>
      <c r="E301" s="82" t="n"/>
      <c r="F301" s="82" t="n"/>
      <c r="G301" s="82" t="n"/>
      <c r="H301" s="82" t="n"/>
      <c r="I301" s="82" t="n"/>
      <c r="J301" s="82" t="n"/>
      <c r="K301" s="82" t="n"/>
      <c r="L301" s="82" t="n"/>
      <c r="M301" s="82" t="n"/>
      <c r="N301" s="76">
        <f>CONCATENATE(D302," ",E302," ",F302," ",G302," ",H302," ",I302, " ",J302, " ",K302," ",L302," ",M302)</f>
        <v/>
      </c>
      <c r="O301" s="82" t="n"/>
      <c r="P301" s="82" t="n"/>
      <c r="Q301" s="82" t="n"/>
      <c r="R301" s="82" t="inlineStr">
        <is>
          <t>Obdulia Zapata</t>
        </is>
      </c>
      <c r="S301" s="82" t="inlineStr">
        <is>
          <t>CL</t>
        </is>
      </c>
      <c r="T301" s="82" t="n">
        <v>37</v>
      </c>
      <c r="U301" s="82" t="inlineStr">
        <is>
          <t>B</t>
        </is>
      </c>
      <c r="V301" s="82" t="inlineStr">
        <is>
          <t>SUR</t>
        </is>
      </c>
      <c r="W301" s="82" t="n">
        <v>28</v>
      </c>
      <c r="X301" s="82" t="inlineStr">
        <is>
          <t>C</t>
        </is>
      </c>
      <c r="Y301" s="82" t="n"/>
      <c r="Z301" s="82" t="n">
        <v>50</v>
      </c>
      <c r="AA301" s="127" t="n"/>
      <c r="AB301" s="127" t="n"/>
      <c r="AC301" s="76">
        <f>CONCATENATE(S302," ",T302,U302," ",V302," ",W302," ",X302," ",Y302," ",Z302," ",AA302," ",AB302)</f>
        <v/>
      </c>
      <c r="AD301" s="98" t="n"/>
      <c r="AE301" s="82" t="n">
        <v>3122168324</v>
      </c>
      <c r="AF301" s="82" t="n"/>
      <c r="AG301" s="82" t="n"/>
      <c r="AH301" s="82" t="inlineStr">
        <is>
          <t>RESIDUOS SOLIDOS</t>
        </is>
      </c>
      <c r="AI301" s="82" t="inlineStr">
        <is>
          <t>Disposición inadecuada de residuos sólidos en horas, dias y lugares no autorizados</t>
        </is>
      </c>
      <c r="AJ301" s="96" t="inlineStr">
        <is>
          <t>La Pradera</t>
        </is>
      </c>
      <c r="AK301" s="201">
        <f>VLOOKUP(AJ302,Hoja5!$H$1:$I$46,2,FALSE)</f>
        <v/>
      </c>
      <c r="AL301" s="110" t="n">
        <v>46087</v>
      </c>
      <c r="AM301" s="110" t="n"/>
      <c r="AN301" s="101">
        <f>+AM302-AL302</f>
        <v/>
      </c>
      <c r="AO301" s="100" t="n"/>
      <c r="AP301" s="82" t="n"/>
      <c r="AQ301" s="101" t="n"/>
      <c r="AR301" s="227" t="n"/>
      <c r="AS301" s="119" t="n"/>
      <c r="AT301" s="124" t="inlineStr">
        <is>
          <t>Visitas patrulleros</t>
        </is>
      </c>
      <c r="AU301" s="101" t="inlineStr">
        <is>
          <t>Olver Puerta Garcia</t>
        </is>
      </c>
      <c r="AV301" s="82" t="n"/>
      <c r="AW301" s="102">
        <f>IF(OR(AND(TODAY()-AL302&lt;10,AV302="PQRS"),AND(TODAY()-AO302&lt;90,AV302="Persuasivo")),1,IF(AND(10&lt;=TODAY()-AL302,TODAY()-AL302&lt;15,AV302="PQRS"),2,IF(OR(AND(15&lt;=TODAY()-AL302,AV302="PQRS"),AND(90&lt;=TODAY()-AO302,AV302="Persuasivo")),3,"")))</f>
        <v/>
      </c>
      <c r="AX301" s="96" t="n"/>
      <c r="AY301" s="239">
        <f>IF(AU302=BA302,AY302,AY302&amp;" → "&amp;TEXT(AZ302,"dd/mm/aaaa")&amp;".- "&amp;AU302)</f>
        <v/>
      </c>
      <c r="AZ301" s="237">
        <f>IF(AU302=BA302,AZ302,NOW())</f>
        <v/>
      </c>
      <c r="BA301" s="242">
        <f>IF(AU302=BA302,BA302,AU302)</f>
        <v/>
      </c>
      <c r="BB301" s="245">
        <f>IF(AT302=BD302,BB302,BB302&amp;" → "&amp;TEXT(BC302,"dd/mm/aaaa")&amp;".- "&amp;AT302)</f>
        <v/>
      </c>
      <c r="BC301" s="247">
        <f>IF(AX302=BD302,BC302,NOW())</f>
        <v/>
      </c>
      <c r="BD301" s="246">
        <f>IF(AT302=BD302,BD302,AT302)</f>
        <v/>
      </c>
    </row>
    <row r="302">
      <c r="A302" s="82" t="inlineStr">
        <is>
          <t>0302-2026</t>
        </is>
      </c>
      <c r="B302" s="99" t="n">
        <v>14005</v>
      </c>
      <c r="C302" s="105" t="inlineStr">
        <is>
          <t>Luis Angel Hincapiè Hincapiè</t>
        </is>
      </c>
      <c r="D302" s="82" t="inlineStr">
        <is>
          <t>CL</t>
        </is>
      </c>
      <c r="E302" s="82" t="n">
        <v>39</v>
      </c>
      <c r="F302" s="82" t="inlineStr">
        <is>
          <t>D</t>
        </is>
      </c>
      <c r="G302" s="82" t="inlineStr">
        <is>
          <t>SUR</t>
        </is>
      </c>
      <c r="H302" s="82" t="n">
        <v>24</v>
      </c>
      <c r="I302" s="82" t="inlineStr">
        <is>
          <t>A</t>
        </is>
      </c>
      <c r="J302" s="82" t="n"/>
      <c r="K302" s="82" t="n">
        <v>67</v>
      </c>
      <c r="L302" s="82" t="n"/>
      <c r="M302" s="82" t="n"/>
      <c r="N302" s="76">
        <f>CONCATENATE(D303," ",E303," ",F303," ",G303," ",H303," ",I303, " ",J303, " ",K303," ",L303," ",M303)</f>
        <v/>
      </c>
      <c r="O302" s="82" t="n">
        <v>70545900</v>
      </c>
      <c r="P302" s="82" t="n"/>
      <c r="Q302" s="82" t="n"/>
      <c r="R302" s="82" t="inlineStr">
        <is>
          <t>Por determinar</t>
        </is>
      </c>
      <c r="S302" s="126" t="n"/>
      <c r="T302" s="127" t="n"/>
      <c r="U302" s="127" t="n"/>
      <c r="V302" s="127" t="n"/>
      <c r="W302" s="127" t="n"/>
      <c r="X302" s="127" t="n"/>
      <c r="Y302" s="127" t="n"/>
      <c r="Z302" s="127" t="n"/>
      <c r="AA302" s="127" t="n"/>
      <c r="AB302" s="127" t="n"/>
      <c r="AC302" s="76">
        <f>CONCATENATE(S303," ",T303,U303," ",V303," ",W303," ",X303," ",Y303," ",Z303," ",AA303," ",AB303)</f>
        <v/>
      </c>
      <c r="AD302" s="82" t="n"/>
      <c r="AE302" s="82" t="n"/>
      <c r="AF302" s="82" t="n"/>
      <c r="AG302" s="82" t="n"/>
      <c r="AH302" s="82" t="inlineStr">
        <is>
          <t>FLORA</t>
        </is>
      </c>
      <c r="AI302" s="82" t="inlineStr">
        <is>
          <t>Árbol en riesgo</t>
        </is>
      </c>
      <c r="AJ302" s="96" t="inlineStr">
        <is>
          <t>El Vallano</t>
        </is>
      </c>
      <c r="AK302" s="201">
        <f>VLOOKUP(AJ303,Hoja5!$H$1:$I$46,2,FALSE)</f>
        <v/>
      </c>
      <c r="AL302" s="110" t="n">
        <v>46083</v>
      </c>
      <c r="AM302" s="110" t="n">
        <v>46080</v>
      </c>
      <c r="AN302" s="101">
        <f>+AM303-AL303</f>
        <v/>
      </c>
      <c r="AO302" s="100" t="n">
        <v>46080</v>
      </c>
      <c r="AP302" s="276" t="inlineStr">
        <is>
          <t>Visitas patrulleros</t>
        </is>
      </c>
      <c r="AQ302" s="101" t="inlineStr">
        <is>
          <t>Olver Puerta Garcia</t>
        </is>
      </c>
      <c r="AR302" s="227" t="n"/>
      <c r="AS302" s="119" t="n"/>
      <c r="AT302" s="124" t="inlineStr">
        <is>
          <t>Visitas patrulleros</t>
        </is>
      </c>
      <c r="AU302" s="101" t="inlineStr">
        <is>
          <t>Olver Puerta Garcia</t>
        </is>
      </c>
      <c r="AV302" s="124" t="n"/>
      <c r="AW302" s="102">
        <f>IF(OR(AND(TODAY()-AL303&lt;10,AV303="PQRS"),AND(TODAY()-AO303&lt;90,AV303="Persuasivo")),1,IF(AND(10&lt;=TODAY()-AL303,TODAY()-AL303&lt;15,AV303="PQRS"),2,IF(OR(AND(15&lt;=TODAY()-AL303,AV303="PQRS"),AND(90&lt;=TODAY()-AO303,AV303="Persuasivo")),3,"")))</f>
        <v/>
      </c>
      <c r="AX302" s="96" t="n"/>
      <c r="AY302" s="239">
        <f>IF(AU303=BA303,AY303,AY303&amp;" → "&amp;TEXT(AZ303,"dd/mm/aaaa")&amp;".- "&amp;AU303)</f>
        <v/>
      </c>
      <c r="AZ302" s="237">
        <f>IF(AU303=BA303,AZ303,NOW())</f>
        <v/>
      </c>
      <c r="BA302" s="242">
        <f>IF(AU303=BA303,BA303,AU303)</f>
        <v/>
      </c>
      <c r="BB302" s="245">
        <f>IF(AT303=BD303,BB303,BB303&amp;" → "&amp;TEXT(BC303,"dd/mm/aaaa")&amp;".- "&amp;AT303)</f>
        <v/>
      </c>
      <c r="BC302" s="247">
        <f>IF(AX303=BD303,BC303,NOW())</f>
        <v/>
      </c>
      <c r="BD302" s="246">
        <f>IF(AT303=BD303,BD303,AT303)</f>
        <v/>
      </c>
    </row>
    <row r="303">
      <c r="A303" s="82" t="inlineStr">
        <is>
          <t>0303-2026</t>
        </is>
      </c>
      <c r="B303" s="99" t="n">
        <v>17486</v>
      </c>
      <c r="C303" s="105" t="inlineStr">
        <is>
          <t>Anonimo</t>
        </is>
      </c>
      <c r="D303" s="82" t="n"/>
      <c r="E303" s="82" t="n"/>
      <c r="F303" s="82" t="n"/>
      <c r="G303" s="82" t="n"/>
      <c r="H303" s="82" t="n"/>
      <c r="I303" s="82" t="n"/>
      <c r="J303" s="82" t="n"/>
      <c r="K303" s="82" t="n"/>
      <c r="L303" s="82" t="n"/>
      <c r="M303" s="82" t="n"/>
      <c r="N303" s="76">
        <f>CONCATENATE(D304," ",E304," ",F304," ",G304," ",H304," ",I304, " ",J304, " ",K304," ",L304," ",M304)</f>
        <v/>
      </c>
      <c r="O303" s="82" t="n"/>
      <c r="P303" s="82" t="n"/>
      <c r="Q303" s="82" t="n"/>
      <c r="R303" s="82" t="inlineStr">
        <is>
          <t xml:space="preserve">por determinar </t>
        </is>
      </c>
      <c r="S303" s="126" t="inlineStr">
        <is>
          <t>CL</t>
        </is>
      </c>
      <c r="T303" s="127" t="n">
        <v>39</v>
      </c>
      <c r="U303" s="127" t="inlineStr">
        <is>
          <t>B</t>
        </is>
      </c>
      <c r="V303" s="127" t="inlineStr">
        <is>
          <t>SUR</t>
        </is>
      </c>
      <c r="W303" s="127" t="n">
        <v>34</v>
      </c>
      <c r="X303" s="127" t="inlineStr">
        <is>
          <t>A</t>
        </is>
      </c>
      <c r="Y303" s="127" t="n"/>
      <c r="Z303" s="127" t="n">
        <v>20</v>
      </c>
      <c r="AA303" s="169" t="n"/>
      <c r="AB303" s="127" t="n"/>
      <c r="AC303" s="76">
        <f>CONCATENATE(S304," ",T304,U304," ",V304," ",W304," ",X304," ",Y304," ",Z304," ",AA304," ",AB304)</f>
        <v/>
      </c>
      <c r="AD303" s="82" t="n"/>
      <c r="AE303" s="82" t="n"/>
      <c r="AF303" s="82" t="n"/>
      <c r="AG303" s="82" t="n"/>
      <c r="AH303" s="82" t="inlineStr">
        <is>
          <t>FLORA</t>
        </is>
      </c>
      <c r="AI303" s="82" t="inlineStr">
        <is>
          <t>Afectación a individuos arboreos</t>
        </is>
      </c>
      <c r="AJ303" s="96" t="inlineStr">
        <is>
          <t>Mesa</t>
        </is>
      </c>
      <c r="AK303" s="201">
        <f>VLOOKUP(AJ304,Hoja5!$H$1:$I$46,2,FALSE)</f>
        <v/>
      </c>
      <c r="AL303" s="110" t="n">
        <v>46097</v>
      </c>
      <c r="AM303" s="110" t="n">
        <v>46097</v>
      </c>
      <c r="AN303" s="101">
        <f>+AM304-AL304</f>
        <v/>
      </c>
      <c r="AO303" s="100" t="n">
        <v>46126</v>
      </c>
      <c r="AP303" s="101" t="inlineStr">
        <is>
          <t>Visitas técnicos</t>
        </is>
      </c>
      <c r="AQ303" s="101" t="inlineStr">
        <is>
          <t>Olver Puerta Garcia</t>
        </is>
      </c>
      <c r="AR303" s="227" t="n"/>
      <c r="AS303" s="119" t="n"/>
      <c r="AT303" s="124" t="inlineStr">
        <is>
          <t>Informe técnico</t>
        </is>
      </c>
      <c r="AU303" s="154" t="inlineStr">
        <is>
          <t>Olver Puerta Garcia</t>
        </is>
      </c>
      <c r="AV303" s="82" t="n"/>
      <c r="AW303" s="102">
        <f>IF(OR(AND(TODAY()-AL304&lt;10,AV304="PQRS"),AND(TODAY()-AO304&lt;90,AV304="Persuasivo")),1,IF(AND(10&lt;=TODAY()-AL304,TODAY()-AL304&lt;15,AV304="PQRS"),2,IF(OR(AND(15&lt;=TODAY()-AL304,AV304="PQRS"),AND(90&lt;=TODAY()-AO304,AV304="Persuasivo")),3,"")))</f>
        <v/>
      </c>
      <c r="AX303" s="96" t="n"/>
      <c r="AY303" s="239">
        <f>IF(AU304=BA304,AY304,AY304&amp;" → "&amp;TEXT(AZ304,"dd/mm/aaaa")&amp;".- "&amp;AU304)</f>
        <v/>
      </c>
      <c r="AZ303" s="237">
        <f>IF(AU304=BA304,AZ304,NOW())</f>
        <v/>
      </c>
      <c r="BA303" s="242">
        <f>IF(AU304=BA304,BA304,AU304)</f>
        <v/>
      </c>
      <c r="BB303" s="245">
        <f>IF(AT304=BD304,BB304,BB304&amp;" → "&amp;TEXT(BC304,"dd/mm/aaaa")&amp;".- "&amp;AT304)</f>
        <v/>
      </c>
      <c r="BC303" s="247">
        <f>IF(AX304=BD304,BC304,NOW())</f>
        <v/>
      </c>
      <c r="BD303" s="246">
        <f>IF(AT304=BD304,BD304,AT304)</f>
        <v/>
      </c>
    </row>
    <row r="304">
      <c r="A304" s="82" t="inlineStr">
        <is>
          <t>0304-2026</t>
        </is>
      </c>
      <c r="B304" s="99" t="n">
        <v>20869</v>
      </c>
      <c r="C304" s="105" t="inlineStr">
        <is>
          <t>Juan Pablo Moreno Bedoya</t>
        </is>
      </c>
      <c r="D304" s="82" t="inlineStr">
        <is>
          <t>CL</t>
        </is>
      </c>
      <c r="E304" s="82" t="n">
        <v>27</v>
      </c>
      <c r="F304" s="82" t="inlineStr">
        <is>
          <t>D</t>
        </is>
      </c>
      <c r="G304" s="82" t="inlineStr">
        <is>
          <t>SUR</t>
        </is>
      </c>
      <c r="H304" s="82" t="n">
        <v>27</v>
      </c>
      <c r="I304" s="82" t="n"/>
      <c r="J304" s="82" t="n"/>
      <c r="K304" s="82" t="n">
        <v>101</v>
      </c>
      <c r="L304" s="82" t="n"/>
      <c r="M304" s="82" t="n"/>
      <c r="N304" s="76">
        <f>CONCATENATE(D305," ",E305," ",F305," ",G305," ",H305," ",I305, " ",J305, " ",K305," ",L305," ",M305)</f>
        <v/>
      </c>
      <c r="O304" s="82" t="n">
        <v>1152458803</v>
      </c>
      <c r="P304" s="82" t="n">
        <v>3178541794</v>
      </c>
      <c r="Q304" s="82" t="n"/>
      <c r="R304" s="82" t="inlineStr">
        <is>
          <t>Por determinar</t>
        </is>
      </c>
      <c r="S304" s="126" t="n"/>
      <c r="T304" s="127" t="n"/>
      <c r="U304" s="127" t="n"/>
      <c r="V304" s="127" t="n"/>
      <c r="W304" s="127" t="n"/>
      <c r="X304" s="127" t="n"/>
      <c r="Y304" s="127" t="n"/>
      <c r="Z304" s="127" t="n"/>
      <c r="AA304" s="169" t="n"/>
      <c r="AB304" s="127" t="n"/>
      <c r="AC304" s="76">
        <f>CONCATENATE(S305," ",T305,U305," ",V305," ",W305," ",X305," ",Y305," ",Z305," ",AA305," ",AB305)</f>
        <v/>
      </c>
      <c r="AD304" s="82" t="n"/>
      <c r="AE304" s="82" t="n"/>
      <c r="AF304" s="82" t="n"/>
      <c r="AG304" s="82" t="n"/>
      <c r="AH304" s="82" t="inlineStr">
        <is>
          <t>FAUNA DOMÉSTICA</t>
        </is>
      </c>
      <c r="AI304" s="82" t="inlineStr">
        <is>
          <t xml:space="preserve">Permiso de tenencia de caninos de manejo especial </t>
        </is>
      </c>
      <c r="AJ304" s="96" t="inlineStr">
        <is>
          <t>El Esmeraldal</t>
        </is>
      </c>
      <c r="AK304" s="201">
        <f>VLOOKUP(AJ305,Hoja5!$H$1:$I$46,2,FALSE)</f>
        <v/>
      </c>
      <c r="AL304" s="110" t="n">
        <v>46118</v>
      </c>
      <c r="AM304" s="110" t="n">
        <v>46120</v>
      </c>
      <c r="AN304" s="101">
        <f>+AM305-AL305</f>
        <v/>
      </c>
      <c r="AO304" s="100" t="n">
        <v>46120</v>
      </c>
      <c r="AP304" s="101" t="inlineStr">
        <is>
          <t>Auto de archivo</t>
        </is>
      </c>
      <c r="AQ304" s="101" t="inlineStr">
        <is>
          <t>Juan Carlos Sánchez Vargas</t>
        </is>
      </c>
      <c r="AR304" s="227" t="n"/>
      <c r="AS304" s="119" t="inlineStr">
        <is>
          <t>Juan  Muñoz Guerra</t>
        </is>
      </c>
      <c r="AT304" s="124" t="inlineStr">
        <is>
          <t>Archivado</t>
        </is>
      </c>
      <c r="AU304" s="276" t="inlineStr">
        <is>
          <t>Jenifer Zapata Castro</t>
        </is>
      </c>
      <c r="AV304" s="82" t="n"/>
      <c r="AW304" s="102">
        <f>IF(OR(AND(TODAY()-AL305&lt;10,AV305="PQRS"),AND(TODAY()-AO305&lt;90,AV305="Persuasivo")),1,IF(AND(10&lt;=TODAY()-AL305,TODAY()-AL305&lt;15,AV305="PQRS"),2,IF(OR(AND(15&lt;=TODAY()-AL305,AV305="PQRS"),AND(90&lt;=TODAY()-AO305,AV305="Persuasivo")),3,"")))</f>
        <v/>
      </c>
      <c r="AX304" s="96" t="n"/>
      <c r="AY304" s="239">
        <f>IF(AU305=BA305,AY305,AY305&amp;" → "&amp;TEXT(AZ305,"dd/mm/aaaa")&amp;".- "&amp;AU305)</f>
        <v/>
      </c>
      <c r="AZ304" s="237">
        <f>IF(AU305=BA305,AZ305,NOW())</f>
        <v/>
      </c>
      <c r="BA304" s="242">
        <f>IF(AU305=BA305,BA305,AU305)</f>
        <v/>
      </c>
      <c r="BB304" s="245">
        <f>IF(AT305=BD305,BB305,BB305&amp;" → "&amp;TEXT(BC305,"dd/mm/aaaa")&amp;".- "&amp;AT305)</f>
        <v/>
      </c>
      <c r="BC304" s="247">
        <f>IF(AX305=BD305,BC305,NOW())</f>
        <v/>
      </c>
      <c r="BD304" s="246">
        <f>IF(AT305=BD305,BD305,AT305)</f>
        <v/>
      </c>
    </row>
    <row r="305">
      <c r="A305" s="82" t="inlineStr">
        <is>
          <t>0305-2026</t>
        </is>
      </c>
      <c r="B305" s="99" t="n">
        <v>9333</v>
      </c>
      <c r="C305" s="105" t="inlineStr">
        <is>
          <t>Oficio OGR</t>
        </is>
      </c>
      <c r="D305" s="82" t="n"/>
      <c r="E305" s="82" t="n"/>
      <c r="F305" s="82" t="n"/>
      <c r="G305" s="82" t="n"/>
      <c r="H305" s="82" t="n"/>
      <c r="I305" s="82" t="n"/>
      <c r="J305" s="82" t="n"/>
      <c r="K305" s="82" t="n"/>
      <c r="L305" s="82" t="n"/>
      <c r="M305" s="82" t="n"/>
      <c r="N305" s="76">
        <f>CONCATENATE(D306," ",E306," ",F306," ",G306," ",H306," ",I306, " ",J306, " ",K306," ",L306," ",M306)</f>
        <v/>
      </c>
      <c r="O305" s="82" t="n"/>
      <c r="P305" s="82" t="n"/>
      <c r="Q305" s="82" t="n"/>
      <c r="R305" s="82" t="inlineStr">
        <is>
          <t>Parcelación Dos aguas</t>
        </is>
      </c>
      <c r="S305" s="126" t="inlineStr">
        <is>
          <t>CL</t>
        </is>
      </c>
      <c r="T305" s="127" t="n">
        <v>40</v>
      </c>
      <c r="U305" s="127" t="n"/>
      <c r="V305" s="127" t="inlineStr">
        <is>
          <t>SUR</t>
        </is>
      </c>
      <c r="W305" s="127" t="n">
        <v>55</v>
      </c>
      <c r="X305" s="127" t="inlineStr">
        <is>
          <t>AA</t>
        </is>
      </c>
      <c r="Y305" s="127" t="n"/>
      <c r="Z305" s="127" t="n">
        <v>3</v>
      </c>
      <c r="AA305" s="127" t="n"/>
      <c r="AB305" s="127" t="n"/>
      <c r="AC305" s="76">
        <f>CONCATENATE(S306," ",T306,U306," ",V306," ",W306," ",X306," ",Y306," ",Z306," ",AA306," ",AB306)</f>
        <v/>
      </c>
      <c r="AD305" s="82" t="n"/>
      <c r="AE305" s="82" t="n"/>
      <c r="AF305" s="82" t="n"/>
      <c r="AG305" s="82" t="n"/>
      <c r="AH305" s="82" t="inlineStr">
        <is>
          <t>SUELO</t>
        </is>
      </c>
      <c r="AI305" s="82" t="inlineStr">
        <is>
          <t>Afectaciones por movimientos en masa o erosión</t>
        </is>
      </c>
      <c r="AJ305" s="96" t="inlineStr">
        <is>
          <t>Santa Catalina</t>
        </is>
      </c>
      <c r="AK305" s="201">
        <f>VLOOKUP(AJ306,Hoja5!$H$1:$I$46,2,FALSE)</f>
        <v/>
      </c>
      <c r="AL305" s="110" t="n">
        <v>46105</v>
      </c>
      <c r="AM305" s="110" t="n"/>
      <c r="AN305" s="101">
        <f>+AM306-AL306</f>
        <v/>
      </c>
      <c r="AO305" s="100" t="n"/>
      <c r="AP305" s="101" t="n"/>
      <c r="AQ305" s="101" t="n"/>
      <c r="AR305" s="227" t="n"/>
      <c r="AS305" s="119" t="n"/>
      <c r="AT305" s="124" t="inlineStr">
        <is>
          <t>Visitas técnicos</t>
        </is>
      </c>
      <c r="AU305" s="101" t="inlineStr">
        <is>
          <t>Julian Guzman Agudelo</t>
        </is>
      </c>
      <c r="AV305" s="82" t="n"/>
      <c r="AW305" s="102">
        <f>IF(OR(AND(TODAY()-AL306&lt;10,AV306="PQRS"),AND(TODAY()-AO306&lt;90,AV306="Persuasivo")),1,IF(AND(10&lt;=TODAY()-AL306,TODAY()-AL306&lt;15,AV306="PQRS"),2,IF(OR(AND(15&lt;=TODAY()-AL306,AV306="PQRS"),AND(90&lt;=TODAY()-AO306,AV306="Persuasivo")),3,"")))</f>
        <v/>
      </c>
      <c r="AX305" s="96" t="n"/>
      <c r="AY305" s="239">
        <f>IF(AU306=BA306,AY306,AY306&amp;" → "&amp;TEXT(AZ306,"dd/mm/aaaa")&amp;".- "&amp;AU306)</f>
        <v/>
      </c>
      <c r="AZ305" s="237">
        <f>IF(AU306=BA306,AZ306,NOW())</f>
        <v/>
      </c>
      <c r="BA305" s="242">
        <f>IF(AU306=BA306,BA306,AU306)</f>
        <v/>
      </c>
      <c r="BB305" s="245">
        <f>IF(AT306=BD306,BB306,BB306&amp;" → "&amp;TEXT(BC306,"dd/mm/aaaa")&amp;".- "&amp;AT306)</f>
        <v/>
      </c>
      <c r="BC305" s="247">
        <f>IF(AX306=BD306,BC306,NOW())</f>
        <v/>
      </c>
      <c r="BD305" s="246">
        <f>IF(AT306=BD306,BD306,AT306)</f>
        <v/>
      </c>
    </row>
    <row r="306">
      <c r="A306" s="82" t="inlineStr">
        <is>
          <t>0306-2026</t>
        </is>
      </c>
      <c r="B306" s="99" t="inlineStr">
        <is>
          <t>0017486 - 0026770</t>
        </is>
      </c>
      <c r="C306" s="105" t="inlineStr">
        <is>
          <t>Anonimo</t>
        </is>
      </c>
      <c r="D306" s="82" t="n"/>
      <c r="E306" s="94" t="n"/>
      <c r="F306" s="82" t="n"/>
      <c r="G306" s="82" t="n"/>
      <c r="H306" s="94" t="n"/>
      <c r="I306" s="82" t="n"/>
      <c r="J306" s="82" t="n"/>
      <c r="K306" s="82" t="n"/>
      <c r="L306" s="94" t="n"/>
      <c r="M306" s="82" t="n"/>
      <c r="N306" s="76">
        <f>CONCATENATE(D307," ",E307," ",F307," ",G307," ",H307," ",I307, " ",J307, " ",K307," ",L307," ",M307)</f>
        <v/>
      </c>
      <c r="O306" s="82" t="n"/>
      <c r="P306" s="82" t="n"/>
      <c r="Q306" s="82" t="n"/>
      <c r="R306" s="82" t="inlineStr">
        <is>
          <t>Por determinar</t>
        </is>
      </c>
      <c r="S306" s="126" t="inlineStr">
        <is>
          <t>CL</t>
        </is>
      </c>
      <c r="T306" s="127" t="n">
        <v>39</v>
      </c>
      <c r="U306" s="127" t="inlineStr">
        <is>
          <t>B</t>
        </is>
      </c>
      <c r="V306" s="127" t="inlineStr">
        <is>
          <t>SUR</t>
        </is>
      </c>
      <c r="W306" s="127" t="n">
        <v>34</v>
      </c>
      <c r="X306" s="127" t="inlineStr">
        <is>
          <t>A</t>
        </is>
      </c>
      <c r="Y306" s="127" t="n"/>
      <c r="Z306" s="127" t="n">
        <v>20</v>
      </c>
      <c r="AA306" s="127" t="n"/>
      <c r="AB306" s="127" t="n"/>
      <c r="AC306" s="76">
        <f>CONCATENATE(S307," ",T307,U307," ",V307," ",W307," ",X307," ",Y307," ",Z307," ",AA307," ",AB307)</f>
        <v/>
      </c>
      <c r="AD306" s="82" t="n"/>
      <c r="AE306" s="82" t="n"/>
      <c r="AF306" s="82" t="n"/>
      <c r="AG306" s="82" t="n"/>
      <c r="AH306" s="82" t="inlineStr">
        <is>
          <t>FLORA</t>
        </is>
      </c>
      <c r="AI306" s="82" t="inlineStr">
        <is>
          <t>Afectación a individuos arboreos</t>
        </is>
      </c>
      <c r="AJ306" s="96" t="inlineStr">
        <is>
          <t>Mesa</t>
        </is>
      </c>
      <c r="AK306" s="201">
        <f>VLOOKUP(AJ307,Hoja5!$H$1:$I$46,2,FALSE)</f>
        <v/>
      </c>
      <c r="AL306" s="110" t="n">
        <v>46097</v>
      </c>
      <c r="AM306" s="295" t="n">
        <v>46148</v>
      </c>
      <c r="AN306" s="101">
        <f>+AM307-AL307</f>
        <v/>
      </c>
      <c r="AO306" s="100" t="n">
        <v>46148</v>
      </c>
      <c r="AP306" s="82" t="inlineStr">
        <is>
          <t>Visitas patrulleros</t>
        </is>
      </c>
      <c r="AQ306" s="101" t="inlineStr">
        <is>
          <t>Yudi Betancur Rios</t>
        </is>
      </c>
      <c r="AR306" s="227" t="n"/>
      <c r="AS306" s="119" t="n"/>
      <c r="AT306" s="124" t="inlineStr">
        <is>
          <t>Auto de archivo</t>
        </is>
      </c>
      <c r="AU306" s="101" t="inlineStr">
        <is>
          <t>Juan Carlos Sánchez Vargas</t>
        </is>
      </c>
      <c r="AV306" s="82" t="n"/>
      <c r="AW306" s="102">
        <f>IF(OR(AND(TODAY()-AL307&lt;10,AV307="PQRS"),AND(TODAY()-AO307&lt;90,AV307="Persuasivo")),1,IF(AND(10&lt;=TODAY()-AL307,TODAY()-AL307&lt;15,AV307="PQRS"),2,IF(OR(AND(15&lt;=TODAY()-AL307,AV307="PQRS"),AND(90&lt;=TODAY()-AO307,AV307="Persuasivo")),3,"")))</f>
        <v/>
      </c>
      <c r="AX306" s="96" t="inlineStr">
        <is>
          <t>relacionado con el 399-2026</t>
        </is>
      </c>
      <c r="AY306" s="239">
        <f>IF(AU307=BA307,AY307,AY307&amp;" → "&amp;TEXT(AZ307,"dd/mm/aaaa")&amp;".- "&amp;AU307)</f>
        <v/>
      </c>
      <c r="AZ306" s="237">
        <f>IF(AU307=BA307,AZ307,NOW())</f>
        <v/>
      </c>
      <c r="BA306" s="242">
        <f>IF(AU307=BA307,BA307,AU307)</f>
        <v/>
      </c>
      <c r="BB306" s="245">
        <f>IF(AT307=BD307,BB307,BB307&amp;" → "&amp;TEXT(BC307,"dd/mm/aaaa")&amp;".- "&amp;AT307)</f>
        <v/>
      </c>
      <c r="BC306" s="247">
        <f>IF(AX307=BD307,BC307,NOW())</f>
        <v/>
      </c>
      <c r="BD306" s="246">
        <f>IF(AT307=BD307,BD307,AT307)</f>
        <v/>
      </c>
    </row>
    <row r="307">
      <c r="A307" s="82" t="inlineStr">
        <is>
          <t>0307-2026</t>
        </is>
      </c>
      <c r="B307" s="99" t="n">
        <v>20346</v>
      </c>
      <c r="C307" s="105" t="inlineStr">
        <is>
          <t>Anonimo</t>
        </is>
      </c>
      <c r="D307" s="82" t="n"/>
      <c r="E307" s="82" t="n"/>
      <c r="F307" s="82" t="n"/>
      <c r="G307" s="82" t="n"/>
      <c r="H307" s="82" t="n"/>
      <c r="I307" s="82" t="n"/>
      <c r="J307" s="82" t="n"/>
      <c r="K307" s="82" t="n"/>
      <c r="L307" s="82" t="n"/>
      <c r="M307" s="82" t="n"/>
      <c r="N307" s="76">
        <f>CONCATENATE(D308," ",E308," ",F308," ",G308," ",H308," ",I308, " ",J308, " ",K308," ",L308," ",M308)</f>
        <v/>
      </c>
      <c r="O307" s="82" t="n"/>
      <c r="P307" s="82" t="n"/>
      <c r="Q307" s="82" t="n"/>
      <c r="R307" s="82" t="inlineStr">
        <is>
          <t>Por determinar</t>
        </is>
      </c>
      <c r="S307" s="82" t="inlineStr">
        <is>
          <t>TR</t>
        </is>
      </c>
      <c r="T307" s="82" t="n">
        <v>32</v>
      </c>
      <c r="U307" s="82" t="inlineStr">
        <is>
          <t>A</t>
        </is>
      </c>
      <c r="V307" s="82" t="inlineStr">
        <is>
          <t>SUR</t>
        </is>
      </c>
      <c r="W307" s="82" t="n">
        <v>32</v>
      </c>
      <c r="X307" s="82" t="inlineStr">
        <is>
          <t>B</t>
        </is>
      </c>
      <c r="Y307" s="82" t="n"/>
      <c r="Z307" s="82" t="n"/>
      <c r="AA307" s="127" t="n"/>
      <c r="AB307" s="127" t="n"/>
      <c r="AC307" s="76">
        <f>CONCATENATE(S308," ",T308,U308," ",V308," ",W308," ",X308," ",Y308," ",Z308," ",AA308," ",AB308)</f>
        <v/>
      </c>
      <c r="AD307" s="82" t="n"/>
      <c r="AE307" s="82" t="n"/>
      <c r="AF307" s="82" t="n"/>
      <c r="AG307" s="82" t="n"/>
      <c r="AH307" s="82" t="inlineStr">
        <is>
          <t>HÍDRICO</t>
        </is>
      </c>
      <c r="AI307" s="82" t="inlineStr">
        <is>
          <t>Descarga inadecuada de aguas residuales o sin cumplimiento de requisitos</t>
        </is>
      </c>
      <c r="AJ307" s="96" t="inlineStr">
        <is>
          <t>La Magnolia</t>
        </is>
      </c>
      <c r="AK307" s="201">
        <f>VLOOKUP(AJ308,Hoja5!$H$1:$I$46,2,FALSE)</f>
        <v/>
      </c>
      <c r="AL307" s="110" t="n">
        <v>46108</v>
      </c>
      <c r="AM307" s="110" t="n">
        <v>46107</v>
      </c>
      <c r="AN307" s="101">
        <f>+AM308-AL308</f>
        <v/>
      </c>
      <c r="AO307" s="100" t="n">
        <v>46107</v>
      </c>
      <c r="AP307" s="101" t="inlineStr">
        <is>
          <t>Visitas patrulleros</t>
        </is>
      </c>
      <c r="AQ307" s="101" t="inlineStr">
        <is>
          <t>Yudi Betancur Rios</t>
        </is>
      </c>
      <c r="AR307" s="227" t="n"/>
      <c r="AS307" s="119" t="n"/>
      <c r="AT307" s="124" t="inlineStr">
        <is>
          <t>Archivado</t>
        </is>
      </c>
      <c r="AU307" s="276" t="inlineStr">
        <is>
          <t>Jenifer Zapata Castro</t>
        </is>
      </c>
      <c r="AV307" s="82" t="n"/>
      <c r="AW307" s="102">
        <f>IF(OR(AND(TODAY()-AL308&lt;10,AV308="PQRS"),AND(TODAY()-AO308&lt;90,AV308="Persuasivo")),1,IF(AND(10&lt;=TODAY()-AL308,TODAY()-AL308&lt;15,AV308="PQRS"),2,IF(OR(AND(15&lt;=TODAY()-AL308,AV308="PQRS"),AND(90&lt;=TODAY()-AO308,AV308="Persuasivo")),3,"")))</f>
        <v/>
      </c>
      <c r="AX307" s="298" t="n"/>
      <c r="AY307" s="239">
        <f>IF(AU308=BA308,AY308,AY308&amp;" → "&amp;TEXT(AZ308,"dd/mm/aaaa")&amp;".- "&amp;AU308)</f>
        <v/>
      </c>
      <c r="AZ307" s="237">
        <f>IF(AU308=BA308,AZ308,NOW())</f>
        <v/>
      </c>
      <c r="BA307" s="242">
        <f>IF(AU308=BA308,BA308,AU308)</f>
        <v/>
      </c>
      <c r="BB307" s="245">
        <f>IF(AT308=BD308,BB308,BB308&amp;" → "&amp;TEXT(BC308,"dd/mm/aaaa")&amp;".- "&amp;AT308)</f>
        <v/>
      </c>
      <c r="BC307" s="247">
        <f>IF(AX308=BD308,BC308,NOW())</f>
        <v/>
      </c>
      <c r="BD307" s="246">
        <f>IF(AT308=BD308,BD308,AT308)</f>
        <v/>
      </c>
    </row>
    <row r="308">
      <c r="A308" s="82" t="inlineStr">
        <is>
          <t>0308-2026</t>
        </is>
      </c>
      <c r="B308" s="99" t="n">
        <v>20347</v>
      </c>
      <c r="C308" s="124" t="inlineStr">
        <is>
          <t>Comunidad</t>
        </is>
      </c>
      <c r="D308" s="82" t="n"/>
      <c r="E308" s="82" t="n"/>
      <c r="F308" s="82" t="n"/>
      <c r="G308" s="82" t="n"/>
      <c r="H308" s="82" t="n"/>
      <c r="I308" s="82" t="n"/>
      <c r="J308" s="82" t="n"/>
      <c r="K308" s="82" t="n"/>
      <c r="L308" s="82" t="n"/>
      <c r="M308" s="94" t="n"/>
      <c r="N308" s="76">
        <f>CONCATENATE(D309," ",E309," ",F309," ",G309," ",H309," ",I309, " ",J309, " ",K309," ",L309," ",M309)</f>
        <v/>
      </c>
      <c r="O308" s="82" t="n"/>
      <c r="P308" s="82" t="n"/>
      <c r="Q308" s="82" t="n"/>
      <c r="R308" s="82" t="inlineStr">
        <is>
          <t>Por determinar</t>
        </is>
      </c>
      <c r="S308" s="126" t="inlineStr">
        <is>
          <t>CL</t>
        </is>
      </c>
      <c r="T308" s="127" t="n">
        <v>37</v>
      </c>
      <c r="U308" s="127" t="n"/>
      <c r="V308" s="127" t="inlineStr">
        <is>
          <t>SUR</t>
        </is>
      </c>
      <c r="W308" s="127" t="n">
        <v>32</v>
      </c>
      <c r="X308" s="127" t="n"/>
      <c r="Y308" s="127" t="n"/>
      <c r="Z308" s="127" t="n"/>
      <c r="AA308" s="127" t="n"/>
      <c r="AB308" s="127" t="n"/>
      <c r="AC308" s="76">
        <f>CONCATENATE(S309," ",T309,U309," ",V309," ",W309," ",X309," ",Y309," ",Z309," ",AA309," ",AB309)</f>
        <v/>
      </c>
      <c r="AD308" s="82" t="n"/>
      <c r="AE308" s="82" t="n"/>
      <c r="AF308" s="82" t="n"/>
      <c r="AG308" s="82" t="n"/>
      <c r="AH308" s="82" t="inlineStr">
        <is>
          <t>RESIDUOS SOLIDOS</t>
        </is>
      </c>
      <c r="AI308" s="82" t="inlineStr">
        <is>
          <t>Disposición inadecuada de residuos sólidos en horas, dias y lugares no autorizados</t>
        </is>
      </c>
      <c r="AJ308" s="96" t="inlineStr">
        <is>
          <t>Mesa</t>
        </is>
      </c>
      <c r="AK308" s="201">
        <f>VLOOKUP(AJ309,Hoja5!$H$1:$I$46,2,FALSE)</f>
        <v/>
      </c>
      <c r="AL308" s="110" t="n">
        <v>46108</v>
      </c>
      <c r="AM308" s="110" t="n">
        <v>46120</v>
      </c>
      <c r="AN308" s="101">
        <f>+AM309-AL309</f>
        <v/>
      </c>
      <c r="AO308" s="100" t="n">
        <v>46120</v>
      </c>
      <c r="AP308" s="101" t="inlineStr">
        <is>
          <t>Visitas patrulleros</t>
        </is>
      </c>
      <c r="AQ308" s="101" t="inlineStr">
        <is>
          <t>Laura Bautista Barroso</t>
        </is>
      </c>
      <c r="AR308" s="227" t="n"/>
      <c r="AS308" s="119" t="n"/>
      <c r="AT308" s="124" t="inlineStr">
        <is>
          <t>Archivado</t>
        </is>
      </c>
      <c r="AU308" s="276" t="inlineStr">
        <is>
          <t>Jenifer Zapata Castro</t>
        </is>
      </c>
      <c r="AV308" s="82" t="n"/>
      <c r="AW308" s="102">
        <f>IF(OR(AND(TODAY()-AL309&lt;10,AV309="PQRS"),AND(TODAY()-AO309&lt;90,AV309="Persuasivo")),1,IF(AND(10&lt;=TODAY()-AL309,TODAY()-AL309&lt;15,AV309="PQRS"),2,IF(OR(AND(15&lt;=TODAY()-AL309,AV309="PQRS"),AND(90&lt;=TODAY()-AO309,AV309="Persuasivo")),3,"")))</f>
        <v/>
      </c>
      <c r="AX308" s="298" t="n"/>
      <c r="AY308" s="239">
        <f>IF(AU309=BA309,AY309,AY309&amp;" → "&amp;TEXT(AZ309,"dd/mm/aaaa")&amp;".- "&amp;AU309)</f>
        <v/>
      </c>
      <c r="AZ308" s="237">
        <f>IF(AU309=BA309,AZ309,NOW())</f>
        <v/>
      </c>
      <c r="BA308" s="242">
        <f>IF(AU309=BA309,BA309,AU309)</f>
        <v/>
      </c>
      <c r="BB308" s="245">
        <f>IF(AT309=BD309,BB309,BB309&amp;" → "&amp;TEXT(BC309,"dd/mm/aaaa")&amp;".- "&amp;AT309)</f>
        <v/>
      </c>
      <c r="BC308" s="247">
        <f>IF(AX309=BD309,BC309,NOW())</f>
        <v/>
      </c>
      <c r="BD308" s="246">
        <f>IF(AT309=BD309,BD309,AT309)</f>
        <v/>
      </c>
    </row>
    <row r="309">
      <c r="A309" s="82" t="inlineStr">
        <is>
          <t>0309-2026</t>
        </is>
      </c>
      <c r="B309" s="99" t="n">
        <v>21302</v>
      </c>
      <c r="C309" s="124" t="inlineStr">
        <is>
          <t>Marina Piedrahita</t>
        </is>
      </c>
      <c r="D309" s="82" t="inlineStr">
        <is>
          <t>KR</t>
        </is>
      </c>
      <c r="E309" s="82" t="n">
        <v>24</v>
      </c>
      <c r="F309" s="82" t="inlineStr">
        <is>
          <t>DD</t>
        </is>
      </c>
      <c r="G309" s="82" t="n"/>
      <c r="H309" s="82" t="n">
        <v>41</v>
      </c>
      <c r="I309" s="82" t="inlineStr">
        <is>
          <t>B</t>
        </is>
      </c>
      <c r="J309" s="82" t="inlineStr">
        <is>
          <t>SUR</t>
        </is>
      </c>
      <c r="K309" s="82" t="n">
        <v>36</v>
      </c>
      <c r="L309" s="82" t="n"/>
      <c r="M309" s="82" t="inlineStr">
        <is>
          <t>Int 117</t>
        </is>
      </c>
      <c r="N309" s="76">
        <f>CONCATENATE(D310," ",E310," ",F310," ",G310," ",H310," ",I310, " ",J310, " ",K310," ",L310," ",M310)</f>
        <v/>
      </c>
      <c r="O309" s="82" t="n"/>
      <c r="P309" s="82" t="n"/>
      <c r="Q309" s="82" t="n"/>
      <c r="R309" s="82" t="inlineStr">
        <is>
          <t xml:space="preserve">Jean Paul </t>
        </is>
      </c>
      <c r="S309" s="126" t="n"/>
      <c r="T309" s="127" t="n"/>
      <c r="U309" s="127" t="n"/>
      <c r="V309" s="127" t="n"/>
      <c r="W309" s="127" t="n"/>
      <c r="X309" s="127" t="n"/>
      <c r="Y309" s="127" t="n"/>
      <c r="Z309" s="127" t="n"/>
      <c r="AA309" s="127" t="n"/>
      <c r="AB309" s="127" t="n"/>
      <c r="AC309" s="76">
        <f>CONCATENATE(S310," ",T310,U310," ",V310," ",W310," ",X310," ",Y310," ",Z310," ",AA310," ",AB310)</f>
        <v/>
      </c>
      <c r="AD309" s="82" t="n"/>
      <c r="AE309" s="82" t="n"/>
      <c r="AF309" s="82" t="n"/>
      <c r="AG309" s="82" t="n"/>
      <c r="AH309" s="82" t="inlineStr">
        <is>
          <t>FLORA</t>
        </is>
      </c>
      <c r="AI309" s="82" t="inlineStr">
        <is>
          <t>Afectación a individuos arboreos</t>
        </is>
      </c>
      <c r="AJ309" s="96" t="inlineStr">
        <is>
          <t>San Rafael</t>
        </is>
      </c>
      <c r="AK309" s="201">
        <f>VLOOKUP(AJ310,Hoja5!$H$1:$I$46,2,FALSE)</f>
        <v/>
      </c>
      <c r="AL309" s="110" t="n">
        <v>46118</v>
      </c>
      <c r="AM309" s="110" t="n">
        <v>46121</v>
      </c>
      <c r="AN309" s="101">
        <f>+AM310-AL310</f>
        <v/>
      </c>
      <c r="AO309" s="296" t="n">
        <v>46121</v>
      </c>
      <c r="AP309" s="101" t="inlineStr">
        <is>
          <t>Visitas patrulleros</t>
        </is>
      </c>
      <c r="AQ309" s="101" t="inlineStr">
        <is>
          <t>Olver Puerta Garcia</t>
        </is>
      </c>
      <c r="AR309" s="227" t="n"/>
      <c r="AS309" s="119" t="n"/>
      <c r="AT309" s="124" t="inlineStr">
        <is>
          <t>Archivado</t>
        </is>
      </c>
      <c r="AU309" s="101" t="inlineStr">
        <is>
          <t>Jenifer Zapata Castro</t>
        </is>
      </c>
      <c r="AV309" s="82" t="n"/>
      <c r="AW309" s="102">
        <f>IF(OR(AND(TODAY()-AL310&lt;10,AV310="PQRS"),AND(TODAY()-AO310&lt;90,AV310="Persuasivo")),1,IF(AND(10&lt;=TODAY()-AL310,TODAY()-AL310&lt;15,AV310="PQRS"),2,IF(OR(AND(15&lt;=TODAY()-AL310,AV310="PQRS"),AND(90&lt;=TODAY()-AO310,AV310="Persuasivo")),3,"")))</f>
        <v/>
      </c>
      <c r="AX309" s="96" t="n"/>
      <c r="AY309" s="239">
        <f>IF(AU310=BA310,AY310,AY310&amp;" → "&amp;TEXT(AZ310,"dd/mm/aaaa")&amp;".- "&amp;AU310)</f>
        <v/>
      </c>
      <c r="AZ309" s="237">
        <f>IF(AU310=BA310,AZ310,NOW())</f>
        <v/>
      </c>
      <c r="BA309" s="242">
        <f>IF(AU310=BA310,BA310,AU310)</f>
        <v/>
      </c>
      <c r="BB309" s="245">
        <f>IF(AT310=BD310,BB310,BB310&amp;" → "&amp;TEXT(BC310,"dd/mm/aaaa")&amp;".- "&amp;AT310)</f>
        <v/>
      </c>
      <c r="BC309" s="247">
        <f>IF(AX310=BD310,BC310,NOW())</f>
        <v/>
      </c>
      <c r="BD309" s="246">
        <f>IF(AT310=BD310,BD310,AT310)</f>
        <v/>
      </c>
    </row>
    <row r="310">
      <c r="A310" s="82" t="inlineStr">
        <is>
          <t>0310-2026</t>
        </is>
      </c>
      <c r="B310" s="99" t="n">
        <v>21239</v>
      </c>
      <c r="C310" s="124" t="inlineStr">
        <is>
          <t>Luz Marina Restrepo</t>
        </is>
      </c>
      <c r="D310" s="82" t="n"/>
      <c r="E310" s="82" t="inlineStr">
        <is>
          <t>001-739903</t>
        </is>
      </c>
      <c r="F310" s="82" t="n"/>
      <c r="G310" s="82" t="n"/>
      <c r="H310" s="82" t="n"/>
      <c r="I310" s="82" t="n"/>
      <c r="J310" s="82" t="n"/>
      <c r="K310" s="82" t="n"/>
      <c r="L310" s="82" t="n"/>
      <c r="M310" s="82" t="n"/>
      <c r="N310" s="76">
        <f>CONCATENATE(D311," ",E311," ",F311," ",G311," ",H311," ",I311, " ",J311, " ",K311," ",L311," ",M311)</f>
        <v/>
      </c>
      <c r="O310" s="82" t="n">
        <v>42867816</v>
      </c>
      <c r="P310" s="82" t="n">
        <v>3112110199</v>
      </c>
      <c r="Q310" s="82" t="n"/>
      <c r="R310" s="82" t="inlineStr">
        <is>
          <t>Camilo Arcila</t>
        </is>
      </c>
      <c r="S310" s="126" t="n"/>
      <c r="T310" s="127" t="n"/>
      <c r="U310" s="127" t="n"/>
      <c r="V310" s="127" t="n"/>
      <c r="W310" s="127" t="n"/>
      <c r="X310" s="127" t="n"/>
      <c r="Y310" s="127" t="n"/>
      <c r="Z310" s="127" t="n"/>
      <c r="AA310" s="127" t="n"/>
      <c r="AB310" s="127" t="n"/>
      <c r="AC310" s="76">
        <f>CONCATENATE(S311," ",T311,U311," ",V311," ",W311," ",X311," ",Y311," ",Z311," ",AA311," ",AB311)</f>
        <v/>
      </c>
      <c r="AD310" s="82" t="n"/>
      <c r="AE310" s="82" t="n"/>
      <c r="AF310" s="82" t="n"/>
      <c r="AG310" s="82" t="n"/>
      <c r="AH310" s="82" t="inlineStr">
        <is>
          <t>FLORA</t>
        </is>
      </c>
      <c r="AI310" s="82" t="inlineStr">
        <is>
          <t xml:space="preserve">Aprovechamiento forestal sin permisos </t>
        </is>
      </c>
      <c r="AJ310" s="96" t="inlineStr">
        <is>
          <t>El Vallano</t>
        </is>
      </c>
      <c r="AK310" s="201">
        <f>VLOOKUP(AJ311,Hoja5!$H$1:$I$46,2,FALSE)</f>
        <v/>
      </c>
      <c r="AL310" s="110" t="n">
        <v>46118</v>
      </c>
      <c r="AM310" s="110" t="n"/>
      <c r="AN310" s="101">
        <f>+AM311-AL311</f>
        <v/>
      </c>
      <c r="AO310" s="100" t="n"/>
      <c r="AP310" s="101" t="n"/>
      <c r="AQ310" s="101" t="n"/>
      <c r="AR310" s="227" t="n"/>
      <c r="AS310" s="119" t="n"/>
      <c r="AT310" s="124" t="inlineStr">
        <is>
          <t>Archivado</t>
        </is>
      </c>
      <c r="AU310" s="276" t="inlineStr">
        <is>
          <t>Jenifer Zapata Castro</t>
        </is>
      </c>
      <c r="AV310" s="82" t="n"/>
      <c r="AW310" s="102">
        <f>IF(OR(AND(TODAY()-AL311&lt;10,AV311="PQRS"),AND(TODAY()-AO311&lt;90,AV311="Persuasivo")),1,IF(AND(10&lt;=TODAY()-AL311,TODAY()-AL311&lt;15,AV311="PQRS"),2,IF(OR(AND(15&lt;=TODAY()-AL311,AV311="PQRS"),AND(90&lt;=TODAY()-AO311,AV311="Persuasivo")),3,"")))</f>
        <v/>
      </c>
      <c r="AX310" s="96" t="n"/>
      <c r="AY310" s="239">
        <f>IF(AU311=BA311,AY311,AY311&amp;" → "&amp;TEXT(AZ311,"dd/mm/aaaa")&amp;".- "&amp;AU311)</f>
        <v/>
      </c>
      <c r="AZ310" s="237">
        <f>IF(AU311=BA311,AZ311,NOW())</f>
        <v/>
      </c>
      <c r="BA310" s="242">
        <f>IF(AU311=BA311,BA311,AU311)</f>
        <v/>
      </c>
      <c r="BB310" s="245">
        <f>IF(AT311=BD311,BB311,BB311&amp;" → "&amp;TEXT(BC311,"dd/mm/aaaa")&amp;".- "&amp;AT311)</f>
        <v/>
      </c>
      <c r="BC310" s="247">
        <f>IF(AX311=BD311,BC311,NOW())</f>
        <v/>
      </c>
      <c r="BD310" s="246">
        <f>IF(AT311=BD311,BD311,AT311)</f>
        <v/>
      </c>
    </row>
    <row r="311">
      <c r="A311" s="82" t="inlineStr">
        <is>
          <t>0311-2026</t>
        </is>
      </c>
      <c r="B311" s="99" t="n">
        <v>20293</v>
      </c>
      <c r="C311" s="124" t="inlineStr">
        <is>
          <t>EPM</t>
        </is>
      </c>
      <c r="D311" s="82" t="n"/>
      <c r="E311" s="82" t="n"/>
      <c r="F311" s="82" t="n"/>
      <c r="G311" s="82" t="n"/>
      <c r="H311" s="82" t="n"/>
      <c r="I311" s="82" t="n"/>
      <c r="J311" s="82" t="n"/>
      <c r="K311" s="82" t="n"/>
      <c r="L311" s="82" t="n"/>
      <c r="M311" s="82" t="n"/>
      <c r="N311" s="76" t="n"/>
      <c r="O311" s="82" t="n"/>
      <c r="P311" s="82" t="n"/>
      <c r="Q311" s="82" t="n"/>
      <c r="R311" s="94" t="inlineStr">
        <is>
          <t>Maria del Carmen Gonzalez</t>
        </is>
      </c>
      <c r="S311" s="126" t="inlineStr">
        <is>
          <t>KR</t>
        </is>
      </c>
      <c r="T311" s="127" t="n">
        <v>40</v>
      </c>
      <c r="U311" s="127" t="inlineStr">
        <is>
          <t>B</t>
        </is>
      </c>
      <c r="V311" s="127" t="n"/>
      <c r="W311" s="127" t="n">
        <v>53</v>
      </c>
      <c r="X311" s="127" t="inlineStr">
        <is>
          <t>B</t>
        </is>
      </c>
      <c r="Y311" s="127" t="inlineStr">
        <is>
          <t>SUR</t>
        </is>
      </c>
      <c r="Z311" s="127" t="inlineStr">
        <is>
          <t>41-75</t>
        </is>
      </c>
      <c r="AA311" s="127" t="n"/>
      <c r="AB311" s="127" t="n"/>
      <c r="AC311" s="76">
        <f>CONCATENATE(S312," ",T312,U312," ",V312," ",W312," ",X312," ",Y312," ",Z312," ",AA312," ",AB312)</f>
        <v/>
      </c>
      <c r="AD311" s="82" t="n"/>
      <c r="AE311" s="82" t="n"/>
      <c r="AF311" s="82" t="n"/>
      <c r="AG311" s="82" t="n"/>
      <c r="AH311" s="82" t="inlineStr">
        <is>
          <t>HÍDRICO</t>
        </is>
      </c>
      <c r="AI311" s="82" t="inlineStr">
        <is>
          <t>Descarga inadecuada de aguas residuales o sin cumplimiento de requisitos</t>
        </is>
      </c>
      <c r="AJ311" s="96" t="inlineStr">
        <is>
          <t>Loma del Barro</t>
        </is>
      </c>
      <c r="AK311" s="201">
        <f>VLOOKUP(AJ312,Hoja5!$H$1:$I$46,2,FALSE)</f>
        <v/>
      </c>
      <c r="AL311" s="110" t="n">
        <v>46108</v>
      </c>
      <c r="AM311" s="110" t="n"/>
      <c r="AN311" s="101">
        <f>+AM312-AL312</f>
        <v/>
      </c>
      <c r="AO311" s="100" t="n"/>
      <c r="AP311" s="101" t="n"/>
      <c r="AQ311" s="101" t="n"/>
      <c r="AR311" s="227" t="n"/>
      <c r="AS311" s="119" t="n"/>
      <c r="AT311" s="124" t="inlineStr">
        <is>
          <t>Verificación</t>
        </is>
      </c>
      <c r="AU311" s="101" t="inlineStr">
        <is>
          <t>Julian Guzman Agudelo</t>
        </is>
      </c>
      <c r="AV311" s="82" t="n"/>
      <c r="AW311" s="102">
        <f>IF(OR(AND(TODAY()-AL312&lt;10,AV312="PQRS"),AND(TODAY()-AO312&lt;90,AV312="Persuasivo")),1,IF(AND(10&lt;=TODAY()-AL312,TODAY()-AL312&lt;15,AV312="PQRS"),2,IF(OR(AND(15&lt;=TODAY()-AL312,AV312="PQRS"),AND(90&lt;=TODAY()-AO312,AV312="Persuasivo")),3,"")))</f>
        <v/>
      </c>
      <c r="AX311" s="96" t="inlineStr">
        <is>
          <t>Viene de 555-2022/citaciones</t>
        </is>
      </c>
      <c r="AY311" s="239">
        <f>IF(AU312=BA312,AY312,AY312&amp;" → "&amp;TEXT(AZ312,"dd/mm/aaaa")&amp;".- "&amp;AU312)</f>
        <v/>
      </c>
      <c r="AZ311" s="237">
        <f>IF(AU312=BA312,AZ312,NOW())</f>
        <v/>
      </c>
      <c r="BA311" s="242">
        <f>IF(AU312=BA312,BA312,AU312)</f>
        <v/>
      </c>
      <c r="BB311" s="245">
        <f>IF(AT312=BD312,BB312,BB312&amp;" → "&amp;TEXT(BC312,"dd/mm/aaaa")&amp;".- "&amp;AT312)</f>
        <v/>
      </c>
      <c r="BC311" s="247">
        <f>IF(AX312=BD312,BC312,NOW())</f>
        <v/>
      </c>
      <c r="BD311" s="246">
        <f>IF(AT312=BD312,BD312,AT312)</f>
        <v/>
      </c>
    </row>
    <row r="312">
      <c r="A312" s="82" t="inlineStr">
        <is>
          <t>0312-2026</t>
        </is>
      </c>
      <c r="B312" s="99" t="n">
        <v>21383</v>
      </c>
      <c r="C312" s="124" t="inlineStr">
        <is>
          <t>Comunidad</t>
        </is>
      </c>
      <c r="D312" s="82" t="n"/>
      <c r="E312" s="82" t="n"/>
      <c r="F312" s="82" t="n"/>
      <c r="G312" s="82" t="n"/>
      <c r="H312" s="82" t="n"/>
      <c r="I312" s="82" t="n"/>
      <c r="J312" s="82" t="n"/>
      <c r="K312" s="82" t="n"/>
      <c r="L312" s="82" t="n"/>
      <c r="M312" s="82" t="n"/>
      <c r="N312" s="76">
        <f>CONCATENATE(D313," ",E313," ",F313," ",G313," ",H313," ",I313, " ",J313, " ",K313," ",L313," ",M313)</f>
        <v/>
      </c>
      <c r="O312" s="82" t="n"/>
      <c r="P312" s="82" t="n"/>
      <c r="Q312" s="82" t="n"/>
      <c r="R312" s="82" t="inlineStr">
        <is>
          <t>Por determinar</t>
        </is>
      </c>
      <c r="S312" s="126" t="inlineStr">
        <is>
          <t>KR</t>
        </is>
      </c>
      <c r="T312" s="127" t="n">
        <v>25</v>
      </c>
      <c r="U312" s="127" t="inlineStr">
        <is>
          <t>B</t>
        </is>
      </c>
      <c r="V312" s="127" t="n"/>
      <c r="W312" s="127" t="n">
        <v>27</v>
      </c>
      <c r="X312" s="127" t="n"/>
      <c r="Y312" s="127" t="inlineStr">
        <is>
          <t>SUR</t>
        </is>
      </c>
      <c r="Z312" s="127" t="n">
        <v>80</v>
      </c>
      <c r="AA312" s="127" t="n"/>
      <c r="AB312" s="127" t="n"/>
      <c r="AC312" s="76">
        <f>CONCATENATE(S313," ",T313,U313," ",V313," ",W313," ",X313," ",Y313," ",Z313," ",AA313," ",AB313)</f>
        <v/>
      </c>
      <c r="AD312" s="82" t="n"/>
      <c r="AE312" s="94" t="n"/>
      <c r="AF312" s="94" t="n"/>
      <c r="AG312" s="82" t="n"/>
      <c r="AH312" s="82" t="inlineStr">
        <is>
          <t>FAUNA DOMÉSTICA</t>
        </is>
      </c>
      <c r="AI312" s="82" t="inlineStr">
        <is>
          <t>Tenencia inadecuada de animales de compañía</t>
        </is>
      </c>
      <c r="AJ312" s="96" t="inlineStr">
        <is>
          <t>El Chocho</t>
        </is>
      </c>
      <c r="AK312" s="201">
        <f>VLOOKUP(AJ313,Hoja5!$H$1:$I$46,2,FALSE)</f>
        <v/>
      </c>
      <c r="AL312" s="110" t="n">
        <v>46118</v>
      </c>
      <c r="AM312" s="110" t="n"/>
      <c r="AN312" s="101">
        <f>+AM313-AL313</f>
        <v/>
      </c>
      <c r="AO312" s="100" t="n"/>
      <c r="AP312" s="101" t="n"/>
      <c r="AQ312" s="101" t="n"/>
      <c r="AR312" s="227" t="n"/>
      <c r="AS312" s="119" t="n"/>
      <c r="AT312" s="124" t="inlineStr">
        <is>
          <t>Visitas patrulleros</t>
        </is>
      </c>
      <c r="AU312" s="101" t="inlineStr">
        <is>
          <t>Laura Bautista Barroso</t>
        </is>
      </c>
      <c r="AV312" s="82" t="n"/>
      <c r="AW312" s="102">
        <f>IF(OR(AND(TODAY()-AL313&lt;10,AV313="PQRS"),AND(TODAY()-AO313&lt;90,AV313="Persuasivo")),1,IF(AND(10&lt;=TODAY()-AL313,TODAY()-AL313&lt;15,AV313="PQRS"),2,IF(OR(AND(15&lt;=TODAY()-AL313,AV313="PQRS"),AND(90&lt;=TODAY()-AO313,AV313="Persuasivo")),3,"")))</f>
        <v/>
      </c>
      <c r="AX312" s="96" t="inlineStr">
        <is>
          <t>Falta acta de Laura</t>
        </is>
      </c>
      <c r="AY312" s="239">
        <f>IF(AU313=BA313,AY313,AY313&amp;" → "&amp;TEXT(AZ313,"dd/mm/aaaa")&amp;".- "&amp;AU313)</f>
        <v/>
      </c>
      <c r="AZ312" s="237">
        <f>IF(AU313=BA313,AZ313,NOW())</f>
        <v/>
      </c>
      <c r="BA312" s="242">
        <f>IF(AU313=BA313,BA313,AU313)</f>
        <v/>
      </c>
      <c r="BB312" s="245">
        <f>IF(AT313=BD313,BB313,BB313&amp;" → "&amp;TEXT(BC313,"dd/mm/aaaa")&amp;".- "&amp;AT313)</f>
        <v/>
      </c>
      <c r="BC312" s="247">
        <f>IF(AX313=BD313,BC313,NOW())</f>
        <v/>
      </c>
      <c r="BD312" s="246">
        <f>IF(AT313=BD313,BD313,AT313)</f>
        <v/>
      </c>
    </row>
    <row r="313">
      <c r="A313" s="82" t="inlineStr">
        <is>
          <t>0313-2026</t>
        </is>
      </c>
      <c r="B313" s="99" t="n">
        <v>21091</v>
      </c>
      <c r="C313" s="124" t="inlineStr">
        <is>
          <t>Luis Gonzalo Echeverri Mejia</t>
        </is>
      </c>
      <c r="D313" s="82" t="inlineStr">
        <is>
          <t>KR</t>
        </is>
      </c>
      <c r="E313" s="82" t="n">
        <v>30</v>
      </c>
      <c r="F313" s="82" t="n"/>
      <c r="G313" s="82" t="n"/>
      <c r="H313" s="82" t="n">
        <v>41</v>
      </c>
      <c r="I313" s="82" t="inlineStr">
        <is>
          <t>BB</t>
        </is>
      </c>
      <c r="J313" s="82" t="inlineStr">
        <is>
          <t>SUR</t>
        </is>
      </c>
      <c r="K313" s="82" t="n">
        <v>45</v>
      </c>
      <c r="L313" s="82" t="n"/>
      <c r="M313" s="82" t="n"/>
      <c r="N313" s="76">
        <f>CONCATENATE(D314," ",E314," ",F314," ",G314," ",H314," ",I314, " ",J314, " ",K314," ",L314," ",M314)</f>
        <v/>
      </c>
      <c r="O313" s="82" t="n">
        <v>70564804</v>
      </c>
      <c r="P313" s="82" t="n">
        <v>6042740147</v>
      </c>
      <c r="Q313" s="82" t="n"/>
      <c r="R313" s="82" t="inlineStr">
        <is>
          <t>Jhon Albeiro Andrade</t>
        </is>
      </c>
      <c r="S313" s="126" t="inlineStr">
        <is>
          <t>KR</t>
        </is>
      </c>
      <c r="T313" s="127" t="n">
        <v>30</v>
      </c>
      <c r="U313" s="127" t="n"/>
      <c r="V313" s="127" t="n"/>
      <c r="W313" s="127" t="n">
        <v>41</v>
      </c>
      <c r="X313" s="127" t="inlineStr">
        <is>
          <t>BB</t>
        </is>
      </c>
      <c r="Y313" s="127" t="inlineStr">
        <is>
          <t>SUR</t>
        </is>
      </c>
      <c r="Z313" s="127" t="n">
        <v>45</v>
      </c>
      <c r="AA313" s="127" t="n"/>
      <c r="AB313" s="127" t="n"/>
      <c r="AC313" s="76">
        <f>CONCATENATE(S314," ",T314,U314," ",V314," ",W314," ",X314," ",Y314," ",Z314," ",AA314," ",AB314)</f>
        <v/>
      </c>
      <c r="AD313" s="82" t="n"/>
      <c r="AE313" s="94" t="n"/>
      <c r="AF313" s="94" t="n"/>
      <c r="AG313" s="82" t="n"/>
      <c r="AH313" s="82" t="inlineStr">
        <is>
          <t>FAUNA DOMÉSTICA</t>
        </is>
      </c>
      <c r="AI313" s="82" t="inlineStr">
        <is>
          <t>Tenencia inadecuada de animales de compañía</t>
        </is>
      </c>
      <c r="AJ313" s="96" t="inlineStr">
        <is>
          <t>San Rafael</t>
        </is>
      </c>
      <c r="AK313" s="201">
        <f>VLOOKUP(AJ314,Hoja5!$H$1:$I$46,2,FALSE)</f>
        <v/>
      </c>
      <c r="AL313" s="110" t="n">
        <v>46118</v>
      </c>
      <c r="AM313" s="110" t="n"/>
      <c r="AN313" s="101">
        <f>+AM314-AL314</f>
        <v/>
      </c>
      <c r="AO313" s="100" t="n"/>
      <c r="AP313" s="101" t="n"/>
      <c r="AQ313" s="101" t="n"/>
      <c r="AR313" s="227" t="n"/>
      <c r="AS313" s="119" t="inlineStr">
        <is>
          <t>Juan  Muñoz Guerra</t>
        </is>
      </c>
      <c r="AT313" s="124" t="inlineStr">
        <is>
          <t xml:space="preserve">Auto de inicio </t>
        </is>
      </c>
      <c r="AU313" s="101" t="inlineStr">
        <is>
          <t>Juan  Muñoz Guerra</t>
        </is>
      </c>
      <c r="AV313" s="82" t="n"/>
      <c r="AW313" s="102">
        <f>IF(OR(AND(TODAY()-AL314&lt;10,AV314="PQRS"),AND(TODAY()-AO314&lt;90,AV314="Persuasivo")),1,IF(AND(10&lt;=TODAY()-AL314,TODAY()-AL314&lt;15,AV314="PQRS"),2,IF(OR(AND(15&lt;=TODAY()-AL314,AV314="PQRS"),AND(90&lt;=TODAY()-AO314,AV314="Persuasivo")),3,"")))</f>
        <v/>
      </c>
      <c r="AX313" s="96" t="n"/>
      <c r="AY313" s="239">
        <f>IF(AU314=BA314,AY314,AY314&amp;" → "&amp;TEXT(AZ314,"dd/mm/aaaa")&amp;".- "&amp;AU314)</f>
        <v/>
      </c>
      <c r="AZ313" s="237">
        <f>IF(AU314=BA314,AZ314,NOW())</f>
        <v/>
      </c>
      <c r="BA313" s="242">
        <f>IF(AU314=BA314,BA314,AU314)</f>
        <v/>
      </c>
      <c r="BB313" s="245">
        <f>IF(AT314=BD314,BB314,BB314&amp;" → "&amp;TEXT(BC314,"dd/mm/aaaa")&amp;".- "&amp;AT314)</f>
        <v/>
      </c>
      <c r="BC313" s="247">
        <f>IF(AX314=BD314,BC314,NOW())</f>
        <v/>
      </c>
      <c r="BD313" s="246">
        <f>IF(AT314=BD314,BD314,AT314)</f>
        <v/>
      </c>
    </row>
    <row r="314">
      <c r="A314" s="82" t="inlineStr">
        <is>
          <t>0314-2026</t>
        </is>
      </c>
      <c r="B314" s="99" t="inlineStr">
        <is>
          <t>0021509 - 0022421</t>
        </is>
      </c>
      <c r="C314" s="124" t="inlineStr">
        <is>
          <t>Anonimo</t>
        </is>
      </c>
      <c r="D314" s="82" t="n"/>
      <c r="E314" s="82" t="n"/>
      <c r="F314" s="82" t="n"/>
      <c r="G314" s="82" t="n"/>
      <c r="H314" s="82" t="n"/>
      <c r="I314" s="82" t="n"/>
      <c r="J314" s="82" t="n"/>
      <c r="K314" s="82" t="n"/>
      <c r="L314" s="82" t="n"/>
      <c r="M314" s="82" t="n"/>
      <c r="N314" s="76">
        <f>CONCATENATE(D315," ",E315," ",F315," ",G315," ",H315," ",I315, " ",J315, " ",K315," ",L315," ",M315)</f>
        <v/>
      </c>
      <c r="O314" s="82" t="n"/>
      <c r="P314" s="82" t="n"/>
      <c r="Q314" s="82" t="n"/>
      <c r="R314" s="82" t="inlineStr">
        <is>
          <t>Inversiones urbanismo y construcción SAS</t>
        </is>
      </c>
      <c r="S314" s="126" t="inlineStr">
        <is>
          <t>CL</t>
        </is>
      </c>
      <c r="T314" s="127" t="n">
        <v>48</v>
      </c>
      <c r="U314" s="127" t="inlineStr">
        <is>
          <t>C</t>
        </is>
      </c>
      <c r="V314" s="127" t="n"/>
      <c r="W314" s="127" t="n">
        <v>43</v>
      </c>
      <c r="X314" s="127" t="inlineStr">
        <is>
          <t>A</t>
        </is>
      </c>
      <c r="Y314" s="127" t="n"/>
      <c r="Z314" s="127" t="n"/>
      <c r="AA314" s="127" t="inlineStr">
        <is>
          <t>7.1</t>
        </is>
      </c>
      <c r="AB314" s="127" t="n"/>
      <c r="AC314" s="76">
        <f>CONCATENATE(S315," ",T315,U315," ",V315," ",W315," ",X315," ",Y315," ",Z315," ",AA315," ",AB315)</f>
        <v/>
      </c>
      <c r="AD314" s="82" t="n"/>
      <c r="AE314" s="82" t="n"/>
      <c r="AF314" s="82" t="n"/>
      <c r="AG314" s="82" t="n"/>
      <c r="AH314" s="82" t="inlineStr">
        <is>
          <t>AIRE</t>
        </is>
      </c>
      <c r="AI314" s="82" t="inlineStr">
        <is>
          <t>Afectaciones por emisiones atmosféricas</t>
        </is>
      </c>
      <c r="AJ314" s="96" t="inlineStr">
        <is>
          <t>El Trianón</t>
        </is>
      </c>
      <c r="AK314" s="201">
        <f>VLOOKUP(AJ315,Hoja5!$H$1:$I$46,2,FALSE)</f>
        <v/>
      </c>
      <c r="AL314" s="110" t="n">
        <v>46118</v>
      </c>
      <c r="AM314" s="110" t="n">
        <v>46121</v>
      </c>
      <c r="AN314" s="101">
        <f>+AM315-AL315</f>
        <v/>
      </c>
      <c r="AO314" s="110" t="n">
        <v>46121</v>
      </c>
      <c r="AP314" s="101" t="inlineStr">
        <is>
          <t>Visitas patrulleros</t>
        </is>
      </c>
      <c r="AQ314" s="101" t="inlineStr">
        <is>
          <t>Olver Puerta Garcia</t>
        </is>
      </c>
      <c r="AR314" s="227" t="n"/>
      <c r="AS314" s="119" t="n"/>
      <c r="AT314" s="124" t="inlineStr">
        <is>
          <t>Archivado</t>
        </is>
      </c>
      <c r="AU314" s="101" t="inlineStr">
        <is>
          <t>Jenifer Zapata Castro</t>
        </is>
      </c>
      <c r="AV314" s="82" t="inlineStr">
        <is>
          <t>PQRS</t>
        </is>
      </c>
      <c r="AW314" s="102">
        <f>IF(OR(AND(TODAY()-AL315&lt;10,AV315="PQRS"),AND(TODAY()-AO315&lt;90,AV315="Persuasivo")),1,IF(AND(10&lt;=TODAY()-AL315,TODAY()-AL315&lt;15,AV315="PQRS"),2,IF(OR(AND(15&lt;=TODAY()-AL315,AV315="PQRS"),AND(90&lt;=TODAY()-AO315,AV315="Persuasivo")),3,"")))</f>
        <v/>
      </c>
      <c r="AX314" s="96" t="inlineStr">
        <is>
          <t>Revisar patrulleros y Daniela nos ayuda con la respuesta.</t>
        </is>
      </c>
      <c r="AY314" s="239">
        <f>IF(AU315=BA315,AY315,AY315&amp;" → "&amp;TEXT(AZ315,"dd/mm/aaaa")&amp;".- "&amp;AU315)</f>
        <v/>
      </c>
      <c r="AZ314" s="237">
        <f>IF(AU315=BA315,AZ315,NOW())</f>
        <v/>
      </c>
      <c r="BA314" s="242">
        <f>IF(AU315=BA315,BA315,AU315)</f>
        <v/>
      </c>
      <c r="BB314" s="245">
        <f>IF(AT315=BD315,BB315,BB315&amp;" → "&amp;TEXT(BC315,"dd/mm/aaaa")&amp;".- "&amp;AT315)</f>
        <v/>
      </c>
      <c r="BC314" s="247">
        <f>IF(AX315=BD315,BC315,NOW())</f>
        <v/>
      </c>
      <c r="BD314" s="246">
        <f>IF(AT315=BD315,BD315,AT315)</f>
        <v/>
      </c>
    </row>
    <row r="315">
      <c r="A315" s="82" t="inlineStr">
        <is>
          <t>0315-2026</t>
        </is>
      </c>
      <c r="B315" s="99" t="n">
        <v>21749</v>
      </c>
      <c r="C315" s="124" t="inlineStr">
        <is>
          <t>Argeny Oyola Polanía</t>
        </is>
      </c>
      <c r="D315" s="82" t="inlineStr">
        <is>
          <t>CL</t>
        </is>
      </c>
      <c r="E315" s="82" t="n">
        <v>41</v>
      </c>
      <c r="F315" s="82" t="n"/>
      <c r="G315" s="82" t="inlineStr">
        <is>
          <t>SUR</t>
        </is>
      </c>
      <c r="H315" s="82" t="n"/>
      <c r="I315" s="82" t="inlineStr">
        <is>
          <t>AA</t>
        </is>
      </c>
      <c r="J315" s="82" t="n"/>
      <c r="K315" s="82" t="n">
        <v>38</v>
      </c>
      <c r="L315" s="82" t="n">
        <v>94</v>
      </c>
      <c r="M315" s="82" t="n"/>
      <c r="N315" s="76">
        <f>CONCATENATE(D316," ",E316," ",F316," ",G316," ",H316," ",I316, " ",J316, " ",K316," ",L316," ",M316)</f>
        <v/>
      </c>
      <c r="O315" s="76" t="n">
        <v>55153204</v>
      </c>
      <c r="P315" s="76" t="n">
        <v>3122702766</v>
      </c>
      <c r="Q315" s="76" t="n"/>
      <c r="R315" s="82" t="inlineStr">
        <is>
          <t>Por determinar</t>
        </is>
      </c>
      <c r="S315" s="126" t="inlineStr">
        <is>
          <t>CL</t>
        </is>
      </c>
      <c r="T315" s="127" t="n">
        <v>40</v>
      </c>
      <c r="U315" s="127" t="inlineStr">
        <is>
          <t>DD</t>
        </is>
      </c>
      <c r="V315" s="127" t="inlineStr">
        <is>
          <t>SUR</t>
        </is>
      </c>
      <c r="W315" s="127" t="n">
        <v>39</v>
      </c>
      <c r="X315" s="127" t="inlineStr">
        <is>
          <t>A</t>
        </is>
      </c>
      <c r="Y315" s="127" t="n"/>
      <c r="Z315" s="127" t="n"/>
      <c r="AA315" s="127" t="n"/>
      <c r="AB315" s="127" t="n"/>
      <c r="AC315" s="76">
        <f>CONCATENATE(S316," ",T316,U316," ",V316," ",W316," ",X316," ",Y316," ",Z316," ",AA316," ",AB316)</f>
        <v/>
      </c>
      <c r="AD315" s="82" t="n"/>
      <c r="AE315" s="82" t="n"/>
      <c r="AF315" s="82" t="n"/>
      <c r="AG315" s="82" t="n"/>
      <c r="AH315" s="82" t="inlineStr">
        <is>
          <t>FLORA</t>
        </is>
      </c>
      <c r="AI315" s="82" t="inlineStr">
        <is>
          <t xml:space="preserve">Aprovechamiento forestal sin permisos </t>
        </is>
      </c>
      <c r="AJ315" s="96" t="inlineStr">
        <is>
          <t>El Dorado</t>
        </is>
      </c>
      <c r="AK315" s="201">
        <f>VLOOKUP(AJ316,Hoja5!$H$1:$I$46,2,FALSE)</f>
        <v/>
      </c>
      <c r="AL315" s="110" t="n">
        <v>46119</v>
      </c>
      <c r="AM315" s="110" t="n">
        <v>46121</v>
      </c>
      <c r="AN315" s="101">
        <f>+AM316-AL316</f>
        <v/>
      </c>
      <c r="AO315" s="100" t="n">
        <v>46125</v>
      </c>
      <c r="AP315" s="101" t="inlineStr">
        <is>
          <t>Verificación</t>
        </is>
      </c>
      <c r="AQ315" s="101" t="inlineStr">
        <is>
          <t>Laura Bautista Barroso</t>
        </is>
      </c>
      <c r="AR315" s="227" t="n"/>
      <c r="AS315" s="119" t="n"/>
      <c r="AT315" s="124" t="inlineStr">
        <is>
          <t>Auto de archivo</t>
        </is>
      </c>
      <c r="AU315" s="94" t="inlineStr">
        <is>
          <t>Juan Carlos Sánchez Vargas</t>
        </is>
      </c>
      <c r="AV315" s="82" t="n"/>
      <c r="AW315" s="102">
        <f>IF(OR(AND(TODAY()-AL316&lt;10,AV316="PQRS"),AND(TODAY()-AO316&lt;90,AV316="Persuasivo")),1,IF(AND(10&lt;=TODAY()-AL316,TODAY()-AL316&lt;15,AV316="PQRS"),2,IF(OR(AND(15&lt;=TODAY()-AL316,AV316="PQRS"),AND(90&lt;=TODAY()-AO316,AV316="Persuasivo")),3,"")))</f>
        <v/>
      </c>
      <c r="AX315" s="298" t="inlineStr">
        <is>
          <t>falta acta</t>
        </is>
      </c>
      <c r="AY315" s="239">
        <f>IF(AU316=BA316,AY316,AY316&amp;" → "&amp;TEXT(AZ316,"dd/mm/aaaa")&amp;".- "&amp;AU316)</f>
        <v/>
      </c>
      <c r="AZ315" s="237">
        <f>IF(AU316=BA316,AZ316,NOW())</f>
        <v/>
      </c>
      <c r="BA315" s="242">
        <f>IF(AU316=BA316,BA316,AU316)</f>
        <v/>
      </c>
      <c r="BB315" s="245">
        <f>IF(AT316=BD316,BB316,BB316&amp;" → "&amp;TEXT(BC316,"dd/mm/aaaa")&amp;".- "&amp;AT316)</f>
        <v/>
      </c>
      <c r="BC315" s="247">
        <f>IF(AX316=BD316,BC316,NOW())</f>
        <v/>
      </c>
      <c r="BD315" s="246">
        <f>IF(AT316=BD316,BD316,AT316)</f>
        <v/>
      </c>
    </row>
    <row r="316">
      <c r="A316" s="82" t="inlineStr">
        <is>
          <t>0316-2026</t>
        </is>
      </c>
      <c r="B316" s="99" t="n">
        <v>21902</v>
      </c>
      <c r="C316" s="124" t="inlineStr">
        <is>
          <t>De oficio</t>
        </is>
      </c>
      <c r="D316" s="82" t="n"/>
      <c r="E316" s="82" t="n"/>
      <c r="F316" s="82" t="n"/>
      <c r="G316" s="82" t="n"/>
      <c r="H316" s="82" t="n"/>
      <c r="I316" s="82" t="n"/>
      <c r="J316" s="82" t="n"/>
      <c r="K316" s="82" t="n"/>
      <c r="L316" s="82" t="n"/>
      <c r="M316" s="82" t="n"/>
      <c r="N316" s="76">
        <f>CONCATENATE(D317," ",E317," ",F317," ",G317," ",H317," ",I317, " ",J317, " ",K317," ",L317," ",M317)</f>
        <v/>
      </c>
      <c r="O316" s="82" t="n"/>
      <c r="P316" s="82" t="n"/>
      <c r="Q316" s="82" t="n"/>
      <c r="R316" s="82" t="inlineStr">
        <is>
          <t>Por determinar</t>
        </is>
      </c>
      <c r="S316" s="126" t="inlineStr">
        <is>
          <t>CL</t>
        </is>
      </c>
      <c r="T316" s="127" t="n">
        <v>23</v>
      </c>
      <c r="U316" s="127" t="n"/>
      <c r="V316" s="127" t="inlineStr">
        <is>
          <t>SUR</t>
        </is>
      </c>
      <c r="W316" s="127" t="n">
        <v>28</v>
      </c>
      <c r="X316" s="127" t="n"/>
      <c r="Y316" s="127" t="n"/>
      <c r="Z316" s="169" t="n">
        <v>102</v>
      </c>
      <c r="AA316" s="169" t="n"/>
      <c r="AB316" s="169" t="n"/>
      <c r="AC316" s="76">
        <f>CONCATENATE(S317," ",T317,U317," ",V317," ",W317," ",X317," ",Y317," ",Z317," ",AA317," ",AB317)</f>
        <v/>
      </c>
      <c r="AD316" s="82" t="n"/>
      <c r="AE316" s="82" t="n"/>
      <c r="AF316" s="82" t="n"/>
      <c r="AG316" s="82" t="n"/>
      <c r="AH316" s="82" t="inlineStr">
        <is>
          <t>SUELO</t>
        </is>
      </c>
      <c r="AI316" s="82" t="inlineStr">
        <is>
          <t>Disposición inadecuada de residuos sólidos en horas, dias y lugares no autorizados</t>
        </is>
      </c>
      <c r="AJ316" s="96" t="inlineStr">
        <is>
          <t>Zuñiga</t>
        </is>
      </c>
      <c r="AK316" s="201">
        <f>VLOOKUP(AJ317,Hoja5!$H$1:$I$46,2,FALSE)</f>
        <v/>
      </c>
      <c r="AL316" s="110" t="n">
        <v>46119</v>
      </c>
      <c r="AM316" s="110" t="n"/>
      <c r="AN316" s="101">
        <f>+AM317-AL317</f>
        <v/>
      </c>
      <c r="AO316" s="100" t="n"/>
      <c r="AP316" s="101" t="n"/>
      <c r="AQ316" s="101" t="n"/>
      <c r="AR316" s="227" t="n"/>
      <c r="AS316" s="119" t="n"/>
      <c r="AT316" s="124" t="inlineStr">
        <is>
          <t>Visitas técnicos</t>
        </is>
      </c>
      <c r="AU316" s="94" t="inlineStr">
        <is>
          <t>Julian Guzman Agudelo</t>
        </is>
      </c>
      <c r="AV316" s="82" t="n"/>
      <c r="AW316" s="102">
        <f>IF(OR(AND(TODAY()-AL317&lt;10,AV317="PQRS"),AND(TODAY()-AO317&lt;90,AV317="Persuasivo")),1,IF(AND(10&lt;=TODAY()-AL317,TODAY()-AL317&lt;15,AV317="PQRS"),2,IF(OR(AND(15&lt;=TODAY()-AL317,AV317="PQRS"),AND(90&lt;=TODAY()-AO317,AV317="Persuasivo")),3,"")))</f>
        <v/>
      </c>
      <c r="AX316" s="96" t="n"/>
      <c r="AY316" s="239">
        <f>IF(AU317=BA317,AY317,AY317&amp;" → "&amp;TEXT(AZ317,"dd/mm/aaaa")&amp;".- "&amp;AU317)</f>
        <v/>
      </c>
      <c r="AZ316" s="237">
        <f>IF(AU317=BA317,AZ317,NOW())</f>
        <v/>
      </c>
      <c r="BA316" s="242">
        <f>IF(AU317=BA317,BA317,AU317)</f>
        <v/>
      </c>
      <c r="BB316" s="245">
        <f>IF(AT317=BD317,BB317,BB317&amp;" → "&amp;TEXT(BC317,"dd/mm/aaaa")&amp;".- "&amp;AT317)</f>
        <v/>
      </c>
      <c r="BC316" s="247">
        <f>IF(AX317=BD317,BC317,NOW())</f>
        <v/>
      </c>
      <c r="BD316" s="246">
        <f>IF(AT317=BD317,BD317,AT317)</f>
        <v/>
      </c>
    </row>
    <row r="317">
      <c r="A317" s="82" t="inlineStr">
        <is>
          <t>0317-2026</t>
        </is>
      </c>
      <c r="B317" s="99" t="n">
        <v>18355</v>
      </c>
      <c r="C317" s="124" t="inlineStr">
        <is>
          <t>Jorge Ivan Torres</t>
        </is>
      </c>
      <c r="D317" s="82" t="n"/>
      <c r="E317" s="82" t="n"/>
      <c r="F317" s="82" t="n"/>
      <c r="G317" s="82" t="n"/>
      <c r="H317" s="82" t="n"/>
      <c r="I317" s="82" t="n"/>
      <c r="J317" s="82" t="n"/>
      <c r="K317" s="82" t="n"/>
      <c r="L317" s="82" t="n"/>
      <c r="M317" s="82" t="n"/>
      <c r="N317" s="76">
        <f>CONCATENATE(D318," ",E318," ",F318," ",G318," ",H318," ",I318, " ",J318, " ",K318," ",L318," ",M318)</f>
        <v/>
      </c>
      <c r="O317" s="82" t="n">
        <v>75072823</v>
      </c>
      <c r="P317" s="82" t="n"/>
      <c r="Q317" s="82" t="n"/>
      <c r="R317" s="82" t="inlineStr">
        <is>
          <t>Administración C. Residencial Mont Claire</t>
        </is>
      </c>
      <c r="S317" s="126" t="inlineStr">
        <is>
          <t>CL</t>
        </is>
      </c>
      <c r="T317" s="127" t="n">
        <v>24</v>
      </c>
      <c r="U317" s="127" t="n"/>
      <c r="V317" s="127" t="inlineStr">
        <is>
          <t>SUR</t>
        </is>
      </c>
      <c r="W317" s="127" t="n">
        <v>28</v>
      </c>
      <c r="X317" s="127" t="n"/>
      <c r="Y317" s="127" t="n"/>
      <c r="Z317" s="127" t="n">
        <v>91</v>
      </c>
      <c r="AA317" s="169" t="n"/>
      <c r="AB317" s="169" t="n"/>
      <c r="AC317" s="76">
        <f>CONCATENATE(S318," ",T318,U318," ",V318," ",W318," ",X318," ",Y318," ",Z318," ",AA318," ",AB318)</f>
        <v/>
      </c>
      <c r="AD317" s="82" t="n"/>
      <c r="AE317" s="82" t="n"/>
      <c r="AF317" s="82" t="n"/>
      <c r="AG317" s="82" t="n"/>
      <c r="AH317" s="82" t="inlineStr">
        <is>
          <t>FLORA</t>
        </is>
      </c>
      <c r="AI317" s="82" t="inlineStr">
        <is>
          <t xml:space="preserve">Aprovechamiento forestal sin permisos </t>
        </is>
      </c>
      <c r="AJ317" s="96" t="inlineStr">
        <is>
          <t>El Esmeraldal</t>
        </is>
      </c>
      <c r="AK317" s="201">
        <f>VLOOKUP(AJ318,Hoja5!$H$1:$I$46,2,FALSE)</f>
        <v/>
      </c>
      <c r="AL317" s="110" t="n">
        <v>46107</v>
      </c>
      <c r="AM317" s="92" t="n">
        <v>46118</v>
      </c>
      <c r="AN317" s="101">
        <f>+AM318-AL318</f>
        <v/>
      </c>
      <c r="AO317" s="100" t="n">
        <v>46118</v>
      </c>
      <c r="AP317" s="82" t="inlineStr">
        <is>
          <t>Visitas patrulleros</t>
        </is>
      </c>
      <c r="AQ317" s="101" t="inlineStr">
        <is>
          <t>Yudi Betancur Rios</t>
        </is>
      </c>
      <c r="AR317" s="227" t="n"/>
      <c r="AS317" s="119" t="n"/>
      <c r="AT317" s="124" t="inlineStr">
        <is>
          <t>Respuesta DP u Oficio</t>
        </is>
      </c>
      <c r="AU317" s="101" t="inlineStr">
        <is>
          <t>Juanita Aristizabal Chavarriaga</t>
        </is>
      </c>
      <c r="AV317" s="82" t="n"/>
      <c r="AW317" s="102">
        <f>IF(OR(AND(TODAY()-AL318&lt;10,AV318="PQRS"),AND(TODAY()-AO318&lt;90,AV318="Persuasivo")),1,IF(AND(10&lt;=TODAY()-AL318,TODAY()-AL318&lt;15,AV318="PQRS"),2,IF(OR(AND(15&lt;=TODAY()-AL318,AV318="PQRS"),AND(90&lt;=TODAY()-AO318,AV318="Persuasivo")),3,"")))</f>
        <v/>
      </c>
      <c r="AX317" s="96" t="n"/>
      <c r="AY317" s="239">
        <f>IF(AU318=BA318,AY318,AY318&amp;" → "&amp;TEXT(AZ318,"dd/mm/aaaa")&amp;".- "&amp;AU318)</f>
        <v/>
      </c>
      <c r="AZ317" s="237">
        <f>IF(AU318=BA318,AZ318,NOW())</f>
        <v/>
      </c>
      <c r="BA317" s="242">
        <f>IF(AU318=BA318,BA318,AU318)</f>
        <v/>
      </c>
      <c r="BB317" s="245">
        <f>IF(AT318=BD318,BB318,BB318&amp;" → "&amp;TEXT(BC318,"dd/mm/aaaa")&amp;".- "&amp;AT318)</f>
        <v/>
      </c>
      <c r="BC317" s="247">
        <f>IF(AX318=BD318,BC318,NOW())</f>
        <v/>
      </c>
      <c r="BD317" s="246">
        <f>IF(AT318=BD318,BD318,AT318)</f>
        <v/>
      </c>
    </row>
    <row r="318">
      <c r="A318" s="82" t="inlineStr">
        <is>
          <t>0318-2026</t>
        </is>
      </c>
      <c r="B318" s="99" t="n">
        <v>770</v>
      </c>
      <c r="C318" s="124" t="inlineStr">
        <is>
          <t>De oficio</t>
        </is>
      </c>
      <c r="D318" s="82" t="n"/>
      <c r="E318" s="82" t="n"/>
      <c r="F318" s="82" t="n"/>
      <c r="G318" s="82" t="n"/>
      <c r="H318" s="82" t="n"/>
      <c r="I318" s="82" t="n"/>
      <c r="J318" s="82" t="n"/>
      <c r="K318" s="82" t="n"/>
      <c r="L318" s="82" t="n"/>
      <c r="M318" s="82" t="n"/>
      <c r="N318" s="76">
        <f>CONCATENATE(D319," ",E319," ",F319," ",G319," ",H319," ",I319, " ",J319, " ",K319," ",L319," ",M319)</f>
        <v/>
      </c>
      <c r="O318" s="106" t="n"/>
      <c r="P318" s="106" t="n"/>
      <c r="Q318" s="106" t="n"/>
      <c r="R318" s="106" t="inlineStr">
        <is>
          <t>Wilder Zapata Torres</t>
        </is>
      </c>
      <c r="S318" s="126" t="n"/>
      <c r="T318" s="128" t="inlineStr">
        <is>
          <t>Sector la María</t>
        </is>
      </c>
      <c r="U318" s="127" t="n"/>
      <c r="V318" s="127" t="n"/>
      <c r="W318" s="128" t="n"/>
      <c r="X318" s="127" t="n"/>
      <c r="Y318" s="127" t="n"/>
      <c r="Z318" s="175" t="n"/>
      <c r="AA318" s="127" t="n"/>
      <c r="AB318" s="127" t="n"/>
      <c r="AC318" s="76">
        <f>CONCATENATE(S319," ",T319,U319," ",V319," ",W319," ",X319," ",Y319," ",Z319," ",AA319," ",AB319)</f>
        <v/>
      </c>
      <c r="AD318" s="106" t="n">
        <v>1128440848</v>
      </c>
      <c r="AE318" s="106" t="n"/>
      <c r="AF318" s="106" t="n"/>
      <c r="AG318" s="82" t="n"/>
      <c r="AH318" s="82" t="inlineStr">
        <is>
          <t>SUELO</t>
        </is>
      </c>
      <c r="AI318" s="82" t="inlineStr">
        <is>
          <t>Ocupacion de cauce sin cumplimiento de requisitos</t>
        </is>
      </c>
      <c r="AJ318" s="112" t="inlineStr">
        <is>
          <t>El Escobero</t>
        </is>
      </c>
      <c r="AK318" s="201">
        <f>VLOOKUP(AJ319,Hoja5!$H$1:$I$46,2,FALSE)</f>
        <v/>
      </c>
      <c r="AL318" s="110" t="n">
        <v>46093</v>
      </c>
      <c r="AM318" s="92" t="n"/>
      <c r="AN318" s="101">
        <f>+AM319-AL319</f>
        <v/>
      </c>
      <c r="AO318" s="100" t="n"/>
      <c r="AP318" s="101" t="n"/>
      <c r="AQ318" s="101" t="n"/>
      <c r="AR318" s="227" t="n"/>
      <c r="AS318" s="119" t="inlineStr">
        <is>
          <t>Alexandra Uribe Alzate</t>
        </is>
      </c>
      <c r="AT318" s="124" t="inlineStr">
        <is>
          <t>Auto de archivo</t>
        </is>
      </c>
      <c r="AU318" s="101" t="inlineStr">
        <is>
          <t>Juan Carlos Sánchez Vargas</t>
        </is>
      </c>
      <c r="AV318" s="82" t="n"/>
      <c r="AW318" s="102">
        <f>IF(OR(AND(TODAY()-AL319&lt;10,AV319="PQRS"),AND(TODAY()-AO319&lt;90,AV319="Persuasivo")),1,IF(AND(10&lt;=TODAY()-AL319,TODAY()-AL319&lt;15,AV319="PQRS"),2,IF(OR(AND(15&lt;=TODAY()-AL319,AV319="PQRS"),AND(90&lt;=TODAY()-AO319,AV319="Persuasivo")),3,"")))</f>
        <v/>
      </c>
      <c r="AX318" s="96" t="n"/>
      <c r="AY318" s="239">
        <f>IF(AU319=BA319,AY319,AY319&amp;" → "&amp;TEXT(AZ319,"dd/mm/aaaa")&amp;".- "&amp;AU319)</f>
        <v/>
      </c>
      <c r="AZ318" s="237">
        <f>IF(AU319=BA319,AZ319,NOW())</f>
        <v/>
      </c>
      <c r="BA318" s="242">
        <f>IF(AU319=BA319,BA319,AU319)</f>
        <v/>
      </c>
      <c r="BB318" s="245">
        <f>IF(AT319=BD319,BB319,BB319&amp;" → "&amp;TEXT(BC319,"dd/mm/aaaa")&amp;".- "&amp;AT319)</f>
        <v/>
      </c>
      <c r="BC318" s="247">
        <f>IF(AX319=BD319,BC319,NOW())</f>
        <v/>
      </c>
      <c r="BD318" s="246">
        <f>IF(AT319=BD319,BD319,AT319)</f>
        <v/>
      </c>
    </row>
    <row r="319">
      <c r="A319" s="82" t="inlineStr">
        <is>
          <t>0319-2026</t>
        </is>
      </c>
      <c r="B319" s="99" t="n">
        <v>795</v>
      </c>
      <c r="C319" s="105" t="inlineStr">
        <is>
          <t>De oficio</t>
        </is>
      </c>
      <c r="D319" s="82" t="n"/>
      <c r="E319" s="82" t="n"/>
      <c r="F319" s="82" t="n"/>
      <c r="G319" s="82" t="n"/>
      <c r="H319" s="82" t="n"/>
      <c r="I319" s="82" t="n"/>
      <c r="J319" s="82" t="n"/>
      <c r="K319" s="82" t="n"/>
      <c r="L319" s="82" t="n"/>
      <c r="M319" s="82" t="n"/>
      <c r="N319" s="76">
        <f>CONCATENATE(D320," ",E320," ",F320," ",G320," ",H320," ",I320, " ",J320, " ",K320," ",L320," ",M320)</f>
        <v/>
      </c>
      <c r="O319" s="76" t="n"/>
      <c r="P319" s="76" t="n"/>
      <c r="Q319" s="76" t="n"/>
      <c r="R319" s="82" t="inlineStr">
        <is>
          <t>Inversiones PAE Envigado</t>
        </is>
      </c>
      <c r="S319" s="126" t="n"/>
      <c r="T319" s="127" t="inlineStr">
        <is>
          <t>Sector la María</t>
        </is>
      </c>
      <c r="U319" s="127" t="n"/>
      <c r="V319" s="127" t="n"/>
      <c r="W319" s="127" t="n"/>
      <c r="X319" s="127" t="n"/>
      <c r="Y319" s="127" t="n"/>
      <c r="Z319" s="127" t="n"/>
      <c r="AA319" s="169" t="n"/>
      <c r="AB319" s="127" t="n"/>
      <c r="AC319" s="76">
        <f>CONCATENATE(S320," ",T320,U320," ",V320," ",W320," ",X320," ",Y320," ",Z320," ",AA320," ",AB320)</f>
        <v/>
      </c>
      <c r="AD319" s="82" t="n">
        <v>900691188</v>
      </c>
      <c r="AE319" s="82" t="n">
        <v>3244506340</v>
      </c>
      <c r="AF319" s="82" t="n"/>
      <c r="AG319" s="82" t="n"/>
      <c r="AH319" s="82" t="inlineStr">
        <is>
          <t>SUELO</t>
        </is>
      </c>
      <c r="AI319" s="82" t="inlineStr">
        <is>
          <t xml:space="preserve">Afectación a suelos de protección </t>
        </is>
      </c>
      <c r="AJ319" s="112" t="inlineStr">
        <is>
          <t>El Escobero</t>
        </is>
      </c>
      <c r="AK319" s="201">
        <f>VLOOKUP(AJ320,Hoja5!$H$1:$I$46,2,FALSE)</f>
        <v/>
      </c>
      <c r="AL319" s="110" t="n">
        <v>46093</v>
      </c>
      <c r="AM319" s="92" t="n"/>
      <c r="AN319" s="101">
        <f>+AM320-AL320</f>
        <v/>
      </c>
      <c r="AO319" s="92" t="n"/>
      <c r="AP319" s="101" t="n"/>
      <c r="AQ319" s="101" t="n"/>
      <c r="AR319" s="227" t="n"/>
      <c r="AS319" s="119" t="inlineStr">
        <is>
          <t>Alexandra Uribe Alzate</t>
        </is>
      </c>
      <c r="AT319" s="124" t="inlineStr">
        <is>
          <t xml:space="preserve">Auto de inicio </t>
        </is>
      </c>
      <c r="AU319" s="101" t="inlineStr">
        <is>
          <t>Alexandra Uribe Alzate</t>
        </is>
      </c>
      <c r="AV319" s="82" t="n"/>
      <c r="AW319" s="102">
        <f>IF(OR(AND(TODAY()-AL320&lt;10,AV320="PQRS"),AND(TODAY()-AO320&lt;90,AV320="Persuasivo")),1,IF(AND(10&lt;=TODAY()-AL320,TODAY()-AL320&lt;15,AV320="PQRS"),2,IF(OR(AND(15&lt;=TODAY()-AL320,AV320="PQRS"),AND(90&lt;=TODAY()-AO320,AV320="Persuasivo")),3,"")))</f>
        <v/>
      </c>
      <c r="AX319" s="96" t="n"/>
      <c r="AY319" s="239">
        <f>IF(AU320=BA320,AY320,AY320&amp;" → "&amp;TEXT(AZ320,"dd/mm/aaaa")&amp;".- "&amp;AU320)</f>
        <v/>
      </c>
      <c r="AZ319" s="237">
        <f>IF(AU320=BA320,AZ320,NOW())</f>
        <v/>
      </c>
      <c r="BA319" s="242">
        <f>IF(AU320=BA320,BA320,AU320)</f>
        <v/>
      </c>
      <c r="BB319" s="245">
        <f>IF(AT320=BD320,BB320,BB320&amp;" → "&amp;TEXT(BC320,"dd/mm/aaaa")&amp;".- "&amp;AT320)</f>
        <v/>
      </c>
      <c r="BC319" s="247">
        <f>IF(AX320=BD320,BC320,NOW())</f>
        <v/>
      </c>
      <c r="BD319" s="246">
        <f>IF(AT320=BD320,BD320,AT320)</f>
        <v/>
      </c>
    </row>
    <row r="320">
      <c r="A320" s="82" t="inlineStr">
        <is>
          <t>0320-2026</t>
        </is>
      </c>
      <c r="B320" s="99" t="inlineStr">
        <is>
          <t>0022137 - 0000933 - 0035619</t>
        </is>
      </c>
      <c r="C320" s="124" t="inlineStr">
        <is>
          <t>Comunidad</t>
        </is>
      </c>
      <c r="D320" s="82" t="n"/>
      <c r="E320" s="82" t="n"/>
      <c r="F320" s="82" t="n"/>
      <c r="G320" s="82" t="n"/>
      <c r="H320" s="82" t="n"/>
      <c r="I320" s="82" t="n"/>
      <c r="J320" s="82" t="n"/>
      <c r="K320" s="82" t="n"/>
      <c r="L320" s="82" t="n"/>
      <c r="M320" s="82" t="n"/>
      <c r="N320" s="76">
        <f>CONCATENATE(D321," ",E321," ",F321," ",G321," ",H321," ",I321, " ",J321, " ",K321," ",L321," ",M321)</f>
        <v/>
      </c>
      <c r="O320" s="82" t="n"/>
      <c r="P320" s="82" t="n"/>
      <c r="Q320" s="82" t="n"/>
      <c r="R320" s="82" t="inlineStr">
        <is>
          <t>Unidad residencial Molinos del viento</t>
        </is>
      </c>
      <c r="S320" s="126" t="inlineStr">
        <is>
          <t>CL</t>
        </is>
      </c>
      <c r="T320" s="169" t="n">
        <v>23</v>
      </c>
      <c r="U320" s="127" t="n"/>
      <c r="V320" s="127" t="inlineStr">
        <is>
          <t>SUR</t>
        </is>
      </c>
      <c r="W320" s="127" t="n">
        <v>28</v>
      </c>
      <c r="X320" s="127" t="n"/>
      <c r="Y320" s="127" t="n"/>
      <c r="Z320" s="127" t="n">
        <v>46</v>
      </c>
      <c r="AA320" s="127" t="n"/>
      <c r="AB320" s="127" t="n"/>
      <c r="AC320" s="76">
        <f>CONCATENATE(S321," ",T321,U321," ",V321," ",W321," ",X321," ",Y321," ",Z321," ",AA321," ",AB321)</f>
        <v/>
      </c>
      <c r="AD320" s="82" t="n"/>
      <c r="AE320" s="82" t="n"/>
      <c r="AF320" s="82" t="n"/>
      <c r="AG320" s="82" t="n"/>
      <c r="AH320" s="82" t="inlineStr">
        <is>
          <t>FLORA</t>
        </is>
      </c>
      <c r="AI320" s="82" t="inlineStr">
        <is>
          <t xml:space="preserve">Aprovechamiento forestal sin permisos </t>
        </is>
      </c>
      <c r="AJ320" s="96" t="inlineStr">
        <is>
          <t>El Esmeraldal</t>
        </is>
      </c>
      <c r="AK320" s="201">
        <f>VLOOKUP(AJ321,Hoja5!$H$1:$I$46,2,FALSE)</f>
        <v/>
      </c>
      <c r="AL320" s="110" t="n">
        <v>46120</v>
      </c>
      <c r="AM320" s="92" t="n">
        <v>46119</v>
      </c>
      <c r="AN320" s="101">
        <f>+AM321-AL321</f>
        <v/>
      </c>
      <c r="AO320" s="295" t="n">
        <v>46141</v>
      </c>
      <c r="AP320" s="101" t="inlineStr">
        <is>
          <t>Auto de archivo</t>
        </is>
      </c>
      <c r="AQ320" s="101" t="inlineStr">
        <is>
          <t>Juan Carlos Sánchez Vargas</t>
        </is>
      </c>
      <c r="AR320" s="227" t="n"/>
      <c r="AS320" s="119" t="n"/>
      <c r="AT320" s="124" t="inlineStr">
        <is>
          <t>Archivado</t>
        </is>
      </c>
      <c r="AU320" s="101" t="inlineStr">
        <is>
          <t>Jenifer Zapata Castro</t>
        </is>
      </c>
      <c r="AV320" s="82" t="n"/>
      <c r="AW320" s="102">
        <f>IF(OR(AND(TODAY()-AL321&lt;10,AV321="PQRS"),AND(TODAY()-AO321&lt;90,AV321="Persuasivo")),1,IF(AND(10&lt;=TODAY()-AL321,TODAY()-AL321&lt;15,AV321="PQRS"),2,IF(OR(AND(15&lt;=TODAY()-AL321,AV321="PQRS"),AND(90&lt;=TODAY()-AO321,AV321="Persuasivo")),3,"")))</f>
        <v/>
      </c>
      <c r="AX320" s="96" t="n"/>
      <c r="AY320" s="239">
        <f>IF(AU321=BA321,AY321,AY321&amp;" → "&amp;TEXT(AZ321,"dd/mm/aaaa")&amp;".- "&amp;AU321)</f>
        <v/>
      </c>
      <c r="AZ320" s="237">
        <f>IF(AU321=BA321,AZ321,NOW())</f>
        <v/>
      </c>
      <c r="BA320" s="242">
        <f>IF(AU321=BA321,BA321,AU321)</f>
        <v/>
      </c>
      <c r="BB320" s="245">
        <f>IF(AT321=BD321,BB321,BB321&amp;" → "&amp;TEXT(BC321,"dd/mm/aaaa")&amp;".- "&amp;AT321)</f>
        <v/>
      </c>
      <c r="BC320" s="247">
        <f>IF(AX321=BD321,BC321,NOW())</f>
        <v/>
      </c>
      <c r="BD320" s="246">
        <f>IF(AT321=BD321,BD321,AT321)</f>
        <v/>
      </c>
    </row>
    <row r="321">
      <c r="A321" s="82" t="inlineStr">
        <is>
          <t>0321-2026</t>
        </is>
      </c>
      <c r="B321" s="99" t="n">
        <v>22074</v>
      </c>
      <c r="C321" s="124" t="inlineStr">
        <is>
          <t>Orlando Calle Correa</t>
        </is>
      </c>
      <c r="D321" s="82" t="inlineStr">
        <is>
          <t>KR</t>
        </is>
      </c>
      <c r="E321" s="82" t="n">
        <v>45</v>
      </c>
      <c r="F321" s="82" t="n"/>
      <c r="G321" s="82" t="n"/>
      <c r="H321" s="82" t="n">
        <v>32</v>
      </c>
      <c r="I321" s="82" t="inlineStr">
        <is>
          <t>C</t>
        </is>
      </c>
      <c r="J321" s="82" t="inlineStr">
        <is>
          <t>SUR</t>
        </is>
      </c>
      <c r="K321" s="82" t="n">
        <v>29</v>
      </c>
      <c r="L321" s="82" t="n"/>
      <c r="M321" s="82" t="n"/>
      <c r="N321" s="76">
        <f>CONCATENATE(D322," ",E322," ",F322," ",G322," ",H322," ",I322, " ",J322, " ",K322," ",L322," ",M322)</f>
        <v/>
      </c>
      <c r="O321" s="82" t="n">
        <v>7055278</v>
      </c>
      <c r="P321" s="82" t="n">
        <v>3104263730</v>
      </c>
      <c r="Q321" s="82" t="n"/>
      <c r="R321" s="82" t="inlineStr">
        <is>
          <t>Por determinar</t>
        </is>
      </c>
      <c r="S321" s="126" t="inlineStr">
        <is>
          <t>KR</t>
        </is>
      </c>
      <c r="T321" s="127" t="n">
        <v>45</v>
      </c>
      <c r="U321" s="127" t="n"/>
      <c r="V321" s="127" t="n"/>
      <c r="W321" s="127" t="n">
        <v>32</v>
      </c>
      <c r="X321" s="127" t="inlineStr">
        <is>
          <t>C</t>
        </is>
      </c>
      <c r="Y321" s="127" t="inlineStr">
        <is>
          <t>SUR</t>
        </is>
      </c>
      <c r="Z321" s="127" t="n">
        <v>21</v>
      </c>
      <c r="AA321" s="127" t="n"/>
      <c r="AB321" s="127" t="n"/>
      <c r="AC321" s="76">
        <f>CONCATENATE(S322," ",T322,U322," ",V322," ",W322," ",X322," ",Y322," ",Z322," ",AA322," ",AB322)</f>
        <v/>
      </c>
      <c r="AD321" s="82" t="n"/>
      <c r="AE321" s="82" t="n"/>
      <c r="AF321" s="82" t="n"/>
      <c r="AG321" s="82" t="n"/>
      <c r="AH321" s="82" t="inlineStr">
        <is>
          <t>AIRE</t>
        </is>
      </c>
      <c r="AI321" s="82" t="inlineStr">
        <is>
          <t>Afectaciones por emisiones atmosféricas</t>
        </is>
      </c>
      <c r="AJ321" s="96" t="inlineStr">
        <is>
          <t>San Marcos</t>
        </is>
      </c>
      <c r="AK321" s="201">
        <f>VLOOKUP(AJ322,Hoja5!$H$1:$I$46,2,FALSE)</f>
        <v/>
      </c>
      <c r="AL321" s="110" t="n">
        <v>46119</v>
      </c>
      <c r="AM321" s="92" t="n">
        <v>46122</v>
      </c>
      <c r="AN321" s="101">
        <f>+AM322-AL322</f>
        <v/>
      </c>
      <c r="AO321" s="92" t="n">
        <v>46122</v>
      </c>
      <c r="AP321" s="82" t="inlineStr">
        <is>
          <t>Remisión</t>
        </is>
      </c>
      <c r="AQ321" s="94" t="inlineStr">
        <is>
          <t>Julian Guzman Agudelo</t>
        </is>
      </c>
      <c r="AR321" s="227" t="n"/>
      <c r="AS321" s="119" t="n"/>
      <c r="AT321" s="124" t="inlineStr">
        <is>
          <t>Visitas técnicos</t>
        </is>
      </c>
      <c r="AU321" s="101" t="inlineStr">
        <is>
          <t>Daniela Palacio Londoño</t>
        </is>
      </c>
      <c r="AV321" s="82" t="n"/>
      <c r="AW321" s="102">
        <f>IF(OR(AND(TODAY()-AL322&lt;10,AV322="PQRS"),AND(TODAY()-AO322&lt;90,AV322="Persuasivo")),1,IF(AND(10&lt;=TODAY()-AL322,TODAY()-AL322&lt;15,AV322="PQRS"),2,IF(OR(AND(15&lt;=TODAY()-AL322,AV322="PQRS"),AND(90&lt;=TODAY()-AO322,AV322="Persuasivo")),3,"")))</f>
        <v/>
      </c>
      <c r="AX321" s="96" t="n"/>
      <c r="AY321" s="239">
        <f>IF(AU322=BA322,AY322,AY322&amp;" → "&amp;TEXT(AZ322,"dd/mm/aaaa")&amp;".- "&amp;AU322)</f>
        <v/>
      </c>
      <c r="AZ321" s="237">
        <f>IF(AU322=BA322,AZ322,NOW())</f>
        <v/>
      </c>
      <c r="BA321" s="242">
        <f>IF(AU322=BA322,BA322,AU322)</f>
        <v/>
      </c>
      <c r="BB321" s="245">
        <f>IF(AT322=BD322,BB322,BB322&amp;" → "&amp;TEXT(BC322,"dd/mm/aaaa")&amp;".- "&amp;AT322)</f>
        <v/>
      </c>
      <c r="BC321" s="247">
        <f>IF(AX322=BD322,BC322,NOW())</f>
        <v/>
      </c>
      <c r="BD321" s="246">
        <f>IF(AT322=BD322,BD322,AT322)</f>
        <v/>
      </c>
    </row>
    <row r="322">
      <c r="A322" s="82" t="inlineStr">
        <is>
          <t>0322-2026</t>
        </is>
      </c>
      <c r="B322" s="99" t="inlineStr">
        <is>
          <t>0022138 - 0000934</t>
        </is>
      </c>
      <c r="C322" s="124" t="inlineStr">
        <is>
          <t>Comunidad</t>
        </is>
      </c>
      <c r="D322" s="82" t="n"/>
      <c r="E322" s="82" t="n"/>
      <c r="F322" s="82" t="n"/>
      <c r="G322" s="82" t="n"/>
      <c r="H322" s="82" t="n"/>
      <c r="I322" s="82" t="n"/>
      <c r="J322" s="82" t="n"/>
      <c r="K322" s="82" t="n"/>
      <c r="L322" s="82" t="n"/>
      <c r="M322" s="82" t="n"/>
      <c r="N322" s="76">
        <f>CONCATENATE(D323," ",E323," ",F323," ",G323," ",H323," ",I323, " ",J323, " ",K323," ",L323," ",M323)</f>
        <v/>
      </c>
      <c r="O322" s="82" t="n"/>
      <c r="P322" s="82" t="n"/>
      <c r="Q322" s="82" t="n"/>
      <c r="R322" s="82" t="inlineStr">
        <is>
          <t>Por determinar</t>
        </is>
      </c>
      <c r="S322" s="82" t="inlineStr">
        <is>
          <t>CL</t>
        </is>
      </c>
      <c r="T322" s="82" t="n">
        <v>23</v>
      </c>
      <c r="U322" s="82" t="n"/>
      <c r="V322" s="82" t="inlineStr">
        <is>
          <t>SUR</t>
        </is>
      </c>
      <c r="W322" s="82" t="n">
        <v>28</v>
      </c>
      <c r="X322" s="82" t="n"/>
      <c r="Y322" s="82" t="n"/>
      <c r="Z322" s="82" t="n">
        <v>4</v>
      </c>
      <c r="AA322" s="127" t="n"/>
      <c r="AB322" s="127" t="n">
        <v>107</v>
      </c>
      <c r="AC322" s="76">
        <f>CONCATENATE(S323," ",T323,U323," ",V323," ",W323," ",X323," ",Y323," ",Z323," ",AA323," ",AB323)</f>
        <v/>
      </c>
      <c r="AD322" s="82" t="n"/>
      <c r="AE322" s="82" t="n"/>
      <c r="AF322" s="82" t="n"/>
      <c r="AG322" s="82" t="n"/>
      <c r="AH322" s="82" t="inlineStr">
        <is>
          <t>FLORA</t>
        </is>
      </c>
      <c r="AI322" s="82" t="inlineStr">
        <is>
          <t xml:space="preserve">Aprovechamiento forestal sin permisos </t>
        </is>
      </c>
      <c r="AJ322" s="96" t="inlineStr">
        <is>
          <t>El Esmeraldal</t>
        </is>
      </c>
      <c r="AK322" s="201">
        <f>VLOOKUP(AJ323,Hoja5!$H$1:$I$46,2,FALSE)</f>
        <v/>
      </c>
      <c r="AL322" s="110" t="n">
        <v>46120</v>
      </c>
      <c r="AM322" s="92" t="n">
        <v>46119</v>
      </c>
      <c r="AN322" s="101">
        <f>+AM323-AL323</f>
        <v/>
      </c>
      <c r="AO322" s="100" t="n">
        <v>46119</v>
      </c>
      <c r="AP322" s="101" t="inlineStr">
        <is>
          <t>Informe técnico</t>
        </is>
      </c>
      <c r="AQ322" s="101" t="inlineStr">
        <is>
          <t>Juan Fernando Florez Lema</t>
        </is>
      </c>
      <c r="AR322" s="227" t="n"/>
      <c r="AS322" s="119" t="inlineStr">
        <is>
          <t>Alexandra Uribe Alzate</t>
        </is>
      </c>
      <c r="AT322" s="124" t="inlineStr">
        <is>
          <t xml:space="preserve">Auto de inicio </t>
        </is>
      </c>
      <c r="AU322" s="101" t="inlineStr">
        <is>
          <t>Alexandra Uribe Alzate</t>
        </is>
      </c>
      <c r="AV322" s="82" t="n"/>
      <c r="AW322" s="102">
        <f>IF(OR(AND(TODAY()-AL323&lt;10,AV323="PQRS"),AND(TODAY()-AO323&lt;90,AV323="Persuasivo")),1,IF(AND(10&lt;=TODAY()-AL323,TODAY()-AL323&lt;15,AV323="PQRS"),2,IF(OR(AND(15&lt;=TODAY()-AL323,AV323="PQRS"),AND(90&lt;=TODAY()-AO323,AV323="Persuasivo")),3,"")))</f>
        <v/>
      </c>
      <c r="AX322" s="96" t="n"/>
      <c r="AY322" s="239">
        <f>IF(AU323=BA323,AY323,AY323&amp;" → "&amp;TEXT(AZ323,"dd/mm/aaaa")&amp;".- "&amp;AU323)</f>
        <v/>
      </c>
      <c r="AZ322" s="237">
        <f>IF(AU323=BA323,AZ323,NOW())</f>
        <v/>
      </c>
      <c r="BA322" s="242">
        <f>IF(AU323=BA323,BA323,AU323)</f>
        <v/>
      </c>
      <c r="BB322" s="245">
        <f>IF(AT323=BD323,BB323,BB323&amp;" → "&amp;TEXT(BC323,"dd/mm/aaaa")&amp;".- "&amp;AT323)</f>
        <v/>
      </c>
      <c r="BC322" s="247">
        <f>IF(AX323=BD323,BC323,NOW())</f>
        <v/>
      </c>
      <c r="BD322" s="246">
        <f>IF(AT323=BD323,BD323,AT323)</f>
        <v/>
      </c>
    </row>
    <row r="323">
      <c r="A323" s="82" t="inlineStr">
        <is>
          <t>0323-2026</t>
        </is>
      </c>
      <c r="B323" s="99" t="inlineStr">
        <is>
          <t>0004318 - 0009953 - 00026024 - 0015645</t>
        </is>
      </c>
      <c r="C323" s="124" t="inlineStr">
        <is>
          <t>De oficio</t>
        </is>
      </c>
      <c r="D323" s="82" t="n"/>
      <c r="E323" s="82" t="n"/>
      <c r="F323" s="82" t="n"/>
      <c r="G323" s="82" t="n"/>
      <c r="H323" s="82" t="n"/>
      <c r="I323" s="82" t="n"/>
      <c r="J323" s="82" t="n"/>
      <c r="K323" s="82" t="n"/>
      <c r="L323" s="82" t="n"/>
      <c r="M323" s="82" t="n"/>
      <c r="N323" s="76">
        <f>CONCATENATE(D324," ",E324," ",F324," ",G324," ",H324," ",I324, " ",J324, " ",K324," ",L324," ",M324)</f>
        <v/>
      </c>
      <c r="O323" s="82" t="n"/>
      <c r="P323" s="82" t="n"/>
      <c r="Q323" s="82" t="n"/>
      <c r="R323" s="82" t="inlineStr">
        <is>
          <t>Restaurante A comerr</t>
        </is>
      </c>
      <c r="S323" s="126" t="inlineStr">
        <is>
          <t>CL</t>
        </is>
      </c>
      <c r="T323" s="127" t="n">
        <v>40</v>
      </c>
      <c r="U323" s="127" t="n"/>
      <c r="V323" s="127" t="n"/>
      <c r="W323" s="127" t="n">
        <v>40</v>
      </c>
      <c r="X323" s="127" t="inlineStr">
        <is>
          <t>D</t>
        </is>
      </c>
      <c r="Y323" s="127" t="inlineStr">
        <is>
          <t>SUR</t>
        </is>
      </c>
      <c r="Z323" s="127" t="n">
        <v>1</v>
      </c>
      <c r="AA323" s="169" t="n"/>
      <c r="AB323" s="127" t="n"/>
      <c r="AC323" s="76">
        <f>CONCATENATE(S324," ",T324,U324," ",V324," ",W324," ",X324," ",Y324," ",Z324," ",AA324," ",AB324)</f>
        <v/>
      </c>
      <c r="AD323" s="82" t="n"/>
      <c r="AE323" s="82" t="n"/>
      <c r="AF323" s="82" t="n"/>
      <c r="AG323" s="82" t="n"/>
      <c r="AH323" s="82" t="inlineStr">
        <is>
          <t>AIRE</t>
        </is>
      </c>
      <c r="AI323" s="82" t="inlineStr">
        <is>
          <t>Afectaciones por emisiones atmosféricas</t>
        </is>
      </c>
      <c r="AJ323" s="96" t="inlineStr">
        <is>
          <t>El Dorado</t>
        </is>
      </c>
      <c r="AK323" s="201">
        <f>VLOOKUP(AJ324,Hoja5!$H$1:$I$46,2,FALSE)</f>
        <v/>
      </c>
      <c r="AL323" s="110" t="n">
        <v>46119</v>
      </c>
      <c r="AM323" s="92" t="n">
        <v>46134</v>
      </c>
      <c r="AN323" s="101">
        <f>+AM324-AL324</f>
        <v/>
      </c>
      <c r="AO323" s="92" t="n">
        <v>46153</v>
      </c>
      <c r="AP323" s="101" t="inlineStr">
        <is>
          <t xml:space="preserve">Auto de inicio </t>
        </is>
      </c>
      <c r="AQ323" s="101" t="inlineStr">
        <is>
          <t>Alexandra Uribe Alzate</t>
        </is>
      </c>
      <c r="AR323" s="227" t="n"/>
      <c r="AS323" s="119" t="inlineStr">
        <is>
          <t>Alexandra Uribe Alzate</t>
        </is>
      </c>
      <c r="AT323" s="124" t="inlineStr">
        <is>
          <t>Audiencia</t>
        </is>
      </c>
      <c r="AU323" s="101" t="inlineStr">
        <is>
          <t>Alexandra Uribe Alzate</t>
        </is>
      </c>
      <c r="AV323" s="82" t="n"/>
      <c r="AW323" s="102">
        <f>IF(OR(AND(TODAY()-AL324&lt;10,AV324="PQRS"),AND(TODAY()-AO324&lt;90,AV324="Persuasivo")),1,IF(AND(10&lt;=TODAY()-AL324,TODAY()-AL324&lt;15,AV324="PQRS"),2,IF(OR(AND(15&lt;=TODAY()-AL324,AV324="PQRS"),AND(90&lt;=TODAY()-AO324,AV324="Persuasivo")),3,"")))</f>
        <v/>
      </c>
      <c r="AX323" s="96" t="inlineStr">
        <is>
          <t>audiencia 14 mayo 2 de la tarde</t>
        </is>
      </c>
      <c r="AY323" s="239">
        <f>IF(AU324=BA324,AY324,AY324&amp;" → "&amp;TEXT(AZ324,"dd/mm/aaaa")&amp;".- "&amp;AU324)</f>
        <v/>
      </c>
      <c r="AZ323" s="237">
        <f>IF(AU324=BA324,AZ324,NOW())</f>
        <v/>
      </c>
      <c r="BA323" s="242">
        <f>IF(AU324=BA324,BA324,AU324)</f>
        <v/>
      </c>
      <c r="BB323" s="245">
        <f>IF(AT324=BD324,BB324,BB324&amp;" → "&amp;TEXT(BC324,"dd/mm/aaaa")&amp;".- "&amp;AT324)</f>
        <v/>
      </c>
      <c r="BC323" s="247">
        <f>IF(AX324=BD324,BC324,NOW())</f>
        <v/>
      </c>
      <c r="BD323" s="246">
        <f>IF(AT324=BD324,BD324,AT324)</f>
        <v/>
      </c>
    </row>
    <row r="324">
      <c r="A324" s="82" t="inlineStr">
        <is>
          <t>0324-2026</t>
        </is>
      </c>
      <c r="B324" s="99" t="inlineStr">
        <is>
          <t>3302-9956-9726</t>
        </is>
      </c>
      <c r="C324" s="124" t="inlineStr">
        <is>
          <t xml:space="preserve">Abelardo Yepes </t>
        </is>
      </c>
      <c r="D324" s="82" t="inlineStr">
        <is>
          <t>CL</t>
        </is>
      </c>
      <c r="E324" s="82" t="n">
        <v>27</v>
      </c>
      <c r="F324" s="82" t="n"/>
      <c r="G324" s="82" t="n"/>
      <c r="H324" s="82" t="n">
        <v>23</v>
      </c>
      <c r="I324" s="82" t="n"/>
      <c r="J324" s="82" t="inlineStr">
        <is>
          <t>SUR</t>
        </is>
      </c>
      <c r="K324" s="82" t="n">
        <v>145</v>
      </c>
      <c r="L324" s="82" t="n"/>
      <c r="M324" s="82" t="inlineStr">
        <is>
          <t>Urbanización venetto</t>
        </is>
      </c>
      <c r="N324" s="76">
        <f>CONCATENATE(D325," ",E325," ",F325," ",G325," ",H325," ",I325, " ",J325, " ",K325," ",L325," ",M325)</f>
        <v/>
      </c>
      <c r="O324" s="82" t="n">
        <v>1039466097</v>
      </c>
      <c r="P324" s="82" t="n"/>
      <c r="Q324" s="82" t="n"/>
      <c r="R324" s="82" t="inlineStr">
        <is>
          <t>EPM</t>
        </is>
      </c>
      <c r="S324" s="82" t="inlineStr">
        <is>
          <t>CL</t>
        </is>
      </c>
      <c r="T324" s="82" t="n">
        <v>27</v>
      </c>
      <c r="U324" s="82" t="n"/>
      <c r="V324" s="82" t="n"/>
      <c r="W324" s="82" t="n">
        <v>23</v>
      </c>
      <c r="X324" s="82" t="n"/>
      <c r="Y324" s="82" t="inlineStr">
        <is>
          <t>SUR</t>
        </is>
      </c>
      <c r="Z324" s="82" t="n">
        <v>145</v>
      </c>
      <c r="AA324" s="82" t="n"/>
      <c r="AB324" s="82" t="inlineStr">
        <is>
          <t>Urbanización venetto</t>
        </is>
      </c>
      <c r="AC324" s="76">
        <f>CONCATENATE(S325," ",T325," ",U325," ",V325," ",W325," ",X325, " ",Y325, " ",Z325," ",AA325," ",AB325)</f>
        <v/>
      </c>
      <c r="AD324" s="82" t="n"/>
      <c r="AE324" s="82" t="n"/>
      <c r="AF324" s="82" t="n"/>
      <c r="AG324" s="82" t="n"/>
      <c r="AH324" s="82" t="inlineStr">
        <is>
          <t>HÍDRICO</t>
        </is>
      </c>
      <c r="AI324" s="82" t="inlineStr">
        <is>
          <t>Descarga inadecuada de aguas residuales o sin cumplimiento de requisitos</t>
        </is>
      </c>
      <c r="AJ324" s="96" t="inlineStr">
        <is>
          <t>El Esmeraldal</t>
        </is>
      </c>
      <c r="AK324" s="201">
        <f>VLOOKUP(AJ325,Hoja5!$H$1:$I$46,2,FALSE)</f>
        <v/>
      </c>
      <c r="AL324" s="110" t="n">
        <v>46125</v>
      </c>
      <c r="AM324" s="92" t="n">
        <v>46107</v>
      </c>
      <c r="AN324" s="101">
        <f>+AM325-AL325</f>
        <v/>
      </c>
      <c r="AO324" s="92" t="n">
        <v>46138</v>
      </c>
      <c r="AP324" s="101" t="inlineStr">
        <is>
          <t>Visitas patrulleros</t>
        </is>
      </c>
      <c r="AQ324" s="101" t="inlineStr">
        <is>
          <t>Olver Puerta Garcia</t>
        </is>
      </c>
      <c r="AR324" s="227" t="n"/>
      <c r="AS324" s="119" t="n"/>
      <c r="AT324" s="124" t="inlineStr">
        <is>
          <t>Archivado</t>
        </is>
      </c>
      <c r="AU324" s="101" t="inlineStr">
        <is>
          <t>Jenifer Zapata Castro</t>
        </is>
      </c>
      <c r="AV324" s="82" t="n"/>
      <c r="AW324" s="102">
        <f>IF(OR(AND(TODAY()-AL325&lt;10,AV325="PQRS"),AND(TODAY()-AO325&lt;90,AV325="Persuasivo")),1,IF(AND(10&lt;=TODAY()-AL325,TODAY()-AL325&lt;15,AV325="PQRS"),2,IF(OR(AND(15&lt;=TODAY()-AL325,AV325="PQRS"),AND(90&lt;=TODAY()-AO325,AV325="Persuasivo")),3,"")))</f>
        <v/>
      </c>
      <c r="AX324" s="96" t="n"/>
      <c r="AY324" s="239">
        <f>IF(AU325=BA325,AY325,AY325&amp;" → "&amp;TEXT(AZ325,"dd/mm/aaaa")&amp;".- "&amp;AU325)</f>
        <v/>
      </c>
      <c r="AZ324" s="237">
        <f>IF(AU325=BA325,AZ325,NOW())</f>
        <v/>
      </c>
      <c r="BA324" s="242">
        <f>IF(AU325=BA325,BA325,AU325)</f>
        <v/>
      </c>
      <c r="BB324" s="245">
        <f>IF(AT325=BD325,BB325,BB325&amp;" → "&amp;TEXT(BC325,"dd/mm/aaaa")&amp;".- "&amp;AT325)</f>
        <v/>
      </c>
      <c r="BC324" s="247">
        <f>IF(AX325=BD325,BC325,NOW())</f>
        <v/>
      </c>
      <c r="BD324" s="246">
        <f>IF(AT325=BD325,BD325,AT325)</f>
        <v/>
      </c>
    </row>
    <row r="325">
      <c r="A325" s="82" t="inlineStr">
        <is>
          <t>0325-2026</t>
        </is>
      </c>
      <c r="B325" s="99" t="n">
        <v>17974</v>
      </c>
      <c r="C325" s="105" t="inlineStr">
        <is>
          <t>Comunidad</t>
        </is>
      </c>
      <c r="D325" s="82" t="n"/>
      <c r="E325" s="82" t="n"/>
      <c r="F325" s="82" t="n"/>
      <c r="G325" s="82" t="n"/>
      <c r="H325" s="82" t="n"/>
      <c r="I325" s="82" t="n"/>
      <c r="J325" s="82" t="n"/>
      <c r="K325" s="82" t="n"/>
      <c r="L325" s="82" t="n"/>
      <c r="M325" s="82" t="n"/>
      <c r="N325" s="76">
        <f>CONCATENATE(D326," ",E326," ",F326," ",G326," ",H326," ",I326, " ",J326, " ",K326," ",L326," ",M326)</f>
        <v/>
      </c>
      <c r="O325" s="82" t="n"/>
      <c r="P325" s="82" t="n"/>
      <c r="Q325" s="82" t="n"/>
      <c r="R325" s="82" t="inlineStr">
        <is>
          <t>Flor alba</t>
        </is>
      </c>
      <c r="S325" s="126" t="inlineStr">
        <is>
          <t>KR</t>
        </is>
      </c>
      <c r="T325" s="127" t="n">
        <v>45</v>
      </c>
      <c r="U325" s="127" t="n"/>
      <c r="V325" s="127" t="n"/>
      <c r="W325" s="127" t="n">
        <v>35</v>
      </c>
      <c r="X325" s="127" t="n"/>
      <c r="Y325" s="127" t="inlineStr">
        <is>
          <t>SUR</t>
        </is>
      </c>
      <c r="Z325" s="127" t="n">
        <v>4</v>
      </c>
      <c r="AA325" s="127" t="n">
        <v>6</v>
      </c>
      <c r="AB325" s="127" t="n"/>
      <c r="AC325" s="76">
        <f>CONCATENATE(S326," ",T326,U326," ",V326," ",W326," ",X326," ",Y326," ",Z326," ",AA326," ",AB326)</f>
        <v/>
      </c>
      <c r="AD325" s="82" t="n"/>
      <c r="AE325" s="82" t="n"/>
      <c r="AF325" s="82" t="n"/>
      <c r="AG325" s="82" t="n"/>
      <c r="AH325" s="82" t="inlineStr">
        <is>
          <t>FLORA</t>
        </is>
      </c>
      <c r="AI325" s="82" t="inlineStr">
        <is>
          <t xml:space="preserve">Aprovechamiento forestal sin permisos </t>
        </is>
      </c>
      <c r="AJ325" s="96" t="inlineStr">
        <is>
          <t>San Marcos</t>
        </is>
      </c>
      <c r="AK325" s="201">
        <f>VLOOKUP(AJ326,Hoja5!$H$1:$I$46,2,FALSE)</f>
        <v/>
      </c>
      <c r="AL325" s="110" t="n">
        <v>46098</v>
      </c>
      <c r="AM325" s="110" t="n">
        <v>46091</v>
      </c>
      <c r="AN325" s="101">
        <f>+AM326-AL326</f>
        <v/>
      </c>
      <c r="AO325" s="100" t="n">
        <v>46121</v>
      </c>
      <c r="AP325" s="101" t="inlineStr">
        <is>
          <t>Informe técnico</t>
        </is>
      </c>
      <c r="AQ325" s="101" t="inlineStr">
        <is>
          <t>Laura Bautista Barroso</t>
        </is>
      </c>
      <c r="AR325" s="227" t="n"/>
      <c r="AS325" s="119" t="inlineStr">
        <is>
          <t>Alexandra Uribe Alzate</t>
        </is>
      </c>
      <c r="AT325" s="124" t="inlineStr">
        <is>
          <t xml:space="preserve">Auto de inicio </t>
        </is>
      </c>
      <c r="AU325" s="101" t="inlineStr">
        <is>
          <t>Alexandra Uribe Alzate</t>
        </is>
      </c>
      <c r="AV325" s="82" t="n"/>
      <c r="AW325" s="102">
        <f>IF(OR(AND(TODAY()-AL326&lt;10,AV326="PQRS"),AND(TODAY()-AO326&lt;90,AV326="Persuasivo")),1,IF(AND(10&lt;=TODAY()-AL326,TODAY()-AL326&lt;15,AV326="PQRS"),2,IF(OR(AND(15&lt;=TODAY()-AL326,AV326="PQRS"),AND(90&lt;=TODAY()-AO326,AV326="Persuasivo")),3,"")))</f>
        <v/>
      </c>
      <c r="AX325" s="96" t="n"/>
      <c r="AY325" s="239">
        <f>IF(AU326=BA326,AY326,AY326&amp;" → "&amp;TEXT(AZ326,"dd/mm/aaaa")&amp;".- "&amp;AU326)</f>
        <v/>
      </c>
      <c r="AZ325" s="237">
        <f>IF(AU326=BA326,AZ326,NOW())</f>
        <v/>
      </c>
      <c r="BA325" s="242">
        <f>IF(AU326=BA326,BA326,AU326)</f>
        <v/>
      </c>
      <c r="BB325" s="245">
        <f>IF(AT326=BD326,BB326,BB326&amp;" → "&amp;TEXT(BC326,"dd/mm/aaaa")&amp;".- "&amp;AT326)</f>
        <v/>
      </c>
      <c r="BC325" s="247">
        <f>IF(AX326=BD326,BC326,NOW())</f>
        <v/>
      </c>
      <c r="BD325" s="246">
        <f>IF(AT326=BD326,BD326,AT326)</f>
        <v/>
      </c>
    </row>
    <row r="326">
      <c r="A326" s="82" t="inlineStr">
        <is>
          <t>0326-2026</t>
        </is>
      </c>
      <c r="B326" s="99" t="n">
        <v>22456</v>
      </c>
      <c r="C326" s="124" t="inlineStr">
        <is>
          <t>Anonimo</t>
        </is>
      </c>
      <c r="D326" s="82" t="n"/>
      <c r="E326" s="82" t="n"/>
      <c r="F326" s="82" t="n"/>
      <c r="G326" s="82" t="n"/>
      <c r="H326" s="82" t="n"/>
      <c r="I326" s="82" t="n"/>
      <c r="J326" s="82" t="n"/>
      <c r="K326" s="82" t="n"/>
      <c r="L326" s="82" t="n"/>
      <c r="M326" s="82" t="n"/>
      <c r="N326" s="76">
        <f>CONCATENATE(D327," ",E327," ",F327," ",G327," ",H327," ",I327, " ",J327, " ",K327," ",L327," ",M327)</f>
        <v/>
      </c>
      <c r="O326" s="82" t="n"/>
      <c r="P326" s="82" t="n"/>
      <c r="Q326" s="82" t="n"/>
      <c r="R326" s="82" t="inlineStr">
        <is>
          <t>Por determinar</t>
        </is>
      </c>
      <c r="S326" s="126" t="inlineStr">
        <is>
          <t>CL</t>
        </is>
      </c>
      <c r="T326" s="127" t="n">
        <v>27</v>
      </c>
      <c r="U326" s="127" t="inlineStr">
        <is>
          <t>B</t>
        </is>
      </c>
      <c r="V326" s="127" t="inlineStr">
        <is>
          <t>SUR</t>
        </is>
      </c>
      <c r="W326" s="127" t="n">
        <v>27</v>
      </c>
      <c r="X326" s="127" t="inlineStr">
        <is>
          <t>B</t>
        </is>
      </c>
      <c r="Y326" s="127" t="n"/>
      <c r="Z326" s="127" t="n">
        <v>4</v>
      </c>
      <c r="AA326" s="127" t="n"/>
      <c r="AB326" s="127" t="n">
        <v>166</v>
      </c>
      <c r="AC326" s="76">
        <f>CONCATENATE(S327," ",T327,U327," ",V327," ",W327," ",X327," ",Y327," ",Z327," ",AA327," ",AB327)</f>
        <v/>
      </c>
      <c r="AD326" s="82" t="n"/>
      <c r="AE326" s="82" t="n"/>
      <c r="AF326" s="82" t="n"/>
      <c r="AG326" s="82" t="n"/>
      <c r="AH326" s="82" t="inlineStr">
        <is>
          <t>HÍDRICO</t>
        </is>
      </c>
      <c r="AI326" s="82" t="inlineStr">
        <is>
          <t>Descarga inadecuada de aguas residuales o sin cumplimiento de requisitos</t>
        </is>
      </c>
      <c r="AJ326" s="96" t="inlineStr">
        <is>
          <t>El Esmeraldal</t>
        </is>
      </c>
      <c r="AK326" s="201">
        <f>VLOOKUP(AJ327,Hoja5!$H$1:$I$46,2,FALSE)</f>
        <v/>
      </c>
      <c r="AL326" s="110" t="n">
        <v>46121</v>
      </c>
      <c r="AM326" s="110" t="n">
        <v>46120</v>
      </c>
      <c r="AN326" s="101">
        <f>+AM327-AL327</f>
        <v/>
      </c>
      <c r="AO326" s="100" t="n">
        <v>46126</v>
      </c>
      <c r="AP326" s="101" t="inlineStr">
        <is>
          <t>Auto de archivo</t>
        </is>
      </c>
      <c r="AQ326" s="101" t="inlineStr">
        <is>
          <t>Juan Carlos Sánchez Vargas</t>
        </is>
      </c>
      <c r="AR326" s="227" t="n"/>
      <c r="AS326" s="119" t="n"/>
      <c r="AT326" s="124" t="inlineStr">
        <is>
          <t>Archivado</t>
        </is>
      </c>
      <c r="AU326" s="276" t="inlineStr">
        <is>
          <t>Jenifer Zapata Castro</t>
        </is>
      </c>
      <c r="AV326" s="82" t="n"/>
      <c r="AW326" s="102">
        <f>IF(OR(AND(TODAY()-AL327&lt;10,AV327="PQRS"),AND(TODAY()-AO327&lt;90,AV327="Persuasivo")),1,IF(AND(10&lt;=TODAY()-AL327,TODAY()-AL327&lt;15,AV327="PQRS"),2,IF(OR(AND(15&lt;=TODAY()-AL327,AV327="PQRS"),AND(90&lt;=TODAY()-AO327,AV327="Persuasivo")),3,"")))</f>
        <v/>
      </c>
      <c r="AX326" s="96" t="n"/>
      <c r="AY326" s="239">
        <f>IF(AU327=BA327,AY327,AY327&amp;" → "&amp;TEXT(AZ327,"dd/mm/aaaa")&amp;".- "&amp;AU327)</f>
        <v/>
      </c>
      <c r="AZ326" s="237">
        <f>IF(AU327=BA327,AZ327,NOW())</f>
        <v/>
      </c>
      <c r="BA326" s="242">
        <f>IF(AU327=BA327,BA327,AU327)</f>
        <v/>
      </c>
      <c r="BB326" s="245">
        <f>IF(AT327=BD327,BB327,BB327&amp;" → "&amp;TEXT(BC327,"dd/mm/aaaa")&amp;".- "&amp;AT327)</f>
        <v/>
      </c>
      <c r="BC326" s="247">
        <f>IF(AX327=BD327,BC327,NOW())</f>
        <v/>
      </c>
      <c r="BD326" s="246">
        <f>IF(AT327=BD327,BD327,AT327)</f>
        <v/>
      </c>
    </row>
    <row r="327">
      <c r="A327" s="82" t="inlineStr">
        <is>
          <t>0327-2026</t>
        </is>
      </c>
      <c r="B327" s="99" t="n">
        <v>22455</v>
      </c>
      <c r="C327" s="124" t="inlineStr">
        <is>
          <t xml:space="preserve">Olga Lucia </t>
        </is>
      </c>
      <c r="D327" s="82" t="n"/>
      <c r="E327" s="82" t="inlineStr">
        <is>
          <t>sector el roble finca 21</t>
        </is>
      </c>
      <c r="F327" s="82" t="n"/>
      <c r="G327" s="82" t="n"/>
      <c r="H327" s="82" t="n"/>
      <c r="I327" s="82" t="n"/>
      <c r="J327" s="82" t="n"/>
      <c r="K327" s="82" t="n"/>
      <c r="L327" s="82" t="n"/>
      <c r="M327" s="82" t="n"/>
      <c r="N327" s="76">
        <f>CONCATENATE(D328," ",E328," ",F328," ",G328," ",H328," ",I328, " ",J328, " ",K328," ",L328," ",M328)</f>
        <v/>
      </c>
      <c r="O327" s="82" t="n"/>
      <c r="P327" s="82" t="n">
        <v>3172381515</v>
      </c>
      <c r="Q327" s="82" t="n"/>
      <c r="R327" s="82" t="inlineStr">
        <is>
          <t>Marcelo Cardona</t>
        </is>
      </c>
      <c r="S327" s="126" t="n"/>
      <c r="T327" s="127" t="inlineStr">
        <is>
          <t>sector el roble finca 15</t>
        </is>
      </c>
      <c r="U327" s="127" t="n"/>
      <c r="V327" s="127" t="n"/>
      <c r="W327" s="127" t="n"/>
      <c r="X327" s="127" t="n"/>
      <c r="Y327" s="127" t="n"/>
      <c r="Z327" s="127" t="n"/>
      <c r="AA327" s="127" t="n"/>
      <c r="AB327" s="127" t="n"/>
      <c r="AC327" s="76">
        <f>CONCATENATE(S328," ",T328,U328," ",V328," ",W328," ",X328," ",Y328," ",Z328," ",AA328," ",AB328)</f>
        <v/>
      </c>
      <c r="AD327" s="82" t="n"/>
      <c r="AE327" s="82" t="n"/>
      <c r="AF327" s="82" t="n"/>
      <c r="AG327" s="82" t="n"/>
      <c r="AH327" s="82" t="inlineStr">
        <is>
          <t>HÍDRICO</t>
        </is>
      </c>
      <c r="AI327" s="82" t="inlineStr">
        <is>
          <t>Manejo inadecuado de aguas lluvias o escorrentia</t>
        </is>
      </c>
      <c r="AJ327" s="96" t="inlineStr">
        <is>
          <t>El Vallano</t>
        </is>
      </c>
      <c r="AK327" s="201">
        <f>VLOOKUP(AJ328,Hoja5!$H$1:$I$46,2,FALSE)</f>
        <v/>
      </c>
      <c r="AL327" s="110" t="n">
        <v>46121</v>
      </c>
      <c r="AM327" s="110" t="n">
        <v>46120</v>
      </c>
      <c r="AN327" s="101">
        <f>+AM328-AL328</f>
        <v/>
      </c>
      <c r="AO327" s="100" t="n">
        <v>46134</v>
      </c>
      <c r="AP327" s="101" t="inlineStr">
        <is>
          <t>Verificación</t>
        </is>
      </c>
      <c r="AQ327" s="101" t="inlineStr">
        <is>
          <t>Olver Puerta Garcia</t>
        </is>
      </c>
      <c r="AR327" s="227" t="n"/>
      <c r="AS327" s="119" t="n"/>
      <c r="AT327" s="124" t="inlineStr">
        <is>
          <t>Archivado</t>
        </is>
      </c>
      <c r="AU327" s="101" t="inlineStr">
        <is>
          <t>Jenifer Zapata Castro</t>
        </is>
      </c>
      <c r="AV327" s="82" t="n"/>
      <c r="AW327" s="102">
        <f>IF(OR(AND(TODAY()-AL328&lt;10,AV328="PQRS"),AND(TODAY()-AO328&lt;90,AV328="Persuasivo")),1,IF(AND(10&lt;=TODAY()-AL328,TODAY()-AL328&lt;15,AV328="PQRS"),2,IF(OR(AND(15&lt;=TODAY()-AL328,AV328="PQRS"),AND(90&lt;=TODAY()-AO328,AV328="Persuasivo")),3,"")))</f>
        <v/>
      </c>
      <c r="AX327" s="96" t="n"/>
      <c r="AY327" s="239">
        <f>IF(AU328=BA328,AY328,AY328&amp;" → "&amp;TEXT(AZ328,"dd/mm/aaaa")&amp;".- "&amp;AU328)</f>
        <v/>
      </c>
      <c r="AZ327" s="237">
        <f>IF(AU328=BA328,AZ328,NOW())</f>
        <v/>
      </c>
      <c r="BA327" s="242">
        <f>IF(AU328=BA328,BA328,AU328)</f>
        <v/>
      </c>
      <c r="BB327" s="245">
        <f>IF(AT328=BD328,BB328,BB328&amp;" → "&amp;TEXT(BC328,"dd/mm/aaaa")&amp;".- "&amp;AT328)</f>
        <v/>
      </c>
      <c r="BC327" s="247">
        <f>IF(AX328=BD328,BC328,NOW())</f>
        <v/>
      </c>
      <c r="BD327" s="246">
        <f>IF(AT328=BD328,BD328,AT328)</f>
        <v/>
      </c>
    </row>
    <row r="328">
      <c r="A328" s="82" t="inlineStr">
        <is>
          <t>0328-2026</t>
        </is>
      </c>
      <c r="B328" s="99" t="n">
        <v>22565</v>
      </c>
      <c r="C328" s="124" t="inlineStr">
        <is>
          <t>Comunidad</t>
        </is>
      </c>
      <c r="D328" s="82" t="n"/>
      <c r="E328" s="82" t="n"/>
      <c r="F328" s="82" t="n"/>
      <c r="G328" s="82" t="n"/>
      <c r="H328" s="82" t="n"/>
      <c r="I328" s="82" t="n"/>
      <c r="J328" s="82" t="n"/>
      <c r="K328" s="82" t="n"/>
      <c r="L328" s="82" t="n"/>
      <c r="M328" s="82" t="n"/>
      <c r="N328" s="76" t="n"/>
      <c r="O328" s="82" t="n"/>
      <c r="P328" s="82" t="n"/>
      <c r="Q328" s="82" t="n"/>
      <c r="R328" s="82" t="inlineStr">
        <is>
          <t>Edwin Administrador</t>
        </is>
      </c>
      <c r="S328" s="126" t="inlineStr">
        <is>
          <t>CL</t>
        </is>
      </c>
      <c r="T328" s="127" t="n">
        <v>48</v>
      </c>
      <c r="U328" s="127" t="inlineStr">
        <is>
          <t>D</t>
        </is>
      </c>
      <c r="V328" s="127" t="inlineStr">
        <is>
          <t>SUR</t>
        </is>
      </c>
      <c r="W328" s="127" t="n">
        <v>42</v>
      </c>
      <c r="X328" s="127" t="inlineStr">
        <is>
          <t>BB</t>
        </is>
      </c>
      <c r="Y328" s="127" t="n"/>
      <c r="Z328" s="127" t="n">
        <v>16</v>
      </c>
      <c r="AA328" s="127" t="n">
        <v>4.5</v>
      </c>
      <c r="AB328" s="127" t="n">
        <v>203</v>
      </c>
      <c r="AC328" s="76">
        <f>CONCATENATE(S329," ",T329,U329," ",V329," ",W329," ",X329," ",Y329," ",Z329," ",AA329," ",AB329)</f>
        <v/>
      </c>
      <c r="AD328" s="82" t="n"/>
      <c r="AE328" s="82" t="n"/>
      <c r="AF328" s="82" t="n"/>
      <c r="AG328" s="82" t="n"/>
      <c r="AH328" s="82" t="inlineStr">
        <is>
          <t>RESIDUOS SOLIDOS</t>
        </is>
      </c>
      <c r="AI328" s="82" t="inlineStr">
        <is>
          <t>Disposición inadecuada de residuos sólidos en horas, dias y lugares no autorizados</t>
        </is>
      </c>
      <c r="AJ328" s="96" t="inlineStr">
        <is>
          <t>El Trianón</t>
        </is>
      </c>
      <c r="AK328" s="201">
        <f>VLOOKUP(AJ329,Hoja5!$H$1:$I$46,2,FALSE)</f>
        <v/>
      </c>
      <c r="AL328" s="92" t="n">
        <v>46121</v>
      </c>
      <c r="AM328" s="110" t="n">
        <v>46127</v>
      </c>
      <c r="AN328" s="101">
        <f>+AM329-AL329</f>
        <v/>
      </c>
      <c r="AO328" s="110" t="n">
        <v>46155</v>
      </c>
      <c r="AP328" s="101" t="inlineStr">
        <is>
          <t>Auto de archivo</t>
        </is>
      </c>
      <c r="AQ328" s="101" t="inlineStr">
        <is>
          <t>Juan Carlos Sánchez Vargas</t>
        </is>
      </c>
      <c r="AR328" s="227" t="n"/>
      <c r="AS328" s="119" t="n"/>
      <c r="AT328" s="124" t="inlineStr">
        <is>
          <t>Archivado</t>
        </is>
      </c>
      <c r="AU328" s="94" t="inlineStr">
        <is>
          <t>Juan Carlos Sánchez Vargas</t>
        </is>
      </c>
      <c r="AV328" s="82" t="n"/>
      <c r="AW328" s="102">
        <f>IF(OR(AND(TODAY()-AL329&lt;10,AV329="PQRS"),AND(TODAY()-AO329&lt;90,AV329="Persuasivo")),1,IF(AND(10&lt;=TODAY()-AL329,TODAY()-AL329&lt;15,AV329="PQRS"),2,IF(OR(AND(15&lt;=TODAY()-AL329,AV329="PQRS"),AND(90&lt;=TODAY()-AO329,AV329="Persuasivo")),3,"")))</f>
        <v/>
      </c>
      <c r="AX328" s="96" t="n"/>
      <c r="AY328" s="239">
        <f>IF(AU329=BA329,AY329,AY329&amp;" → "&amp;TEXT(AZ329,"dd/mm/aaaa")&amp;".- "&amp;AU329)</f>
        <v/>
      </c>
      <c r="AZ328" s="237">
        <f>IF(AU329=BA329,AZ329,NOW())</f>
        <v/>
      </c>
      <c r="BA328" s="242">
        <f>IF(AU329=BA329,BA329,AU329)</f>
        <v/>
      </c>
      <c r="BB328" s="245">
        <f>IF(AT329=BD329,BB329,BB329&amp;" → "&amp;TEXT(BC329,"dd/mm/aaaa")&amp;".- "&amp;AT329)</f>
        <v/>
      </c>
      <c r="BC328" s="247">
        <f>IF(AX329=BD329,BC329,NOW())</f>
        <v/>
      </c>
      <c r="BD328" s="246">
        <f>IF(AT329=BD329,BD329,AT329)</f>
        <v/>
      </c>
    </row>
    <row r="329">
      <c r="A329" s="82" t="inlineStr">
        <is>
          <t>0329-2026</t>
        </is>
      </c>
      <c r="B329" s="99" t="n">
        <v>22713</v>
      </c>
      <c r="C329" s="124" t="inlineStr">
        <is>
          <t>Juan Felipe Sanchez Rua</t>
        </is>
      </c>
      <c r="D329" s="82" t="inlineStr">
        <is>
          <t>CL</t>
        </is>
      </c>
      <c r="E329" s="82" t="n">
        <v>39</v>
      </c>
      <c r="F329" s="82" t="inlineStr">
        <is>
          <t>D</t>
        </is>
      </c>
      <c r="G329" s="82" t="inlineStr">
        <is>
          <t>SUR</t>
        </is>
      </c>
      <c r="H329" s="82" t="n">
        <v>24</v>
      </c>
      <c r="I329" s="82" t="inlineStr">
        <is>
          <t>D</t>
        </is>
      </c>
      <c r="J329" s="82" t="n"/>
      <c r="K329" s="82" t="n">
        <v>12</v>
      </c>
      <c r="L329" s="82" t="n"/>
      <c r="M329" s="94" t="n">
        <v>1002</v>
      </c>
      <c r="N329" s="76">
        <f>CONCATENATE(D330," ",E330," ",F330," ",G330," ",H330," ",I330, " ",J330, " ",K330," ",L330," ",M330)</f>
        <v/>
      </c>
      <c r="O329" s="82" t="n">
        <v>855785</v>
      </c>
      <c r="P329" s="82" t="n">
        <v>3216473535</v>
      </c>
      <c r="Q329" s="82" t="n"/>
      <c r="R329" s="82" t="inlineStr">
        <is>
          <t>Hector Gallego</t>
        </is>
      </c>
      <c r="S329" s="126" t="n"/>
      <c r="T329" s="127" t="n"/>
      <c r="U329" s="127" t="n"/>
      <c r="V329" s="127" t="n"/>
      <c r="W329" s="127" t="n"/>
      <c r="X329" s="127" t="n"/>
      <c r="Y329" s="127" t="n"/>
      <c r="Z329" s="127" t="n"/>
      <c r="AA329" s="127" t="n"/>
      <c r="AB329" s="127" t="n"/>
      <c r="AC329" s="76">
        <f>CONCATENATE(S330," ",T330,U330," ",V330," ",W330," ",X330," ",Y330," ",Z330," ",AA330," ",AB330)</f>
        <v/>
      </c>
      <c r="AD329" s="82" t="n">
        <v>79118630</v>
      </c>
      <c r="AE329" s="82" t="n"/>
      <c r="AF329" s="82" t="n"/>
      <c r="AG329" s="82" t="n"/>
      <c r="AH329" s="82" t="inlineStr">
        <is>
          <t>FAUNA DOMÉSTICA</t>
        </is>
      </c>
      <c r="AI329" s="82" t="inlineStr">
        <is>
          <t>Ataque de animales de compañía a otros animales o personas</t>
        </is>
      </c>
      <c r="AJ329" s="96" t="inlineStr">
        <is>
          <t>El Chingui</t>
        </is>
      </c>
      <c r="AK329" s="201">
        <f>VLOOKUP(AJ330,Hoja5!$H$1:$I$46,2,FALSE)</f>
        <v/>
      </c>
      <c r="AL329" s="92" t="n">
        <v>46121</v>
      </c>
      <c r="AM329" s="92" t="n"/>
      <c r="AN329" s="101">
        <f>+AM330-AL330</f>
        <v/>
      </c>
      <c r="AO329" s="100" t="n"/>
      <c r="AP329" s="101" t="n"/>
      <c r="AQ329" s="101" t="inlineStr">
        <is>
          <t>Juan  Muñoz Guerra</t>
        </is>
      </c>
      <c r="AR329" s="227" t="n"/>
      <c r="AS329" s="119" t="inlineStr">
        <is>
          <t>Juan  Muñoz Guerra</t>
        </is>
      </c>
      <c r="AT329" s="124" t="inlineStr">
        <is>
          <t xml:space="preserve">Auto de inicio </t>
        </is>
      </c>
      <c r="AU329" s="101" t="inlineStr">
        <is>
          <t>Juan  Muñoz Guerra</t>
        </is>
      </c>
      <c r="AV329" s="82" t="n"/>
      <c r="AW329" s="102">
        <f>IF(OR(AND(TODAY()-AL330&lt;10,AV330="PQRS"),AND(TODAY()-AO330&lt;90,AV330="Persuasivo")),1,IF(AND(10&lt;=TODAY()-AL330,TODAY()-AL330&lt;15,AV330="PQRS"),2,IF(OR(AND(15&lt;=TODAY()-AL330,AV330="PQRS"),AND(90&lt;=TODAY()-AO330,AV330="Persuasivo")),3,"")))</f>
        <v/>
      </c>
      <c r="AX329" s="96" t="n"/>
      <c r="AY329" s="239">
        <f>IF(AU330=BA330,AY330,AY330&amp;" → "&amp;TEXT(AZ330,"dd/mm/aaaa")&amp;".- "&amp;AU330)</f>
        <v/>
      </c>
      <c r="AZ329" s="237">
        <f>IF(AU330=BA330,AZ330,NOW())</f>
        <v/>
      </c>
      <c r="BA329" s="242">
        <f>IF(AU330=BA330,BA330,AU330)</f>
        <v/>
      </c>
      <c r="BB329" s="245">
        <f>IF(AT330=BD330,BB330,BB330&amp;" → "&amp;TEXT(BC330,"dd/mm/aaaa")&amp;".- "&amp;AT330)</f>
        <v/>
      </c>
      <c r="BC329" s="247">
        <f>IF(AX330=BD330,BC330,NOW())</f>
        <v/>
      </c>
      <c r="BD329" s="246">
        <f>IF(AT330=BD330,BD330,AT330)</f>
        <v/>
      </c>
    </row>
    <row r="330">
      <c r="A330" s="82" t="inlineStr">
        <is>
          <t>0330-2026</t>
        </is>
      </c>
      <c r="B330" s="99" t="n">
        <v>22652</v>
      </c>
      <c r="C330" s="124" t="inlineStr">
        <is>
          <t>De oficio</t>
        </is>
      </c>
      <c r="D330" s="82" t="n"/>
      <c r="E330" s="82" t="n"/>
      <c r="F330" s="82" t="n"/>
      <c r="G330" s="82" t="n"/>
      <c r="H330" s="82" t="n"/>
      <c r="I330" s="82" t="n"/>
      <c r="J330" s="82" t="n"/>
      <c r="K330" s="82" t="n"/>
      <c r="L330" s="82" t="n"/>
      <c r="M330" s="82" t="n"/>
      <c r="N330" s="76">
        <f>CONCATENATE(D331," ",E331," ",F331," ",G331," ",H331," ",I331, " ",J331, " ",K331," ",L331," ",M331)</f>
        <v/>
      </c>
      <c r="O330" s="82" t="n"/>
      <c r="P330" s="82" t="n"/>
      <c r="Q330" s="82" t="n"/>
      <c r="R330" s="82" t="inlineStr">
        <is>
          <t>Clemencia Monsalve</t>
        </is>
      </c>
      <c r="S330" s="126" t="inlineStr">
        <is>
          <t>KR</t>
        </is>
      </c>
      <c r="T330" s="127" t="n">
        <v>32</v>
      </c>
      <c r="U330" s="127" t="n"/>
      <c r="V330" s="127" t="n"/>
      <c r="W330" s="127" t="n">
        <v>40</v>
      </c>
      <c r="X330" s="127" t="n"/>
      <c r="Y330" s="127" t="inlineStr">
        <is>
          <t>SUR</t>
        </is>
      </c>
      <c r="Z330" s="127" t="n">
        <v>91</v>
      </c>
      <c r="AA330" s="127" t="n"/>
      <c r="AB330" s="127" t="n"/>
      <c r="AC330" s="76">
        <f>CONCATENATE(S331," ",T331,U331," ",V331," ",W331," ",X331," ",Y331," ",Z331," ",AA331," ",AB331)</f>
        <v/>
      </c>
      <c r="AD330" s="82" t="n"/>
      <c r="AE330" s="82" t="n">
        <v>2709594</v>
      </c>
      <c r="AF330" s="82" t="n"/>
      <c r="AG330" s="82" t="n"/>
      <c r="AH330" s="82" t="inlineStr">
        <is>
          <t>HÍDRICO</t>
        </is>
      </c>
      <c r="AI330" s="82" t="inlineStr">
        <is>
          <t>Descarga inadecuada de aguas residuales o sin cumplimiento de requisitos</t>
        </is>
      </c>
      <c r="AJ330" s="96" t="inlineStr">
        <is>
          <t>San José</t>
        </is>
      </c>
      <c r="AK330" s="201">
        <f>VLOOKUP(AJ331,Hoja5!$H$1:$I$46,2,FALSE)</f>
        <v/>
      </c>
      <c r="AL330" s="92" t="n">
        <v>46121</v>
      </c>
      <c r="AM330" s="92" t="n">
        <v>46122</v>
      </c>
      <c r="AN330" s="101">
        <f>+AM331-AL331</f>
        <v/>
      </c>
      <c r="AO330" s="100" t="n">
        <v>46122</v>
      </c>
      <c r="AP330" s="101" t="inlineStr">
        <is>
          <t>Visitas patrulleros</t>
        </is>
      </c>
      <c r="AQ330" s="101" t="inlineStr">
        <is>
          <t>Laura Bautista Barroso</t>
        </is>
      </c>
      <c r="AR330" s="227" t="n"/>
      <c r="AS330" s="119" t="n"/>
      <c r="AT330" s="124" t="inlineStr">
        <is>
          <t>Verificación</t>
        </is>
      </c>
      <c r="AU330" s="154" t="inlineStr">
        <is>
          <t>Laura Bautista Barroso</t>
        </is>
      </c>
      <c r="AV330" s="82" t="n"/>
      <c r="AW330" s="102">
        <f>IF(OR(AND(TODAY()-AL331&lt;10,AV331="PQRS"),AND(TODAY()-AO331&lt;90,AV331="Persuasivo")),1,IF(AND(10&lt;=TODAY()-AL331,TODAY()-AL331&lt;15,AV331="PQRS"),2,IF(OR(AND(15&lt;=TODAY()-AL331,AV331="PQRS"),AND(90&lt;=TODAY()-AO331,AV331="Persuasivo")),3,"")))</f>
        <v/>
      </c>
      <c r="AX330" s="96" t="n"/>
      <c r="AY330" s="239">
        <f>IF(AU331=BA331,AY331,AY331&amp;" → "&amp;TEXT(AZ331,"dd/mm/aaaa")&amp;".- "&amp;AU331)</f>
        <v/>
      </c>
      <c r="AZ330" s="237">
        <f>IF(AU331=BA331,AZ331,NOW())</f>
        <v/>
      </c>
      <c r="BA330" s="242">
        <f>IF(AU331=BA331,BA331,AU331)</f>
        <v/>
      </c>
      <c r="BB330" s="245">
        <f>IF(AT331=BD331,BB331,BB331&amp;" → "&amp;TEXT(BC331,"dd/mm/aaaa")&amp;".- "&amp;AT331)</f>
        <v/>
      </c>
      <c r="BC330" s="247">
        <f>IF(AX331=BD331,BC331,NOW())</f>
        <v/>
      </c>
      <c r="BD330" s="246">
        <f>IF(AT331=BD331,BD331,AT331)</f>
        <v/>
      </c>
    </row>
    <row r="331">
      <c r="A331" s="82" t="inlineStr">
        <is>
          <t>0331-2026</t>
        </is>
      </c>
      <c r="B331" s="99" t="n">
        <v>22653</v>
      </c>
      <c r="C331" s="105" t="inlineStr">
        <is>
          <t>De oficio</t>
        </is>
      </c>
      <c r="D331" s="82" t="n"/>
      <c r="E331" s="82" t="n"/>
      <c r="F331" s="82" t="n"/>
      <c r="G331" s="82" t="n"/>
      <c r="H331" s="82" t="n"/>
      <c r="I331" s="82" t="n"/>
      <c r="J331" s="82" t="n"/>
      <c r="K331" s="82" t="n"/>
      <c r="L331" s="82" t="n"/>
      <c r="M331" s="82" t="n"/>
      <c r="N331" s="76">
        <f>CONCATENATE(D332," ",E332," ",F332," ",G332," ",H332," ",I332, " ",J332, " ",K332," ",L332," ",M332)</f>
        <v/>
      </c>
      <c r="O331" s="82" t="n"/>
      <c r="P331" s="82" t="n"/>
      <c r="Q331" s="82" t="n"/>
      <c r="R331" s="82" t="inlineStr">
        <is>
          <t>Fabiola Restrepo de Monsalve</t>
        </is>
      </c>
      <c r="S331" s="126" t="inlineStr">
        <is>
          <t>KR</t>
        </is>
      </c>
      <c r="T331" s="127" t="n">
        <v>32</v>
      </c>
      <c r="U331" s="127" t="n"/>
      <c r="V331" s="127" t="n"/>
      <c r="W331" s="127" t="n">
        <v>40</v>
      </c>
      <c r="X331" s="127" t="n"/>
      <c r="Y331" s="127" t="inlineStr">
        <is>
          <t>SUR</t>
        </is>
      </c>
      <c r="Z331" s="127" t="n">
        <v>97</v>
      </c>
      <c r="AA331" s="127" t="n"/>
      <c r="AB331" s="127" t="n"/>
      <c r="AC331" s="76">
        <f>CONCATENATE(S332," ",T332,U332," ",V332," ",W332," ",X332," ",Y332," ",Z332," ",AA332," ",AB332)</f>
        <v/>
      </c>
      <c r="AD331" s="82" t="n"/>
      <c r="AE331" s="82" t="n">
        <v>3313767</v>
      </c>
      <c r="AF331" s="82" t="n"/>
      <c r="AG331" s="82" t="n"/>
      <c r="AH331" s="82" t="inlineStr">
        <is>
          <t>HÍDRICO</t>
        </is>
      </c>
      <c r="AI331" s="82" t="inlineStr">
        <is>
          <t>Descarga inadecuada de aguas residuales o sin cumplimiento de requisitos</t>
        </is>
      </c>
      <c r="AJ331" s="96" t="inlineStr">
        <is>
          <t>San José</t>
        </is>
      </c>
      <c r="AK331" s="201">
        <f>VLOOKUP(AJ332,Hoja5!$H$1:$I$46,2,FALSE)</f>
        <v/>
      </c>
      <c r="AL331" s="92" t="n">
        <v>46121</v>
      </c>
      <c r="AM331" s="92" t="n">
        <v>46122</v>
      </c>
      <c r="AN331" s="101">
        <f>+AM332-AL332</f>
        <v/>
      </c>
      <c r="AO331" s="92" t="n">
        <v>46122</v>
      </c>
      <c r="AP331" s="101" t="inlineStr">
        <is>
          <t>Visitas patrulleros</t>
        </is>
      </c>
      <c r="AQ331" s="101" t="inlineStr">
        <is>
          <t>Laura Bautista Barroso</t>
        </is>
      </c>
      <c r="AR331" s="227" t="n"/>
      <c r="AS331" s="119" t="n"/>
      <c r="AT331" s="124" t="inlineStr">
        <is>
          <t>Verificación</t>
        </is>
      </c>
      <c r="AU331" s="101" t="inlineStr">
        <is>
          <t>Laura Bautista Barroso</t>
        </is>
      </c>
      <c r="AV331" s="82" t="n"/>
      <c r="AW331" s="102">
        <f>IF(OR(AND(TODAY()-AL332&lt;10,AV332="PQRS"),AND(TODAY()-AO332&lt;90,AV332="Persuasivo")),1,IF(AND(10&lt;=TODAY()-AL332,TODAY()-AL332&lt;15,AV332="PQRS"),2,IF(OR(AND(15&lt;=TODAY()-AL332,AV332="PQRS"),AND(90&lt;=TODAY()-AO332,AV332="Persuasivo")),3,"")))</f>
        <v/>
      </c>
      <c r="AX331" s="96" t="n"/>
      <c r="AY331" s="239">
        <f>IF(AU332=BA332,AY332,AY332&amp;" → "&amp;TEXT(AZ332,"dd/mm/aaaa")&amp;".- "&amp;AU332)</f>
        <v/>
      </c>
      <c r="AZ331" s="237">
        <f>IF(AU332=BA332,AZ332,NOW())</f>
        <v/>
      </c>
      <c r="BA331" s="242">
        <f>IF(AU332=BA332,BA332,AU332)</f>
        <v/>
      </c>
      <c r="BB331" s="245">
        <f>IF(AT332=BD332,BB332,BB332&amp;" → "&amp;TEXT(BC332,"dd/mm/aaaa")&amp;".- "&amp;AT332)</f>
        <v/>
      </c>
      <c r="BC331" s="247">
        <f>IF(AX332=BD332,BC332,NOW())</f>
        <v/>
      </c>
      <c r="BD331" s="246">
        <f>IF(AT332=BD332,BD332,AT332)</f>
        <v/>
      </c>
    </row>
    <row r="332">
      <c r="A332" s="82" t="inlineStr">
        <is>
          <t>0332-2026</t>
        </is>
      </c>
      <c r="B332" s="99" t="n">
        <v>22654</v>
      </c>
      <c r="C332" s="124" t="inlineStr">
        <is>
          <t>De oficio</t>
        </is>
      </c>
      <c r="D332" s="82" t="n"/>
      <c r="E332" s="82" t="n"/>
      <c r="F332" s="82" t="n"/>
      <c r="G332" s="82" t="n"/>
      <c r="H332" s="82" t="n"/>
      <c r="I332" s="82" t="n"/>
      <c r="J332" s="82" t="n"/>
      <c r="K332" s="82" t="n"/>
      <c r="L332" s="82" t="n"/>
      <c r="M332" s="82" t="n"/>
      <c r="N332" s="76">
        <f>CONCATENATE(D333," ",E333," ",F333," ",G333," ",H333," ",I333, " ",J333, " ",K333," ",L333," ",M333)</f>
        <v/>
      </c>
      <c r="O332" s="82" t="n"/>
      <c r="P332" s="82" t="n"/>
      <c r="Q332" s="82" t="n"/>
      <c r="R332" s="82" t="inlineStr">
        <is>
          <t>Maria Dolores Ochoa de Monsalve</t>
        </is>
      </c>
      <c r="S332" s="126" t="inlineStr">
        <is>
          <t>KR</t>
        </is>
      </c>
      <c r="T332" s="127" t="n">
        <v>32</v>
      </c>
      <c r="U332" s="127" t="n"/>
      <c r="V332" s="127" t="n"/>
      <c r="W332" s="127" t="n">
        <v>40</v>
      </c>
      <c r="X332" s="127" t="n"/>
      <c r="Y332" s="127" t="inlineStr">
        <is>
          <t>SUR</t>
        </is>
      </c>
      <c r="Z332" s="127" t="n">
        <v>95</v>
      </c>
      <c r="AA332" s="127" t="n"/>
      <c r="AB332" s="127" t="n"/>
      <c r="AC332" s="76">
        <f>CONCATENATE(S333," ",T333,U333," ",V333," ",W333," ",X333," ",Y333," ",Z333," ",AA333," ",AB333)</f>
        <v/>
      </c>
      <c r="AD332" s="82" t="n"/>
      <c r="AE332" s="82" t="n">
        <v>2767748</v>
      </c>
      <c r="AF332" s="82" t="n"/>
      <c r="AG332" s="82" t="n"/>
      <c r="AH332" s="82" t="inlineStr">
        <is>
          <t>HÍDRICO</t>
        </is>
      </c>
      <c r="AI332" s="82" t="inlineStr">
        <is>
          <t>Descarga inadecuada de aguas residuales o sin cumplimiento de requisitos</t>
        </is>
      </c>
      <c r="AJ332" s="96" t="inlineStr">
        <is>
          <t>San José</t>
        </is>
      </c>
      <c r="AK332" s="201">
        <f>VLOOKUP(AJ333,Hoja5!$H$1:$I$46,2,FALSE)</f>
        <v/>
      </c>
      <c r="AL332" s="92" t="n">
        <v>46121</v>
      </c>
      <c r="AM332" s="92" t="n">
        <v>46122</v>
      </c>
      <c r="AN332" s="101">
        <f>+AM333-AL333</f>
        <v/>
      </c>
      <c r="AO332" s="92" t="n">
        <v>46122</v>
      </c>
      <c r="AP332" s="82" t="inlineStr">
        <is>
          <t>Visitas patrulleros</t>
        </is>
      </c>
      <c r="AQ332" s="101" t="inlineStr">
        <is>
          <t>Laura Bautista Barroso</t>
        </is>
      </c>
      <c r="AR332" s="227" t="n"/>
      <c r="AS332" s="119" t="n"/>
      <c r="AT332" s="124" t="inlineStr">
        <is>
          <t>Verificación</t>
        </is>
      </c>
      <c r="AU332" s="101" t="inlineStr">
        <is>
          <t>Laura Bautista Barroso</t>
        </is>
      </c>
      <c r="AV332" s="82" t="n"/>
      <c r="AW332" s="102">
        <f>IF(OR(AND(TODAY()-AL333&lt;10,AV333="PQRS"),AND(TODAY()-AO333&lt;90,AV333="Persuasivo")),1,IF(AND(10&lt;=TODAY()-AL333,TODAY()-AL333&lt;15,AV333="PQRS"),2,IF(OR(AND(15&lt;=TODAY()-AL333,AV333="PQRS"),AND(90&lt;=TODAY()-AO333,AV333="Persuasivo")),3,"")))</f>
        <v/>
      </c>
      <c r="AX332" s="96" t="n"/>
      <c r="AY332" s="239">
        <f>IF(AU333=BA333,AY333,AY333&amp;" → "&amp;TEXT(AZ333,"dd/mm/aaaa")&amp;".- "&amp;AU333)</f>
        <v/>
      </c>
      <c r="AZ332" s="237">
        <f>IF(AU333=BA333,AZ333,NOW())</f>
        <v/>
      </c>
      <c r="BA332" s="242">
        <f>IF(AU333=BA333,BA333,AU333)</f>
        <v/>
      </c>
      <c r="BB332" s="245">
        <f>IF(AT333=BD333,BB333,BB333&amp;" → "&amp;TEXT(BC333,"dd/mm/aaaa")&amp;".- "&amp;AT333)</f>
        <v/>
      </c>
      <c r="BC332" s="247">
        <f>IF(AX333=BD333,BC333,NOW())</f>
        <v/>
      </c>
      <c r="BD332" s="246">
        <f>IF(AT333=BD333,BD333,AT333)</f>
        <v/>
      </c>
    </row>
    <row r="333">
      <c r="A333" s="82" t="inlineStr">
        <is>
          <t>0333-2026</t>
        </is>
      </c>
      <c r="B333" s="99" t="inlineStr">
        <is>
          <t>0022564 - 0013381</t>
        </is>
      </c>
      <c r="C333" s="124" t="inlineStr">
        <is>
          <t>Luisa Fernando Arango Upegui</t>
        </is>
      </c>
      <c r="D333" s="82" t="n"/>
      <c r="E333" s="82" t="n"/>
      <c r="F333" s="82" t="n"/>
      <c r="G333" s="82" t="n"/>
      <c r="H333" s="82" t="n"/>
      <c r="I333" s="82" t="n"/>
      <c r="J333" s="82" t="n"/>
      <c r="K333" s="82" t="n"/>
      <c r="L333" s="82" t="n"/>
      <c r="M333" s="82" t="n"/>
      <c r="N333" s="76">
        <f>CONCATENATE(D334," ",E334," ",F334," ",G334," ",H334," ",I334, " ",J334, " ",K334," ",L334," ",M334)</f>
        <v/>
      </c>
      <c r="O333" s="82" t="n"/>
      <c r="P333" s="82" t="n"/>
      <c r="Q333" s="82" t="n"/>
      <c r="R333" s="82" t="inlineStr">
        <is>
          <t>Por determinar</t>
        </is>
      </c>
      <c r="S333" s="126" t="n"/>
      <c r="T333" s="127" t="inlineStr">
        <is>
          <t>Sol del plata</t>
        </is>
      </c>
      <c r="U333" s="127" t="n"/>
      <c r="V333" s="127" t="n"/>
      <c r="W333" s="127" t="n"/>
      <c r="X333" s="127" t="n"/>
      <c r="Y333" s="127" t="n"/>
      <c r="Z333" s="127" t="n"/>
      <c r="AA333" s="127" t="n"/>
      <c r="AB333" s="127" t="n"/>
      <c r="AC333" s="76">
        <f>CONCATENATE(S334," ",T334,U334," ",V334," ",W334," ",X334," ",Y334," ",Z334," ",AA334," ",AB334)</f>
        <v/>
      </c>
      <c r="AD333" s="82" t="n"/>
      <c r="AE333" s="82" t="n"/>
      <c r="AF333" s="82" t="n"/>
      <c r="AG333" s="82" t="n"/>
      <c r="AH333" s="82" t="inlineStr">
        <is>
          <t>FLORA</t>
        </is>
      </c>
      <c r="AI333" s="82" t="inlineStr">
        <is>
          <t xml:space="preserve">Aprovechamiento forestal sin permisos </t>
        </is>
      </c>
      <c r="AJ333" s="96" t="inlineStr">
        <is>
          <t>Primavera</t>
        </is>
      </c>
      <c r="AK333" s="201">
        <f>VLOOKUP(AJ334,Hoja5!$H$1:$I$46,2,FALSE)</f>
        <v/>
      </c>
      <c r="AL333" s="92" t="n">
        <v>46121</v>
      </c>
      <c r="AM333" s="92" t="n">
        <v>46123</v>
      </c>
      <c r="AN333" s="101">
        <f>+AM334-AL334</f>
        <v/>
      </c>
      <c r="AO333" s="92" t="n">
        <v>46141</v>
      </c>
      <c r="AP333" s="101" t="inlineStr">
        <is>
          <t>Respuesta DP u Oficio</t>
        </is>
      </c>
      <c r="AQ333" s="101" t="inlineStr">
        <is>
          <t>Julian Guzman Agudelo</t>
        </is>
      </c>
      <c r="AR333" s="227" t="n"/>
      <c r="AS333" s="119" t="n"/>
      <c r="AT333" s="124" t="inlineStr">
        <is>
          <t>Informe técnico</t>
        </is>
      </c>
      <c r="AU333" s="154" t="inlineStr">
        <is>
          <t>Olver Puerta Garcia</t>
        </is>
      </c>
      <c r="AV333" s="82" t="inlineStr">
        <is>
          <t>PQRS</t>
        </is>
      </c>
      <c r="AW333" s="102">
        <f>IF(OR(AND(TODAY()-AL334&lt;10,AV334="PQRS"),AND(TODAY()-AO334&lt;90,AV334="Persuasivo")),1,IF(AND(10&lt;=TODAY()-AL334,TODAY()-AL334&lt;15,AV334="PQRS"),2,IF(OR(AND(15&lt;=TODAY()-AL334,AV334="PQRS"),AND(90&lt;=TODAY()-AO334,AV334="Persuasivo")),3,"")))</f>
        <v/>
      </c>
      <c r="AX333" s="96" t="n"/>
      <c r="AY333" s="239">
        <f>IF(AU334=BA334,AY334,AY334&amp;" → "&amp;TEXT(AZ334,"dd/mm/aaaa")&amp;".- "&amp;AU334)</f>
        <v/>
      </c>
      <c r="AZ333" s="237">
        <f>IF(AU334=BA334,AZ334,NOW())</f>
        <v/>
      </c>
      <c r="BA333" s="242">
        <f>IF(AU334=BA334,BA334,AU334)</f>
        <v/>
      </c>
      <c r="BB333" s="245">
        <f>IF(AT334=BD334,BB334,BB334&amp;" → "&amp;TEXT(BC334,"dd/mm/aaaa")&amp;".- "&amp;AT334)</f>
        <v/>
      </c>
      <c r="BC333" s="247">
        <f>IF(AX334=BD334,BC334,NOW())</f>
        <v/>
      </c>
      <c r="BD333" s="246">
        <f>IF(AT334=BD334,BD334,AT334)</f>
        <v/>
      </c>
    </row>
    <row r="334">
      <c r="A334" s="82" t="inlineStr">
        <is>
          <t>0334-2026</t>
        </is>
      </c>
      <c r="B334" s="99" t="n">
        <v>22576</v>
      </c>
      <c r="C334" s="124" t="inlineStr">
        <is>
          <t>Virginia Botero Massao</t>
        </is>
      </c>
      <c r="D334" s="82" t="n"/>
      <c r="E334" s="82" t="n"/>
      <c r="F334" s="82" t="n"/>
      <c r="G334" s="82" t="n"/>
      <c r="H334" s="82" t="n"/>
      <c r="I334" s="82" t="n"/>
      <c r="J334" s="82" t="n"/>
      <c r="K334" s="82" t="n"/>
      <c r="L334" s="82" t="n"/>
      <c r="M334" s="82" t="n"/>
      <c r="N334" s="76">
        <f>CONCATENATE(D335," ",E335," ",F335," ",G335," ",H335," ",I335, " ",J335, " ",K335," ",L335," ",M335)</f>
        <v/>
      </c>
      <c r="O334" s="82" t="n"/>
      <c r="P334" s="82" t="n">
        <v>3146699455</v>
      </c>
      <c r="Q334" s="82" t="n"/>
      <c r="R334" s="82" t="inlineStr">
        <is>
          <t>Por determinar</t>
        </is>
      </c>
      <c r="S334" s="126" t="n"/>
      <c r="T334" s="127" t="inlineStr">
        <is>
          <t>Sector la truchera</t>
        </is>
      </c>
      <c r="U334" s="127" t="n"/>
      <c r="V334" s="127" t="n"/>
      <c r="W334" s="127" t="n"/>
      <c r="X334" s="127" t="n"/>
      <c r="Y334" s="127" t="n"/>
      <c r="Z334" s="127" t="n"/>
      <c r="AA334" s="127" t="n"/>
      <c r="AB334" s="127" t="n"/>
      <c r="AC334" s="76">
        <f>CONCATENATE(S335," ",T335,U335," ",V335," ",W335," ",X335," ",Y335," ",Z335," ",AA335," ",AB335)</f>
        <v/>
      </c>
      <c r="AD334" s="82" t="n"/>
      <c r="AE334" s="94" t="n"/>
      <c r="AF334" s="94" t="n"/>
      <c r="AG334" s="82" t="n"/>
      <c r="AH334" s="82" t="inlineStr">
        <is>
          <t>RESIDUOS SOLIDOS</t>
        </is>
      </c>
      <c r="AI334" s="82" t="inlineStr">
        <is>
          <t>Disposición inadecuada de residuos sólidos en horas, dias y lugares no autorizados</t>
        </is>
      </c>
      <c r="AJ334" s="96" t="inlineStr">
        <is>
          <t>El Vallano</t>
        </is>
      </c>
      <c r="AK334" s="201">
        <f>VLOOKUP(AJ335,Hoja5!$H$1:$I$46,2,FALSE)</f>
        <v/>
      </c>
      <c r="AL334" s="92" t="n">
        <v>46121</v>
      </c>
      <c r="AM334" s="92" t="n">
        <v>46127</v>
      </c>
      <c r="AN334" s="101">
        <f>+AM335-AL335</f>
        <v/>
      </c>
      <c r="AO334" s="92" t="n">
        <v>46127</v>
      </c>
      <c r="AP334" s="101" t="inlineStr">
        <is>
          <t>Visitas patrulleros</t>
        </is>
      </c>
      <c r="AQ334" s="101" t="inlineStr">
        <is>
          <t>Olver Puerta Garcia</t>
        </is>
      </c>
      <c r="AR334" s="227" t="n"/>
      <c r="AS334" s="119" t="n"/>
      <c r="AT334" s="124" t="inlineStr">
        <is>
          <t>Archivado</t>
        </is>
      </c>
      <c r="AU334" s="276" t="inlineStr">
        <is>
          <t>Jenifer Zapata Castro</t>
        </is>
      </c>
      <c r="AV334" s="82" t="n"/>
      <c r="AW334" s="102">
        <f>IF(OR(AND(TODAY()-AL335&lt;10,AV335="PQRS"),AND(TODAY()-AO335&lt;90,AV335="Persuasivo")),1,IF(AND(10&lt;=TODAY()-AL335,TODAY()-AL335&lt;15,AV335="PQRS"),2,IF(OR(AND(15&lt;=TODAY()-AL335,AV335="PQRS"),AND(90&lt;=TODAY()-AO335,AV335="Persuasivo")),3,"")))</f>
        <v/>
      </c>
      <c r="AX334" s="96" t="n"/>
      <c r="AY334" s="239">
        <f>IF(AU335=BA335,AY335,AY335&amp;" → "&amp;TEXT(AZ335,"dd/mm/aaaa")&amp;".- "&amp;AU335)</f>
        <v/>
      </c>
      <c r="AZ334" s="237">
        <f>IF(AU335=BA335,AZ335,NOW())</f>
        <v/>
      </c>
      <c r="BA334" s="242">
        <f>IF(AU335=BA335,BA335,AU335)</f>
        <v/>
      </c>
      <c r="BB334" s="245">
        <f>IF(AT335=BD335,BB335,BB335&amp;" → "&amp;TEXT(BC335,"dd/mm/aaaa")&amp;".- "&amp;AT335)</f>
        <v/>
      </c>
      <c r="BC334" s="247">
        <f>IF(AX335=BD335,BC335,NOW())</f>
        <v/>
      </c>
      <c r="BD334" s="246">
        <f>IF(AT335=BD335,BD335,AT335)</f>
        <v/>
      </c>
    </row>
    <row r="335">
      <c r="A335" s="82" t="inlineStr">
        <is>
          <t>0335-2026</t>
        </is>
      </c>
      <c r="B335" s="99" t="n">
        <v>15396</v>
      </c>
      <c r="C335" s="124" t="inlineStr">
        <is>
          <t>Anonimo</t>
        </is>
      </c>
      <c r="D335" s="82" t="n"/>
      <c r="E335" s="82" t="n"/>
      <c r="F335" s="82" t="n"/>
      <c r="G335" s="82" t="n"/>
      <c r="H335" s="82" t="n"/>
      <c r="I335" s="82" t="n"/>
      <c r="J335" s="82" t="n"/>
      <c r="K335" s="82" t="n"/>
      <c r="L335" s="82" t="n"/>
      <c r="M335" s="82" t="n"/>
      <c r="N335" s="76">
        <f>CONCATENATE(D336," ",E336," ",F336," ",G336," ",H336," ",I336, " ",J336, " ",K336," ",L336," ",M336)</f>
        <v/>
      </c>
      <c r="O335" s="82" t="n"/>
      <c r="P335" s="82" t="n"/>
      <c r="Q335" s="82" t="n"/>
      <c r="R335" s="82" t="inlineStr">
        <is>
          <t>Por determinar</t>
        </is>
      </c>
      <c r="S335" s="126" t="inlineStr">
        <is>
          <t>KR</t>
        </is>
      </c>
      <c r="T335" s="127" t="n">
        <v>27</v>
      </c>
      <c r="U335" s="127" t="inlineStr">
        <is>
          <t>D</t>
        </is>
      </c>
      <c r="V335" s="127" t="n"/>
      <c r="W335" s="127" t="n">
        <v>39</v>
      </c>
      <c r="X335" s="127" t="n"/>
      <c r="Y335" s="127" t="inlineStr">
        <is>
          <t>SUR</t>
        </is>
      </c>
      <c r="Z335" s="127" t="n"/>
      <c r="AA335" s="127" t="n"/>
      <c r="AB335" s="127" t="n"/>
      <c r="AC335" s="76">
        <f>CONCATENATE(S336," ",T336,U336," ",V336," ",W336," ",X336," ",Y336," ",Z336," ",AA336," ",AB336)</f>
        <v/>
      </c>
      <c r="AD335" s="82" t="n"/>
      <c r="AE335" s="216" t="n"/>
      <c r="AF335" s="216" t="n"/>
      <c r="AG335" s="82" t="n"/>
      <c r="AH335" s="82" t="inlineStr">
        <is>
          <t>AIRE</t>
        </is>
      </c>
      <c r="AI335" s="82" t="inlineStr">
        <is>
          <t>Afectaciones por emisiones atmosféricas</t>
        </is>
      </c>
      <c r="AJ335" s="96" t="inlineStr">
        <is>
          <t>Loma de las Brujas</t>
        </is>
      </c>
      <c r="AK335" s="201">
        <f>VLOOKUP(AJ336,Hoja5!$H$1:$I$46,2,FALSE)</f>
        <v/>
      </c>
      <c r="AL335" s="92" t="n">
        <v>46087</v>
      </c>
      <c r="AM335" s="92" t="n">
        <v>46102</v>
      </c>
      <c r="AN335" s="101">
        <f>+AM336-AL336</f>
        <v/>
      </c>
      <c r="AO335" s="92" t="n">
        <v>46102</v>
      </c>
      <c r="AP335" s="101" t="inlineStr">
        <is>
          <t>Auto de archivo</t>
        </is>
      </c>
      <c r="AQ335" s="101" t="inlineStr">
        <is>
          <t>Juan Carlos Sánchez Vargas</t>
        </is>
      </c>
      <c r="AR335" s="227" t="n"/>
      <c r="AS335" s="119" t="n"/>
      <c r="AT335" s="124" t="inlineStr">
        <is>
          <t>Archivado</t>
        </is>
      </c>
      <c r="AU335" s="276" t="inlineStr">
        <is>
          <t>Jenifer Zapata Castro</t>
        </is>
      </c>
      <c r="AV335" s="82" t="n"/>
      <c r="AW335" s="102">
        <f>IF(OR(AND(TODAY()-AL336&lt;10,AV336="PQRS"),AND(TODAY()-AO336&lt;90,AV336="Persuasivo")),1,IF(AND(10&lt;=TODAY()-AL336,TODAY()-AL336&lt;15,AV336="PQRS"),2,IF(OR(AND(15&lt;=TODAY()-AL336,AV336="PQRS"),AND(90&lt;=TODAY()-AO336,AV336="Persuasivo")),3,"")))</f>
        <v/>
      </c>
      <c r="AX335" s="96" t="n"/>
      <c r="AY335" s="239">
        <f>IF(AU336=BA336,AY336,AY336&amp;" → "&amp;TEXT(AZ336,"dd/mm/aaaa")&amp;".- "&amp;AU336)</f>
        <v/>
      </c>
      <c r="AZ335" s="237">
        <f>IF(AU336=BA336,AZ336,NOW())</f>
        <v/>
      </c>
      <c r="BA335" s="242">
        <f>IF(AU336=BA336,BA336,AU336)</f>
        <v/>
      </c>
      <c r="BB335" s="245">
        <f>IF(AT336=BD336,BB336,BB336&amp;" → "&amp;TEXT(BC336,"dd/mm/aaaa")&amp;".- "&amp;AT336)</f>
        <v/>
      </c>
      <c r="BC335" s="247">
        <f>IF(AX336=BD336,BC336,NOW())</f>
        <v/>
      </c>
      <c r="BD335" s="246">
        <f>IF(AT336=BD336,BD336,AT336)</f>
        <v/>
      </c>
    </row>
    <row r="336">
      <c r="A336" s="82" t="inlineStr">
        <is>
          <t>0336-2026</t>
        </is>
      </c>
      <c r="B336" s="99" t="n">
        <v>23017</v>
      </c>
      <c r="C336" s="124" t="inlineStr">
        <is>
          <t>Comunidad</t>
        </is>
      </c>
      <c r="D336" s="82" t="n"/>
      <c r="E336" s="82" t="n"/>
      <c r="F336" s="82" t="n"/>
      <c r="G336" s="82" t="n"/>
      <c r="H336" s="82" t="n"/>
      <c r="I336" s="82" t="n"/>
      <c r="J336" s="82" t="n"/>
      <c r="K336" s="82" t="n"/>
      <c r="L336" s="82" t="n"/>
      <c r="M336" s="82" t="n"/>
      <c r="N336" s="76">
        <f>CONCATENATE(D337," ",E337," ",F337," ",G337," ",H337," ",I337, " ",J337, " ",K337," ",L337," ",M337)</f>
        <v/>
      </c>
      <c r="O336" s="82" t="n"/>
      <c r="P336" s="82" t="n"/>
      <c r="Q336" s="82" t="n"/>
      <c r="R336" s="82" t="inlineStr">
        <is>
          <t>Por determinar</t>
        </is>
      </c>
      <c r="S336" s="126" t="inlineStr">
        <is>
          <t>CL</t>
        </is>
      </c>
      <c r="T336" s="127" t="n">
        <v>48</v>
      </c>
      <c r="U336" s="127" t="inlineStr">
        <is>
          <t>E</t>
        </is>
      </c>
      <c r="V336" s="127" t="inlineStr">
        <is>
          <t>SUR</t>
        </is>
      </c>
      <c r="W336" s="127" t="n">
        <v>42</v>
      </c>
      <c r="X336" s="127" t="inlineStr">
        <is>
          <t>BB</t>
        </is>
      </c>
      <c r="Y336" s="127" t="n"/>
      <c r="Z336" s="127" t="n">
        <v>13</v>
      </c>
      <c r="AA336" s="127" t="inlineStr">
        <is>
          <t>6.3</t>
        </is>
      </c>
      <c r="AB336" s="127" t="n">
        <v>102</v>
      </c>
      <c r="AC336" s="76">
        <f>CONCATENATE(S337," ",T337,U337," ",V337," ",W337," ",X337," ",Y337," ",Z337," ",AA337," ",AB337)</f>
        <v/>
      </c>
      <c r="AD336" s="82" t="n">
        <v>1017211553</v>
      </c>
      <c r="AE336" s="82" t="n"/>
      <c r="AF336" s="82" t="n"/>
      <c r="AG336" s="82" t="n"/>
      <c r="AH336" s="82" t="inlineStr">
        <is>
          <t>SUELO</t>
        </is>
      </c>
      <c r="AI336" s="82" t="inlineStr">
        <is>
          <t>Cambio de zona verde a piso duro</t>
        </is>
      </c>
      <c r="AJ336" s="96" t="inlineStr">
        <is>
          <t>Loma del Barro</t>
        </is>
      </c>
      <c r="AK336" s="201">
        <f>VLOOKUP(AJ337,Hoja5!$H$1:$I$46,2,FALSE)</f>
        <v/>
      </c>
      <c r="AL336" s="92" t="n">
        <v>46122</v>
      </c>
      <c r="AM336" s="92" t="n">
        <v>46127</v>
      </c>
      <c r="AN336" s="101">
        <f>+AM337-AL337</f>
        <v/>
      </c>
      <c r="AO336" s="100" t="n">
        <v>46153</v>
      </c>
      <c r="AP336" s="101" t="inlineStr">
        <is>
          <t>Auto de archivo</t>
        </is>
      </c>
      <c r="AQ336" s="101" t="inlineStr">
        <is>
          <t>Juan Carlos Sánchez Vargas</t>
        </is>
      </c>
      <c r="AR336" s="227" t="n"/>
      <c r="AS336" s="119" t="n"/>
      <c r="AT336" s="124" t="inlineStr">
        <is>
          <t>Archivado</t>
        </is>
      </c>
      <c r="AU336" s="101" t="inlineStr">
        <is>
          <t>Jenifer Zapata Castro</t>
        </is>
      </c>
      <c r="AV336" s="82" t="n"/>
      <c r="AW336" s="102">
        <f>IF(OR(AND(TODAY()-AL337&lt;10,AV337="PQRS"),AND(TODAY()-AO337&lt;90,AV337="Persuasivo")),1,IF(AND(10&lt;=TODAY()-AL337,TODAY()-AL337&lt;15,AV337="PQRS"),2,IF(OR(AND(15&lt;=TODAY()-AL337,AV337="PQRS"),AND(90&lt;=TODAY()-AO337,AV337="Persuasivo")),3,"")))</f>
        <v/>
      </c>
      <c r="AX336" s="96" t="n"/>
      <c r="AY336" s="239">
        <f>IF(AU337=BA337,AY337,AY337&amp;" → "&amp;TEXT(AZ337,"dd/mm/aaaa")&amp;".- "&amp;AU337)</f>
        <v/>
      </c>
      <c r="AZ336" s="237">
        <f>IF(AU337=BA337,AZ337,NOW())</f>
        <v/>
      </c>
      <c r="BA336" s="242">
        <f>IF(AU337=BA337,BA337,AU337)</f>
        <v/>
      </c>
      <c r="BB336" s="245">
        <f>IF(AT337=BD337,BB337,BB337&amp;" → "&amp;TEXT(BC337,"dd/mm/aaaa")&amp;".- "&amp;AT337)</f>
        <v/>
      </c>
      <c r="BC336" s="247">
        <f>IF(AX337=BD337,BC337,NOW())</f>
        <v/>
      </c>
      <c r="BD336" s="246">
        <f>IF(AT337=BD337,BD337,AT337)</f>
        <v/>
      </c>
    </row>
    <row r="337">
      <c r="A337" s="82" t="inlineStr">
        <is>
          <t>0337-2026</t>
        </is>
      </c>
      <c r="B337" s="99" t="n">
        <v>23061</v>
      </c>
      <c r="C337" s="124" t="inlineStr">
        <is>
          <t>Delitamal</t>
        </is>
      </c>
      <c r="D337" s="82" t="n"/>
      <c r="E337" s="82" t="n"/>
      <c r="F337" s="82" t="n"/>
      <c r="G337" s="82" t="n"/>
      <c r="H337" s="82" t="n"/>
      <c r="I337" s="82" t="n"/>
      <c r="J337" s="82" t="n"/>
      <c r="K337" s="82" t="n"/>
      <c r="L337" s="82" t="n"/>
      <c r="M337" s="82" t="n"/>
      <c r="N337" s="76">
        <f>CONCATENATE(D338," ",E338," ",F338," ",G338," ",H338," ",I338, " ",J338, " ",K338," ",L338," ",M338)</f>
        <v/>
      </c>
      <c r="O337" s="82" t="n"/>
      <c r="P337" s="82" t="n"/>
      <c r="Q337" s="82" t="n"/>
      <c r="R337" s="82" t="inlineStr">
        <is>
          <t>Por determinar</t>
        </is>
      </c>
      <c r="S337" s="126" t="inlineStr">
        <is>
          <t>KR</t>
        </is>
      </c>
      <c r="T337" s="127" t="n">
        <v>41</v>
      </c>
      <c r="U337" s="127" t="n"/>
      <c r="V337" s="127" t="n"/>
      <c r="W337" s="127" t="n">
        <v>40</v>
      </c>
      <c r="X337" s="127" t="inlineStr">
        <is>
          <t>G</t>
        </is>
      </c>
      <c r="Y337" s="127" t="inlineStr">
        <is>
          <t>SUR</t>
        </is>
      </c>
      <c r="Z337" s="127" t="n">
        <v>41</v>
      </c>
      <c r="AA337" s="127" t="n"/>
      <c r="AB337" s="169" t="n"/>
      <c r="AC337" s="76">
        <f>CONCATENATE(S338," ",T338,U338," ",V338," ",W338," ",X338," ",Y338," ",Z338," ",AA338," ",AB338)</f>
        <v/>
      </c>
      <c r="AD337" s="217" t="n"/>
      <c r="AE337" s="82" t="n"/>
      <c r="AF337" s="82" t="n"/>
      <c r="AG337" s="82" t="n"/>
      <c r="AH337" s="82" t="inlineStr">
        <is>
          <t>HÍDRICO</t>
        </is>
      </c>
      <c r="AI337" s="82" t="inlineStr">
        <is>
          <t>Descarga inadecuada de aguas residuales o sin cumplimiento de requisitos</t>
        </is>
      </c>
      <c r="AJ337" s="96" t="inlineStr">
        <is>
          <t>El Dorado</t>
        </is>
      </c>
      <c r="AK337" s="201">
        <f>VLOOKUP(AJ338,Hoja5!$H$1:$I$46,2,FALSE)</f>
        <v/>
      </c>
      <c r="AL337" s="92" t="n">
        <v>46122</v>
      </c>
      <c r="AM337" s="92" t="n">
        <v>46130</v>
      </c>
      <c r="AN337" s="101">
        <f>+AM338-AL338</f>
        <v/>
      </c>
      <c r="AO337" s="92" t="n">
        <v>46146</v>
      </c>
      <c r="AP337" s="101" t="inlineStr">
        <is>
          <t>Verificación</t>
        </is>
      </c>
      <c r="AQ337" s="101" t="inlineStr">
        <is>
          <t>Yudi Betancur Rios</t>
        </is>
      </c>
      <c r="AR337" s="227" t="n"/>
      <c r="AS337" s="119" t="n"/>
      <c r="AT337" s="124" t="inlineStr">
        <is>
          <t>Verificación</t>
        </is>
      </c>
      <c r="AU337" s="101" t="inlineStr">
        <is>
          <t>Yudi Betancur Rios</t>
        </is>
      </c>
      <c r="AV337" s="82" t="n"/>
      <c r="AW337" s="102">
        <f>IF(OR(AND(TODAY()-AL338&lt;10,AV338="PQRS"),AND(TODAY()-AO338&lt;90,AV338="Persuasivo")),1,IF(AND(10&lt;=TODAY()-AL338,TODAY()-AL338&lt;15,AV338="PQRS"),2,IF(OR(AND(15&lt;=TODAY()-AL338,AV338="PQRS"),AND(90&lt;=TODAY()-AO338,AV338="Persuasivo")),3,"")))</f>
        <v/>
      </c>
      <c r="AX337" s="96" t="n"/>
      <c r="AY337" s="239">
        <f>IF(AU338=BA338,AY338,AY338&amp;" → "&amp;TEXT(AZ338,"dd/mm/aaaa")&amp;".- "&amp;AU338)</f>
        <v/>
      </c>
      <c r="AZ337" s="237">
        <f>IF(AU338=BA338,AZ338,NOW())</f>
        <v/>
      </c>
      <c r="BA337" s="242">
        <f>IF(AU338=BA338,BA338,AU338)</f>
        <v/>
      </c>
      <c r="BB337" s="245">
        <f>IF(AT338=BD338,BB338,BB338&amp;" → "&amp;TEXT(BC338,"dd/mm/aaaa")&amp;".- "&amp;AT338)</f>
        <v/>
      </c>
      <c r="BC337" s="247">
        <f>IF(AX338=BD338,BC338,NOW())</f>
        <v/>
      </c>
      <c r="BD337" s="246">
        <f>IF(AT338=BD338,BD338,AT338)</f>
        <v/>
      </c>
    </row>
    <row r="338">
      <c r="A338" s="82" t="inlineStr">
        <is>
          <t>0338-2026</t>
        </is>
      </c>
      <c r="B338" s="99" t="n">
        <v>23060</v>
      </c>
      <c r="C338" s="124" t="inlineStr">
        <is>
          <t>Jose Miguel</t>
        </is>
      </c>
      <c r="D338" s="82" t="inlineStr">
        <is>
          <t>CL</t>
        </is>
      </c>
      <c r="E338" s="82" t="n">
        <v>53</v>
      </c>
      <c r="F338" s="82" t="n"/>
      <c r="G338" s="82" t="inlineStr">
        <is>
          <t>SUR</t>
        </is>
      </c>
      <c r="H338" s="82" t="n">
        <v>40</v>
      </c>
      <c r="I338" s="82" t="n"/>
      <c r="J338" s="82" t="n"/>
      <c r="K338" s="82" t="n">
        <v>15</v>
      </c>
      <c r="L338" s="82" t="n"/>
      <c r="M338" s="82" t="n">
        <v>104</v>
      </c>
      <c r="N338" s="76">
        <f>CONCATENATE(D339," ",E339," ",F339," ",G339," ",H339," ",I339, " ",J339, " ",K339," ",L339," ",M339)</f>
        <v/>
      </c>
      <c r="O338" s="82" t="n">
        <v>70559958</v>
      </c>
      <c r="P338" s="82" t="n">
        <v>3218963845</v>
      </c>
      <c r="Q338" s="82" t="n"/>
      <c r="R338" s="82" t="inlineStr">
        <is>
          <t>Por determinar</t>
        </is>
      </c>
      <c r="S338" s="126" t="n"/>
      <c r="T338" s="127" t="n"/>
      <c r="U338" s="127" t="n"/>
      <c r="V338" s="127" t="n"/>
      <c r="W338" s="127" t="n"/>
      <c r="X338" s="127" t="n"/>
      <c r="Y338" s="127" t="n"/>
      <c r="Z338" s="127" t="n"/>
      <c r="AA338" s="127" t="n"/>
      <c r="AB338" s="127" t="n"/>
      <c r="AC338" s="76">
        <f>CONCATENATE(S339," ",T339,U339," ",V339," ",W339," ",X339," ",Y339," ",Z339," ",AA339," ",AB339)</f>
        <v/>
      </c>
      <c r="AD338" s="82" t="n"/>
      <c r="AE338" s="82" t="n"/>
      <c r="AF338" s="82" t="n"/>
      <c r="AG338" s="82" t="n"/>
      <c r="AH338" s="82" t="inlineStr">
        <is>
          <t>FAUNA DOMÉSTICA</t>
        </is>
      </c>
      <c r="AI338" s="82" t="inlineStr">
        <is>
          <t>Ataque de animales de compañía a otros animales o personas</t>
        </is>
      </c>
      <c r="AJ338" s="96" t="inlineStr">
        <is>
          <t>Loma del Barro</t>
        </is>
      </c>
      <c r="AK338" s="201">
        <f>VLOOKUP(AJ339,Hoja5!$H$1:$I$46,2,FALSE)</f>
        <v/>
      </c>
      <c r="AL338" s="92" t="n">
        <v>46122</v>
      </c>
      <c r="AM338" s="92" t="n">
        <v>46122</v>
      </c>
      <c r="AN338" s="101">
        <f>+AM339-AL339</f>
        <v/>
      </c>
      <c r="AO338" s="92" t="n">
        <v>46126</v>
      </c>
      <c r="AP338" s="101" t="inlineStr">
        <is>
          <t>Auto de archivo</t>
        </is>
      </c>
      <c r="AQ338" s="101" t="inlineStr">
        <is>
          <t>Juan Carlos Sánchez Vargas</t>
        </is>
      </c>
      <c r="AR338" s="227" t="n"/>
      <c r="AS338" s="119" t="n"/>
      <c r="AT338" s="124" t="inlineStr">
        <is>
          <t>Archivado</t>
        </is>
      </c>
      <c r="AU338" s="276" t="inlineStr">
        <is>
          <t>Jenifer Zapata Castro</t>
        </is>
      </c>
      <c r="AV338" s="82" t="n"/>
      <c r="AW338" s="102">
        <f>IF(OR(AND(TODAY()-AL339&lt;10,AV339="PQRS"),AND(TODAY()-AO339&lt;90,AV339="Persuasivo")),1,IF(AND(10&lt;=TODAY()-AL339,TODAY()-AL339&lt;15,AV339="PQRS"),2,IF(OR(AND(15&lt;=TODAY()-AL339,AV339="PQRS"),AND(90&lt;=TODAY()-AO339,AV339="Persuasivo")),3,"")))</f>
        <v/>
      </c>
      <c r="AX338" s="96" t="n"/>
      <c r="AY338" s="239">
        <f>IF(AU339=BA339,AY339,AY339&amp;" → "&amp;TEXT(AZ339,"dd/mm/aaaa")&amp;".- "&amp;AU339)</f>
        <v/>
      </c>
      <c r="AZ338" s="237">
        <f>IF(AU339=BA339,AZ339,NOW())</f>
        <v/>
      </c>
      <c r="BA338" s="242">
        <f>IF(AU339=BA339,BA339,AU339)</f>
        <v/>
      </c>
      <c r="BB338" s="245">
        <f>IF(AT339=BD339,BB339,BB339&amp;" → "&amp;TEXT(BC339,"dd/mm/aaaa")&amp;".- "&amp;AT339)</f>
        <v/>
      </c>
      <c r="BC338" s="247">
        <f>IF(AX339=BD339,BC339,NOW())</f>
        <v/>
      </c>
      <c r="BD338" s="246">
        <f>IF(AT339=BD339,BD339,AT339)</f>
        <v/>
      </c>
    </row>
    <row r="339">
      <c r="A339" s="82" t="inlineStr">
        <is>
          <t>0339-2026</t>
        </is>
      </c>
      <c r="B339" s="99" t="n">
        <v>23119</v>
      </c>
      <c r="C339" s="124" t="inlineStr">
        <is>
          <t>Karen Carvajal</t>
        </is>
      </c>
      <c r="D339" s="82" t="inlineStr">
        <is>
          <t>CL</t>
        </is>
      </c>
      <c r="E339" s="82" t="n">
        <v>40</v>
      </c>
      <c r="F339" s="82" t="inlineStr">
        <is>
          <t>G</t>
        </is>
      </c>
      <c r="G339" s="82" t="inlineStr">
        <is>
          <t>SUR</t>
        </is>
      </c>
      <c r="H339" s="82" t="n">
        <v>30</v>
      </c>
      <c r="I339" s="82" t="n"/>
      <c r="J339" s="82" t="n"/>
      <c r="K339" s="82" t="n">
        <v>38</v>
      </c>
      <c r="L339" s="82" t="n"/>
      <c r="M339" s="82" t="n"/>
      <c r="N339" s="76">
        <f>CONCATENATE(D340," ",E340," ",F340," ",G340," ",H340," ",I340, " ",J340, " ",K340," ",L340," ",M340)</f>
        <v/>
      </c>
      <c r="O339" s="82" t="n">
        <v>1037609096</v>
      </c>
      <c r="P339" s="82" t="n">
        <v>3136682690</v>
      </c>
      <c r="Q339" s="82" t="n"/>
      <c r="R339" s="82" t="inlineStr">
        <is>
          <t>Por determinar</t>
        </is>
      </c>
      <c r="S339" s="82" t="inlineStr">
        <is>
          <t>KR</t>
        </is>
      </c>
      <c r="T339" s="82" t="n">
        <v>31</v>
      </c>
      <c r="U339" s="82" t="n"/>
      <c r="V339" s="82" t="n"/>
      <c r="W339" s="82" t="n">
        <v>40</v>
      </c>
      <c r="X339" s="82" t="inlineStr">
        <is>
          <t>E</t>
        </is>
      </c>
      <c r="Y339" s="82" t="inlineStr">
        <is>
          <t>SUR</t>
        </is>
      </c>
      <c r="Z339" s="82" t="n">
        <v>21</v>
      </c>
      <c r="AA339" s="127" t="n"/>
      <c r="AB339" s="127" t="n"/>
      <c r="AC339" s="76">
        <f>CONCATENATE(S340," ",T340,U340," ",V340," ",W340," ",X340," ",Y340," ",Z340," ",AA340," ",AB340)</f>
        <v/>
      </c>
      <c r="AD339" s="82" t="n"/>
      <c r="AE339" s="82" t="n"/>
      <c r="AF339" s="82" t="n"/>
      <c r="AG339" s="82" t="n"/>
      <c r="AH339" s="82" t="inlineStr">
        <is>
          <t>FAUNA DOMÉSTICA</t>
        </is>
      </c>
      <c r="AI339" s="82" t="inlineStr">
        <is>
          <t>Ataque de animales de compañía a otros animales o personas</t>
        </is>
      </c>
      <c r="AJ339" s="96" t="inlineStr">
        <is>
          <t>El Dorado</t>
        </is>
      </c>
      <c r="AK339" s="201">
        <f>VLOOKUP(AJ340,Hoja5!$H$1:$I$46,2,FALSE)</f>
        <v/>
      </c>
      <c r="AL339" s="92" t="n">
        <v>46122</v>
      </c>
      <c r="AM339" s="92" t="n"/>
      <c r="AN339" s="101">
        <f>+AM340-AL340</f>
        <v/>
      </c>
      <c r="AO339" s="92" t="n"/>
      <c r="AP339" s="101" t="n"/>
      <c r="AQ339" s="101" t="inlineStr">
        <is>
          <t>Juan  Muñoz Guerra</t>
        </is>
      </c>
      <c r="AR339" s="227" t="n"/>
      <c r="AS339" s="119" t="inlineStr">
        <is>
          <t>Juan  Muñoz Guerra</t>
        </is>
      </c>
      <c r="AT339" s="124" t="inlineStr">
        <is>
          <t xml:space="preserve">Auto de inicio </t>
        </is>
      </c>
      <c r="AU339" s="101" t="inlineStr">
        <is>
          <t>Juan  Muñoz Guerra</t>
        </is>
      </c>
      <c r="AV339" s="82" t="n"/>
      <c r="AW339" s="102">
        <f>IF(OR(AND(TODAY()-AL340&lt;10,AV340="PQRS"),AND(TODAY()-AO340&lt;90,AV340="Persuasivo")),1,IF(AND(10&lt;=TODAY()-AL340,TODAY()-AL340&lt;15,AV340="PQRS"),2,IF(OR(AND(15&lt;=TODAY()-AL340,AV340="PQRS"),AND(90&lt;=TODAY()-AO340,AV340="Persuasivo")),3,"")))</f>
        <v/>
      </c>
      <c r="AX339" s="96" t="n"/>
      <c r="AY339" s="239">
        <f>IF(AU340=BA340,AY340,AY340&amp;" → "&amp;TEXT(AZ340,"dd/mm/aaaa")&amp;".- "&amp;AU340)</f>
        <v/>
      </c>
      <c r="AZ339" s="237">
        <f>IF(AU340=BA340,AZ340,NOW())</f>
        <v/>
      </c>
      <c r="BA339" s="242">
        <f>IF(AU340=BA340,BA340,AU340)</f>
        <v/>
      </c>
      <c r="BB339" s="245">
        <f>IF(AT340=BD340,BB340,BB340&amp;" → "&amp;TEXT(BC340,"dd/mm/aaaa")&amp;".- "&amp;AT340)</f>
        <v/>
      </c>
      <c r="BC339" s="247">
        <f>IF(AX340=BD340,BC340,NOW())</f>
        <v/>
      </c>
      <c r="BD339" s="246">
        <f>IF(AT340=BD340,BD340,AT340)</f>
        <v/>
      </c>
    </row>
    <row r="340">
      <c r="A340" s="82" t="inlineStr">
        <is>
          <t>0340-2026</t>
        </is>
      </c>
      <c r="B340" s="99" t="n">
        <v>23257</v>
      </c>
      <c r="C340" s="124" t="inlineStr">
        <is>
          <t>Jose Luis Hincapie</t>
        </is>
      </c>
      <c r="D340" s="82" t="inlineStr">
        <is>
          <t>CL</t>
        </is>
      </c>
      <c r="E340" s="82" t="n">
        <v>40</v>
      </c>
      <c r="F340" s="82" t="n"/>
      <c r="G340" s="82" t="inlineStr">
        <is>
          <t>SUR</t>
        </is>
      </c>
      <c r="H340" s="82" t="n">
        <v>24</v>
      </c>
      <c r="I340" s="82" t="inlineStr">
        <is>
          <t>F</t>
        </is>
      </c>
      <c r="J340" s="82" t="n"/>
      <c r="K340" s="82" t="n">
        <v>83</v>
      </c>
      <c r="L340" s="82" t="n"/>
      <c r="M340" s="82" t="n">
        <v>103</v>
      </c>
      <c r="N340" s="76">
        <f>CONCATENATE(D341," ",E341," ",F341," ",G341," ",H341," ",I341, " ",J341, " ",K341," ",L341," ",M341)</f>
        <v/>
      </c>
      <c r="O340" s="82" t="n">
        <v>3537312</v>
      </c>
      <c r="P340" s="82" t="n">
        <v>3126176507</v>
      </c>
      <c r="Q340" s="82" t="n"/>
      <c r="R340" s="82" t="inlineStr">
        <is>
          <t>Por determinar</t>
        </is>
      </c>
      <c r="S340" s="126" t="n"/>
      <c r="T340" s="127" t="n"/>
      <c r="U340" s="127" t="n"/>
      <c r="V340" s="127" t="n"/>
      <c r="W340" s="127" t="n"/>
      <c r="X340" s="127" t="n"/>
      <c r="Y340" s="127" t="n"/>
      <c r="Z340" s="127" t="n"/>
      <c r="AA340" s="127" t="n"/>
      <c r="AB340" s="127" t="n"/>
      <c r="AC340" s="76">
        <f>CONCATENATE(S341," ",T341,U341," ",V341," ",W341," ",X341," ",Y341," ",Z341," ",AA341," ",AB341)</f>
        <v/>
      </c>
      <c r="AD340" s="82" t="n"/>
      <c r="AE340" s="82" t="n"/>
      <c r="AF340" s="82" t="n"/>
      <c r="AG340" s="82" t="n"/>
      <c r="AH340" s="82" t="inlineStr">
        <is>
          <t>FLORA</t>
        </is>
      </c>
      <c r="AI340" s="82" t="inlineStr">
        <is>
          <t>Afectaciones a la propiedad por arboles o vegetación</t>
        </is>
      </c>
      <c r="AJ340" s="96" t="inlineStr">
        <is>
          <t>El Salado</t>
        </is>
      </c>
      <c r="AK340" s="201">
        <f>VLOOKUP(AJ341,Hoja5!$H$1:$I$46,2,FALSE)</f>
        <v/>
      </c>
      <c r="AL340" s="92" t="n">
        <v>46125</v>
      </c>
      <c r="AM340" s="92" t="n">
        <v>46135</v>
      </c>
      <c r="AN340" s="101">
        <f>+AM341-AL341</f>
        <v/>
      </c>
      <c r="AO340" s="92" t="n">
        <v>46142</v>
      </c>
      <c r="AP340" s="124" t="inlineStr">
        <is>
          <t>Auto de archivo</t>
        </is>
      </c>
      <c r="AQ340" s="101" t="inlineStr">
        <is>
          <t>Juan Carlos Sánchez Vargas</t>
        </is>
      </c>
      <c r="AR340" s="227" t="n"/>
      <c r="AS340" s="119" t="n"/>
      <c r="AT340" s="124" t="inlineStr">
        <is>
          <t>Archivado</t>
        </is>
      </c>
      <c r="AU340" s="101" t="n"/>
      <c r="AV340" s="82" t="n"/>
      <c r="AW340" s="102">
        <f>IF(OR(AND(TODAY()-AL341&lt;10,AV341="PQRS"),AND(TODAY()-AO341&lt;90,AV341="Persuasivo")),1,IF(AND(10&lt;=TODAY()-AL341,TODAY()-AL341&lt;15,AV341="PQRS"),2,IF(OR(AND(15&lt;=TODAY()-AL341,AV341="PQRS"),AND(90&lt;=TODAY()-AO341,AV341="Persuasivo")),3,"")))</f>
        <v/>
      </c>
      <c r="AX340" s="96" t="n"/>
      <c r="AY340" s="239">
        <f>IF(AU341=BA341,AY341,AY341&amp;" → "&amp;TEXT(AZ341,"dd/mm/aaaa")&amp;".- "&amp;AU341)</f>
        <v/>
      </c>
      <c r="AZ340" s="237">
        <f>IF(AU341=BA341,AZ341,NOW())</f>
        <v/>
      </c>
      <c r="BA340" s="242">
        <f>IF(AU341=BA341,BA341,AU341)</f>
        <v/>
      </c>
      <c r="BB340" s="245">
        <f>IF(AT341=BD341,BB341,BB341&amp;" → "&amp;TEXT(BC341,"dd/mm/aaaa")&amp;".- "&amp;AT341)</f>
        <v/>
      </c>
      <c r="BC340" s="247">
        <f>IF(AX341=BD341,BC341,NOW())</f>
        <v/>
      </c>
      <c r="BD340" s="246">
        <f>IF(AT341=BD341,BD341,AT341)</f>
        <v/>
      </c>
    </row>
    <row r="341">
      <c r="A341" s="82" t="inlineStr">
        <is>
          <t>0341-2026</t>
        </is>
      </c>
      <c r="B341" s="99" t="n">
        <v>17973</v>
      </c>
      <c r="C341" s="124" t="inlineStr">
        <is>
          <t>Oficio</t>
        </is>
      </c>
      <c r="D341" s="82" t="n"/>
      <c r="E341" s="82" t="n"/>
      <c r="F341" s="82" t="n"/>
      <c r="G341" s="82" t="n"/>
      <c r="H341" s="82" t="n"/>
      <c r="I341" s="82" t="n"/>
      <c r="J341" s="82" t="n"/>
      <c r="K341" s="82" t="n"/>
      <c r="L341" s="82" t="n"/>
      <c r="M341" s="82" t="n"/>
      <c r="N341" s="76">
        <f>CONCATENATE(D342," ",E342," ",F342," ",G342," ",H342," ",I342, " ",J342, " ",K342," ",L342," ",M342)</f>
        <v/>
      </c>
      <c r="O341" s="82" t="n"/>
      <c r="P341" s="82" t="n"/>
      <c r="Q341" s="82" t="n"/>
      <c r="R341" s="82" t="inlineStr">
        <is>
          <t>Por determinar</t>
        </is>
      </c>
      <c r="S341" s="126" t="inlineStr">
        <is>
          <t>CL</t>
        </is>
      </c>
      <c r="T341" s="127" t="n">
        <v>38</v>
      </c>
      <c r="U341" s="127" t="n"/>
      <c r="V341" s="127" t="inlineStr">
        <is>
          <t>SUR</t>
        </is>
      </c>
      <c r="W341" s="127" t="n">
        <v>32</v>
      </c>
      <c r="X341" s="127" t="n"/>
      <c r="Y341" s="127" t="n"/>
      <c r="Z341" s="127" t="n">
        <v>5</v>
      </c>
      <c r="AA341" s="127" t="n"/>
      <c r="AB341" s="127" t="n"/>
      <c r="AC341" s="76">
        <f>CONCATENATE(S342," ",T342,U342," ",V342," ",W342," ",X342," ",Y342," ",Z342," ",AA342," ",AB342)</f>
        <v/>
      </c>
      <c r="AD341" s="82" t="n"/>
      <c r="AE341" s="82" t="n"/>
      <c r="AF341" s="82" t="n"/>
      <c r="AG341" s="82" t="n"/>
      <c r="AH341" s="82" t="inlineStr">
        <is>
          <t>RESIDUOS SOLIDOS</t>
        </is>
      </c>
      <c r="AI341" s="82" t="inlineStr">
        <is>
          <t>Disposición inadecuada de residuos sólidos en horas, dias y lugares no autorizados</t>
        </is>
      </c>
      <c r="AJ341" s="96" t="inlineStr">
        <is>
          <t>Mesa</t>
        </is>
      </c>
      <c r="AK341" s="201">
        <f>VLOOKUP(AJ342,Hoja5!$H$1:$I$46,2,FALSE)</f>
        <v/>
      </c>
      <c r="AL341" s="92" t="n">
        <v>46098</v>
      </c>
      <c r="AM341" s="92" t="n">
        <v>46101</v>
      </c>
      <c r="AN341" s="101">
        <f>+AM342-AL342</f>
        <v/>
      </c>
      <c r="AO341" s="92" t="n">
        <v>46101</v>
      </c>
      <c r="AP341" s="101" t="inlineStr">
        <is>
          <t>Visitas patrulleros</t>
        </is>
      </c>
      <c r="AQ341" s="101" t="inlineStr">
        <is>
          <t>Laura Bautista Barroso</t>
        </is>
      </c>
      <c r="AR341" s="227" t="n"/>
      <c r="AS341" s="119" t="n"/>
      <c r="AT341" s="124" t="inlineStr">
        <is>
          <t>Verificación</t>
        </is>
      </c>
      <c r="AU341" s="101" t="inlineStr">
        <is>
          <t>Laura Bautista Barroso</t>
        </is>
      </c>
      <c r="AV341" s="82" t="n"/>
      <c r="AW341" s="102">
        <f>IF(OR(AND(TODAY()-AL342&lt;10,AV342="PQRS"),AND(TODAY()-AO342&lt;90,AV342="Persuasivo")),1,IF(AND(10&lt;=TODAY()-AL342,TODAY()-AL342&lt;15,AV342="PQRS"),2,IF(OR(AND(15&lt;=TODAY()-AL342,AV342="PQRS"),AND(90&lt;=TODAY()-AO342,AV342="Persuasivo")),3,"")))</f>
        <v/>
      </c>
      <c r="AX341" s="96" t="n"/>
      <c r="AY341" s="239">
        <f>IF(AU342=BA342,AY342,AY342&amp;" → "&amp;TEXT(AZ342,"dd/mm/aaaa")&amp;".- "&amp;AU342)</f>
        <v/>
      </c>
      <c r="AZ341" s="237">
        <f>IF(AU342=BA342,AZ342,NOW())</f>
        <v/>
      </c>
      <c r="BA341" s="242">
        <f>IF(AU342=BA342,BA342,AU342)</f>
        <v/>
      </c>
      <c r="BB341" s="245">
        <f>IF(AT342=BD342,BB342,BB342&amp;" → "&amp;TEXT(BC342,"dd/mm/aaaa")&amp;".- "&amp;AT342)</f>
        <v/>
      </c>
      <c r="BC341" s="247">
        <f>IF(AX342=BD342,BC342,NOW())</f>
        <v/>
      </c>
      <c r="BD341" s="246">
        <f>IF(AT342=BD342,BD342,AT342)</f>
        <v/>
      </c>
    </row>
    <row r="342">
      <c r="A342" s="82" t="inlineStr">
        <is>
          <t>0342-2026</t>
        </is>
      </c>
      <c r="B342" s="99" t="n">
        <v>17977</v>
      </c>
      <c r="C342" s="124" t="inlineStr">
        <is>
          <t>De Oficio</t>
        </is>
      </c>
      <c r="D342" s="82" t="n"/>
      <c r="E342" s="82" t="n"/>
      <c r="F342" s="82" t="n"/>
      <c r="G342" s="82" t="n"/>
      <c r="H342" s="82" t="n"/>
      <c r="I342" s="82" t="n"/>
      <c r="J342" s="82" t="n"/>
      <c r="K342" s="82" t="n"/>
      <c r="L342" s="82" t="n"/>
      <c r="M342" s="82" t="n"/>
      <c r="N342" s="76">
        <f>CONCATENATE(D343," ",E343," ",F343," ",G343," ",H343," ",I343, " ",J343, " ",K343," ",L343," ",M343)</f>
        <v/>
      </c>
      <c r="O342" s="82" t="n"/>
      <c r="P342" s="82" t="n"/>
      <c r="Q342" s="82" t="n"/>
      <c r="R342" s="82" t="inlineStr">
        <is>
          <t>Por determinar</t>
        </is>
      </c>
      <c r="S342" s="126" t="inlineStr">
        <is>
          <t>KR</t>
        </is>
      </c>
      <c r="T342" s="127" t="n">
        <v>32</v>
      </c>
      <c r="U342" s="127" t="n"/>
      <c r="V342" s="127" t="n"/>
      <c r="W342" s="127" t="n">
        <v>38</v>
      </c>
      <c r="X342" s="127" t="n"/>
      <c r="Y342" s="127" t="inlineStr">
        <is>
          <t>SUR</t>
        </is>
      </c>
      <c r="Z342" s="127" t="n"/>
      <c r="AA342" s="127" t="n"/>
      <c r="AB342" s="127" t="n"/>
      <c r="AC342" s="76">
        <f>CONCATENATE(S343," ",T343,U343," ",V343," ",W343," ",X343," ",Y343," ",Z343," ",AA343," ",AB343)</f>
        <v/>
      </c>
      <c r="AD342" s="82" t="n"/>
      <c r="AE342" s="82" t="n"/>
      <c r="AF342" s="82" t="n"/>
      <c r="AG342" s="82" t="n"/>
      <c r="AH342" s="82" t="inlineStr">
        <is>
          <t>HÍDRICO</t>
        </is>
      </c>
      <c r="AI342" s="82" t="inlineStr">
        <is>
          <t>Manejo inadecuado de aguas lluvias o escorrentia</t>
        </is>
      </c>
      <c r="AJ342" s="96" t="inlineStr">
        <is>
          <t>Mesa</t>
        </is>
      </c>
      <c r="AK342" s="201">
        <f>VLOOKUP(AJ343,Hoja5!$H$1:$I$46,2,FALSE)</f>
        <v/>
      </c>
      <c r="AL342" s="92" t="n">
        <v>46098</v>
      </c>
      <c r="AM342" s="92" t="n">
        <v>46100</v>
      </c>
      <c r="AN342" s="101">
        <f>+AM343-AL343</f>
        <v/>
      </c>
      <c r="AO342" s="100" t="n">
        <v>46100</v>
      </c>
      <c r="AP342" s="101" t="inlineStr">
        <is>
          <t>Verificación</t>
        </is>
      </c>
      <c r="AQ342" s="101" t="inlineStr">
        <is>
          <t>Laura Bautista Barroso</t>
        </is>
      </c>
      <c r="AR342" s="227" t="n"/>
      <c r="AS342" s="119" t="n"/>
      <c r="AT342" s="124" t="inlineStr">
        <is>
          <t>Remisión</t>
        </is>
      </c>
      <c r="AU342" s="101" t="inlineStr">
        <is>
          <t>Julian Guzman Agudelo</t>
        </is>
      </c>
      <c r="AV342" s="82" t="n"/>
      <c r="AW342" s="102">
        <f>IF(OR(AND(TODAY()-AL343&lt;10,AV343="PQRS"),AND(TODAY()-AO343&lt;90,AV343="Persuasivo")),1,IF(AND(10&lt;=TODAY()-AL343,TODAY()-AL343&lt;15,AV343="PQRS"),2,IF(OR(AND(15&lt;=TODAY()-AL343,AV343="PQRS"),AND(90&lt;=TODAY()-AO343,AV343="Persuasivo")),3,"")))</f>
        <v/>
      </c>
      <c r="AX342" s="96" t="n"/>
      <c r="AY342" s="239">
        <f>IF(AU343=BA343,AY343,AY343&amp;" → "&amp;TEXT(AZ343,"dd/mm/aaaa")&amp;".- "&amp;AU343)</f>
        <v/>
      </c>
      <c r="AZ342" s="237">
        <f>IF(AU343=BA343,AZ343,NOW())</f>
        <v/>
      </c>
      <c r="BA342" s="242">
        <f>IF(AU343=BA343,BA343,AU343)</f>
        <v/>
      </c>
      <c r="BB342" s="245">
        <f>IF(AT343=BD343,BB343,BB343&amp;" → "&amp;TEXT(BC343,"dd/mm/aaaa")&amp;".- "&amp;AT343)</f>
        <v/>
      </c>
      <c r="BC342" s="247">
        <f>IF(AX343=BD343,BC343,NOW())</f>
        <v/>
      </c>
      <c r="BD342" s="246">
        <f>IF(AT343=BD343,BD343,AT343)</f>
        <v/>
      </c>
    </row>
    <row r="343">
      <c r="A343" s="82" t="inlineStr">
        <is>
          <t>0343-2026</t>
        </is>
      </c>
      <c r="B343" s="99" t="n">
        <v>17975</v>
      </c>
      <c r="C343" s="105" t="inlineStr">
        <is>
          <t>Comunidad</t>
        </is>
      </c>
      <c r="D343" s="82" t="n"/>
      <c r="E343" s="82" t="n"/>
      <c r="F343" s="82" t="n"/>
      <c r="G343" s="82" t="n"/>
      <c r="H343" s="82" t="n"/>
      <c r="I343" s="82" t="n"/>
      <c r="J343" s="82" t="n"/>
      <c r="K343" s="82" t="n"/>
      <c r="L343" s="82" t="n"/>
      <c r="M343" s="82" t="n"/>
      <c r="N343" s="76">
        <f>CONCATENATE(D344," ",E344," ",F344," ",G344," ",H344," ",I344, " ",J344, " ",K344," ",L344," ",M344)</f>
        <v/>
      </c>
      <c r="O343" s="82" t="n"/>
      <c r="P343" s="82" t="n"/>
      <c r="Q343" s="82" t="n"/>
      <c r="R343" s="82" t="inlineStr">
        <is>
          <t>Por determinar</t>
        </is>
      </c>
      <c r="S343" s="126" t="inlineStr">
        <is>
          <t>CL</t>
        </is>
      </c>
      <c r="T343" s="127" t="n">
        <v>48</v>
      </c>
      <c r="U343" s="127" t="inlineStr">
        <is>
          <t>C</t>
        </is>
      </c>
      <c r="V343" s="127" t="inlineStr">
        <is>
          <t>SUR</t>
        </is>
      </c>
      <c r="W343" s="127" t="n"/>
      <c r="X343" s="127" t="n"/>
      <c r="Y343" s="127" t="n"/>
      <c r="Z343" s="127" t="n"/>
      <c r="AA343" s="127" t="n"/>
      <c r="AB343" s="169" t="n"/>
      <c r="AC343" s="76">
        <f>CONCATENATE(S344," ",T344,U344," ",V344," ",W344," ",X344," ",Y344," ",Z344," ",AA344," ",AB344)</f>
        <v/>
      </c>
      <c r="AD343" s="82" t="n"/>
      <c r="AE343" s="82" t="n"/>
      <c r="AF343" s="82" t="n"/>
      <c r="AG343" s="82" t="n"/>
      <c r="AH343" s="82" t="inlineStr">
        <is>
          <t>RESIDUOS SOLIDOS</t>
        </is>
      </c>
      <c r="AI343" s="82" t="inlineStr">
        <is>
          <t>Disposición inadecuada de residuos sólidos en horas, dias y lugares no autorizados</t>
        </is>
      </c>
      <c r="AJ343" s="96" t="inlineStr">
        <is>
          <t>El Trianón</t>
        </is>
      </c>
      <c r="AK343" s="201">
        <f>VLOOKUP(AJ344,Hoja5!$H$1:$I$46,2,FALSE)</f>
        <v/>
      </c>
      <c r="AL343" s="92" t="n">
        <v>46098</v>
      </c>
      <c r="AM343" s="92" t="n">
        <v>46094</v>
      </c>
      <c r="AN343" s="101">
        <f>+AM344-AL344</f>
        <v/>
      </c>
      <c r="AO343" s="92" t="n">
        <v>46094</v>
      </c>
      <c r="AP343" s="101" t="inlineStr">
        <is>
          <t>Visitas patrulleros</t>
        </is>
      </c>
      <c r="AQ343" s="101" t="inlineStr">
        <is>
          <t>Laura Bautista Barroso</t>
        </is>
      </c>
      <c r="AR343" s="227" t="n"/>
      <c r="AS343" s="119" t="n"/>
      <c r="AT343" s="124" t="inlineStr">
        <is>
          <t>Archivado</t>
        </is>
      </c>
      <c r="AU343" s="101" t="inlineStr">
        <is>
          <t>Jenifer Zapata Castro</t>
        </is>
      </c>
      <c r="AV343" s="82" t="n"/>
      <c r="AW343" s="102">
        <f>IF(OR(AND(TODAY()-AL344&lt;10,AV344="PQRS"),AND(TODAY()-AO344&lt;90,AV344="Persuasivo")),1,IF(AND(10&lt;=TODAY()-AL344,TODAY()-AL344&lt;15,AV344="PQRS"),2,IF(OR(AND(15&lt;=TODAY()-AL344,AV344="PQRS"),AND(90&lt;=TODAY()-AO344,AV344="Persuasivo")),3,"")))</f>
        <v/>
      </c>
      <c r="AX343" s="96" t="inlineStr">
        <is>
          <t>relacionado con 291-2026</t>
        </is>
      </c>
      <c r="AY343" s="239">
        <f>IF(AU344=BA344,AY344,AY344&amp;" → "&amp;TEXT(AZ344,"dd/mm/aaaa")&amp;".- "&amp;AU344)</f>
        <v/>
      </c>
      <c r="AZ343" s="237">
        <f>IF(AU344=BA344,AZ344,NOW())</f>
        <v/>
      </c>
      <c r="BA343" s="242">
        <f>IF(AU344=BA344,BA344,AU344)</f>
        <v/>
      </c>
      <c r="BB343" s="245">
        <f>IF(AT344=BD344,BB344,BB344&amp;" → "&amp;TEXT(BC344,"dd/mm/aaaa")&amp;".- "&amp;AT344)</f>
        <v/>
      </c>
      <c r="BC343" s="247">
        <f>IF(AX344=BD344,BC344,NOW())</f>
        <v/>
      </c>
      <c r="BD343" s="246">
        <f>IF(AT344=BD344,BD344,AT344)</f>
        <v/>
      </c>
    </row>
    <row r="344">
      <c r="A344" s="82" t="inlineStr">
        <is>
          <t>0344-2026</t>
        </is>
      </c>
      <c r="B344" s="99" t="n">
        <v>23981</v>
      </c>
      <c r="C344" s="124" t="inlineStr">
        <is>
          <t>Comunidad</t>
        </is>
      </c>
      <c r="D344" s="82" t="n"/>
      <c r="E344" s="82" t="n"/>
      <c r="F344" s="82" t="n"/>
      <c r="G344" s="82" t="n"/>
      <c r="H344" s="82" t="n"/>
      <c r="I344" s="82" t="n"/>
      <c r="J344" s="82" t="n"/>
      <c r="K344" s="82" t="n"/>
      <c r="L344" s="82" t="n"/>
      <c r="M344" s="82" t="n"/>
      <c r="N344" s="76">
        <f>CONCATENATE(D345," ",E345," ",F345," ",G345," ",H345," ",I345, " ",J345, " ",K345," ",L345," ",M345)</f>
        <v/>
      </c>
      <c r="O344" s="82" t="n"/>
      <c r="P344" s="82" t="n"/>
      <c r="Q344" s="82" t="n"/>
      <c r="R344" s="82" t="inlineStr">
        <is>
          <t>Por determinar</t>
        </is>
      </c>
      <c r="S344" s="126" t="n"/>
      <c r="T344" s="127" t="inlineStr">
        <is>
          <t>Vereda Perico Lote 91</t>
        </is>
      </c>
      <c r="U344" s="127" t="n"/>
      <c r="V344" s="127" t="n"/>
      <c r="W344" s="127" t="n"/>
      <c r="X344" s="127" t="n"/>
      <c r="Y344" s="127" t="n"/>
      <c r="Z344" s="127" t="n"/>
      <c r="AA344" s="127" t="n"/>
      <c r="AB344" s="127" t="n"/>
      <c r="AC344" s="76">
        <f>CONCATENATE(S345," ",T345,U345," ",V345," ",W345," ",X345," ",Y345," ",Z345," ",AA345," ",AB345)</f>
        <v/>
      </c>
      <c r="AD344" s="82" t="n"/>
      <c r="AE344" s="82" t="n"/>
      <c r="AF344" s="82" t="n"/>
      <c r="AG344" s="82" t="n"/>
      <c r="AH344" s="82" t="inlineStr">
        <is>
          <t>SUELO</t>
        </is>
      </c>
      <c r="AI344" s="82" t="inlineStr">
        <is>
          <t>Ocupacion de cauce sin cumplimiento de requisitos</t>
        </is>
      </c>
      <c r="AJ344" s="96" t="inlineStr">
        <is>
          <t>Perico</t>
        </is>
      </c>
      <c r="AK344" s="201">
        <f>VLOOKUP(AJ345,Hoja5!$H$1:$I$46,2,FALSE)</f>
        <v/>
      </c>
      <c r="AL344" s="92" t="n">
        <v>46127</v>
      </c>
      <c r="AM344" s="92" t="n">
        <v>46056</v>
      </c>
      <c r="AN344" s="101">
        <f>+AM345-AL345</f>
        <v/>
      </c>
      <c r="AO344" s="100" t="n">
        <v>46127</v>
      </c>
      <c r="AP344" s="101" t="inlineStr">
        <is>
          <t>Informe técnico</t>
        </is>
      </c>
      <c r="AQ344" s="101" t="inlineStr">
        <is>
          <t>Juan Fernando Florez Lema</t>
        </is>
      </c>
      <c r="AR344" s="227" t="n"/>
      <c r="AS344" s="119" t="inlineStr">
        <is>
          <t>Alexandra Uribe Alzate</t>
        </is>
      </c>
      <c r="AT344" s="124" t="inlineStr">
        <is>
          <t xml:space="preserve">Auto de inicio </t>
        </is>
      </c>
      <c r="AU344" s="101" t="inlineStr">
        <is>
          <t>Alexandra Uribe Alzate</t>
        </is>
      </c>
      <c r="AV344" s="82" t="n"/>
      <c r="AW344" s="102">
        <f>IF(OR(AND(TODAY()-AL345&lt;10,AV345="PQRS"),AND(TODAY()-AO345&lt;90,AV345="Persuasivo")),1,IF(AND(10&lt;=TODAY()-AL345,TODAY()-AL345&lt;15,AV345="PQRS"),2,IF(OR(AND(15&lt;=TODAY()-AL345,AV345="PQRS"),AND(90&lt;=TODAY()-AO345,AV345="Persuasivo")),3,"")))</f>
        <v/>
      </c>
      <c r="AX344" s="96" t="n"/>
      <c r="AY344" s="239">
        <f>IF(AU345=BA345,AY345,AY345&amp;" → "&amp;TEXT(AZ345,"dd/mm/aaaa")&amp;".- "&amp;AU345)</f>
        <v/>
      </c>
      <c r="AZ344" s="237">
        <f>IF(AU345=BA345,AZ345,NOW())</f>
        <v/>
      </c>
      <c r="BA344" s="242">
        <f>IF(AU345=BA345,BA345,AU345)</f>
        <v/>
      </c>
      <c r="BB344" s="245">
        <f>IF(AT345=BD345,BB345,BB345&amp;" → "&amp;TEXT(BC345,"dd/mm/aaaa")&amp;".- "&amp;AT345)</f>
        <v/>
      </c>
      <c r="BC344" s="247">
        <f>IF(AX345=BD345,BC345,NOW())</f>
        <v/>
      </c>
      <c r="BD344" s="246">
        <f>IF(AT345=BD345,BD345,AT345)</f>
        <v/>
      </c>
    </row>
    <row r="345">
      <c r="A345" s="82" t="inlineStr">
        <is>
          <t>0345-2026</t>
        </is>
      </c>
      <c r="B345" s="99" t="n">
        <v>23273</v>
      </c>
      <c r="C345" s="124" t="inlineStr">
        <is>
          <t>Oficio</t>
        </is>
      </c>
      <c r="D345" s="82" t="n"/>
      <c r="E345" s="82" t="n"/>
      <c r="F345" s="82" t="n"/>
      <c r="G345" s="82" t="n"/>
      <c r="H345" s="82" t="n"/>
      <c r="I345" s="82" t="n"/>
      <c r="J345" s="82" t="n"/>
      <c r="K345" s="82" t="n"/>
      <c r="L345" s="82" t="n"/>
      <c r="M345" s="82" t="n"/>
      <c r="N345" s="76">
        <f>CONCATENATE(D346," ",E346," ",F346," ",G346," ",H346," ",I346, " ",J346, " ",K346," ",L346," ",M346)</f>
        <v/>
      </c>
      <c r="O345" s="82" t="n"/>
      <c r="P345" s="82" t="n"/>
      <c r="Q345" s="82" t="n"/>
      <c r="R345" s="82" t="inlineStr">
        <is>
          <t>EPM</t>
        </is>
      </c>
      <c r="S345" s="126" t="inlineStr">
        <is>
          <t>CL</t>
        </is>
      </c>
      <c r="T345" s="127" t="n">
        <v>41</v>
      </c>
      <c r="U345" s="127" t="inlineStr">
        <is>
          <t>BB</t>
        </is>
      </c>
      <c r="V345" s="127" t="inlineStr">
        <is>
          <t>SUR</t>
        </is>
      </c>
      <c r="W345" s="127" t="n">
        <v>31</v>
      </c>
      <c r="X345" s="127" t="inlineStr">
        <is>
          <t>B</t>
        </is>
      </c>
      <c r="Y345" s="127" t="n"/>
      <c r="Z345" s="127" t="n"/>
      <c r="AA345" s="127" t="n"/>
      <c r="AB345" s="127" t="n"/>
      <c r="AC345" s="76">
        <f>CONCATENATE(S346," ",T346,U346," ",V346," ",W346," ",X346," ",Y346," ",Z346," ",AA346," ",AB346)</f>
        <v/>
      </c>
      <c r="AD345" s="82" t="n"/>
      <c r="AE345" s="82" t="n"/>
      <c r="AF345" s="82" t="n"/>
      <c r="AG345" s="82" t="n"/>
      <c r="AH345" s="82" t="inlineStr">
        <is>
          <t>HÍDRICO</t>
        </is>
      </c>
      <c r="AI345" s="82" t="inlineStr">
        <is>
          <t>Descarga inadecuada de aguas residuales o sin cumplimiento de requisitos</t>
        </is>
      </c>
      <c r="AJ345" s="96" t="inlineStr">
        <is>
          <t>San Rafael</t>
        </is>
      </c>
      <c r="AK345" s="201">
        <f>VLOOKUP(AJ346,Hoja5!$H$1:$I$46,2,FALSE)</f>
        <v/>
      </c>
      <c r="AL345" s="92" t="n">
        <v>46125</v>
      </c>
      <c r="AM345" s="92" t="n">
        <v>46127</v>
      </c>
      <c r="AN345" s="101">
        <f>+AM346-AL346</f>
        <v/>
      </c>
      <c r="AO345" s="92" t="n">
        <v>46127</v>
      </c>
      <c r="AP345" s="101" t="inlineStr">
        <is>
          <t>Visitas patrulleros</t>
        </is>
      </c>
      <c r="AQ345" s="101" t="inlineStr">
        <is>
          <t>Olver Puerta Garcia</t>
        </is>
      </c>
      <c r="AR345" s="282" t="n"/>
      <c r="AS345" s="119" t="n"/>
      <c r="AT345" s="184" t="inlineStr">
        <is>
          <t>Verificación</t>
        </is>
      </c>
      <c r="AU345" s="122" t="inlineStr">
        <is>
          <t>Olver Puerta Garcia</t>
        </is>
      </c>
      <c r="AV345" s="82" t="n"/>
      <c r="AW345" s="102">
        <f>IF(OR(AND(TODAY()-AL346&lt;10,AV346="PQRS"),AND(TODAY()-AO346&lt;90,AV346="Persuasivo")),1,IF(AND(10&lt;=TODAY()-AL346,TODAY()-AL346&lt;15,AV346="PQRS"),2,IF(OR(AND(15&lt;=TODAY()-AL346,AV346="PQRS"),AND(90&lt;=TODAY()-AO346,AV346="Persuasivo")),3,"")))</f>
        <v/>
      </c>
      <c r="AX345" s="96" t="n"/>
      <c r="AY345" s="239">
        <f>IF(AU346=BA346,AY346,AY346&amp;" → "&amp;TEXT(AZ346,"dd/mm/aaaa")&amp;".- "&amp;AU346)</f>
        <v/>
      </c>
      <c r="AZ345" s="237">
        <f>IF(AU346=BA346,AZ346,NOW())</f>
        <v/>
      </c>
      <c r="BA345" s="242">
        <f>IF(AU346=BA346,BA346,AU346)</f>
        <v/>
      </c>
      <c r="BB345" s="245">
        <f>IF(AT346=BD346,BB346,BB346&amp;" → "&amp;TEXT(BC346,"dd/mm/aaaa")&amp;".- "&amp;AT346)</f>
        <v/>
      </c>
      <c r="BC345" s="247">
        <f>IF(AX346=BD346,BC346,NOW())</f>
        <v/>
      </c>
      <c r="BD345" s="246">
        <f>IF(AT346=BD346,BD346,AT346)</f>
        <v/>
      </c>
    </row>
    <row r="346">
      <c r="A346" s="82" t="inlineStr">
        <is>
          <t>0346-2026</t>
        </is>
      </c>
      <c r="B346" s="99" t="n">
        <v>4287</v>
      </c>
      <c r="C346" s="124" t="inlineStr">
        <is>
          <t>Oficio</t>
        </is>
      </c>
      <c r="D346" s="82" t="n"/>
      <c r="E346" s="82" t="n"/>
      <c r="F346" s="82" t="n"/>
      <c r="G346" s="82" t="n"/>
      <c r="H346" s="82" t="n"/>
      <c r="I346" s="82" t="n"/>
      <c r="J346" s="82" t="n"/>
      <c r="K346" s="82" t="n"/>
      <c r="L346" s="82" t="n"/>
      <c r="M346" s="82" t="n"/>
      <c r="N346" s="76">
        <f>CONCATENATE(D347," ",E347," ",F347," ",G347," ",H347," ",I347, " ",J347, " ",K347," ",L347," ",M347)</f>
        <v/>
      </c>
      <c r="O346" s="82" t="n"/>
      <c r="P346" s="82" t="n"/>
      <c r="Q346" s="82" t="n"/>
      <c r="R346" s="82" t="inlineStr">
        <is>
          <t>Coral Living</t>
        </is>
      </c>
      <c r="S346" s="126" t="inlineStr">
        <is>
          <t>KR</t>
        </is>
      </c>
      <c r="T346" s="127" t="n">
        <v>27</v>
      </c>
      <c r="U346" s="127" t="inlineStr">
        <is>
          <t>A</t>
        </is>
      </c>
      <c r="V346" s="127" t="n"/>
      <c r="W346" s="127" t="n">
        <v>27</v>
      </c>
      <c r="X346" s="127" t="inlineStr">
        <is>
          <t>E</t>
        </is>
      </c>
      <c r="Y346" s="127" t="n"/>
      <c r="Z346" s="127" t="n">
        <v>40</v>
      </c>
      <c r="AA346" s="127" t="n"/>
      <c r="AB346" s="127" t="n"/>
      <c r="AC346" s="76">
        <f>CONCATENATE(S347," ",T347,U347," ",V347," ",W347," ",X347," ",Y347," ",Z347," ",AA347," ",AB347)</f>
        <v/>
      </c>
      <c r="AD346" s="82" t="n"/>
      <c r="AE346" s="82" t="n"/>
      <c r="AF346" s="82" t="n"/>
      <c r="AG346" s="82" t="n"/>
      <c r="AH346" s="82" t="inlineStr">
        <is>
          <t>RESIDUOS SOLIDOS</t>
        </is>
      </c>
      <c r="AI346" s="82" t="inlineStr">
        <is>
          <t>Disposición inadecuada de residuos sólidos en horas, dias y lugares no autorizados</t>
        </is>
      </c>
      <c r="AJ346" s="96" t="inlineStr">
        <is>
          <t>El Esmeraldal</t>
        </is>
      </c>
      <c r="AK346" s="201">
        <f>VLOOKUP(AJ347,Hoja5!$H$1:$I$46,2,FALSE)</f>
        <v/>
      </c>
      <c r="AL346" s="92" t="n">
        <v>46118</v>
      </c>
      <c r="AM346" s="92" t="n">
        <v>46168</v>
      </c>
      <c r="AN346" s="101">
        <f>+AM347-AL347</f>
        <v/>
      </c>
      <c r="AO346" s="138" t="n">
        <v>46168</v>
      </c>
      <c r="AP346" s="119" t="inlineStr">
        <is>
          <t>Visitas patrulleros</t>
        </is>
      </c>
      <c r="AQ346" s="119" t="inlineStr">
        <is>
          <t>Olver Puerta Garcia</t>
        </is>
      </c>
      <c r="AR346" s="227" t="n"/>
      <c r="AS346" s="119" t="n"/>
      <c r="AT346" s="183" t="inlineStr">
        <is>
          <t>Auto de archivo</t>
        </is>
      </c>
      <c r="AU346" s="119" t="inlineStr">
        <is>
          <t>Juan Carlos Sánchez Vargas</t>
        </is>
      </c>
      <c r="AV346" s="124" t="n"/>
      <c r="AW346" s="102">
        <f>IF(OR(AND(TODAY()-AL347&lt;10,AV347="PQRS"),AND(TODAY()-AO347&lt;90,AV347="Persuasivo")),1,IF(AND(10&lt;=TODAY()-AL347,TODAY()-AL347&lt;15,AV347="PQRS"),2,IF(OR(AND(15&lt;=TODAY()-AL347,AV347="PQRS"),AND(90&lt;=TODAY()-AO347,AV347="Persuasivo")),3,"")))</f>
        <v/>
      </c>
      <c r="AX346" s="96" t="n"/>
      <c r="AY346" s="239">
        <f>IF(AU347=BA347,AY347,AY347&amp;" → "&amp;TEXT(AZ347,"dd/mm/aaaa")&amp;".- "&amp;AU347)</f>
        <v/>
      </c>
      <c r="AZ346" s="237">
        <f>IF(AU347=BA347,AZ347,NOW())</f>
        <v/>
      </c>
      <c r="BA346" s="242">
        <f>IF(AU347=BA347,BA347,AU347)</f>
        <v/>
      </c>
      <c r="BB346" s="245">
        <f>IF(AT347=BD347,BB347,BB347&amp;" → "&amp;TEXT(BC347,"dd/mm/aaaa")&amp;".- "&amp;AT347)</f>
        <v/>
      </c>
      <c r="BC346" s="247">
        <f>IF(AX347=BD347,BC347,NOW())</f>
        <v/>
      </c>
      <c r="BD346" s="246">
        <f>IF(AT347=BD347,BD347,AT347)</f>
        <v/>
      </c>
    </row>
    <row r="347" ht="15.75" customHeight="1">
      <c r="A347" s="82" t="inlineStr">
        <is>
          <t>0347-2026</t>
        </is>
      </c>
      <c r="B347" s="99" t="n">
        <v>17324</v>
      </c>
      <c r="C347" s="124" t="inlineStr">
        <is>
          <t>urbanización Siempre verde</t>
        </is>
      </c>
      <c r="D347" s="82" t="inlineStr">
        <is>
          <t>CL</t>
        </is>
      </c>
      <c r="E347" s="82" t="n">
        <v>27</v>
      </c>
      <c r="F347" s="82" t="inlineStr">
        <is>
          <t>D</t>
        </is>
      </c>
      <c r="G347" s="82" t="inlineStr">
        <is>
          <t>SUR</t>
        </is>
      </c>
      <c r="H347" s="82" t="n">
        <v>27</v>
      </c>
      <c r="I347" s="82" t="inlineStr">
        <is>
          <t>B</t>
        </is>
      </c>
      <c r="J347" s="82" t="n"/>
      <c r="K347" s="82" t="n">
        <v>80</v>
      </c>
      <c r="L347" s="82" t="n"/>
      <c r="M347" s="82" t="n"/>
      <c r="N347" s="76">
        <f>CONCATENATE(D348," ",E348," ",F348," ",G348," ",H348," ",I348, " ",J348, " ",K348," ",L348," ",M348)</f>
        <v/>
      </c>
      <c r="O347" s="82" t="n">
        <v>900216862</v>
      </c>
      <c r="P347" s="82" t="n"/>
      <c r="Q347" s="82" t="n"/>
      <c r="R347" s="82" t="inlineStr">
        <is>
          <t>Municipio de Envigado</t>
        </is>
      </c>
      <c r="S347" s="126" t="n"/>
      <c r="T347" s="127" t="n"/>
      <c r="U347" s="127" t="n"/>
      <c r="V347" s="127" t="n"/>
      <c r="W347" s="127" t="n"/>
      <c r="X347" s="127" t="n"/>
      <c r="Y347" s="127" t="n"/>
      <c r="Z347" s="127" t="n"/>
      <c r="AA347" s="127" t="n"/>
      <c r="AB347" s="127" t="n"/>
      <c r="AC347" s="76">
        <f>CONCATENATE(S348," ",T348,U348," ",V348," ",W348," ",X348," ",Y348," ",Z348," ",AA348," ",AB348)</f>
        <v/>
      </c>
      <c r="AD347" s="82" t="n"/>
      <c r="AE347" s="82" t="n"/>
      <c r="AF347" s="82" t="n"/>
      <c r="AG347" s="82" t="n"/>
      <c r="AH347" s="82" t="inlineStr">
        <is>
          <t>FLORA</t>
        </is>
      </c>
      <c r="AI347" s="82" t="inlineStr">
        <is>
          <t>Afectación a individuos arboreos</t>
        </is>
      </c>
      <c r="AJ347" s="96" t="inlineStr">
        <is>
          <t>El Esmeraldal</t>
        </is>
      </c>
      <c r="AK347" s="201">
        <f>VLOOKUP(AJ348,Hoja5!$H$1:$I$46,2,FALSE)</f>
        <v/>
      </c>
      <c r="AL347" s="92" t="n">
        <v>46094</v>
      </c>
      <c r="AM347" s="92" t="n">
        <v>46101</v>
      </c>
      <c r="AN347" s="101">
        <f>+AM348-AL348</f>
        <v/>
      </c>
      <c r="AO347" s="100" t="n">
        <v>46108</v>
      </c>
      <c r="AP347" s="101" t="inlineStr">
        <is>
          <t>Respuesta DP u Oficio</t>
        </is>
      </c>
      <c r="AQ347" s="101" t="inlineStr">
        <is>
          <t>Alexandra Uribe Alzate</t>
        </is>
      </c>
      <c r="AR347" s="283" t="n"/>
      <c r="AS347" s="119" t="inlineStr">
        <is>
          <t>Alexandra Uribe Alzate</t>
        </is>
      </c>
      <c r="AT347" s="105" t="inlineStr">
        <is>
          <t>Archivado</t>
        </is>
      </c>
      <c r="AU347" s="101" t="inlineStr">
        <is>
          <t>Jenifer Zapata Castro</t>
        </is>
      </c>
      <c r="AV347" s="82" t="n"/>
      <c r="AW347" s="102">
        <f>IF(OR(AND(TODAY()-AL348&lt;10,AV348="PQRS"),AND(TODAY()-AO348&lt;90,AV348="Persuasivo")),1,IF(AND(10&lt;=TODAY()-AL348,TODAY()-AL348&lt;15,AV348="PQRS"),2,IF(OR(AND(15&lt;=TODAY()-AL348,AV348="PQRS"),AND(90&lt;=TODAY()-AO348,AV348="Persuasivo")),3,"")))</f>
        <v/>
      </c>
      <c r="AX347" s="96" t="n"/>
      <c r="AY347" s="239">
        <f>IF(AU348=BA348,AY348,AY348&amp;" → "&amp;TEXT(AZ348,"dd/mm/aaaa")&amp;".- "&amp;AU348)</f>
        <v/>
      </c>
      <c r="AZ347" s="237">
        <f>IF(AU348=BA348,AZ348,NOW())</f>
        <v/>
      </c>
      <c r="BA347" s="242">
        <f>IF(AU348=BA348,BA348,AU348)</f>
        <v/>
      </c>
      <c r="BB347" s="245">
        <f>IF(AT348=BD348,BB348,BB348&amp;" → "&amp;TEXT(BC348,"dd/mm/aaaa")&amp;".- "&amp;AT348)</f>
        <v/>
      </c>
      <c r="BC347" s="247">
        <f>IF(AX348=BD348,BC348,NOW())</f>
        <v/>
      </c>
      <c r="BD347" s="246">
        <f>IF(AT348=BD348,BD348,AT348)</f>
        <v/>
      </c>
    </row>
    <row r="348" ht="14.25" customHeight="1">
      <c r="A348" s="82" t="inlineStr">
        <is>
          <t>0348-2026</t>
        </is>
      </c>
      <c r="B348" s="99" t="n">
        <v>23272</v>
      </c>
      <c r="C348" s="124" t="inlineStr">
        <is>
          <t>Comunidad</t>
        </is>
      </c>
      <c r="D348" s="82" t="n"/>
      <c r="E348" s="82" t="n"/>
      <c r="F348" s="82" t="n"/>
      <c r="G348" s="82" t="n"/>
      <c r="H348" s="82" t="n"/>
      <c r="I348" s="82" t="n"/>
      <c r="J348" s="82" t="n"/>
      <c r="K348" s="82" t="n"/>
      <c r="L348" s="82" t="n"/>
      <c r="M348" s="82" t="n"/>
      <c r="N348" s="76">
        <f>CONCATENATE(D349," ",E349," ",F349," ",G349," ",H349," ",I349, " ",J349, " ",K349," ",L349," ",M349)</f>
        <v/>
      </c>
      <c r="O348" s="82" t="n"/>
      <c r="P348" s="82" t="n"/>
      <c r="Q348" s="82" t="n"/>
      <c r="R348" s="82" t="inlineStr">
        <is>
          <t>Humberto Bolivar</t>
        </is>
      </c>
      <c r="S348" s="126" t="inlineStr">
        <is>
          <t>KR</t>
        </is>
      </c>
      <c r="T348" s="127" t="n">
        <v>26</v>
      </c>
      <c r="U348" s="127" t="n"/>
      <c r="V348" s="127" t="n"/>
      <c r="W348" s="127" t="n">
        <v>41</v>
      </c>
      <c r="X348" s="127" t="inlineStr">
        <is>
          <t>B</t>
        </is>
      </c>
      <c r="Y348" s="127" t="inlineStr">
        <is>
          <t>SUR</t>
        </is>
      </c>
      <c r="Z348" s="127" t="n">
        <v>101</v>
      </c>
      <c r="AA348" s="127" t="n"/>
      <c r="AB348" s="127" t="n">
        <v>175</v>
      </c>
      <c r="AC348" s="76">
        <f>CONCATENATE(S349," ",T349,U349," ",V349," ",W349," ",X349," ",Y349," ",Z349," ",AA349," ",AB349)</f>
        <v/>
      </c>
      <c r="AD348" s="82" t="n">
        <v>70060949</v>
      </c>
      <c r="AE348" s="82" t="n">
        <v>3012709173</v>
      </c>
      <c r="AF348" s="82" t="n"/>
      <c r="AG348" s="82" t="n"/>
      <c r="AH348" s="82" t="inlineStr">
        <is>
          <t>FLORA</t>
        </is>
      </c>
      <c r="AI348" s="82" t="inlineStr">
        <is>
          <t xml:space="preserve">Afectación a suelos de protección </t>
        </is>
      </c>
      <c r="AJ348" s="96" t="inlineStr">
        <is>
          <t>San Rafael</t>
        </is>
      </c>
      <c r="AK348" s="201">
        <f>VLOOKUP(AJ349,Hoja5!$H$1:$I$46,2,FALSE)</f>
        <v/>
      </c>
      <c r="AL348" s="92" t="n">
        <v>46125</v>
      </c>
      <c r="AM348" s="92" t="n">
        <v>46128</v>
      </c>
      <c r="AN348" s="101">
        <f>+AM349-AL349</f>
        <v/>
      </c>
      <c r="AO348" s="92" t="n">
        <v>46142</v>
      </c>
      <c r="AP348" s="124" t="inlineStr">
        <is>
          <t>Auto de archivo</t>
        </is>
      </c>
      <c r="AQ348" s="101" t="inlineStr">
        <is>
          <t>Juan Carlos Sánchez Vargas</t>
        </is>
      </c>
      <c r="AR348" s="227" t="n"/>
      <c r="AS348" s="119" t="n"/>
      <c r="AT348" s="124" t="inlineStr">
        <is>
          <t>Auto de archivo</t>
        </is>
      </c>
      <c r="AU348" s="101" t="inlineStr">
        <is>
          <t>Juan Carlos Sánchez Vargas</t>
        </is>
      </c>
      <c r="AV348" s="82" t="n"/>
      <c r="AW348" s="102">
        <f>IF(OR(AND(TODAY()-AL349&lt;10,AV349="PQRS"),AND(TODAY()-AO349&lt;90,AV349="Persuasivo")),1,IF(AND(10&lt;=TODAY()-AL349,TODAY()-AL349&lt;15,AV349="PQRS"),2,IF(OR(AND(15&lt;=TODAY()-AL349,AV349="PQRS"),AND(90&lt;=TODAY()-AO349,AV349="Persuasivo")),3,"")))</f>
        <v/>
      </c>
      <c r="AX348" s="298" t="inlineStr">
        <is>
          <t>falta acta</t>
        </is>
      </c>
      <c r="AY348" s="239">
        <f>IF(AU349=BA349,AY349,AY349&amp;" → "&amp;TEXT(AZ349,"dd/mm/aaaa")&amp;".- "&amp;AU349)</f>
        <v/>
      </c>
      <c r="AZ348" s="237">
        <f>IF(AU349=BA349,AZ349,NOW())</f>
        <v/>
      </c>
      <c r="BA348" s="242">
        <f>IF(AU349=BA349,BA349,AU349)</f>
        <v/>
      </c>
      <c r="BB348" s="245">
        <f>IF(AT349=BD349,BB349,BB349&amp;" → "&amp;TEXT(BC349,"dd/mm/aaaa")&amp;".- "&amp;AT349)</f>
        <v/>
      </c>
      <c r="BC348" s="247">
        <f>IF(AX349=BD349,BC349,NOW())</f>
        <v/>
      </c>
      <c r="BD348" s="246">
        <f>IF(AT349=BD349,BD349,AT349)</f>
        <v/>
      </c>
    </row>
    <row r="349">
      <c r="A349" s="82" t="inlineStr">
        <is>
          <t>0349-2026</t>
        </is>
      </c>
      <c r="B349" s="99" t="n">
        <v>2602</v>
      </c>
      <c r="C349" s="105" t="inlineStr">
        <is>
          <t>Anonimo</t>
        </is>
      </c>
      <c r="D349" s="82" t="n"/>
      <c r="E349" s="82" t="n"/>
      <c r="F349" s="82" t="n"/>
      <c r="G349" s="82" t="n"/>
      <c r="H349" s="82" t="n"/>
      <c r="I349" s="82" t="n"/>
      <c r="J349" s="82" t="n"/>
      <c r="K349" s="82" t="n"/>
      <c r="L349" s="82" t="n"/>
      <c r="M349" s="82" t="n"/>
      <c r="N349" s="76">
        <f>CONCATENATE(D350," ",E350," ",F350," ",G350," ",H350," ",I350, " ",J350, " ",K350," ",L350," ",M350)</f>
        <v/>
      </c>
      <c r="O349" s="82" t="n"/>
      <c r="P349" s="82" t="n"/>
      <c r="Q349" s="82" t="n"/>
      <c r="R349" s="82" t="inlineStr">
        <is>
          <t>Por determinar</t>
        </is>
      </c>
      <c r="S349" s="82" t="inlineStr">
        <is>
          <t>KR</t>
        </is>
      </c>
      <c r="T349" s="82" t="n">
        <v>27</v>
      </c>
      <c r="U349" s="82" t="inlineStr">
        <is>
          <t>AA</t>
        </is>
      </c>
      <c r="V349" s="82" t="n"/>
      <c r="W349" s="82" t="n">
        <v>36</v>
      </c>
      <c r="X349" s="82" t="n"/>
      <c r="Y349" s="82" t="inlineStr">
        <is>
          <t>SUR</t>
        </is>
      </c>
      <c r="Z349" s="82" t="n">
        <v>151</v>
      </c>
      <c r="AA349" s="127" t="n"/>
      <c r="AB349" s="127" t="n">
        <v>1003</v>
      </c>
      <c r="AC349" s="76">
        <f>CONCATENATE(S350," ",T350,U350," ",V350," ",W350," ",X350," ",Y350," ",Z350," ",AA350," ",AB350)</f>
        <v/>
      </c>
      <c r="AD349" s="82" t="n"/>
      <c r="AE349" s="82" t="n"/>
      <c r="AF349" s="82" t="n"/>
      <c r="AG349" s="82" t="n"/>
      <c r="AH349" s="82" t="inlineStr">
        <is>
          <t>FAUNA DOMÉSTICA</t>
        </is>
      </c>
      <c r="AI349" s="82" t="inlineStr">
        <is>
          <t>Presunto maltrato animal</t>
        </is>
      </c>
      <c r="AJ349" s="96" t="inlineStr">
        <is>
          <t>Inmaculada</t>
        </is>
      </c>
      <c r="AK349" s="201">
        <f>VLOOKUP(AJ350,Hoja5!$H$1:$I$46,2,FALSE)</f>
        <v/>
      </c>
      <c r="AL349" s="92" t="n">
        <v>46066</v>
      </c>
      <c r="AM349" s="92" t="n"/>
      <c r="AN349" s="101">
        <f>+AM350-AL350</f>
        <v/>
      </c>
      <c r="AO349" s="100" t="n"/>
      <c r="AP349" s="101" t="n"/>
      <c r="AQ349" s="101" t="n"/>
      <c r="AR349" s="227" t="n"/>
      <c r="AS349" s="119" t="n"/>
      <c r="AT349" s="124" t="inlineStr">
        <is>
          <t>Verificación</t>
        </is>
      </c>
      <c r="AU349" s="101" t="inlineStr">
        <is>
          <t>Julian Guzman Agudelo</t>
        </is>
      </c>
      <c r="AV349" s="82" t="n"/>
      <c r="AW349" s="102">
        <f>IF(OR(AND(TODAY()-AL350&lt;10,AV350="PQRS"),AND(TODAY()-AO350&lt;90,AV350="Persuasivo")),1,IF(AND(10&lt;=TODAY()-AL350,TODAY()-AL350&lt;15,AV350="PQRS"),2,IF(OR(AND(15&lt;=TODAY()-AL350,AV350="PQRS"),AND(90&lt;=TODAY()-AO350,AV350="Persuasivo")),3,"")))</f>
        <v/>
      </c>
      <c r="AX349" s="96" t="inlineStr">
        <is>
          <t>citaciones</t>
        </is>
      </c>
      <c r="AY349" s="239">
        <f>IF(AU350=BA350,AY350,AY350&amp;" → "&amp;TEXT(AZ350,"dd/mm/aaaa")&amp;".- "&amp;AU350)</f>
        <v/>
      </c>
      <c r="AZ349" s="237">
        <f>IF(AU350=BA350,AZ350,NOW())</f>
        <v/>
      </c>
      <c r="BA349" s="242">
        <f>IF(AU350=BA350,BA350,AU350)</f>
        <v/>
      </c>
      <c r="BB349" s="245">
        <f>IF(AT350=BD350,BB350,BB350&amp;" → "&amp;TEXT(BC350,"dd/mm/aaaa")&amp;".- "&amp;AT350)</f>
        <v/>
      </c>
      <c r="BC349" s="247">
        <f>IF(AX350=BD350,BC350,NOW())</f>
        <v/>
      </c>
      <c r="BD349" s="246">
        <f>IF(AT350=BD350,BD350,AT350)</f>
        <v/>
      </c>
    </row>
    <row r="350">
      <c r="A350" s="82" t="inlineStr">
        <is>
          <t>0350-2026</t>
        </is>
      </c>
      <c r="B350" s="99" t="n">
        <v>17976</v>
      </c>
      <c r="C350" s="124" t="inlineStr">
        <is>
          <t>Oficio</t>
        </is>
      </c>
      <c r="D350" s="82" t="n"/>
      <c r="E350" s="82" t="n"/>
      <c r="F350" s="82" t="n"/>
      <c r="G350" s="82" t="n"/>
      <c r="H350" s="82" t="n"/>
      <c r="I350" s="82" t="n"/>
      <c r="J350" s="82" t="n"/>
      <c r="K350" s="82" t="n"/>
      <c r="L350" s="82" t="n"/>
      <c r="M350" s="82" t="n"/>
      <c r="N350" s="76">
        <f>CONCATENATE(D351," ",E351," ",F351," ",G351," ",H351," ",I351, " ",J351, " ",K351," ",L351," ",M351)</f>
        <v/>
      </c>
      <c r="O350" s="82" t="n"/>
      <c r="P350" s="82" t="n"/>
      <c r="Q350" s="82" t="n"/>
      <c r="R350" s="82" t="inlineStr">
        <is>
          <t>Amparo Gonzalez</t>
        </is>
      </c>
      <c r="S350" s="82" t="inlineStr">
        <is>
          <t>DG</t>
        </is>
      </c>
      <c r="T350" s="82" t="n">
        <v>32</v>
      </c>
      <c r="U350" s="82" t="n"/>
      <c r="V350" s="82" t="inlineStr">
        <is>
          <t>SUR</t>
        </is>
      </c>
      <c r="W350" s="82" t="n">
        <v>36</v>
      </c>
      <c r="X350" s="82" t="n"/>
      <c r="Y350" s="82" t="n"/>
      <c r="Z350" s="82" t="n">
        <v>25</v>
      </c>
      <c r="AA350" s="127" t="n"/>
      <c r="AB350" s="127" t="n">
        <v>201</v>
      </c>
      <c r="AC350" s="76">
        <f>CONCATENATE(S351," ",T351,U351," ",V351," ",W351," ",X351," ",Y351," ",Z351," ",AA351," ",AB351)</f>
        <v/>
      </c>
      <c r="AD350" s="82" t="n"/>
      <c r="AE350" s="82" t="n"/>
      <c r="AF350" s="82" t="n"/>
      <c r="AG350" s="82" t="n"/>
      <c r="AH350" s="82" t="inlineStr">
        <is>
          <t>RESIDUOS SOLIDOS</t>
        </is>
      </c>
      <c r="AI350" s="82" t="inlineStr">
        <is>
          <t>Disposición inadecuada de residuos sólidos en horas, dias y lugares no autorizados</t>
        </is>
      </c>
      <c r="AJ350" s="96" t="inlineStr">
        <is>
          <t>Los Naranjos</t>
        </is>
      </c>
      <c r="AK350" s="201">
        <f>VLOOKUP(AJ351,Hoja5!$H$1:$I$46,2,FALSE)</f>
        <v/>
      </c>
      <c r="AL350" s="92" t="n">
        <v>46098</v>
      </c>
      <c r="AM350" s="92" t="n">
        <v>46092</v>
      </c>
      <c r="AN350" s="101">
        <f>+AM351-AL351</f>
        <v/>
      </c>
      <c r="AO350" s="92" t="n">
        <v>46092</v>
      </c>
      <c r="AP350" s="101" t="inlineStr">
        <is>
          <t>Visitas patrulleros</t>
        </is>
      </c>
      <c r="AQ350" s="101" t="inlineStr">
        <is>
          <t>Laura Bautista Barroso</t>
        </is>
      </c>
      <c r="AR350" s="227" t="n"/>
      <c r="AS350" s="119" t="n"/>
      <c r="AT350" s="124" t="inlineStr">
        <is>
          <t>Verificación</t>
        </is>
      </c>
      <c r="AU350" s="101" t="inlineStr">
        <is>
          <t>Laura Bautista Barroso</t>
        </is>
      </c>
      <c r="AV350" s="82" t="n"/>
      <c r="AW350" s="102">
        <f>IF(OR(AND(TODAY()-AL351&lt;10,AV351="PQRS"),AND(TODAY()-AO351&lt;90,AV351="Persuasivo")),1,IF(AND(10&lt;=TODAY()-AL351,TODAY()-AL351&lt;15,AV351="PQRS"),2,IF(OR(AND(15&lt;=TODAY()-AL351,AV351="PQRS"),AND(90&lt;=TODAY()-AO351,AV351="Persuasivo")),3,"")))</f>
        <v/>
      </c>
      <c r="AX350" s="96" t="n"/>
      <c r="AY350" s="239">
        <f>IF(AU351=BA351,AY351,AY351&amp;" → "&amp;TEXT(AZ351,"dd/mm/aaaa")&amp;".- "&amp;AU351)</f>
        <v/>
      </c>
      <c r="AZ350" s="237">
        <f>IF(AU351=BA351,AZ351,NOW())</f>
        <v/>
      </c>
      <c r="BA350" s="242">
        <f>IF(AU351=BA351,BA351,AU351)</f>
        <v/>
      </c>
      <c r="BB350" s="245">
        <f>IF(AT351=BD351,BB351,BB351&amp;" → "&amp;TEXT(BC351,"dd/mm/aaaa")&amp;".- "&amp;AT351)</f>
        <v/>
      </c>
      <c r="BC350" s="247">
        <f>IF(AX351=BD351,BC351,NOW())</f>
        <v/>
      </c>
      <c r="BD350" s="246">
        <f>IF(AT351=BD351,BD351,AT351)</f>
        <v/>
      </c>
    </row>
    <row r="351">
      <c r="A351" s="82" t="inlineStr">
        <is>
          <t>0351-2026</t>
        </is>
      </c>
      <c r="B351" s="99" t="n">
        <v>17972</v>
      </c>
      <c r="C351" s="124" t="inlineStr">
        <is>
          <t>Maria Henao</t>
        </is>
      </c>
      <c r="D351" s="82" t="n"/>
      <c r="E351" s="82" t="n"/>
      <c r="F351" s="82" t="n"/>
      <c r="G351" s="82" t="n"/>
      <c r="H351" s="82" t="n"/>
      <c r="I351" s="82" t="n"/>
      <c r="J351" s="82" t="n"/>
      <c r="K351" s="82" t="n"/>
      <c r="L351" s="82" t="n"/>
      <c r="M351" s="82" t="n"/>
      <c r="N351" s="76">
        <f>CONCATENATE(D352," ",E352," ",F352," ",G352," ",H352," ",I352, " ",J352, " ",K352," ",L352," ",M352)</f>
        <v/>
      </c>
      <c r="O351" s="82" t="n"/>
      <c r="P351" s="82" t="n"/>
      <c r="Q351" s="82" t="n"/>
      <c r="R351" s="82" t="inlineStr">
        <is>
          <t>Alberto Pelaez</t>
        </is>
      </c>
      <c r="S351" s="82" t="inlineStr">
        <is>
          <t>KR</t>
        </is>
      </c>
      <c r="T351" s="82" t="n">
        <v>27</v>
      </c>
      <c r="U351" s="82" t="inlineStr">
        <is>
          <t>F</t>
        </is>
      </c>
      <c r="V351" s="82" t="n"/>
      <c r="W351" s="82" t="n">
        <v>34</v>
      </c>
      <c r="X351" s="82" t="inlineStr">
        <is>
          <t>DD</t>
        </is>
      </c>
      <c r="Y351" s="82" t="inlineStr">
        <is>
          <t>SUR</t>
        </is>
      </c>
      <c r="Z351" s="82" t="n">
        <v>11</v>
      </c>
      <c r="AA351" s="127" t="n"/>
      <c r="AB351" s="127" t="n"/>
      <c r="AC351" s="76">
        <f>CONCATENATE(S352," ",T352,U352," ",V352," ",W352," ",X352," ",Y352," ",Z352," ",AA352," ",AB352)</f>
        <v/>
      </c>
      <c r="AD351" s="82" t="n"/>
      <c r="AE351" s="82" t="n"/>
      <c r="AF351" s="82" t="n"/>
      <c r="AG351" s="82" t="n"/>
      <c r="AH351" s="82" t="inlineStr">
        <is>
          <t>RESIDUOS SOLIDOS</t>
        </is>
      </c>
      <c r="AI351" s="82" t="inlineStr">
        <is>
          <t>Disposición inadecuada de residuos sólidos en horas, dias y lugares no autorizados</t>
        </is>
      </c>
      <c r="AJ351" s="96" t="inlineStr">
        <is>
          <t>Alto de Misael</t>
        </is>
      </c>
      <c r="AK351" s="201">
        <f>VLOOKUP(AJ352,Hoja5!$H$1:$I$46,2,FALSE)</f>
        <v/>
      </c>
      <c r="AL351" s="92" t="n">
        <v>46098</v>
      </c>
      <c r="AM351" s="92" t="n">
        <v>46094</v>
      </c>
      <c r="AN351" s="101">
        <f>+AM352-AL352</f>
        <v/>
      </c>
      <c r="AO351" s="92" t="n">
        <v>46094</v>
      </c>
      <c r="AP351" s="101" t="inlineStr">
        <is>
          <t>Visitas patrulleros</t>
        </is>
      </c>
      <c r="AQ351" s="101" t="inlineStr">
        <is>
          <t>Laura Bautista Barroso</t>
        </is>
      </c>
      <c r="AR351" s="227" t="n"/>
      <c r="AS351" s="119" t="n"/>
      <c r="AT351" s="124" t="inlineStr">
        <is>
          <t>Verificación</t>
        </is>
      </c>
      <c r="AU351" s="101" t="inlineStr">
        <is>
          <t>Laura Bautista Barroso</t>
        </is>
      </c>
      <c r="AV351" s="82" t="n"/>
      <c r="AW351" s="102">
        <f>IF(OR(AND(TODAY()-AL352&lt;10,AV352="PQRS"),AND(TODAY()-AO352&lt;90,AV352="Persuasivo")),1,IF(AND(10&lt;=TODAY()-AL352,TODAY()-AL352&lt;15,AV352="PQRS"),2,IF(OR(AND(15&lt;=TODAY()-AL352,AV352="PQRS"),AND(90&lt;=TODAY()-AO352,AV352="Persuasivo")),3,"")))</f>
        <v/>
      </c>
      <c r="AX351" s="96" t="n"/>
      <c r="AY351" s="239">
        <f>IF(AU352=BA352,AY352,AY352&amp;" → "&amp;TEXT(AZ352,"dd/mm/aaaa")&amp;".- "&amp;AU352)</f>
        <v/>
      </c>
      <c r="AZ351" s="237">
        <f>IF(AU352=BA352,AZ352,NOW())</f>
        <v/>
      </c>
      <c r="BA351" s="242">
        <f>IF(AU352=BA352,BA352,AU352)</f>
        <v/>
      </c>
      <c r="BB351" s="245">
        <f>IF(AT352=BD352,BB352,BB352&amp;" → "&amp;TEXT(BC352,"dd/mm/aaaa")&amp;".- "&amp;AT352)</f>
        <v/>
      </c>
      <c r="BC351" s="247">
        <f>IF(AX352=BD352,BC352,NOW())</f>
        <v/>
      </c>
      <c r="BD351" s="246">
        <f>IF(AT352=BD352,BD352,AT352)</f>
        <v/>
      </c>
    </row>
    <row r="352">
      <c r="A352" s="82" t="inlineStr">
        <is>
          <t>0352-2026</t>
        </is>
      </c>
      <c r="B352" s="99" t="n">
        <v>19966</v>
      </c>
      <c r="C352" s="124" t="inlineStr">
        <is>
          <t>Comunidad</t>
        </is>
      </c>
      <c r="D352" s="82" t="n"/>
      <c r="E352" s="82" t="n"/>
      <c r="F352" s="82" t="n"/>
      <c r="G352" s="82" t="n"/>
      <c r="H352" s="82" t="n"/>
      <c r="I352" s="82" t="n"/>
      <c r="J352" s="82" t="n"/>
      <c r="K352" s="82" t="n"/>
      <c r="L352" s="82" t="n"/>
      <c r="M352" s="82" t="n"/>
      <c r="N352" s="76">
        <f>CONCATENATE(D353," ",E353," ",F353," ",G353," ",H353," ",I353, " ",J353, " ",K353," ",L353," ",M353)</f>
        <v/>
      </c>
      <c r="O352" s="82" t="n"/>
      <c r="P352" s="82" t="n"/>
      <c r="Q352" s="82" t="n"/>
      <c r="R352" s="82" t="inlineStr">
        <is>
          <t>Jhon Castaño</t>
        </is>
      </c>
      <c r="S352" s="126" t="inlineStr">
        <is>
          <t>CL</t>
        </is>
      </c>
      <c r="T352" s="127" t="n">
        <v>40</v>
      </c>
      <c r="U352" s="127" t="inlineStr">
        <is>
          <t>C</t>
        </is>
      </c>
      <c r="V352" s="127" t="inlineStr">
        <is>
          <t>SUR</t>
        </is>
      </c>
      <c r="W352" s="127" t="n">
        <v>42</v>
      </c>
      <c r="X352" s="127" t="inlineStr">
        <is>
          <t>A</t>
        </is>
      </c>
      <c r="Y352" s="127" t="n"/>
      <c r="Z352" s="127" t="n">
        <v>7</v>
      </c>
      <c r="AA352" s="127" t="n"/>
      <c r="AB352" s="127" t="n"/>
      <c r="AC352" s="76">
        <f>CONCATENATE(S353," ",T353,U353," ",V353," ",W353," ",X353," ",Y353," ",Z353," ",AA353," ",AB353)</f>
        <v/>
      </c>
      <c r="AD352" s="82" t="n"/>
      <c r="AE352" s="82" t="n">
        <v>3137468687</v>
      </c>
      <c r="AF352" s="82" t="n"/>
      <c r="AG352" s="82" t="n"/>
      <c r="AH352" s="82" t="inlineStr">
        <is>
          <t>FLORA</t>
        </is>
      </c>
      <c r="AI352" s="82" t="inlineStr">
        <is>
          <t xml:space="preserve">Aprovechamiento forestal sin permisos </t>
        </is>
      </c>
      <c r="AJ352" s="96" t="inlineStr">
        <is>
          <t>El Dorado</t>
        </is>
      </c>
      <c r="AK352" s="201">
        <f>VLOOKUP(AJ353,Hoja5!$H$1:$I$46,2,FALSE)</f>
        <v/>
      </c>
      <c r="AL352" s="92" t="n">
        <v>46107</v>
      </c>
      <c r="AM352" s="92" t="n">
        <v>46106</v>
      </c>
      <c r="AN352" s="101">
        <f>+AM353-AL353</f>
        <v/>
      </c>
      <c r="AO352" s="92" t="n">
        <v>46106</v>
      </c>
      <c r="AP352" s="101" t="inlineStr">
        <is>
          <t>Visitas patrulleros</t>
        </is>
      </c>
      <c r="AQ352" s="101" t="inlineStr">
        <is>
          <t>Laura Bautista Barroso</t>
        </is>
      </c>
      <c r="AR352" s="227" t="n"/>
      <c r="AS352" s="119" t="n"/>
      <c r="AT352" s="124" t="inlineStr">
        <is>
          <t>Informe técnico</t>
        </is>
      </c>
      <c r="AU352" s="94" t="inlineStr">
        <is>
          <t>Adriana Florez Buriticá</t>
        </is>
      </c>
      <c r="AV352" s="82" t="n"/>
      <c r="AW352" s="102">
        <f>IF(OR(AND(TODAY()-AL353&lt;10,AV353="PQRS"),AND(TODAY()-AO353&lt;90,AV353="Persuasivo")),1,IF(AND(10&lt;=TODAY()-AL353,TODAY()-AL353&lt;15,AV353="PQRS"),2,IF(OR(AND(15&lt;=TODAY()-AL353,AV353="PQRS"),AND(90&lt;=TODAY()-AO353,AV353="Persuasivo")),3,"")))</f>
        <v/>
      </c>
      <c r="AX352" s="96" t="n"/>
      <c r="AY352" s="239">
        <f>IF(AU353=BA353,AY353,AY353&amp;" → "&amp;TEXT(AZ353,"dd/mm/aaaa")&amp;".- "&amp;AU353)</f>
        <v/>
      </c>
      <c r="AZ352" s="237">
        <f>IF(AU353=BA353,AZ353,NOW())</f>
        <v/>
      </c>
      <c r="BA352" s="242">
        <f>IF(AU353=BA353,BA353,AU353)</f>
        <v/>
      </c>
      <c r="BB352" s="245">
        <f>IF(AT353=BD353,BB353,BB353&amp;" → "&amp;TEXT(BC353,"dd/mm/aaaa")&amp;".- "&amp;AT353)</f>
        <v/>
      </c>
      <c r="BC352" s="247">
        <f>IF(AX353=BD353,BC353,NOW())</f>
        <v/>
      </c>
      <c r="BD352" s="246">
        <f>IF(AT353=BD353,BD353,AT353)</f>
        <v/>
      </c>
    </row>
    <row r="353">
      <c r="A353" s="82" t="inlineStr">
        <is>
          <t>0353-2026</t>
        </is>
      </c>
      <c r="B353" s="99" t="n">
        <v>22814</v>
      </c>
      <c r="C353" s="176" t="inlineStr">
        <is>
          <t>Anonimo</t>
        </is>
      </c>
      <c r="D353" s="82" t="n"/>
      <c r="E353" s="82" t="n"/>
      <c r="F353" s="82" t="n"/>
      <c r="G353" s="82" t="n"/>
      <c r="H353" s="82" t="n"/>
      <c r="I353" s="82" t="n"/>
      <c r="J353" s="82" t="n"/>
      <c r="K353" s="82" t="n"/>
      <c r="L353" s="82" t="n"/>
      <c r="M353" s="82" t="n"/>
      <c r="N353" s="76">
        <f>CONCATENATE(D354," ",E354," ",F354," ",G354," ",H354," ",I354, " ",J354, " ",K354," ",L354," ",M354)</f>
        <v/>
      </c>
      <c r="O353" s="82" t="n"/>
      <c r="P353" s="82" t="n"/>
      <c r="Q353" s="82" t="n"/>
      <c r="R353" s="82" t="inlineStr">
        <is>
          <t>Puerto Luna</t>
        </is>
      </c>
      <c r="S353" s="82" t="inlineStr">
        <is>
          <t>CL</t>
        </is>
      </c>
      <c r="T353" s="82" t="n">
        <v>48</v>
      </c>
      <c r="U353" s="82" t="inlineStr">
        <is>
          <t>F</t>
        </is>
      </c>
      <c r="V353" s="82" t="inlineStr">
        <is>
          <t>SUR</t>
        </is>
      </c>
      <c r="W353" s="82" t="n">
        <v>40</v>
      </c>
      <c r="X353" s="82" t="n"/>
      <c r="Y353" s="82" t="n"/>
      <c r="Z353" s="82" t="n">
        <v>55</v>
      </c>
      <c r="AA353" s="82" t="n"/>
      <c r="AB353" s="82" t="n"/>
      <c r="AC353" s="76">
        <f>CONCATENATE(S354," ",T354,U354," ",V354," ",W354," ",X354," ",Y354," ",Z354," ",AA354," ",AB354)</f>
        <v/>
      </c>
      <c r="AD353" s="82" t="n"/>
      <c r="AE353" s="82" t="n"/>
      <c r="AF353" s="82" t="n"/>
      <c r="AG353" s="82" t="n"/>
      <c r="AH353" s="82" t="inlineStr">
        <is>
          <t>FLORA</t>
        </is>
      </c>
      <c r="AI353" s="82" t="inlineStr">
        <is>
          <t xml:space="preserve">Aprovechamiento forestal sin permisos </t>
        </is>
      </c>
      <c r="AJ353" s="96" t="inlineStr">
        <is>
          <t>Loma del Barro</t>
        </is>
      </c>
      <c r="AK353" s="201">
        <f>VLOOKUP(AJ354,Hoja5!$H$1:$I$46,2,FALSE)</f>
        <v/>
      </c>
      <c r="AL353" s="92" t="n">
        <v>46121</v>
      </c>
      <c r="AM353" s="92" t="n">
        <v>46121</v>
      </c>
      <c r="AN353" s="101">
        <f>+AM354-AL354</f>
        <v/>
      </c>
      <c r="AO353" s="92" t="n">
        <v>46121</v>
      </c>
      <c r="AP353" s="101" t="inlineStr">
        <is>
          <t>Visitas patrulleros</t>
        </is>
      </c>
      <c r="AQ353" s="101" t="inlineStr">
        <is>
          <t>Olver Puerta Garcia</t>
        </is>
      </c>
      <c r="AR353" s="227" t="n"/>
      <c r="AS353" s="119" t="n"/>
      <c r="AT353" s="124" t="inlineStr">
        <is>
          <t>Archivado</t>
        </is>
      </c>
      <c r="AU353" s="276" t="inlineStr">
        <is>
          <t>Jenifer Zapata Castro</t>
        </is>
      </c>
      <c r="AV353" s="82" t="n"/>
      <c r="AW353" s="102">
        <f>IF(OR(AND(TODAY()-AL354&lt;10,AV354="PQRS"),AND(TODAY()-AO354&lt;90,AV354="Persuasivo")),1,IF(AND(10&lt;=TODAY()-AL354,TODAY()-AL354&lt;15,AV354="PQRS"),2,IF(OR(AND(15&lt;=TODAY()-AL354,AV354="PQRS"),AND(90&lt;=TODAY()-AO354,AV354="Persuasivo")),3,"")))</f>
        <v/>
      </c>
      <c r="AX353" s="96" t="n"/>
      <c r="AY353" s="239">
        <f>IF(AU354=BA354,AY354,AY354&amp;" → "&amp;TEXT(AZ354,"dd/mm/aaaa")&amp;".- "&amp;AU354)</f>
        <v/>
      </c>
      <c r="AZ353" s="237">
        <f>IF(AU354=BA354,AZ354,NOW())</f>
        <v/>
      </c>
      <c r="BA353" s="242">
        <f>IF(AU354=BA354,BA354,AU354)</f>
        <v/>
      </c>
      <c r="BB353" s="245">
        <f>IF(AT354=BD354,BB354,BB354&amp;" → "&amp;TEXT(BC354,"dd/mm/aaaa")&amp;".- "&amp;AT354)</f>
        <v/>
      </c>
      <c r="BC353" s="247">
        <f>IF(AX354=BD354,BC354,NOW())</f>
        <v/>
      </c>
      <c r="BD353" s="246">
        <f>IF(AT354=BD354,BD354,AT354)</f>
        <v/>
      </c>
    </row>
    <row r="354">
      <c r="A354" s="82" t="inlineStr">
        <is>
          <t>0354-2026</t>
        </is>
      </c>
      <c r="B354" s="99" t="n">
        <v>22915</v>
      </c>
      <c r="C354" s="124" t="inlineStr">
        <is>
          <t>Luz Elenena Higuita</t>
        </is>
      </c>
      <c r="D354" s="82" t="inlineStr">
        <is>
          <t>TR</t>
        </is>
      </c>
      <c r="E354" s="82" t="n">
        <v>34</v>
      </c>
      <c r="F354" s="82" t="inlineStr">
        <is>
          <t>C</t>
        </is>
      </c>
      <c r="G354" s="82" t="inlineStr">
        <is>
          <t>SUR</t>
        </is>
      </c>
      <c r="H354" s="82" t="n">
        <v>31</v>
      </c>
      <c r="I354" s="82" t="inlineStr">
        <is>
          <t>E</t>
        </is>
      </c>
      <c r="J354" s="82" t="n"/>
      <c r="K354" s="82" t="n">
        <v>58</v>
      </c>
      <c r="L354" s="82" t="n"/>
      <c r="M354" s="82" t="n"/>
      <c r="N354" s="76">
        <f>CONCATENATE(D355," ",E355," ",F355," ",G355," ",H355," ",I355, " ",J355, " ",K355," ",L355," ",M355)</f>
        <v/>
      </c>
      <c r="O354" s="82" t="n"/>
      <c r="P354" s="82" t="n"/>
      <c r="Q354" s="82" t="n"/>
      <c r="R354" s="82" t="inlineStr">
        <is>
          <t>Lina</t>
        </is>
      </c>
      <c r="S354" s="82" t="inlineStr">
        <is>
          <t>TR</t>
        </is>
      </c>
      <c r="T354" s="82" t="n">
        <v>34</v>
      </c>
      <c r="U354" s="82" t="inlineStr">
        <is>
          <t>C</t>
        </is>
      </c>
      <c r="V354" s="82" t="inlineStr">
        <is>
          <t>SUR</t>
        </is>
      </c>
      <c r="W354" s="82" t="n">
        <v>31</v>
      </c>
      <c r="X354" s="82" t="inlineStr">
        <is>
          <t>E</t>
        </is>
      </c>
      <c r="Y354" s="82" t="n"/>
      <c r="Z354" s="82" t="n">
        <v>58</v>
      </c>
      <c r="AA354" s="82" t="n"/>
      <c r="AB354" s="82" t="n"/>
      <c r="AC354" s="76">
        <f>CONCATENATE(S355," ",T355," ",U355," ",V355," ",W355," ",X355, " ",Y355, " ",Z355," ",AA355," ",AB355)</f>
        <v/>
      </c>
      <c r="AD354" s="82" t="n"/>
      <c r="AE354" s="82" t="n"/>
      <c r="AF354" s="82" t="n"/>
      <c r="AG354" s="82" t="n"/>
      <c r="AH354" s="82" t="inlineStr">
        <is>
          <t>FAUNA DOMÉSTICA</t>
        </is>
      </c>
      <c r="AI354" s="82" t="inlineStr">
        <is>
          <t>Tenencia inadecuada de animales de compañía</t>
        </is>
      </c>
      <c r="AJ354" s="96" t="inlineStr">
        <is>
          <t>Loma del Barro</t>
        </is>
      </c>
      <c r="AK354" s="201">
        <f>VLOOKUP(AJ355,Hoja5!$H$1:$I$46,2,FALSE)</f>
        <v/>
      </c>
      <c r="AL354" s="92" t="n">
        <v>46122</v>
      </c>
      <c r="AM354" s="92" t="n">
        <v>46127</v>
      </c>
      <c r="AN354" s="101">
        <f>+AM355-AL355</f>
        <v/>
      </c>
      <c r="AO354" s="100" t="n">
        <v>46170</v>
      </c>
      <c r="AP354" s="101" t="inlineStr">
        <is>
          <t>Auto de archivo</t>
        </is>
      </c>
      <c r="AQ354" s="101" t="inlineStr">
        <is>
          <t>Juan Carlos Sánchez Vargas</t>
        </is>
      </c>
      <c r="AR354" s="227" t="n"/>
      <c r="AS354" s="119" t="n"/>
      <c r="AT354" s="124" t="inlineStr">
        <is>
          <t>Archivado</t>
        </is>
      </c>
      <c r="AU354" s="101" t="inlineStr">
        <is>
          <t>Juan Carlos Sánchez Vargas</t>
        </is>
      </c>
      <c r="AV354" s="82" t="n"/>
      <c r="AW354" s="102">
        <f>IF(OR(AND(TODAY()-AL355&lt;10,AV355="PQRS"),AND(TODAY()-AO355&lt;90,AV355="Persuasivo")),1,IF(AND(10&lt;=TODAY()-AL355,TODAY()-AL355&lt;15,AV355="PQRS"),2,IF(OR(AND(15&lt;=TODAY()-AL355,AV355="PQRS"),AND(90&lt;=TODAY()-AO355,AV355="Persuasivo")),3,"")))</f>
        <v/>
      </c>
      <c r="AX354" s="96" t="n"/>
      <c r="AY354" s="239">
        <f>IF(AU355=BA355,AY355,AY355&amp;" → "&amp;TEXT(AZ355,"dd/mm/aaaa")&amp;".- "&amp;AU355)</f>
        <v/>
      </c>
      <c r="AZ354" s="237">
        <f>IF(AU355=BA355,AZ355,NOW())</f>
        <v/>
      </c>
      <c r="BA354" s="242">
        <f>IF(AU355=BA355,BA355,AU355)</f>
        <v/>
      </c>
      <c r="BB354" s="245">
        <f>IF(AT355=BD355,BB355,BB355&amp;" → "&amp;TEXT(BC355,"dd/mm/aaaa")&amp;".- "&amp;AT355)</f>
        <v/>
      </c>
      <c r="BC354" s="247">
        <f>IF(AX355=BD355,BC355,NOW())</f>
        <v/>
      </c>
      <c r="BD354" s="246">
        <f>IF(AT355=BD355,BD355,AT355)</f>
        <v/>
      </c>
    </row>
    <row r="355">
      <c r="A355" s="82" t="inlineStr">
        <is>
          <t>0355-2026</t>
        </is>
      </c>
      <c r="B355" s="99" t="n">
        <v>22948</v>
      </c>
      <c r="C355" s="124" t="inlineStr">
        <is>
          <t>Comunidad</t>
        </is>
      </c>
      <c r="D355" s="82" t="n"/>
      <c r="E355" s="82" t="n"/>
      <c r="F355" s="82" t="n"/>
      <c r="G355" s="82" t="n"/>
      <c r="H355" s="82" t="n"/>
      <c r="I355" s="82" t="n"/>
      <c r="J355" s="82" t="n"/>
      <c r="K355" s="82" t="n"/>
      <c r="L355" s="82" t="n"/>
      <c r="M355" s="82" t="n"/>
      <c r="N355" s="76">
        <f>CONCATENATE(D356," ",E356," ",F356," ",G356," ",H356," ",I356, " ",J356, " ",K356," ",L356," ",M356)</f>
        <v/>
      </c>
      <c r="O355" s="82" t="n"/>
      <c r="P355" s="82" t="n"/>
      <c r="Q355" s="82" t="n"/>
      <c r="R355" s="82" t="inlineStr">
        <is>
          <t>Simbolo Agencia Digital</t>
        </is>
      </c>
      <c r="S355" s="82" t="inlineStr">
        <is>
          <t>CL</t>
        </is>
      </c>
      <c r="T355" s="82" t="n">
        <v>24</v>
      </c>
      <c r="U355" s="82" t="n"/>
      <c r="V355" s="82" t="inlineStr">
        <is>
          <t>SUR</t>
        </is>
      </c>
      <c r="W355" s="82" t="n">
        <v>42</v>
      </c>
      <c r="X355" s="82" t="inlineStr">
        <is>
          <t>B</t>
        </is>
      </c>
      <c r="Y355" s="82" t="n"/>
      <c r="Z355" s="82" t="n">
        <v>36</v>
      </c>
      <c r="AA355" s="139" t="n"/>
      <c r="AB355" s="139" t="n"/>
      <c r="AC355" s="76">
        <f>CONCATENATE(S356," ",T356,U356," ",V356," ",W356," ",X356," ",Y356," ",Z356," ",AA356," ",AB356)</f>
        <v/>
      </c>
      <c r="AD355" s="82" t="n"/>
      <c r="AE355" s="82" t="n"/>
      <c r="AF355" s="82" t="n"/>
      <c r="AG355" s="82" t="n"/>
      <c r="AH355" s="82" t="inlineStr">
        <is>
          <t>AIRE</t>
        </is>
      </c>
      <c r="AI355" s="82" t="inlineStr">
        <is>
          <t>Afectaciones por emisiones atmosféricas</t>
        </is>
      </c>
      <c r="AJ355" s="96" t="inlineStr">
        <is>
          <t>Las Orquideas</t>
        </is>
      </c>
      <c r="AK355" s="201">
        <f>VLOOKUP(AJ356,Hoja5!$H$1:$I$46,2,FALSE)</f>
        <v/>
      </c>
      <c r="AL355" s="92" t="n">
        <v>46116</v>
      </c>
      <c r="AM355" s="92" t="n">
        <v>46126</v>
      </c>
      <c r="AN355" s="101">
        <f>+AM356-AL356</f>
        <v/>
      </c>
      <c r="AO355" s="92" t="n">
        <v>46126</v>
      </c>
      <c r="AP355" s="101" t="inlineStr">
        <is>
          <t>Visitas patrulleros</t>
        </is>
      </c>
      <c r="AQ355" s="101" t="inlineStr">
        <is>
          <t>Olver Puerta Garcia</t>
        </is>
      </c>
      <c r="AR355" s="227" t="n"/>
      <c r="AS355" s="119" t="n"/>
      <c r="AT355" s="124" t="inlineStr">
        <is>
          <t>Archivado</t>
        </is>
      </c>
      <c r="AU355" s="276" t="inlineStr">
        <is>
          <t>Jenifer Zapata Castro</t>
        </is>
      </c>
      <c r="AV355" s="82" t="n"/>
      <c r="AW355" s="102">
        <f>IF(OR(AND(TODAY()-AL356&lt;10,AV356="PQRS"),AND(TODAY()-AO356&lt;90,AV356="Persuasivo")),1,IF(AND(10&lt;=TODAY()-AL356,TODAY()-AL356&lt;15,AV356="PQRS"),2,IF(OR(AND(15&lt;=TODAY()-AL356,AV356="PQRS"),AND(90&lt;=TODAY()-AO356,AV356="Persuasivo")),3,"")))</f>
        <v/>
      </c>
      <c r="AX355" s="96" t="n"/>
      <c r="AY355" s="239">
        <f>IF(AU356=BA356,AY356,AY356&amp;" → "&amp;TEXT(AZ356,"dd/mm/aaaa")&amp;".- "&amp;AU356)</f>
        <v/>
      </c>
      <c r="AZ355" s="237">
        <f>IF(AU356=BA356,AZ356,NOW())</f>
        <v/>
      </c>
      <c r="BA355" s="242">
        <f>IF(AU356=BA356,BA356,AU356)</f>
        <v/>
      </c>
      <c r="BB355" s="245">
        <f>IF(AT356=BD356,BB356,BB356&amp;" → "&amp;TEXT(BC356,"dd/mm/aaaa")&amp;".- "&amp;AT356)</f>
        <v/>
      </c>
      <c r="BC355" s="247">
        <f>IF(AX356=BD356,BC356,NOW())</f>
        <v/>
      </c>
      <c r="BD355" s="246">
        <f>IF(AT356=BD356,BD356,AT356)</f>
        <v/>
      </c>
    </row>
    <row r="356">
      <c r="A356" s="82" t="inlineStr">
        <is>
          <t>0356-2026</t>
        </is>
      </c>
      <c r="B356" s="99" t="n">
        <v>22813</v>
      </c>
      <c r="C356" s="124" t="inlineStr">
        <is>
          <t>De oficio</t>
        </is>
      </c>
      <c r="D356" s="82" t="n"/>
      <c r="E356" s="82" t="n"/>
      <c r="F356" s="82" t="n"/>
      <c r="G356" s="82" t="n"/>
      <c r="H356" s="82" t="n"/>
      <c r="I356" s="82" t="n"/>
      <c r="J356" s="82" t="n"/>
      <c r="K356" s="82" t="n"/>
      <c r="L356" s="82" t="n"/>
      <c r="M356" s="82" t="n"/>
      <c r="N356" s="76">
        <f>CONCATENATE(D357," ",E357," ",F357," ",G357," ",H357," ",I357, " ",J357, " ",K357," ",L357," ",M357)</f>
        <v/>
      </c>
      <c r="O356" s="82" t="n"/>
      <c r="P356" s="82" t="n"/>
      <c r="Q356" s="82" t="n"/>
      <c r="R356" s="82" t="inlineStr">
        <is>
          <t>Maria Rosalba Gonzalez</t>
        </is>
      </c>
      <c r="S356" s="126" t="inlineStr">
        <is>
          <t>KR</t>
        </is>
      </c>
      <c r="T356" s="127" t="n">
        <v>40</v>
      </c>
      <c r="U356" s="127" t="inlineStr">
        <is>
          <t>B</t>
        </is>
      </c>
      <c r="V356" s="127" t="n"/>
      <c r="W356" s="127" t="n">
        <v>53</v>
      </c>
      <c r="X356" s="127" t="inlineStr">
        <is>
          <t>B</t>
        </is>
      </c>
      <c r="Y356" s="127" t="inlineStr">
        <is>
          <t>SUR</t>
        </is>
      </c>
      <c r="Z356" s="177" t="n">
        <v>67</v>
      </c>
      <c r="AA356" s="218" t="n"/>
      <c r="AB356" s="140" t="n"/>
      <c r="AC356" s="76">
        <f>CONCATENATE(S357," ",T357,U357," ",V357," ",W357," ",X357," ",Y357," ",Z357," ",AA357," ",AB357)</f>
        <v/>
      </c>
      <c r="AD356" s="82" t="n"/>
      <c r="AE356" s="82" t="n">
        <v>5492591</v>
      </c>
      <c r="AF356" s="82" t="n"/>
      <c r="AG356" s="82" t="n"/>
      <c r="AH356" s="82" t="inlineStr">
        <is>
          <t>HÍDRICO</t>
        </is>
      </c>
      <c r="AI356" s="82" t="inlineStr">
        <is>
          <t>Descarga inadecuada de aguas residuales o sin cumplimiento de requisitos</t>
        </is>
      </c>
      <c r="AJ356" s="96" t="inlineStr">
        <is>
          <t>Loma del Barro</t>
        </is>
      </c>
      <c r="AK356" s="201">
        <f>VLOOKUP(AJ357,Hoja5!$H$1:$I$46,2,FALSE)</f>
        <v/>
      </c>
      <c r="AL356" s="92" t="n">
        <v>46121</v>
      </c>
      <c r="AM356" s="92" t="n">
        <v>46123</v>
      </c>
      <c r="AN356" s="101">
        <f>+AM357-AL357</f>
        <v/>
      </c>
      <c r="AO356" s="92" t="n">
        <v>46123</v>
      </c>
      <c r="AP356" s="276" t="inlineStr">
        <is>
          <t>Visitas patrulleros</t>
        </is>
      </c>
      <c r="AQ356" s="276" t="inlineStr">
        <is>
          <t>Olver Puerta Garcia</t>
        </is>
      </c>
      <c r="AR356" s="227" t="n"/>
      <c r="AS356" s="119" t="n"/>
      <c r="AT356" s="124" t="inlineStr">
        <is>
          <t>Remisión</t>
        </is>
      </c>
      <c r="AU356" s="154" t="n"/>
      <c r="AV356" s="82" t="n"/>
      <c r="AW356" s="102">
        <f>IF(OR(AND(TODAY()-AL357&lt;10,AV357="PQRS"),AND(TODAY()-AO357&lt;90,AV357="Persuasivo")),1,IF(AND(10&lt;=TODAY()-AL357,TODAY()-AL357&lt;15,AV357="PQRS"),2,IF(OR(AND(15&lt;=TODAY()-AL357,AV357="PQRS"),AND(90&lt;=TODAY()-AO357,AV357="Persuasivo")),3,"")))</f>
        <v/>
      </c>
      <c r="AX356" s="298" t="inlineStr">
        <is>
          <t>oppp</t>
        </is>
      </c>
      <c r="AY356" s="239">
        <f>IF(AU357=BA357,AY357,AY357&amp;" → "&amp;TEXT(AZ357,"dd/mm/aaaa")&amp;".- "&amp;AU357)</f>
        <v/>
      </c>
      <c r="AZ356" s="237">
        <f>IF(AU357=BA357,AZ357,NOW())</f>
        <v/>
      </c>
      <c r="BA356" s="242">
        <f>IF(AU357=BA357,BA357,AU357)</f>
        <v/>
      </c>
      <c r="BB356" s="245">
        <f>IF(AT357=BD357,BB357,BB357&amp;" → "&amp;TEXT(BC357,"dd/mm/aaaa")&amp;".- "&amp;AT357)</f>
        <v/>
      </c>
      <c r="BC356" s="247">
        <f>IF(AX357=BD357,BC357,NOW())</f>
        <v/>
      </c>
      <c r="BD356" s="246">
        <f>IF(AT357=BD357,BD357,AT357)</f>
        <v/>
      </c>
    </row>
    <row r="357" ht="15.75" customHeight="1">
      <c r="A357" s="82" t="inlineStr">
        <is>
          <t>0357-2026</t>
        </is>
      </c>
      <c r="B357" s="99" t="n">
        <v>22812</v>
      </c>
      <c r="C357" s="124" t="inlineStr">
        <is>
          <t>De oficio</t>
        </is>
      </c>
      <c r="D357" s="82" t="n"/>
      <c r="E357" s="82" t="n"/>
      <c r="F357" s="82" t="n"/>
      <c r="G357" s="82" t="n"/>
      <c r="H357" s="82" t="n"/>
      <c r="I357" s="82" t="n"/>
      <c r="J357" s="82" t="n"/>
      <c r="K357" s="82" t="n"/>
      <c r="L357" s="82" t="n"/>
      <c r="M357" s="82" t="n"/>
      <c r="N357" s="76">
        <f>CONCATENATE(D358," ",E358," ",F358," ",G358," ",H358," ",I358, " ",J358, " ",K358," ",L358," ",M358)</f>
        <v/>
      </c>
      <c r="O357" s="82" t="n"/>
      <c r="P357" s="82" t="n"/>
      <c r="Q357" s="82" t="n"/>
      <c r="R357" s="82" t="inlineStr">
        <is>
          <t>Jair Alberto Garcia</t>
        </is>
      </c>
      <c r="S357" s="126" t="inlineStr">
        <is>
          <t>KR</t>
        </is>
      </c>
      <c r="T357" s="127" t="n">
        <v>40</v>
      </c>
      <c r="U357" s="127" t="inlineStr">
        <is>
          <t>B</t>
        </is>
      </c>
      <c r="V357" s="127" t="n"/>
      <c r="W357" s="127" t="n">
        <v>53</v>
      </c>
      <c r="X357" s="127" t="inlineStr">
        <is>
          <t>B</t>
        </is>
      </c>
      <c r="Y357" s="127" t="inlineStr">
        <is>
          <t>SUR</t>
        </is>
      </c>
      <c r="Z357" s="151" t="n">
        <v>59</v>
      </c>
      <c r="AA357" s="140" t="n"/>
      <c r="AB357" s="140" t="n">
        <v>105</v>
      </c>
      <c r="AC357" s="76">
        <f>CONCATENATE(S358," ",T358,U358," ",V358," ",W358," ",X358," ",Y358," ",Z358," ",AA358," ",AB358)</f>
        <v/>
      </c>
      <c r="AD357" s="82" t="n">
        <v>71003053</v>
      </c>
      <c r="AE357" s="82" t="n">
        <v>3132030100</v>
      </c>
      <c r="AF357" s="82" t="n"/>
      <c r="AG357" s="82" t="n"/>
      <c r="AH357" s="82" t="inlineStr">
        <is>
          <t>HÍDRICO</t>
        </is>
      </c>
      <c r="AI357" s="82" t="inlineStr">
        <is>
          <t>Descarga inadecuada de aguas residuales o sin cumplimiento de requisitos</t>
        </is>
      </c>
      <c r="AJ357" s="96" t="inlineStr">
        <is>
          <t>Loma del Barro</t>
        </is>
      </c>
      <c r="AK357" s="201">
        <f>VLOOKUP(AJ358,Hoja5!$H$1:$I$46,2,FALSE)</f>
        <v/>
      </c>
      <c r="AL357" s="92" t="n">
        <v>46121</v>
      </c>
      <c r="AM357" s="92" t="n">
        <v>46123</v>
      </c>
      <c r="AN357" s="101">
        <f>+AM358-AL358</f>
        <v/>
      </c>
      <c r="AO357" s="92" t="n">
        <v>46123</v>
      </c>
      <c r="AP357" s="96" t="inlineStr">
        <is>
          <t>Visitas patrulleros</t>
        </is>
      </c>
      <c r="AQ357" s="119" t="inlineStr">
        <is>
          <t>Olver Puerta Garcia</t>
        </is>
      </c>
      <c r="AR357" s="279" t="n"/>
      <c r="AS357" s="119" t="n"/>
      <c r="AT357" s="124" t="inlineStr">
        <is>
          <t>Remisión</t>
        </is>
      </c>
      <c r="AU357" s="101" t="n"/>
      <c r="AV357" s="82" t="n"/>
      <c r="AW357" s="102">
        <f>IF(OR(AND(TODAY()-AL358&lt;10,AV358="PQRS"),AND(TODAY()-AO358&lt;90,AV358="Persuasivo")),1,IF(AND(10&lt;=TODAY()-AL358,TODAY()-AL358&lt;15,AV358="PQRS"),2,IF(OR(AND(15&lt;=TODAY()-AL358,AV358="PQRS"),AND(90&lt;=TODAY()-AO358,AV358="Persuasivo")),3,"")))</f>
        <v/>
      </c>
      <c r="AX357" s="96" t="n"/>
      <c r="AY357" s="239">
        <f>IF(AU358=BA358,AY358,AY358&amp;" → "&amp;TEXT(AZ358,"dd/mm/aaaa")&amp;".- "&amp;AU358)</f>
        <v/>
      </c>
      <c r="AZ357" s="237">
        <f>IF(AU358=BA358,AZ358,NOW())</f>
        <v/>
      </c>
      <c r="BA357" s="242">
        <f>IF(AU358=BA358,BA358,AU358)</f>
        <v/>
      </c>
      <c r="BB357" s="245">
        <f>IF(AT358=BD358,BB358,BB358&amp;" → "&amp;TEXT(BC358,"dd/mm/aaaa")&amp;".- "&amp;AT358)</f>
        <v/>
      </c>
      <c r="BC357" s="247">
        <f>IF(AX358=BD358,BC358,NOW())</f>
        <v/>
      </c>
      <c r="BD357" s="246">
        <f>IF(AT358=BD358,BD358,AT358)</f>
        <v/>
      </c>
    </row>
    <row r="358">
      <c r="A358" s="82" t="inlineStr">
        <is>
          <t>0358-2026</t>
        </is>
      </c>
      <c r="B358" s="99" t="n">
        <v>22811</v>
      </c>
      <c r="C358" s="124" t="inlineStr">
        <is>
          <t>De oficio</t>
        </is>
      </c>
      <c r="D358" s="82" t="n"/>
      <c r="E358" s="82" t="n"/>
      <c r="F358" s="82" t="n"/>
      <c r="G358" s="82" t="n"/>
      <c r="H358" s="82" t="n"/>
      <c r="I358" s="82" t="n"/>
      <c r="J358" s="82" t="n"/>
      <c r="K358" s="82" t="n"/>
      <c r="L358" s="82" t="n"/>
      <c r="M358" s="82" t="n"/>
      <c r="N358" s="76">
        <f>CONCATENATE(D359," ",E359," ",F359," ",G359," ",H359," ",I359, " ",J359, " ",K359," ",L359," ",M359)</f>
        <v/>
      </c>
      <c r="O358" s="82" t="n"/>
      <c r="P358" s="82" t="n"/>
      <c r="Q358" s="82" t="n"/>
      <c r="R358" s="82" t="inlineStr">
        <is>
          <t>Maria Patricia Franco Manrique</t>
        </is>
      </c>
      <c r="S358" s="126" t="inlineStr">
        <is>
          <t>CL</t>
        </is>
      </c>
      <c r="T358" s="169" t="n">
        <v>41</v>
      </c>
      <c r="U358" s="127" t="inlineStr">
        <is>
          <t>B</t>
        </is>
      </c>
      <c r="V358" s="127" t="inlineStr">
        <is>
          <t>SUR</t>
        </is>
      </c>
      <c r="W358" s="127" t="n">
        <v>25</v>
      </c>
      <c r="X358" s="127" t="n"/>
      <c r="Y358" s="127" t="n"/>
      <c r="Z358" s="127" t="n">
        <v>52</v>
      </c>
      <c r="AA358" s="169" t="n"/>
      <c r="AB358" s="169" t="n">
        <v>110</v>
      </c>
      <c r="AC358" s="76">
        <f>CONCATENATE(S359," ",T359,U359," ",V359," ",W359," ",X359," ",Y359," ",Z359," ",AA359," ",AB359)</f>
        <v/>
      </c>
      <c r="AD358" s="82" t="n"/>
      <c r="AE358" s="82" t="n">
        <v>3195593179</v>
      </c>
      <c r="AF358" s="82" t="n"/>
      <c r="AG358" s="82" t="n"/>
      <c r="AH358" s="82" t="inlineStr">
        <is>
          <t>HÍDRICO</t>
        </is>
      </c>
      <c r="AI358" s="82" t="inlineStr">
        <is>
          <t>Descarga inadecuada de aguas residuales o sin cumplimiento de requisitos</t>
        </is>
      </c>
      <c r="AJ358" s="96" t="inlineStr">
        <is>
          <t>Loma del Barro</t>
        </is>
      </c>
      <c r="AK358" s="201">
        <f>VLOOKUP(AJ359,Hoja5!$H$1:$I$46,2,FALSE)</f>
        <v/>
      </c>
      <c r="AL358" s="92" t="n">
        <v>46121</v>
      </c>
      <c r="AM358" s="92" t="n">
        <v>46144</v>
      </c>
      <c r="AN358" s="101">
        <f>+AM359-AL359</f>
        <v/>
      </c>
      <c r="AO358" s="92" t="n">
        <v>46144</v>
      </c>
      <c r="AP358" s="96" t="inlineStr">
        <is>
          <t>Visitas patrulleros</t>
        </is>
      </c>
      <c r="AQ358" s="119" t="inlineStr">
        <is>
          <t>Laura Bautista Barroso</t>
        </is>
      </c>
      <c r="AR358" s="279" t="n"/>
      <c r="AS358" s="119" t="n"/>
      <c r="AT358" s="124" t="inlineStr">
        <is>
          <t>Verificación</t>
        </is>
      </c>
      <c r="AU358" s="101" t="inlineStr">
        <is>
          <t>Laura Bautista Barroso</t>
        </is>
      </c>
      <c r="AV358" s="82" t="n"/>
      <c r="AW358" s="102">
        <f>IF(OR(AND(TODAY()-AL359&lt;10,AV359="PQRS"),AND(TODAY()-AO359&lt;90,AV359="Persuasivo")),1,IF(AND(10&lt;=TODAY()-AL359,TODAY()-AL359&lt;15,AV359="PQRS"),2,IF(OR(AND(15&lt;=TODAY()-AL359,AV359="PQRS"),AND(90&lt;=TODAY()-AO359,AV359="Persuasivo")),3,"")))</f>
        <v/>
      </c>
      <c r="AX358" s="96" t="n"/>
      <c r="AY358" s="239">
        <f>IF(AU359=BA359,AY359,AY359&amp;" → "&amp;TEXT(AZ359,"dd/mm/aaaa")&amp;".- "&amp;AU359)</f>
        <v/>
      </c>
      <c r="AZ358" s="237">
        <f>IF(AU359=BA359,AZ359,NOW())</f>
        <v/>
      </c>
      <c r="BA358" s="242">
        <f>IF(AU359=BA359,BA359,AU359)</f>
        <v/>
      </c>
      <c r="BB358" s="245">
        <f>IF(AT359=BD359,BB359,BB359&amp;" → "&amp;TEXT(BC359,"dd/mm/aaaa")&amp;".- "&amp;AT359)</f>
        <v/>
      </c>
      <c r="BC358" s="247">
        <f>IF(AX359=BD359,BC359,NOW())</f>
        <v/>
      </c>
      <c r="BD358" s="246">
        <f>IF(AT359=BD359,BD359,AT359)</f>
        <v/>
      </c>
    </row>
    <row r="359">
      <c r="A359" s="82" t="inlineStr">
        <is>
          <t>0359-2026</t>
        </is>
      </c>
      <c r="B359" s="99" t="n">
        <v>23166</v>
      </c>
      <c r="C359" s="124" t="inlineStr">
        <is>
          <t>Leandra Acosta</t>
        </is>
      </c>
      <c r="D359" s="82" t="n"/>
      <c r="E359" s="82" t="n"/>
      <c r="F359" s="82" t="n"/>
      <c r="G359" s="82" t="n"/>
      <c r="H359" s="82" t="n"/>
      <c r="I359" s="82" t="n"/>
      <c r="J359" s="82" t="n"/>
      <c r="K359" s="82" t="n"/>
      <c r="L359" s="82" t="n"/>
      <c r="M359" s="82" t="n"/>
      <c r="N359" s="76">
        <f>CONCATENATE(D360," ",E360," ",F360," ",G360," ",H360," ",I360, " ",J360, " ",K360," ",L360," ",M360)</f>
        <v/>
      </c>
      <c r="O359" s="82" t="n">
        <v>43809607</v>
      </c>
      <c r="P359" s="82" t="n">
        <v>3011664381</v>
      </c>
      <c r="Q359" s="82" t="n"/>
      <c r="R359" s="82" t="inlineStr">
        <is>
          <t>Parcelacion village</t>
        </is>
      </c>
      <c r="S359" s="126" t="n"/>
      <c r="T359" s="127" t="n"/>
      <c r="U359" s="127" t="n"/>
      <c r="V359" s="127" t="n"/>
      <c r="W359" s="127" t="n"/>
      <c r="X359" s="127" t="n"/>
      <c r="Y359" s="127" t="n"/>
      <c r="Z359" s="127" t="n"/>
      <c r="AA359" s="127" t="n"/>
      <c r="AB359" s="127" t="n"/>
      <c r="AC359" s="76">
        <f>CONCATENATE(S360," ",T360,U360," ",V360," ",W360," ",X360," ",Y360," ",Z360," ",AA360," ",AB360)</f>
        <v/>
      </c>
      <c r="AD359" s="76" t="n"/>
      <c r="AE359" s="82" t="n"/>
      <c r="AF359" s="82" t="n"/>
      <c r="AG359" s="82" t="n"/>
      <c r="AH359" s="82" t="inlineStr">
        <is>
          <t>SUELO</t>
        </is>
      </c>
      <c r="AI359" s="82" t="inlineStr">
        <is>
          <t>Afectaciones por movimientos en masa o erosión</t>
        </is>
      </c>
      <c r="AJ359" s="96" t="inlineStr">
        <is>
          <t>Las Palmas</t>
        </is>
      </c>
      <c r="AK359" s="201">
        <f>VLOOKUP(AJ360,Hoja5!$H$1:$I$46,2,FALSE)</f>
        <v/>
      </c>
      <c r="AL359" s="92" t="n">
        <v>46125</v>
      </c>
      <c r="AM359" s="92" t="n"/>
      <c r="AN359" s="101">
        <f>+AM360-AL360</f>
        <v/>
      </c>
      <c r="AO359" s="92" t="n"/>
      <c r="AP359" s="131" t="n"/>
      <c r="AQ359" s="131" t="n"/>
      <c r="AR359" s="227" t="n"/>
      <c r="AS359" s="119" t="n"/>
      <c r="AT359" s="124" t="inlineStr">
        <is>
          <t>Archivado</t>
        </is>
      </c>
      <c r="AU359" s="276" t="inlineStr">
        <is>
          <t>Jenifer Zapata Castro</t>
        </is>
      </c>
      <c r="AV359" s="82" t="n"/>
      <c r="AW359" s="102">
        <f>IF(OR(AND(TODAY()-AL360&lt;10,AV360="PQRS"),AND(TODAY()-AO360&lt;90,AV360="Persuasivo")),1,IF(AND(10&lt;=TODAY()-AL360,TODAY()-AL360&lt;15,AV360="PQRS"),2,IF(OR(AND(15&lt;=TODAY()-AL360,AV360="PQRS"),AND(90&lt;=TODAY()-AO360,AV360="Persuasivo")),3,"")))</f>
        <v/>
      </c>
      <c r="AX359" s="96" t="n"/>
      <c r="AY359" s="239">
        <f>IF(AU360=BA360,AY360,AY360&amp;" → "&amp;TEXT(AZ360,"dd/mm/aaaa")&amp;".- "&amp;AU360)</f>
        <v/>
      </c>
      <c r="AZ359" s="237">
        <f>IF(AU360=BA360,AZ360,NOW())</f>
        <v/>
      </c>
      <c r="BA359" s="242">
        <f>IF(AU360=BA360,BA360,AU360)</f>
        <v/>
      </c>
      <c r="BB359" s="245">
        <f>IF(AT360=BD360,BB360,BB360&amp;" → "&amp;TEXT(BC360,"dd/mm/aaaa")&amp;".- "&amp;AT360)</f>
        <v/>
      </c>
      <c r="BC359" s="247">
        <f>IF(AX360=BD360,BC360,NOW())</f>
        <v/>
      </c>
      <c r="BD359" s="246">
        <f>IF(AT360=BD360,BD360,AT360)</f>
        <v/>
      </c>
    </row>
    <row r="360">
      <c r="A360" s="82" t="inlineStr">
        <is>
          <t>0360-2026</t>
        </is>
      </c>
      <c r="B360" s="99" t="n">
        <v>23730</v>
      </c>
      <c r="C360" s="124" t="inlineStr">
        <is>
          <t>Sandra Arenas de los Rios</t>
        </is>
      </c>
      <c r="D360" s="82" t="n"/>
      <c r="E360" s="82" t="inlineStr">
        <is>
          <t>Bosque LIbano</t>
        </is>
      </c>
      <c r="F360" s="82" t="n"/>
      <c r="G360" s="82" t="n"/>
      <c r="H360" s="82" t="n"/>
      <c r="I360" s="82" t="n"/>
      <c r="J360" s="82" t="n"/>
      <c r="K360" s="82" t="n"/>
      <c r="L360" s="82" t="n"/>
      <c r="M360" s="82" t="n"/>
      <c r="N360" s="76" t="inlineStr">
        <is>
          <t>B</t>
        </is>
      </c>
      <c r="O360" s="82" t="n">
        <v>436252275</v>
      </c>
      <c r="P360" s="82" t="n">
        <v>3176819616</v>
      </c>
      <c r="Q360" s="82" t="n"/>
      <c r="R360" s="82" t="inlineStr">
        <is>
          <t>Por determinar</t>
        </is>
      </c>
      <c r="S360" s="126" t="n"/>
      <c r="T360" s="127" t="n"/>
      <c r="U360" s="127" t="n"/>
      <c r="V360" s="127" t="n"/>
      <c r="W360" s="127" t="n"/>
      <c r="X360" s="127" t="n"/>
      <c r="Y360" s="127" t="n"/>
      <c r="Z360" s="127" t="n"/>
      <c r="AA360" s="169" t="n"/>
      <c r="AB360" s="127" t="n"/>
      <c r="AC360" s="76">
        <f>CONCATENATE(S361," ",T361,U361," ",V361," ",W361," ",X361," ",Y361," ",Z361," ",AA361," ",AB361)</f>
        <v/>
      </c>
      <c r="AD360" s="82" t="n"/>
      <c r="AE360" s="82" t="n"/>
      <c r="AF360" s="82" t="n"/>
      <c r="AG360" s="82" t="n"/>
      <c r="AH360" s="82" t="inlineStr">
        <is>
          <t>AIRE</t>
        </is>
      </c>
      <c r="AI360" s="82" t="inlineStr">
        <is>
          <t>Afectaciones por ruido</t>
        </is>
      </c>
      <c r="AJ360" s="96" t="inlineStr">
        <is>
          <t>El Vallano</t>
        </is>
      </c>
      <c r="AK360" s="201">
        <f>VLOOKUP(AJ361,Hoja5!$H$1:$I$46,2,FALSE)</f>
        <v/>
      </c>
      <c r="AL360" s="92" t="n">
        <v>46126</v>
      </c>
      <c r="AM360" s="92" t="n">
        <v>46116</v>
      </c>
      <c r="AN360" s="101">
        <f>+AM361-AL361</f>
        <v/>
      </c>
      <c r="AO360" s="297" t="n">
        <v>46155</v>
      </c>
      <c r="AP360" s="82" t="inlineStr">
        <is>
          <t>Verificación</t>
        </is>
      </c>
      <c r="AQ360" s="101" t="inlineStr">
        <is>
          <t>Laura Bautista Barroso</t>
        </is>
      </c>
      <c r="AR360" s="227" t="n"/>
      <c r="AS360" s="119" t="n"/>
      <c r="AT360" s="124" t="inlineStr">
        <is>
          <t>Auto de archivo</t>
        </is>
      </c>
      <c r="AU360" s="101" t="inlineStr">
        <is>
          <t>Juan Carlos Sánchez Vargas</t>
        </is>
      </c>
      <c r="AV360" s="82" t="n"/>
      <c r="AW360" s="102">
        <f>IF(OR(AND(TODAY()-AL361&lt;10,AV361="PQRS"),AND(TODAY()-AO361&lt;90,AV361="Persuasivo")),1,IF(AND(10&lt;=TODAY()-AL361,TODAY()-AL361&lt;15,AV361="PQRS"),2,IF(OR(AND(15&lt;=TODAY()-AL361,AV361="PQRS"),AND(90&lt;=TODAY()-AO361,AV361="Persuasivo")),3,"")))</f>
        <v/>
      </c>
      <c r="AX360" s="96" t="n"/>
      <c r="AY360" s="239">
        <f>IF(AU361=BA361,AY361,AY361&amp;" → "&amp;TEXT(AZ361,"dd/mm/aaaa")&amp;".- "&amp;AU361)</f>
        <v/>
      </c>
      <c r="AZ360" s="237">
        <f>IF(AU361=BA361,AZ361,NOW())</f>
        <v/>
      </c>
      <c r="BA360" s="242">
        <f>IF(AU361=BA361,BA361,AU361)</f>
        <v/>
      </c>
      <c r="BB360" s="245">
        <f>IF(AT361=BD361,BB361,BB361&amp;" → "&amp;TEXT(BC361,"dd/mm/aaaa")&amp;".- "&amp;AT361)</f>
        <v/>
      </c>
      <c r="BC360" s="247">
        <f>IF(AX361=BD361,BC361,NOW())</f>
        <v/>
      </c>
      <c r="BD360" s="246">
        <f>IF(AT361=BD361,BD361,AT361)</f>
        <v/>
      </c>
    </row>
    <row r="361" ht="18" customHeight="1">
      <c r="A361" s="82" t="inlineStr">
        <is>
          <t>0361-2026</t>
        </is>
      </c>
      <c r="B361" s="99" t="n">
        <v>23731</v>
      </c>
      <c r="C361" s="124" t="inlineStr">
        <is>
          <t>Luz Elena Lopez</t>
        </is>
      </c>
      <c r="D361" s="82" t="inlineStr">
        <is>
          <t>KR</t>
        </is>
      </c>
      <c r="E361" s="82" t="n">
        <v>48</v>
      </c>
      <c r="F361" s="82" t="inlineStr">
        <is>
          <t>F</t>
        </is>
      </c>
      <c r="G361" s="82" t="inlineStr">
        <is>
          <t>SUR</t>
        </is>
      </c>
      <c r="H361" s="82" t="n">
        <v>42</v>
      </c>
      <c r="I361" s="82" t="inlineStr">
        <is>
          <t>C</t>
        </is>
      </c>
      <c r="J361" s="82" t="n"/>
      <c r="K361" s="82" t="n">
        <v>97</v>
      </c>
      <c r="L361" s="82" t="n"/>
      <c r="M361" s="82" t="n"/>
      <c r="N361" s="76">
        <f>CONCATENATE(D362," ",E362," ",F362," ",G362," ",H362," ",I362, " ",J362, " ",K362," ",L362," ",M362)</f>
        <v/>
      </c>
      <c r="O361" s="82" t="n"/>
      <c r="P361" s="82" t="n"/>
      <c r="Q361" s="82" t="n"/>
      <c r="R361" s="82" t="inlineStr">
        <is>
          <t>Por determinar</t>
        </is>
      </c>
      <c r="S361" s="126" t="n"/>
      <c r="T361" s="127" t="n"/>
      <c r="U361" s="127" t="n"/>
      <c r="V361" s="127" t="n"/>
      <c r="W361" s="127" t="n"/>
      <c r="X361" s="127" t="n"/>
      <c r="Y361" s="127" t="n"/>
      <c r="Z361" s="127" t="n"/>
      <c r="AA361" s="127" t="n"/>
      <c r="AB361" s="127" t="n"/>
      <c r="AC361" s="76">
        <f>CONCATENATE(S362," ",T362,U362," ",V362," ",W362," ",X362," ",Y362," ",Z362," ",AA362," ",AB362)</f>
        <v/>
      </c>
      <c r="AD361" s="82" t="n"/>
      <c r="AE361" s="82" t="n"/>
      <c r="AF361" s="82" t="n"/>
      <c r="AG361" s="82" t="n"/>
      <c r="AH361" s="82" t="inlineStr">
        <is>
          <t>FLORA</t>
        </is>
      </c>
      <c r="AI361" s="82" t="inlineStr">
        <is>
          <t>Afectaciones a la propiedad por arboles o vegetación</t>
        </is>
      </c>
      <c r="AJ361" s="96" t="inlineStr">
        <is>
          <t>El Trianón</t>
        </is>
      </c>
      <c r="AK361" s="201">
        <f>VLOOKUP(AJ362,Hoja5!$H$1:$I$46,2,FALSE)</f>
        <v/>
      </c>
      <c r="AL361" s="92" t="n">
        <v>46126</v>
      </c>
      <c r="AM361" s="92" t="n">
        <v>46134</v>
      </c>
      <c r="AN361" s="101">
        <f>+AM362-AL362</f>
        <v/>
      </c>
      <c r="AO361" s="135" t="n">
        <v>46134</v>
      </c>
      <c r="AP361" s="82" t="inlineStr">
        <is>
          <t>Visitas patrulleros</t>
        </is>
      </c>
      <c r="AQ361" s="101" t="inlineStr">
        <is>
          <t>Yudi Betancur Rios</t>
        </is>
      </c>
      <c r="AR361" s="227" t="n"/>
      <c r="AS361" s="119" t="n"/>
      <c r="AT361" s="124" t="inlineStr">
        <is>
          <t>Auto de archivo</t>
        </is>
      </c>
      <c r="AU361" s="101" t="inlineStr">
        <is>
          <t>Juan Carlos Sánchez Vargas</t>
        </is>
      </c>
      <c r="AV361" s="82" t="n"/>
      <c r="AW361" s="102">
        <f>IF(OR(AND(TODAY()-AL362&lt;10,AV362="PQRS"),AND(TODAY()-AO362&lt;90,AV362="Persuasivo")),1,IF(AND(10&lt;=TODAY()-AL362,TODAY()-AL362&lt;15,AV362="PQRS"),2,IF(OR(AND(15&lt;=TODAY()-AL362,AV362="PQRS"),AND(90&lt;=TODAY()-AO362,AV362="Persuasivo")),3,"")))</f>
        <v/>
      </c>
      <c r="AX361" s="96" t="n"/>
      <c r="AY361" s="239">
        <f>IF(AU362=BA362,AY362,AY362&amp;" → "&amp;TEXT(AZ362,"dd/mm/aaaa")&amp;".- "&amp;AU362)</f>
        <v/>
      </c>
      <c r="AZ361" s="237">
        <f>IF(AU362=BA362,AZ362,NOW())</f>
        <v/>
      </c>
      <c r="BA361" s="242">
        <f>IF(AU362=BA362,BA362,AU362)</f>
        <v/>
      </c>
      <c r="BB361" s="245">
        <f>IF(AT362=BD362,BB362,BB362&amp;" → "&amp;TEXT(BC362,"dd/mm/aaaa")&amp;".- "&amp;AT362)</f>
        <v/>
      </c>
      <c r="BC361" s="247">
        <f>IF(AX362=BD362,BC362,NOW())</f>
        <v/>
      </c>
      <c r="BD361" s="246">
        <f>IF(AT362=BD362,BD362,AT362)</f>
        <v/>
      </c>
    </row>
    <row r="362" ht="15" customHeight="1">
      <c r="A362" s="82" t="inlineStr">
        <is>
          <t>0362-2026</t>
        </is>
      </c>
      <c r="B362" s="99" t="n">
        <v>23609</v>
      </c>
      <c r="C362" s="124" t="inlineStr">
        <is>
          <t>Cecilia Maldonado</t>
        </is>
      </c>
      <c r="D362" s="82" t="inlineStr">
        <is>
          <t>KR</t>
        </is>
      </c>
      <c r="E362" s="82" t="n">
        <v>41</v>
      </c>
      <c r="F362" s="82" t="n"/>
      <c r="G362" s="82" t="n"/>
      <c r="H362" s="82" t="n">
        <v>40</v>
      </c>
      <c r="I362" s="82" t="inlineStr">
        <is>
          <t>H</t>
        </is>
      </c>
      <c r="J362" s="82" t="inlineStr">
        <is>
          <t>SUR</t>
        </is>
      </c>
      <c r="K362" s="82" t="n">
        <v>12</v>
      </c>
      <c r="L362" s="82" t="n"/>
      <c r="M362" s="82" t="n">
        <v>401</v>
      </c>
      <c r="N362" s="76" t="inlineStr">
        <is>
          <t xml:space="preserve"> </t>
        </is>
      </c>
      <c r="O362" s="82" t="n">
        <v>43728306</v>
      </c>
      <c r="P362" s="82" t="n">
        <v>3004431352</v>
      </c>
      <c r="Q362" s="82" t="n"/>
      <c r="R362" s="82" t="inlineStr">
        <is>
          <t>Por determinar</t>
        </is>
      </c>
      <c r="S362" s="126" t="inlineStr">
        <is>
          <t>KR</t>
        </is>
      </c>
      <c r="T362" s="127" t="n">
        <v>41</v>
      </c>
      <c r="U362" s="127" t="n"/>
      <c r="V362" s="127" t="n"/>
      <c r="W362" s="127" t="n">
        <v>40</v>
      </c>
      <c r="X362" s="127" t="inlineStr">
        <is>
          <t>H</t>
        </is>
      </c>
      <c r="Y362" s="127" t="inlineStr">
        <is>
          <t>SUR</t>
        </is>
      </c>
      <c r="Z362" s="127" t="n">
        <v>20</v>
      </c>
      <c r="AA362" s="127" t="n"/>
      <c r="AB362" s="127" t="n"/>
      <c r="AC362" s="76">
        <f>CONCATENATE(S363," ",T363,U363," ",V363," ",W363," ",X363," ",Y363," ",Z363," ",AA363," ",AB363)</f>
        <v/>
      </c>
      <c r="AD362" s="82" t="n"/>
      <c r="AE362" s="82" t="n"/>
      <c r="AF362" s="82" t="n"/>
      <c r="AG362" s="82" t="n"/>
      <c r="AH362" s="82" t="inlineStr">
        <is>
          <t>RESIDUOS SOLIDOS</t>
        </is>
      </c>
      <c r="AI362" s="82" t="inlineStr">
        <is>
          <t xml:space="preserve">Acumulación de escombros en el espacio publico </t>
        </is>
      </c>
      <c r="AJ362" s="96" t="inlineStr">
        <is>
          <t>El Dorado</t>
        </is>
      </c>
      <c r="AK362" s="201">
        <f>VLOOKUP(AJ363,Hoja5!$H$1:$I$46,2,FALSE)</f>
        <v/>
      </c>
      <c r="AL362" s="92" t="n">
        <v>46126</v>
      </c>
      <c r="AM362" s="92" t="n">
        <v>46130</v>
      </c>
      <c r="AN362" s="101">
        <f>+AM363-AL363</f>
        <v/>
      </c>
      <c r="AO362" s="135" t="n">
        <v>46130</v>
      </c>
      <c r="AP362" s="82" t="inlineStr">
        <is>
          <t>Visitas patrulleros</t>
        </is>
      </c>
      <c r="AQ362" s="101" t="inlineStr">
        <is>
          <t>Yudi Betancur Rios</t>
        </is>
      </c>
      <c r="AR362" s="227" t="n"/>
      <c r="AS362" s="119" t="n"/>
      <c r="AT362" s="124" t="inlineStr">
        <is>
          <t>Archivado</t>
        </is>
      </c>
      <c r="AU362" s="101" t="inlineStr">
        <is>
          <t>Jenifer Zapata Castro</t>
        </is>
      </c>
      <c r="AV362" s="82" t="n"/>
      <c r="AW362" s="102">
        <f>IF(OR(AND(TODAY()-AL363&lt;10,AV363="PQRS"),AND(TODAY()-AO363&lt;90,AV363="Persuasivo")),1,IF(AND(10&lt;=TODAY()-AL363,TODAY()-AL363&lt;15,AV363="PQRS"),2,IF(OR(AND(15&lt;=TODAY()-AL363,AV363="PQRS"),AND(90&lt;=TODAY()-AO363,AV363="Persuasivo")),3,"")))</f>
        <v/>
      </c>
      <c r="AX362" s="96" t="n"/>
      <c r="AY362" s="239">
        <f>IF(AU363=BA363,AY363,AY363&amp;" → "&amp;TEXT(AZ363,"dd/mm/aaaa")&amp;".- "&amp;AU363)</f>
        <v/>
      </c>
      <c r="AZ362" s="237">
        <f>IF(AU363=BA363,AZ363,NOW())</f>
        <v/>
      </c>
      <c r="BA362" s="242">
        <f>IF(AU363=BA363,BA363,AU363)</f>
        <v/>
      </c>
      <c r="BB362" s="245">
        <f>IF(AT363=BD363,BB363,BB363&amp;" → "&amp;TEXT(BC363,"dd/mm/aaaa")&amp;".- "&amp;AT363)</f>
        <v/>
      </c>
      <c r="BC362" s="247">
        <f>IF(AX363=BD363,BC363,NOW())</f>
        <v/>
      </c>
      <c r="BD362" s="246">
        <f>IF(AT363=BD363,BD363,AT363)</f>
        <v/>
      </c>
    </row>
    <row r="363">
      <c r="A363" s="82" t="inlineStr">
        <is>
          <t>0363-2026</t>
        </is>
      </c>
      <c r="B363" s="99" t="inlineStr">
        <is>
          <t>0023604 - 0023608</t>
        </is>
      </c>
      <c r="C363" s="124" t="inlineStr">
        <is>
          <t>Sergio Henao</t>
        </is>
      </c>
      <c r="D363" s="82" t="n"/>
      <c r="E363" s="82" t="n"/>
      <c r="F363" s="82" t="n"/>
      <c r="G363" s="82" t="n"/>
      <c r="H363" s="82" t="n"/>
      <c r="I363" s="82" t="n"/>
      <c r="J363" s="82" t="n"/>
      <c r="K363" s="82" t="n"/>
      <c r="L363" s="82" t="n"/>
      <c r="M363" s="82" t="n"/>
      <c r="N363" s="76">
        <f>CONCATENATE(D364," ",E364," ",F364," ",G364," ",H364," ",I364, " ",J364, " ",K364," ",L364," ",M364)</f>
        <v/>
      </c>
      <c r="O363" s="82" t="n">
        <v>71271429</v>
      </c>
      <c r="P363" s="82" t="n">
        <v>3185315555</v>
      </c>
      <c r="Q363" s="82" t="n"/>
      <c r="R363" s="82" t="inlineStr">
        <is>
          <t>Por determinar</t>
        </is>
      </c>
      <c r="S363" s="126" t="inlineStr">
        <is>
          <t>KR</t>
        </is>
      </c>
      <c r="T363" s="127" t="n">
        <v>40</v>
      </c>
      <c r="U363" s="127" t="inlineStr">
        <is>
          <t>A</t>
        </is>
      </c>
      <c r="V363" s="127" t="n"/>
      <c r="W363" s="127" t="n">
        <v>44</v>
      </c>
      <c r="X363" s="127" t="inlineStr">
        <is>
          <t>B</t>
        </is>
      </c>
      <c r="Y363" s="127" t="inlineStr">
        <is>
          <t>SUR</t>
        </is>
      </c>
      <c r="Z363" s="127" t="n"/>
      <c r="AA363" s="127" t="n"/>
      <c r="AB363" s="127" t="n"/>
      <c r="AC363" s="76">
        <f>CONCATENATE(S364," ",T364,U364," ",V364," ",W364," ",X364," ",Y364," ",Z364," ",AA364," ",AB364)</f>
        <v/>
      </c>
      <c r="AD363" s="82" t="n"/>
      <c r="AE363" s="82" t="n"/>
      <c r="AF363" s="82" t="n"/>
      <c r="AG363" s="82" t="n"/>
      <c r="AH363" s="82" t="inlineStr">
        <is>
          <t>RESIDUOS SOLIDOS</t>
        </is>
      </c>
      <c r="AI363" s="82" t="inlineStr">
        <is>
          <t xml:space="preserve">Acumulación de escombros en el espacio publico </t>
        </is>
      </c>
      <c r="AJ363" s="96" t="inlineStr">
        <is>
          <t>El Dorado</t>
        </is>
      </c>
      <c r="AK363" s="201">
        <f>VLOOKUP(AJ364,Hoja5!$H$1:$I$46,2,FALSE)</f>
        <v/>
      </c>
      <c r="AL363" s="92" t="n">
        <v>46126</v>
      </c>
      <c r="AM363" s="92" t="n">
        <v>46130</v>
      </c>
      <c r="AN363" s="101">
        <f>+AM364-AL364</f>
        <v/>
      </c>
      <c r="AO363" s="135" t="n">
        <v>46130</v>
      </c>
      <c r="AP363" s="82" t="inlineStr">
        <is>
          <t>Visitas patrulleros</t>
        </is>
      </c>
      <c r="AQ363" s="101" t="inlineStr">
        <is>
          <t>Yudi Betancur Rios</t>
        </is>
      </c>
      <c r="AR363" s="227" t="n"/>
      <c r="AS363" s="119" t="n"/>
      <c r="AT363" s="124" t="inlineStr">
        <is>
          <t>Archivado</t>
        </is>
      </c>
      <c r="AU363" s="101" t="inlineStr">
        <is>
          <t>Jenifer Zapata Castro</t>
        </is>
      </c>
      <c r="AV363" s="82" t="n"/>
      <c r="AW363" s="102">
        <f>IF(OR(AND(TODAY()-AL364&lt;10,AV364="PQRS"),AND(TODAY()-AO364&lt;90,AV364="Persuasivo")),1,IF(AND(10&lt;=TODAY()-AL364,TODAY()-AL364&lt;15,AV364="PQRS"),2,IF(OR(AND(15&lt;=TODAY()-AL364,AV364="PQRS"),AND(90&lt;=TODAY()-AO364,AV364="Persuasivo")),3,"")))</f>
        <v/>
      </c>
      <c r="AX363" s="96" t="n"/>
      <c r="AY363" s="239">
        <f>IF(AU364=BA364,AY364,AY364&amp;" → "&amp;TEXT(AZ364,"dd/mm/aaaa")&amp;".- "&amp;AU364)</f>
        <v/>
      </c>
      <c r="AZ363" s="237">
        <f>IF(AU364=BA364,AZ364,NOW())</f>
        <v/>
      </c>
      <c r="BA363" s="242">
        <f>IF(AU364=BA364,BA364,AU364)</f>
        <v/>
      </c>
      <c r="BB363" s="245">
        <f>IF(AT364=BD364,BB364,BB364&amp;" → "&amp;TEXT(BC364,"dd/mm/aaaa")&amp;".- "&amp;AT364)</f>
        <v/>
      </c>
      <c r="BC363" s="247">
        <f>IF(AX364=BD364,BC364,NOW())</f>
        <v/>
      </c>
      <c r="BD363" s="246">
        <f>IF(AT364=BD364,BD364,AT364)</f>
        <v/>
      </c>
    </row>
    <row r="364">
      <c r="A364" s="82" t="inlineStr">
        <is>
          <t>0364-2026</t>
        </is>
      </c>
      <c r="B364" s="99" t="n">
        <v>23607</v>
      </c>
      <c r="C364" s="124" t="inlineStr">
        <is>
          <t>Isaac Correa Escobar</t>
        </is>
      </c>
      <c r="D364" s="82" t="inlineStr">
        <is>
          <t>TR</t>
        </is>
      </c>
      <c r="E364" s="82" t="n">
        <v>32</v>
      </c>
      <c r="F364" s="82" t="inlineStr">
        <is>
          <t>A</t>
        </is>
      </c>
      <c r="G364" s="82" t="inlineStr">
        <is>
          <t>SUR</t>
        </is>
      </c>
      <c r="H364" s="82" t="n">
        <v>32</v>
      </c>
      <c r="I364" s="82" t="n"/>
      <c r="J364" s="82" t="n"/>
      <c r="K364" s="82" t="n">
        <v>48</v>
      </c>
      <c r="L364" s="82" t="n"/>
      <c r="M364" s="82" t="n"/>
      <c r="N364" s="76">
        <f>CONCATENATE(D365," ",E365," ",F365," ",G365," ",H365," ",I365, " ",J365, " ",K365," ",L365," ",M365)</f>
        <v/>
      </c>
      <c r="O364" s="82" t="n">
        <v>1037652007</v>
      </c>
      <c r="P364" s="82" t="n">
        <v>3006673951</v>
      </c>
      <c r="Q364" s="82" t="n"/>
      <c r="R364" s="82" t="inlineStr">
        <is>
          <t>Por determinar</t>
        </is>
      </c>
      <c r="S364" s="126" t="n"/>
      <c r="T364" s="127" t="n"/>
      <c r="U364" s="127" t="n"/>
      <c r="V364" s="127" t="n"/>
      <c r="W364" s="127" t="n"/>
      <c r="X364" s="127" t="n"/>
      <c r="Y364" s="127" t="n"/>
      <c r="Z364" s="127" t="n"/>
      <c r="AA364" s="127" t="n"/>
      <c r="AB364" s="127" t="n"/>
      <c r="AC364" s="76">
        <f>CONCATENATE(S365," ",T365,U365," ",V365," ",W365," ",X365," ",Y365," ",Z365," ",AA365," ",AB365)</f>
        <v/>
      </c>
      <c r="AD364" s="82" t="n"/>
      <c r="AE364" s="82" t="n"/>
      <c r="AF364" s="82" t="n"/>
      <c r="AG364" s="82" t="n"/>
      <c r="AH364" s="82" t="inlineStr">
        <is>
          <t>FLORA</t>
        </is>
      </c>
      <c r="AI364" s="82" t="inlineStr">
        <is>
          <t>Afectación a individuos arboreos</t>
        </is>
      </c>
      <c r="AJ364" s="96" t="inlineStr">
        <is>
          <t>La Magnolia</t>
        </is>
      </c>
      <c r="AK364" s="201">
        <f>VLOOKUP(AJ365,Hoja5!$H$1:$I$46,2,FALSE)</f>
        <v/>
      </c>
      <c r="AL364" s="92" t="n">
        <v>46126</v>
      </c>
      <c r="AM364" s="92" t="n">
        <v>46129</v>
      </c>
      <c r="AN364" s="101">
        <f>+AM365-AL365</f>
        <v/>
      </c>
      <c r="AO364" s="135" t="n">
        <v>46129</v>
      </c>
      <c r="AP364" s="82" t="inlineStr">
        <is>
          <t>Visitas patrulleros</t>
        </is>
      </c>
      <c r="AQ364" s="101" t="inlineStr">
        <is>
          <t>Olver Puerta Garcia</t>
        </is>
      </c>
      <c r="AR364" s="227" t="n"/>
      <c r="AS364" s="119" t="n"/>
      <c r="AT364" s="124" t="inlineStr">
        <is>
          <t>Archivado</t>
        </is>
      </c>
      <c r="AU364" s="94" t="inlineStr">
        <is>
          <t>Jenifer Zapata Castro</t>
        </is>
      </c>
      <c r="AV364" s="82" t="n"/>
      <c r="AW364" s="102">
        <f>IF(OR(AND(TODAY()-AL365&lt;10,AV365="PQRS"),AND(TODAY()-AO365&lt;90,AV365="Persuasivo")),1,IF(AND(10&lt;=TODAY()-AL365,TODAY()-AL365&lt;15,AV365="PQRS"),2,IF(OR(AND(15&lt;=TODAY()-AL365,AV365="PQRS"),AND(90&lt;=TODAY()-AO365,AV365="Persuasivo")),3,"")))</f>
        <v/>
      </c>
      <c r="AX364" s="96" t="n"/>
      <c r="AY364" s="239">
        <f>IF(AU365=BA365,AY365,AY365&amp;" → "&amp;TEXT(AZ365,"dd/mm/aaaa")&amp;".- "&amp;AU365)</f>
        <v/>
      </c>
      <c r="AZ364" s="237">
        <f>IF(AU365=BA365,AZ365,NOW())</f>
        <v/>
      </c>
      <c r="BA364" s="242">
        <f>IF(AU365=BA365,BA365,AU365)</f>
        <v/>
      </c>
      <c r="BB364" s="245">
        <f>IF(AT365=BD365,BB365,BB365&amp;" → "&amp;TEXT(BC365,"dd/mm/aaaa")&amp;".- "&amp;AT365)</f>
        <v/>
      </c>
      <c r="BC364" s="247">
        <f>IF(AX365=BD365,BC365,NOW())</f>
        <v/>
      </c>
      <c r="BD364" s="246">
        <f>IF(AT365=BD365,BD365,AT365)</f>
        <v/>
      </c>
    </row>
    <row r="365">
      <c r="A365" s="82" t="inlineStr">
        <is>
          <t>0365-2026</t>
        </is>
      </c>
      <c r="B365" s="99" t="n">
        <v>24281</v>
      </c>
      <c r="C365" s="124" t="inlineStr">
        <is>
          <t>Oficio</t>
        </is>
      </c>
      <c r="D365" s="82" t="n"/>
      <c r="E365" s="82" t="n"/>
      <c r="F365" s="82" t="n"/>
      <c r="G365" s="82" t="n"/>
      <c r="H365" s="82" t="n"/>
      <c r="I365" s="82" t="n"/>
      <c r="J365" s="82" t="n"/>
      <c r="K365" s="82" t="n"/>
      <c r="L365" s="82" t="n"/>
      <c r="M365" s="82" t="n"/>
      <c r="N365" s="76">
        <f>CONCATENATE(D366," ",E366," ",F366," ",G366," ",H366," ",I366, " ",J366, " ",K366," ",L366," ",M366)</f>
        <v/>
      </c>
      <c r="O365" s="82" t="n"/>
      <c r="P365" s="82" t="n"/>
      <c r="Q365" s="82" t="n"/>
      <c r="R365" s="82" t="inlineStr">
        <is>
          <t>Por determinar</t>
        </is>
      </c>
      <c r="S365" s="126" t="inlineStr">
        <is>
          <t>DG</t>
        </is>
      </c>
      <c r="T365" s="127" t="n">
        <v>31</v>
      </c>
      <c r="U365" s="127" t="inlineStr">
        <is>
          <t>A</t>
        </is>
      </c>
      <c r="V365" s="127" t="n"/>
      <c r="W365" s="127" t="n">
        <v>34</v>
      </c>
      <c r="X365" s="127" t="inlineStr">
        <is>
          <t>E</t>
        </is>
      </c>
      <c r="Y365" s="127" t="inlineStr">
        <is>
          <t>SUR</t>
        </is>
      </c>
      <c r="Z365" s="127" t="n">
        <v>30</v>
      </c>
      <c r="AA365" s="127" t="n"/>
      <c r="AB365" s="127" t="n"/>
      <c r="AC365" s="76">
        <f>CONCATENATE(S366," ",T366,U366," ",V366," ",W366," ",X366," ",Y366," ",Z366," ",AA366," ",AB366)</f>
        <v/>
      </c>
      <c r="AD365" s="82" t="n"/>
      <c r="AE365" s="82" t="n"/>
      <c r="AF365" s="82" t="n"/>
      <c r="AG365" s="82" t="n"/>
      <c r="AH365" s="82" t="inlineStr">
        <is>
          <t>SUELO</t>
        </is>
      </c>
      <c r="AI365" s="82" t="inlineStr">
        <is>
          <t>Cambio de zona verde a piso duro</t>
        </is>
      </c>
      <c r="AJ365" s="96" t="inlineStr">
        <is>
          <t>La Sebastiana</t>
        </is>
      </c>
      <c r="AK365" s="201">
        <f>VLOOKUP(AJ366,Hoja5!$H$1:$I$46,2,FALSE)</f>
        <v/>
      </c>
      <c r="AL365" s="92" t="n">
        <v>46128</v>
      </c>
      <c r="AM365" s="92" t="n"/>
      <c r="AN365" s="101">
        <f>+AM366-AL366</f>
        <v/>
      </c>
      <c r="AO365" s="92" t="n"/>
      <c r="AP365" s="101" t="n"/>
      <c r="AQ365" s="131" t="n"/>
      <c r="AR365" s="227" t="n"/>
      <c r="AS365" s="119" t="n"/>
      <c r="AT365" s="124" t="inlineStr">
        <is>
          <t>Visitas patrulleros</t>
        </is>
      </c>
      <c r="AU365" s="94" t="inlineStr">
        <is>
          <t>Laura Bautista Barroso</t>
        </is>
      </c>
      <c r="AV365" s="82" t="n"/>
      <c r="AW365" s="102">
        <f>IF(OR(AND(TODAY()-AL366&lt;10,AV366="PQRS"),AND(TODAY()-AO366&lt;90,AV366="Persuasivo")),1,IF(AND(10&lt;=TODAY()-AL366,TODAY()-AL366&lt;15,AV366="PQRS"),2,IF(OR(AND(15&lt;=TODAY()-AL366,AV366="PQRS"),AND(90&lt;=TODAY()-AO366,AV366="Persuasivo")),3,"")))</f>
        <v/>
      </c>
      <c r="AX365" s="96" t="n"/>
      <c r="AY365" s="239">
        <f>IF(AU366=BA366,AY366,AY366&amp;" → "&amp;TEXT(AZ366,"dd/mm/aaaa")&amp;".- "&amp;AU366)</f>
        <v/>
      </c>
      <c r="AZ365" s="237">
        <f>IF(AU366=BA366,AZ366,NOW())</f>
        <v/>
      </c>
      <c r="BA365" s="242">
        <f>IF(AU366=BA366,BA366,AU366)</f>
        <v/>
      </c>
      <c r="BB365" s="245">
        <f>IF(AT366=BD366,BB366,BB366&amp;" → "&amp;TEXT(BC366,"dd/mm/aaaa")&amp;".- "&amp;AT366)</f>
        <v/>
      </c>
      <c r="BC365" s="247">
        <f>IF(AX366=BD366,BC366,NOW())</f>
        <v/>
      </c>
      <c r="BD365" s="246">
        <f>IF(AT366=BD366,BD366,AT366)</f>
        <v/>
      </c>
    </row>
    <row r="366">
      <c r="A366" s="82" t="inlineStr">
        <is>
          <t>0366-2026</t>
        </is>
      </c>
      <c r="B366" s="99" t="n">
        <v>24260</v>
      </c>
      <c r="C366" s="124" t="inlineStr">
        <is>
          <t>Lilian Ramirez</t>
        </is>
      </c>
      <c r="D366" s="82" t="inlineStr">
        <is>
          <t>CL</t>
        </is>
      </c>
      <c r="E366" s="82" t="n">
        <v>46</v>
      </c>
      <c r="F366" s="82" t="inlineStr">
        <is>
          <t>E</t>
        </is>
      </c>
      <c r="G366" s="82" t="inlineStr">
        <is>
          <t>SUR</t>
        </is>
      </c>
      <c r="H366" s="82" t="n">
        <v>42</v>
      </c>
      <c r="I366" s="82" t="inlineStr">
        <is>
          <t>A</t>
        </is>
      </c>
      <c r="J366" s="82" t="n"/>
      <c r="K366" s="82" t="n">
        <v>8</v>
      </c>
      <c r="L366" s="82" t="n"/>
      <c r="M366" s="82" t="n">
        <v>401</v>
      </c>
      <c r="N366" s="76">
        <f>CONCATENATE(D367," ",E367," ",F367," ",G367," ",H367," ",I367, " ",J367, " ",K367," ",L367," ",M367)</f>
        <v/>
      </c>
      <c r="O366" s="82" t="n"/>
      <c r="P366" s="82" t="n">
        <v>31149983523</v>
      </c>
      <c r="Q366" s="82" t="n"/>
      <c r="R366" s="82" t="inlineStr">
        <is>
          <t>Las Alas 3</t>
        </is>
      </c>
      <c r="S366" s="126" t="inlineStr">
        <is>
          <t>CL</t>
        </is>
      </c>
      <c r="T366" s="127" t="n">
        <v>46</v>
      </c>
      <c r="U366" s="127" t="inlineStr">
        <is>
          <t>E</t>
        </is>
      </c>
      <c r="V366" s="127" t="inlineStr">
        <is>
          <t>SUR</t>
        </is>
      </c>
      <c r="W366" s="127" t="n">
        <v>42</v>
      </c>
      <c r="X366" s="127" t="inlineStr">
        <is>
          <t>A</t>
        </is>
      </c>
      <c r="Y366" s="127" t="n"/>
      <c r="Z366" s="127" t="n">
        <v>10</v>
      </c>
      <c r="AA366" s="127" t="n"/>
      <c r="AB366" s="127" t="n"/>
      <c r="AC366" s="76">
        <f>CONCATENATE(S367," ",T367,U367," ",V367," ",W367," ",X367," ",Y367," ",Z367," ",AA367," ",AB367)</f>
        <v/>
      </c>
      <c r="AD366" s="82" t="n"/>
      <c r="AE366" s="82" t="n"/>
      <c r="AF366" s="82" t="n"/>
      <c r="AG366" s="82" t="n"/>
      <c r="AH366" s="82" t="inlineStr">
        <is>
          <t>FLORA</t>
        </is>
      </c>
      <c r="AI366" s="82" t="inlineStr">
        <is>
          <t>Afectación a individuos arboreos</t>
        </is>
      </c>
      <c r="AJ366" s="96" t="inlineStr">
        <is>
          <t>La Paz</t>
        </is>
      </c>
      <c r="AK366" s="201">
        <f>VLOOKUP(AJ367,Hoja5!$H$1:$I$46,2,FALSE)</f>
        <v/>
      </c>
      <c r="AL366" s="92" t="n">
        <v>46128</v>
      </c>
      <c r="AM366" s="92" t="n">
        <v>46134</v>
      </c>
      <c r="AN366" s="101">
        <f>+AM367-AL367</f>
        <v/>
      </c>
      <c r="AO366" s="92" t="n">
        <v>46134</v>
      </c>
      <c r="AP366" s="82" t="inlineStr">
        <is>
          <t>Visitas patrulleros</t>
        </is>
      </c>
      <c r="AQ366" s="101" t="inlineStr">
        <is>
          <t>Yudi Betancur Rios</t>
        </is>
      </c>
      <c r="AR366" s="227" t="n"/>
      <c r="AS366" s="119" t="n"/>
      <c r="AT366" s="124" t="inlineStr">
        <is>
          <t>Remisión</t>
        </is>
      </c>
      <c r="AU366" s="101" t="inlineStr">
        <is>
          <t>Adriana Florez Buriticá</t>
        </is>
      </c>
      <c r="AV366" s="82" t="n"/>
      <c r="AW366" s="102">
        <f>IF(OR(AND(TODAY()-AL367&lt;10,AV367="PQRS"),AND(TODAY()-AO367&lt;90,AV367="Persuasivo")),1,IF(AND(10&lt;=TODAY()-AL367,TODAY()-AL367&lt;15,AV367="PQRS"),2,IF(OR(AND(15&lt;=TODAY()-AL367,AV367="PQRS"),AND(90&lt;=TODAY()-AO367,AV367="Persuasivo")),3,"")))</f>
        <v/>
      </c>
      <c r="AX366" s="96" t="n"/>
      <c r="AY366" s="239">
        <f>IF(AU367=BA367,AY367,AY367&amp;" → "&amp;TEXT(AZ367,"dd/mm/aaaa")&amp;".- "&amp;AU367)</f>
        <v/>
      </c>
      <c r="AZ366" s="237">
        <f>IF(AU367=BA367,AZ367,NOW())</f>
        <v/>
      </c>
      <c r="BA366" s="242">
        <f>IF(AU367=BA367,BA367,AU367)</f>
        <v/>
      </c>
      <c r="BB366" s="245">
        <f>IF(AT367=BD367,BB367,BB367&amp;" → "&amp;TEXT(BC367,"dd/mm/aaaa")&amp;".- "&amp;AT367)</f>
        <v/>
      </c>
      <c r="BC366" s="247">
        <f>IF(AX367=BD367,BC367,NOW())</f>
        <v/>
      </c>
      <c r="BD366" s="246">
        <f>IF(AT367=BD367,BD367,AT367)</f>
        <v/>
      </c>
    </row>
    <row r="367">
      <c r="A367" s="82" t="inlineStr">
        <is>
          <t>0367-2026</t>
        </is>
      </c>
      <c r="B367" s="99" t="n">
        <v>23926</v>
      </c>
      <c r="C367" s="124" t="inlineStr">
        <is>
          <t>Josue Cordoba</t>
        </is>
      </c>
      <c r="D367" s="82" t="inlineStr">
        <is>
          <t>CL</t>
        </is>
      </c>
      <c r="E367" s="82" t="n">
        <v>48</v>
      </c>
      <c r="F367" s="82" t="inlineStr">
        <is>
          <t>A</t>
        </is>
      </c>
      <c r="G367" s="82" t="inlineStr">
        <is>
          <t>SUR</t>
        </is>
      </c>
      <c r="H367" s="82" t="n">
        <v>42</v>
      </c>
      <c r="I367" s="82" t="inlineStr">
        <is>
          <t>A</t>
        </is>
      </c>
      <c r="J367" s="82" t="n"/>
      <c r="K367" s="82" t="n"/>
      <c r="L367" s="82" t="n"/>
      <c r="M367" s="82" t="n"/>
      <c r="N367" s="76">
        <f>CONCATENATE(D368," ",E368," ",F368," ",G368," ",H368," ",I368, " ",J368, " ",K368," ",L368," ",M368)</f>
        <v/>
      </c>
      <c r="O367" s="82" t="n">
        <v>70557701</v>
      </c>
      <c r="P367" s="94" t="n">
        <v>3126045787</v>
      </c>
      <c r="Q367" s="94" t="n"/>
      <c r="R367" s="82" t="inlineStr">
        <is>
          <t>Por determinar</t>
        </is>
      </c>
      <c r="S367" s="126" t="n"/>
      <c r="T367" s="127" t="n"/>
      <c r="U367" s="127" t="n"/>
      <c r="V367" s="127" t="n"/>
      <c r="W367" s="127" t="n"/>
      <c r="X367" s="127" t="n"/>
      <c r="Y367" s="127" t="n"/>
      <c r="Z367" s="127" t="n"/>
      <c r="AA367" s="127" t="n"/>
      <c r="AB367" s="127" t="n"/>
      <c r="AC367" s="76">
        <f>CONCATENATE(S368," ",T368,U368," ",V368," ",W368," ",X368," ",Y368," ",Z368," ",AA368," ",AB368)</f>
        <v/>
      </c>
      <c r="AD367" s="82" t="n"/>
      <c r="AE367" s="82" t="n"/>
      <c r="AF367" s="82" t="n"/>
      <c r="AG367" s="82" t="n"/>
      <c r="AH367" s="82" t="inlineStr">
        <is>
          <t>FLORA</t>
        </is>
      </c>
      <c r="AI367" s="82" t="inlineStr">
        <is>
          <t>Afectaciones a la propiedad por arboles o vegetación</t>
        </is>
      </c>
      <c r="AJ367" s="96" t="inlineStr">
        <is>
          <t>El Trianón</t>
        </is>
      </c>
      <c r="AK367" s="201">
        <f>VLOOKUP(AJ368,Hoja5!$H$1:$I$46,2,FALSE)</f>
        <v/>
      </c>
      <c r="AL367" s="92" t="n">
        <v>46127</v>
      </c>
      <c r="AM367" s="92" t="n">
        <v>46128</v>
      </c>
      <c r="AN367" s="101">
        <f>+AM368-AL368</f>
        <v/>
      </c>
      <c r="AO367" s="135" t="n">
        <v>46142</v>
      </c>
      <c r="AP367" s="124" t="inlineStr">
        <is>
          <t>Auto de archivo</t>
        </is>
      </c>
      <c r="AQ367" s="94" t="inlineStr">
        <is>
          <t>Juan Carlos Sánchez Vargas</t>
        </is>
      </c>
      <c r="AR367" s="227" t="n"/>
      <c r="AS367" s="119" t="n"/>
      <c r="AT367" s="124" t="inlineStr">
        <is>
          <t>Archivado</t>
        </is>
      </c>
      <c r="AU367" s="94" t="n"/>
      <c r="AV367" s="82" t="n"/>
      <c r="AW367" s="102">
        <f>IF(OR(AND(TODAY()-AL368&lt;10,AV368="PQRS"),AND(TODAY()-AO368&lt;90,AV368="Persuasivo")),1,IF(AND(10&lt;=TODAY()-AL368,TODAY()-AL368&lt;15,AV368="PQRS"),2,IF(OR(AND(15&lt;=TODAY()-AL368,AV368="PQRS"),AND(90&lt;=TODAY()-AO368,AV368="Persuasivo")),3,"")))</f>
        <v/>
      </c>
      <c r="AX367" s="298" t="inlineStr">
        <is>
          <t>falta acta</t>
        </is>
      </c>
      <c r="AY367" s="239">
        <f>IF(AU368=BA368,AY368,AY368&amp;" → "&amp;TEXT(AZ368,"dd/mm/aaaa")&amp;".- "&amp;AU368)</f>
        <v/>
      </c>
      <c r="AZ367" s="237">
        <f>IF(AU368=BA368,AZ368,NOW())</f>
        <v/>
      </c>
      <c r="BA367" s="242">
        <f>IF(AU368=BA368,BA368,AU368)</f>
        <v/>
      </c>
      <c r="BB367" s="245">
        <f>IF(AT368=BD368,BB368,BB368&amp;" → "&amp;TEXT(BC368,"dd/mm/aaaa")&amp;".- "&amp;AT368)</f>
        <v/>
      </c>
      <c r="BC367" s="247">
        <f>IF(AX368=BD368,BC368,NOW())</f>
        <v/>
      </c>
      <c r="BD367" s="246">
        <f>IF(AT368=BD368,BD368,AT368)</f>
        <v/>
      </c>
    </row>
    <row r="368">
      <c r="A368" s="82" t="inlineStr">
        <is>
          <t>0368-2026</t>
        </is>
      </c>
      <c r="B368" s="99" t="n">
        <v>23979</v>
      </c>
      <c r="C368" s="124" t="inlineStr">
        <is>
          <t>Jhon Quiceno</t>
        </is>
      </c>
      <c r="D368" s="82" t="n"/>
      <c r="E368" s="82" t="n"/>
      <c r="F368" s="82" t="n"/>
      <c r="G368" s="82" t="n"/>
      <c r="H368" s="82" t="n"/>
      <c r="I368" s="82" t="n"/>
      <c r="J368" s="82" t="n"/>
      <c r="K368" s="82" t="n"/>
      <c r="L368" s="82" t="n"/>
      <c r="M368" s="82" t="n"/>
      <c r="N368" s="76">
        <f>CONCATENATE(D369," ",E369," ",F369," ",G369," ",H369," ",I369, " ",J369, " ",K369," ",L369," ",M369)</f>
        <v/>
      </c>
      <c r="O368" s="82" t="n"/>
      <c r="P368" s="82" t="n">
        <v>3206208721</v>
      </c>
      <c r="Q368" s="82" t="n"/>
      <c r="R368" s="82" t="inlineStr">
        <is>
          <t>Por determinar</t>
        </is>
      </c>
      <c r="S368" s="126" t="inlineStr">
        <is>
          <t>CL</t>
        </is>
      </c>
      <c r="T368" s="127" t="n">
        <v>23</v>
      </c>
      <c r="U368" s="127" t="n"/>
      <c r="V368" s="127" t="inlineStr">
        <is>
          <t>SUR</t>
        </is>
      </c>
      <c r="W368" s="127" t="n">
        <v>28</v>
      </c>
      <c r="X368" s="127" t="n"/>
      <c r="Y368" s="127" t="n"/>
      <c r="Z368" s="127" t="n">
        <v>80</v>
      </c>
      <c r="AA368" s="127" t="n"/>
      <c r="AB368" s="127" t="n"/>
      <c r="AC368" s="76">
        <f>CONCATENATE(S369," ",T369,U369," ",V369," ",W369," ",X369," ",Y369," ",Z369," ",AA369," ",AB369)</f>
        <v/>
      </c>
      <c r="AD368" s="82" t="n"/>
      <c r="AE368" s="82" t="n"/>
      <c r="AF368" s="82" t="n"/>
      <c r="AG368" s="82" t="n"/>
      <c r="AH368" s="82" t="inlineStr">
        <is>
          <t>HÍDRICO</t>
        </is>
      </c>
      <c r="AI368" s="82" t="inlineStr">
        <is>
          <t>Descarga inadecuada de aguas residuales o sin cumplimiento de requisitos</t>
        </is>
      </c>
      <c r="AJ368" s="96" t="inlineStr">
        <is>
          <t>Zuñiga</t>
        </is>
      </c>
      <c r="AK368" s="201">
        <f>VLOOKUP(AJ369,Hoja5!$H$1:$I$46,2,FALSE)</f>
        <v/>
      </c>
      <c r="AL368" s="92" t="n">
        <v>46127</v>
      </c>
      <c r="AM368" s="92" t="n"/>
      <c r="AN368" s="101">
        <f>+AM369-AL369</f>
        <v/>
      </c>
      <c r="AO368" s="135" t="n"/>
      <c r="AP368" s="101" t="n"/>
      <c r="AQ368" s="131" t="n"/>
      <c r="AR368" s="227" t="n"/>
      <c r="AS368" s="119" t="n"/>
      <c r="AT368" s="124" t="inlineStr">
        <is>
          <t>Archivado</t>
        </is>
      </c>
      <c r="AU368" s="276" t="inlineStr">
        <is>
          <t>Jenifer Zapata Castro</t>
        </is>
      </c>
      <c r="AV368" s="82" t="n"/>
      <c r="AW368" s="102">
        <f>IF(OR(AND(TODAY()-AL369&lt;10,AV369="PQRS"),AND(TODAY()-AO369&lt;90,AV369="Persuasivo")),1,IF(AND(10&lt;=TODAY()-AL369,TODAY()-AL369&lt;15,AV369="PQRS"),2,IF(OR(AND(15&lt;=TODAY()-AL369,AV369="PQRS"),AND(90&lt;=TODAY()-AO369,AV369="Persuasivo")),3,"")))</f>
        <v/>
      </c>
      <c r="AX368" s="96" t="n"/>
      <c r="AY368" s="239">
        <f>IF(AU369=BA369,AY369,AY369&amp;" → "&amp;TEXT(AZ369,"dd/mm/aaaa")&amp;".- "&amp;AU369)</f>
        <v/>
      </c>
      <c r="AZ368" s="237">
        <f>IF(AU369=BA369,AZ369,NOW())</f>
        <v/>
      </c>
      <c r="BA368" s="242">
        <f>IF(AU369=BA369,BA369,AU369)</f>
        <v/>
      </c>
      <c r="BB368" s="245">
        <f>IF(AT369=BD369,BB369,BB369&amp;" → "&amp;TEXT(BC369,"dd/mm/aaaa")&amp;".- "&amp;AT369)</f>
        <v/>
      </c>
      <c r="BC368" s="247">
        <f>IF(AX369=BD369,BC369,NOW())</f>
        <v/>
      </c>
      <c r="BD368" s="246">
        <f>IF(AT369=BD369,BD369,AT369)</f>
        <v/>
      </c>
    </row>
    <row r="369">
      <c r="A369" s="82" t="inlineStr">
        <is>
          <t>0369-2026</t>
        </is>
      </c>
      <c r="B369" s="99" t="n">
        <v>23875</v>
      </c>
      <c r="C369" s="124" t="inlineStr">
        <is>
          <t>De oficio</t>
        </is>
      </c>
      <c r="D369" s="82" t="n"/>
      <c r="E369" s="94" t="n"/>
      <c r="F369" s="82" t="n"/>
      <c r="G369" s="82" t="n"/>
      <c r="H369" s="94" t="n"/>
      <c r="I369" s="82" t="n"/>
      <c r="J369" s="82" t="n"/>
      <c r="K369" s="94" t="n"/>
      <c r="L369" s="94" t="n"/>
      <c r="M369" s="82" t="n"/>
      <c r="N369" s="76">
        <f>CONCATENATE(D370," ",E370," ",F370," ",G370," ",H370," ",I370, " ",J370, " ",K370," ",L370," ",M370)</f>
        <v/>
      </c>
      <c r="O369" s="82" t="n"/>
      <c r="P369" s="82" t="n"/>
      <c r="Q369" s="82" t="n"/>
      <c r="R369" s="82" t="inlineStr">
        <is>
          <t>Familia Henao</t>
        </is>
      </c>
      <c r="S369" s="126" t="n"/>
      <c r="T369" s="127" t="inlineStr">
        <is>
          <t>Sector los Henao</t>
        </is>
      </c>
      <c r="U369" s="127" t="n"/>
      <c r="V369" s="127" t="n"/>
      <c r="W369" s="127" t="n"/>
      <c r="X369" s="127" t="n"/>
      <c r="Y369" s="127" t="n"/>
      <c r="Z369" s="127" t="n"/>
      <c r="AA369" s="127" t="n"/>
      <c r="AB369" s="127" t="n"/>
      <c r="AC369" s="76">
        <f>CONCATENATE(S370," ",T370,U370," ",V370," ",W370," ",X370," ",Y370," ",Z370," ",AA370," ",AB370)</f>
        <v/>
      </c>
      <c r="AD369" s="82" t="n"/>
      <c r="AE369" s="82" t="n"/>
      <c r="AF369" s="82" t="n"/>
      <c r="AG369" s="82" t="n"/>
      <c r="AH369" s="82" t="inlineStr">
        <is>
          <t>RESIDUOS SOLIDOS</t>
        </is>
      </c>
      <c r="AI369" s="82" t="inlineStr">
        <is>
          <t>Disposición inadecuada de residuos sólidos en horas, dias y lugares no autorizados</t>
        </is>
      </c>
      <c r="AJ369" s="96" t="inlineStr">
        <is>
          <t>Pantanillo</t>
        </is>
      </c>
      <c r="AK369" s="201">
        <f>VLOOKUP(AJ370,Hoja5!$H$1:$I$46,2,FALSE)</f>
        <v/>
      </c>
      <c r="AL369" s="92" t="n">
        <v>46127</v>
      </c>
      <c r="AM369" s="92" t="n">
        <v>46126</v>
      </c>
      <c r="AN369" s="101">
        <f>+AM370-AL370</f>
        <v/>
      </c>
      <c r="AO369" s="135" t="n">
        <v>46126</v>
      </c>
      <c r="AP369" s="131" t="inlineStr">
        <is>
          <t>Visitas patrulleros</t>
        </is>
      </c>
      <c r="AQ369" s="131" t="inlineStr">
        <is>
          <t>Olver Puerta Garcia</t>
        </is>
      </c>
      <c r="AR369" s="227" t="n"/>
      <c r="AS369" s="119" t="n"/>
      <c r="AT369" s="124" t="inlineStr">
        <is>
          <t>Archivado</t>
        </is>
      </c>
      <c r="AU369" s="101" t="inlineStr">
        <is>
          <t>Jenifer Zapata Castro</t>
        </is>
      </c>
      <c r="AV369" s="82" t="n"/>
      <c r="AW369" s="102">
        <f>IF(OR(AND(TODAY()-AL370&lt;10,AV370="PQRS"),AND(TODAY()-AO370&lt;90,AV370="Persuasivo")),1,IF(AND(10&lt;=TODAY()-AL370,TODAY()-AL370&lt;15,AV370="PQRS"),2,IF(OR(AND(15&lt;=TODAY()-AL370,AV370="PQRS"),AND(90&lt;=TODAY()-AO370,AV370="Persuasivo")),3,"")))</f>
        <v/>
      </c>
      <c r="AX369" s="96" t="n"/>
      <c r="AY369" s="239">
        <f>IF(AU370=BA370,AY370,AY370&amp;" → "&amp;TEXT(AZ370,"dd/mm/aaaa")&amp;".- "&amp;AU370)</f>
        <v/>
      </c>
      <c r="AZ369" s="237">
        <f>IF(AU370=BA370,AZ370,NOW())</f>
        <v/>
      </c>
      <c r="BA369" s="242">
        <f>IF(AU370=BA370,BA370,AU370)</f>
        <v/>
      </c>
      <c r="BB369" s="245">
        <f>IF(AT370=BD370,BB370,BB370&amp;" → "&amp;TEXT(BC370,"dd/mm/aaaa")&amp;".- "&amp;AT370)</f>
        <v/>
      </c>
      <c r="BC369" s="247">
        <f>IF(AX370=BD370,BC370,NOW())</f>
        <v/>
      </c>
      <c r="BD369" s="246">
        <f>IF(AT370=BD370,BD370,AT370)</f>
        <v/>
      </c>
    </row>
    <row r="370">
      <c r="A370" s="82" t="inlineStr">
        <is>
          <t>0370-2026</t>
        </is>
      </c>
      <c r="B370" s="99" t="n">
        <v>23877</v>
      </c>
      <c r="C370" s="124" t="inlineStr">
        <is>
          <t>Maria Regina Jimenez</t>
        </is>
      </c>
      <c r="D370" s="82" t="inlineStr">
        <is>
          <t>KR</t>
        </is>
      </c>
      <c r="E370" s="82" t="n">
        <v>42</v>
      </c>
      <c r="F370" s="82" t="inlineStr">
        <is>
          <t>A</t>
        </is>
      </c>
      <c r="G370" s="82" t="n"/>
      <c r="H370" s="82" t="n">
        <v>48</v>
      </c>
      <c r="I370" s="82" t="n"/>
      <c r="J370" s="82" t="inlineStr">
        <is>
          <t>SUR</t>
        </is>
      </c>
      <c r="K370" s="82" t="n">
        <v>60</v>
      </c>
      <c r="L370" s="82" t="n"/>
      <c r="M370" s="82" t="n"/>
      <c r="N370" s="76">
        <f>CONCATENATE(D371," ",E371," ",F371," ",G371," ",H371," ",I371, " ",J371, " ",K371," ",L371," ",M371)</f>
        <v/>
      </c>
      <c r="O370" s="82" t="n">
        <v>42977817</v>
      </c>
      <c r="P370" s="82" t="n">
        <v>3004032962</v>
      </c>
      <c r="Q370" s="82" t="n"/>
      <c r="R370" s="82" t="inlineStr">
        <is>
          <t>Por determinar</t>
        </is>
      </c>
      <c r="S370" s="126" t="n"/>
      <c r="T370" s="127" t="n"/>
      <c r="U370" s="127" t="n"/>
      <c r="V370" s="127" t="n"/>
      <c r="W370" s="127" t="n"/>
      <c r="X370" s="127" t="n"/>
      <c r="Y370" s="127" t="n"/>
      <c r="Z370" s="127" t="n"/>
      <c r="AA370" s="169" t="n"/>
      <c r="AB370" s="127" t="n"/>
      <c r="AC370" s="76">
        <f>CONCATENATE(S371," ",T371,U371," ",V371," ",W371," ",X371," ",Y371," ",Z371," ",AA371," ",AB371)</f>
        <v/>
      </c>
      <c r="AD370" s="82" t="n"/>
      <c r="AE370" s="82" t="n"/>
      <c r="AF370" s="82" t="n"/>
      <c r="AG370" s="82" t="n"/>
      <c r="AH370" s="82" t="inlineStr">
        <is>
          <t>LOTE-PREDIO</t>
        </is>
      </c>
      <c r="AI370" s="82" t="inlineStr">
        <is>
          <t>Tenencia inadecuada de lotes - falta de mantenimiento</t>
        </is>
      </c>
      <c r="AJ370" s="96" t="inlineStr">
        <is>
          <t>El Trianón</t>
        </is>
      </c>
      <c r="AK370" s="201">
        <f>VLOOKUP(AJ371,Hoja5!$H$1:$I$46,2,FALSE)</f>
        <v/>
      </c>
      <c r="AL370" s="92" t="n">
        <v>46127</v>
      </c>
      <c r="AM370" s="92" t="n">
        <v>46129</v>
      </c>
      <c r="AN370" s="101">
        <f>+AM371-AL371</f>
        <v/>
      </c>
      <c r="AO370" s="135" t="n">
        <v>46129</v>
      </c>
      <c r="AP370" s="131" t="inlineStr">
        <is>
          <t>Remisión</t>
        </is>
      </c>
      <c r="AQ370" s="131" t="inlineStr">
        <is>
          <t>Juan  Muñoz Guerra</t>
        </is>
      </c>
      <c r="AR370" s="227" t="n"/>
      <c r="AS370" s="119" t="n"/>
      <c r="AT370" s="124" t="inlineStr">
        <is>
          <t>Archivado</t>
        </is>
      </c>
      <c r="AU370" s="276" t="inlineStr">
        <is>
          <t>Jenifer Zapata Castro</t>
        </is>
      </c>
      <c r="AV370" s="82" t="n"/>
      <c r="AW370" s="102">
        <f>IF(OR(AND(TODAY()-AL371&lt;10,AV371="PQRS"),AND(TODAY()-AO371&lt;90,AV371="Persuasivo")),1,IF(AND(10&lt;=TODAY()-AL371,TODAY()-AL371&lt;15,AV371="PQRS"),2,IF(OR(AND(15&lt;=TODAY()-AL371,AV371="PQRS"),AND(90&lt;=TODAY()-AO371,AV371="Persuasivo")),3,"")))</f>
        <v/>
      </c>
      <c r="AX370" s="96" t="n"/>
      <c r="AY370" s="239">
        <f>IF(AU371=BA371,AY371,AY371&amp;" → "&amp;TEXT(AZ371,"dd/mm/aaaa")&amp;".- "&amp;AU371)</f>
        <v/>
      </c>
      <c r="AZ370" s="237">
        <f>IF(AU371=BA371,AZ371,NOW())</f>
        <v/>
      </c>
      <c r="BA370" s="242">
        <f>IF(AU371=BA371,BA371,AU371)</f>
        <v/>
      </c>
      <c r="BB370" s="245">
        <f>IF(AT371=BD371,BB371,BB371&amp;" → "&amp;TEXT(BC371,"dd/mm/aaaa")&amp;".- "&amp;AT371)</f>
        <v/>
      </c>
      <c r="BC370" s="247">
        <f>IF(AX371=BD371,BC371,NOW())</f>
        <v/>
      </c>
      <c r="BD370" s="246">
        <f>IF(AT371=BD371,BD371,AT371)</f>
        <v/>
      </c>
    </row>
    <row r="371">
      <c r="A371" s="82" t="inlineStr">
        <is>
          <t>0371-2026</t>
        </is>
      </c>
      <c r="B371" s="99" t="inlineStr">
        <is>
          <t>23271-24549</t>
        </is>
      </c>
      <c r="C371" s="124" t="inlineStr">
        <is>
          <t>Comunidad</t>
        </is>
      </c>
      <c r="D371" s="82" t="n"/>
      <c r="E371" s="82" t="n"/>
      <c r="F371" s="82" t="n"/>
      <c r="G371" s="82" t="n"/>
      <c r="H371" s="82" t="n"/>
      <c r="I371" s="82" t="n"/>
      <c r="J371" s="82" t="n"/>
      <c r="K371" s="82" t="n"/>
      <c r="L371" s="82" t="n"/>
      <c r="M371" s="82" t="n"/>
      <c r="N371" s="76">
        <f>CONCATENATE(D372," ",E372," ",F372," ",G372," ",H372," ",I372, " ",J372, " ",K372," ",L372," ",M372)</f>
        <v/>
      </c>
      <c r="O371" s="82" t="n"/>
      <c r="P371" s="82" t="n"/>
      <c r="Q371" s="82" t="n"/>
      <c r="R371" s="82" t="inlineStr">
        <is>
          <t>Granja San Luis</t>
        </is>
      </c>
      <c r="S371" s="126" t="n"/>
      <c r="T371" s="127" t="inlineStr">
        <is>
          <t>Sector arenales</t>
        </is>
      </c>
      <c r="U371" s="127" t="n"/>
      <c r="V371" s="127" t="n"/>
      <c r="W371" s="127" t="n"/>
      <c r="X371" s="127" t="n"/>
      <c r="Y371" s="127" t="n"/>
      <c r="Z371" s="127" t="n"/>
      <c r="AA371" s="127" t="n"/>
      <c r="AB371" s="127" t="n"/>
      <c r="AC371" s="76">
        <f>CONCATENATE(S372," ",T372,U372," ",V372," ",W372," ",X372," ",Y372," ",Z372," ",AA372," ",AB372)</f>
        <v/>
      </c>
      <c r="AD371" s="82" t="n"/>
      <c r="AE371" s="82" t="n"/>
      <c r="AF371" s="82" t="n"/>
      <c r="AG371" s="82" t="n"/>
      <c r="AH371" s="82" t="inlineStr">
        <is>
          <t>HÍDRICO</t>
        </is>
      </c>
      <c r="AI371" s="82" t="inlineStr">
        <is>
          <t>Descarga inadecuada de aguas residuales o sin cumplimiento de requisitos</t>
        </is>
      </c>
      <c r="AJ371" s="96" t="inlineStr">
        <is>
          <t>El Vallano</t>
        </is>
      </c>
      <c r="AK371" s="201">
        <f>VLOOKUP(AJ372,Hoja5!$H$1:$I$46,2,FALSE)</f>
        <v/>
      </c>
      <c r="AL371" s="92" t="n">
        <v>46125</v>
      </c>
      <c r="AM371" s="92" t="n">
        <v>46123</v>
      </c>
      <c r="AN371" s="101">
        <f>+AM372-AL372</f>
        <v/>
      </c>
      <c r="AO371" s="135" t="n">
        <v>46123</v>
      </c>
      <c r="AP371" s="131" t="inlineStr">
        <is>
          <t>Visitas patrulleros</t>
        </is>
      </c>
      <c r="AQ371" s="131" t="inlineStr">
        <is>
          <t>Olver Puerta Garcia</t>
        </is>
      </c>
      <c r="AR371" s="227" t="n"/>
      <c r="AS371" s="119" t="n"/>
      <c r="AT371" s="124" t="inlineStr">
        <is>
          <t>Archivado</t>
        </is>
      </c>
      <c r="AU371" s="101" t="inlineStr">
        <is>
          <t>Jenifer Zapata Castro</t>
        </is>
      </c>
      <c r="AV371" s="82" t="n"/>
      <c r="AW371" s="102">
        <f>IF(OR(AND(TODAY()-AL372&lt;10,AV372="PQRS"),AND(TODAY()-AO372&lt;90,AV372="Persuasivo")),1,IF(AND(10&lt;=TODAY()-AL372,TODAY()-AL372&lt;15,AV372="PQRS"),2,IF(OR(AND(15&lt;=TODAY()-AL372,AV372="PQRS"),AND(90&lt;=TODAY()-AO372,AV372="Persuasivo")),3,"")))</f>
        <v/>
      </c>
      <c r="AX371" s="96" t="n"/>
      <c r="AY371" s="239">
        <f>IF(AU372=BA372,AY372,AY372&amp;" → "&amp;TEXT(AZ372,"dd/mm/aaaa")&amp;".- "&amp;AU372)</f>
        <v/>
      </c>
      <c r="AZ371" s="237">
        <f>IF(AU372=BA372,AZ372,NOW())</f>
        <v/>
      </c>
      <c r="BA371" s="242">
        <f>IF(AU372=BA372,BA372,AU372)</f>
        <v/>
      </c>
      <c r="BB371" s="245">
        <f>IF(AT372=BD372,BB372,BB372&amp;" → "&amp;TEXT(BC372,"dd/mm/aaaa")&amp;".- "&amp;AT372)</f>
        <v/>
      </c>
      <c r="BC371" s="247">
        <f>IF(AX372=BD372,BC372,NOW())</f>
        <v/>
      </c>
      <c r="BD371" s="246">
        <f>IF(AT372=BD372,BD372,AT372)</f>
        <v/>
      </c>
    </row>
    <row r="372">
      <c r="A372" s="82" t="inlineStr">
        <is>
          <t>0372-2026</t>
        </is>
      </c>
      <c r="B372" s="99" t="n">
        <v>38556</v>
      </c>
      <c r="C372" s="124" t="inlineStr">
        <is>
          <t>Luz Fernando Montoya</t>
        </is>
      </c>
      <c r="D372" s="82" t="inlineStr">
        <is>
          <t>KR</t>
        </is>
      </c>
      <c r="E372" s="82" t="n">
        <v>23</v>
      </c>
      <c r="F372" s="82" t="n"/>
      <c r="G372" s="82" t="inlineStr">
        <is>
          <t>SUR</t>
        </is>
      </c>
      <c r="H372" s="82" t="n">
        <v>28</v>
      </c>
      <c r="I372" s="82" t="inlineStr">
        <is>
          <t>B</t>
        </is>
      </c>
      <c r="J372" s="82" t="n"/>
      <c r="K372" s="82" t="n">
        <v>5</v>
      </c>
      <c r="L372" s="82" t="n"/>
      <c r="M372" s="82" t="n">
        <v>115</v>
      </c>
      <c r="N372" s="76">
        <f>CONCATENATE(D373," ",E373," ",F373," ",G373," ",H373," ",I373, " ",J373, " ",K373," ",L373," ",M373)</f>
        <v/>
      </c>
      <c r="O372" s="82" t="n"/>
      <c r="P372" s="82" t="n">
        <v>3102769534</v>
      </c>
      <c r="Q372" s="82" t="n"/>
      <c r="R372" s="76" t="inlineStr">
        <is>
          <t>Por determinar</t>
        </is>
      </c>
      <c r="S372" s="82" t="n"/>
      <c r="T372" s="82" t="n"/>
      <c r="U372" s="82" t="n"/>
      <c r="V372" s="82" t="n"/>
      <c r="W372" s="82" t="n"/>
      <c r="X372" s="127" t="n"/>
      <c r="Y372" s="127" t="n"/>
      <c r="Z372" s="127" t="n"/>
      <c r="AA372" s="127" t="n"/>
      <c r="AB372" s="127" t="n"/>
      <c r="AC372" s="76">
        <f>CONCATENATE(S373," ",T373,U373," ",V373," ",W373," ",X373," ",Y373," ",Z373," ",AA373," ",AB373)</f>
        <v/>
      </c>
      <c r="AD372" s="76" t="n"/>
      <c r="AE372" s="76" t="n"/>
      <c r="AF372" s="76" t="n"/>
      <c r="AG372" s="76" t="n"/>
      <c r="AH372" s="82" t="inlineStr">
        <is>
          <t>HÍDRICO</t>
        </is>
      </c>
      <c r="AI372" s="82" t="inlineStr">
        <is>
          <t>Manejo inadecuado de aguas lluvias o escorrentia</t>
        </is>
      </c>
      <c r="AJ372" s="96" t="inlineStr">
        <is>
          <t>El Esmeraldal</t>
        </is>
      </c>
      <c r="AK372" s="201">
        <f>VLOOKUP(AJ373,Hoja5!$H$1:$I$46,2,FALSE)</f>
        <v/>
      </c>
      <c r="AL372" s="92" t="n">
        <v>46105</v>
      </c>
      <c r="AM372" s="92" t="n">
        <v>46126</v>
      </c>
      <c r="AN372" s="101">
        <f>+AM373-AL373</f>
        <v/>
      </c>
      <c r="AO372" s="92" t="n">
        <v>46126</v>
      </c>
      <c r="AP372" s="131" t="inlineStr">
        <is>
          <t>Visitas patrulleros</t>
        </is>
      </c>
      <c r="AQ372" s="131" t="inlineStr">
        <is>
          <t>Juan Fernando Florez Lema</t>
        </is>
      </c>
      <c r="AR372" s="227" t="n"/>
      <c r="AS372" s="119" t="n"/>
      <c r="AT372" s="124" t="inlineStr">
        <is>
          <t>Archivado</t>
        </is>
      </c>
      <c r="AU372" s="276" t="inlineStr">
        <is>
          <t>Jenifer Zapata Castro</t>
        </is>
      </c>
      <c r="AV372" s="82" t="n"/>
      <c r="AW372" s="102">
        <f>IF(OR(AND(TODAY()-AL373&lt;10,AV373="PQRS"),AND(TODAY()-AO373&lt;90,AV373="Persuasivo")),1,IF(AND(10&lt;=TODAY()-AL373,TODAY()-AL373&lt;15,AV373="PQRS"),2,IF(OR(AND(15&lt;=TODAY()-AL373,AV373="PQRS"),AND(90&lt;=TODAY()-AO373,AV373="Persuasivo")),3,"")))</f>
        <v/>
      </c>
      <c r="AX372" s="96" t="n"/>
      <c r="AY372" s="239">
        <f>IF(AU373=BA373,AY373,AY373&amp;" → "&amp;TEXT(AZ373,"dd/mm/aaaa")&amp;".- "&amp;AU373)</f>
        <v/>
      </c>
      <c r="AZ372" s="237">
        <f>IF(AU373=BA373,AZ373,NOW())</f>
        <v/>
      </c>
      <c r="BA372" s="242">
        <f>IF(AU373=BA373,BA373,AU373)</f>
        <v/>
      </c>
      <c r="BB372" s="245">
        <f>IF(AT373=BD373,BB373,BB373&amp;" → "&amp;TEXT(BC373,"dd/mm/aaaa")&amp;".- "&amp;AT373)</f>
        <v/>
      </c>
      <c r="BC372" s="247">
        <f>IF(AX373=BD373,BC373,NOW())</f>
        <v/>
      </c>
      <c r="BD372" s="246">
        <f>IF(AT373=BD373,BD373,AT373)</f>
        <v/>
      </c>
      <c r="BE372" s="116" t="n"/>
    </row>
    <row r="373" customFormat="1" s="9">
      <c r="A373" s="82" t="inlineStr">
        <is>
          <t>0373-2026</t>
        </is>
      </c>
      <c r="B373" s="99" t="n">
        <v>19214</v>
      </c>
      <c r="C373" s="124" t="inlineStr">
        <is>
          <t>El trifasico</t>
        </is>
      </c>
      <c r="D373" s="82" t="inlineStr">
        <is>
          <t>KR</t>
        </is>
      </c>
      <c r="E373" s="94" t="n">
        <v>44</v>
      </c>
      <c r="F373" s="82" t="inlineStr">
        <is>
          <t>A</t>
        </is>
      </c>
      <c r="G373" s="82" t="n"/>
      <c r="H373" s="94" t="n">
        <v>30</v>
      </c>
      <c r="I373" s="82" t="n"/>
      <c r="J373" s="82" t="inlineStr">
        <is>
          <t>SUR</t>
        </is>
      </c>
      <c r="K373" s="94" t="n">
        <v>32</v>
      </c>
      <c r="L373" s="82" t="n"/>
      <c r="M373" s="82" t="n"/>
      <c r="N373" s="76">
        <f>CONCATENATE(D374," ",E374," ",F374," ",G374," ",H374," ",I374, " ",J374, " ",K374," ",L374," ",M374)</f>
        <v/>
      </c>
      <c r="O373" s="82" t="n">
        <v>901219930</v>
      </c>
      <c r="P373" s="82" t="n"/>
      <c r="Q373" s="82" t="n"/>
      <c r="R373" s="76" t="inlineStr">
        <is>
          <t>Por determinar</t>
        </is>
      </c>
      <c r="S373" s="126" t="n"/>
      <c r="T373" s="127" t="n"/>
      <c r="U373" s="127" t="n"/>
      <c r="V373" s="127" t="n"/>
      <c r="W373" s="127" t="n"/>
      <c r="X373" s="127" t="n"/>
      <c r="Y373" s="127" t="n"/>
      <c r="Z373" s="127" t="n"/>
      <c r="AA373" s="127" t="n"/>
      <c r="AB373" s="127" t="n"/>
      <c r="AC373" s="76">
        <f>CONCATENATE(S374," ",T374,U374," ",V374," ",W374," ",X374," ",Y374," ",Z374," ",AA374," ",AB374)</f>
        <v/>
      </c>
      <c r="AD373" s="76" t="n"/>
      <c r="AE373" s="76" t="n"/>
      <c r="AF373" s="76" t="n"/>
      <c r="AG373" s="76" t="n"/>
      <c r="AH373" s="82" t="inlineStr">
        <is>
          <t>HÍDRICO</t>
        </is>
      </c>
      <c r="AI373" s="82" t="inlineStr">
        <is>
          <t>Descarga inadecuada de aguas residuales o sin cumplimiento de requisitos</t>
        </is>
      </c>
      <c r="AJ373" s="96" t="inlineStr">
        <is>
          <t>San Marcos</t>
        </is>
      </c>
      <c r="AK373" s="201">
        <f>VLOOKUP(AJ374,Hoja5!$H$1:$I$46,2,FALSE)</f>
        <v/>
      </c>
      <c r="AL373" s="92" t="n">
        <v>46105</v>
      </c>
      <c r="AM373" s="92" t="n">
        <v>46109</v>
      </c>
      <c r="AN373" s="101">
        <f>+AM374-AL374</f>
        <v/>
      </c>
      <c r="AO373" s="92" t="n">
        <v>46133</v>
      </c>
      <c r="AP373" s="131" t="inlineStr">
        <is>
          <t>Auto de archivo</t>
        </is>
      </c>
      <c r="AQ373" s="131" t="inlineStr">
        <is>
          <t>Juan Carlos Sánchez Vargas</t>
        </is>
      </c>
      <c r="AR373" s="227" t="n"/>
      <c r="AS373" s="119" t="n"/>
      <c r="AT373" s="124" t="inlineStr">
        <is>
          <t>Archivado</t>
        </is>
      </c>
      <c r="AU373" s="101" t="inlineStr">
        <is>
          <t>Jenifer Zapata Castro</t>
        </is>
      </c>
      <c r="AV373" s="82" t="n"/>
      <c r="AW373" s="102">
        <f>IF(OR(AND(TODAY()-AL374&lt;10,AV374="PQRS"),AND(TODAY()-AO374&lt;90,AV374="Persuasivo")),1,IF(AND(10&lt;=TODAY()-AL374,TODAY()-AL374&lt;15,AV374="PQRS"),2,IF(OR(AND(15&lt;=TODAY()-AL374,AV374="PQRS"),AND(90&lt;=TODAY()-AO374,AV374="Persuasivo")),3,"")))</f>
        <v/>
      </c>
      <c r="AX373" s="96" t="n"/>
      <c r="AY373" s="239">
        <f>IF(AU374=BA374,AY374,AY374&amp;" → "&amp;TEXT(AZ374,"dd/mm/aaaa")&amp;".- "&amp;AU374)</f>
        <v/>
      </c>
      <c r="AZ373" s="237">
        <f>IF(AU374=BA374,AZ374,NOW())</f>
        <v/>
      </c>
      <c r="BA373" s="242">
        <f>IF(AU374=BA374,BA374,AU374)</f>
        <v/>
      </c>
      <c r="BB373" s="245">
        <f>IF(AT374=BD374,BB374,BB374&amp;" → "&amp;TEXT(BC374,"dd/mm/aaaa")&amp;".- "&amp;AT374)</f>
        <v/>
      </c>
      <c r="BC373" s="247">
        <f>IF(AX374=BD374,BC374,NOW())</f>
        <v/>
      </c>
      <c r="BD373" s="246">
        <f>IF(AT374=BD374,BD374,AT374)</f>
        <v/>
      </c>
      <c r="BE373" s="116" t="n"/>
    </row>
    <row r="374" customFormat="1" s="9">
      <c r="A374" s="82" t="inlineStr">
        <is>
          <t>0374-2026</t>
        </is>
      </c>
      <c r="B374" s="99" t="n">
        <v>24180</v>
      </c>
      <c r="C374" s="124" t="inlineStr">
        <is>
          <t>Anonimo</t>
        </is>
      </c>
      <c r="D374" s="82" t="n"/>
      <c r="E374" s="82" t="n"/>
      <c r="F374" s="82" t="n"/>
      <c r="G374" s="82" t="n"/>
      <c r="H374" s="82" t="n"/>
      <c r="I374" s="82" t="n"/>
      <c r="J374" s="82" t="n"/>
      <c r="K374" s="82" t="n"/>
      <c r="L374" s="82" t="n"/>
      <c r="M374" s="82" t="n"/>
      <c r="N374" s="76">
        <f>CONCATENATE(D375," ",E375," ",F375," ",G375," ",H375," ",I375, " ",J375, " ",K375," ",L375," ",M375)</f>
        <v/>
      </c>
      <c r="O374" s="82" t="n"/>
      <c r="P374" s="82" t="n"/>
      <c r="Q374" s="82" t="n"/>
      <c r="R374" s="82" t="inlineStr">
        <is>
          <t>Por determinar</t>
        </is>
      </c>
      <c r="S374" s="126" t="inlineStr">
        <is>
          <t>CL</t>
        </is>
      </c>
      <c r="T374" s="127" t="n">
        <v>40</v>
      </c>
      <c r="U374" s="127" t="inlineStr">
        <is>
          <t>C</t>
        </is>
      </c>
      <c r="V374" s="127" t="inlineStr">
        <is>
          <t>SUR</t>
        </is>
      </c>
      <c r="W374" s="127" t="n">
        <v>42</v>
      </c>
      <c r="X374" s="127" t="inlineStr">
        <is>
          <t>A</t>
        </is>
      </c>
      <c r="Y374" s="127" t="n"/>
      <c r="Z374" s="127" t="n"/>
      <c r="AA374" s="127" t="n"/>
      <c r="AB374" s="127" t="n"/>
      <c r="AC374" s="76">
        <f>CONCATENATE(S375," ",T375,U375," ",V375," ",W375," ",X375," ",Y375," ",Z375," ",AA375," ",AB375)</f>
        <v/>
      </c>
      <c r="AD374" s="82" t="n"/>
      <c r="AE374" s="82" t="n"/>
      <c r="AF374" s="82" t="n"/>
      <c r="AG374" s="82" t="n"/>
      <c r="AH374" s="82" t="inlineStr">
        <is>
          <t>RESIDUOS SOLIDOS</t>
        </is>
      </c>
      <c r="AI374" s="82" t="inlineStr">
        <is>
          <t>Disposición inadecuada de residuos sólidos en horas, dias y lugares no autorizados</t>
        </is>
      </c>
      <c r="AJ374" s="96" t="inlineStr">
        <is>
          <t>El Dorado</t>
        </is>
      </c>
      <c r="AK374" s="201">
        <f>VLOOKUP(AJ375,Hoja5!$H$1:$I$46,2,FALSE)</f>
        <v/>
      </c>
      <c r="AL374" s="92" t="n">
        <v>46128</v>
      </c>
      <c r="AM374" s="92" t="n">
        <v>46135</v>
      </c>
      <c r="AN374" s="101">
        <f>+AM375-AL375</f>
        <v/>
      </c>
      <c r="AO374" s="135" t="n">
        <v>46135</v>
      </c>
      <c r="AP374" s="131" t="inlineStr">
        <is>
          <t>Visitas patrulleros</t>
        </is>
      </c>
      <c r="AQ374" s="131" t="inlineStr">
        <is>
          <t>Yudi Betancur Rios</t>
        </is>
      </c>
      <c r="AR374" s="227" t="n"/>
      <c r="AS374" s="119" t="n"/>
      <c r="AT374" s="124" t="inlineStr">
        <is>
          <t>Verificación</t>
        </is>
      </c>
      <c r="AU374" s="101" t="inlineStr">
        <is>
          <t>Yudi Betancur Rios</t>
        </is>
      </c>
      <c r="AV374" s="82" t="n"/>
      <c r="AW374" s="102">
        <f>IF(OR(AND(TODAY()-AL375&lt;10,AV375="PQRS"),AND(TODAY()-AO375&lt;90,AV375="Persuasivo")),1,IF(AND(10&lt;=TODAY()-AL375,TODAY()-AL375&lt;15,AV375="PQRS"),2,IF(OR(AND(15&lt;=TODAY()-AL375,AV375="PQRS"),AND(90&lt;=TODAY()-AO375,AV375="Persuasivo")),3,"")))</f>
        <v/>
      </c>
      <c r="AX374" s="96" t="n"/>
      <c r="AY374" s="239">
        <f>IF(AU375=BA375,AY375,AY375&amp;" → "&amp;TEXT(AZ375,"dd/mm/aaaa")&amp;".- "&amp;AU375)</f>
        <v/>
      </c>
      <c r="AZ374" s="237">
        <f>IF(AU375=BA375,AZ375,NOW())</f>
        <v/>
      </c>
      <c r="BA374" s="242">
        <f>IF(AU375=BA375,BA375,AU375)</f>
        <v/>
      </c>
      <c r="BB374" s="245">
        <f>IF(AT375=BD375,BB375,BB375&amp;" → "&amp;TEXT(BC375,"dd/mm/aaaa")&amp;".- "&amp;AT375)</f>
        <v/>
      </c>
      <c r="BC374" s="247">
        <f>IF(AX375=BD375,BC375,NOW())</f>
        <v/>
      </c>
      <c r="BD374" s="246">
        <f>IF(AT375=BD375,BD375,AT375)</f>
        <v/>
      </c>
      <c r="BE374" s="116" t="n"/>
    </row>
    <row r="375" customFormat="1" s="9">
      <c r="A375" s="82" t="inlineStr">
        <is>
          <t>0375-2026</t>
        </is>
      </c>
      <c r="B375" s="99" t="n">
        <v>10203</v>
      </c>
      <c r="C375" s="124" t="inlineStr">
        <is>
          <t>Santiago Peréz Chavarria</t>
        </is>
      </c>
      <c r="D375" s="82" t="inlineStr">
        <is>
          <t>KR</t>
        </is>
      </c>
      <c r="E375" s="82" t="n">
        <v>40</v>
      </c>
      <c r="F375" s="82" t="inlineStr">
        <is>
          <t>B</t>
        </is>
      </c>
      <c r="G375" s="82" t="n"/>
      <c r="H375" s="82" t="n">
        <v>50</v>
      </c>
      <c r="I375" s="82" t="inlineStr">
        <is>
          <t>B</t>
        </is>
      </c>
      <c r="J375" s="82" t="inlineStr">
        <is>
          <t>SUR</t>
        </is>
      </c>
      <c r="K375" s="82" t="n">
        <v>51</v>
      </c>
      <c r="L375" s="82" t="n"/>
      <c r="M375" s="82" t="n"/>
      <c r="N375" s="76">
        <f>CONCATENATE(D376," ",E376," ",F376," ",G376," ",H376," ",I376, " ",J376, " ",K376," ",L376," ",M376)</f>
        <v/>
      </c>
      <c r="O375" s="82" t="n">
        <v>1036448437</v>
      </c>
      <c r="P375" s="82" t="n"/>
      <c r="Q375" s="82" t="n"/>
      <c r="R375" s="82" t="inlineStr">
        <is>
          <t>Por determinar</t>
        </is>
      </c>
      <c r="S375" s="126" t="n"/>
      <c r="T375" s="127" t="n"/>
      <c r="U375" s="127" t="n"/>
      <c r="V375" s="127" t="n"/>
      <c r="W375" s="127" t="n"/>
      <c r="X375" s="127" t="n"/>
      <c r="Y375" s="127" t="n"/>
      <c r="Z375" s="127" t="n"/>
      <c r="AA375" s="127" t="n"/>
      <c r="AB375" s="127" t="n"/>
      <c r="AC375" s="76">
        <f>CONCATENATE(S376," ",T376,U376," ",V376," ",W376," ",X376," ",Y376," ",Z376," ",AA376," ",AB376)</f>
        <v/>
      </c>
      <c r="AD375" s="82" t="n"/>
      <c r="AE375" s="82" t="n"/>
      <c r="AF375" s="82" t="n"/>
      <c r="AG375" s="82" t="n"/>
      <c r="AH375" s="82" t="inlineStr">
        <is>
          <t>FLORA</t>
        </is>
      </c>
      <c r="AI375" s="82" t="inlineStr">
        <is>
          <t>Árbol en riesgo</t>
        </is>
      </c>
      <c r="AJ375" s="96" t="inlineStr">
        <is>
          <t>Loma del Barro</t>
        </is>
      </c>
      <c r="AK375" s="201">
        <f>VLOOKUP(AJ376,Hoja5!$H$1:$I$46,2,FALSE)</f>
        <v/>
      </c>
      <c r="AL375" s="92" t="n">
        <v>46118</v>
      </c>
      <c r="AM375" s="92" t="n">
        <v>46119</v>
      </c>
      <c r="AN375" s="101">
        <f>+AM376-AL376</f>
        <v/>
      </c>
      <c r="AO375" s="135" t="n">
        <v>46119</v>
      </c>
      <c r="AP375" s="131" t="inlineStr">
        <is>
          <t>Visitas patrulleros</t>
        </is>
      </c>
      <c r="AQ375" s="131" t="inlineStr">
        <is>
          <t>Olver Puerta Garcia</t>
        </is>
      </c>
      <c r="AR375" s="227" t="n"/>
      <c r="AS375" s="119" t="n"/>
      <c r="AT375" s="124" t="inlineStr">
        <is>
          <t>Archivado</t>
        </is>
      </c>
      <c r="AU375" s="101" t="inlineStr">
        <is>
          <t>Jenifer Zapata Castro</t>
        </is>
      </c>
      <c r="AV375" s="82" t="n"/>
      <c r="AW375" s="102">
        <f>IF(OR(AND(TODAY()-AL376&lt;10,AV376="PQRS"),AND(TODAY()-AO376&lt;90,AV376="Persuasivo")),1,IF(AND(10&lt;=TODAY()-AL376,TODAY()-AL376&lt;15,AV376="PQRS"),2,IF(OR(AND(15&lt;=TODAY()-AL376,AV376="PQRS"),AND(90&lt;=TODAY()-AO376,AV376="Persuasivo")),3,"")))</f>
        <v/>
      </c>
      <c r="AX375" s="96" t="n"/>
      <c r="AY375" s="239">
        <f>IF(AU376=BA376,AY376,AY376&amp;" → "&amp;TEXT(AZ376,"dd/mm/aaaa")&amp;".- "&amp;AU376)</f>
        <v/>
      </c>
      <c r="AZ375" s="237">
        <f>IF(AU376=BA376,AZ376,NOW())</f>
        <v/>
      </c>
      <c r="BA375" s="242">
        <f>IF(AU376=BA376,BA376,AU376)</f>
        <v/>
      </c>
      <c r="BB375" s="245">
        <f>IF(AT376=BD376,BB376,BB376&amp;" → "&amp;TEXT(BC376,"dd/mm/aaaa")&amp;".- "&amp;AT376)</f>
        <v/>
      </c>
      <c r="BC375" s="247">
        <f>IF(AX376=BD376,BC376,NOW())</f>
        <v/>
      </c>
      <c r="BD375" s="246">
        <f>IF(AT376=BD376,BD376,AT376)</f>
        <v/>
      </c>
      <c r="BE375" s="116" t="n"/>
    </row>
    <row r="376" customFormat="1" s="9">
      <c r="A376" s="82" t="inlineStr">
        <is>
          <t>0376-2026</t>
        </is>
      </c>
      <c r="B376" s="99" t="n">
        <v>24699</v>
      </c>
      <c r="C376" s="124" t="inlineStr">
        <is>
          <t>Comunidad</t>
        </is>
      </c>
      <c r="D376" s="82" t="n"/>
      <c r="E376" s="94" t="n"/>
      <c r="F376" s="82" t="n"/>
      <c r="G376" s="82" t="n"/>
      <c r="H376" s="94" t="n"/>
      <c r="I376" s="82" t="n"/>
      <c r="J376" s="82" t="n"/>
      <c r="K376" s="82" t="n"/>
      <c r="L376" s="94" t="n"/>
      <c r="M376" s="82" t="n"/>
      <c r="N376" s="76" t="n"/>
      <c r="O376" s="82" t="n"/>
      <c r="P376" s="82" t="n"/>
      <c r="Q376" s="82" t="n"/>
      <c r="R376" s="76" t="inlineStr">
        <is>
          <t>EPM</t>
        </is>
      </c>
      <c r="S376" s="126" t="inlineStr">
        <is>
          <t>KR</t>
        </is>
      </c>
      <c r="T376" s="127" t="n">
        <v>25</v>
      </c>
      <c r="U376" s="127" t="inlineStr">
        <is>
          <t>B</t>
        </is>
      </c>
      <c r="V376" s="127" t="n"/>
      <c r="W376" s="127" t="n">
        <v>23</v>
      </c>
      <c r="X376" s="127" t="n"/>
      <c r="Y376" s="127" t="inlineStr">
        <is>
          <t>SUR</t>
        </is>
      </c>
      <c r="Z376" s="127" t="n">
        <v>100</v>
      </c>
      <c r="AA376" s="127" t="n"/>
      <c r="AB376" s="127" t="n"/>
      <c r="AC376" s="76">
        <f>CONCATENATE(S377," ",T377,U377," ",V377," ",W377," ",X377," ",Y377," ",Z377," ",AA377," ",AB377)</f>
        <v/>
      </c>
      <c r="AD376" s="76" t="n"/>
      <c r="AE376" s="82" t="n"/>
      <c r="AF376" s="82" t="n"/>
      <c r="AG376" s="76" t="n"/>
      <c r="AH376" s="82" t="inlineStr">
        <is>
          <t>HÍDRICO</t>
        </is>
      </c>
      <c r="AI376" s="82" t="inlineStr">
        <is>
          <t>Descarga inadecuada de aguas residuales o sin cumplimiento de requisitos</t>
        </is>
      </c>
      <c r="AJ376" s="96" t="inlineStr">
        <is>
          <t>Loma El Atravezado</t>
        </is>
      </c>
      <c r="AK376" s="201">
        <f>VLOOKUP(AJ377,Hoja5!$H$1:$I$46,2,FALSE)</f>
        <v/>
      </c>
      <c r="AL376" s="92" t="n">
        <v>46129</v>
      </c>
      <c r="AM376" s="92" t="n">
        <v>46127</v>
      </c>
      <c r="AN376" s="101">
        <f>+AM377-AL377</f>
        <v/>
      </c>
      <c r="AO376" s="135" t="n">
        <v>46163</v>
      </c>
      <c r="AP376" s="131" t="inlineStr">
        <is>
          <t>Verificación</t>
        </is>
      </c>
      <c r="AQ376" s="131" t="inlineStr">
        <is>
          <t>Olver Puerta Garcia</t>
        </is>
      </c>
      <c r="AR376" s="227" t="n"/>
      <c r="AS376" s="119" t="n"/>
      <c r="AT376" s="124" t="inlineStr">
        <is>
          <t>Verificación</t>
        </is>
      </c>
      <c r="AU376" s="101" t="inlineStr">
        <is>
          <t>Olver Puerta Garcia</t>
        </is>
      </c>
      <c r="AV376" s="82" t="n"/>
      <c r="AW376" s="102">
        <f>IF(OR(AND(TODAY()-AL377&lt;10,AV377="PQRS"),AND(TODAY()-AO377&lt;90,AV377="Persuasivo")),1,IF(AND(10&lt;=TODAY()-AL377,TODAY()-AL377&lt;15,AV377="PQRS"),2,IF(OR(AND(15&lt;=TODAY()-AL377,AV377="PQRS"),AND(90&lt;=TODAY()-AO377,AV377="Persuasivo")),3,"")))</f>
        <v/>
      </c>
      <c r="AX376" s="96" t="n"/>
      <c r="AY376" s="239">
        <f>IF(AU377=BA377,AY377,AY377&amp;" → "&amp;TEXT(AZ377,"dd/mm/aaaa")&amp;".- "&amp;AU377)</f>
        <v/>
      </c>
      <c r="AZ376" s="237">
        <f>IF(AU377=BA377,AZ377,NOW())</f>
        <v/>
      </c>
      <c r="BA376" s="242">
        <f>IF(AU377=BA377,BA377,AU377)</f>
        <v/>
      </c>
      <c r="BB376" s="245">
        <f>IF(AT377=BD377,BB377,BB377&amp;" → "&amp;TEXT(BC377,"dd/mm/aaaa")&amp;".- "&amp;AT377)</f>
        <v/>
      </c>
      <c r="BC376" s="247">
        <f>IF(AX377=BD377,BC377,NOW())</f>
        <v/>
      </c>
      <c r="BD376" s="246">
        <f>IF(AT377=BD377,BD377,AT377)</f>
        <v/>
      </c>
      <c r="BE376" s="116" t="n"/>
    </row>
    <row r="377" customFormat="1" s="9">
      <c r="A377" s="82" t="inlineStr">
        <is>
          <t>0377-2026</t>
        </is>
      </c>
      <c r="B377" s="99" t="n">
        <v>24698</v>
      </c>
      <c r="C377" s="124" t="inlineStr">
        <is>
          <t>Oficio</t>
        </is>
      </c>
      <c r="D377" s="82" t="n"/>
      <c r="E377" s="82" t="n"/>
      <c r="F377" s="82" t="n"/>
      <c r="G377" s="82" t="n"/>
      <c r="H377" s="82" t="n"/>
      <c r="I377" s="82" t="n"/>
      <c r="J377" s="82" t="n"/>
      <c r="K377" s="82" t="n"/>
      <c r="L377" s="94" t="n"/>
      <c r="M377" s="82" t="n"/>
      <c r="N377" s="76">
        <f>CONCATENATE(D378," ",E378," ",F378," ",G378," ",H378," ",I378, " ",J378, " ",K378," ",L378," ",M378)</f>
        <v/>
      </c>
      <c r="O377" s="82" t="n"/>
      <c r="P377" s="82" t="n"/>
      <c r="Q377" s="82" t="n"/>
      <c r="R377" s="82" t="inlineStr">
        <is>
          <t>Santiago Vera</t>
        </is>
      </c>
      <c r="S377" s="126" t="inlineStr">
        <is>
          <t>KR</t>
        </is>
      </c>
      <c r="T377" s="127" t="n">
        <v>24</v>
      </c>
      <c r="U377" s="127" t="n"/>
      <c r="V377" s="127" t="n"/>
      <c r="W377" s="127" t="n">
        <v>36</v>
      </c>
      <c r="X377" s="127" t="inlineStr">
        <is>
          <t>D</t>
        </is>
      </c>
      <c r="Y377" s="127" t="inlineStr">
        <is>
          <t>SUR</t>
        </is>
      </c>
      <c r="Z377" s="127" t="n">
        <v>141</v>
      </c>
      <c r="AA377" s="169" t="n"/>
      <c r="AB377" s="127" t="n"/>
      <c r="AC377" s="76">
        <f>CONCATENATE(S378," ",T378,U378," ",V378," ",W378," ",X378," ",Y378," ",Z378," ",AA378," ",AB378)</f>
        <v/>
      </c>
      <c r="AD377" s="82" t="n"/>
      <c r="AE377" s="82" t="n"/>
      <c r="AF377" s="82" t="n"/>
      <c r="AG377" s="82" t="n"/>
      <c r="AH377" s="82" t="inlineStr">
        <is>
          <t>SUELO</t>
        </is>
      </c>
      <c r="AI377" s="82" t="inlineStr">
        <is>
          <t>Control socioambiental de obra</t>
        </is>
      </c>
      <c r="AJ377" s="96" t="inlineStr">
        <is>
          <t>El Escobero</t>
        </is>
      </c>
      <c r="AK377" s="201">
        <f>VLOOKUP(AJ378,Hoja5!$H$1:$I$46,2,FALSE)</f>
        <v/>
      </c>
      <c r="AL377" s="92" t="n">
        <v>46129</v>
      </c>
      <c r="AM377" s="92" t="n">
        <v>46129</v>
      </c>
      <c r="AN377" s="101">
        <f>+AM378-AL378</f>
        <v/>
      </c>
      <c r="AO377" s="92" t="n">
        <v>46129</v>
      </c>
      <c r="AP377" s="131" t="inlineStr">
        <is>
          <t>Visitas patrulleros</t>
        </is>
      </c>
      <c r="AQ377" s="131" t="inlineStr">
        <is>
          <t>Olver Puerta Garcia</t>
        </is>
      </c>
      <c r="AR377" s="227" t="n"/>
      <c r="AS377" s="119" t="n"/>
      <c r="AT377" s="124" t="inlineStr">
        <is>
          <t>Auto de archivo</t>
        </is>
      </c>
      <c r="AU377" s="101" t="inlineStr">
        <is>
          <t>Juan Carlos Sánchez Vargas</t>
        </is>
      </c>
      <c r="AV377" s="82" t="n"/>
      <c r="AW377" s="102">
        <f>IF(OR(AND(TODAY()-AL378&lt;10,AV378="PQRS"),AND(TODAY()-AO378&lt;90,AV378="Persuasivo")),1,IF(AND(10&lt;=TODAY()-AL378,TODAY()-AL378&lt;15,AV378="PQRS"),2,IF(OR(AND(15&lt;=TODAY()-AL378,AV378="PQRS"),AND(90&lt;=TODAY()-AO378,AV378="Persuasivo")),3,"")))</f>
        <v/>
      </c>
      <c r="AX377" s="298" t="inlineStr">
        <is>
          <t>falta acta</t>
        </is>
      </c>
      <c r="AY377" s="239">
        <f>IF(AU378=BA378,AY378,AY378&amp;" → "&amp;TEXT(AZ378,"dd/mm/aaaa")&amp;".- "&amp;AU378)</f>
        <v/>
      </c>
      <c r="AZ377" s="237">
        <f>IF(AU378=BA378,AZ378,NOW())</f>
        <v/>
      </c>
      <c r="BA377" s="242">
        <f>IF(AU378=BA378,BA378,AU378)</f>
        <v/>
      </c>
      <c r="BB377" s="245">
        <f>IF(AT378=BD378,BB378,BB378&amp;" → "&amp;TEXT(BC378,"dd/mm/aaaa")&amp;".- "&amp;AT378)</f>
        <v/>
      </c>
      <c r="BC377" s="247">
        <f>IF(AX378=BD378,BC378,NOW())</f>
        <v/>
      </c>
      <c r="BD377" s="246">
        <f>IF(AT378=BD378,BD378,AT378)</f>
        <v/>
      </c>
      <c r="BE377" s="116" t="n"/>
    </row>
    <row r="378" customFormat="1" s="9">
      <c r="A378" s="82" t="inlineStr">
        <is>
          <t>0378-2026</t>
        </is>
      </c>
      <c r="B378" s="99" t="n">
        <v>24701</v>
      </c>
      <c r="C378" s="124" t="inlineStr">
        <is>
          <t>Anonimo</t>
        </is>
      </c>
      <c r="D378" s="82" t="n"/>
      <c r="E378" s="82" t="n"/>
      <c r="F378" s="82" t="n"/>
      <c r="G378" s="82" t="n"/>
      <c r="H378" s="82" t="n"/>
      <c r="I378" s="82" t="n"/>
      <c r="J378" s="82" t="n"/>
      <c r="K378" s="82" t="n"/>
      <c r="L378" s="82" t="n"/>
      <c r="M378" s="82" t="n"/>
      <c r="N378" s="76">
        <f>CONCATENATE(D379," ",E379," ",F379," ",G379," ",H379," ",I379, " ",J379, " ",K379," ",L379," ",M379)</f>
        <v/>
      </c>
      <c r="O378" s="82" t="n"/>
      <c r="P378" s="82" t="n"/>
      <c r="Q378" s="82" t="n"/>
      <c r="R378" s="76" t="inlineStr">
        <is>
          <t>Por determinar</t>
        </is>
      </c>
      <c r="S378" s="126" t="n"/>
      <c r="T378" s="127" t="inlineStr">
        <is>
          <t>Casa 8-11</t>
        </is>
      </c>
      <c r="U378" s="127" t="n"/>
      <c r="V378" s="127" t="n"/>
      <c r="W378" s="127" t="n"/>
      <c r="X378" s="127" t="n"/>
      <c r="Y378" s="127" t="n"/>
      <c r="Z378" s="127" t="n"/>
      <c r="AA378" s="127" t="n"/>
      <c r="AB378" s="127" t="n"/>
      <c r="AC378" s="76">
        <f>CONCATENATE(S379," ",T379,U379," ",V379," ",W379," ",X379," ",Y379," ",Z379," ",AA379," ",AB379)</f>
        <v/>
      </c>
      <c r="AD378" s="76" t="n"/>
      <c r="AE378" s="82" t="n"/>
      <c r="AF378" s="82" t="n"/>
      <c r="AG378" s="76" t="n"/>
      <c r="AH378" s="82" t="inlineStr">
        <is>
          <t>SUELO</t>
        </is>
      </c>
      <c r="AI378" s="82" t="inlineStr">
        <is>
          <t>Descarga inadecuada de aguas residuales o sin cumplimiento de requisitos</t>
        </is>
      </c>
      <c r="AJ378" s="96" t="inlineStr">
        <is>
          <t>Pantanillo</t>
        </is>
      </c>
      <c r="AK378" s="201">
        <f>VLOOKUP(AJ379,Hoja5!$H$1:$I$46,2,FALSE)</f>
        <v/>
      </c>
      <c r="AL378" s="92" t="n">
        <v>46129</v>
      </c>
      <c r="AM378" s="92" t="n">
        <v>46141</v>
      </c>
      <c r="AN378" s="101">
        <f>+AM379-AL379</f>
        <v/>
      </c>
      <c r="AO378" s="92" t="n">
        <v>46154</v>
      </c>
      <c r="AP378" s="101" t="inlineStr">
        <is>
          <t>Auto de archivo</t>
        </is>
      </c>
      <c r="AQ378" s="101" t="inlineStr">
        <is>
          <t>Juan Carlos Sánchez Vargas</t>
        </is>
      </c>
      <c r="AR378" s="227" t="n"/>
      <c r="AS378" s="119" t="n"/>
      <c r="AT378" s="124" t="inlineStr">
        <is>
          <t>Archivado</t>
        </is>
      </c>
      <c r="AU378" s="101" t="n"/>
      <c r="AV378" s="82" t="n"/>
      <c r="AW378" s="102">
        <f>IF(OR(AND(TODAY()-AL379&lt;10,AV379="PQRS"),AND(TODAY()-AO379&lt;90,AV379="Persuasivo")),1,IF(AND(10&lt;=TODAY()-AL379,TODAY()-AL379&lt;15,AV379="PQRS"),2,IF(OR(AND(15&lt;=TODAY()-AL379,AV379="PQRS"),AND(90&lt;=TODAY()-AO379,AV379="Persuasivo")),3,"")))</f>
        <v/>
      </c>
      <c r="AX378" s="96" t="n"/>
      <c r="AY378" s="239">
        <f>IF(AU379=BA379,AY379,AY379&amp;" → "&amp;TEXT(AZ379,"dd/mm/aaaa")&amp;".- "&amp;AU379)</f>
        <v/>
      </c>
      <c r="AZ378" s="237">
        <f>IF(AU379=BA379,AZ379,NOW())</f>
        <v/>
      </c>
      <c r="BA378" s="242">
        <f>IF(AU379=BA379,BA379,AU379)</f>
        <v/>
      </c>
      <c r="BB378" s="245">
        <f>IF(AT379=BD379,BB379,BB379&amp;" → "&amp;TEXT(BC379,"dd/mm/aaaa")&amp;".- "&amp;AT379)</f>
        <v/>
      </c>
      <c r="BC378" s="247">
        <f>IF(AX379=BD379,BC379,NOW())</f>
        <v/>
      </c>
      <c r="BD378" s="246">
        <f>IF(AT379=BD379,BD379,AT379)</f>
        <v/>
      </c>
      <c r="BE378" s="116" t="n"/>
    </row>
    <row r="379" customFormat="1" s="9">
      <c r="A379" s="82" t="inlineStr">
        <is>
          <t>0379-2026</t>
        </is>
      </c>
      <c r="B379" s="99" t="n">
        <v>24700</v>
      </c>
      <c r="C379" s="124" t="inlineStr">
        <is>
          <t>Marcela Rodas</t>
        </is>
      </c>
      <c r="D379" s="82" t="inlineStr">
        <is>
          <t>TR</t>
        </is>
      </c>
      <c r="E379" s="82" t="n">
        <v>27</v>
      </c>
      <c r="F379" s="82" t="inlineStr">
        <is>
          <t>A</t>
        </is>
      </c>
      <c r="G379" s="82" t="inlineStr">
        <is>
          <t>SUR</t>
        </is>
      </c>
      <c r="H379" s="82" t="n">
        <v>42</v>
      </c>
      <c r="I379" s="82" t="n"/>
      <c r="J379" s="82" t="n"/>
      <c r="K379" s="82" t="n">
        <v>95</v>
      </c>
      <c r="L379" s="82" t="n"/>
      <c r="M379" s="82" t="n"/>
      <c r="N379" s="76">
        <f>CONCATENATE(D380," ",E380," ",F380," ",G380," ",H380," ",I380, " ",J380, " ",K380," ",L380," ",M380)</f>
        <v/>
      </c>
      <c r="O379" s="82" t="n">
        <v>4357622</v>
      </c>
      <c r="P379" s="82" t="n">
        <v>3163211466</v>
      </c>
      <c r="Q379" s="62" t="n"/>
      <c r="R379" s="164" t="inlineStr">
        <is>
          <t>Juan David Tamayo</t>
        </is>
      </c>
      <c r="S379" s="82" t="inlineStr">
        <is>
          <t>TR</t>
        </is>
      </c>
      <c r="T379" s="82" t="n">
        <v>27</v>
      </c>
      <c r="U379" s="82" t="inlineStr">
        <is>
          <t>A</t>
        </is>
      </c>
      <c r="V379" s="82" t="inlineStr">
        <is>
          <t>SUR</t>
        </is>
      </c>
      <c r="W379" s="82" t="n">
        <v>42</v>
      </c>
      <c r="X379" s="82" t="n"/>
      <c r="Y379" s="82" t="n"/>
      <c r="Z379" s="82" t="n">
        <v>65</v>
      </c>
      <c r="AA379" s="82" t="n"/>
      <c r="AB379" s="82" t="n"/>
      <c r="AC379" s="76">
        <f>CONCATENATE(S380," ",T380," ",U380," ",V380," ",W380," ",X380, " ",Y380, " ",Z380," ",AA380," ",AB380)</f>
        <v/>
      </c>
      <c r="AD379" s="82" t="n"/>
      <c r="AE379" s="94" t="n"/>
      <c r="AF379" s="94" t="n"/>
      <c r="AG379" s="82" t="n"/>
      <c r="AH379" s="82" t="inlineStr">
        <is>
          <t>FLORA</t>
        </is>
      </c>
      <c r="AI379" s="82" t="inlineStr">
        <is>
          <t>Afectaciones a la propiedad por arboles o vegetación</t>
        </is>
      </c>
      <c r="AJ379" s="96" t="inlineStr">
        <is>
          <t>Zuñiga</t>
        </is>
      </c>
      <c r="AK379" s="201">
        <f>VLOOKUP(AJ380,Hoja5!$H$1:$I$46,2,FALSE)</f>
        <v/>
      </c>
      <c r="AL379" s="92" t="n">
        <v>46129</v>
      </c>
      <c r="AM379" s="92" t="n">
        <v>46170</v>
      </c>
      <c r="AN379" s="101">
        <f>+AM380-AL380</f>
        <v/>
      </c>
      <c r="AO379" s="100" t="n">
        <v>46170</v>
      </c>
      <c r="AP379" s="131" t="inlineStr">
        <is>
          <t>Visitas patrulleros</t>
        </is>
      </c>
      <c r="AQ379" s="131" t="inlineStr">
        <is>
          <t>Laura Bautista Barroso</t>
        </is>
      </c>
      <c r="AR379" s="227" t="n"/>
      <c r="AS379" s="119" t="n"/>
      <c r="AT379" s="124" t="inlineStr">
        <is>
          <t>Auto de archivo</t>
        </is>
      </c>
      <c r="AU379" s="101" t="inlineStr">
        <is>
          <t>Juan Carlos Sánchez Vargas</t>
        </is>
      </c>
      <c r="AV379" s="82" t="n"/>
      <c r="AW379" s="102">
        <f>IF(OR(AND(TODAY()-AL380&lt;10,AV380="PQRS"),AND(TODAY()-AO380&lt;90,AV380="Persuasivo")),1,IF(AND(10&lt;=TODAY()-AL380,TODAY()-AL380&lt;15,AV380="PQRS"),2,IF(OR(AND(15&lt;=TODAY()-AL380,AV380="PQRS"),AND(90&lt;=TODAY()-AO380,AV380="Persuasivo")),3,"")))</f>
        <v/>
      </c>
      <c r="AX379" s="96" t="n"/>
      <c r="AY379" s="239">
        <f>IF(AU380=BA380,AY380,AY380&amp;" → "&amp;TEXT(AZ380,"dd/mm/aaaa")&amp;".- "&amp;AU380)</f>
        <v/>
      </c>
      <c r="AZ379" s="237">
        <f>IF(AU380=BA380,AZ380,NOW())</f>
        <v/>
      </c>
      <c r="BA379" s="242">
        <f>IF(AU380=BA380,BA380,AU380)</f>
        <v/>
      </c>
      <c r="BB379" s="245">
        <f>IF(AT380=BD380,BB380,BB380&amp;" → "&amp;TEXT(BC380,"dd/mm/aaaa")&amp;".- "&amp;AT380)</f>
        <v/>
      </c>
      <c r="BC379" s="247">
        <f>IF(AX380=BD380,BC380,NOW())</f>
        <v/>
      </c>
      <c r="BD379" s="246">
        <f>IF(AT380=BD380,BD380,AT380)</f>
        <v/>
      </c>
      <c r="BE379" s="116" t="n"/>
    </row>
    <row r="380" customFormat="1" s="9">
      <c r="A380" s="82" t="inlineStr">
        <is>
          <t>0380-2026</t>
        </is>
      </c>
      <c r="B380" s="99" t="n">
        <v>25154</v>
      </c>
      <c r="C380" s="124" t="inlineStr">
        <is>
          <t>Sor Nelida Bolivar Vallejo</t>
        </is>
      </c>
      <c r="D380" s="82" t="inlineStr">
        <is>
          <t>KR</t>
        </is>
      </c>
      <c r="E380" s="94" t="n">
        <v>24</v>
      </c>
      <c r="F380" s="82" t="inlineStr">
        <is>
          <t>E</t>
        </is>
      </c>
      <c r="G380" s="82" t="n"/>
      <c r="H380" s="82" t="n">
        <v>40</v>
      </c>
      <c r="I380" s="82" t="n"/>
      <c r="J380" s="82" t="inlineStr">
        <is>
          <t>SUR</t>
        </is>
      </c>
      <c r="K380" s="82" t="n">
        <v>60</v>
      </c>
      <c r="L380" s="82" t="n"/>
      <c r="M380" s="82" t="n">
        <v>110</v>
      </c>
      <c r="N380" s="76">
        <f>CONCATENATE(D381," ",E381," ",F381," ",G381," ",H381," ",I381, " ",J381, " ",K381," ",L381," ",M381)</f>
        <v/>
      </c>
      <c r="O380" s="82" t="n">
        <v>43722493</v>
      </c>
      <c r="P380" s="82" t="n">
        <v>3206147639</v>
      </c>
      <c r="Q380" s="82" t="n"/>
      <c r="R380" s="82" t="inlineStr">
        <is>
          <t>Jorge Castro</t>
        </is>
      </c>
      <c r="S380" s="126" t="n"/>
      <c r="T380" s="127" t="n"/>
      <c r="U380" s="127" t="n"/>
      <c r="V380" s="127" t="n"/>
      <c r="W380" s="127" t="n"/>
      <c r="X380" s="127" t="n"/>
      <c r="Y380" s="127" t="n"/>
      <c r="Z380" s="127" t="n"/>
      <c r="AA380" s="127" t="n"/>
      <c r="AB380" s="127" t="n"/>
      <c r="AC380" s="76">
        <f>CONCATENATE(S381," ",T381,U381," ",V381," ",W381," ",X381," ",Y381," ",Z381," ",AA381," ",AB381)</f>
        <v/>
      </c>
      <c r="AD380" s="82" t="n"/>
      <c r="AE380" s="94" t="n"/>
      <c r="AF380" s="94" t="n"/>
      <c r="AG380" s="82" t="n"/>
      <c r="AH380" s="82" t="inlineStr">
        <is>
          <t>RESIDUOS SOLIDOS</t>
        </is>
      </c>
      <c r="AI380" s="82" t="inlineStr">
        <is>
          <t>Disposición inadecuada de residuos sólidos en horas, dias y lugares no autorizados</t>
        </is>
      </c>
      <c r="AJ380" s="96" t="inlineStr">
        <is>
          <t>El Salado</t>
        </is>
      </c>
      <c r="AK380" s="201">
        <f>VLOOKUP(AJ381,Hoja5!$H$1:$I$46,2,FALSE)</f>
        <v/>
      </c>
      <c r="AL380" s="92" t="n">
        <v>46129</v>
      </c>
      <c r="AM380" s="92" t="n">
        <v>46132</v>
      </c>
      <c r="AN380" s="101">
        <f>+AM381-AL381</f>
        <v/>
      </c>
      <c r="AO380" s="92" t="n">
        <v>46132</v>
      </c>
      <c r="AP380" s="131" t="inlineStr">
        <is>
          <t>Respuesta DP u Oficio</t>
        </is>
      </c>
      <c r="AQ380" s="131" t="inlineStr">
        <is>
          <t>Juan Carlos Sánchez Vargas</t>
        </is>
      </c>
      <c r="AR380" s="227" t="n"/>
      <c r="AS380" s="119" t="n"/>
      <c r="AT380" s="124" t="inlineStr">
        <is>
          <t>Archivado</t>
        </is>
      </c>
      <c r="AU380" s="276" t="inlineStr">
        <is>
          <t>Jenifer Zapata Castro</t>
        </is>
      </c>
      <c r="AV380" s="82" t="n"/>
      <c r="AW380" s="102">
        <f>IF(OR(AND(TODAY()-AL381&lt;10,AV381="PQRS"),AND(TODAY()-AO381&lt;90,AV381="Persuasivo")),1,IF(AND(10&lt;=TODAY()-AL381,TODAY()-AL381&lt;15,AV381="PQRS"),2,IF(OR(AND(15&lt;=TODAY()-AL381,AV381="PQRS"),AND(90&lt;=TODAY()-AO381,AV381="Persuasivo")),3,"")))</f>
        <v/>
      </c>
      <c r="AX380" s="96" t="n"/>
      <c r="AY380" s="239">
        <f>IF(AU381=BA381,AY381,AY381&amp;" → "&amp;TEXT(AZ381,"dd/mm/aaaa")&amp;".- "&amp;AU381)</f>
        <v/>
      </c>
      <c r="AZ380" s="237">
        <f>IF(AU381=BA381,AZ381,NOW())</f>
        <v/>
      </c>
      <c r="BA380" s="242">
        <f>IF(AU381=BA381,BA381,AU381)</f>
        <v/>
      </c>
      <c r="BB380" s="245">
        <f>IF(AT381=BD381,BB381,BB381&amp;" → "&amp;TEXT(BC381,"dd/mm/aaaa")&amp;".- "&amp;AT381)</f>
        <v/>
      </c>
      <c r="BC380" s="247">
        <f>IF(AX381=BD381,BC381,NOW())</f>
        <v/>
      </c>
      <c r="BD380" s="246">
        <f>IF(AT381=BD381,BD381,AT381)</f>
        <v/>
      </c>
      <c r="BE380" s="116" t="n"/>
    </row>
    <row r="381" customFormat="1" s="9">
      <c r="A381" s="82" t="inlineStr">
        <is>
          <t>0381-2026</t>
        </is>
      </c>
      <c r="B381" s="99" t="n">
        <v>25163</v>
      </c>
      <c r="C381" s="124" t="inlineStr">
        <is>
          <t>Anonimo</t>
        </is>
      </c>
      <c r="D381" s="82" t="n"/>
      <c r="E381" s="82" t="n"/>
      <c r="F381" s="82" t="n"/>
      <c r="G381" s="82" t="n"/>
      <c r="H381" s="82" t="n"/>
      <c r="I381" s="82" t="n"/>
      <c r="J381" s="82" t="n"/>
      <c r="K381" s="82" t="n"/>
      <c r="L381" s="82" t="n"/>
      <c r="M381" s="82" t="n"/>
      <c r="N381" s="76">
        <f>CONCATENATE(D382," ",E382," ",F382," ",G382," ",H382," ",I382, " ",J382, " ",K382," ",L382," ",M382)</f>
        <v/>
      </c>
      <c r="O381" s="82" t="n"/>
      <c r="P381" s="82" t="n"/>
      <c r="Q381" s="82" t="n"/>
      <c r="R381" s="76" t="inlineStr">
        <is>
          <t>Por determinar</t>
        </is>
      </c>
      <c r="S381" s="126" t="inlineStr">
        <is>
          <t>KR</t>
        </is>
      </c>
      <c r="T381" s="127" t="n">
        <v>26</v>
      </c>
      <c r="U381" s="127" t="n"/>
      <c r="V381" s="127" t="n"/>
      <c r="W381" s="127" t="n">
        <v>41</v>
      </c>
      <c r="X381" s="127" t="inlineStr">
        <is>
          <t>B</t>
        </is>
      </c>
      <c r="Y381" s="127" t="inlineStr">
        <is>
          <t>SUR</t>
        </is>
      </c>
      <c r="Z381" s="127" t="n">
        <v>25</v>
      </c>
      <c r="AA381" s="127" t="n"/>
      <c r="AB381" s="127" t="n">
        <v>328</v>
      </c>
      <c r="AC381" s="76">
        <f>CONCATENATE(S382," ",T382,U382," ",V382," ",W382," ",X382," ",Y382," ",Z382," ",AA382," ",AB382)</f>
        <v/>
      </c>
      <c r="AD381" s="76" t="n"/>
      <c r="AE381" s="82" t="n"/>
      <c r="AF381" s="82" t="n"/>
      <c r="AG381" s="82" t="n"/>
      <c r="AH381" s="82" t="inlineStr">
        <is>
          <t>RESIDUOS SOLIDOS</t>
        </is>
      </c>
      <c r="AI381" s="82" t="inlineStr">
        <is>
          <t xml:space="preserve">Acumulación de escombros en el espacio publico </t>
        </is>
      </c>
      <c r="AJ381" s="96" t="inlineStr">
        <is>
          <t>San Rafael</t>
        </is>
      </c>
      <c r="AK381" s="201">
        <f>VLOOKUP(AJ382,Hoja5!$H$1:$I$46,2,FALSE)</f>
        <v/>
      </c>
      <c r="AL381" s="92" t="n">
        <v>46129</v>
      </c>
      <c r="AM381" s="92" t="n">
        <v>46141</v>
      </c>
      <c r="AN381" s="101">
        <f>+AM382-AL382</f>
        <v/>
      </c>
      <c r="AO381" s="92" t="n">
        <v>46141</v>
      </c>
      <c r="AP381" s="131" t="inlineStr">
        <is>
          <t>Visitas técnicos</t>
        </is>
      </c>
      <c r="AQ381" s="131" t="inlineStr">
        <is>
          <t>Laura Bautista Barroso</t>
        </is>
      </c>
      <c r="AR381" s="227" t="n"/>
      <c r="AS381" s="119" t="n"/>
      <c r="AT381" s="124" t="inlineStr">
        <is>
          <t>Remisión</t>
        </is>
      </c>
      <c r="AU381" s="101" t="n"/>
      <c r="AV381" s="82" t="n"/>
      <c r="AW381" s="102">
        <f>IF(OR(AND(TODAY()-AL382&lt;10,AV382="PQRS"),AND(TODAY()-AO382&lt;90,AV382="Persuasivo")),1,IF(AND(10&lt;=TODAY()-AL382,TODAY()-AL382&lt;15,AV382="PQRS"),2,IF(OR(AND(15&lt;=TODAY()-AL382,AV382="PQRS"),AND(90&lt;=TODAY()-AO382,AV382="Persuasivo")),3,"")))</f>
        <v/>
      </c>
      <c r="AX381" s="96" t="n"/>
      <c r="AY381" s="239">
        <f>IF(AU382=BA382,AY382,AY382&amp;" → "&amp;TEXT(AZ382,"dd/mm/aaaa")&amp;".- "&amp;AU382)</f>
        <v/>
      </c>
      <c r="AZ381" s="237">
        <f>IF(AU382=BA382,AZ382,NOW())</f>
        <v/>
      </c>
      <c r="BA381" s="242">
        <f>IF(AU382=BA382,BA382,AU382)</f>
        <v/>
      </c>
      <c r="BB381" s="245">
        <f>IF(AT382=BD382,BB382,BB382&amp;" → "&amp;TEXT(BC382,"dd/mm/aaaa")&amp;".- "&amp;AT382)</f>
        <v/>
      </c>
      <c r="BC381" s="247">
        <f>IF(AX382=BD382,BC382,NOW())</f>
        <v/>
      </c>
      <c r="BD381" s="246">
        <f>IF(AT382=BD382,BD382,AT382)</f>
        <v/>
      </c>
      <c r="BE381" s="116" t="n"/>
    </row>
    <row r="382" customFormat="1" s="9">
      <c r="A382" s="82" t="inlineStr">
        <is>
          <t>0382-2026</t>
        </is>
      </c>
      <c r="B382" s="99" t="n">
        <v>14978</v>
      </c>
      <c r="C382" s="124" t="inlineStr">
        <is>
          <t>Claudia Maria Ross</t>
        </is>
      </c>
      <c r="D382" s="82" t="inlineStr">
        <is>
          <t>CL</t>
        </is>
      </c>
      <c r="E382" s="82" t="n">
        <v>45</v>
      </c>
      <c r="F382" s="82" t="inlineStr">
        <is>
          <t>A</t>
        </is>
      </c>
      <c r="G382" s="82" t="inlineStr">
        <is>
          <t>SUR</t>
        </is>
      </c>
      <c r="H382" s="82" t="n">
        <v>39</v>
      </c>
      <c r="I382" s="82" t="inlineStr">
        <is>
          <t>B</t>
        </is>
      </c>
      <c r="J382" s="82" t="n"/>
      <c r="K382" s="82" t="n">
        <v>226</v>
      </c>
      <c r="L382" s="82" t="n"/>
      <c r="M382" s="82" t="n"/>
      <c r="N382" s="76">
        <f>CONCATENATE(D383," ",E383," ",F383," ",G383," ",H383," ",I383, " ",J383, " ",K383," ",L383," ",M383)</f>
        <v/>
      </c>
      <c r="O382" s="82" t="n">
        <v>43056035</v>
      </c>
      <c r="P382" s="82" t="n">
        <v>3148579001</v>
      </c>
      <c r="Q382" s="82" t="n"/>
      <c r="R382" s="82" t="inlineStr">
        <is>
          <t>Por Determinar</t>
        </is>
      </c>
      <c r="S382" s="126" t="inlineStr">
        <is>
          <t>KR</t>
        </is>
      </c>
      <c r="T382" s="127" t="n">
        <v>43</v>
      </c>
      <c r="U382" s="127" t="inlineStr">
        <is>
          <t>A</t>
        </is>
      </c>
      <c r="V382" s="127" t="n"/>
      <c r="W382" s="127" t="n">
        <v>49</v>
      </c>
      <c r="X382" s="127" t="inlineStr">
        <is>
          <t>D</t>
        </is>
      </c>
      <c r="Y382" s="127" t="inlineStr">
        <is>
          <t>SUR</t>
        </is>
      </c>
      <c r="Z382" s="127" t="n">
        <v>40</v>
      </c>
      <c r="AA382" s="127" t="n"/>
      <c r="AB382" s="127" t="inlineStr">
        <is>
          <t>Apto 1006</t>
        </is>
      </c>
      <c r="AC382" s="76">
        <f>CONCATENATE(S383," ",T383,U383," ",V383," ",W383," ",X383," ",Y383," ",Z383," ",AA383," ",AB383)</f>
        <v/>
      </c>
      <c r="AD382" s="82" t="n"/>
      <c r="AE382" s="82" t="n"/>
      <c r="AF382" s="82" t="n"/>
      <c r="AG382" s="82" t="n"/>
      <c r="AH382" s="82" t="inlineStr">
        <is>
          <t>FAUNA DOMÉSTICA</t>
        </is>
      </c>
      <c r="AI382" s="82" t="inlineStr">
        <is>
          <t>Presunto maltrato animal</t>
        </is>
      </c>
      <c r="AJ382" s="96" t="inlineStr">
        <is>
          <t>Loma del Barro</t>
        </is>
      </c>
      <c r="AK382" s="201">
        <f>VLOOKUP(AJ383,Hoja5!$H$1:$I$46,2,FALSE)</f>
        <v/>
      </c>
      <c r="AL382" s="92" t="n">
        <v>46086</v>
      </c>
      <c r="AM382" s="92" t="n">
        <v>46086</v>
      </c>
      <c r="AN382" s="101">
        <f>+AM383-AL383</f>
        <v/>
      </c>
      <c r="AO382" s="92" t="n">
        <v>46086</v>
      </c>
      <c r="AP382" s="131" t="inlineStr">
        <is>
          <t>Remisión</t>
        </is>
      </c>
      <c r="AQ382" s="131" t="inlineStr">
        <is>
          <t>Juan  Muñoz Guerra</t>
        </is>
      </c>
      <c r="AR382" s="227" t="n"/>
      <c r="AS382" s="119" t="n"/>
      <c r="AT382" s="124" t="inlineStr">
        <is>
          <t>Archivado</t>
        </is>
      </c>
      <c r="AU382" s="101" t="inlineStr">
        <is>
          <t>Jenifer Zapata Castro</t>
        </is>
      </c>
      <c r="AV382" s="82" t="n"/>
      <c r="AW382" s="102">
        <f>IF(OR(AND(TODAY()-AL383&lt;10,AV383="PQRS"),AND(TODAY()-AO383&lt;90,AV383="Persuasivo")),1,IF(AND(10&lt;=TODAY()-AL383,TODAY()-AL383&lt;15,AV383="PQRS"),2,IF(OR(AND(15&lt;=TODAY()-AL383,AV383="PQRS"),AND(90&lt;=TODAY()-AO383,AV383="Persuasivo")),3,"")))</f>
        <v/>
      </c>
      <c r="AX382" s="96" t="n"/>
      <c r="AY382" s="239">
        <f>IF(AU383=BA383,AY383,AY383&amp;" → "&amp;TEXT(AZ383,"dd/mm/aaaa")&amp;".- "&amp;AU383)</f>
        <v/>
      </c>
      <c r="AZ382" s="237">
        <f>IF(AU383=BA383,AZ383,NOW())</f>
        <v/>
      </c>
      <c r="BA382" s="242">
        <f>IF(AU383=BA383,BA383,AU383)</f>
        <v/>
      </c>
      <c r="BB382" s="245">
        <f>IF(AT383=BD383,BB383,BB383&amp;" → "&amp;TEXT(BC383,"dd/mm/aaaa")&amp;".- "&amp;AT383)</f>
        <v/>
      </c>
      <c r="BC382" s="247">
        <f>IF(AX383=BD383,BC383,NOW())</f>
        <v/>
      </c>
      <c r="BD382" s="246">
        <f>IF(AT383=BD383,BD383,AT383)</f>
        <v/>
      </c>
      <c r="BE382" s="116" t="n"/>
    </row>
    <row r="383" customFormat="1" s="9">
      <c r="A383" s="82" t="inlineStr">
        <is>
          <t>0383-2026</t>
        </is>
      </c>
      <c r="B383" s="99" t="n">
        <v>14107</v>
      </c>
      <c r="C383" s="124" t="inlineStr">
        <is>
          <t>Anonimo</t>
        </is>
      </c>
      <c r="D383" s="82" t="n"/>
      <c r="E383" s="82" t="n"/>
      <c r="F383" s="82" t="n"/>
      <c r="G383" s="82" t="n"/>
      <c r="H383" s="82" t="n"/>
      <c r="I383" s="82" t="n"/>
      <c r="J383" s="82" t="n"/>
      <c r="K383" s="82" t="n"/>
      <c r="L383" s="82" t="n"/>
      <c r="M383" s="82" t="n"/>
      <c r="N383" s="76">
        <f>CONCATENATE(D384," ",E384," ",F384," ",G384," ",H384," ",I384, " ",J384, " ",K384," ",L384," ",M384)</f>
        <v/>
      </c>
      <c r="O383" s="82" t="n"/>
      <c r="P383" s="82" t="n"/>
      <c r="Q383" s="82" t="n"/>
      <c r="R383" s="82" t="inlineStr">
        <is>
          <t xml:space="preserve">Talia </t>
        </is>
      </c>
      <c r="S383" s="126" t="inlineStr">
        <is>
          <t>CL</t>
        </is>
      </c>
      <c r="T383" s="127" t="n">
        <v>40</v>
      </c>
      <c r="U383" s="127" t="inlineStr">
        <is>
          <t>G</t>
        </is>
      </c>
      <c r="V383" s="127" t="inlineStr">
        <is>
          <t>SUR</t>
        </is>
      </c>
      <c r="W383" s="127" t="n">
        <v>25</v>
      </c>
      <c r="X383" s="127" t="n"/>
      <c r="Y383" s="127" t="n"/>
      <c r="Z383" s="169" t="n">
        <v>146</v>
      </c>
      <c r="AA383" s="127" t="n"/>
      <c r="AB383" s="127" t="inlineStr">
        <is>
          <t>piso 1</t>
        </is>
      </c>
      <c r="AC383" s="76">
        <f>CONCATENATE(S384," ",T384,U384," ",V384," ",W384," ",X384," ",Y384," ",Z384," ",AA384," ",AB384)</f>
        <v/>
      </c>
      <c r="AD383" s="82" t="n"/>
      <c r="AE383" s="82" t="n"/>
      <c r="AF383" s="82" t="n"/>
      <c r="AG383" s="82" t="n"/>
      <c r="AH383" s="82" t="inlineStr">
        <is>
          <t>FAUNA DOMÉSTICA</t>
        </is>
      </c>
      <c r="AI383" s="82" t="inlineStr">
        <is>
          <t>Presunto maltrato animal</t>
        </is>
      </c>
      <c r="AJ383" s="96" t="inlineStr">
        <is>
          <t xml:space="preserve">La Mina </t>
        </is>
      </c>
      <c r="AK383" s="201">
        <f>VLOOKUP(AJ384,Hoja5!$H$1:$I$46,2,FALSE)</f>
        <v/>
      </c>
      <c r="AL383" s="92" t="n">
        <v>46083</v>
      </c>
      <c r="AM383" s="92" t="n">
        <v>46126</v>
      </c>
      <c r="AN383" s="101">
        <f>+AM384-AL384</f>
        <v/>
      </c>
      <c r="AO383" s="92" t="n">
        <v>46126</v>
      </c>
      <c r="AP383" s="131" t="inlineStr">
        <is>
          <t>Remisión</t>
        </is>
      </c>
      <c r="AQ383" s="131" t="inlineStr">
        <is>
          <t>Juan  Muñoz Guerra</t>
        </is>
      </c>
      <c r="AR383" s="227" t="n"/>
      <c r="AS383" s="119" t="inlineStr">
        <is>
          <t>Juan  Muñoz Guerra</t>
        </is>
      </c>
      <c r="AT383" s="124" t="inlineStr">
        <is>
          <t xml:space="preserve">Auto de inicio </t>
        </is>
      </c>
      <c r="AU383" s="101" t="inlineStr">
        <is>
          <t>Juan  Muñoz Guerra</t>
        </is>
      </c>
      <c r="AV383" s="82" t="n"/>
      <c r="AW383" s="102">
        <f>IF(OR(AND(TODAY()-AL384&lt;10,AV384="PQRS"),AND(TODAY()-AO384&lt;90,AV384="Persuasivo")),1,IF(AND(10&lt;=TODAY()-AL384,TODAY()-AL384&lt;15,AV384="PQRS"),2,IF(OR(AND(15&lt;=TODAY()-AL384,AV384="PQRS"),AND(90&lt;=TODAY()-AO384,AV384="Persuasivo")),3,"")))</f>
        <v/>
      </c>
      <c r="AX383" s="96" t="n"/>
      <c r="AY383" s="239">
        <f>IF(AU384=BA384,AY384,AY384&amp;" → "&amp;TEXT(AZ384,"dd/mm/aaaa")&amp;".- "&amp;AU384)</f>
        <v/>
      </c>
      <c r="AZ383" s="237">
        <f>IF(AU384=BA384,AZ384,NOW())</f>
        <v/>
      </c>
      <c r="BA383" s="242">
        <f>IF(AU384=BA384,BA384,AU384)</f>
        <v/>
      </c>
      <c r="BB383" s="245">
        <f>IF(AT384=BD384,BB384,BB384&amp;" → "&amp;TEXT(BC384,"dd/mm/aaaa")&amp;".- "&amp;AT384)</f>
        <v/>
      </c>
      <c r="BC383" s="247">
        <f>IF(AX384=BD384,BC384,NOW())</f>
        <v/>
      </c>
      <c r="BD383" s="246">
        <f>IF(AT384=BD384,BD384,AT384)</f>
        <v/>
      </c>
      <c r="BE383" s="116" t="n"/>
    </row>
    <row r="384" customFormat="1" s="9">
      <c r="A384" s="82" t="inlineStr">
        <is>
          <t>0384-2026</t>
        </is>
      </c>
      <c r="B384" s="99" t="n">
        <v>14830</v>
      </c>
      <c r="C384" s="124" t="inlineStr">
        <is>
          <t>Oficio</t>
        </is>
      </c>
      <c r="D384" s="82" t="n"/>
      <c r="E384" s="82" t="n"/>
      <c r="F384" s="82" t="n"/>
      <c r="G384" s="82" t="n"/>
      <c r="H384" s="82" t="n"/>
      <c r="I384" s="82" t="n"/>
      <c r="J384" s="82" t="n"/>
      <c r="K384" s="82" t="n"/>
      <c r="L384" s="82" t="inlineStr">
        <is>
          <t>parqueadero de las cometas</t>
        </is>
      </c>
      <c r="M384" s="82" t="n"/>
      <c r="N384" s="76">
        <f>CONCATENATE(D385," ",E385," ",F385," ",G385," ",H385," ",I385, " ",J385, " ",K385," ",L385," ",M385)</f>
        <v/>
      </c>
      <c r="O384" s="82" t="n"/>
      <c r="P384" s="82" t="n"/>
      <c r="Q384" s="82" t="n"/>
      <c r="R384" s="82" t="n"/>
      <c r="S384" s="126" t="n"/>
      <c r="T384" s="127" t="n"/>
      <c r="U384" s="127" t="n"/>
      <c r="V384" s="127" t="n"/>
      <c r="W384" s="127" t="n"/>
      <c r="X384" s="127" t="n"/>
      <c r="Y384" s="127" t="n"/>
      <c r="Z384" s="127" t="n"/>
      <c r="AA384" s="127" t="n"/>
      <c r="AB384" s="127" t="n"/>
      <c r="AC384" s="76">
        <f>CONCATENATE(S385," ",T385,U385," ",V385," ",W385," ",X385," ",Y385," ",Z385," ",AA385," ",AB385)</f>
        <v/>
      </c>
      <c r="AD384" s="82" t="n"/>
      <c r="AE384" s="82" t="n"/>
      <c r="AF384" s="82" t="n"/>
      <c r="AG384" s="82" t="n"/>
      <c r="AH384" s="82" t="inlineStr">
        <is>
          <t>FAUNA DOMÉSTICA</t>
        </is>
      </c>
      <c r="AI384" s="82" t="inlineStr">
        <is>
          <t>Presunto maltrato animal</t>
        </is>
      </c>
      <c r="AJ384" s="96" t="inlineStr">
        <is>
          <t>Alto de Misael</t>
        </is>
      </c>
      <c r="AK384" s="201">
        <f>VLOOKUP(AJ385,Hoja5!$H$1:$I$46,2,FALSE)</f>
        <v/>
      </c>
      <c r="AL384" s="92" t="n">
        <v>46115</v>
      </c>
      <c r="AM384" s="92" t="n">
        <v>46126</v>
      </c>
      <c r="AN384" s="101">
        <f>+AM385-AL385</f>
        <v/>
      </c>
      <c r="AO384" s="100" t="n">
        <v>46126</v>
      </c>
      <c r="AP384" s="131" t="inlineStr">
        <is>
          <t>Remisión</t>
        </is>
      </c>
      <c r="AQ384" s="131" t="inlineStr">
        <is>
          <t>Juan  Muñoz Guerra</t>
        </is>
      </c>
      <c r="AR384" s="227" t="n"/>
      <c r="AS384" s="119" t="inlineStr">
        <is>
          <t>Juan  Muñoz Guerra</t>
        </is>
      </c>
      <c r="AT384" s="124" t="inlineStr">
        <is>
          <t xml:space="preserve">Auto de inicio </t>
        </is>
      </c>
      <c r="AU384" s="101" t="inlineStr">
        <is>
          <t>Juan  Muñoz Guerra</t>
        </is>
      </c>
      <c r="AV384" s="82" t="n"/>
      <c r="AW384" s="102">
        <f>IF(OR(AND(TODAY()-AL385&lt;10,AV385="PQRS"),AND(TODAY()-AO385&lt;90,AV385="Persuasivo")),1,IF(AND(10&lt;=TODAY()-AL385,TODAY()-AL385&lt;15,AV385="PQRS"),2,IF(OR(AND(15&lt;=TODAY()-AL385,AV385="PQRS"),AND(90&lt;=TODAY()-AO385,AV385="Persuasivo")),3,"")))</f>
        <v/>
      </c>
      <c r="AX384" s="96" t="n"/>
      <c r="AY384" s="239">
        <f>IF(AU385=BA385,AY385,AY385&amp;" → "&amp;TEXT(AZ385,"dd/mm/aaaa")&amp;".- "&amp;AU385)</f>
        <v/>
      </c>
      <c r="AZ384" s="237">
        <f>IF(AU385=BA385,AZ385,NOW())</f>
        <v/>
      </c>
      <c r="BA384" s="242">
        <f>IF(AU385=BA385,BA385,AU385)</f>
        <v/>
      </c>
      <c r="BB384" s="245">
        <f>IF(AT385=BD385,BB385,BB385&amp;" → "&amp;TEXT(BC385,"dd/mm/aaaa")&amp;".- "&amp;AT385)</f>
        <v/>
      </c>
      <c r="BC384" s="247">
        <f>IF(AX385=BD385,BC385,NOW())</f>
        <v/>
      </c>
      <c r="BD384" s="246">
        <f>IF(AT385=BD385,BD385,AT385)</f>
        <v/>
      </c>
      <c r="BE384" s="116" t="n"/>
    </row>
    <row r="385" customFormat="1" s="9">
      <c r="A385" s="82" t="inlineStr">
        <is>
          <t>0385-2026</t>
        </is>
      </c>
      <c r="B385" s="99" t="n">
        <v>15218</v>
      </c>
      <c r="C385" s="105" t="inlineStr">
        <is>
          <t xml:space="preserve">Luis Mira </t>
        </is>
      </c>
      <c r="D385" s="82" t="inlineStr">
        <is>
          <t>CL</t>
        </is>
      </c>
      <c r="E385" s="82" t="n">
        <v>40</v>
      </c>
      <c r="F385" s="82" t="inlineStr">
        <is>
          <t>B</t>
        </is>
      </c>
      <c r="G385" s="82" t="inlineStr">
        <is>
          <t>SUR</t>
        </is>
      </c>
      <c r="H385" s="82" t="n">
        <v>37</v>
      </c>
      <c r="I385" s="82" t="n"/>
      <c r="J385" s="82" t="n"/>
      <c r="K385" s="82" t="n">
        <v>24</v>
      </c>
      <c r="L385" s="94" t="n"/>
      <c r="M385" s="82" t="n"/>
      <c r="N385" s="76">
        <f>CONCATENATE(D386," ",E386," ",F386," ",G386," ",H386," ",I386, " ",J386, " ",K386," ",L386," ",M386)</f>
        <v/>
      </c>
      <c r="O385" s="82" t="n">
        <v>8031441</v>
      </c>
      <c r="P385" s="82" t="n">
        <v>3137687240</v>
      </c>
      <c r="Q385" s="82" t="n"/>
      <c r="R385" s="82" t="inlineStr">
        <is>
          <t xml:space="preserve">luis mira </t>
        </is>
      </c>
      <c r="S385" s="82" t="n"/>
      <c r="T385" s="82" t="n"/>
      <c r="U385" s="82" t="n"/>
      <c r="V385" s="82" t="n"/>
      <c r="W385" s="82" t="n">
        <v>31</v>
      </c>
      <c r="X385" s="82" t="inlineStr">
        <is>
          <t>AB</t>
        </is>
      </c>
      <c r="Y385" s="82" t="inlineStr">
        <is>
          <t>SUR</t>
        </is>
      </c>
      <c r="Z385" s="82" t="n">
        <v>41</v>
      </c>
      <c r="AA385" s="82" t="n"/>
      <c r="AB385" s="82" t="n"/>
      <c r="AC385" s="76">
        <f>CONCATENATE(S386," ",T386,U386," ",V386," ",W386," ",X386," ",Y386," ",Z386," ",AA386," ",AB386)</f>
        <v/>
      </c>
      <c r="AD385" s="82" t="n"/>
      <c r="AE385" s="82" t="n"/>
      <c r="AF385" s="82" t="n"/>
      <c r="AG385" s="82" t="n"/>
      <c r="AH385" s="82" t="inlineStr">
        <is>
          <t>FAUNA DOMÉSTICA</t>
        </is>
      </c>
      <c r="AI385" s="82" t="inlineStr">
        <is>
          <t>Presunto maltrato animal</t>
        </is>
      </c>
      <c r="AJ385" s="96" t="inlineStr">
        <is>
          <t>El Dorado</t>
        </is>
      </c>
      <c r="AK385" s="201">
        <f>VLOOKUP(AJ386,Hoja5!$H$1:$I$46,2,FALSE)</f>
        <v/>
      </c>
      <c r="AL385" s="92" t="n">
        <v>46086</v>
      </c>
      <c r="AM385" s="92" t="n"/>
      <c r="AN385" s="101">
        <f>+AM386-AL386</f>
        <v/>
      </c>
      <c r="AO385" s="92" t="n"/>
      <c r="AP385" s="82" t="n"/>
      <c r="AQ385" s="94" t="n"/>
      <c r="AR385" s="227" t="n"/>
      <c r="AS385" s="119" t="inlineStr">
        <is>
          <t>Juan  Muñoz Guerra</t>
        </is>
      </c>
      <c r="AT385" s="124" t="inlineStr">
        <is>
          <t xml:space="preserve">Auto de inicio </t>
        </is>
      </c>
      <c r="AU385" s="101" t="inlineStr">
        <is>
          <t>Juan  Muñoz Guerra</t>
        </is>
      </c>
      <c r="AV385" s="82" t="n"/>
      <c r="AW385" s="102">
        <f>IF(OR(AND(TODAY()-AL386&lt;10,AV386="PQRS"),AND(TODAY()-AO386&lt;90,AV386="Persuasivo")),1,IF(AND(10&lt;=TODAY()-AL386,TODAY()-AL386&lt;15,AV386="PQRS"),2,IF(OR(AND(15&lt;=TODAY()-AL386,AV386="PQRS"),AND(90&lt;=TODAY()-AO386,AV386="Persuasivo")),3,"")))</f>
        <v/>
      </c>
      <c r="AX385" s="96" t="n"/>
      <c r="AY385" s="239">
        <f>IF(AU386=BA386,AY386,AY386&amp;" → "&amp;TEXT(AZ386,"dd/mm/aaaa")&amp;".- "&amp;AU386)</f>
        <v/>
      </c>
      <c r="AZ385" s="237">
        <f>IF(AU386=BA386,AZ386,NOW())</f>
        <v/>
      </c>
      <c r="BA385" s="242">
        <f>IF(AU386=BA386,BA386,AU386)</f>
        <v/>
      </c>
      <c r="BB385" s="245">
        <f>IF(AT386=BD386,BB386,BB386&amp;" → "&amp;TEXT(BC386,"dd/mm/aaaa")&amp;".- "&amp;AT386)</f>
        <v/>
      </c>
      <c r="BC385" s="247">
        <f>IF(AX386=BD386,BC386,NOW())</f>
        <v/>
      </c>
      <c r="BD385" s="246">
        <f>IF(AT386=BD386,BD386,AT386)</f>
        <v/>
      </c>
      <c r="BE385" s="116" t="n"/>
    </row>
    <row r="386" ht="15.75" customFormat="1" customHeight="1" s="9">
      <c r="A386" s="82" t="inlineStr">
        <is>
          <t>0386-2026</t>
        </is>
      </c>
      <c r="B386" s="99" t="n">
        <v>26025</v>
      </c>
      <c r="C386" s="124" t="inlineStr">
        <is>
          <t>Anonimo</t>
        </is>
      </c>
      <c r="D386" s="82" t="n"/>
      <c r="E386" s="82" t="n"/>
      <c r="F386" s="82" t="n"/>
      <c r="G386" s="82" t="n"/>
      <c r="H386" s="82" t="n"/>
      <c r="I386" s="82" t="n"/>
      <c r="J386" s="82" t="n"/>
      <c r="K386" s="82" t="n"/>
      <c r="L386" s="82" t="n"/>
      <c r="M386" s="82" t="n"/>
      <c r="N386" s="76">
        <f>CONCATENATE(D387," ",E387," ",F387," ",G387," ",H387," ",I387, " ",J387, " ",K387," ",L387," ",M387)</f>
        <v/>
      </c>
      <c r="O386" s="82" t="n"/>
      <c r="P386" s="82" t="n"/>
      <c r="Q386" s="82" t="n"/>
      <c r="R386" s="82" t="inlineStr">
        <is>
          <t>Por determinar</t>
        </is>
      </c>
      <c r="S386" s="82" t="n"/>
      <c r="T386" s="127" t="inlineStr">
        <is>
          <t xml:space="preserve">sector </t>
        </is>
      </c>
      <c r="U386" s="127" t="n"/>
      <c r="V386" s="127" t="n"/>
      <c r="W386" s="127" t="inlineStr">
        <is>
          <t>la playa</t>
        </is>
      </c>
      <c r="X386" s="127" t="n"/>
      <c r="Y386" s="127" t="n"/>
      <c r="Z386" s="127" t="inlineStr">
        <is>
          <t>predio</t>
        </is>
      </c>
      <c r="AA386" s="127" t="n">
        <v>127</v>
      </c>
      <c r="AB386" s="127" t="n"/>
      <c r="AC386" s="76">
        <f>CONCATENATE(S387," ",T387,U387," ",V387," ",W387," ",X387," ",Y387," ",Z387," ",AA387," ",AB387)</f>
        <v/>
      </c>
      <c r="AD386" s="82" t="n"/>
      <c r="AE386" s="82" t="n"/>
      <c r="AF386" s="82" t="n"/>
      <c r="AG386" s="82" t="n"/>
      <c r="AH386" s="82" t="inlineStr">
        <is>
          <t>SUELO</t>
        </is>
      </c>
      <c r="AI386" s="82" t="inlineStr">
        <is>
          <t xml:space="preserve">Afectación a suelos de protección </t>
        </is>
      </c>
      <c r="AJ386" s="96" t="inlineStr">
        <is>
          <t>Pantanillo</t>
        </is>
      </c>
      <c r="AK386" s="201">
        <f>VLOOKUP(AJ387,Hoja5!$H$1:$I$46,2,FALSE)</f>
        <v/>
      </c>
      <c r="AL386" s="92" t="n">
        <v>46134</v>
      </c>
      <c r="AM386" s="92" t="n">
        <v>46135</v>
      </c>
      <c r="AN386" s="101">
        <f>+AM387-AL387</f>
        <v/>
      </c>
      <c r="AO386" s="92" t="n">
        <v>46135</v>
      </c>
      <c r="AP386" s="101" t="inlineStr">
        <is>
          <t>Visitas patrulleros</t>
        </is>
      </c>
      <c r="AQ386" s="101" t="inlineStr">
        <is>
          <t>Olver Puerta Garcia</t>
        </is>
      </c>
      <c r="AR386" s="227" t="n"/>
      <c r="AS386" s="119" t="n"/>
      <c r="AT386" s="124" t="inlineStr">
        <is>
          <t>Auto de archivo</t>
        </is>
      </c>
      <c r="AU386" s="101" t="inlineStr">
        <is>
          <t>Juan Carlos Sánchez Vargas</t>
        </is>
      </c>
      <c r="AV386" s="82" t="n"/>
      <c r="AW386" s="102">
        <f>IF(OR(AND(TODAY()-AL387&lt;10,AV387="PQRS"),AND(TODAY()-AO387&lt;90,AV387="Persuasivo")),1,IF(AND(10&lt;=TODAY()-AL387,TODAY()-AL387&lt;15,AV387="PQRS"),2,IF(OR(AND(15&lt;=TODAY()-AL387,AV387="PQRS"),AND(90&lt;=TODAY()-AO387,AV387="Persuasivo")),3,"")))</f>
        <v/>
      </c>
      <c r="AX386" s="96" t="inlineStr">
        <is>
          <t>Coordenadas 75,4967883-6,18044333</t>
        </is>
      </c>
      <c r="AY386" s="239">
        <f>IF(AU387=BA387,AY387,AY387&amp;" → "&amp;TEXT(AZ387,"dd/mm/aaaa")&amp;".- "&amp;AU387)</f>
        <v/>
      </c>
      <c r="AZ386" s="237">
        <f>IF(AU387=BA387,AZ387,NOW())</f>
        <v/>
      </c>
      <c r="BA386" s="242">
        <f>IF(AU387=BA387,BA387,AU387)</f>
        <v/>
      </c>
      <c r="BB386" s="245">
        <f>IF(AT387=BD387,BB387,BB387&amp;" → "&amp;TEXT(BC387,"dd/mm/aaaa")&amp;".- "&amp;AT387)</f>
        <v/>
      </c>
      <c r="BC386" s="247">
        <f>IF(AX387=BD387,BC387,NOW())</f>
        <v/>
      </c>
      <c r="BD386" s="246">
        <f>IF(AT387=BD387,BD387,AT387)</f>
        <v/>
      </c>
      <c r="BE386" s="116" t="n"/>
    </row>
    <row r="387" ht="16.5" customFormat="1" customHeight="1" s="9">
      <c r="A387" s="82" t="inlineStr">
        <is>
          <t>0387-2026</t>
        </is>
      </c>
      <c r="B387" s="99" t="n">
        <v>25904</v>
      </c>
      <c r="C387" s="124" t="inlineStr">
        <is>
          <t xml:space="preserve">Adriana Gomez Montoya </t>
        </is>
      </c>
      <c r="D387" s="82" t="n"/>
      <c r="E387" s="82" t="n"/>
      <c r="F387" s="82" t="n"/>
      <c r="G387" s="82" t="n"/>
      <c r="H387" s="82" t="n"/>
      <c r="I387" s="82" t="n"/>
      <c r="J387" s="82" t="n"/>
      <c r="K387" s="82" t="n"/>
      <c r="L387" s="82" t="n"/>
      <c r="M387" s="82" t="n"/>
      <c r="N387" s="76">
        <f>CONCATENATE(D388," ",E388," ",F388," ",G388," ",H388," ",I388, " ",J388, " ",K388," ",L388," ",M388)</f>
        <v/>
      </c>
      <c r="O387" s="76" t="n"/>
      <c r="P387" s="82" t="n">
        <v>3176689584</v>
      </c>
      <c r="Q387" s="82" t="n"/>
      <c r="R387" s="82" t="inlineStr">
        <is>
          <t>Por Determinar</t>
        </is>
      </c>
      <c r="S387" s="126" t="inlineStr">
        <is>
          <t>KR</t>
        </is>
      </c>
      <c r="T387" s="127" t="n">
        <v>20</v>
      </c>
      <c r="U387" s="127" t="n"/>
      <c r="V387" s="127" t="n"/>
      <c r="W387" s="169" t="n">
        <v>23</v>
      </c>
      <c r="X387" s="127" t="n"/>
      <c r="Y387" s="127" t="inlineStr">
        <is>
          <t>SUR</t>
        </is>
      </c>
      <c r="Z387" s="169" t="n"/>
      <c r="AA387" s="127" t="n">
        <v>25</v>
      </c>
      <c r="AB387" s="127" t="n"/>
      <c r="AC387" s="76">
        <f>CONCATENATE(S388," ",T388,U388," ",V388," ",W388," ",X388," ",Y388," ",Z388," ",AA388," ",AB388)</f>
        <v/>
      </c>
      <c r="AD387" s="82" t="n"/>
      <c r="AE387" s="82" t="n"/>
      <c r="AF387" s="82" t="n"/>
      <c r="AG387" s="82" t="n"/>
      <c r="AH387" s="82" t="inlineStr">
        <is>
          <t>HÍDRICO</t>
        </is>
      </c>
      <c r="AI387" s="82" t="inlineStr">
        <is>
          <t>Descarga inadecuada de aguas residuales o sin cumplimiento de requisitos</t>
        </is>
      </c>
      <c r="AJ387" s="96" t="inlineStr">
        <is>
          <t>Loma El Atravezado</t>
        </is>
      </c>
      <c r="AK387" s="201">
        <f>VLOOKUP(AJ388,Hoja5!$H$1:$I$46,2,FALSE)</f>
        <v/>
      </c>
      <c r="AL387" s="92" t="n">
        <v>46133</v>
      </c>
      <c r="AM387" s="92" t="n">
        <v>46134</v>
      </c>
      <c r="AN387" s="101">
        <f>+AM388-AL388</f>
        <v/>
      </c>
      <c r="AO387" s="100" t="n">
        <v>46142</v>
      </c>
      <c r="AP387" s="124" t="inlineStr">
        <is>
          <t>Auto de archivo</t>
        </is>
      </c>
      <c r="AQ387" s="94" t="inlineStr">
        <is>
          <t>Juan Carlos Sánchez Vargas</t>
        </is>
      </c>
      <c r="AR387" s="227" t="n"/>
      <c r="AS387" s="119" t="n"/>
      <c r="AT387" s="124" t="inlineStr">
        <is>
          <t>Archivado</t>
        </is>
      </c>
      <c r="AU387" s="94" t="n"/>
      <c r="AV387" s="82" t="n"/>
      <c r="AW387" s="102">
        <f>IF(OR(AND(TODAY()-AL388&lt;10,AV388="PQRS"),AND(TODAY()-AO388&lt;90,AV388="Persuasivo")),1,IF(AND(10&lt;=TODAY()-AL388,TODAY()-AL388&lt;15,AV388="PQRS"),2,IF(OR(AND(15&lt;=TODAY()-AL388,AV388="PQRS"),AND(90&lt;=TODAY()-AO388,AV388="Persuasivo")),3,"")))</f>
        <v/>
      </c>
      <c r="AX387" s="96" t="n"/>
      <c r="AY387" s="239">
        <f>IF(AU388=BA388,AY388,AY388&amp;" → "&amp;TEXT(AZ388,"dd/mm/aaaa")&amp;".- "&amp;AU388)</f>
        <v/>
      </c>
      <c r="AZ387" s="237">
        <f>IF(AU388=BA388,AZ388,NOW())</f>
        <v/>
      </c>
      <c r="BA387" s="242">
        <f>IF(AU388=BA388,BA388,AU388)</f>
        <v/>
      </c>
      <c r="BB387" s="245">
        <f>IF(AT388=BD388,BB388,BB388&amp;" → "&amp;TEXT(BC388,"dd/mm/aaaa")&amp;".- "&amp;AT388)</f>
        <v/>
      </c>
      <c r="BC387" s="247">
        <f>IF(AX388=BD388,BC388,NOW())</f>
        <v/>
      </c>
      <c r="BD387" s="246">
        <f>IF(AT388=BD388,BD388,AT388)</f>
        <v/>
      </c>
      <c r="BE387" s="116" t="n"/>
    </row>
    <row r="388" customFormat="1" s="9">
      <c r="A388" s="82" t="inlineStr">
        <is>
          <t>0388-2026</t>
        </is>
      </c>
      <c r="B388" s="99" t="n">
        <v>25680</v>
      </c>
      <c r="C388" s="124" t="inlineStr">
        <is>
          <t>Gonzalo</t>
        </is>
      </c>
      <c r="D388" s="82" t="inlineStr">
        <is>
          <t>CL</t>
        </is>
      </c>
      <c r="E388" s="82" t="n">
        <v>39</v>
      </c>
      <c r="F388" s="82" t="inlineStr">
        <is>
          <t>A</t>
        </is>
      </c>
      <c r="G388" s="82" t="inlineStr">
        <is>
          <t>SUR</t>
        </is>
      </c>
      <c r="H388" s="82" t="inlineStr">
        <is>
          <t>x 45</t>
        </is>
      </c>
      <c r="I388" s="82" t="n"/>
      <c r="J388" s="82" t="n"/>
      <c r="K388" s="82" t="n"/>
      <c r="L388" s="82" t="n"/>
      <c r="M388" s="82" t="n"/>
      <c r="N388" s="76">
        <f>CONCATENATE(D389," ",E389," ",F389," ",G389," ",H389," ",I389, " ",J389, " ",K389," ",L389," ",M389)</f>
        <v/>
      </c>
      <c r="O388" s="82" t="n"/>
      <c r="P388" s="82" t="n">
        <v>3162519764</v>
      </c>
      <c r="Q388" s="82" t="n"/>
      <c r="R388" s="82" t="inlineStr">
        <is>
          <t>Por determinar</t>
        </is>
      </c>
      <c r="S388" s="82" t="n"/>
      <c r="T388" s="82" t="n"/>
      <c r="U388" s="82" t="n"/>
      <c r="V388" s="82" t="n"/>
      <c r="W388" s="82" t="n"/>
      <c r="X388" s="82" t="n"/>
      <c r="Y388" s="82" t="n"/>
      <c r="Z388" s="82" t="n"/>
      <c r="AA388" s="127" t="n"/>
      <c r="AB388" s="127" t="n"/>
      <c r="AC388" s="76">
        <f>CONCATENATE(S389," ",T389,U389," ",V389," ",W389," ",X389," ",Y389," ",Z389," ",AA389," ",AB389)</f>
        <v/>
      </c>
      <c r="AD388" s="82" t="n"/>
      <c r="AE388" s="82" t="n"/>
      <c r="AF388" s="82" t="n"/>
      <c r="AG388" s="82" t="n"/>
      <c r="AH388" s="82" t="inlineStr">
        <is>
          <t>RESIDUOS SOLIDOS</t>
        </is>
      </c>
      <c r="AI388" s="82" t="inlineStr">
        <is>
          <t>Disposición inadecuada de residuos sólidos en horas, dias y lugares no autorizados</t>
        </is>
      </c>
      <c r="AJ388" s="96" t="inlineStr">
        <is>
          <t>Alcalá</t>
        </is>
      </c>
      <c r="AK388" s="201">
        <f>VLOOKUP(AJ389,Hoja5!$H$1:$I$46,2,FALSE)</f>
        <v/>
      </c>
      <c r="AL388" s="92" t="n">
        <v>46133</v>
      </c>
      <c r="AM388" s="92" t="n">
        <v>46163</v>
      </c>
      <c r="AN388" s="101">
        <f>+AM389-AL389</f>
        <v/>
      </c>
      <c r="AO388" s="100" t="n">
        <v>46163</v>
      </c>
      <c r="AP388" s="82" t="inlineStr">
        <is>
          <t>Visitas patrulleros</t>
        </is>
      </c>
      <c r="AQ388" s="101" t="inlineStr">
        <is>
          <t>Yudi Betancur Rios</t>
        </is>
      </c>
      <c r="AR388" s="227" t="n"/>
      <c r="AS388" s="119" t="n"/>
      <c r="AT388" s="124" t="inlineStr">
        <is>
          <t>Sensibilización</t>
        </is>
      </c>
      <c r="AU388" s="101" t="inlineStr">
        <is>
          <t>Yudi Betancur Rios</t>
        </is>
      </c>
      <c r="AV388" s="82" t="n"/>
      <c r="AW388" s="102">
        <f>IF(OR(AND(TODAY()-AL389&lt;10,AV389="PQRS"),AND(TODAY()-AO389&lt;90,AV389="Persuasivo")),1,IF(AND(10&lt;=TODAY()-AL389,TODAY()-AL389&lt;15,AV389="PQRS"),2,IF(OR(AND(15&lt;=TODAY()-AL389,AV389="PQRS"),AND(90&lt;=TODAY()-AO389,AV389="Persuasivo")),3,"")))</f>
        <v/>
      </c>
      <c r="AX388" s="96" t="n"/>
      <c r="AY388" s="239">
        <f>IF(AU389=BA389,AY389,AY389&amp;" → "&amp;TEXT(AZ389,"dd/mm/aaaa")&amp;".- "&amp;AU389)</f>
        <v/>
      </c>
      <c r="AZ388" s="237">
        <f>IF(AU389=BA389,AZ389,NOW())</f>
        <v/>
      </c>
      <c r="BA388" s="242">
        <f>IF(AU389=BA389,BA389,AU389)</f>
        <v/>
      </c>
      <c r="BB388" s="245">
        <f>IF(AT389=BD389,BB389,BB389&amp;" → "&amp;TEXT(BC389,"dd/mm/aaaa")&amp;".- "&amp;AT389)</f>
        <v/>
      </c>
      <c r="BC388" s="247">
        <f>IF(AX389=BD389,BC389,NOW())</f>
        <v/>
      </c>
      <c r="BD388" s="246">
        <f>IF(AT389=BD389,BD389,AT389)</f>
        <v/>
      </c>
      <c r="BE388" s="116" t="n"/>
    </row>
    <row r="389" customFormat="1" s="9">
      <c r="A389" s="82" t="inlineStr">
        <is>
          <t>0389-2026</t>
        </is>
      </c>
      <c r="B389" s="99" t="n">
        <v>10599</v>
      </c>
      <c r="C389" s="124" t="inlineStr">
        <is>
          <t xml:space="preserve">Dario Rojas </t>
        </is>
      </c>
      <c r="D389" s="82" t="inlineStr">
        <is>
          <t>CL</t>
        </is>
      </c>
      <c r="E389" s="82" t="n">
        <v>28</v>
      </c>
      <c r="F389" s="82" t="n"/>
      <c r="G389" s="82" t="inlineStr">
        <is>
          <t>SUR</t>
        </is>
      </c>
      <c r="H389" s="82" t="n">
        <v>4</v>
      </c>
      <c r="I389" s="82" t="inlineStr">
        <is>
          <t>A</t>
        </is>
      </c>
      <c r="J389" s="82" t="n"/>
      <c r="K389" s="82" t="n">
        <v>11</v>
      </c>
      <c r="L389" s="82" t="n"/>
      <c r="M389" s="82" t="n"/>
      <c r="N389" s="76">
        <f>CONCATENATE(D390," ",E390," ",F390," ",G390," ",H390," ",I390, " ",J390, " ",K390," ",L390," ",M390)</f>
        <v/>
      </c>
      <c r="O389" s="82" t="n">
        <v>8348812</v>
      </c>
      <c r="P389" s="82" t="n">
        <v>3147292772</v>
      </c>
      <c r="Q389" s="82" t="n"/>
      <c r="R389" s="82" t="n"/>
      <c r="S389" s="126" t="n"/>
      <c r="T389" s="127" t="n"/>
      <c r="U389" s="127" t="n"/>
      <c r="V389" s="127" t="n"/>
      <c r="W389" s="127" t="n"/>
      <c r="X389" s="127" t="n"/>
      <c r="Y389" s="127" t="n"/>
      <c r="Z389" s="127" t="n"/>
      <c r="AA389" s="127" t="n"/>
      <c r="AB389" s="127" t="n"/>
      <c r="AC389" s="76">
        <f>CONCATENATE(S390," ",T390,U390," ",V390," ",W390," ",X390," ",Y390," ",Z390," ",AA390," ",AB390)</f>
        <v/>
      </c>
      <c r="AD389" s="82" t="n"/>
      <c r="AE389" s="82" t="n"/>
      <c r="AF389" s="82" t="n"/>
      <c r="AG389" s="82" t="n"/>
      <c r="AH389" s="82" t="inlineStr">
        <is>
          <t>FLORA</t>
        </is>
      </c>
      <c r="AI389" s="82" t="inlineStr">
        <is>
          <t>Afectaciones a la propiedad por arboles o vegetación</t>
        </is>
      </c>
      <c r="AJ389" s="96" t="inlineStr">
        <is>
          <t>Las Palmas</t>
        </is>
      </c>
      <c r="AK389" s="201">
        <f>VLOOKUP(AJ390,Hoja5!$H$1:$I$46,2,FALSE)</f>
        <v/>
      </c>
      <c r="AL389" s="92" t="n">
        <v>46120</v>
      </c>
      <c r="AM389" s="92" t="n"/>
      <c r="AN389" s="101">
        <f>+AM390-AL390</f>
        <v/>
      </c>
      <c r="AO389" s="92" t="n"/>
      <c r="AP389" s="82" t="n"/>
      <c r="AQ389" s="101" t="n"/>
      <c r="AR389" s="227" t="n"/>
      <c r="AS389" s="119" t="n"/>
      <c r="AT389" s="124" t="inlineStr">
        <is>
          <t>Visitas patrulleros</t>
        </is>
      </c>
      <c r="AU389" s="101" t="inlineStr">
        <is>
          <t>Juan Fernando Florez Lema</t>
        </is>
      </c>
      <c r="AV389" s="82" t="n"/>
      <c r="AW389" s="102">
        <f>IF(OR(AND(TODAY()-AL390&lt;10,AV390="PQRS"),AND(TODAY()-AO390&lt;90,AV390="Persuasivo")),1,IF(AND(10&lt;=TODAY()-AL390,TODAY()-AL390&lt;15,AV390="PQRS"),2,IF(OR(AND(15&lt;=TODAY()-AL390,AV390="PQRS"),AND(90&lt;=TODAY()-AO390,AV390="Persuasivo")),3,"")))</f>
        <v/>
      </c>
      <c r="AX389" s="96" t="n"/>
      <c r="AY389" s="239">
        <f>IF(AU390=BA390,AY390,AY390&amp;" → "&amp;TEXT(AZ390,"dd/mm/aaaa")&amp;".- "&amp;AU390)</f>
        <v/>
      </c>
      <c r="AZ389" s="237">
        <f>IF(AU390=BA390,AZ390,NOW())</f>
        <v/>
      </c>
      <c r="BA389" s="242">
        <f>IF(AU390=BA390,BA390,AU390)</f>
        <v/>
      </c>
      <c r="BB389" s="245">
        <f>IF(AT390=BD390,BB390,BB390&amp;" → "&amp;TEXT(BC390,"dd/mm/aaaa")&amp;".- "&amp;AT390)</f>
        <v/>
      </c>
      <c r="BC389" s="247">
        <f>IF(AX390=BD390,BC390,NOW())</f>
        <v/>
      </c>
      <c r="BD389" s="246">
        <f>IF(AT390=BD390,BD390,AT390)</f>
        <v/>
      </c>
      <c r="BE389" s="116" t="n"/>
    </row>
    <row r="390" customFormat="1" s="9">
      <c r="A390" s="82" t="inlineStr">
        <is>
          <t>0390-2026</t>
        </is>
      </c>
      <c r="B390" s="99" t="n">
        <v>4507334</v>
      </c>
      <c r="C390" s="124" t="inlineStr">
        <is>
          <t>Jhony Alexander Higuita Vidal</t>
        </is>
      </c>
      <c r="D390" s="82" t="n"/>
      <c r="E390" s="82" t="n"/>
      <c r="F390" s="82" t="n"/>
      <c r="G390" s="82" t="n"/>
      <c r="H390" s="82" t="n"/>
      <c r="I390" s="82" t="n"/>
      <c r="J390" s="82" t="n"/>
      <c r="K390" s="82" t="n"/>
      <c r="L390" s="82" t="n"/>
      <c r="M390" s="82" t="n"/>
      <c r="N390" s="76">
        <f>CONCATENATE(D391," ",E391," ",F391," ",G391," ",H391," ",I391, " ",J391, " ",K391," ",L391," ",M391)</f>
        <v/>
      </c>
      <c r="O390" s="82" t="n">
        <v>1128469529</v>
      </c>
      <c r="P390" s="82" t="n">
        <v>3024415295</v>
      </c>
      <c r="Q390" s="174" t="inlineStr">
        <is>
          <t>jhonyvidal2709@gmail.com</t>
        </is>
      </c>
      <c r="R390" s="82" t="inlineStr">
        <is>
          <t xml:space="preserve">Predio vecino propiedad colegio cumbres </t>
        </is>
      </c>
      <c r="S390" s="126" t="n"/>
      <c r="T390" s="127" t="n"/>
      <c r="U390" s="127" t="n"/>
      <c r="V390" s="127" t="n"/>
      <c r="W390" s="127" t="n"/>
      <c r="X390" s="127" t="n"/>
      <c r="Y390" s="127" t="n"/>
      <c r="Z390" s="127" t="n"/>
      <c r="AA390" s="127" t="n"/>
      <c r="AB390" s="127" t="n"/>
      <c r="AC390" s="76">
        <f>CONCATENATE(S391," ",T391,U391," ",V391," ",W391," ",X391," ",Y391," ",Z391," ",AA391," ",AB391)</f>
        <v/>
      </c>
      <c r="AD390" s="82" t="n"/>
      <c r="AE390" s="82" t="n"/>
      <c r="AF390" s="82" t="n"/>
      <c r="AG390" s="82" t="n"/>
      <c r="AH390" s="82" t="inlineStr">
        <is>
          <t>HÍDRICO</t>
        </is>
      </c>
      <c r="AI390" s="82" t="inlineStr">
        <is>
          <t>Descarga inadecuada de aguas residuales o sin cumplimiento de requisitos</t>
        </is>
      </c>
      <c r="AJ390" s="96" t="inlineStr">
        <is>
          <t>El Esmeraldal</t>
        </is>
      </c>
      <c r="AK390" s="201">
        <f>VLOOKUP(AJ391,Hoja5!$H$1:$I$46,2,FALSE)</f>
        <v/>
      </c>
      <c r="AL390" s="110" t="n">
        <v>46129</v>
      </c>
      <c r="AM390" s="110" t="n">
        <v>46133</v>
      </c>
      <c r="AN390" s="101">
        <f>+AM391-AL391</f>
        <v/>
      </c>
      <c r="AO390" s="100" t="n">
        <v>46140</v>
      </c>
      <c r="AP390" s="82" t="inlineStr">
        <is>
          <t>Visitas patrulleros</t>
        </is>
      </c>
      <c r="AQ390" s="94" t="inlineStr">
        <is>
          <t>Juan Fernando Florez Lema</t>
        </is>
      </c>
      <c r="AR390" s="227" t="n"/>
      <c r="AS390" s="119" t="n"/>
      <c r="AT390" s="124" t="inlineStr">
        <is>
          <t>Verificación</t>
        </is>
      </c>
      <c r="AU390" s="94" t="inlineStr">
        <is>
          <t>Juan Fernando Florez Lema</t>
        </is>
      </c>
      <c r="AV390" s="82" t="inlineStr">
        <is>
          <t>PQRS</t>
        </is>
      </c>
      <c r="AW390" s="102">
        <f>IF(OR(AND(TODAY()-AL391&lt;10,AV391="PQRS"),AND(TODAY()-AO391&lt;90,AV391="Persuasivo")),1,IF(AND(10&lt;=TODAY()-AL391,TODAY()-AL391&lt;15,AV391="PQRS"),2,IF(OR(AND(15&lt;=TODAY()-AL391,AV391="PQRS"),AND(90&lt;=TODAY()-AO391,AV391="Persuasivo")),3,"")))</f>
        <v/>
      </c>
      <c r="AX390" s="96" t="n"/>
      <c r="AY390" s="239">
        <f>IF(AU391=BA391,AY391,AY391&amp;" → "&amp;TEXT(AZ391,"dd/mm/aaaa")&amp;".- "&amp;AU391)</f>
        <v/>
      </c>
      <c r="AZ390" s="237">
        <f>IF(AU391=BA391,AZ391,NOW())</f>
        <v/>
      </c>
      <c r="BA390" s="242">
        <f>IF(AU391=BA391,BA391,AU391)</f>
        <v/>
      </c>
      <c r="BB390" s="245">
        <f>IF(AT391=BD391,BB391,BB391&amp;" → "&amp;TEXT(BC391,"dd/mm/aaaa")&amp;".- "&amp;AT391)</f>
        <v/>
      </c>
      <c r="BC390" s="247">
        <f>IF(AX391=BD391,BC391,NOW())</f>
        <v/>
      </c>
      <c r="BD390" s="246">
        <f>IF(AT391=BD391,BD391,AT391)</f>
        <v/>
      </c>
      <c r="BE390" s="116" t="n"/>
    </row>
    <row r="391" customFormat="1" s="9">
      <c r="A391" s="82" t="inlineStr">
        <is>
          <t>0391-2026</t>
        </is>
      </c>
      <c r="B391" s="99" t="n">
        <v>17485</v>
      </c>
      <c r="C391" s="105" t="inlineStr">
        <is>
          <t>Gloria estela tirado</t>
        </is>
      </c>
      <c r="D391" s="82" t="inlineStr">
        <is>
          <t>CL</t>
        </is>
      </c>
      <c r="E391" s="82" t="n">
        <v>27</v>
      </c>
      <c r="F391" s="82" t="n"/>
      <c r="G391" s="82" t="inlineStr">
        <is>
          <t>SUR</t>
        </is>
      </c>
      <c r="H391" s="82" t="n">
        <v>25</v>
      </c>
      <c r="I391" s="82" t="inlineStr">
        <is>
          <t>B</t>
        </is>
      </c>
      <c r="J391" s="82" t="n"/>
      <c r="K391" s="82" t="n">
        <v>32</v>
      </c>
      <c r="L391" s="82" t="n"/>
      <c r="M391" s="82" t="n"/>
      <c r="N391" s="76">
        <f>CONCATENATE(D392," ",E392," ",F392," ",G392," ",H392," ",I392, " ",J392, " ",K392," ",L392," ",M392)</f>
        <v/>
      </c>
      <c r="O391" s="82" t="n"/>
      <c r="P391" s="82" t="n">
        <v>3116418095</v>
      </c>
      <c r="Q391" s="82" t="inlineStr">
        <is>
          <t>mailto:jhonyvidal2709@gmail.com</t>
        </is>
      </c>
      <c r="R391" s="82" t="inlineStr">
        <is>
          <t xml:space="preserve">Urbanizacion sierra verde </t>
        </is>
      </c>
      <c r="S391" s="126" t="inlineStr">
        <is>
          <t>KR</t>
        </is>
      </c>
      <c r="T391" s="127" t="n">
        <v>25</v>
      </c>
      <c r="U391" s="127" t="inlineStr">
        <is>
          <t>B</t>
        </is>
      </c>
      <c r="V391" s="127" t="n"/>
      <c r="W391" s="127" t="n">
        <v>26</v>
      </c>
      <c r="X391" s="127" t="n"/>
      <c r="Y391" s="127" t="inlineStr">
        <is>
          <t>SUR</t>
        </is>
      </c>
      <c r="Z391" s="127" t="n"/>
      <c r="AA391" s="127" t="n">
        <v>9</v>
      </c>
      <c r="AB391" s="127" t="n"/>
      <c r="AC391" s="76">
        <f>CONCATENATE(S392," ",T392,U392," ",V392," ",W392," ",X392," ",Y392," ",Z392," ",AA392," ",AB392)</f>
        <v/>
      </c>
      <c r="AD391" s="82" t="n"/>
      <c r="AE391" s="82" t="n"/>
      <c r="AF391" s="82" t="n"/>
      <c r="AG391" s="82" t="n"/>
      <c r="AH391" s="82" t="inlineStr">
        <is>
          <t>FLORA</t>
        </is>
      </c>
      <c r="AI391" s="82" t="inlineStr">
        <is>
          <t>Afectaciones a la propiedad por arboles o vegetación</t>
        </is>
      </c>
      <c r="AJ391" s="96" t="inlineStr">
        <is>
          <t>El Esmeraldal</t>
        </is>
      </c>
      <c r="AK391" s="201">
        <f>VLOOKUP(AJ392,Hoja5!$H$1:$I$46,2,FALSE)</f>
        <v/>
      </c>
      <c r="AL391" s="92" t="n">
        <v>46097</v>
      </c>
      <c r="AM391" s="92" t="n">
        <v>46095</v>
      </c>
      <c r="AN391" s="101">
        <f>+AM392-AL392</f>
        <v/>
      </c>
      <c r="AO391" s="100" t="n">
        <v>46105</v>
      </c>
      <c r="AP391" s="82" t="inlineStr">
        <is>
          <t>Verificación</t>
        </is>
      </c>
      <c r="AQ391" s="94" t="inlineStr">
        <is>
          <t>Juan Fernando Florez Lema</t>
        </is>
      </c>
      <c r="AR391" s="227" t="n"/>
      <c r="AS391" s="119" t="n"/>
      <c r="AT391" s="124" t="inlineStr">
        <is>
          <t>Archivado</t>
        </is>
      </c>
      <c r="AU391" s="276" t="inlineStr">
        <is>
          <t>Jenifer Zapata Castro</t>
        </is>
      </c>
      <c r="AV391" s="82" t="n"/>
      <c r="AW391" s="102">
        <f>IF(OR(AND(TODAY()-AL392&lt;10,AV392="PQRS"),AND(TODAY()-AO392&lt;90,AV392="Persuasivo")),1,IF(AND(10&lt;=TODAY()-AL392,TODAY()-AL392&lt;15,AV392="PQRS"),2,IF(OR(AND(15&lt;=TODAY()-AL392,AV392="PQRS"),AND(90&lt;=TODAY()-AO392,AV392="Persuasivo")),3,"")))</f>
        <v/>
      </c>
      <c r="AX391" s="96" t="n"/>
      <c r="AY391" s="239">
        <f>IF(AU392=BA392,AY392,AY392&amp;" → "&amp;TEXT(AZ392,"dd/mm/aaaa")&amp;".- "&amp;AU392)</f>
        <v/>
      </c>
      <c r="AZ391" s="237">
        <f>IF(AU392=BA392,AZ392,NOW())</f>
        <v/>
      </c>
      <c r="BA391" s="242">
        <f>IF(AU392=BA392,BA392,AU392)</f>
        <v/>
      </c>
      <c r="BB391" s="245">
        <f>IF(AT392=BD392,BB392,BB392&amp;" → "&amp;TEXT(BC392,"dd/mm/aaaa")&amp;".- "&amp;AT392)</f>
        <v/>
      </c>
      <c r="BC391" s="247">
        <f>IF(AX392=BD392,BC392,NOW())</f>
        <v/>
      </c>
      <c r="BD391" s="246">
        <f>IF(AT392=BD392,BD392,AT392)</f>
        <v/>
      </c>
      <c r="BE391" s="116" t="n"/>
    </row>
    <row r="392" customFormat="1" s="9">
      <c r="A392" s="82" t="inlineStr">
        <is>
          <t>0392-2026</t>
        </is>
      </c>
      <c r="B392" s="99" t="n">
        <v>25866</v>
      </c>
      <c r="C392" s="105" t="inlineStr">
        <is>
          <t xml:space="preserve">Comunidad </t>
        </is>
      </c>
      <c r="D392" s="82" t="n"/>
      <c r="E392" s="82" t="n"/>
      <c r="F392" s="82" t="n"/>
      <c r="G392" s="82" t="n"/>
      <c r="H392" s="82" t="n"/>
      <c r="I392" s="82" t="n"/>
      <c r="J392" s="82" t="n"/>
      <c r="K392" s="82" t="n"/>
      <c r="L392" s="82" t="n"/>
      <c r="M392" s="82" t="n"/>
      <c r="N392" s="76">
        <f>CONCATENATE(D393," ",E393," ",F393," ",G393," ",H393," ",I393, " ",J393, " ",K393," ",L393," ",M393)</f>
        <v/>
      </c>
      <c r="O392" s="82" t="n"/>
      <c r="P392" s="82" t="n"/>
      <c r="Q392" s="82" t="n"/>
      <c r="R392" s="82" t="inlineStr">
        <is>
          <t>Local de comidas Cangrejugos</t>
        </is>
      </c>
      <c r="S392" s="126" t="inlineStr">
        <is>
          <t>TR</t>
        </is>
      </c>
      <c r="T392" s="127" t="n">
        <v>33</v>
      </c>
      <c r="U392" s="127" t="inlineStr">
        <is>
          <t>B</t>
        </is>
      </c>
      <c r="V392" s="127" t="inlineStr">
        <is>
          <t>SUR</t>
        </is>
      </c>
      <c r="W392" s="127" t="n">
        <v>39</v>
      </c>
      <c r="X392" s="127" t="n"/>
      <c r="Y392" s="127" t="n"/>
      <c r="Z392" s="127" t="n">
        <v>6</v>
      </c>
      <c r="AA392" s="127" t="n"/>
      <c r="AB392" s="127" t="n"/>
      <c r="AC392" s="76">
        <f>CONCATENATE(S393," ",T393,U393," ",V393," ",W393," ",X393," ",Y393," ",Z393," ",AA393," ",AB393)</f>
        <v/>
      </c>
      <c r="AD392" s="82" t="n"/>
      <c r="AE392" s="82" t="n"/>
      <c r="AF392" s="82" t="n"/>
      <c r="AG392" s="82" t="n"/>
      <c r="AH392" s="82" t="inlineStr">
        <is>
          <t>ESPACIO PUBLICOS VERDES</t>
        </is>
      </c>
      <c r="AI392" s="82" t="inlineStr">
        <is>
          <t>Cambio de zona verde a piso duro</t>
        </is>
      </c>
      <c r="AJ392" s="96" t="inlineStr">
        <is>
          <t>La Magnolia</t>
        </is>
      </c>
      <c r="AK392" s="201">
        <f>VLOOKUP(AJ393,Hoja5!$H$1:$I$46,2,FALSE)</f>
        <v/>
      </c>
      <c r="AL392" s="92" t="n">
        <v>46133</v>
      </c>
      <c r="AM392" s="92" t="n">
        <v>46133</v>
      </c>
      <c r="AN392" s="101">
        <f>+AM393-AL393</f>
        <v/>
      </c>
      <c r="AO392" s="100" t="n">
        <v>46139</v>
      </c>
      <c r="AP392" s="82" t="inlineStr">
        <is>
          <t>Verificación</t>
        </is>
      </c>
      <c r="AQ392" s="101" t="inlineStr">
        <is>
          <t>Olver Puerta Garcia</t>
        </is>
      </c>
      <c r="AR392" s="227" t="n"/>
      <c r="AS392" s="119" t="n"/>
      <c r="AT392" s="124" t="inlineStr">
        <is>
          <t>Auto de archivo</t>
        </is>
      </c>
      <c r="AU392" s="101" t="inlineStr">
        <is>
          <t>Juan Carlos Sánchez Vargas</t>
        </is>
      </c>
      <c r="AV392" s="82" t="n"/>
      <c r="AW392" s="102">
        <f>IF(OR(AND(TODAY()-AL393&lt;10,AV393="PQRS"),AND(TODAY()-AO393&lt;90,AV393="Persuasivo")),1,IF(AND(10&lt;=TODAY()-AL393,TODAY()-AL393&lt;15,AV393="PQRS"),2,IF(OR(AND(15&lt;=TODAY()-AL393,AV393="PQRS"),AND(90&lt;=TODAY()-AO393,AV393="Persuasivo")),3,"")))</f>
        <v/>
      </c>
      <c r="AX392" s="298" t="inlineStr">
        <is>
          <t>falta acta</t>
        </is>
      </c>
      <c r="AY392" s="239">
        <f>IF(AU393=BA393,AY393,AY393&amp;" → "&amp;TEXT(AZ393,"dd/mm/aaaa")&amp;".- "&amp;AU393)</f>
        <v/>
      </c>
      <c r="AZ392" s="237">
        <f>IF(AU393=BA393,AZ393,NOW())</f>
        <v/>
      </c>
      <c r="BA392" s="242">
        <f>IF(AU393=BA393,BA393,AU393)</f>
        <v/>
      </c>
      <c r="BB392" s="245">
        <f>IF(AT393=BD393,BB393,BB393&amp;" → "&amp;TEXT(BC393,"dd/mm/aaaa")&amp;".- "&amp;AT393)</f>
        <v/>
      </c>
      <c r="BC392" s="247">
        <f>IF(AX393=BD393,BC393,NOW())</f>
        <v/>
      </c>
      <c r="BD392" s="246">
        <f>IF(AT393=BD393,BD393,AT393)</f>
        <v/>
      </c>
      <c r="BE392" s="116" t="n"/>
    </row>
    <row r="393" customFormat="1" s="9">
      <c r="A393" s="82" t="inlineStr">
        <is>
          <t>0393-2026</t>
        </is>
      </c>
      <c r="B393" s="99" t="n">
        <v>25444</v>
      </c>
      <c r="C393" s="124" t="inlineStr">
        <is>
          <t>Anonimo</t>
        </is>
      </c>
      <c r="D393" s="82" t="n"/>
      <c r="E393" s="82" t="n"/>
      <c r="F393" s="82" t="n"/>
      <c r="G393" s="82" t="n"/>
      <c r="H393" s="82" t="n"/>
      <c r="I393" s="82" t="n"/>
      <c r="J393" s="82" t="n"/>
      <c r="K393" s="82" t="n"/>
      <c r="L393" s="82" t="n"/>
      <c r="M393" s="82" t="n"/>
      <c r="N393" s="76">
        <f>CONCATENATE(D394," ",E394," ",F394," ",G394," ",H394," ",I394, " ",J394, " ",K394," ",L394," ",M394)</f>
        <v/>
      </c>
      <c r="O393" s="82" t="n"/>
      <c r="P393" s="82" t="n"/>
      <c r="Q393" s="62" t="n"/>
      <c r="R393" s="131" t="inlineStr">
        <is>
          <t>Por determinar</t>
        </is>
      </c>
      <c r="S393" s="126" t="inlineStr">
        <is>
          <t>KR</t>
        </is>
      </c>
      <c r="T393" s="131" t="n">
        <v>37</v>
      </c>
      <c r="U393" s="131" t="n"/>
      <c r="V393" s="144" t="n"/>
      <c r="W393" s="131" t="n">
        <v>39</v>
      </c>
      <c r="X393" s="127" t="inlineStr">
        <is>
          <t>B</t>
        </is>
      </c>
      <c r="Y393" s="127" t="inlineStr">
        <is>
          <t>SUR</t>
        </is>
      </c>
      <c r="Z393" s="131" t="n">
        <v>35</v>
      </c>
      <c r="AA393" s="131" t="n"/>
      <c r="AB393" s="131" t="n"/>
      <c r="AC393" s="76">
        <f>CONCATENATE(S394," ",T394,U394," ",V394," ",W394," ",X394," ",Y394," ",Z394," ",AA394," ",AB394)</f>
        <v/>
      </c>
      <c r="AD393" s="82" t="n"/>
      <c r="AE393" s="82" t="n"/>
      <c r="AF393" s="82" t="n"/>
      <c r="AG393" s="82" t="n"/>
      <c r="AH393" s="82" t="inlineStr">
        <is>
          <t>ESPACIO PUBLICOS VERDES</t>
        </is>
      </c>
      <c r="AI393" s="82" t="inlineStr">
        <is>
          <t>Cambio de zona verde a piso duro</t>
        </is>
      </c>
      <c r="AJ393" s="96" t="inlineStr">
        <is>
          <t>Mesa</t>
        </is>
      </c>
      <c r="AK393" s="201">
        <f>VLOOKUP(AJ394,Hoja5!$H$1:$I$46,2,FALSE)</f>
        <v/>
      </c>
      <c r="AL393" s="92" t="n">
        <v>46132</v>
      </c>
      <c r="AM393" s="92" t="n">
        <v>46135</v>
      </c>
      <c r="AN393" s="101">
        <f>+AM394-AL394</f>
        <v/>
      </c>
      <c r="AO393" s="92" t="n">
        <v>46135</v>
      </c>
      <c r="AP393" s="101" t="inlineStr">
        <is>
          <t>Visitas patrulleros</t>
        </is>
      </c>
      <c r="AQ393" s="101" t="inlineStr">
        <is>
          <t>Yudi Betancur Rios</t>
        </is>
      </c>
      <c r="AR393" s="227" t="n"/>
      <c r="AS393" s="119" t="n"/>
      <c r="AT393" s="124" t="inlineStr">
        <is>
          <t>Archivado</t>
        </is>
      </c>
      <c r="AU393" s="101" t="inlineStr">
        <is>
          <t>Jenifer Zapata Castro</t>
        </is>
      </c>
      <c r="AV393" s="82" t="n"/>
      <c r="AW393" s="102">
        <f>IF(OR(AND(TODAY()-AL394&lt;10,AV394="PQRS"),AND(TODAY()-AO394&lt;90,AV394="Persuasivo")),1,IF(AND(10&lt;=TODAY()-AL394,TODAY()-AL394&lt;15,AV394="PQRS"),2,IF(OR(AND(15&lt;=TODAY()-AL394,AV394="PQRS"),AND(90&lt;=TODAY()-AO394,AV394="Persuasivo")),3,"")))</f>
        <v/>
      </c>
      <c r="AX393" s="298" t="inlineStr">
        <is>
          <t>falta acta</t>
        </is>
      </c>
      <c r="AY393" s="239">
        <f>IF(AU394=BA394,AY394,AY394&amp;" → "&amp;TEXT(AZ394,"dd/mm/aaaa")&amp;".- "&amp;AU394)</f>
        <v/>
      </c>
      <c r="AZ393" s="237">
        <f>IF(AU394=BA394,AZ394,NOW())</f>
        <v/>
      </c>
      <c r="BA393" s="242">
        <f>IF(AU394=BA394,BA394,AU394)</f>
        <v/>
      </c>
      <c r="BB393" s="245">
        <f>IF(AT394=BD394,BB394,BB394&amp;" → "&amp;TEXT(BC394,"dd/mm/aaaa")&amp;".- "&amp;AT394)</f>
        <v/>
      </c>
      <c r="BC393" s="247">
        <f>IF(AX394=BD394,BC394,NOW())</f>
        <v/>
      </c>
      <c r="BD393" s="246">
        <f>IF(AT394=BD394,BD394,AT394)</f>
        <v/>
      </c>
      <c r="BE393" s="116" t="n"/>
    </row>
    <row r="394" customFormat="1" s="9">
      <c r="A394" s="82" t="inlineStr">
        <is>
          <t>0394-2026</t>
        </is>
      </c>
      <c r="B394" s="99" t="n">
        <v>26311</v>
      </c>
      <c r="C394" s="124" t="inlineStr">
        <is>
          <t xml:space="preserve">Niecer de jesus Garcia Vargas </t>
        </is>
      </c>
      <c r="D394" s="82" t="inlineStr">
        <is>
          <t>KR</t>
        </is>
      </c>
      <c r="E394" s="82" t="n">
        <v>25</v>
      </c>
      <c r="F394" s="82" t="inlineStr">
        <is>
          <t>A</t>
        </is>
      </c>
      <c r="G394" s="82" t="n"/>
      <c r="H394" s="82" t="n">
        <v>41</v>
      </c>
      <c r="I394" s="82" t="n"/>
      <c r="J394" s="82" t="inlineStr">
        <is>
          <t>SUR</t>
        </is>
      </c>
      <c r="K394" s="82" t="n">
        <v>55</v>
      </c>
      <c r="L394" s="82" t="n"/>
      <c r="M394" s="82" t="n"/>
      <c r="N394" s="76">
        <f>CONCATENATE(D395," ",E395," ",F395," ",G395," ",H395," ",I395, " ",J395, " ",K395," ",L395," ",M395)</f>
        <v/>
      </c>
      <c r="O394" s="82" t="n">
        <v>8455636</v>
      </c>
      <c r="P394" s="82" t="n">
        <v>3015361802</v>
      </c>
      <c r="Q394" s="82" t="n"/>
      <c r="R394" s="131" t="inlineStr">
        <is>
          <t>Por determinar</t>
        </is>
      </c>
      <c r="S394" s="82" t="inlineStr">
        <is>
          <t>KR</t>
        </is>
      </c>
      <c r="T394" s="82" t="n">
        <v>25</v>
      </c>
      <c r="U394" s="82" t="inlineStr">
        <is>
          <t>A</t>
        </is>
      </c>
      <c r="V394" s="82" t="n"/>
      <c r="W394" s="82" t="n">
        <v>41</v>
      </c>
      <c r="X394" s="82" t="n"/>
      <c r="Y394" s="82" t="inlineStr">
        <is>
          <t>SUR</t>
        </is>
      </c>
      <c r="Z394" s="127" t="n">
        <v>54</v>
      </c>
      <c r="AA394" s="127" t="n"/>
      <c r="AB394" s="127" t="n"/>
      <c r="AC394" s="76">
        <f>CONCATENATE(S395," ",T395,U395," ",V395," ",W395," ",X395," ",Y395," ",Z395," ",AA395," ",AB395)</f>
        <v/>
      </c>
      <c r="AD394" s="82" t="n"/>
      <c r="AE394" s="82" t="n"/>
      <c r="AF394" s="82" t="n"/>
      <c r="AG394" s="82" t="n"/>
      <c r="AH394" s="82" t="inlineStr">
        <is>
          <t>FAUNA SILVESTRE</t>
        </is>
      </c>
      <c r="AI394" s="82" t="inlineStr">
        <is>
          <t>Tenencia inadecuada de animales de compañía</t>
        </is>
      </c>
      <c r="AJ394" s="96" t="inlineStr">
        <is>
          <t xml:space="preserve">La Mina </t>
        </is>
      </c>
      <c r="AK394" s="201">
        <f>VLOOKUP(AJ395,Hoja5!$H$1:$I$46,2,FALSE)</f>
        <v/>
      </c>
      <c r="AL394" s="92" t="n">
        <v>46135</v>
      </c>
      <c r="AM394" s="92" t="n">
        <v>46141</v>
      </c>
      <c r="AN394" s="101">
        <f>+AM395-AL395</f>
        <v/>
      </c>
      <c r="AO394" s="92" t="n">
        <v>46170</v>
      </c>
      <c r="AP394" s="101" t="inlineStr">
        <is>
          <t>Auto de archivo</t>
        </is>
      </c>
      <c r="AQ394" s="101" t="inlineStr">
        <is>
          <t>Juan Carlos Sánchez Vargas</t>
        </is>
      </c>
      <c r="AR394" s="227" t="n"/>
      <c r="AS394" s="119" t="n"/>
      <c r="AT394" s="124" t="inlineStr">
        <is>
          <t>Archivado</t>
        </is>
      </c>
      <c r="AU394" s="101" t="inlineStr">
        <is>
          <t>Juan Carlos Sánchez Vargas</t>
        </is>
      </c>
      <c r="AV394" s="82" t="n"/>
      <c r="AW394" s="102">
        <f>IF(OR(AND(TODAY()-AL395&lt;10,AV395="PQRS"),AND(TODAY()-AO395&lt;90,AV395="Persuasivo")),1,IF(AND(10&lt;=TODAY()-AL395,TODAY()-AL395&lt;15,AV395="PQRS"),2,IF(OR(AND(15&lt;=TODAY()-AL395,AV395="PQRS"),AND(90&lt;=TODAY()-AO395,AV395="Persuasivo")),3,"")))</f>
        <v/>
      </c>
      <c r="AX394" s="96" t="inlineStr">
        <is>
          <t>remision a bienestar animal el 29-04-2026</t>
        </is>
      </c>
      <c r="AY394" s="239">
        <f>IF(AU395=BA395,AY395,AY395&amp;" → "&amp;TEXT(AZ395,"dd/mm/aaaa")&amp;".- "&amp;AU395)</f>
        <v/>
      </c>
      <c r="AZ394" s="237">
        <f>IF(AU395=BA395,AZ395,NOW())</f>
        <v/>
      </c>
      <c r="BA394" s="242">
        <f>IF(AU395=BA395,BA395,AU395)</f>
        <v/>
      </c>
      <c r="BB394" s="245">
        <f>IF(AT395=BD395,BB395,BB395&amp;" → "&amp;TEXT(BC395,"dd/mm/aaaa")&amp;".- "&amp;AT395)</f>
        <v/>
      </c>
      <c r="BC394" s="247">
        <f>IF(AX395=BD395,BC395,NOW())</f>
        <v/>
      </c>
      <c r="BD394" s="246">
        <f>IF(AT395=BD395,BD395,AT395)</f>
        <v/>
      </c>
      <c r="BE394" s="116" t="n"/>
    </row>
    <row r="395" customFormat="1" s="9">
      <c r="A395" s="82" t="inlineStr">
        <is>
          <t>0395-2026</t>
        </is>
      </c>
      <c r="B395" s="99" t="n">
        <v>26460</v>
      </c>
      <c r="C395" s="124" t="inlineStr">
        <is>
          <t>Anonimo</t>
        </is>
      </c>
      <c r="D395" s="82" t="inlineStr">
        <is>
          <t>KR</t>
        </is>
      </c>
      <c r="E395" s="82" t="n">
        <v>42</v>
      </c>
      <c r="F395" s="82" t="inlineStr">
        <is>
          <t>A</t>
        </is>
      </c>
      <c r="G395" s="82" t="n"/>
      <c r="H395" s="82" t="n">
        <v>48</v>
      </c>
      <c r="I395" s="82" t="inlineStr">
        <is>
          <t>C</t>
        </is>
      </c>
      <c r="J395" s="82" t="inlineStr">
        <is>
          <t>SUR</t>
        </is>
      </c>
      <c r="K395" s="82" t="n">
        <v>113</v>
      </c>
      <c r="L395" s="82" t="n"/>
      <c r="M395" s="82" t="inlineStr">
        <is>
          <t>Bloque 3.6</t>
        </is>
      </c>
      <c r="N395" s="76">
        <f>CONCATENATE(D396," ",E396," ",F396," ",G396," ",H396," ",I396, " ",J396, " ",K396," ",L396," ",M396)</f>
        <v/>
      </c>
      <c r="O395" s="82" t="n"/>
      <c r="P395" s="82" t="n"/>
      <c r="Q395" s="82" t="n"/>
      <c r="R395" s="82" t="inlineStr">
        <is>
          <t>Por determinar</t>
        </is>
      </c>
      <c r="S395" s="126" t="n"/>
      <c r="T395" s="127" t="n"/>
      <c r="U395" s="127" t="n"/>
      <c r="V395" s="127" t="n"/>
      <c r="W395" s="127" t="n"/>
      <c r="X395" s="127" t="n"/>
      <c r="Y395" s="127" t="n"/>
      <c r="Z395" s="127" t="n"/>
      <c r="AA395" s="127" t="n"/>
      <c r="AB395" s="127" t="n"/>
      <c r="AC395" s="76">
        <f>CONCATENATE(S396," ",T396,U396," ",V396," ",W396," ",X396," ",Y396," ",Z396," ",AA396," ",AB396)</f>
        <v/>
      </c>
      <c r="AD395" s="82" t="n"/>
      <c r="AE395" s="82" t="n"/>
      <c r="AF395" s="82" t="n"/>
      <c r="AG395" s="82" t="n"/>
      <c r="AH395" s="82" t="inlineStr">
        <is>
          <t>RESIDUOS SOLIDOS</t>
        </is>
      </c>
      <c r="AI395" s="82" t="inlineStr">
        <is>
          <t>Disposición inadecuada de residuos sólidos en horas, dias y lugares no autorizados</t>
        </is>
      </c>
      <c r="AJ395" s="96" t="inlineStr">
        <is>
          <t>Loma del Barro</t>
        </is>
      </c>
      <c r="AK395" s="201">
        <f>VLOOKUP(AJ396,Hoja5!$H$1:$I$46,2,FALSE)</f>
        <v/>
      </c>
      <c r="AL395" s="92" t="n">
        <v>46135</v>
      </c>
      <c r="AM395" s="92" t="n">
        <v>46146</v>
      </c>
      <c r="AN395" s="101">
        <f>+AM396-AL396</f>
        <v/>
      </c>
      <c r="AO395" s="92" t="n">
        <v>46153</v>
      </c>
      <c r="AP395" s="101" t="inlineStr">
        <is>
          <t>Auto de archivo</t>
        </is>
      </c>
      <c r="AQ395" s="101" t="inlineStr">
        <is>
          <t>Juan Carlos Sánchez Vargas</t>
        </is>
      </c>
      <c r="AR395" s="227" t="n"/>
      <c r="AS395" s="119" t="n"/>
      <c r="AT395" s="124" t="inlineStr">
        <is>
          <t>Archivado</t>
        </is>
      </c>
      <c r="AU395" s="94" t="inlineStr">
        <is>
          <t>Jenifer Zapata Castro</t>
        </is>
      </c>
      <c r="AV395" s="82" t="n"/>
      <c r="AW395" s="102">
        <f>IF(OR(AND(TODAY()-AL396&lt;10,AV396="PQRS"),AND(TODAY()-AO396&lt;90,AV396="Persuasivo")),1,IF(AND(10&lt;=TODAY()-AL396,TODAY()-AL396&lt;15,AV396="PQRS"),2,IF(OR(AND(15&lt;=TODAY()-AL396,AV396="PQRS"),AND(90&lt;=TODAY()-AO396,AV396="Persuasivo")),3,"")))</f>
        <v/>
      </c>
      <c r="AX395" s="96" t="inlineStr">
        <is>
          <t xml:space="preserve">sensibilizacion </t>
        </is>
      </c>
      <c r="AY395" s="239">
        <f>IF(AU396=BA396,AY396,AY396&amp;" → "&amp;TEXT(AZ396,"dd/mm/aaaa")&amp;".- "&amp;AU396)</f>
        <v/>
      </c>
      <c r="AZ395" s="237">
        <f>IF(AU396=BA396,AZ396,NOW())</f>
        <v/>
      </c>
      <c r="BA395" s="242">
        <f>IF(AU396=BA396,BA396,AU396)</f>
        <v/>
      </c>
      <c r="BB395" s="245">
        <f>IF(AT396=BD396,BB396,BB396&amp;" → "&amp;TEXT(BC396,"dd/mm/aaaa")&amp;".- "&amp;AT396)</f>
        <v/>
      </c>
      <c r="BC395" s="247">
        <f>IF(AX396=BD396,BC396,NOW())</f>
        <v/>
      </c>
      <c r="BD395" s="246">
        <f>IF(AT396=BD396,BD396,AT396)</f>
        <v/>
      </c>
      <c r="BE395" s="116" t="n"/>
    </row>
    <row r="396" customFormat="1" s="9">
      <c r="A396" s="82" t="inlineStr">
        <is>
          <t>0396-2026</t>
        </is>
      </c>
      <c r="B396" s="99" t="n">
        <v>26421</v>
      </c>
      <c r="C396" s="124" t="inlineStr">
        <is>
          <t>Anonimo</t>
        </is>
      </c>
      <c r="D396" s="82" t="n"/>
      <c r="E396" s="82" t="n"/>
      <c r="F396" s="82" t="n"/>
      <c r="G396" s="82" t="n"/>
      <c r="H396" s="82" t="n"/>
      <c r="I396" s="82" t="n"/>
      <c r="J396" s="82" t="n"/>
      <c r="K396" s="82" t="n"/>
      <c r="L396" s="82" t="n"/>
      <c r="M396" s="82" t="n"/>
      <c r="N396" s="76">
        <f>CONCATENATE(D397," ",E397," ",F397," ",G397," ",H397," ",I397, " ",J397, " ",K397," ",L397," ",M397)</f>
        <v/>
      </c>
      <c r="O396" s="82" t="n"/>
      <c r="P396" s="82" t="n"/>
      <c r="Q396" s="82" t="n"/>
      <c r="R396" s="82" t="inlineStr">
        <is>
          <t xml:space="preserve">Parques de la gloria </t>
        </is>
      </c>
      <c r="S396" s="82" t="inlineStr">
        <is>
          <t>CL</t>
        </is>
      </c>
      <c r="T396" s="82" t="n">
        <v>45</v>
      </c>
      <c r="U396" s="82" t="inlineStr">
        <is>
          <t>A</t>
        </is>
      </c>
      <c r="V396" s="82" t="inlineStr">
        <is>
          <t>SUR</t>
        </is>
      </c>
      <c r="W396" s="82" t="n">
        <v>39</v>
      </c>
      <c r="X396" s="82" t="inlineStr">
        <is>
          <t>B</t>
        </is>
      </c>
      <c r="Y396" s="82" t="n"/>
      <c r="Z396" s="82" t="n">
        <v>101</v>
      </c>
      <c r="AA396" s="82" t="n"/>
      <c r="AB396" s="82" t="n"/>
      <c r="AC396" s="76">
        <f>CONCATENATE(S397," ",T397,U397," ",V397," ",W397," ",X397," ",Y397," ",Z397," ",AA397," ",AB397)</f>
        <v/>
      </c>
      <c r="AD396" s="82" t="n"/>
      <c r="AE396" s="82" t="n"/>
      <c r="AF396" s="82" t="n"/>
      <c r="AG396" s="82" t="n"/>
      <c r="AH396" s="82" t="inlineStr">
        <is>
          <t>HÍDRICO</t>
        </is>
      </c>
      <c r="AI396" s="82" t="inlineStr">
        <is>
          <t>Descarga inadecuada de aguas residuales o sin cumplimiento de requisitos</t>
        </is>
      </c>
      <c r="AJ396" s="96" t="inlineStr">
        <is>
          <t>Las Antillas</t>
        </is>
      </c>
      <c r="AK396" s="201">
        <f>VLOOKUP(AJ397,Hoja5!$H$1:$I$46,2,FALSE)</f>
        <v/>
      </c>
      <c r="AL396" s="92" t="n">
        <v>46135</v>
      </c>
      <c r="AM396" s="92" t="n"/>
      <c r="AN396" s="101">
        <f>+AM397-AL397</f>
        <v/>
      </c>
      <c r="AO396" s="100" t="n"/>
      <c r="AP396" s="82" t="n"/>
      <c r="AQ396" s="94" t="n"/>
      <c r="AR396" s="227" t="n"/>
      <c r="AS396" s="119" t="n"/>
      <c r="AT396" s="124" t="inlineStr">
        <is>
          <t>Visitas técnicos</t>
        </is>
      </c>
      <c r="AU396" s="94" t="inlineStr">
        <is>
          <t>Juan Fernando Florez Lema</t>
        </is>
      </c>
      <c r="AV396" s="82" t="n"/>
      <c r="AW396" s="102">
        <f>IF(OR(AND(TODAY()-AL397&lt;10,AV397="PQRS"),AND(TODAY()-AO397&lt;90,AV397="Persuasivo")),1,IF(AND(10&lt;=TODAY()-AL397,TODAY()-AL397&lt;15,AV397="PQRS"),2,IF(OR(AND(15&lt;=TODAY()-AL397,AV397="PQRS"),AND(90&lt;=TODAY()-AO397,AV397="Persuasivo")),3,"")))</f>
        <v/>
      </c>
      <c r="AX396" s="96" t="n"/>
      <c r="AY396" s="239">
        <f>IF(AU397=BA397,AY397,AY397&amp;" → "&amp;TEXT(AZ397,"dd/mm/aaaa")&amp;".- "&amp;AU397)</f>
        <v/>
      </c>
      <c r="AZ396" s="237">
        <f>IF(AU397=BA397,AZ397,NOW())</f>
        <v/>
      </c>
      <c r="BA396" s="242">
        <f>IF(AU397=BA397,BA397,AU397)</f>
        <v/>
      </c>
      <c r="BB396" s="245">
        <f>IF(AT397=BD397,BB397,BB397&amp;" → "&amp;TEXT(BC397,"dd/mm/aaaa")&amp;".- "&amp;AT397)</f>
        <v/>
      </c>
      <c r="BC396" s="247">
        <f>IF(AX397=BD397,BC397,NOW())</f>
        <v/>
      </c>
      <c r="BD396" s="246">
        <f>IF(AT397=BD397,BD397,AT397)</f>
        <v/>
      </c>
      <c r="BE396" s="116" t="n"/>
    </row>
    <row r="397" customFormat="1" s="9">
      <c r="A397" s="82" t="inlineStr">
        <is>
          <t>0397-2026</t>
        </is>
      </c>
      <c r="B397" s="99" t="n">
        <v>26967</v>
      </c>
      <c r="C397" s="105" t="inlineStr">
        <is>
          <t>Anonimo</t>
        </is>
      </c>
      <c r="D397" s="82" t="n"/>
      <c r="E397" s="82" t="n"/>
      <c r="F397" s="82" t="n"/>
      <c r="G397" s="82" t="n"/>
      <c r="H397" s="82" t="n"/>
      <c r="I397" s="82" t="n"/>
      <c r="J397" s="82" t="n"/>
      <c r="K397" s="82" t="n"/>
      <c r="L397" s="82" t="n"/>
      <c r="M397" s="82" t="n"/>
      <c r="N397" s="76">
        <f>CONCATENATE(D398," ",E398," ",F398," ",G398," ",H398," ",I398, " ",J398, " ",K398," ",L398," ",M398)</f>
        <v/>
      </c>
      <c r="O397" s="82" t="n"/>
      <c r="P397" s="82" t="n"/>
      <c r="Q397" s="82" t="n"/>
      <c r="R397" s="82" t="inlineStr">
        <is>
          <t xml:space="preserve">Reposteria carlotta </t>
        </is>
      </c>
      <c r="S397" s="126" t="n"/>
      <c r="T397" s="127" t="inlineStr">
        <is>
          <t>al lado</t>
        </is>
      </c>
      <c r="U397" s="127" t="n"/>
      <c r="V397" s="127" t="n"/>
      <c r="W397" s="127" t="inlineStr">
        <is>
          <t xml:space="preserve">de cocorollo </t>
        </is>
      </c>
      <c r="X397" s="127" t="n"/>
      <c r="Y397" s="127" t="n"/>
      <c r="Z397" s="127" t="inlineStr">
        <is>
          <t xml:space="preserve">de la </t>
        </is>
      </c>
      <c r="AA397" s="127" t="inlineStr">
        <is>
          <t>zona de la</t>
        </is>
      </c>
      <c r="AB397" s="127" t="inlineStr">
        <is>
          <t>Buena Mesa</t>
        </is>
      </c>
      <c r="AC397" s="76">
        <f>CONCATENATE(S398," ",T398,U398," ",V398," ",W398," ",X398," ",Y398," ",Z398," ",AA398," ",AB398)</f>
        <v/>
      </c>
      <c r="AD397" s="82" t="n"/>
      <c r="AE397" s="82" t="n"/>
      <c r="AF397" s="82" t="n"/>
      <c r="AG397" s="82" t="n"/>
      <c r="AH397" s="82" t="inlineStr">
        <is>
          <t>RESIDUOS SOLIDOS</t>
        </is>
      </c>
      <c r="AI397" s="82" t="inlineStr">
        <is>
          <t>Disposición inadecuada de residuos sólidos en horas, dias y lugares no autorizados</t>
        </is>
      </c>
      <c r="AJ397" s="96" t="inlineStr">
        <is>
          <t>Jardines</t>
        </is>
      </c>
      <c r="AK397" s="201">
        <f>VLOOKUP(AJ398,Hoja5!$H$1:$I$46,2,FALSE)</f>
        <v/>
      </c>
      <c r="AL397" s="92" t="n">
        <v>46136</v>
      </c>
      <c r="AM397" s="92" t="n">
        <v>46137</v>
      </c>
      <c r="AN397" s="101">
        <f>+AM398-AL398</f>
        <v/>
      </c>
      <c r="AO397" s="92" t="n">
        <v>46137</v>
      </c>
      <c r="AP397" s="101" t="inlineStr">
        <is>
          <t>Visitas patrulleros</t>
        </is>
      </c>
      <c r="AQ397" s="101" t="inlineStr">
        <is>
          <t>Olver Puerta Garcia</t>
        </is>
      </c>
      <c r="AR397" s="227" t="n"/>
      <c r="AS397" s="119" t="n"/>
      <c r="AT397" s="124" t="inlineStr">
        <is>
          <t>Archivado</t>
        </is>
      </c>
      <c r="AU397" s="101" t="inlineStr">
        <is>
          <t>Jenifer Zapata Castro</t>
        </is>
      </c>
      <c r="AV397" s="82" t="n"/>
      <c r="AW397" s="102">
        <f>IF(OR(AND(TODAY()-AL398&lt;10,AV398="PQRS"),AND(TODAY()-AO398&lt;90,AV398="Persuasivo")),1,IF(AND(10&lt;=TODAY()-AL398,TODAY()-AL398&lt;15,AV398="PQRS"),2,IF(OR(AND(15&lt;=TODAY()-AL398,AV398="PQRS"),AND(90&lt;=TODAY()-AO398,AV398="Persuasivo")),3,"")))</f>
        <v/>
      </c>
      <c r="AX397" s="96" t="n"/>
      <c r="AY397" s="239">
        <f>IF(AU398=BA398,AY398,AY398&amp;" → "&amp;TEXT(AZ398,"dd/mm/aaaa")&amp;".- "&amp;AU398)</f>
        <v/>
      </c>
      <c r="AZ397" s="237">
        <f>IF(AU398=BA398,AZ398,NOW())</f>
        <v/>
      </c>
      <c r="BA397" s="242">
        <f>IF(AU398=BA398,BA398,AU398)</f>
        <v/>
      </c>
      <c r="BB397" s="245">
        <f>IF(AT398=BD398,BB398,BB398&amp;" → "&amp;TEXT(BC398,"dd/mm/aaaa")&amp;".- "&amp;AT398)</f>
        <v/>
      </c>
      <c r="BC397" s="247">
        <f>IF(AX398=BD398,BC398,NOW())</f>
        <v/>
      </c>
      <c r="BD397" s="246">
        <f>IF(AT398=BD398,BD398,AT398)</f>
        <v/>
      </c>
      <c r="BE397" s="116" t="n"/>
    </row>
    <row r="398" customFormat="1" s="9">
      <c r="A398" s="82" t="inlineStr">
        <is>
          <t>0398-2026</t>
        </is>
      </c>
      <c r="B398" s="99" t="n">
        <v>27081</v>
      </c>
      <c r="C398" s="124" t="inlineStr">
        <is>
          <t>Policia Nacional</t>
        </is>
      </c>
      <c r="D398" s="82" t="n"/>
      <c r="E398" s="82" t="n"/>
      <c r="F398" s="82" t="n"/>
      <c r="G398" s="82" t="n"/>
      <c r="H398" s="82" t="n"/>
      <c r="I398" s="82" t="n"/>
      <c r="J398" s="82" t="n"/>
      <c r="K398" s="82" t="n"/>
      <c r="L398" s="82" t="n"/>
      <c r="M398" s="82" t="n"/>
      <c r="N398" s="76">
        <f>CONCATENATE(D399," ",E399," ",F399," ",G399," ",H399," ",I399, " ",J399, " ",K399," ",L399," ",M399)</f>
        <v/>
      </c>
      <c r="O398" s="82" t="n"/>
      <c r="P398" s="82" t="n"/>
      <c r="Q398" s="82" t="n"/>
      <c r="R398" s="82" t="inlineStr">
        <is>
          <t>Pablo Andres Montoya Gallego</t>
        </is>
      </c>
      <c r="S398" s="126" t="inlineStr">
        <is>
          <t>KR</t>
        </is>
      </c>
      <c r="T398" s="127" t="n">
        <v>27</v>
      </c>
      <c r="U398" s="127" t="inlineStr">
        <is>
          <t>F</t>
        </is>
      </c>
      <c r="V398" s="127" t="n"/>
      <c r="W398" s="127" t="n">
        <v>34</v>
      </c>
      <c r="X398" s="127" t="inlineStr">
        <is>
          <t>D</t>
        </is>
      </c>
      <c r="Y398" s="127" t="inlineStr">
        <is>
          <t>SUR</t>
        </is>
      </c>
      <c r="Z398" s="127" t="n">
        <v>52</v>
      </c>
      <c r="AA398" s="127" t="n"/>
      <c r="AB398" s="127" t="n"/>
      <c r="AC398" s="76">
        <f>CONCATENATE(S399," ",T399,U399," ",V399," ",W399," ",X399," ",Y399," ",Z399," ",AA399," ",AB399)</f>
        <v/>
      </c>
      <c r="AD398" s="82" t="n">
        <v>1055918580</v>
      </c>
      <c r="AE398" s="82" t="n">
        <v>3156271982</v>
      </c>
      <c r="AF398" s="82" t="n"/>
      <c r="AG398" s="82" t="n"/>
      <c r="AH398" s="82" t="inlineStr">
        <is>
          <t>FAUNA DOMÉSTICA</t>
        </is>
      </c>
      <c r="AI398" s="82" t="inlineStr">
        <is>
          <t>Ataque de animales de compañía a otros animales o personas</t>
        </is>
      </c>
      <c r="AJ398" s="96" t="n"/>
      <c r="AK398" s="201">
        <f>VLOOKUP(AJ399,Hoja5!$H$1:$I$46,2,FALSE)</f>
        <v/>
      </c>
      <c r="AL398" s="92" t="n">
        <v>46139</v>
      </c>
      <c r="AM398" s="92" t="n">
        <v>46139</v>
      </c>
      <c r="AN398" s="101">
        <f>+AM399-AL399</f>
        <v/>
      </c>
      <c r="AO398" s="92" t="n">
        <v>46139</v>
      </c>
      <c r="AP398" s="82" t="inlineStr">
        <is>
          <t>Auto de archivo</t>
        </is>
      </c>
      <c r="AQ398" s="101" t="inlineStr">
        <is>
          <t>Juan Carlos Sánchez Vargas</t>
        </is>
      </c>
      <c r="AR398" s="227" t="n"/>
      <c r="AS398" s="119" t="n"/>
      <c r="AT398" s="124" t="inlineStr">
        <is>
          <t>Archivado</t>
        </is>
      </c>
      <c r="AU398" s="101" t="inlineStr">
        <is>
          <t>Jenifer Zapata Castro</t>
        </is>
      </c>
      <c r="AV398" s="82" t="n"/>
      <c r="AW398" s="102">
        <f>IF(OR(AND(TODAY()-AL399&lt;10,AV399="PQRS"),AND(TODAY()-AO399&lt;90,AV399="Persuasivo")),1,IF(AND(10&lt;=TODAY()-AL399,TODAY()-AL399&lt;15,AV399="PQRS"),2,IF(OR(AND(15&lt;=TODAY()-AL399,AV399="PQRS"),AND(90&lt;=TODAY()-AO399,AV399="Persuasivo")),3,"")))</f>
        <v/>
      </c>
      <c r="AX398" s="96" t="n"/>
      <c r="AY398" s="239">
        <f>IF(AU399=BA399,AY399,AY399&amp;" → "&amp;TEXT(AZ399,"dd/mm/aaaa")&amp;".- "&amp;AU399)</f>
        <v/>
      </c>
      <c r="AZ398" s="237">
        <f>IF(AU399=BA399,AZ399,NOW())</f>
        <v/>
      </c>
      <c r="BA398" s="242">
        <f>IF(AU399=BA399,BA399,AU399)</f>
        <v/>
      </c>
      <c r="BB398" s="245">
        <f>IF(AT399=BD399,BB399,BB399&amp;" → "&amp;TEXT(BC399,"dd/mm/aaaa")&amp;".- "&amp;AT399)</f>
        <v/>
      </c>
      <c r="BC398" s="247">
        <f>IF(AX399=BD399,BC399,NOW())</f>
        <v/>
      </c>
      <c r="BD398" s="246">
        <f>IF(AT399=BD399,BD399,AT399)</f>
        <v/>
      </c>
      <c r="BE398" s="116" t="n"/>
    </row>
    <row r="399" customFormat="1" s="9">
      <c r="A399" s="82" t="inlineStr">
        <is>
          <t>0399-2026</t>
        </is>
      </c>
      <c r="B399" s="99" t="inlineStr">
        <is>
          <t>0026770 - 0017486</t>
        </is>
      </c>
      <c r="C399" s="124" t="inlineStr">
        <is>
          <t>Por Determinar</t>
        </is>
      </c>
      <c r="D399" s="82" t="n"/>
      <c r="E399" s="82" t="n"/>
      <c r="F399" s="82" t="n"/>
      <c r="G399" s="82" t="n"/>
      <c r="H399" s="82" t="n"/>
      <c r="I399" s="82" t="n"/>
      <c r="J399" s="82" t="n"/>
      <c r="K399" s="82" t="n"/>
      <c r="L399" s="82" t="n"/>
      <c r="M399" s="82" t="n"/>
      <c r="N399" s="76" t="n"/>
      <c r="O399" s="82" t="n"/>
      <c r="P399" s="82" t="n"/>
      <c r="Q399" s="82" t="n"/>
      <c r="R399" s="82" t="inlineStr">
        <is>
          <t>Por Determinar</t>
        </is>
      </c>
      <c r="S399" s="82" t="inlineStr">
        <is>
          <t>CL</t>
        </is>
      </c>
      <c r="T399" s="82" t="n">
        <v>39</v>
      </c>
      <c r="U399" s="82" t="inlineStr">
        <is>
          <t>B</t>
        </is>
      </c>
      <c r="V399" s="82" t="inlineStr">
        <is>
          <t>SUR</t>
        </is>
      </c>
      <c r="W399" s="82" t="n">
        <v>34</v>
      </c>
      <c r="X399" s="82" t="inlineStr">
        <is>
          <t>A</t>
        </is>
      </c>
      <c r="Y399" s="82" t="n"/>
      <c r="Z399" s="82" t="n">
        <v>20</v>
      </c>
      <c r="AA399" s="82" t="n"/>
      <c r="AB399" s="127" t="n"/>
      <c r="AC399" s="76">
        <f>CONCATENATE(S400," ",T400,U400," ",V400," ",W400," ",X400," ",Y400," ",Z400," ",AA400," ",AB400)</f>
        <v/>
      </c>
      <c r="AD399" s="82" t="n"/>
      <c r="AE399" s="82" t="n"/>
      <c r="AF399" s="82" t="n"/>
      <c r="AG399" s="82" t="n"/>
      <c r="AH399" s="82" t="inlineStr">
        <is>
          <t>SUELO</t>
        </is>
      </c>
      <c r="AI399" s="82" t="inlineStr">
        <is>
          <t>Cambio de zona verde a piso duro</t>
        </is>
      </c>
      <c r="AJ399" s="96" t="inlineStr">
        <is>
          <t>Mesa</t>
        </is>
      </c>
      <c r="AK399" s="201">
        <f>VLOOKUP(AJ400,Hoja5!$H$1:$I$46,2,FALSE)</f>
        <v/>
      </c>
      <c r="AL399" s="92" t="n">
        <v>46136</v>
      </c>
      <c r="AM399" s="100" t="n">
        <v>46148</v>
      </c>
      <c r="AN399" s="101">
        <f>+AM400-AL400</f>
        <v/>
      </c>
      <c r="AO399" s="100" t="n">
        <v>46148</v>
      </c>
      <c r="AP399" s="82" t="inlineStr">
        <is>
          <t>Visitas patrulleros</t>
        </is>
      </c>
      <c r="AQ399" s="101" t="inlineStr">
        <is>
          <t>Yudi Betancur Rios</t>
        </is>
      </c>
      <c r="AR399" s="227" t="n"/>
      <c r="AS399" s="119" t="n"/>
      <c r="AT399" s="124" t="inlineStr">
        <is>
          <t>Auto de archivo</t>
        </is>
      </c>
      <c r="AU399" s="101" t="inlineStr">
        <is>
          <t>Juan Carlos Sánchez Vargas</t>
        </is>
      </c>
      <c r="AV399" s="82" t="n"/>
      <c r="AW399" s="102">
        <f>IF(OR(AND(TODAY()-AL400&lt;10,AV400="PQRS"),AND(TODAY()-AO400&lt;90,AV400="Persuasivo")),1,IF(AND(10&lt;=TODAY()-AL400,TODAY()-AL400&lt;15,AV400="PQRS"),2,IF(OR(AND(15&lt;=TODAY()-AL400,AV400="PQRS"),AND(90&lt;=TODAY()-AO400,AV400="Persuasivo")),3,"")))</f>
        <v/>
      </c>
      <c r="AX399" s="96" t="inlineStr">
        <is>
          <t>relacionado con el 306-2026</t>
        </is>
      </c>
      <c r="AY399" s="239">
        <f>IF(AU400=BA400,AY400,AY400&amp;" → "&amp;TEXT(AZ400,"dd/mm/aaaa")&amp;".- "&amp;AU400)</f>
        <v/>
      </c>
      <c r="AZ399" s="237">
        <f>IF(AU400=BA400,AZ400,NOW())</f>
        <v/>
      </c>
      <c r="BA399" s="242">
        <f>IF(AU400=BA400,BA400,AU400)</f>
        <v/>
      </c>
      <c r="BB399" s="245">
        <f>IF(AT400=BD400,BB400,BB400&amp;" → "&amp;TEXT(BC400,"dd/mm/aaaa")&amp;".- "&amp;AT400)</f>
        <v/>
      </c>
      <c r="BC399" s="247">
        <f>IF(AX400=BD400,BC400,NOW())</f>
        <v/>
      </c>
      <c r="BD399" s="246">
        <f>IF(AT400=BD400,BD400,AT400)</f>
        <v/>
      </c>
      <c r="BE399" s="116" t="n"/>
    </row>
    <row r="400" customFormat="1" s="9">
      <c r="A400" s="82" t="inlineStr">
        <is>
          <t>0400-2026</t>
        </is>
      </c>
      <c r="B400" s="99" t="inlineStr">
        <is>
          <t>0027083 - 0025360 - 0025732</t>
        </is>
      </c>
      <c r="C400" s="124" t="inlineStr">
        <is>
          <t>Comunidad</t>
        </is>
      </c>
      <c r="D400" s="82" t="n"/>
      <c r="E400" s="82" t="n"/>
      <c r="F400" s="82" t="n"/>
      <c r="G400" s="82" t="n"/>
      <c r="H400" s="82" t="n"/>
      <c r="I400" s="82" t="n"/>
      <c r="J400" s="82" t="n"/>
      <c r="K400" s="82" t="n"/>
      <c r="L400" s="82" t="n"/>
      <c r="M400" s="82" t="n"/>
      <c r="N400" s="76">
        <f>CONCATENATE(D401," ",E401," ",F401," ",G401," ",H401," ",I401, " ",J401, " ",K401," ",L401," ",M401)</f>
        <v/>
      </c>
      <c r="O400" s="82" t="n"/>
      <c r="P400" s="82" t="n"/>
      <c r="Q400" s="82" t="n"/>
      <c r="R400" s="82" t="inlineStr">
        <is>
          <t>Por Determinar</t>
        </is>
      </c>
      <c r="S400" s="126" t="n"/>
      <c r="T400" s="127" t="n"/>
      <c r="U400" s="127" t="n"/>
      <c r="V400" s="127" t="n"/>
      <c r="W400" s="127" t="n"/>
      <c r="X400" s="127" t="n"/>
      <c r="Y400" s="127" t="n"/>
      <c r="Z400" s="127" t="n"/>
      <c r="AA400" s="127" t="inlineStr">
        <is>
          <t xml:space="preserve">El Vallano </t>
        </is>
      </c>
      <c r="AB400" s="127" t="inlineStr">
        <is>
          <t>finca la catedral 2</t>
        </is>
      </c>
      <c r="AC400" s="76">
        <f>CONCATENATE(S401," ",T401,U401," ",V401," ",W401," ",X401," ",Y401," ",Z401," ",AA401," ",AB401)</f>
        <v/>
      </c>
      <c r="AD400" s="76" t="n"/>
      <c r="AE400" s="76" t="n"/>
      <c r="AF400" s="76" t="n"/>
      <c r="AG400" s="82" t="n"/>
      <c r="AH400" s="82" t="inlineStr">
        <is>
          <t>SUELO</t>
        </is>
      </c>
      <c r="AI400" s="82" t="inlineStr">
        <is>
          <t xml:space="preserve">Afectación a suelos de protección </t>
        </is>
      </c>
      <c r="AJ400" s="96" t="inlineStr">
        <is>
          <t>El Vallano</t>
        </is>
      </c>
      <c r="AK400" s="201">
        <f>VLOOKUP(AJ401,Hoja5!$H$1:$I$46,2,FALSE)</f>
        <v/>
      </c>
      <c r="AL400" s="92" t="n">
        <v>46139</v>
      </c>
      <c r="AM400" s="252" t="n"/>
      <c r="AN400" s="101">
        <f>+AM401-AL401</f>
        <v/>
      </c>
      <c r="AO400" s="100" t="n"/>
      <c r="AP400" s="82" t="n"/>
      <c r="AQ400" s="94" t="n"/>
      <c r="AR400" s="227" t="n"/>
      <c r="AS400" s="119" t="n"/>
      <c r="AT400" s="124" t="inlineStr">
        <is>
          <t>Visitas técnicos</t>
        </is>
      </c>
      <c r="AU400" s="101" t="inlineStr">
        <is>
          <t>Juan Fernando Florez Lema</t>
        </is>
      </c>
      <c r="AV400" s="82" t="n"/>
      <c r="AW400" s="102">
        <f>IF(OR(AND(TODAY()-AL401&lt;10,AV401="PQRS"),AND(TODAY()-AO401&lt;90,AV401="Persuasivo")),1,IF(AND(10&lt;=TODAY()-AL401,TODAY()-AL401&lt;15,AV401="PQRS"),2,IF(OR(AND(15&lt;=TODAY()-AL401,AV401="PQRS"),AND(90&lt;=TODAY()-AO401,AV401="Persuasivo")),3,"")))</f>
        <v/>
      </c>
      <c r="AX400" s="96" t="inlineStr">
        <is>
          <t>relacioando con 406-2026</t>
        </is>
      </c>
      <c r="AY400" s="239">
        <f>IF(AU401=BA401,AY401,AY401&amp;" → "&amp;TEXT(AZ401,"dd/mm/aaaa")&amp;".- "&amp;AU401)</f>
        <v/>
      </c>
      <c r="AZ400" s="237">
        <f>IF(AU401=BA401,AZ401,NOW())</f>
        <v/>
      </c>
      <c r="BA400" s="242">
        <f>IF(AU401=BA401,BA401,AU401)</f>
        <v/>
      </c>
      <c r="BB400" s="245">
        <f>IF(AT401=BD401,BB401,BB401&amp;" → "&amp;TEXT(BC401,"dd/mm/aaaa")&amp;".- "&amp;AT401)</f>
        <v/>
      </c>
      <c r="BC400" s="247">
        <f>IF(AX401=BD401,BC401,NOW())</f>
        <v/>
      </c>
      <c r="BD400" s="246">
        <f>IF(AT401=BD401,BD401,AT401)</f>
        <v/>
      </c>
      <c r="BE400" s="116" t="n"/>
    </row>
    <row r="401" customFormat="1" s="9">
      <c r="A401" s="82" t="inlineStr">
        <is>
          <t>0401-2026</t>
        </is>
      </c>
      <c r="B401" s="99" t="n">
        <v>27124</v>
      </c>
      <c r="C401" s="124" t="inlineStr">
        <is>
          <t xml:space="preserve">Comunidad </t>
        </is>
      </c>
      <c r="D401" s="82" t="n"/>
      <c r="E401" s="82" t="n"/>
      <c r="F401" s="82" t="n"/>
      <c r="G401" s="82" t="n"/>
      <c r="H401" s="82" t="n"/>
      <c r="I401" s="82" t="n"/>
      <c r="J401" s="82" t="n"/>
      <c r="K401" s="82" t="n"/>
      <c r="L401" s="82" t="n"/>
      <c r="M401" s="82" t="n"/>
      <c r="N401" s="76">
        <f>CONCATENATE(D402," ",E402," ",F402," ",G402," ",H402," ",I402, " ",J402, " ",K402," ",L402," ",M402)</f>
        <v/>
      </c>
      <c r="O401" s="82" t="n"/>
      <c r="P401" s="82" t="n"/>
      <c r="Q401" s="82" t="n"/>
      <c r="R401" s="82" t="inlineStr">
        <is>
          <t>Por Determinar</t>
        </is>
      </c>
      <c r="S401" s="126" t="inlineStr">
        <is>
          <t>CL</t>
        </is>
      </c>
      <c r="T401" s="127" t="n">
        <v>53</v>
      </c>
      <c r="U401" s="127" t="inlineStr">
        <is>
          <t>C</t>
        </is>
      </c>
      <c r="V401" s="127" t="inlineStr">
        <is>
          <t>SUR</t>
        </is>
      </c>
      <c r="W401" s="127" t="n">
        <v>40</v>
      </c>
      <c r="X401" s="127" t="inlineStr">
        <is>
          <t>B</t>
        </is>
      </c>
      <c r="Y401" s="127" t="n"/>
      <c r="Z401" s="127" t="n">
        <v>60</v>
      </c>
      <c r="AA401" s="82" t="n"/>
      <c r="AB401" s="82" t="n"/>
      <c r="AC401" s="76">
        <f>CONCATENATE(S402," ",T402,U402," ",V402," ",W402," ",X402," ",Y402," ",Z402," ",AA402," ",AB402)</f>
        <v/>
      </c>
      <c r="AD401" s="76" t="n"/>
      <c r="AE401" s="76" t="n"/>
      <c r="AF401" s="76" t="n"/>
      <c r="AG401" s="82" t="n"/>
      <c r="AH401" s="82" t="inlineStr">
        <is>
          <t>RESIDUOS SOLIDOS</t>
        </is>
      </c>
      <c r="AI401" s="82" t="inlineStr">
        <is>
          <t>Disposición inadecuada de residuos sólidos en horas, dias y lugares no autorizados</t>
        </is>
      </c>
      <c r="AJ401" s="96" t="inlineStr">
        <is>
          <t>Loma del Barro</t>
        </is>
      </c>
      <c r="AK401" s="201">
        <f>VLOOKUP(AJ402,Hoja5!$H$1:$I$46,2,FALSE)</f>
        <v/>
      </c>
      <c r="AL401" s="92" t="n">
        <v>46139</v>
      </c>
      <c r="AM401" s="92" t="n"/>
      <c r="AN401" s="101">
        <f>+AM402-AL402</f>
        <v/>
      </c>
      <c r="AO401" s="92" t="n">
        <v>46140</v>
      </c>
      <c r="AP401" s="101" t="inlineStr">
        <is>
          <t>Visitas patrulleros</t>
        </is>
      </c>
      <c r="AQ401" s="101" t="inlineStr">
        <is>
          <t>Juan Fernando Florez Lema</t>
        </is>
      </c>
      <c r="AR401" s="227" t="n"/>
      <c r="AS401" s="119" t="n"/>
      <c r="AT401" s="124" t="inlineStr">
        <is>
          <t>Auto de archivo</t>
        </is>
      </c>
      <c r="AU401" s="101" t="inlineStr">
        <is>
          <t>Juan Carlos Sánchez Vargas</t>
        </is>
      </c>
      <c r="AV401" s="82" t="n"/>
      <c r="AW401" s="102">
        <f>IF(OR(AND(TODAY()-AL402&lt;10,AV402="PQRS"),AND(TODAY()-AO402&lt;90,AV402="Persuasivo")),1,IF(AND(10&lt;=TODAY()-AL402,TODAY()-AL402&lt;15,AV402="PQRS"),2,IF(OR(AND(15&lt;=TODAY()-AL402,AV402="PQRS"),AND(90&lt;=TODAY()-AO402,AV402="Persuasivo")),3,"")))</f>
        <v/>
      </c>
      <c r="AX401" s="96" t="n"/>
      <c r="AY401" s="239">
        <f>IF(AU402=BA402,AY402,AY402&amp;" → "&amp;TEXT(AZ402,"dd/mm/aaaa")&amp;".- "&amp;AU402)</f>
        <v/>
      </c>
      <c r="AZ401" s="237">
        <f>IF(AU402=BA402,AZ402,NOW())</f>
        <v/>
      </c>
      <c r="BA401" s="242">
        <f>IF(AU402=BA402,BA402,AU402)</f>
        <v/>
      </c>
      <c r="BB401" s="245">
        <f>IF(AT402=BD402,BB402,BB402&amp;" → "&amp;TEXT(BC402,"dd/mm/aaaa")&amp;".- "&amp;AT402)</f>
        <v/>
      </c>
      <c r="BC401" s="247">
        <f>IF(AX402=BD402,BC402,NOW())</f>
        <v/>
      </c>
      <c r="BD401" s="246">
        <f>IF(AT402=BD402,BD402,AT402)</f>
        <v/>
      </c>
      <c r="BE401" s="116" t="n"/>
    </row>
    <row r="402" customFormat="1" s="9">
      <c r="A402" s="82" t="inlineStr">
        <is>
          <t>0402-2026</t>
        </is>
      </c>
      <c r="B402" s="99" t="n">
        <v>27125</v>
      </c>
      <c r="C402" s="124" t="inlineStr">
        <is>
          <t xml:space="preserve">Comunidad </t>
        </is>
      </c>
      <c r="D402" s="82" t="n"/>
      <c r="E402" s="82" t="n"/>
      <c r="F402" s="82" t="n"/>
      <c r="G402" s="82" t="n"/>
      <c r="H402" s="82" t="n"/>
      <c r="I402" s="82" t="n"/>
      <c r="J402" s="82" t="n"/>
      <c r="K402" s="82" t="n"/>
      <c r="L402" s="82" t="n"/>
      <c r="M402" s="82" t="n"/>
      <c r="N402" s="76">
        <f>CONCATENATE(D403," ",E403," ",F403," ",G403," ",H403," ",I403, " ",J403, " ",K403," ",L403," ",M403)</f>
        <v/>
      </c>
      <c r="O402" s="82" t="n"/>
      <c r="P402" s="82" t="n"/>
      <c r="Q402" s="82" t="n"/>
      <c r="R402" s="82" t="inlineStr">
        <is>
          <t>Por Determinar</t>
        </is>
      </c>
      <c r="S402" s="126" t="inlineStr">
        <is>
          <t>CL</t>
        </is>
      </c>
      <c r="T402" s="127" t="n">
        <v>26</v>
      </c>
      <c r="U402" s="127" t="n"/>
      <c r="V402" s="127" t="n"/>
      <c r="W402" s="127" t="n">
        <v>40</v>
      </c>
      <c r="X402" s="127" t="inlineStr">
        <is>
          <t>E</t>
        </is>
      </c>
      <c r="Y402" s="127" t="inlineStr">
        <is>
          <t>SUR</t>
        </is>
      </c>
      <c r="Z402" s="127" t="n">
        <v>67</v>
      </c>
      <c r="AA402" s="127" t="n"/>
      <c r="AB402" s="127" t="n"/>
      <c r="AC402" s="76">
        <f>CONCATENATE(S403," ",T403,U403," ",V403," ",W403," ",X403," ",Y403," ",Z403," ",AA403," ",AB403)</f>
        <v/>
      </c>
      <c r="AD402" s="76" t="n"/>
      <c r="AE402" s="76" t="n"/>
      <c r="AF402" s="76" t="n"/>
      <c r="AG402" s="82" t="n"/>
      <c r="AH402" s="82" t="inlineStr">
        <is>
          <t>HÍDRICO</t>
        </is>
      </c>
      <c r="AI402" s="82" t="inlineStr">
        <is>
          <t>Descarga inadecuada de aguas residuales o sin cumplimiento de requisitos</t>
        </is>
      </c>
      <c r="AJ402" s="96" t="inlineStr">
        <is>
          <t xml:space="preserve">La Mina </t>
        </is>
      </c>
      <c r="AK402" s="201">
        <f>VLOOKUP(AJ403,Hoja5!$H$1:$I$46,2,FALSE)</f>
        <v/>
      </c>
      <c r="AL402" s="92" t="n">
        <v>46139</v>
      </c>
      <c r="AM402" s="92" t="n"/>
      <c r="AN402" s="101">
        <f>+AM403-AL403</f>
        <v/>
      </c>
      <c r="AO402" s="92" t="n"/>
      <c r="AP402" s="101" t="n"/>
      <c r="AQ402" s="101" t="n"/>
      <c r="AR402" s="227" t="n"/>
      <c r="AS402" s="119" t="n"/>
      <c r="AT402" s="124" t="inlineStr">
        <is>
          <t>Visitas técnicos</t>
        </is>
      </c>
      <c r="AU402" s="101" t="inlineStr">
        <is>
          <t>Juan Fernando Florez Lema</t>
        </is>
      </c>
      <c r="AV402" s="82" t="n"/>
      <c r="AW402" s="102">
        <f>IF(OR(AND(TODAY()-AL403&lt;10,AV403="PQRS"),AND(TODAY()-AO403&lt;90,AV403="Persuasivo")),1,IF(AND(10&lt;=TODAY()-AL403,TODAY()-AL403&lt;15,AV403="PQRS"),2,IF(OR(AND(15&lt;=TODAY()-AL403,AV403="PQRS"),AND(90&lt;=TODAY()-AO403,AV403="Persuasivo")),3,"")))</f>
        <v/>
      </c>
      <c r="AX402" s="96" t="n"/>
      <c r="AY402" s="239">
        <f>IF(AU403=BA403,AY403,AY403&amp;" → "&amp;TEXT(AZ403,"dd/mm/aaaa")&amp;".- "&amp;AU403)</f>
        <v/>
      </c>
      <c r="AZ402" s="237">
        <f>IF(AU403=BA403,AZ403,NOW())</f>
        <v/>
      </c>
      <c r="BA402" s="242">
        <f>IF(AU403=BA403,BA403,AU403)</f>
        <v/>
      </c>
      <c r="BB402" s="245">
        <f>IF(AT403=BD403,BB403,BB403&amp;" → "&amp;TEXT(BC403,"dd/mm/aaaa")&amp;".- "&amp;AT403)</f>
        <v/>
      </c>
      <c r="BC402" s="247">
        <f>IF(AX403=BD403,BC403,NOW())</f>
        <v/>
      </c>
      <c r="BD402" s="246">
        <f>IF(AT403=BD403,BD403,AT403)</f>
        <v/>
      </c>
      <c r="BE402" s="116" t="n"/>
    </row>
    <row r="403" customFormat="1" s="9">
      <c r="A403" s="82" t="inlineStr">
        <is>
          <t>0403-2026</t>
        </is>
      </c>
      <c r="B403" s="99" t="n">
        <v>27150</v>
      </c>
      <c r="C403" s="105" t="inlineStr">
        <is>
          <t>Sebastian Alvarez</t>
        </is>
      </c>
      <c r="D403" s="82" t="inlineStr">
        <is>
          <t>KR</t>
        </is>
      </c>
      <c r="E403" s="82" t="n">
        <v>22</v>
      </c>
      <c r="F403" s="82" t="n"/>
      <c r="G403" s="82" t="n"/>
      <c r="H403" s="82" t="n">
        <v>35</v>
      </c>
      <c r="I403" s="82" t="n"/>
      <c r="J403" s="82" t="inlineStr">
        <is>
          <t>SUR</t>
        </is>
      </c>
      <c r="K403" s="82" t="n">
        <v>424</v>
      </c>
      <c r="L403" s="82" t="n"/>
      <c r="M403" s="82" t="n">
        <v>108</v>
      </c>
      <c r="N403" s="76">
        <f>CONCATENATE(D404," ",E404," ",F404," ",G404," ",H404," ",I404, " ",J404, " ",K404," ",L404," ",M404)</f>
        <v/>
      </c>
      <c r="O403" s="82" t="n">
        <v>1037663062</v>
      </c>
      <c r="P403" s="82" t="n">
        <v>3004169081</v>
      </c>
      <c r="Q403" s="82" t="n"/>
      <c r="R403" s="82" t="inlineStr">
        <is>
          <t>Por determinar</t>
        </is>
      </c>
      <c r="S403" s="126" t="n"/>
      <c r="T403" s="127" t="n"/>
      <c r="U403" s="127" t="n"/>
      <c r="V403" s="127" t="n"/>
      <c r="W403" s="127" t="n"/>
      <c r="X403" s="127" t="n"/>
      <c r="Y403" s="127" t="n"/>
      <c r="Z403" s="127" t="n"/>
      <c r="AA403" s="127" t="n"/>
      <c r="AB403" s="127" t="n"/>
      <c r="AC403" s="76">
        <f>CONCATENATE(S404," ",T404,U404," ",V404," ",W404," ",X404," ",Y404," ",Z404," ",AA404," ",AB404)</f>
        <v/>
      </c>
      <c r="AD403" s="76" t="n"/>
      <c r="AE403" s="76" t="n"/>
      <c r="AF403" s="76" t="n"/>
      <c r="AG403" s="82" t="n"/>
      <c r="AH403" s="82" t="inlineStr">
        <is>
          <t>HÍDRICO</t>
        </is>
      </c>
      <c r="AI403" s="82" t="inlineStr">
        <is>
          <t>Manejo inadecuado de aguas lluvias o escorrentia</t>
        </is>
      </c>
      <c r="AJ403" s="96" t="inlineStr">
        <is>
          <t>Santa Catalina</t>
        </is>
      </c>
      <c r="AK403" s="201">
        <f>VLOOKUP(AJ404,Hoja5!$H$1:$I$46,2,FALSE)</f>
        <v/>
      </c>
      <c r="AL403" s="92" t="n">
        <v>46139</v>
      </c>
      <c r="AM403" s="92" t="n"/>
      <c r="AN403" s="101">
        <f>+AM404-AL404</f>
        <v/>
      </c>
      <c r="AO403" s="92" t="n"/>
      <c r="AP403" s="101" t="n"/>
      <c r="AQ403" s="101" t="n"/>
      <c r="AR403" s="227" t="n"/>
      <c r="AS403" s="119" t="n"/>
      <c r="AT403" s="124" t="inlineStr">
        <is>
          <t>Visitas técnicos</t>
        </is>
      </c>
      <c r="AU403" s="101" t="inlineStr">
        <is>
          <t>Laura Gallo Carvajal</t>
        </is>
      </c>
      <c r="AV403" s="82" t="n"/>
      <c r="AW403" s="102">
        <f>IF(OR(AND(TODAY()-AL404&lt;10,AV404="PQRS"),AND(TODAY()-AO404&lt;90,AV404="Persuasivo")),1,IF(AND(10&lt;=TODAY()-AL404,TODAY()-AL404&lt;15,AV404="PQRS"),2,IF(OR(AND(15&lt;=TODAY()-AL404,AV404="PQRS"),AND(90&lt;=TODAY()-AO404,AV404="Persuasivo")),3,"")))</f>
        <v/>
      </c>
      <c r="AX403" s="96" t="inlineStr">
        <is>
          <t>verificar laura gallo con hidrologo</t>
        </is>
      </c>
      <c r="AY403" s="239">
        <f>IF(AU404=BA404,AY404,AY404&amp;" → "&amp;TEXT(AZ404,"dd/mm/aaaa")&amp;".- "&amp;AU404)</f>
        <v/>
      </c>
      <c r="AZ403" s="237">
        <f>IF(AU404=BA404,AZ404,NOW())</f>
        <v/>
      </c>
      <c r="BA403" s="242">
        <f>IF(AU404=BA404,BA404,AU404)</f>
        <v/>
      </c>
      <c r="BB403" s="245">
        <f>IF(AT404=BD404,BB404,BB404&amp;" → "&amp;TEXT(BC404,"dd/mm/aaaa")&amp;".- "&amp;AT404)</f>
        <v/>
      </c>
      <c r="BC403" s="247">
        <f>IF(AX404=BD404,BC404,NOW())</f>
        <v/>
      </c>
      <c r="BD403" s="246">
        <f>IF(AT404=BD404,BD404,AT404)</f>
        <v/>
      </c>
      <c r="BE403" s="116" t="n"/>
    </row>
    <row r="404" customFormat="1" s="9">
      <c r="A404" s="82" t="inlineStr">
        <is>
          <t>0404-2026</t>
        </is>
      </c>
      <c r="B404" s="99" t="n">
        <v>23213</v>
      </c>
      <c r="C404" s="124" t="inlineStr">
        <is>
          <t xml:space="preserve">Maria Aracelly Quintero </t>
        </is>
      </c>
      <c r="D404" s="82" t="n"/>
      <c r="E404" s="106" t="n"/>
      <c r="F404" s="82" t="n"/>
      <c r="G404" s="82" t="n"/>
      <c r="H404" s="106" t="n"/>
      <c r="I404" s="82" t="n"/>
      <c r="J404" s="82" t="n"/>
      <c r="K404" s="106" t="n"/>
      <c r="L404" s="106" t="n"/>
      <c r="M404" s="106" t="n"/>
      <c r="N404" s="76">
        <f>CONCATENATE(D405," ",E405," ",F405," ",G405," ",H405," ",I405, " ",J405, " ",K405," ",L405," ",M405)</f>
        <v/>
      </c>
      <c r="O404" s="106" t="n">
        <v>39180748</v>
      </c>
      <c r="P404" s="106" t="n">
        <v>3013738207</v>
      </c>
      <c r="Q404" s="106" t="n"/>
      <c r="R404" s="106" t="inlineStr">
        <is>
          <t xml:space="preserve">Por Determinar </t>
        </is>
      </c>
      <c r="S404" s="126" t="n"/>
      <c r="T404" s="128" t="n"/>
      <c r="U404" s="127" t="n"/>
      <c r="V404" s="127" t="n"/>
      <c r="W404" s="128" t="n"/>
      <c r="X404" s="127" t="n"/>
      <c r="Y404" s="127" t="n"/>
      <c r="Z404" s="128" t="n"/>
      <c r="AA404" s="128" t="n"/>
      <c r="AB404" s="128" t="n"/>
      <c r="AC404" s="76">
        <f>CONCATENATE(S405," ",T405,U405," ",V405," ",W405," ",X405," ",Y405," ",Z405," ",AA405," ",AB405)</f>
        <v/>
      </c>
      <c r="AD404" s="106" t="n"/>
      <c r="AE404" s="219" t="n"/>
      <c r="AF404" s="219" t="n"/>
      <c r="AG404" s="106" t="n"/>
      <c r="AH404" s="82" t="inlineStr">
        <is>
          <t>HÍDRICO</t>
        </is>
      </c>
      <c r="AI404" s="106" t="inlineStr">
        <is>
          <t>Descarga inadecuada de aguas residuales o sin cumplimiento de requisitos</t>
        </is>
      </c>
      <c r="AJ404" s="96" t="inlineStr">
        <is>
          <t>Las Palmas</t>
        </is>
      </c>
      <c r="AK404" s="201">
        <f>VLOOKUP(AJ405,Hoja5!$H$1:$I$46,2,FALSE)</f>
        <v/>
      </c>
      <c r="AL404" s="92" t="n">
        <v>46125</v>
      </c>
      <c r="AM404" s="92" t="n">
        <v>46141</v>
      </c>
      <c r="AN404" s="101">
        <f>+AM405-AL405</f>
        <v/>
      </c>
      <c r="AO404" s="92" t="n">
        <v>46141</v>
      </c>
      <c r="AP404" s="101" t="inlineStr">
        <is>
          <t>Visitas patrulleros</t>
        </is>
      </c>
      <c r="AQ404" s="101" t="inlineStr">
        <is>
          <t>Olver Puerta Garcia</t>
        </is>
      </c>
      <c r="AR404" s="227" t="n"/>
      <c r="AS404" s="119" t="n"/>
      <c r="AT404" s="124" t="inlineStr">
        <is>
          <t>Remisión</t>
        </is>
      </c>
      <c r="AU404" s="101" t="inlineStr">
        <is>
          <t>Adriana Florez Buriticá</t>
        </is>
      </c>
      <c r="AV404" s="82" t="n"/>
      <c r="AW404" s="102">
        <f>IF(OR(AND(TODAY()-AL405&lt;10,AV405="PQRS"),AND(TODAY()-AO405&lt;90,AV405="Persuasivo")),1,IF(AND(10&lt;=TODAY()-AL405,TODAY()-AL405&lt;15,AV405="PQRS"),2,IF(OR(AND(15&lt;=TODAY()-AL405,AV405="PQRS"),AND(90&lt;=TODAY()-AO405,AV405="Persuasivo")),3,"")))</f>
        <v/>
      </c>
      <c r="AX404" s="96" t="n"/>
      <c r="AY404" s="239">
        <f>IF(AU405=BA405,AY405,AY405&amp;" → "&amp;TEXT(AZ405,"dd/mm/aaaa")&amp;".- "&amp;AU405)</f>
        <v/>
      </c>
      <c r="AZ404" s="237">
        <f>IF(AU405=BA405,AZ405,NOW())</f>
        <v/>
      </c>
      <c r="BA404" s="242">
        <f>IF(AU405=BA405,BA405,AU405)</f>
        <v/>
      </c>
      <c r="BB404" s="245">
        <f>IF(AT405=BD405,BB405,BB405&amp;" → "&amp;TEXT(BC405,"dd/mm/aaaa")&amp;".- "&amp;AT405)</f>
        <v/>
      </c>
      <c r="BC404" s="247">
        <f>IF(AX405=BD405,BC405,NOW())</f>
        <v/>
      </c>
      <c r="BD404" s="246">
        <f>IF(AT405=BD405,BD405,AT405)</f>
        <v/>
      </c>
      <c r="BE404" s="117" t="n"/>
    </row>
    <row r="405" customFormat="1" s="76">
      <c r="A405" s="82" t="inlineStr">
        <is>
          <t>0405-2026</t>
        </is>
      </c>
      <c r="B405" s="99" t="n">
        <v>25967</v>
      </c>
      <c r="C405" s="124" t="inlineStr">
        <is>
          <t>Enviaseo</t>
        </is>
      </c>
      <c r="D405" s="82" t="inlineStr">
        <is>
          <t>KR</t>
        </is>
      </c>
      <c r="E405" s="82" t="n">
        <v>43</v>
      </c>
      <c r="F405" s="82" t="inlineStr">
        <is>
          <t>A</t>
        </is>
      </c>
      <c r="G405" s="82" t="n"/>
      <c r="H405" s="82" t="n">
        <v>46</v>
      </c>
      <c r="I405" s="82" t="inlineStr">
        <is>
          <t>A</t>
        </is>
      </c>
      <c r="J405" s="82" t="inlineStr">
        <is>
          <t>SUR</t>
        </is>
      </c>
      <c r="K405" s="82" t="n">
        <v>39</v>
      </c>
      <c r="L405" s="82" t="n"/>
      <c r="M405" s="82" t="n"/>
      <c r="N405" s="76">
        <f>CONCATENATE(D406," ",E406," ",F406," ",G406," ",H406," ",I406, " ",J406, " ",K406," ",L406," ",M406)</f>
        <v/>
      </c>
      <c r="O405" s="82" t="n"/>
      <c r="P405" s="82" t="n">
        <v>6044032000</v>
      </c>
      <c r="Q405" s="82" t="n"/>
      <c r="R405" s="82" t="inlineStr">
        <is>
          <t xml:space="preserve">Por Determinar </t>
        </is>
      </c>
      <c r="S405" s="126" t="inlineStr">
        <is>
          <t>CL</t>
        </is>
      </c>
      <c r="T405" s="127" t="n">
        <v>42</v>
      </c>
      <c r="U405" s="127" t="inlineStr">
        <is>
          <t>C</t>
        </is>
      </c>
      <c r="V405" s="127" t="inlineStr">
        <is>
          <t>SUR</t>
        </is>
      </c>
      <c r="W405" s="127" t="inlineStr">
        <is>
          <t>x 42</t>
        </is>
      </c>
      <c r="X405" s="127" t="inlineStr">
        <is>
          <t>D</t>
        </is>
      </c>
      <c r="Y405" s="127" t="n"/>
      <c r="Z405" s="127" t="n"/>
      <c r="AA405" s="127" t="n"/>
      <c r="AB405" s="127" t="n"/>
      <c r="AC405" s="76">
        <f>CONCATENATE(S406," ",T406,U406," ",V406," ",W406," ",X406," ",Y406," ",Z406," ",AA406," ",AB406)</f>
        <v/>
      </c>
      <c r="AD405" s="82" t="n"/>
      <c r="AE405" s="76" t="n"/>
      <c r="AF405" s="76" t="n"/>
      <c r="AG405" s="82" t="n"/>
      <c r="AH405" s="82" t="inlineStr">
        <is>
          <t>RESIDUOS SOLIDOS</t>
        </is>
      </c>
      <c r="AI405" s="106" t="inlineStr">
        <is>
          <t xml:space="preserve">Acumulación de escombros en el espacio publico </t>
        </is>
      </c>
      <c r="AJ405" s="96" t="inlineStr">
        <is>
          <t>Loma del Barro</t>
        </is>
      </c>
      <c r="AK405" s="201">
        <f>VLOOKUP(AJ406,Hoja5!$H$1:$I$46,2,FALSE)</f>
        <v/>
      </c>
      <c r="AL405" s="92" t="n">
        <v>46134</v>
      </c>
      <c r="AM405" s="92" t="n"/>
      <c r="AN405" s="101">
        <f>+AM406-AL406</f>
        <v/>
      </c>
      <c r="AO405" s="92" t="n"/>
      <c r="AP405" s="101" t="n"/>
      <c r="AQ405" s="101" t="n"/>
      <c r="AR405" s="227" t="n"/>
      <c r="AS405" s="119" t="n"/>
      <c r="AT405" s="124" t="inlineStr">
        <is>
          <t>Visitas patrulleros</t>
        </is>
      </c>
      <c r="AU405" s="101" t="inlineStr">
        <is>
          <t>Juan Fernando Florez Lema</t>
        </is>
      </c>
      <c r="AV405" s="82" t="n"/>
      <c r="AW405" s="102">
        <f>IF(OR(AND(TODAY()-AL406&lt;10,AV406="PQRS"),AND(TODAY()-AO406&lt;90,AV406="Persuasivo")),1,IF(AND(10&lt;=TODAY()-AL406,TODAY()-AL406&lt;15,AV406="PQRS"),2,IF(OR(AND(15&lt;=TODAY()-AL406,AV406="PQRS"),AND(90&lt;=TODAY()-AO406,AV406="Persuasivo")),3,"")))</f>
        <v/>
      </c>
      <c r="AX405" s="96" t="inlineStr">
        <is>
          <t xml:space="preserve">operativo </t>
        </is>
      </c>
      <c r="AY405" s="239">
        <f>IF(AU406=BA406,AY406,AY406&amp;" → "&amp;TEXT(AZ406,"dd/mm/aaaa")&amp;".- "&amp;AU406)</f>
        <v/>
      </c>
      <c r="AZ405" s="237">
        <f>IF(AU406=BA406,AZ406,NOW())</f>
        <v/>
      </c>
      <c r="BA405" s="242">
        <f>IF(AU406=BA406,BA406,AU406)</f>
        <v/>
      </c>
      <c r="BB405" s="245">
        <f>IF(AT406=BD406,BB406,BB406&amp;" → "&amp;TEXT(BC406,"dd/mm/aaaa")&amp;".- "&amp;AT406)</f>
        <v/>
      </c>
      <c r="BC405" s="247">
        <f>IF(AX406=BD406,BC406,NOW())</f>
        <v/>
      </c>
      <c r="BD405" s="246">
        <f>IF(AT406=BD406,BD406,AT406)</f>
        <v/>
      </c>
      <c r="BE405" s="116" t="n"/>
    </row>
    <row r="406" customFormat="1" s="9">
      <c r="A406" s="82" t="inlineStr">
        <is>
          <t>0406-2026</t>
        </is>
      </c>
      <c r="B406" s="99" t="inlineStr">
        <is>
          <t>0025732 - 0027083 - 0025360</t>
        </is>
      </c>
      <c r="C406" s="124" t="inlineStr">
        <is>
          <t>Acueducto Reserva el Carriqui</t>
        </is>
      </c>
      <c r="D406" s="82" t="inlineStr">
        <is>
          <t>KR</t>
        </is>
      </c>
      <c r="E406" s="82" t="n">
        <v>24</v>
      </c>
      <c r="F406" s="82" t="inlineStr">
        <is>
          <t>D</t>
        </is>
      </c>
      <c r="G406" s="82" t="n"/>
      <c r="H406" s="82" t="n">
        <v>40</v>
      </c>
      <c r="I406" s="82" t="n"/>
      <c r="J406" s="82" t="inlineStr">
        <is>
          <t>SUR</t>
        </is>
      </c>
      <c r="K406" s="82" t="n">
        <v>505</v>
      </c>
      <c r="L406" s="82" t="n"/>
      <c r="M406" s="82" t="n"/>
      <c r="N406" s="76">
        <f>CONCATENATE(D407," ",E407," ",F407," ",G407," ",H407," ",I407, " ",J407, " ",K407," ",L407," ",M407)</f>
        <v/>
      </c>
      <c r="O406" s="82" t="inlineStr">
        <is>
          <t>811027467-5</t>
        </is>
      </c>
      <c r="P406" s="82" t="n">
        <v>3332774323</v>
      </c>
      <c r="Q406" s="82" t="n"/>
      <c r="R406" s="82" t="inlineStr">
        <is>
          <t>Finca Catedral II</t>
        </is>
      </c>
      <c r="S406" s="126" t="n"/>
      <c r="T406" s="127" t="n"/>
      <c r="U406" s="127" t="n"/>
      <c r="V406" s="127" t="n"/>
      <c r="W406" s="127" t="n"/>
      <c r="X406" s="127" t="n"/>
      <c r="Y406" s="127" t="n"/>
      <c r="Z406" s="127" t="n"/>
      <c r="AA406" s="127" t="inlineStr">
        <is>
          <t xml:space="preserve">sector cañada honda </t>
        </is>
      </c>
      <c r="AB406" s="127" t="n"/>
      <c r="AC406" s="76">
        <f>CONCATENATE(S407," ",T407,U407," ",V407," ",W407," ",X407," ",Y407," ",Z407," ",AA407," ",AB407)</f>
        <v/>
      </c>
      <c r="AD406" s="82" t="n"/>
      <c r="AG406" s="82" t="n"/>
      <c r="AH406" s="82" t="inlineStr">
        <is>
          <t>SUELO</t>
        </is>
      </c>
      <c r="AI406" s="82" t="inlineStr">
        <is>
          <t xml:space="preserve">Afectación a suelos de protección </t>
        </is>
      </c>
      <c r="AJ406" s="96" t="inlineStr">
        <is>
          <t>El Vallano</t>
        </is>
      </c>
      <c r="AK406" s="201">
        <f>VLOOKUP(AJ407,Hoja5!$H$1:$I$46,2,FALSE)</f>
        <v/>
      </c>
      <c r="AL406" s="92" t="n">
        <v>46133</v>
      </c>
      <c r="AM406" s="92" t="n"/>
      <c r="AN406" s="101">
        <f>+AM407-AL407</f>
        <v/>
      </c>
      <c r="AO406" s="92" t="n"/>
      <c r="AP406" s="101" t="n"/>
      <c r="AQ406" s="101" t="n"/>
      <c r="AR406" s="227" t="n"/>
      <c r="AS406" s="119" t="n"/>
      <c r="AT406" s="124" t="inlineStr">
        <is>
          <t>Visitas técnicos</t>
        </is>
      </c>
      <c r="AU406" s="101" t="inlineStr">
        <is>
          <t>Juan Fernando Florez Lema</t>
        </is>
      </c>
      <c r="AV406" s="82" t="n"/>
      <c r="AW406" s="102">
        <f>IF(OR(AND(TODAY()-AL407&lt;10,AV407="PQRS"),AND(TODAY()-AO407&lt;90,AV407="Persuasivo")),1,IF(AND(10&lt;=TODAY()-AL407,TODAY()-AL407&lt;15,AV407="PQRS"),2,IF(OR(AND(15&lt;=TODAY()-AL407,AV407="PQRS"),AND(90&lt;=TODAY()-AO407,AV407="Persuasivo")),3,"")))</f>
        <v/>
      </c>
      <c r="AX406" s="96" t="inlineStr">
        <is>
          <t>relacionado con 400-2026</t>
        </is>
      </c>
      <c r="AY406" s="239">
        <f>IF(AU407=BA407,AY407,AY407&amp;" → "&amp;TEXT(AZ407,"dd/mm/aaaa")&amp;".- "&amp;AU407)</f>
        <v/>
      </c>
      <c r="AZ406" s="237">
        <f>IF(AU407=BA407,AZ407,NOW())</f>
        <v/>
      </c>
      <c r="BA406" s="242">
        <f>IF(AU407=BA407,BA407,AU407)</f>
        <v/>
      </c>
      <c r="BB406" s="245">
        <f>IF(AT407=BD407,BB407,BB407&amp;" → "&amp;TEXT(BC407,"dd/mm/aaaa")&amp;".- "&amp;AT407)</f>
        <v/>
      </c>
      <c r="BC406" s="247">
        <f>IF(AX407=BD407,BC407,NOW())</f>
        <v/>
      </c>
      <c r="BD406" s="246">
        <f>IF(AT407=BD407,BD407,AT407)</f>
        <v/>
      </c>
      <c r="BE406" s="117" t="n"/>
    </row>
    <row r="407" customFormat="1" s="76">
      <c r="A407" s="82" t="inlineStr">
        <is>
          <t>0407-2026</t>
        </is>
      </c>
      <c r="B407" s="99" t="n">
        <v>12307</v>
      </c>
      <c r="C407" s="124" t="inlineStr">
        <is>
          <t xml:space="preserve">OGR . Beatriz Elena Gomez Sanchez </t>
        </is>
      </c>
      <c r="D407" s="82" t="inlineStr">
        <is>
          <t>KR</t>
        </is>
      </c>
      <c r="E407" s="82" t="n">
        <v>36</v>
      </c>
      <c r="F407" s="82" t="inlineStr">
        <is>
          <t>D</t>
        </is>
      </c>
      <c r="G407" s="82" t="n"/>
      <c r="H407" s="82" t="n">
        <v>43</v>
      </c>
      <c r="I407" s="82" t="n"/>
      <c r="J407" s="82" t="inlineStr">
        <is>
          <t>SUR</t>
        </is>
      </c>
      <c r="K407" s="82" t="n">
        <v>100</v>
      </c>
      <c r="L407" s="82" t="n"/>
      <c r="M407" s="82" t="n"/>
      <c r="N407" s="76">
        <f>CONCATENATE(D408," ",E408," ",F408," ",G408," ",H408," ",I408, " ",J408, " ",K408," ",L408," ",M408)</f>
        <v/>
      </c>
      <c r="O407" s="82" t="n"/>
      <c r="P407" s="82" t="n">
        <v>3057675233</v>
      </c>
      <c r="Q407" s="82" t="n"/>
      <c r="R407" s="82" t="n"/>
      <c r="S407" s="126" t="n"/>
      <c r="T407" s="127" t="n"/>
      <c r="U407" s="127" t="n"/>
      <c r="V407" s="127" t="n"/>
      <c r="W407" s="127" t="n"/>
      <c r="X407" s="127" t="n"/>
      <c r="Y407" s="127" t="n"/>
      <c r="Z407" s="127" t="n"/>
      <c r="AA407" s="127" t="n"/>
      <c r="AB407" s="127" t="n"/>
      <c r="AC407" s="76">
        <f>CONCATENATE(S408," ",T408,U408," ",V408," ",W408," ",X408," ",Y408," ",Z408," ",AA408," ",AB408)</f>
        <v/>
      </c>
      <c r="AD407" s="82" t="n"/>
      <c r="AE407" s="82" t="n"/>
      <c r="AF407" s="82" t="n"/>
      <c r="AG407" s="82" t="n"/>
      <c r="AH407" s="82" t="inlineStr">
        <is>
          <t>SUELO</t>
        </is>
      </c>
      <c r="AI407" s="82" t="inlineStr">
        <is>
          <t>Afectaciones por movimientos en masa o erosión</t>
        </is>
      </c>
      <c r="AJ407" s="96" t="inlineStr">
        <is>
          <t>Las Antillas</t>
        </is>
      </c>
      <c r="AK407" s="201">
        <f>VLOOKUP(AJ408,Hoja5!$H$1:$I$46,2,FALSE)</f>
        <v/>
      </c>
      <c r="AL407" s="92" t="n">
        <v>46133</v>
      </c>
      <c r="AM407" s="92" t="n"/>
      <c r="AN407" s="101">
        <f>+AM408-AL408</f>
        <v/>
      </c>
      <c r="AO407" s="92" t="n"/>
      <c r="AP407" s="82" t="n"/>
      <c r="AQ407" s="101" t="n"/>
      <c r="AR407" s="227" t="n"/>
      <c r="AS407" s="119" t="n"/>
      <c r="AT407" s="124" t="inlineStr">
        <is>
          <t>Visitas técnicos</t>
        </is>
      </c>
      <c r="AU407" s="101" t="inlineStr">
        <is>
          <t>Mauricio Gomez Herrera</t>
        </is>
      </c>
      <c r="AV407" s="82" t="n"/>
      <c r="AW407" s="102">
        <f>IF(OR(AND(TODAY()-AL408&lt;10,AV408="PQRS"),AND(TODAY()-AO408&lt;90,AV408="Persuasivo")),1,IF(AND(10&lt;=TODAY()-AL408,TODAY()-AL408&lt;15,AV408="PQRS"),2,IF(OR(AND(15&lt;=TODAY()-AL408,AV408="PQRS"),AND(90&lt;=TODAY()-AO408,AV408="Persuasivo")),3,"")))</f>
        <v/>
      </c>
      <c r="AX407" s="96" t="n"/>
      <c r="AY407" s="239">
        <f>IF(AU408=BA408,AY408,AY408&amp;" → "&amp;TEXT(AZ408,"dd/mm/aaaa")&amp;".- "&amp;AU408)</f>
        <v/>
      </c>
      <c r="AZ407" s="237">
        <f>IF(AU408=BA408,AZ408,NOW())</f>
        <v/>
      </c>
      <c r="BA407" s="242">
        <f>IF(AU408=BA408,BA408,AU408)</f>
        <v/>
      </c>
      <c r="BB407" s="245">
        <f>IF(AT408=BD408,BB408,BB408&amp;" → "&amp;TEXT(BC408,"dd/mm/aaaa")&amp;".- "&amp;AT408)</f>
        <v/>
      </c>
      <c r="BC407" s="247">
        <f>IF(AX408=BD408,BC408,NOW())</f>
        <v/>
      </c>
      <c r="BD407" s="246">
        <f>IF(AT408=BD408,BD408,AT408)</f>
        <v/>
      </c>
      <c r="BE407" s="116" t="n"/>
    </row>
    <row r="408" customFormat="1" s="9">
      <c r="A408" s="82" t="inlineStr">
        <is>
          <t>0408-2026</t>
        </is>
      </c>
      <c r="B408" s="99" t="n">
        <v>27293</v>
      </c>
      <c r="C408" s="124" t="inlineStr">
        <is>
          <t>Monica Maria Acosta Zapata</t>
        </is>
      </c>
      <c r="D408" s="82" t="n"/>
      <c r="E408" s="82" t="inlineStr">
        <is>
          <t xml:space="preserve">loma </t>
        </is>
      </c>
      <c r="F408" s="82" t="n"/>
      <c r="G408" s="82" t="n"/>
      <c r="H408" s="82" t="inlineStr">
        <is>
          <t xml:space="preserve">del </t>
        </is>
      </c>
      <c r="I408" s="82" t="n"/>
      <c r="J408" s="82" t="n"/>
      <c r="K408" s="82" t="inlineStr">
        <is>
          <t xml:space="preserve">escobero </t>
        </is>
      </c>
      <c r="L408" s="82" t="inlineStr">
        <is>
          <t>ramal B</t>
        </is>
      </c>
      <c r="M408" s="82" t="inlineStr">
        <is>
          <t>sector la pava  casa B 11</t>
        </is>
      </c>
      <c r="N408" s="76">
        <f>CONCATENATE(D409," ",E409," ",F409," ",G409," ",H409," ",I409, " ",J409, " ",K409," ",L409," ",M409)</f>
        <v/>
      </c>
      <c r="O408" s="82" t="n">
        <v>43504454</v>
      </c>
      <c r="P408" s="82" t="n">
        <v>3113540826</v>
      </c>
      <c r="Q408" s="82" t="n"/>
      <c r="R408" s="82" t="inlineStr">
        <is>
          <t xml:space="preserve">Por Determinar </t>
        </is>
      </c>
      <c r="S408" s="126" t="n"/>
      <c r="T408" s="127" t="n"/>
      <c r="U408" s="127" t="n"/>
      <c r="V408" s="127" t="n"/>
      <c r="W408" s="127" t="n"/>
      <c r="X408" s="127" t="n"/>
      <c r="Y408" s="127" t="n"/>
      <c r="Z408" s="127" t="n"/>
      <c r="AA408" s="127" t="n"/>
      <c r="AB408" s="127" t="n"/>
      <c r="AC408" s="76">
        <f>CONCATENATE(S409," ",T409,U409," ",V409," ",W409," ",X409," ",Y409," ",Z409," ",AA409," ",AB409)</f>
        <v/>
      </c>
      <c r="AD408" s="82" t="n"/>
      <c r="AE408" s="76" t="n"/>
      <c r="AF408" s="76" t="n"/>
      <c r="AG408" s="82" t="n"/>
      <c r="AH408" s="82" t="inlineStr">
        <is>
          <t>SUELO</t>
        </is>
      </c>
      <c r="AI408" s="82" t="inlineStr">
        <is>
          <t xml:space="preserve">Acumulación de escombros en el espacio publico </t>
        </is>
      </c>
      <c r="AJ408" s="96" t="inlineStr">
        <is>
          <t>El Chingui</t>
        </is>
      </c>
      <c r="AK408" s="201">
        <f>VLOOKUP(AJ409,Hoja5!$H$1:$I$46,2,FALSE)</f>
        <v/>
      </c>
      <c r="AL408" s="92" t="n">
        <v>46139</v>
      </c>
      <c r="AM408" s="92" t="n">
        <v>46150</v>
      </c>
      <c r="AN408" s="101">
        <f>+AM409-AL409</f>
        <v/>
      </c>
      <c r="AO408" s="100" t="n">
        <v>46150</v>
      </c>
      <c r="AP408" s="82" t="inlineStr">
        <is>
          <t>Visitas patrulleros</t>
        </is>
      </c>
      <c r="AQ408" s="101" t="inlineStr">
        <is>
          <t>Olver Puerta Garcia</t>
        </is>
      </c>
      <c r="AR408" s="227" t="n"/>
      <c r="AS408" s="119" t="n"/>
      <c r="AT408" s="124" t="inlineStr">
        <is>
          <t>Auto de archivo</t>
        </is>
      </c>
      <c r="AU408" s="101" t="inlineStr">
        <is>
          <t>Juan Carlos Sánchez Vargas</t>
        </is>
      </c>
      <c r="AV408" s="82" t="n"/>
      <c r="AW408" s="102">
        <f>IF(OR(AND(TODAY()-AL409&lt;10,AV409="PQRS"),AND(TODAY()-AO409&lt;90,AV409="Persuasivo")),1,IF(AND(10&lt;=TODAY()-AL409,TODAY()-AL409&lt;15,AV409="PQRS"),2,IF(OR(AND(15&lt;=TODAY()-AL409,AV409="PQRS"),AND(90&lt;=TODAY()-AO409,AV409="Persuasivo")),3,"")))</f>
        <v/>
      </c>
      <c r="AX408" s="96" t="n"/>
      <c r="AY408" s="239">
        <f>IF(AU409=BA409,AY409,AY409&amp;" → "&amp;TEXT(AZ409,"dd/mm/aaaa")&amp;".- "&amp;AU409)</f>
        <v/>
      </c>
      <c r="AZ408" s="237">
        <f>IF(AU409=BA409,AZ409,NOW())</f>
        <v/>
      </c>
      <c r="BA408" s="242">
        <f>IF(AU409=BA409,BA409,AU409)</f>
        <v/>
      </c>
      <c r="BB408" s="245">
        <f>IF(AT409=BD409,BB409,BB409&amp;" → "&amp;TEXT(BC409,"dd/mm/aaaa")&amp;".- "&amp;AT409)</f>
        <v/>
      </c>
      <c r="BC408" s="247">
        <f>IF(AX409=BD409,BC409,NOW())</f>
        <v/>
      </c>
      <c r="BD408" s="246">
        <f>IF(AT409=BD409,BD409,AT409)</f>
        <v/>
      </c>
      <c r="BE408" s="116" t="n"/>
    </row>
    <row r="409" customFormat="1" s="9">
      <c r="A409" s="82" t="inlineStr">
        <is>
          <t>0409-2026</t>
        </is>
      </c>
      <c r="B409" s="99" t="n">
        <v>27259</v>
      </c>
      <c r="C409" s="105" t="inlineStr">
        <is>
          <t xml:space="preserve">Claudia Barrientos </t>
        </is>
      </c>
      <c r="D409" s="82" t="inlineStr">
        <is>
          <t>CL</t>
        </is>
      </c>
      <c r="E409" s="82" t="n">
        <v>34</v>
      </c>
      <c r="F409" s="82" t="inlineStr">
        <is>
          <t>DD</t>
        </is>
      </c>
      <c r="G409" s="82" t="inlineStr">
        <is>
          <t>SUR</t>
        </is>
      </c>
      <c r="H409" s="82" t="n">
        <v>27</v>
      </c>
      <c r="I409" s="82" t="inlineStr">
        <is>
          <t>D</t>
        </is>
      </c>
      <c r="J409" s="82" t="n"/>
      <c r="K409" s="82" t="n">
        <v>90</v>
      </c>
      <c r="L409" s="82" t="inlineStr">
        <is>
          <t>Apto 103 torre 1</t>
        </is>
      </c>
      <c r="M409" s="82" t="n"/>
      <c r="N409" s="76">
        <f>CONCATENATE(D410," ",E410," ",F410," ",G410," ",H410," ",I410, " ",J410, " ",K410," ",L410," ",M410)</f>
        <v/>
      </c>
      <c r="O409" s="82" t="n">
        <v>43065505</v>
      </c>
      <c r="P409" s="82" t="n">
        <v>3012738494</v>
      </c>
      <c r="Q409" s="82" t="n"/>
      <c r="R409" s="82" t="inlineStr">
        <is>
          <t>Admon de la unidad</t>
        </is>
      </c>
      <c r="S409" s="126" t="n"/>
      <c r="T409" s="127" t="n"/>
      <c r="U409" s="127" t="n"/>
      <c r="V409" s="127" t="n"/>
      <c r="W409" s="127" t="n"/>
      <c r="X409" s="127" t="n"/>
      <c r="Y409" s="127" t="n"/>
      <c r="Z409" s="127" t="n"/>
      <c r="AA409" s="127" t="n"/>
      <c r="AB409" s="127" t="n"/>
      <c r="AC409" s="76">
        <f>CONCATENATE(S410," ",T410,U410," ",V410," ",W410," ",X410," ",Y410," ",Z410," ",AA410," ",AB410)</f>
        <v/>
      </c>
      <c r="AD409" s="82" t="n"/>
      <c r="AE409" s="82" t="n"/>
      <c r="AF409" s="82" t="n"/>
      <c r="AG409" s="82" t="n"/>
      <c r="AH409" s="82" t="inlineStr">
        <is>
          <t>FLORA</t>
        </is>
      </c>
      <c r="AI409" s="82" t="inlineStr">
        <is>
          <t>Afectación a individuos arboreos</t>
        </is>
      </c>
      <c r="AJ409" s="96" t="inlineStr">
        <is>
          <t>Uribe Angel</t>
        </is>
      </c>
      <c r="AK409" s="201">
        <f>VLOOKUP(AJ410,Hoja5!$H$1:$I$46,2,FALSE)</f>
        <v/>
      </c>
      <c r="AL409" s="92" t="n">
        <v>46139</v>
      </c>
      <c r="AM409" s="92" t="n">
        <v>46148</v>
      </c>
      <c r="AN409" s="101">
        <f>+AM410-AL410</f>
        <v/>
      </c>
      <c r="AO409" s="92" t="n">
        <v>46148</v>
      </c>
      <c r="AP409" s="101" t="inlineStr">
        <is>
          <t>Visitas patrulleros</t>
        </is>
      </c>
      <c r="AQ409" s="101" t="inlineStr">
        <is>
          <t>Laura Bautista Barroso</t>
        </is>
      </c>
      <c r="AR409" s="227" t="n"/>
      <c r="AS409" s="119" t="n"/>
      <c r="AT409" s="124" t="inlineStr">
        <is>
          <t>Informe técnico</t>
        </is>
      </c>
      <c r="AU409" s="101" t="inlineStr">
        <is>
          <t>Laura Bautista Barroso</t>
        </is>
      </c>
      <c r="AV409" s="82" t="n"/>
      <c r="AW409" s="102">
        <f>IF(OR(AND(TODAY()-AL410&lt;10,AV410="PQRS"),AND(TODAY()-AO410&lt;90,AV410="Persuasivo")),1,IF(AND(10&lt;=TODAY()-AL410,TODAY()-AL410&lt;15,AV410="PQRS"),2,IF(OR(AND(15&lt;=TODAY()-AL410,AV410="PQRS"),AND(90&lt;=TODAY()-AO410,AV410="Persuasivo")),3,"")))</f>
        <v/>
      </c>
      <c r="AX409" s="96" t="inlineStr">
        <is>
          <t>tala de guayabo</t>
        </is>
      </c>
      <c r="AY409" s="239">
        <f>IF(AU410=BA410,AY410,AY410&amp;" → "&amp;TEXT(AZ410,"dd/mm/aaaa")&amp;".- "&amp;AU410)</f>
        <v/>
      </c>
      <c r="AZ409" s="237">
        <f>IF(AU410=BA410,AZ410,NOW())</f>
        <v/>
      </c>
      <c r="BA409" s="242">
        <f>IF(AU410=BA410,BA410,AU410)</f>
        <v/>
      </c>
      <c r="BB409" s="245">
        <f>IF(AT410=BD410,BB410,BB410&amp;" → "&amp;TEXT(BC410,"dd/mm/aaaa")&amp;".- "&amp;AT410)</f>
        <v/>
      </c>
      <c r="BC409" s="247">
        <f>IF(AX410=BD410,BC410,NOW())</f>
        <v/>
      </c>
      <c r="BD409" s="246">
        <f>IF(AT410=BD410,BD410,AT410)</f>
        <v/>
      </c>
      <c r="BE409" s="116" t="n"/>
    </row>
    <row r="410" customFormat="1" s="9">
      <c r="A410" s="82" t="inlineStr">
        <is>
          <t>0410-2026</t>
        </is>
      </c>
      <c r="B410" s="99" t="n">
        <v>27258</v>
      </c>
      <c r="C410" s="105" t="inlineStr">
        <is>
          <t>Anonimo</t>
        </is>
      </c>
      <c r="D410" s="82" t="n"/>
      <c r="E410" s="82" t="n"/>
      <c r="F410" s="82" t="n"/>
      <c r="G410" s="82" t="n"/>
      <c r="H410" s="82" t="n"/>
      <c r="I410" s="82" t="n"/>
      <c r="J410" s="82" t="n"/>
      <c r="K410" s="82" t="n"/>
      <c r="L410" s="82" t="n"/>
      <c r="M410" s="82" t="n"/>
      <c r="N410" s="76">
        <f>CONCATENATE(D411," ",E411," ",F411," ",G411," ",H411," ",I411, " ",J411, " ",K411," ",L411," ",M411)</f>
        <v/>
      </c>
      <c r="O410" s="82" t="n"/>
      <c r="P410" s="82" t="n"/>
      <c r="Q410" s="82" t="n"/>
      <c r="R410" s="82" t="inlineStr">
        <is>
          <t xml:space="preserve">Vecinos del Barrio </t>
        </is>
      </c>
      <c r="S410" s="126" t="n"/>
      <c r="T410" s="127" t="n"/>
      <c r="U410" s="127" t="n"/>
      <c r="V410" s="127" t="n"/>
      <c r="W410" s="127" t="n"/>
      <c r="X410" s="127" t="n"/>
      <c r="Y410" s="127" t="n"/>
      <c r="Z410" s="127" t="n"/>
      <c r="AA410" s="127" t="n"/>
      <c r="AB410" s="127" t="n"/>
      <c r="AC410" s="76">
        <f>CONCATENATE(S411," ",T411,U411," ",V411," ",W411," ",X411," ",Y411," ",Z411," ",AA411," ",AB411)</f>
        <v/>
      </c>
      <c r="AD410" s="82" t="n"/>
      <c r="AE410" s="82" t="n"/>
      <c r="AF410" s="82" t="n"/>
      <c r="AG410" s="82" t="n"/>
      <c r="AH410" s="82" t="inlineStr">
        <is>
          <t>RESIDUOS SOLIDOS</t>
        </is>
      </c>
      <c r="AI410" s="82" t="inlineStr">
        <is>
          <t>Disposición inadecuada de residuos sólidos en horas, dias y lugares no autorizados</t>
        </is>
      </c>
      <c r="AJ410" s="96" t="inlineStr">
        <is>
          <t>La Paz</t>
        </is>
      </c>
      <c r="AK410" s="201">
        <f>VLOOKUP(AJ411,Hoja5!$H$1:$I$46,2,FALSE)</f>
        <v/>
      </c>
      <c r="AL410" s="92" t="n">
        <v>46139</v>
      </c>
      <c r="AM410" s="92" t="n"/>
      <c r="AN410" s="101">
        <f>+AM411-AL411</f>
        <v/>
      </c>
      <c r="AO410" s="100" t="n"/>
      <c r="AP410" s="101" t="n"/>
      <c r="AQ410" s="101" t="n"/>
      <c r="AR410" s="227" t="n"/>
      <c r="AS410" s="119" t="n"/>
      <c r="AT410" s="124" t="inlineStr">
        <is>
          <t>Visitas patrulleros</t>
        </is>
      </c>
      <c r="AU410" s="101" t="inlineStr">
        <is>
          <t>Olver Puerta Garcia</t>
        </is>
      </c>
      <c r="AV410" s="82" t="n"/>
      <c r="AW410" s="102">
        <f>IF(OR(AND(TODAY()-AL411&lt;10,AV411="PQRS"),AND(TODAY()-AO411&lt;90,AV411="Persuasivo")),1,IF(AND(10&lt;=TODAY()-AL411,TODAY()-AL411&lt;15,AV411="PQRS"),2,IF(OR(AND(15&lt;=TODAY()-AL411,AV411="PQRS"),AND(90&lt;=TODAY()-AO411,AV411="Persuasivo")),3,"")))</f>
        <v/>
      </c>
      <c r="AX410" s="96" t="n"/>
      <c r="AY410" s="239">
        <f>IF(AU411=BA411,AY411,AY411&amp;" → "&amp;TEXT(AZ411,"dd/mm/aaaa")&amp;".- "&amp;AU411)</f>
        <v/>
      </c>
      <c r="AZ410" s="237">
        <f>IF(AU411=BA411,AZ411,NOW())</f>
        <v/>
      </c>
      <c r="BA410" s="242">
        <f>IF(AU411=BA411,BA411,AU411)</f>
        <v/>
      </c>
      <c r="BB410" s="245">
        <f>IF(AT411=BD411,BB411,BB411&amp;" → "&amp;TEXT(BC411,"dd/mm/aaaa")&amp;".- "&amp;AT411)</f>
        <v/>
      </c>
      <c r="BC410" s="247">
        <f>IF(AX411=BD411,BC411,NOW())</f>
        <v/>
      </c>
      <c r="BD410" s="246">
        <f>IF(AT411=BD411,BD411,AT411)</f>
        <v/>
      </c>
      <c r="BE410" s="116" t="n"/>
    </row>
    <row r="411" customFormat="1" s="9">
      <c r="A411" s="82" t="inlineStr">
        <is>
          <t>0411-2026</t>
        </is>
      </c>
      <c r="B411" s="153" t="n">
        <v>27181</v>
      </c>
      <c r="C411" s="124" t="inlineStr">
        <is>
          <t xml:space="preserve">Yinet Betancourth </t>
        </is>
      </c>
      <c r="D411" s="82" t="inlineStr">
        <is>
          <t>TR</t>
        </is>
      </c>
      <c r="E411" s="82" t="n">
        <v>34</v>
      </c>
      <c r="F411" s="82" t="inlineStr">
        <is>
          <t>C</t>
        </is>
      </c>
      <c r="G411" s="82" t="inlineStr">
        <is>
          <t>SUR</t>
        </is>
      </c>
      <c r="H411" s="82" t="n">
        <v>39</v>
      </c>
      <c r="I411" s="82" t="n"/>
      <c r="J411" s="82" t="n"/>
      <c r="K411" s="82" t="n">
        <v>38</v>
      </c>
      <c r="L411" s="82" t="inlineStr">
        <is>
          <t>Int 401</t>
        </is>
      </c>
      <c r="M411" s="82" t="n"/>
      <c r="N411" s="76">
        <f>CONCATENATE(D412," ",E412," ",F412," ",G412," ",H412," ",I412, " ",J412, " ",K412," ",L412," ",M412)</f>
        <v/>
      </c>
      <c r="O411" s="82" t="n">
        <v>28815490</v>
      </c>
      <c r="P411" s="82" t="n">
        <v>3116387808</v>
      </c>
      <c r="Q411" s="82" t="n"/>
      <c r="R411" s="82" t="inlineStr">
        <is>
          <t>Los Perritos del Mono</t>
        </is>
      </c>
      <c r="S411" s="82" t="n"/>
      <c r="T411" s="82" t="n"/>
      <c r="U411" s="82" t="n"/>
      <c r="V411" s="82" t="n"/>
      <c r="W411" s="82" t="n"/>
      <c r="X411" s="82" t="n"/>
      <c r="Y411" s="82" t="n"/>
      <c r="Z411" s="82" t="n"/>
      <c r="AA411" s="127" t="n"/>
      <c r="AB411" s="127" t="n"/>
      <c r="AC411" s="76">
        <f>CONCATENATE(S412," ",T412,U412," ",V412," ",W412," ",X412," ",Y412," ",Z412," ",AA412," ",AB412)</f>
        <v/>
      </c>
      <c r="AD411" s="82" t="n"/>
      <c r="AE411" s="82" t="n"/>
      <c r="AF411" s="82" t="n"/>
      <c r="AG411" s="82" t="n"/>
      <c r="AH411" s="82" t="inlineStr">
        <is>
          <t>RESIDUOS SOLIDOS</t>
        </is>
      </c>
      <c r="AI411" s="82" t="inlineStr">
        <is>
          <t>Disposición inadecuada de residuos sólidos en horas, dias y lugares no autorizados</t>
        </is>
      </c>
      <c r="AJ411" s="96" t="inlineStr">
        <is>
          <t>Obrero</t>
        </is>
      </c>
      <c r="AK411" s="201">
        <f>VLOOKUP(AJ412,Hoja5!$H$1:$I$46,2,FALSE)</f>
        <v/>
      </c>
      <c r="AL411" s="92" t="n">
        <v>46139</v>
      </c>
      <c r="AM411" s="92" t="n">
        <v>46147</v>
      </c>
      <c r="AN411" s="101">
        <f>+AM412-AL412</f>
        <v/>
      </c>
      <c r="AO411" s="92" t="n">
        <v>46155</v>
      </c>
      <c r="AP411" s="101" t="inlineStr">
        <is>
          <t>Verificación</t>
        </is>
      </c>
      <c r="AQ411" s="101" t="inlineStr">
        <is>
          <t>Yudi Betancur Rios</t>
        </is>
      </c>
      <c r="AR411" s="227" t="n"/>
      <c r="AS411" s="119" t="n"/>
      <c r="AT411" s="124" t="inlineStr">
        <is>
          <t>Auto de archivo</t>
        </is>
      </c>
      <c r="AU411" s="101" t="inlineStr">
        <is>
          <t>Juan Carlos Sánchez Vargas</t>
        </is>
      </c>
      <c r="AV411" s="82" t="n"/>
      <c r="AW411" s="102">
        <f>IF(OR(AND(TODAY()-AL412&lt;10,AV412="PQRS"),AND(TODAY()-AO412&lt;90,AV412="Persuasivo")),1,IF(AND(10&lt;=TODAY()-AL412,TODAY()-AL412&lt;15,AV412="PQRS"),2,IF(OR(AND(15&lt;=TODAY()-AL412,AV412="PQRS"),AND(90&lt;=TODAY()-AO412,AV412="Persuasivo")),3,"")))</f>
        <v/>
      </c>
      <c r="AX411" s="96" t="n"/>
      <c r="AY411" s="239">
        <f>IF(AU412=BA412,AY412,AY412&amp;" → "&amp;TEXT(AZ412,"dd/mm/aaaa")&amp;".- "&amp;AU412)</f>
        <v/>
      </c>
      <c r="AZ411" s="237">
        <f>IF(AU412=BA412,AZ412,NOW())</f>
        <v/>
      </c>
      <c r="BA411" s="242">
        <f>IF(AU412=BA412,BA412,AU412)</f>
        <v/>
      </c>
      <c r="BB411" s="245">
        <f>IF(AT412=BD412,BB412,BB412&amp;" → "&amp;TEXT(BC412,"dd/mm/aaaa")&amp;".- "&amp;AT412)</f>
        <v/>
      </c>
      <c r="BC411" s="247">
        <f>IF(AX412=BD412,BC412,NOW())</f>
        <v/>
      </c>
      <c r="BD411" s="246">
        <f>IF(AT412=BD412,BD412,AT412)</f>
        <v/>
      </c>
      <c r="BE411" s="116" t="n"/>
    </row>
    <row r="412" customFormat="1" s="9">
      <c r="A412" s="82" t="inlineStr">
        <is>
          <t>0412-2026</t>
        </is>
      </c>
      <c r="B412" s="99" t="n">
        <v>27879</v>
      </c>
      <c r="C412" s="124" t="inlineStr">
        <is>
          <t>Anonimo</t>
        </is>
      </c>
      <c r="D412" s="82" t="n"/>
      <c r="E412" s="82" t="n"/>
      <c r="F412" s="82" t="n"/>
      <c r="G412" s="82" t="n"/>
      <c r="H412" s="82" t="n"/>
      <c r="I412" s="82" t="n"/>
      <c r="J412" s="82" t="n"/>
      <c r="K412" s="82" t="n"/>
      <c r="L412" s="82" t="n"/>
      <c r="M412" s="82" t="n"/>
      <c r="N412" s="76">
        <f>CONCATENATE(D413," ",E413," ",F413," ",G413," ",H413," ",I413, " ",J413, " ",K413," ",L413," ",M413)</f>
        <v/>
      </c>
      <c r="O412" s="82" t="n"/>
      <c r="P412" s="82" t="n"/>
      <c r="Q412" s="82" t="n"/>
      <c r="R412" s="82" t="inlineStr">
        <is>
          <t xml:space="preserve">Por Determinar </t>
        </is>
      </c>
      <c r="S412" s="126" t="inlineStr">
        <is>
          <t>TR</t>
        </is>
      </c>
      <c r="T412" s="127" t="n">
        <v>34</v>
      </c>
      <c r="U412" s="127" t="inlineStr">
        <is>
          <t>C</t>
        </is>
      </c>
      <c r="V412" s="127" t="inlineStr">
        <is>
          <t>SUR</t>
        </is>
      </c>
      <c r="W412" s="127" t="n">
        <v>32</v>
      </c>
      <c r="X412" s="127" t="inlineStr">
        <is>
          <t>B</t>
        </is>
      </c>
      <c r="Y412" s="127" t="n"/>
      <c r="Z412" s="127" t="n">
        <v>10</v>
      </c>
      <c r="AA412" s="127" t="inlineStr">
        <is>
          <t>piso 2</t>
        </is>
      </c>
      <c r="AB412" s="127" t="n"/>
      <c r="AC412" s="76">
        <f>CONCATENATE(S413," ",T413,U413," ",V413," ",W413," ",X413," ",Y413," ",Z413," ",AA413," ",AB413)</f>
        <v/>
      </c>
      <c r="AD412" s="82" t="n"/>
      <c r="AE412" s="82" t="n"/>
      <c r="AF412" s="82" t="n"/>
      <c r="AG412" s="82" t="n"/>
      <c r="AH412" s="82" t="inlineStr">
        <is>
          <t>RESIDUOS SOLIDOS</t>
        </is>
      </c>
      <c r="AI412" s="82" t="inlineStr">
        <is>
          <t>Disposición inadecuada de residuos sólidos en horas, dias y lugares no autorizados</t>
        </is>
      </c>
      <c r="AJ412" s="96" t="inlineStr">
        <is>
          <t>Obrero</t>
        </is>
      </c>
      <c r="AK412" s="201">
        <f>VLOOKUP(AJ413,Hoja5!$H$1:$I$46,2,FALSE)</f>
        <v/>
      </c>
      <c r="AL412" s="92" t="n">
        <v>46141</v>
      </c>
      <c r="AM412" s="92" t="n">
        <v>46147</v>
      </c>
      <c r="AN412" s="101">
        <f>+AM413-AL413</f>
        <v/>
      </c>
      <c r="AO412" s="92" t="n">
        <v>46168</v>
      </c>
      <c r="AP412" s="101" t="inlineStr">
        <is>
          <t>Verificación</t>
        </is>
      </c>
      <c r="AQ412" s="101" t="inlineStr">
        <is>
          <t>Yudi Betancur Rios</t>
        </is>
      </c>
      <c r="AR412" s="227" t="n"/>
      <c r="AS412" s="119" t="n"/>
      <c r="AT412" s="124" t="inlineStr">
        <is>
          <t>Auto de archivo</t>
        </is>
      </c>
      <c r="AU412" s="101" t="inlineStr">
        <is>
          <t>Juan Carlos Sánchez Vargas</t>
        </is>
      </c>
      <c r="AV412" s="82" t="n"/>
      <c r="AW412" s="102">
        <f>IF(OR(AND(TODAY()-AL413&lt;10,AV413="PQRS"),AND(TODAY()-AO413&lt;90,AV413="Persuasivo")),1,IF(AND(10&lt;=TODAY()-AL413,TODAY()-AL413&lt;15,AV413="PQRS"),2,IF(OR(AND(15&lt;=TODAY()-AL413,AV413="PQRS"),AND(90&lt;=TODAY()-AO413,AV413="Persuasivo")),3,"")))</f>
        <v/>
      </c>
      <c r="AX412" s="96" t="n"/>
      <c r="AY412" s="239">
        <f>IF(AU413=BA413,AY413,AY413&amp;" → "&amp;TEXT(AZ413,"dd/mm/aaaa")&amp;".- "&amp;AU413)</f>
        <v/>
      </c>
      <c r="AZ412" s="237">
        <f>IF(AU413=BA413,AZ413,NOW())</f>
        <v/>
      </c>
      <c r="BA412" s="242">
        <f>IF(AU413=BA413,BA413,AU413)</f>
        <v/>
      </c>
      <c r="BB412" s="245">
        <f>IF(AT413=BD413,BB413,BB413&amp;" → "&amp;TEXT(BC413,"dd/mm/aaaa")&amp;".- "&amp;AT413)</f>
        <v/>
      </c>
      <c r="BC412" s="247">
        <f>IF(AX413=BD413,BC413,NOW())</f>
        <v/>
      </c>
      <c r="BD412" s="246">
        <f>IF(AT413=BD413,BD413,AT413)</f>
        <v/>
      </c>
      <c r="BE412" s="116" t="n"/>
    </row>
    <row r="413" customFormat="1" s="9">
      <c r="A413" s="82" t="inlineStr">
        <is>
          <t>0413-2026</t>
        </is>
      </c>
      <c r="B413" s="99" t="n">
        <v>22564</v>
      </c>
      <c r="C413" s="124" t="inlineStr">
        <is>
          <t xml:space="preserve">Luisa Fernanda Arango </t>
        </is>
      </c>
      <c r="D413" s="82" t="n"/>
      <c r="E413" s="82" t="n"/>
      <c r="F413" s="82" t="n"/>
      <c r="G413" s="82" t="n"/>
      <c r="H413" s="82" t="n"/>
      <c r="I413" s="82" t="n"/>
      <c r="J413" s="82" t="n"/>
      <c r="K413" s="82" t="n"/>
      <c r="L413" s="82" t="n"/>
      <c r="M413" s="82" t="n"/>
      <c r="N413" s="76">
        <f>CONCATENATE(D414," ",E414," ",F414," ",G414," ",H414," ",I414, " ",J414, " ",K414," ",L414," ",M414)</f>
        <v/>
      </c>
      <c r="O413" s="82" t="n"/>
      <c r="P413" s="82" t="n"/>
      <c r="Q413" s="82" t="n"/>
      <c r="R413" s="82" t="inlineStr">
        <is>
          <t xml:space="preserve">Rosalba de ospina </t>
        </is>
      </c>
      <c r="S413" s="82" t="inlineStr">
        <is>
          <t>KR</t>
        </is>
      </c>
      <c r="T413" s="82" t="n">
        <v>46</v>
      </c>
      <c r="U413" s="82" t="inlineStr">
        <is>
          <t>B</t>
        </is>
      </c>
      <c r="V413" s="82" t="n"/>
      <c r="W413" s="82" t="n">
        <v>46</v>
      </c>
      <c r="X413" s="82" t="n"/>
      <c r="Y413" s="82" t="inlineStr">
        <is>
          <t>SUR</t>
        </is>
      </c>
      <c r="Z413" s="82" t="n">
        <v>5</v>
      </c>
      <c r="AA413" s="127" t="n"/>
      <c r="AB413" s="127" t="n"/>
      <c r="AC413" s="76">
        <f>CONCATENATE(S414," ",T414,U414," ",V414," ",W414," ",X414," ",Y414," ",Z414," ",AA414," ",AB414)</f>
        <v/>
      </c>
      <c r="AD413" s="82" t="n"/>
      <c r="AE413" s="82" t="n"/>
      <c r="AF413" s="82" t="n"/>
      <c r="AG413" s="82" t="n"/>
      <c r="AH413" s="82" t="inlineStr">
        <is>
          <t>FLORA</t>
        </is>
      </c>
      <c r="AI413" s="82" t="inlineStr">
        <is>
          <t>Afectación al ornato</t>
        </is>
      </c>
      <c r="AJ413" s="96" t="inlineStr">
        <is>
          <t>Primavera</t>
        </is>
      </c>
      <c r="AK413" s="201">
        <f>VLOOKUP(AJ414,Hoja5!$H$1:$I$46,2,FALSE)</f>
        <v/>
      </c>
      <c r="AL413" s="92" t="n">
        <v>46121</v>
      </c>
      <c r="AM413" s="92" t="n">
        <v>46123</v>
      </c>
      <c r="AN413" s="101">
        <f>+AM414-AL414</f>
        <v/>
      </c>
      <c r="AO413" s="92" t="n">
        <v>46128</v>
      </c>
      <c r="AP413" s="101" t="inlineStr">
        <is>
          <t>Verificación</t>
        </is>
      </c>
      <c r="AQ413" s="101" t="inlineStr">
        <is>
          <t>Juan Fernando Florez Lema</t>
        </is>
      </c>
      <c r="AR413" s="227" t="n"/>
      <c r="AS413" s="119" t="inlineStr">
        <is>
          <t>Alexandra Uribe Alzate</t>
        </is>
      </c>
      <c r="AT413" s="124" t="inlineStr">
        <is>
          <t xml:space="preserve">Auto de inicio </t>
        </is>
      </c>
      <c r="AU413" s="101" t="inlineStr">
        <is>
          <t>Alexandra Uribe Alzate</t>
        </is>
      </c>
      <c r="AV413" s="82" t="n"/>
      <c r="AW413" s="102">
        <f>IF(OR(AND(TODAY()-AL414&lt;10,AV414="PQRS"),AND(TODAY()-AO414&lt;90,AV414="Persuasivo")),1,IF(AND(10&lt;=TODAY()-AL414,TODAY()-AL414&lt;15,AV414="PQRS"),2,IF(OR(AND(15&lt;=TODAY()-AL414,AV414="PQRS"),AND(90&lt;=TODAY()-AO414,AV414="Persuasivo")),3,"")))</f>
        <v/>
      </c>
      <c r="AX413" s="96" t="n"/>
      <c r="AY413" s="239">
        <f>IF(AU414=BA414,AY414,AY414&amp;" → "&amp;TEXT(AZ414,"dd/mm/aaaa")&amp;".- "&amp;AU414)</f>
        <v/>
      </c>
      <c r="AZ413" s="237">
        <f>IF(AU414=BA414,AZ414,NOW())</f>
        <v/>
      </c>
      <c r="BA413" s="242">
        <f>IF(AU414=BA414,BA414,AU414)</f>
        <v/>
      </c>
      <c r="BB413" s="245">
        <f>IF(AT414=BD414,BB414,BB414&amp;" → "&amp;TEXT(BC414,"dd/mm/aaaa")&amp;".- "&amp;AT414)</f>
        <v/>
      </c>
      <c r="BC413" s="247">
        <f>IF(AX414=BD414,BC414,NOW())</f>
        <v/>
      </c>
      <c r="BD413" s="246">
        <f>IF(AT414=BD414,BD414,AT414)</f>
        <v/>
      </c>
      <c r="BE413" s="116" t="n"/>
    </row>
    <row r="414" customFormat="1" s="9">
      <c r="A414" s="82" t="inlineStr">
        <is>
          <t>0414-2026</t>
        </is>
      </c>
      <c r="B414" s="99" t="inlineStr">
        <is>
          <t>0027507 - 0006588</t>
        </is>
      </c>
      <c r="C414" s="124" t="inlineStr">
        <is>
          <t xml:space="preserve">Enviaseo-Maria nelfi Ramirez </t>
        </is>
      </c>
      <c r="D414" s="82" t="n"/>
      <c r="E414" s="82" t="n"/>
      <c r="F414" s="82" t="n"/>
      <c r="G414" s="82" t="n"/>
      <c r="H414" s="82" t="n"/>
      <c r="I414" s="82" t="n"/>
      <c r="J414" s="82" t="n"/>
      <c r="K414" s="82" t="n"/>
      <c r="L414" s="82" t="n"/>
      <c r="M414" s="82" t="n"/>
      <c r="N414" s="76" t="n"/>
      <c r="O414" s="82" t="n">
        <v>42881198</v>
      </c>
      <c r="P414" s="82" t="n">
        <v>3104554401</v>
      </c>
      <c r="Q414" s="82" t="n"/>
      <c r="R414" s="82" t="inlineStr">
        <is>
          <t xml:space="preserve">Por Determinar </t>
        </is>
      </c>
      <c r="S414" s="126" t="n"/>
      <c r="T414" s="127" t="n"/>
      <c r="U414" s="127" t="n"/>
      <c r="V414" s="127" t="n"/>
      <c r="W414" s="127" t="n"/>
      <c r="X414" s="127" t="n"/>
      <c r="Y414" s="127" t="n"/>
      <c r="Z414" s="127" t="n"/>
      <c r="AA414" s="127" t="n"/>
      <c r="AB414" s="127" t="n"/>
      <c r="AC414" s="76">
        <f>CONCATENATE(S415," ",T415,U415," ",V415," ",W415," ",X415," ",Y415," ",Z415," ",AA415," ",AB415)</f>
        <v/>
      </c>
      <c r="AD414" s="82" t="n"/>
      <c r="AE414" s="82" t="n"/>
      <c r="AF414" s="82" t="n"/>
      <c r="AG414" s="82" t="n"/>
      <c r="AH414" s="82" t="inlineStr">
        <is>
          <t>RESIDUOS SOLIDOS</t>
        </is>
      </c>
      <c r="AI414" s="82" t="inlineStr">
        <is>
          <t>Disposición inadecuada de residuos sólidos en horas, dias y lugares no autorizados</t>
        </is>
      </c>
      <c r="AJ414" s="96" t="inlineStr">
        <is>
          <t>El Dorado</t>
        </is>
      </c>
      <c r="AK414" s="201">
        <f>VLOOKUP(AJ415,Hoja5!$H$1:$I$46,2,FALSE)</f>
        <v/>
      </c>
      <c r="AL414" s="92" t="n">
        <v>46140</v>
      </c>
      <c r="AM414" s="92" t="n">
        <v>46147</v>
      </c>
      <c r="AN414" s="101">
        <f>+AM415-AL415</f>
        <v/>
      </c>
      <c r="AO414" s="92" t="n">
        <v>46163</v>
      </c>
      <c r="AP414" s="124" t="inlineStr">
        <is>
          <t>Auto de archivo</t>
        </is>
      </c>
      <c r="AQ414" s="94" t="inlineStr">
        <is>
          <t>Juan Carlos Sánchez Vargas</t>
        </is>
      </c>
      <c r="AR414" s="227" t="n"/>
      <c r="AS414" s="119" t="n"/>
      <c r="AT414" s="124" t="inlineStr">
        <is>
          <t>Archivado</t>
        </is>
      </c>
      <c r="AU414" s="94" t="inlineStr">
        <is>
          <t>Juan Carlos Sánchez Vargas</t>
        </is>
      </c>
      <c r="AV414" s="82" t="n"/>
      <c r="AW414" s="102">
        <f>IF(OR(AND(TODAY()-AL415&lt;10,AV415="PQRS"),AND(TODAY()-AO415&lt;90,AV415="Persuasivo")),1,IF(AND(10&lt;=TODAY()-AL415,TODAY()-AL415&lt;15,AV415="PQRS"),2,IF(OR(AND(15&lt;=TODAY()-AL415,AV415="PQRS"),AND(90&lt;=TODAY()-AO415,AV415="Persuasivo")),3,"")))</f>
        <v/>
      </c>
      <c r="AX414" s="96" t="n"/>
      <c r="AY414" s="239">
        <f>IF(AU415=BA415,AY415,AY415&amp;" → "&amp;TEXT(AZ415,"dd/mm/aaaa")&amp;".- "&amp;AU415)</f>
        <v/>
      </c>
      <c r="AZ414" s="237">
        <f>IF(AU415=BA415,AZ415,NOW())</f>
        <v/>
      </c>
      <c r="BA414" s="242">
        <f>IF(AU415=BA415,BA415,AU415)</f>
        <v/>
      </c>
      <c r="BB414" s="245">
        <f>IF(AT415=BD415,BB415,BB415&amp;" → "&amp;TEXT(BC415,"dd/mm/aaaa")&amp;".- "&amp;AT415)</f>
        <v/>
      </c>
      <c r="BC414" s="247">
        <f>IF(AX415=BD415,BC415,NOW())</f>
        <v/>
      </c>
      <c r="BD414" s="246">
        <f>IF(AT415=BD415,BD415,AT415)</f>
        <v/>
      </c>
      <c r="BE414" s="116" t="n"/>
    </row>
    <row r="415" customFormat="1" s="9">
      <c r="A415" s="82" t="inlineStr">
        <is>
          <t>0415-2026</t>
        </is>
      </c>
      <c r="B415" s="99" t="n">
        <v>13032</v>
      </c>
      <c r="C415" s="124" t="inlineStr">
        <is>
          <t>Luz Orfilia Pulgarin Rojas comercializadora Construalto</t>
        </is>
      </c>
      <c r="D415" s="82" t="inlineStr">
        <is>
          <t>KR</t>
        </is>
      </c>
      <c r="E415" s="82" t="n">
        <v>7</v>
      </c>
      <c r="F415" s="82" t="inlineStr">
        <is>
          <t>A</t>
        </is>
      </c>
      <c r="G415" s="82" t="n"/>
      <c r="H415" s="82" t="n">
        <v>24</v>
      </c>
      <c r="I415" s="82" t="inlineStr">
        <is>
          <t>A</t>
        </is>
      </c>
      <c r="J415" s="82" t="inlineStr">
        <is>
          <t>SUR</t>
        </is>
      </c>
      <c r="K415" s="82" t="n">
        <v>199</v>
      </c>
      <c r="L415" s="82" t="n"/>
      <c r="M415" s="82" t="n"/>
      <c r="N415" s="76">
        <f>CONCATENATE(D416," ",E416," ",F416," ",G416," ",H416," ",I416, " ",J416, " ",K416," ",L416," ",M416)</f>
        <v/>
      </c>
      <c r="O415" s="82" t="n"/>
      <c r="P415" s="82" t="n">
        <v>3137216492</v>
      </c>
      <c r="Q415" s="174" t="inlineStr">
        <is>
          <t>administracion@construalto.com</t>
        </is>
      </c>
      <c r="R415" s="82" t="n"/>
      <c r="S415" s="126" t="n"/>
      <c r="T415" s="127" t="n"/>
      <c r="U415" s="127" t="n"/>
      <c r="V415" s="127" t="n"/>
      <c r="W415" s="127" t="n"/>
      <c r="X415" s="127" t="n"/>
      <c r="Y415" s="127" t="n"/>
      <c r="Z415" s="127" t="n"/>
      <c r="AA415" s="127" t="n"/>
      <c r="AB415" s="127" t="n"/>
      <c r="AC415" s="76">
        <f>CONCATENATE(S416," ",T416,U416," ",V416," ",W416," ",X416," ",Y416," ",Z416," ",AA416," ",AB416)</f>
        <v/>
      </c>
      <c r="AD415" s="82" t="n"/>
      <c r="AE415" s="82" t="n"/>
      <c r="AF415" s="82" t="n"/>
      <c r="AG415" s="82" t="n"/>
      <c r="AH415" s="82" t="inlineStr">
        <is>
          <t>SUELO</t>
        </is>
      </c>
      <c r="AI415" s="82" t="inlineStr">
        <is>
          <t xml:space="preserve">Afectación a suelos de protección </t>
        </is>
      </c>
      <c r="AJ415" s="96" t="inlineStr">
        <is>
          <t>Las Palmas</t>
        </is>
      </c>
      <c r="AK415" s="201">
        <f>VLOOKUP(AJ416,Hoja5!$H$1:$I$46,2,FALSE)</f>
        <v/>
      </c>
      <c r="AL415" s="92" t="n">
        <v>46139</v>
      </c>
      <c r="AM415" s="92" t="n"/>
      <c r="AN415" s="101">
        <f>+AM416-AL416</f>
        <v/>
      </c>
      <c r="AO415" s="100" t="n"/>
      <c r="AP415" s="101" t="n"/>
      <c r="AQ415" s="101" t="n"/>
      <c r="AR415" s="227" t="n"/>
      <c r="AS415" s="119" t="n"/>
      <c r="AT415" s="124" t="inlineStr">
        <is>
          <t>Visitas técnicos</t>
        </is>
      </c>
      <c r="AU415" s="94" t="inlineStr">
        <is>
          <t>Adriana Florez Buriticá</t>
        </is>
      </c>
      <c r="AV415" s="82" t="n"/>
      <c r="AW415" s="102">
        <f>IF(OR(AND(TODAY()-AL416&lt;10,AV416="PQRS"),AND(TODAY()-AO416&lt;90,AV416="Persuasivo")),1,IF(AND(10&lt;=TODAY()-AL416,TODAY()-AL416&lt;15,AV416="PQRS"),2,IF(OR(AND(15&lt;=TODAY()-AL416,AV416="PQRS"),AND(90&lt;=TODAY()-AO416,AV416="Persuasivo")),3,"")))</f>
        <v/>
      </c>
      <c r="AX415" s="96" t="n"/>
      <c r="AY415" s="239">
        <f>IF(AU416=BA416,AY416,AY416&amp;" → "&amp;TEXT(AZ416,"dd/mm/aaaa")&amp;".- "&amp;AU416)</f>
        <v/>
      </c>
      <c r="AZ415" s="237">
        <f>IF(AU416=BA416,AZ416,NOW())</f>
        <v/>
      </c>
      <c r="BA415" s="242">
        <f>IF(AU416=BA416,BA416,AU416)</f>
        <v/>
      </c>
      <c r="BB415" s="245">
        <f>IF(AT416=BD416,BB416,BB416&amp;" → "&amp;TEXT(BC416,"dd/mm/aaaa")&amp;".- "&amp;AT416)</f>
        <v/>
      </c>
      <c r="BC415" s="247">
        <f>IF(AX416=BD416,BC416,NOW())</f>
        <v/>
      </c>
      <c r="BD415" s="246">
        <f>IF(AT416=BD416,BD416,AT416)</f>
        <v/>
      </c>
      <c r="BE415" s="116" t="n"/>
    </row>
    <row r="416" customFormat="1" s="9">
      <c r="A416" s="82" t="inlineStr">
        <is>
          <t>0416-2026</t>
        </is>
      </c>
      <c r="B416" s="99" t="n">
        <v>24193</v>
      </c>
      <c r="C416" s="124" t="inlineStr">
        <is>
          <t>Oficio</t>
        </is>
      </c>
      <c r="D416" s="82" t="n"/>
      <c r="E416" s="82" t="n"/>
      <c r="F416" s="82" t="n"/>
      <c r="G416" s="82" t="n"/>
      <c r="H416" s="82" t="n"/>
      <c r="I416" s="82" t="n"/>
      <c r="J416" s="82" t="n"/>
      <c r="K416" s="82" t="n"/>
      <c r="L416" s="82" t="n"/>
      <c r="M416" s="82" t="n"/>
      <c r="N416" s="76">
        <f>CONCATENATE(D417," ",E417," ",F417," ",G417," ",H417," ",I417, " ",J417, " ",K417," ",L417," ",M417)</f>
        <v/>
      </c>
      <c r="O416" s="82" t="n"/>
      <c r="P416" s="82" t="n"/>
      <c r="Q416" s="174" t="inlineStr">
        <is>
          <t>mailto:williamdej.velez@gmail.com</t>
        </is>
      </c>
      <c r="R416" s="82" t="inlineStr">
        <is>
          <t>Urbanización Luminares</t>
        </is>
      </c>
      <c r="S416" s="126" t="inlineStr">
        <is>
          <t>CL</t>
        </is>
      </c>
      <c r="T416" s="127" t="n">
        <v>48</v>
      </c>
      <c r="U416" s="127" t="inlineStr">
        <is>
          <t>C</t>
        </is>
      </c>
      <c r="V416" s="127" t="inlineStr">
        <is>
          <t>SUR</t>
        </is>
      </c>
      <c r="W416" s="127" t="n">
        <v>20</v>
      </c>
      <c r="X416" s="127" t="n"/>
      <c r="Y416" s="127" t="n"/>
      <c r="Z416" s="127" t="n">
        <v>45</v>
      </c>
      <c r="AA416" s="127" t="n"/>
      <c r="AB416" s="127" t="n"/>
      <c r="AC416" s="76">
        <f>CONCATENATE(S417," ",T417,U417," ",V417," ",W417," ",X417," ",Y417," ",Z417," ",AA417," ",AB417)</f>
        <v/>
      </c>
      <c r="AD416" s="82" t="n"/>
      <c r="AE416" s="82" t="n"/>
      <c r="AF416" s="82" t="n"/>
      <c r="AG416" s="82" t="n"/>
      <c r="AH416" s="82" t="inlineStr">
        <is>
          <t>HÍDRICO</t>
        </is>
      </c>
      <c r="AI416" s="82" t="inlineStr">
        <is>
          <t>Descarga inadecuada de aguas residuales o sin cumplimiento de requisitos</t>
        </is>
      </c>
      <c r="AJ416" s="96" t="inlineStr">
        <is>
          <t>El Trianón</t>
        </is>
      </c>
      <c r="AK416" s="201">
        <f>VLOOKUP(AJ417,Hoja5!$H$1:$I$46,2,FALSE)</f>
        <v/>
      </c>
      <c r="AL416" s="92" t="n">
        <v>46128</v>
      </c>
      <c r="AM416" s="92" t="n">
        <v>46127</v>
      </c>
      <c r="AN416" s="101">
        <f>+AM417-AL417</f>
        <v/>
      </c>
      <c r="AO416" s="92" t="n">
        <v>46127</v>
      </c>
      <c r="AP416" s="82" t="inlineStr">
        <is>
          <t>Visitas patrulleros</t>
        </is>
      </c>
      <c r="AQ416" s="94" t="inlineStr">
        <is>
          <t>Laura Bautista Barroso</t>
        </is>
      </c>
      <c r="AR416" s="227" t="n"/>
      <c r="AS416" s="119" t="n"/>
      <c r="AT416" s="124" t="inlineStr">
        <is>
          <t>Verificación</t>
        </is>
      </c>
      <c r="AU416" s="101" t="inlineStr">
        <is>
          <t>Laura Bautista Barroso</t>
        </is>
      </c>
      <c r="AV416" s="82" t="n"/>
      <c r="AW416" s="102">
        <f>IF(OR(AND(TODAY()-AL417&lt;10,AV417="PQRS"),AND(TODAY()-AO417&lt;90,AV417="Persuasivo")),1,IF(AND(10&lt;=TODAY()-AL417,TODAY()-AL417&lt;15,AV417="PQRS"),2,IF(OR(AND(15&lt;=TODAY()-AL417,AV417="PQRS"),AND(90&lt;=TODAY()-AO417,AV417="Persuasivo")),3,"")))</f>
        <v/>
      </c>
      <c r="AX416" s="96" t="n"/>
      <c r="AY416" s="239">
        <f>IF(AU417=BA417,AY417,AY417&amp;" → "&amp;TEXT(AZ417,"dd/mm/aaaa")&amp;".- "&amp;AU417)</f>
        <v/>
      </c>
      <c r="AZ416" s="237">
        <f>IF(AU417=BA417,AZ417,NOW())</f>
        <v/>
      </c>
      <c r="BA416" s="242">
        <f>IF(AU417=BA417,BA417,AU417)</f>
        <v/>
      </c>
      <c r="BB416" s="245">
        <f>IF(AT417=BD417,BB417,BB417&amp;" → "&amp;TEXT(BC417,"dd/mm/aaaa")&amp;".- "&amp;AT417)</f>
        <v/>
      </c>
      <c r="BC416" s="247">
        <f>IF(AX417=BD417,BC417,NOW())</f>
        <v/>
      </c>
      <c r="BD416" s="246">
        <f>IF(AT417=BD417,BD417,AT417)</f>
        <v/>
      </c>
      <c r="BE416" s="116" t="n"/>
    </row>
    <row r="417" customFormat="1" s="9">
      <c r="A417" s="82" t="inlineStr">
        <is>
          <t>0417-2026</t>
        </is>
      </c>
      <c r="B417" s="99" t="inlineStr">
        <is>
          <t>17587-5540</t>
        </is>
      </c>
      <c r="C417" s="124" t="inlineStr">
        <is>
          <t>Urbanización Luminares</t>
        </is>
      </c>
      <c r="D417" s="82" t="n"/>
      <c r="E417" s="82" t="n"/>
      <c r="F417" s="82" t="n"/>
      <c r="G417" s="82" t="n"/>
      <c r="H417" s="82" t="n"/>
      <c r="I417" s="82" t="n"/>
      <c r="J417" s="82" t="n"/>
      <c r="K417" s="82" t="n"/>
      <c r="L417" s="82" t="n"/>
      <c r="M417" s="82" t="n"/>
      <c r="N417" s="76">
        <f>CONCATENATE(D418," ",E418," ",F418," ",G418," ",H418," ",I418, " ",J418, " ",K418," ",L418," ",M418)</f>
        <v/>
      </c>
      <c r="O417" s="82" t="n"/>
      <c r="P417" s="82" t="n"/>
      <c r="Q417" s="82" t="inlineStr">
        <is>
          <t>mailto:williamdej.velez@gmail.com</t>
        </is>
      </c>
      <c r="R417" s="82" t="inlineStr">
        <is>
          <t xml:space="preserve">Por Determinar </t>
        </is>
      </c>
      <c r="S417" s="126" t="inlineStr">
        <is>
          <t>CL</t>
        </is>
      </c>
      <c r="T417" s="127" t="n">
        <v>48</v>
      </c>
      <c r="U417" s="127" t="inlineStr">
        <is>
          <t>C</t>
        </is>
      </c>
      <c r="V417" s="127" t="inlineStr">
        <is>
          <t>SUR</t>
        </is>
      </c>
      <c r="W417" s="127" t="n">
        <v>20</v>
      </c>
      <c r="X417" s="127" t="n"/>
      <c r="Y417" s="127" t="n"/>
      <c r="Z417" s="127" t="n">
        <v>45</v>
      </c>
      <c r="AA417" s="127" t="n"/>
      <c r="AB417" s="127" t="n"/>
      <c r="AC417" s="76">
        <f>CONCATENATE(S418," ",T418,U418," ",V418," ",W418," ",X418," ",Y418," ",Z418," ",AA418," ",AB418)</f>
        <v/>
      </c>
      <c r="AD417" s="82" t="n"/>
      <c r="AE417" s="82" t="n"/>
      <c r="AF417" s="82" t="n"/>
      <c r="AG417" s="82" t="n"/>
      <c r="AH417" s="82" t="inlineStr">
        <is>
          <t>LOTE-PREDIO</t>
        </is>
      </c>
      <c r="AI417" s="82" t="inlineStr">
        <is>
          <t>Tenencia inadecuada de lotes - falta de mantenimiento</t>
        </is>
      </c>
      <c r="AJ417" s="96" t="inlineStr">
        <is>
          <t>El Trianón</t>
        </is>
      </c>
      <c r="AK417" s="201">
        <f>VLOOKUP(AJ418,Hoja5!$H$1:$I$46,2,FALSE)</f>
        <v/>
      </c>
      <c r="AL417" s="92" t="n">
        <v>46094</v>
      </c>
      <c r="AM417" s="92" t="n">
        <v>46127</v>
      </c>
      <c r="AN417" s="101">
        <f>+AM418-AL418</f>
        <v/>
      </c>
      <c r="AO417" s="92" t="n">
        <v>46147</v>
      </c>
      <c r="AP417" s="82" t="inlineStr">
        <is>
          <t>Remisión</t>
        </is>
      </c>
      <c r="AQ417" s="94" t="inlineStr">
        <is>
          <t>Juan  Muñoz Guerra</t>
        </is>
      </c>
      <c r="AR417" s="227" t="n"/>
      <c r="AS417" s="119" t="n"/>
      <c r="AT417" s="124" t="inlineStr">
        <is>
          <t>Archivado</t>
        </is>
      </c>
      <c r="AU417" s="101" t="inlineStr">
        <is>
          <t>Jenifer Zapata Castro</t>
        </is>
      </c>
      <c r="AV417" s="82" t="n"/>
      <c r="AW417" s="102">
        <f>IF(OR(AND(TODAY()-AL418&lt;10,AV418="PQRS"),AND(TODAY()-AO418&lt;90,AV418="Persuasivo")),1,IF(AND(10&lt;=TODAY()-AL418,TODAY()-AL418&lt;15,AV418="PQRS"),2,IF(OR(AND(15&lt;=TODAY()-AL418,AV418="PQRS"),AND(90&lt;=TODAY()-AO418,AV418="Persuasivo")),3,"")))</f>
        <v/>
      </c>
      <c r="AX417" s="96" t="n"/>
      <c r="AY417" s="239">
        <f>IF(AU418=BA418,AY418,AY418&amp;" → "&amp;TEXT(AZ418,"dd/mm/aaaa")&amp;".- "&amp;AU418)</f>
        <v/>
      </c>
      <c r="AZ417" s="237">
        <f>IF(AU418=BA418,AZ418,NOW())</f>
        <v/>
      </c>
      <c r="BA417" s="242">
        <f>IF(AU418=BA418,BA418,AU418)</f>
        <v/>
      </c>
      <c r="BB417" s="245">
        <f>IF(AT418=BD418,BB418,BB418&amp;" → "&amp;TEXT(BC418,"dd/mm/aaaa")&amp;".- "&amp;AT418)</f>
        <v/>
      </c>
      <c r="BC417" s="247">
        <f>IF(AX418=BD418,BC418,NOW())</f>
        <v/>
      </c>
      <c r="BD417" s="246">
        <f>IF(AT418=BD418,BD418,AT418)</f>
        <v/>
      </c>
      <c r="BE417" s="116" t="n"/>
    </row>
    <row r="418" customFormat="1" s="9">
      <c r="A418" s="82" t="inlineStr">
        <is>
          <t>0418-2026</t>
        </is>
      </c>
      <c r="B418" s="99" t="n">
        <v>28844</v>
      </c>
      <c r="C418" s="124" t="inlineStr">
        <is>
          <t>Anonimo</t>
        </is>
      </c>
      <c r="D418" s="82" t="n"/>
      <c r="E418" s="106" t="n"/>
      <c r="F418" s="82" t="n"/>
      <c r="G418" s="82" t="n"/>
      <c r="H418" s="106" t="n"/>
      <c r="I418" s="82" t="n"/>
      <c r="J418" s="82" t="n"/>
      <c r="K418" s="106" t="n"/>
      <c r="L418" s="106" t="n"/>
      <c r="M418" s="106" t="n"/>
      <c r="N418" s="76">
        <f>CONCATENATE(D419," ",E419," ",F419," ",G419," ",H419," ",I419, " ",J419, " ",K419," ",L419," ",M419)</f>
        <v/>
      </c>
      <c r="O418" s="106" t="n"/>
      <c r="P418" s="106" t="n"/>
      <c r="Q418" s="106" t="n"/>
      <c r="R418" s="82" t="inlineStr">
        <is>
          <t xml:space="preserve">Por Determinar </t>
        </is>
      </c>
      <c r="S418" s="126" t="inlineStr">
        <is>
          <t>CL</t>
        </is>
      </c>
      <c r="T418" s="128" t="n">
        <v>40</v>
      </c>
      <c r="U418" s="127" t="n"/>
      <c r="V418" s="127" t="inlineStr">
        <is>
          <t>SUR</t>
        </is>
      </c>
      <c r="W418" s="128" t="n">
        <v>25</v>
      </c>
      <c r="X418" s="127" t="inlineStr">
        <is>
          <t>A</t>
        </is>
      </c>
      <c r="Y418" s="127" t="n"/>
      <c r="Z418" s="128" t="n">
        <v>62</v>
      </c>
      <c r="AA418" s="128" t="n"/>
      <c r="AB418" s="128" t="n"/>
      <c r="AC418" s="76">
        <f>CONCATENATE(S419," ",T419,U419," ",V419," ",W419," ",X419," ",Y419," ",Z419," ",AA419," ",AB419)</f>
        <v/>
      </c>
      <c r="AD418" s="106" t="n"/>
      <c r="AE418" s="106" t="n"/>
      <c r="AF418" s="106" t="n"/>
      <c r="AG418" s="106" t="n"/>
      <c r="AH418" s="82" t="inlineStr">
        <is>
          <t>RESIDUOS SOLIDOS</t>
        </is>
      </c>
      <c r="AI418" s="82" t="inlineStr">
        <is>
          <t>Disposición inadecuada de residuos sólidos en horas, dias y lugares no autorizados</t>
        </is>
      </c>
      <c r="AJ418" s="96" t="inlineStr">
        <is>
          <t>El Salado</t>
        </is>
      </c>
      <c r="AK418" s="201">
        <f>VLOOKUP(AJ419,Hoja5!$H$1:$I$46,2,FALSE)</f>
        <v/>
      </c>
      <c r="AL418" s="92" t="n">
        <v>46146</v>
      </c>
      <c r="AM418" s="92" t="n"/>
      <c r="AN418" s="101">
        <f>+AM419-AL419</f>
        <v/>
      </c>
      <c r="AO418" s="92" t="n"/>
      <c r="AP418" s="101" t="n"/>
      <c r="AQ418" s="101" t="n"/>
      <c r="AR418" s="227" t="n"/>
      <c r="AS418" s="119" t="n"/>
      <c r="AT418" s="124" t="inlineStr">
        <is>
          <t>Visitas patrulleros</t>
        </is>
      </c>
      <c r="AU418" s="101" t="inlineStr">
        <is>
          <t>Carlos Mario Gonzalez</t>
        </is>
      </c>
      <c r="AV418" s="82" t="n"/>
      <c r="AW418" s="102">
        <f>IF(OR(AND(TODAY()-AL419&lt;10,AV419="PQRS"),AND(TODAY()-AO419&lt;90,AV419="Persuasivo")),1,IF(AND(10&lt;=TODAY()-AL419,TODAY()-AL419&lt;15,AV419="PQRS"),2,IF(OR(AND(15&lt;=TODAY()-AL419,AV419="PQRS"),AND(90&lt;=TODAY()-AO419,AV419="Persuasivo")),3,"")))</f>
        <v/>
      </c>
      <c r="AX418" s="96" t="n"/>
      <c r="AY418" s="239">
        <f>IF(AU419=BA419,AY419,AY419&amp;" → "&amp;TEXT(AZ419,"dd/mm/aaaa")&amp;".- "&amp;AU419)</f>
        <v/>
      </c>
      <c r="AZ418" s="237">
        <f>IF(AU419=BA419,AZ419,NOW())</f>
        <v/>
      </c>
      <c r="BA418" s="242">
        <f>IF(AU419=BA419,BA419,AU419)</f>
        <v/>
      </c>
      <c r="BB418" s="245">
        <f>IF(AT419=BD419,BB419,BB419&amp;" → "&amp;TEXT(BC419,"dd/mm/aaaa")&amp;".- "&amp;AT419)</f>
        <v/>
      </c>
      <c r="BC418" s="247">
        <f>IF(AX419=BD419,BC419,NOW())</f>
        <v/>
      </c>
      <c r="BD418" s="246">
        <f>IF(AT419=BD419,BD419,AT419)</f>
        <v/>
      </c>
      <c r="BE418" s="116" t="n"/>
    </row>
    <row r="419" ht="14.25" customFormat="1" customHeight="1" s="9">
      <c r="A419" s="82" t="inlineStr">
        <is>
          <t>0419-2026</t>
        </is>
      </c>
      <c r="B419" s="99" t="n">
        <v>28845</v>
      </c>
      <c r="C419" s="124" t="inlineStr">
        <is>
          <t>Anonimo</t>
        </is>
      </c>
      <c r="D419" s="82" t="n"/>
      <c r="E419" s="82" t="n"/>
      <c r="F419" s="82" t="n"/>
      <c r="G419" s="82" t="n"/>
      <c r="H419" s="82" t="n"/>
      <c r="I419" s="82" t="n"/>
      <c r="J419" s="82" t="n"/>
      <c r="K419" s="82" t="n"/>
      <c r="L419" s="82" t="n"/>
      <c r="M419" s="82" t="n"/>
      <c r="N419" s="76">
        <f>CONCATENATE(D420," ",E420," ",F420," ",G420," ",H420," ",I420, " ",J420, " ",K420," ",L420," ",M420)</f>
        <v/>
      </c>
      <c r="O419" s="82" t="n"/>
      <c r="P419" s="82" t="n"/>
      <c r="Q419" s="82" t="n"/>
      <c r="R419" s="82" t="inlineStr">
        <is>
          <t xml:space="preserve">Construccion </t>
        </is>
      </c>
      <c r="S419" s="126" t="inlineStr">
        <is>
          <t>KR</t>
        </is>
      </c>
      <c r="T419" s="127" t="n">
        <v>47</v>
      </c>
      <c r="U419" s="127" t="n"/>
      <c r="V419" s="127" t="n"/>
      <c r="W419" s="127" t="n">
        <v>39</v>
      </c>
      <c r="X419" s="127" t="n"/>
      <c r="Y419" s="127" t="inlineStr">
        <is>
          <t>SUR</t>
        </is>
      </c>
      <c r="Z419" s="127" t="n">
        <v>74</v>
      </c>
      <c r="AA419" s="127" t="n"/>
      <c r="AB419" s="127" t="n"/>
      <c r="AC419" s="76">
        <f>CONCATENATE(S420," ",T420,U420," ",V420," ",W420," ",X420," ",Y420," ",Z420," ",AA420," ",AB420)</f>
        <v/>
      </c>
      <c r="AD419" s="82" t="n"/>
      <c r="AE419" s="82" t="n"/>
      <c r="AF419" s="82" t="n"/>
      <c r="AG419" s="82" t="n"/>
      <c r="AH419" s="82" t="inlineStr">
        <is>
          <t>RESIDUOS SOLIDOS</t>
        </is>
      </c>
      <c r="AI419" s="82" t="inlineStr">
        <is>
          <t>Disposición inadecuada de residuos sólidos en horas, dias y lugares no autorizados</t>
        </is>
      </c>
      <c r="AJ419" s="96" t="inlineStr">
        <is>
          <t>Alcalá</t>
        </is>
      </c>
      <c r="AK419" s="201">
        <f>VLOOKUP(AJ420,Hoja5!$H$1:$I$46,2,FALSE)</f>
        <v/>
      </c>
      <c r="AL419" s="92" t="n">
        <v>46146</v>
      </c>
      <c r="AM419" s="92" t="n"/>
      <c r="AN419" s="101">
        <f>+AM420-AL420</f>
        <v/>
      </c>
      <c r="AO419" s="100" t="n"/>
      <c r="AP419" s="101" t="n"/>
      <c r="AQ419" s="101" t="n"/>
      <c r="AR419" s="227" t="n"/>
      <c r="AS419" s="119" t="n"/>
      <c r="AT419" s="124" t="inlineStr">
        <is>
          <t>Visitas patrulleros</t>
        </is>
      </c>
      <c r="AU419" s="101" t="inlineStr">
        <is>
          <t>Laura Bautista Barroso</t>
        </is>
      </c>
      <c r="AV419" s="82" t="n"/>
      <c r="AW419" s="102">
        <f>IF(OR(AND(TODAY()-AL420&lt;10,AV420="PQRS"),AND(TODAY()-AO420&lt;90,AV420="Persuasivo")),1,IF(AND(10&lt;=TODAY()-AL420,TODAY()-AL420&lt;15,AV420="PQRS"),2,IF(OR(AND(15&lt;=TODAY()-AL420,AV420="PQRS"),AND(90&lt;=TODAY()-AO420,AV420="Persuasivo")),3,"")))</f>
        <v/>
      </c>
      <c r="AX419" s="96" t="n"/>
      <c r="AY419" s="239">
        <f>IF(AU420=BA420,AY420,AY420&amp;" → "&amp;TEXT(AZ420,"dd/mm/aaaa")&amp;".- "&amp;AU420)</f>
        <v/>
      </c>
      <c r="AZ419" s="237">
        <f>IF(AU420=BA420,AZ420,NOW())</f>
        <v/>
      </c>
      <c r="BA419" s="242">
        <f>IF(AU420=BA420,BA420,AU420)</f>
        <v/>
      </c>
      <c r="BB419" s="245">
        <f>IF(AT420=BD420,BB420,BB420&amp;" → "&amp;TEXT(BC420,"dd/mm/aaaa")&amp;".- "&amp;AT420)</f>
        <v/>
      </c>
      <c r="BC419" s="247">
        <f>IF(AX420=BD420,BC420,NOW())</f>
        <v/>
      </c>
      <c r="BD419" s="246">
        <f>IF(AT420=BD420,BD420,AT420)</f>
        <v/>
      </c>
      <c r="BE419" s="116" t="n"/>
    </row>
    <row r="420" customFormat="1" s="9">
      <c r="A420" s="82" t="inlineStr">
        <is>
          <t>0420-2026</t>
        </is>
      </c>
      <c r="B420" s="99" t="inlineStr">
        <is>
          <t>27877-29230-14774</t>
        </is>
      </c>
      <c r="C420" s="124" t="inlineStr">
        <is>
          <t xml:space="preserve">Comunidad </t>
        </is>
      </c>
      <c r="D420" s="76" t="n"/>
      <c r="E420" s="76" t="n"/>
      <c r="F420" s="76" t="n"/>
      <c r="G420" s="76" t="n"/>
      <c r="H420" s="76" t="n"/>
      <c r="I420" s="76" t="n"/>
      <c r="J420" s="76" t="n"/>
      <c r="K420" s="76" t="n"/>
      <c r="L420" s="76" t="n"/>
      <c r="M420" s="76" t="n"/>
      <c r="N420" s="76" t="n"/>
      <c r="O420" s="82" t="n"/>
      <c r="P420" s="82" t="n"/>
      <c r="Q420" s="82" t="n"/>
      <c r="R420" s="82" t="inlineStr">
        <is>
          <t xml:space="preserve">Proyecto Urbanistico Artesia </t>
        </is>
      </c>
      <c r="S420" s="82" t="inlineStr">
        <is>
          <t>KR</t>
        </is>
      </c>
      <c r="T420" s="82" t="n">
        <v>27</v>
      </c>
      <c r="U420" s="82" t="n"/>
      <c r="V420" s="82" t="n"/>
      <c r="W420" s="82" t="inlineStr">
        <is>
          <t>x 37</t>
        </is>
      </c>
      <c r="X420" s="82" t="n"/>
      <c r="Y420" s="82" t="inlineStr">
        <is>
          <t>SUR</t>
        </is>
      </c>
      <c r="Z420" s="82" t="n"/>
      <c r="AA420" s="82" t="n"/>
      <c r="AB420" s="82" t="n"/>
      <c r="AC420" s="76">
        <f>CONCATENATE(S421," ",T421,U421," ",V421," ",W421," ",X421," ",Y421," ",Z421," ",AA421," ",AB421)</f>
        <v/>
      </c>
      <c r="AD420" s="82" t="n"/>
      <c r="AE420" s="82" t="n"/>
      <c r="AF420" s="82" t="n"/>
      <c r="AG420" s="82" t="n"/>
      <c r="AH420" s="82" t="inlineStr">
        <is>
          <t>SUELO</t>
        </is>
      </c>
      <c r="AI420" s="82" t="inlineStr">
        <is>
          <t>Manejo inadecuado de aguas lluvias o escorrentia</t>
        </is>
      </c>
      <c r="AJ420" s="96" t="inlineStr">
        <is>
          <t>Loma de las Brujas</t>
        </is>
      </c>
      <c r="AK420" s="201">
        <f>VLOOKUP(AJ421,Hoja5!$H$1:$I$46,2,FALSE)</f>
        <v/>
      </c>
      <c r="AL420" s="92" t="n">
        <v>46141</v>
      </c>
      <c r="AM420" s="92" t="n">
        <v>46141</v>
      </c>
      <c r="AN420" s="101">
        <f>+AM421-AL421</f>
        <v/>
      </c>
      <c r="AO420" s="92" t="n">
        <v>46154</v>
      </c>
      <c r="AP420" s="101" t="inlineStr">
        <is>
          <t>Verificación</t>
        </is>
      </c>
      <c r="AQ420" s="101" t="inlineStr">
        <is>
          <t>Olver Puerta Garcia</t>
        </is>
      </c>
      <c r="AR420" s="227" t="n"/>
      <c r="AS420" s="119" t="n"/>
      <c r="AT420" s="124" t="inlineStr">
        <is>
          <t>Verificación</t>
        </is>
      </c>
      <c r="AU420" s="101" t="inlineStr">
        <is>
          <t>Olver Puerta Garcia</t>
        </is>
      </c>
      <c r="AV420" s="82" t="n"/>
      <c r="AW420" s="102">
        <f>IF(OR(AND(TODAY()-AL421&lt;10,AV421="PQRS"),AND(TODAY()-AO421&lt;90,AV421="Persuasivo")),1,IF(AND(10&lt;=TODAY()-AL421,TODAY()-AL421&lt;15,AV421="PQRS"),2,IF(OR(AND(15&lt;=TODAY()-AL421,AV421="PQRS"),AND(90&lt;=TODAY()-AO421,AV421="Persuasivo")),3,"")))</f>
        <v/>
      </c>
      <c r="AX420" s="96" t="n"/>
      <c r="AY420" s="239">
        <f>IF(AU421=BA421,AY421,AY421&amp;" → "&amp;TEXT(AZ421,"dd/mm/aaaa")&amp;".- "&amp;AU421)</f>
        <v/>
      </c>
      <c r="AZ420" s="237">
        <f>IF(AU421=BA421,AZ421,NOW())</f>
        <v/>
      </c>
      <c r="BA420" s="242">
        <f>IF(AU421=BA421,BA421,AU421)</f>
        <v/>
      </c>
      <c r="BB420" s="245">
        <f>IF(AT421=BD421,BB421,BB421&amp;" → "&amp;TEXT(BC421,"dd/mm/aaaa")&amp;".- "&amp;AT421)</f>
        <v/>
      </c>
      <c r="BC420" s="247">
        <f>IF(AX421=BD421,BC421,NOW())</f>
        <v/>
      </c>
      <c r="BD420" s="246">
        <f>IF(AT421=BD421,BD421,AT421)</f>
        <v/>
      </c>
      <c r="BE420" s="116" t="n"/>
    </row>
    <row r="421" customFormat="1" s="9">
      <c r="A421" s="82" t="inlineStr">
        <is>
          <t>0421-2026</t>
        </is>
      </c>
      <c r="B421" s="99" t="n">
        <v>28479</v>
      </c>
      <c r="C421" s="105" t="inlineStr">
        <is>
          <t xml:space="preserve">Comunidad </t>
        </is>
      </c>
      <c r="D421" s="82" t="n"/>
      <c r="E421" s="82" t="n"/>
      <c r="F421" s="82" t="n"/>
      <c r="G421" s="82" t="n"/>
      <c r="H421" s="82" t="n"/>
      <c r="I421" s="82" t="n"/>
      <c r="J421" s="82" t="n"/>
      <c r="K421" s="82" t="n"/>
      <c r="L421" s="82" t="n"/>
      <c r="M421" s="82" t="n"/>
      <c r="N421" s="76">
        <f>CONCATENATE(D422," ",E422," ",F422," ",G422," ",H422," ",I422, " ",J422, " ",K422," ",L422," ",M422)</f>
        <v/>
      </c>
      <c r="O421" s="82" t="n"/>
      <c r="P421" s="82" t="n"/>
      <c r="Q421" s="82" t="n"/>
      <c r="R421" s="82" t="inlineStr">
        <is>
          <t xml:space="preserve">Unidad Residencial epic </t>
        </is>
      </c>
      <c r="S421" s="126" t="inlineStr">
        <is>
          <t>KR</t>
        </is>
      </c>
      <c r="T421" s="127" t="n">
        <v>27</v>
      </c>
      <c r="U421" s="127" t="n"/>
      <c r="V421" s="127" t="n"/>
      <c r="W421" s="127" t="n">
        <v>37</v>
      </c>
      <c r="X421" s="127" t="n"/>
      <c r="Y421" s="127" t="inlineStr">
        <is>
          <t>SUR</t>
        </is>
      </c>
      <c r="Z421" s="127" t="n">
        <v>45</v>
      </c>
      <c r="AA421" s="127" t="n"/>
      <c r="AB421" s="127" t="n"/>
      <c r="AC421" s="76">
        <f>CONCATENATE(S422," ",T422,U422," ",V422," ",W422," ",X422," ",Y422," ",Z422," ",AA422," ",AB422)</f>
        <v/>
      </c>
      <c r="AD421" s="82" t="n"/>
      <c r="AE421" s="82" t="n"/>
      <c r="AF421" s="82" t="n"/>
      <c r="AG421" s="82" t="n"/>
      <c r="AH421" s="82" t="inlineStr">
        <is>
          <t>SUELO</t>
        </is>
      </c>
      <c r="AI421" s="82" t="inlineStr">
        <is>
          <t>Disposición inadecuada de residuos sólidos en horas, dias y lugares no autorizados</t>
        </is>
      </c>
      <c r="AJ421" s="96" t="inlineStr">
        <is>
          <t>Loma de las Brujas</t>
        </is>
      </c>
      <c r="AK421" s="201">
        <f>VLOOKUP(AJ422,Hoja5!$H$1:$I$46,2,FALSE)</f>
        <v/>
      </c>
      <c r="AL421" s="92" t="n">
        <v>46146</v>
      </c>
      <c r="AM421" s="92" t="n"/>
      <c r="AN421" s="101">
        <f>+AM422-AL422</f>
        <v/>
      </c>
      <c r="AO421" s="92" t="n"/>
      <c r="AP421" s="82" t="n"/>
      <c r="AQ421" s="94" t="n"/>
      <c r="AR421" s="227" t="n"/>
      <c r="AS421" s="119" t="n"/>
      <c r="AT421" s="124" t="inlineStr">
        <is>
          <t>Visitas patrulleros</t>
        </is>
      </c>
      <c r="AU421" s="94" t="inlineStr">
        <is>
          <t>Juan Fernando Florez Lema</t>
        </is>
      </c>
      <c r="AV421" s="82" t="n"/>
      <c r="AW421" s="102">
        <f>IF(OR(AND(TODAY()-AL422&lt;10,AV422="PQRS"),AND(TODAY()-AO422&lt;90,AV422="Persuasivo")),1,IF(AND(10&lt;=TODAY()-AL422,TODAY()-AL422&lt;15,AV422="PQRS"),2,IF(OR(AND(15&lt;=TODAY()-AL422,AV422="PQRS"),AND(90&lt;=TODAY()-AO422,AV422="Persuasivo")),3,"")))</f>
        <v/>
      </c>
      <c r="AX421" s="96" t="n"/>
      <c r="AY421" s="239">
        <f>IF(AU422=BA422,AY422,AY422&amp;" → "&amp;TEXT(AZ422,"dd/mm/aaaa")&amp;".- "&amp;AU422)</f>
        <v/>
      </c>
      <c r="AZ421" s="237">
        <f>IF(AU422=BA422,AZ422,NOW())</f>
        <v/>
      </c>
      <c r="BA421" s="242">
        <f>IF(AU422=BA422,BA422,AU422)</f>
        <v/>
      </c>
      <c r="BB421" s="245">
        <f>IF(AT422=BD422,BB422,BB422&amp;" → "&amp;TEXT(BC422,"dd/mm/aaaa")&amp;".- "&amp;AT422)</f>
        <v/>
      </c>
      <c r="BC421" s="247">
        <f>IF(AX422=BD422,BC422,NOW())</f>
        <v/>
      </c>
      <c r="BD421" s="246">
        <f>IF(AT422=BD422,BD422,AT422)</f>
        <v/>
      </c>
      <c r="BE421" s="116" t="n"/>
    </row>
    <row r="422" customFormat="1" s="9">
      <c r="A422" s="82" t="inlineStr">
        <is>
          <t>0422-2026</t>
        </is>
      </c>
      <c r="B422" s="99" t="n">
        <v>28480</v>
      </c>
      <c r="C422" s="124" t="inlineStr">
        <is>
          <t xml:space="preserve">Comunidad </t>
        </is>
      </c>
      <c r="D422" s="82" t="n"/>
      <c r="E422" s="82" t="n"/>
      <c r="F422" s="82" t="n"/>
      <c r="G422" s="82" t="n"/>
      <c r="H422" s="82" t="n"/>
      <c r="I422" s="82" t="n"/>
      <c r="J422" s="82" t="n"/>
      <c r="K422" s="82" t="n"/>
      <c r="L422" s="82" t="n"/>
      <c r="M422" s="82" t="n"/>
      <c r="N422" s="76">
        <f>CONCATENATE(D423," ",E423," ",F423," ",G423," ",H423," ",I423, " ",J423, " ",K423," ",L423," ",M423)</f>
        <v/>
      </c>
      <c r="O422" s="82" t="n"/>
      <c r="P422" s="82" t="n"/>
      <c r="Q422" s="82" t="n"/>
      <c r="R422" s="82" t="inlineStr">
        <is>
          <t xml:space="preserve">Obdulia Zapata </t>
        </is>
      </c>
      <c r="S422" s="126" t="inlineStr">
        <is>
          <t>CL</t>
        </is>
      </c>
      <c r="T422" s="127" t="n">
        <v>37</v>
      </c>
      <c r="U422" s="127" t="inlineStr">
        <is>
          <t>B</t>
        </is>
      </c>
      <c r="V422" s="127" t="inlineStr">
        <is>
          <t>SUR</t>
        </is>
      </c>
      <c r="W422" s="127" t="n">
        <v>28</v>
      </c>
      <c r="X422" s="127" t="inlineStr">
        <is>
          <t>C</t>
        </is>
      </c>
      <c r="Y422" s="127" t="n"/>
      <c r="Z422" s="127" t="n">
        <v>50</v>
      </c>
      <c r="AA422" s="127" t="n"/>
      <c r="AB422" s="127" t="n"/>
      <c r="AC422" s="76">
        <f>CONCATENATE(S423," ",T423,U423," ",V423," ",W423," ",X423," ",Y423," ",Z423," ",AA423," ",AB423)</f>
        <v/>
      </c>
      <c r="AD422" s="82" t="n"/>
      <c r="AE422" s="82" t="n"/>
      <c r="AF422" s="82" t="n"/>
      <c r="AG422" s="82" t="n"/>
      <c r="AH422" s="82" t="inlineStr">
        <is>
          <t>RESIDUOS SOLIDOS</t>
        </is>
      </c>
      <c r="AI422" s="82" t="inlineStr">
        <is>
          <t>Disposición inadecuada de residuos sólidos en horas, dias y lugares no autorizados</t>
        </is>
      </c>
      <c r="AJ422" s="96" t="inlineStr">
        <is>
          <t>La Pradera</t>
        </is>
      </c>
      <c r="AK422" s="201">
        <f>VLOOKUP(AJ423,Hoja5!$H$1:$I$46,2,FALSE)</f>
        <v/>
      </c>
      <c r="AL422" s="92" t="n">
        <v>46146</v>
      </c>
      <c r="AM422" s="92" t="n">
        <v>46146</v>
      </c>
      <c r="AN422" s="101">
        <f>+AM423-AL423</f>
        <v/>
      </c>
      <c r="AO422" s="92" t="n">
        <v>46153</v>
      </c>
      <c r="AP422" s="101" t="inlineStr">
        <is>
          <t>Auto de archivo</t>
        </is>
      </c>
      <c r="AQ422" s="101" t="inlineStr">
        <is>
          <t>Juan Carlos Sánchez Vargas</t>
        </is>
      </c>
      <c r="AR422" s="227" t="n"/>
      <c r="AS422" s="119" t="n"/>
      <c r="AT422" s="124" t="inlineStr">
        <is>
          <t>Archivado</t>
        </is>
      </c>
      <c r="AU422" s="101" t="n"/>
      <c r="AV422" s="82" t="n"/>
      <c r="AW422" s="102">
        <f>IF(OR(AND(TODAY()-AL423&lt;10,AV423="PQRS"),AND(TODAY()-AO423&lt;90,AV423="Persuasivo")),1,IF(AND(10&lt;=TODAY()-AL423,TODAY()-AL423&lt;15,AV423="PQRS"),2,IF(OR(AND(15&lt;=TODAY()-AL423,AV423="PQRS"),AND(90&lt;=TODAY()-AO423,AV423="Persuasivo")),3,"")))</f>
        <v/>
      </c>
      <c r="AX422" s="96" t="n"/>
      <c r="AY422" s="239">
        <f>IF(AU423=BA423,AY423,AY423&amp;" → "&amp;TEXT(AZ423,"dd/mm/aaaa")&amp;".- "&amp;AU423)</f>
        <v/>
      </c>
      <c r="AZ422" s="237">
        <f>IF(AU423=BA423,AZ423,NOW())</f>
        <v/>
      </c>
      <c r="BA422" s="242">
        <f>IF(AU423=BA423,BA423,AU423)</f>
        <v/>
      </c>
      <c r="BB422" s="245">
        <f>IF(AT423=BD423,BB423,BB423&amp;" → "&amp;TEXT(BC423,"dd/mm/aaaa")&amp;".- "&amp;AT423)</f>
        <v/>
      </c>
      <c r="BC422" s="247">
        <f>IF(AX423=BD423,BC423,NOW())</f>
        <v/>
      </c>
      <c r="BD422" s="246">
        <f>IF(AT423=BD423,BD423,AT423)</f>
        <v/>
      </c>
      <c r="BE422" s="116" t="n"/>
    </row>
    <row r="423" customFormat="1" s="9">
      <c r="A423" s="82" t="inlineStr">
        <is>
          <t>0423-2026</t>
        </is>
      </c>
      <c r="B423" s="99" t="n">
        <v>28631</v>
      </c>
      <c r="C423" s="124" t="inlineStr">
        <is>
          <t xml:space="preserve">Luisa Catalina Montoya </t>
        </is>
      </c>
      <c r="D423" s="82" t="inlineStr">
        <is>
          <t>KR</t>
        </is>
      </c>
      <c r="E423" s="82" t="n">
        <v>42</v>
      </c>
      <c r="F423" s="82" t="inlineStr">
        <is>
          <t>A</t>
        </is>
      </c>
      <c r="G423" s="82" t="n"/>
      <c r="H423" s="82" t="n">
        <v>26</v>
      </c>
      <c r="I423" s="82" t="inlineStr">
        <is>
          <t>A</t>
        </is>
      </c>
      <c r="J423" s="82" t="inlineStr">
        <is>
          <t>SUR</t>
        </is>
      </c>
      <c r="K423" s="82" t="n">
        <v>51</v>
      </c>
      <c r="L423" s="82" t="inlineStr">
        <is>
          <t>int 129</t>
        </is>
      </c>
      <c r="M423" s="82" t="n"/>
      <c r="N423" s="76">
        <f>CONCATENATE(D424," ",E424," ",F424," ",G424," ",H424," ",I424, " ",J424, " ",K424," ",L424," ",M424)</f>
        <v/>
      </c>
      <c r="O423" s="82" t="n">
        <v>1037652648</v>
      </c>
      <c r="P423" s="82" t="n">
        <v>3011691696</v>
      </c>
      <c r="Q423" s="82" t="n"/>
      <c r="R423" s="82" t="inlineStr">
        <is>
          <t xml:space="preserve">Por Determinar </t>
        </is>
      </c>
      <c r="S423" s="82" t="inlineStr">
        <is>
          <t>KR</t>
        </is>
      </c>
      <c r="T423" s="82" t="n">
        <v>42</v>
      </c>
      <c r="U423" s="82" t="inlineStr">
        <is>
          <t>A</t>
        </is>
      </c>
      <c r="V423" s="82" t="n"/>
      <c r="W423" s="82" t="n">
        <v>26</v>
      </c>
      <c r="X423" s="82" t="inlineStr">
        <is>
          <t>A</t>
        </is>
      </c>
      <c r="Y423" s="82" t="inlineStr">
        <is>
          <t>SUR</t>
        </is>
      </c>
      <c r="Z423" s="82" t="n">
        <v>51</v>
      </c>
      <c r="AA423" s="127" t="inlineStr">
        <is>
          <t>int 134</t>
        </is>
      </c>
      <c r="AB423" s="127" t="n"/>
      <c r="AC423" s="76">
        <f>CONCATENATE(S424," ",T424,U424," ",V424," ",W424," ",X424," ",Y424," ",Z424," ",AA424," ",AB424)</f>
        <v/>
      </c>
      <c r="AD423" s="82" t="n"/>
      <c r="AE423" s="82" t="n"/>
      <c r="AF423" s="82" t="n"/>
      <c r="AG423" s="82" t="n"/>
      <c r="AH423" s="82" t="inlineStr">
        <is>
          <t>FAUNA DOMÉSTICA</t>
        </is>
      </c>
      <c r="AI423" s="82" t="inlineStr">
        <is>
          <t>Tenencia inadecuada de animales de compañía</t>
        </is>
      </c>
      <c r="AJ423" s="96" t="inlineStr">
        <is>
          <t>Las Orquideas</t>
        </is>
      </c>
      <c r="AK423" s="201">
        <f>VLOOKUP(AJ424,Hoja5!$H$1:$I$46,2,FALSE)</f>
        <v/>
      </c>
      <c r="AL423" s="92" t="n">
        <v>46146</v>
      </c>
      <c r="AM423" s="92" t="n"/>
      <c r="AN423" s="101">
        <f>+AM424-AL424</f>
        <v/>
      </c>
      <c r="AO423" s="100" t="n"/>
      <c r="AP423" s="101" t="n"/>
      <c r="AQ423" s="101" t="n"/>
      <c r="AR423" s="227" t="n"/>
      <c r="AS423" s="119" t="n"/>
      <c r="AT423" s="124" t="inlineStr">
        <is>
          <t>Visitas patrulleros</t>
        </is>
      </c>
      <c r="AU423" s="94" t="inlineStr">
        <is>
          <t>Carlos Mario Gonzalez</t>
        </is>
      </c>
      <c r="AV423" s="82" t="n"/>
      <c r="AW423" s="102">
        <f>IF(OR(AND(TODAY()-AL424&lt;10,AV424="PQRS"),AND(TODAY()-AO424&lt;90,AV424="Persuasivo")),1,IF(AND(10&lt;=TODAY()-AL424,TODAY()-AL424&lt;15,AV424="PQRS"),2,IF(OR(AND(15&lt;=TODAY()-AL424,AV424="PQRS"),AND(90&lt;=TODAY()-AO424,AV424="Persuasivo")),3,"")))</f>
        <v/>
      </c>
      <c r="AX423" s="96" t="n"/>
      <c r="AY423" s="239">
        <f>IF(AU424=BA424,AY424,AY424&amp;" → "&amp;TEXT(AZ424,"dd/mm/aaaa")&amp;".- "&amp;AU424)</f>
        <v/>
      </c>
      <c r="AZ423" s="237">
        <f>IF(AU424=BA424,AZ424,NOW())</f>
        <v/>
      </c>
      <c r="BA423" s="242">
        <f>IF(AU424=BA424,BA424,AU424)</f>
        <v/>
      </c>
      <c r="BB423" s="245">
        <f>IF(AT424=BD424,BB424,BB424&amp;" → "&amp;TEXT(BC424,"dd/mm/aaaa")&amp;".- "&amp;AT424)</f>
        <v/>
      </c>
      <c r="BC423" s="247">
        <f>IF(AX424=BD424,BC424,NOW())</f>
        <v/>
      </c>
      <c r="BD423" s="246">
        <f>IF(AT424=BD424,BD424,AT424)</f>
        <v/>
      </c>
      <c r="BE423" s="116" t="n"/>
    </row>
    <row r="424" customFormat="1" s="9">
      <c r="A424" s="82" t="inlineStr">
        <is>
          <t>0424-2026</t>
        </is>
      </c>
      <c r="B424" s="99" t="n">
        <v>28165</v>
      </c>
      <c r="C424" s="124" t="inlineStr">
        <is>
          <t>oficio Gobierno</t>
        </is>
      </c>
      <c r="D424" s="82" t="n"/>
      <c r="E424" s="82" t="n"/>
      <c r="F424" s="82" t="n"/>
      <c r="G424" s="82" t="n"/>
      <c r="H424" s="82" t="n"/>
      <c r="I424" s="82" t="n"/>
      <c r="J424" s="82" t="n"/>
      <c r="K424" s="82" t="n"/>
      <c r="L424" s="82" t="n"/>
      <c r="M424" s="82" t="n"/>
      <c r="N424" s="76">
        <f>CONCATENATE(D425," ",E425," ",F425," ",G425," ",H425," ",I425, " ",J425, " ",K425," ",L425," ",M425)</f>
        <v/>
      </c>
      <c r="O424" s="82" t="n"/>
      <c r="P424" s="82" t="n"/>
      <c r="Q424" s="82" t="n"/>
      <c r="R424" s="106" t="inlineStr">
        <is>
          <t xml:space="preserve">olinder Davila </t>
        </is>
      </c>
      <c r="S424" s="126" t="n"/>
      <c r="T424" s="127" t="inlineStr">
        <is>
          <t xml:space="preserve">sector la esperanza </t>
        </is>
      </c>
      <c r="U424" s="127" t="n"/>
      <c r="V424" s="127" t="n"/>
      <c r="W424" s="127" t="n"/>
      <c r="X424" s="127" t="n"/>
      <c r="Y424" s="127" t="n"/>
      <c r="Z424" s="127" t="n"/>
      <c r="AA424" s="127" t="inlineStr">
        <is>
          <t xml:space="preserve">el hueco </t>
        </is>
      </c>
      <c r="AB424" s="127" t="n"/>
      <c r="AC424" s="76">
        <f>CONCATENATE(S425," ",T425,U425," ",V425," ",W425," ",X425," ",Y425," ",Z425," ",AA425," ",AB425)</f>
        <v/>
      </c>
      <c r="AD424" s="82" t="n"/>
      <c r="AE424" s="106" t="n"/>
      <c r="AF424" s="106" t="n"/>
      <c r="AG424" s="82" t="n"/>
      <c r="AH424" s="82" t="inlineStr">
        <is>
          <t>HÍDRICO</t>
        </is>
      </c>
      <c r="AI424" s="82" t="inlineStr">
        <is>
          <t>Descarga inadecuada de aguas residuales o sin cumplimiento de requisitos</t>
        </is>
      </c>
      <c r="AJ424" s="96" t="inlineStr">
        <is>
          <t>Las Palmas</t>
        </is>
      </c>
      <c r="AK424" s="201">
        <f>VLOOKUP(AJ425,Hoja5!$H$1:$I$46,2,FALSE)</f>
        <v/>
      </c>
      <c r="AL424" s="92" t="n">
        <v>46142</v>
      </c>
      <c r="AM424" s="92" t="n">
        <v>46169</v>
      </c>
      <c r="AN424" s="101">
        <f>+AM425-AL425</f>
        <v/>
      </c>
      <c r="AO424" s="100" t="n">
        <v>46169</v>
      </c>
      <c r="AP424" s="101" t="inlineStr">
        <is>
          <t>Visitas patrulleros</t>
        </is>
      </c>
      <c r="AQ424" s="101" t="inlineStr">
        <is>
          <t>Olver Puerta Garcia</t>
        </is>
      </c>
      <c r="AR424" s="227" t="n"/>
      <c r="AS424" s="119" t="n"/>
      <c r="AT424" s="124" t="inlineStr">
        <is>
          <t>Auto de archivo</t>
        </is>
      </c>
      <c r="AU424" s="94" t="inlineStr">
        <is>
          <t>Juan Carlos Sánchez Vargas</t>
        </is>
      </c>
      <c r="AV424" s="82" t="n"/>
      <c r="AW424" s="102">
        <f>IF(OR(AND(TODAY()-AL425&lt;10,AV425="PQRS"),AND(TODAY()-AO425&lt;90,AV425="Persuasivo")),1,IF(AND(10&lt;=TODAY()-AL425,TODAY()-AL425&lt;15,AV425="PQRS"),2,IF(OR(AND(15&lt;=TODAY()-AL425,AV425="PQRS"),AND(90&lt;=TODAY()-AO425,AV425="Persuasivo")),3,"")))</f>
        <v/>
      </c>
      <c r="AX424" s="96" t="n"/>
      <c r="AY424" s="239">
        <f>IF(AU425=BA425,AY425,AY425&amp;" → "&amp;TEXT(AZ425,"dd/mm/aaaa")&amp;".- "&amp;AU425)</f>
        <v/>
      </c>
      <c r="AZ424" s="237">
        <f>IF(AU425=BA425,AZ425,NOW())</f>
        <v/>
      </c>
      <c r="BA424" s="242">
        <f>IF(AU425=BA425,BA425,AU425)</f>
        <v/>
      </c>
      <c r="BB424" s="245">
        <f>IF(AT425=BD425,BB425,BB425&amp;" → "&amp;TEXT(BC425,"dd/mm/aaaa")&amp;".- "&amp;AT425)</f>
        <v/>
      </c>
      <c r="BC424" s="247">
        <f>IF(AX425=BD425,BC425,NOW())</f>
        <v/>
      </c>
      <c r="BD424" s="246">
        <f>IF(AT425=BD425,BD425,AT425)</f>
        <v/>
      </c>
      <c r="BE424" s="116" t="n"/>
    </row>
    <row r="425" customFormat="1" s="9">
      <c r="A425" s="82" t="inlineStr">
        <is>
          <t>0425-2026</t>
        </is>
      </c>
      <c r="B425" s="99" t="n">
        <v>29256</v>
      </c>
      <c r="C425" s="124" t="inlineStr">
        <is>
          <t xml:space="preserve">ED LUXOR -Frey Cardona Cardona </t>
        </is>
      </c>
      <c r="D425" s="82" t="inlineStr">
        <is>
          <t>CL</t>
        </is>
      </c>
      <c r="E425" s="106" t="n">
        <v>46</v>
      </c>
      <c r="F425" s="82" t="n"/>
      <c r="G425" s="82" t="inlineStr">
        <is>
          <t>SUR</t>
        </is>
      </c>
      <c r="H425" s="106" t="n">
        <v>42</v>
      </c>
      <c r="I425" s="82" t="inlineStr">
        <is>
          <t>B</t>
        </is>
      </c>
      <c r="J425" s="82" t="n"/>
      <c r="K425" s="106" t="n">
        <v>5</v>
      </c>
      <c r="L425" s="106" t="n"/>
      <c r="M425" s="106" t="n"/>
      <c r="N425" s="76">
        <f>CONCATENATE(D426," ",E426," ",F426," ",G426," ",H426," ",I426, " ",J426, " ",K426," ",L426," ",M426)</f>
        <v/>
      </c>
      <c r="O425" s="106" t="inlineStr">
        <is>
          <t>901109939-9</t>
        </is>
      </c>
      <c r="P425" s="106" t="n">
        <v>3006192376</v>
      </c>
      <c r="Q425" s="174" t="inlineStr">
        <is>
          <t>luxor.admon@gmail.com</t>
        </is>
      </c>
      <c r="R425" s="76" t="inlineStr">
        <is>
          <t>Papas Capiras</t>
        </is>
      </c>
      <c r="S425" s="126" t="n"/>
      <c r="T425" s="128" t="inlineStr">
        <is>
          <t xml:space="preserve">primer </t>
        </is>
      </c>
      <c r="U425" s="127" t="n"/>
      <c r="V425" s="127" t="n"/>
      <c r="W425" s="128" t="inlineStr">
        <is>
          <t>piso</t>
        </is>
      </c>
      <c r="X425" s="127" t="n"/>
      <c r="Y425" s="127" t="n"/>
      <c r="Z425" s="128" t="inlineStr">
        <is>
          <t xml:space="preserve">del </t>
        </is>
      </c>
      <c r="AA425" s="128" t="inlineStr">
        <is>
          <t>Ed Luxor</t>
        </is>
      </c>
      <c r="AB425" s="128" t="n"/>
      <c r="AC425" s="76">
        <f>CONCATENATE(S426," ",T426,U426," ",V426," ",W426," ",X426," ",Y426," ",Z426," ",AA426," ",AB426)</f>
        <v/>
      </c>
      <c r="AD425" s="106" t="n"/>
      <c r="AE425" s="76" t="n"/>
      <c r="AF425" s="76" t="n"/>
      <c r="AG425" s="106" t="n"/>
      <c r="AH425" s="82" t="inlineStr">
        <is>
          <t>RESIDUOS SOLIDOS</t>
        </is>
      </c>
      <c r="AI425" s="106" t="inlineStr">
        <is>
          <t>Disposición inadecuada de residuos sólidos en horas, dias y lugares no autorizados</t>
        </is>
      </c>
      <c r="AJ425" s="96" t="inlineStr">
        <is>
          <t>El Trianón</t>
        </is>
      </c>
      <c r="AK425" s="201">
        <f>VLOOKUP(AJ426,Hoja5!$H$1:$I$46,2,FALSE)</f>
        <v/>
      </c>
      <c r="AL425" s="92" t="n">
        <v>46147</v>
      </c>
      <c r="AM425" s="92" t="n"/>
      <c r="AN425" s="101">
        <f>+AM426-AL426</f>
        <v/>
      </c>
      <c r="AO425" s="92" t="n"/>
      <c r="AP425" s="101" t="n"/>
      <c r="AQ425" s="101" t="n"/>
      <c r="AR425" s="227" t="n"/>
      <c r="AS425" s="119" t="n"/>
      <c r="AT425" s="124" t="inlineStr">
        <is>
          <t>Visitas patrulleros</t>
        </is>
      </c>
      <c r="AU425" s="101" t="inlineStr">
        <is>
          <t>Juan Fernando Florez Lema</t>
        </is>
      </c>
      <c r="AV425" s="82" t="n"/>
      <c r="AW425" s="102">
        <f>IF(OR(AND(TODAY()-AL426&lt;10,AV426="PQRS"),AND(TODAY()-AO426&lt;90,AV426="Persuasivo")),1,IF(AND(10&lt;=TODAY()-AL426,TODAY()-AL426&lt;15,AV426="PQRS"),2,IF(OR(AND(15&lt;=TODAY()-AL426,AV426="PQRS"),AND(90&lt;=TODAY()-AO426,AV426="Persuasivo")),3,"")))</f>
        <v/>
      </c>
      <c r="AX425" s="96" t="n"/>
      <c r="AY425" s="239">
        <f>IF(AU426=BA426,AY426,AY426&amp;" → "&amp;TEXT(AZ426,"dd/mm/aaaa")&amp;".- "&amp;AU426)</f>
        <v/>
      </c>
      <c r="AZ425" s="237">
        <f>IF(AU426=BA426,AZ426,NOW())</f>
        <v/>
      </c>
      <c r="BA425" s="242">
        <f>IF(AU426=BA426,BA426,AU426)</f>
        <v/>
      </c>
      <c r="BB425" s="245">
        <f>IF(AT426=BD426,BB426,BB426&amp;" → "&amp;TEXT(BC426,"dd/mm/aaaa")&amp;".- "&amp;AT426)</f>
        <v/>
      </c>
      <c r="BC425" s="247">
        <f>IF(AX426=BD426,BC426,NOW())</f>
        <v/>
      </c>
      <c r="BD425" s="246">
        <f>IF(AT426=BD426,BD426,AT426)</f>
        <v/>
      </c>
      <c r="BE425" s="116" t="n"/>
    </row>
    <row r="426" customFormat="1" s="9">
      <c r="A426" s="82" t="inlineStr">
        <is>
          <t>0426-2026</t>
        </is>
      </c>
      <c r="B426" s="76" t="n">
        <v>24191</v>
      </c>
      <c r="C426" s="117" t="inlineStr">
        <is>
          <t>oficio Gobierno</t>
        </is>
      </c>
      <c r="D426" s="82" t="n"/>
      <c r="E426" s="76" t="n"/>
      <c r="F426" s="76" t="n"/>
      <c r="G426" s="76" t="n"/>
      <c r="H426" s="76" t="n"/>
      <c r="I426" s="76" t="n"/>
      <c r="J426" s="76" t="n"/>
      <c r="K426" s="76" t="n"/>
      <c r="L426" s="76" t="n"/>
      <c r="M426" s="76" t="n"/>
      <c r="N426" s="76">
        <f>CONCATENATE(D427," ",E427," ",F427," ",G427," ",H427," ",I427, " ",J427, " ",K427," ",L427," ",M427)</f>
        <v/>
      </c>
      <c r="O426" s="76" t="n"/>
      <c r="P426" s="76" t="n"/>
      <c r="Q426" s="76" t="inlineStr">
        <is>
          <t>mailto:luxor.admon@gmail.com</t>
        </is>
      </c>
      <c r="R426" s="76" t="inlineStr">
        <is>
          <t xml:space="preserve">Por Determinar </t>
        </is>
      </c>
      <c r="S426" s="126" t="inlineStr">
        <is>
          <t>CL</t>
        </is>
      </c>
      <c r="T426" s="76" t="n">
        <v>26</v>
      </c>
      <c r="U426" s="127" t="inlineStr">
        <is>
          <t>A</t>
        </is>
      </c>
      <c r="V426" s="127" t="inlineStr">
        <is>
          <t>SUR</t>
        </is>
      </c>
      <c r="W426" s="76" t="n">
        <v>42</v>
      </c>
      <c r="X426" s="127" t="inlineStr">
        <is>
          <t>A</t>
        </is>
      </c>
      <c r="Y426" s="76" t="n"/>
      <c r="Z426" s="76" t="n">
        <v>33</v>
      </c>
      <c r="AA426" s="76" t="n"/>
      <c r="AB426" s="76" t="n"/>
      <c r="AC426" s="76">
        <f>CONCATENATE(S427," ",T427,U427," ",V427," ",W427," ",X427," ",Y427," ",Z427," ",AA427," ",AB427)</f>
        <v/>
      </c>
      <c r="AD426" s="82" t="n"/>
      <c r="AE426" s="82" t="n"/>
      <c r="AF426" s="82" t="n"/>
      <c r="AG426" s="82" t="n"/>
      <c r="AH426" s="82" t="inlineStr">
        <is>
          <t>LOTE-PREDIO</t>
        </is>
      </c>
      <c r="AI426" s="106" t="inlineStr">
        <is>
          <t>Tenencia inadecuada de lotes - falta de mantenimiento</t>
        </is>
      </c>
      <c r="AJ426" s="96" t="inlineStr">
        <is>
          <t>Las Orquideas</t>
        </is>
      </c>
      <c r="AK426" s="201">
        <f>VLOOKUP(AJ427,Hoja5!$H$1:$I$46,2,FALSE)</f>
        <v/>
      </c>
      <c r="AL426" s="92" t="n">
        <v>46128</v>
      </c>
      <c r="AM426" s="92" t="n">
        <v>46101</v>
      </c>
      <c r="AN426" s="101">
        <f>+AM427-AL427</f>
        <v/>
      </c>
      <c r="AO426" s="92" t="n">
        <v>46105</v>
      </c>
      <c r="AP426" s="101" t="inlineStr">
        <is>
          <t>Verificación</t>
        </is>
      </c>
      <c r="AQ426" s="101" t="inlineStr">
        <is>
          <t>Laura Bautista Barroso</t>
        </is>
      </c>
      <c r="AR426" s="227" t="n"/>
      <c r="AS426" s="119" t="n"/>
      <c r="AT426" s="124" t="inlineStr">
        <is>
          <t>Archivado</t>
        </is>
      </c>
      <c r="AU426" s="101" t="inlineStr">
        <is>
          <t>Jenifer Zapata Castro</t>
        </is>
      </c>
      <c r="AV426" s="82" t="n"/>
      <c r="AW426" s="102">
        <f>IF(OR(AND(TODAY()-AL427&lt;10,AV427="PQRS"),AND(TODAY()-AO427&lt;90,AV427="Persuasivo")),1,IF(AND(10&lt;=TODAY()-AL427,TODAY()-AL427&lt;15,AV427="PQRS"),2,IF(OR(AND(15&lt;=TODAY()-AL427,AV427="PQRS"),AND(90&lt;=TODAY()-AO427,AV427="Persuasivo")),3,"")))</f>
        <v/>
      </c>
      <c r="AX426" s="96" t="n"/>
      <c r="AY426" s="239">
        <f>IF(AU427=BA427,AY427,AY427&amp;" → "&amp;TEXT(AZ427,"dd/mm/aaaa")&amp;".- "&amp;AU427)</f>
        <v/>
      </c>
      <c r="AZ426" s="237">
        <f>IF(AU427=BA427,AZ427,NOW())</f>
        <v/>
      </c>
      <c r="BA426" s="242">
        <f>IF(AU427=BA427,BA427,AU427)</f>
        <v/>
      </c>
      <c r="BB426" s="245">
        <f>IF(AT427=BD427,BB427,BB427&amp;" → "&amp;TEXT(BC427,"dd/mm/aaaa")&amp;".- "&amp;AT427)</f>
        <v/>
      </c>
      <c r="BC426" s="247">
        <f>IF(AX427=BD427,BC427,NOW())</f>
        <v/>
      </c>
      <c r="BD426" s="246">
        <f>IF(AT427=BD427,BD427,AT427)</f>
        <v/>
      </c>
      <c r="BE426" s="116" t="n"/>
    </row>
    <row r="427" customFormat="1" s="9">
      <c r="A427" s="82" t="inlineStr">
        <is>
          <t>0427-2026</t>
        </is>
      </c>
      <c r="B427" s="99" t="n">
        <v>13276</v>
      </c>
      <c r="C427" s="124" t="inlineStr">
        <is>
          <t xml:space="preserve">OGR-Eliana Marulanda Villada </t>
        </is>
      </c>
      <c r="D427" s="82" t="inlineStr">
        <is>
          <t>KR</t>
        </is>
      </c>
      <c r="E427" s="82" t="n">
        <v>7</v>
      </c>
      <c r="F427" s="82" t="inlineStr">
        <is>
          <t>A</t>
        </is>
      </c>
      <c r="G427" s="82" t="n"/>
      <c r="H427" s="82" t="n">
        <v>24</v>
      </c>
      <c r="I427" s="82" t="inlineStr">
        <is>
          <t>A</t>
        </is>
      </c>
      <c r="J427" s="82" t="inlineStr">
        <is>
          <t>SUR</t>
        </is>
      </c>
      <c r="K427" s="82" t="n">
        <v>277</v>
      </c>
      <c r="L427" s="82" t="n"/>
      <c r="M427" s="82" t="n"/>
      <c r="N427" s="76">
        <f>CONCATENATE(D428," ",E428," ",F428," ",G428," ",H428," ",I428, " ",J428, " ",K428," ",L428," ",M428)</f>
        <v/>
      </c>
      <c r="O427" s="82" t="n"/>
      <c r="P427" s="82" t="n">
        <v>3246881052</v>
      </c>
      <c r="Q427" s="174" t="inlineStr">
        <is>
          <t>elianamarulanda80@gmail.com</t>
        </is>
      </c>
      <c r="R427" s="76" t="n"/>
      <c r="S427" s="82" t="n"/>
      <c r="T427" s="82" t="n"/>
      <c r="U427" s="82" t="n"/>
      <c r="V427" s="82" t="n"/>
      <c r="W427" s="82" t="n"/>
      <c r="X427" s="82" t="n"/>
      <c r="Y427" s="82" t="n"/>
      <c r="Z427" s="82" t="n"/>
      <c r="AA427" s="127" t="n"/>
      <c r="AB427" s="127" t="n"/>
      <c r="AC427" s="76">
        <f>CONCATENATE(S428," ",T428,U428," ",V428," ",W428," ",X428," ",Y428," ",Z428," ",AA428," ",AB428)</f>
        <v/>
      </c>
      <c r="AD427" s="82" t="n"/>
      <c r="AE427" s="82" t="n"/>
      <c r="AF427" s="82" t="n"/>
      <c r="AG427" s="82" t="n"/>
      <c r="AH427" s="82" t="inlineStr">
        <is>
          <t>HÍDRICO</t>
        </is>
      </c>
      <c r="AI427" s="106" t="inlineStr">
        <is>
          <t>Descarga inadecuada de aguas residuales o sin cumplimiento de requisitos</t>
        </is>
      </c>
      <c r="AJ427" s="96" t="inlineStr">
        <is>
          <t>Las Palmas</t>
        </is>
      </c>
      <c r="AK427" s="201">
        <f>VLOOKUP(AJ428,Hoja5!$H$1:$I$46,2,FALSE)</f>
        <v/>
      </c>
      <c r="AL427" s="92" t="n">
        <v>46140</v>
      </c>
      <c r="AM427" s="92" t="n"/>
      <c r="AN427" s="101">
        <f>+AM428-AL428</f>
        <v/>
      </c>
      <c r="AO427" s="100" t="n"/>
      <c r="AP427" s="101" t="n"/>
      <c r="AQ427" s="101" t="n"/>
      <c r="AR427" s="227" t="n"/>
      <c r="AS427" s="119" t="n"/>
      <c r="AT427" s="124" t="inlineStr">
        <is>
          <t>Visitas patrulleros</t>
        </is>
      </c>
      <c r="AU427" s="94" t="inlineStr">
        <is>
          <t>Olver Puerta Garcia</t>
        </is>
      </c>
      <c r="AV427" s="82" t="n"/>
      <c r="AW427" s="102">
        <f>IF(OR(AND(TODAY()-AL428&lt;10,AV428="PQRS"),AND(TODAY()-AO428&lt;90,AV428="Persuasivo")),1,IF(AND(10&lt;=TODAY()-AL428,TODAY()-AL428&lt;15,AV428="PQRS"),2,IF(OR(AND(15&lt;=TODAY()-AL428,AV428="PQRS"),AND(90&lt;=TODAY()-AO428,AV428="Persuasivo")),3,"")))</f>
        <v/>
      </c>
      <c r="AX427" s="96" t="n"/>
      <c r="AY427" s="239">
        <f>IF(AU428=BA428,AY428,AY428&amp;" → "&amp;TEXT(AZ428,"dd/mm/aaaa")&amp;".- "&amp;AU428)</f>
        <v/>
      </c>
      <c r="AZ427" s="237">
        <f>IF(AU428=BA428,AZ428,NOW())</f>
        <v/>
      </c>
      <c r="BA427" s="242">
        <f>IF(AU428=BA428,BA428,AU428)</f>
        <v/>
      </c>
      <c r="BB427" s="245">
        <f>IF(AT428=BD428,BB428,BB428&amp;" → "&amp;TEXT(BC428,"dd/mm/aaaa")&amp;".- "&amp;AT428)</f>
        <v/>
      </c>
      <c r="BC427" s="247">
        <f>IF(AX428=BD428,BC428,NOW())</f>
        <v/>
      </c>
      <c r="BD427" s="246">
        <f>IF(AT428=BD428,BD428,AT428)</f>
        <v/>
      </c>
      <c r="BE427" s="116" t="n"/>
    </row>
    <row r="428" customFormat="1" s="9">
      <c r="A428" s="82" t="inlineStr">
        <is>
          <t>0428-2026</t>
        </is>
      </c>
      <c r="B428" s="99" t="n">
        <v>29055</v>
      </c>
      <c r="C428" s="117" t="inlineStr">
        <is>
          <t>Anonimo</t>
        </is>
      </c>
      <c r="D428" s="82" t="n"/>
      <c r="E428" s="82" t="n"/>
      <c r="F428" s="82" t="n"/>
      <c r="G428" s="82" t="n"/>
      <c r="H428" s="82" t="n"/>
      <c r="I428" s="82" t="n"/>
      <c r="J428" s="82" t="n"/>
      <c r="K428" s="82" t="n"/>
      <c r="L428" s="82" t="n"/>
      <c r="M428" s="82" t="n"/>
      <c r="N428" s="76">
        <f>CONCATENATE(D429," ",E429," ",F429," ",G429," ",H429," ",I429, " ",J429, " ",K429," ",L429," ",M429)</f>
        <v/>
      </c>
      <c r="O428" s="82" t="n"/>
      <c r="P428" s="82" t="n"/>
      <c r="Q428" s="82" t="inlineStr">
        <is>
          <t>mailto:elianamarulanda80@gmail.com</t>
        </is>
      </c>
      <c r="R428" s="82" t="inlineStr">
        <is>
          <t xml:space="preserve">Por Determinar </t>
        </is>
      </c>
      <c r="S428" s="126" t="n"/>
      <c r="T428" s="127" t="inlineStr">
        <is>
          <t xml:space="preserve">Estacion </t>
        </is>
      </c>
      <c r="U428" s="127" t="n"/>
      <c r="V428" s="127" t="n"/>
      <c r="W428" s="127" t="inlineStr">
        <is>
          <t>de servicio</t>
        </is>
      </c>
      <c r="X428" s="127" t="n"/>
      <c r="Y428" s="127" t="n"/>
      <c r="Z428" s="127" t="inlineStr">
        <is>
          <t xml:space="preserve">al </t>
        </is>
      </c>
      <c r="AA428" s="127" t="inlineStr">
        <is>
          <t xml:space="preserve">Frente de la </t>
        </is>
      </c>
      <c r="AB428" s="127" t="inlineStr">
        <is>
          <t>Clinica de las americas del sur</t>
        </is>
      </c>
      <c r="AC428" s="76">
        <f>CONCATENATE(S429," ",T429,U429," ",V429," ",W429," ",X429," ",Y429," ",Z429," ",AA429," ",AB429)</f>
        <v/>
      </c>
      <c r="AD428" s="82" t="n"/>
      <c r="AE428" s="82" t="n"/>
      <c r="AF428" s="82" t="n"/>
      <c r="AG428" s="82" t="n"/>
      <c r="AH428" s="82" t="inlineStr">
        <is>
          <t>FLORA</t>
        </is>
      </c>
      <c r="AI428" s="106" t="inlineStr">
        <is>
          <t>Afectación a individuos arboreos</t>
        </is>
      </c>
      <c r="AJ428" s="96" t="inlineStr">
        <is>
          <t>Pontevedra</t>
        </is>
      </c>
      <c r="AK428" s="201">
        <f>VLOOKUP(AJ429,Hoja5!$H$1:$I$46,2,FALSE)</f>
        <v/>
      </c>
      <c r="AL428" s="92" t="n">
        <v>46146</v>
      </c>
      <c r="AM428" s="92" t="n"/>
      <c r="AN428" s="101">
        <f>+AM429-AL429</f>
        <v/>
      </c>
      <c r="AO428" s="100" t="n"/>
      <c r="AP428" s="101" t="n"/>
      <c r="AQ428" s="101" t="n"/>
      <c r="AR428" s="227" t="n"/>
      <c r="AS428" s="119" t="n"/>
      <c r="AT428" s="124" t="inlineStr">
        <is>
          <t>Visitas patrulleros</t>
        </is>
      </c>
      <c r="AU428" s="94" t="inlineStr">
        <is>
          <t>Carlos Mario Gonzalez</t>
        </is>
      </c>
      <c r="AV428" s="82" t="n"/>
      <c r="AW428" s="102">
        <f>IF(OR(AND(TODAY()-AL429&lt;10,AV429="PQRS"),AND(TODAY()-AO429&lt;90,AV429="Persuasivo")),1,IF(AND(10&lt;=TODAY()-AL429,TODAY()-AL429&lt;15,AV429="PQRS"),2,IF(OR(AND(15&lt;=TODAY()-AL429,AV429="PQRS"),AND(90&lt;=TODAY()-AO429,AV429="Persuasivo")),3,"")))</f>
        <v/>
      </c>
      <c r="AX428" s="96" t="n"/>
      <c r="AY428" s="239">
        <f>IF(AU429=BA429,AY429,AY429&amp;" → "&amp;TEXT(AZ429,"dd/mm/aaaa")&amp;".- "&amp;AU429)</f>
        <v/>
      </c>
      <c r="AZ428" s="237">
        <f>IF(AU429=BA429,AZ429,NOW())</f>
        <v/>
      </c>
      <c r="BA428" s="242">
        <f>IF(AU429=BA429,BA429,AU429)</f>
        <v/>
      </c>
      <c r="BB428" s="245">
        <f>IF(AT429=BD429,BB429,BB429&amp;" → "&amp;TEXT(BC429,"dd/mm/aaaa")&amp;".- "&amp;AT429)</f>
        <v/>
      </c>
      <c r="BC428" s="247">
        <f>IF(AX429=BD429,BC429,NOW())</f>
        <v/>
      </c>
      <c r="BD428" s="246">
        <f>IF(AT429=BD429,BD429,AT429)</f>
        <v/>
      </c>
      <c r="BE428" s="116" t="n"/>
    </row>
    <row r="429" customFormat="1" s="9">
      <c r="A429" s="82" t="inlineStr">
        <is>
          <t>0429-2026</t>
        </is>
      </c>
      <c r="B429" s="99" t="n">
        <v>24192</v>
      </c>
      <c r="C429" s="124" t="inlineStr">
        <is>
          <t xml:space="preserve">Oficio </t>
        </is>
      </c>
      <c r="D429" s="82" t="n"/>
      <c r="E429" s="82" t="n"/>
      <c r="F429" s="82" t="n"/>
      <c r="G429" s="82" t="n"/>
      <c r="H429" s="82" t="n"/>
      <c r="I429" s="82" t="n"/>
      <c r="J429" s="82" t="n"/>
      <c r="K429" s="82" t="n"/>
      <c r="L429" s="82" t="n"/>
      <c r="M429" s="82" t="n"/>
      <c r="N429" s="76">
        <f>CONCATENATE(D430," ",E430," ",F430," ",G430," ",H430," ",I430, " ",J430, " ",K430," ",L430," ",M430)</f>
        <v/>
      </c>
      <c r="O429" s="76" t="n"/>
      <c r="P429" s="76" t="n"/>
      <c r="Q429" s="76" t="n"/>
      <c r="R429" s="82" t="inlineStr">
        <is>
          <t xml:space="preserve">Mario de Jesus Monsalve </t>
        </is>
      </c>
      <c r="S429" s="126" t="n"/>
      <c r="T429" s="127" t="n"/>
      <c r="U429" s="127" t="n"/>
      <c r="V429" s="127" t="n"/>
      <c r="W429" s="127" t="n"/>
      <c r="X429" s="127" t="n"/>
      <c r="Y429" s="127" t="n"/>
      <c r="Z429" s="127" t="n"/>
      <c r="AA429" s="127" t="n"/>
      <c r="AB429" s="127" t="n"/>
      <c r="AC429" s="76">
        <f>CONCATENATE(S430," ",T430,U430," ",V430," ",W430," ",X430," ",Y430," ",Z430," ",AA430," ",AB430)</f>
        <v/>
      </c>
      <c r="AD429" s="82" t="n">
        <v>8346937</v>
      </c>
      <c r="AE429" s="82" t="n">
        <v>3223151507</v>
      </c>
      <c r="AF429" s="82" t="n"/>
      <c r="AG429" s="82" t="n"/>
      <c r="AH429" s="82" t="inlineStr">
        <is>
          <t>HÍDRICO</t>
        </is>
      </c>
      <c r="AI429" s="106" t="inlineStr">
        <is>
          <t>Descarga inadecuada de aguas residuales o sin cumplimiento de requisitos</t>
        </is>
      </c>
      <c r="AJ429" s="96" t="inlineStr">
        <is>
          <t>San José</t>
        </is>
      </c>
      <c r="AK429" s="201">
        <f>VLOOKUP(AJ430,Hoja5!$H$1:$I$46,2,FALSE)</f>
        <v/>
      </c>
      <c r="AL429" s="92" t="n">
        <v>46128</v>
      </c>
      <c r="AM429" s="92" t="n">
        <v>46122</v>
      </c>
      <c r="AN429" s="101">
        <f>+AM430-AL430</f>
        <v/>
      </c>
      <c r="AO429" s="100" t="n">
        <v>46122</v>
      </c>
      <c r="AP429" s="101" t="inlineStr">
        <is>
          <t>Visitas patrulleros</t>
        </is>
      </c>
      <c r="AQ429" s="101" t="inlineStr">
        <is>
          <t>Laura Bautista Barroso</t>
        </is>
      </c>
      <c r="AR429" s="227" t="n"/>
      <c r="AS429" s="119" t="n"/>
      <c r="AT429" s="124" t="inlineStr">
        <is>
          <t>Verificación</t>
        </is>
      </c>
      <c r="AU429" s="101" t="inlineStr">
        <is>
          <t>Laura Bautista Barroso</t>
        </is>
      </c>
      <c r="AV429" s="82" t="n"/>
      <c r="AW429" s="102">
        <f>IF(OR(AND(TODAY()-AL430&lt;10,AV430="PQRS"),AND(TODAY()-AO430&lt;90,AV430="Persuasivo")),1,IF(AND(10&lt;=TODAY()-AL430,TODAY()-AL430&lt;15,AV430="PQRS"),2,IF(OR(AND(15&lt;=TODAY()-AL430,AV430="PQRS"),AND(90&lt;=TODAY()-AO430,AV430="Persuasivo")),3,"")))</f>
        <v/>
      </c>
      <c r="AX429" s="96" t="n"/>
      <c r="AY429" s="239">
        <f>IF(AU430=BA430,AY430,AY430&amp;" → "&amp;TEXT(AZ430,"dd/mm/aaaa")&amp;".- "&amp;AU430)</f>
        <v/>
      </c>
      <c r="AZ429" s="237">
        <f>IF(AU430=BA430,AZ430,NOW())</f>
        <v/>
      </c>
      <c r="BA429" s="242">
        <f>IF(AU430=BA430,BA430,AU430)</f>
        <v/>
      </c>
      <c r="BB429" s="245">
        <f>IF(AT430=BD430,BB430,BB430&amp;" → "&amp;TEXT(BC430,"dd/mm/aaaa")&amp;".- "&amp;AT430)</f>
        <v/>
      </c>
      <c r="BC429" s="247">
        <f>IF(AX430=BD430,BC430,NOW())</f>
        <v/>
      </c>
      <c r="BD429" s="246">
        <f>IF(AT430=BD430,BD430,AT430)</f>
        <v/>
      </c>
      <c r="BE429" s="116" t="n"/>
    </row>
    <row r="430" customFormat="1" s="9">
      <c r="A430" s="82" t="inlineStr">
        <is>
          <t>0430-2026</t>
        </is>
      </c>
      <c r="B430" s="99" t="n">
        <v>29587</v>
      </c>
      <c r="C430" s="124" t="inlineStr">
        <is>
          <t xml:space="preserve">Ana Cecilia Bran </t>
        </is>
      </c>
      <c r="D430" s="82" t="inlineStr">
        <is>
          <t>TR</t>
        </is>
      </c>
      <c r="E430" s="106" t="n">
        <v>34</v>
      </c>
      <c r="F430" s="82" t="inlineStr">
        <is>
          <t>B</t>
        </is>
      </c>
      <c r="G430" s="82" t="inlineStr">
        <is>
          <t>SUR</t>
        </is>
      </c>
      <c r="H430" s="106" t="n">
        <v>32</v>
      </c>
      <c r="I430" s="82" t="inlineStr">
        <is>
          <t>D</t>
        </is>
      </c>
      <c r="J430" s="82" t="n"/>
      <c r="K430" s="106" t="n">
        <v>7</v>
      </c>
      <c r="L430" s="106" t="n"/>
      <c r="M430" s="106" t="n"/>
      <c r="N430" s="76">
        <f>CONCATENATE(D431," ",E431," ",F431," ",G431," ",H431," ",I431, " ",J431, " ",K431," ",L431," ",M431)</f>
        <v/>
      </c>
      <c r="O430" s="106" t="n"/>
      <c r="P430" s="106" t="n">
        <v>313607729</v>
      </c>
      <c r="Q430" s="106" t="n"/>
      <c r="R430" s="106" t="inlineStr">
        <is>
          <t xml:space="preserve">Por Determinar </t>
        </is>
      </c>
      <c r="S430" s="126" t="n"/>
      <c r="T430" s="128" t="n"/>
      <c r="U430" s="127" t="n"/>
      <c r="V430" s="127" t="n"/>
      <c r="W430" s="128" t="n"/>
      <c r="X430" s="127" t="n"/>
      <c r="Y430" s="127" t="n"/>
      <c r="Z430" s="128" t="n"/>
      <c r="AA430" s="128" t="n"/>
      <c r="AB430" s="128" t="n"/>
      <c r="AC430" s="76">
        <f>CONCATENATE(S431," ",T431,U431," ",V431," ",W431," ",X431," ",Y431," ",Z431," ",AA431," ",AB431)</f>
        <v/>
      </c>
      <c r="AD430" s="106" t="n"/>
      <c r="AE430" s="106" t="n"/>
      <c r="AF430" s="106" t="n"/>
      <c r="AG430" s="106" t="n"/>
      <c r="AH430" s="82" t="inlineStr">
        <is>
          <t>RESIDUOS SOLIDOS</t>
        </is>
      </c>
      <c r="AI430" s="106" t="inlineStr">
        <is>
          <t>Disposición inadecuada de residuos sólidos en horas, dias y lugares no autorizados</t>
        </is>
      </c>
      <c r="AJ430" s="96" t="inlineStr">
        <is>
          <t>Obrero</t>
        </is>
      </c>
      <c r="AK430" s="201">
        <f>VLOOKUP(AJ431,Hoja5!$H$1:$I$46,2,FALSE)</f>
        <v/>
      </c>
      <c r="AL430" s="256" t="n">
        <v>46147</v>
      </c>
      <c r="AM430" s="92" t="n">
        <v>46168</v>
      </c>
      <c r="AN430" s="101">
        <f>+AM431-AL431</f>
        <v/>
      </c>
      <c r="AO430" s="178" t="n">
        <v>46168</v>
      </c>
      <c r="AP430" s="122" t="inlineStr">
        <is>
          <t>Visitas patrulleros</t>
        </is>
      </c>
      <c r="AQ430" s="122" t="inlineStr">
        <is>
          <t>Yudi Betancur Rios</t>
        </is>
      </c>
      <c r="AR430" s="282" t="n"/>
      <c r="AS430" s="119" t="n"/>
      <c r="AT430" s="184" t="inlineStr">
        <is>
          <t>Auto de archivo</t>
        </is>
      </c>
      <c r="AU430" s="122" t="inlineStr">
        <is>
          <t>Juan Carlos Sánchez Vargas</t>
        </is>
      </c>
      <c r="AV430" s="82" t="n"/>
      <c r="AW430" s="102">
        <f>IF(OR(AND(TODAY()-AL431&lt;10,AV431="PQRS"),AND(TODAY()-AO431&lt;90,AV431="Persuasivo")),1,IF(AND(10&lt;=TODAY()-AL431,TODAY()-AL431&lt;15,AV431="PQRS"),2,IF(OR(AND(15&lt;=TODAY()-AL431,AV431="PQRS"),AND(90&lt;=TODAY()-AO431,AV431="Persuasivo")),3,"")))</f>
        <v/>
      </c>
      <c r="AX430" s="96" t="n"/>
      <c r="AY430" s="239">
        <f>IF(AU431=BA431,AY431,AY431&amp;" → "&amp;TEXT(AZ431,"dd/mm/aaaa")&amp;".- "&amp;AU431)</f>
        <v/>
      </c>
      <c r="AZ430" s="237">
        <f>IF(AU431=BA431,AZ431,NOW())</f>
        <v/>
      </c>
      <c r="BA430" s="242">
        <f>IF(AU431=BA431,BA431,AU431)</f>
        <v/>
      </c>
      <c r="BB430" s="245">
        <f>IF(AT431=BD431,BB431,BB431&amp;" → "&amp;TEXT(BC431,"dd/mm/aaaa")&amp;".- "&amp;AT431)</f>
        <v/>
      </c>
      <c r="BC430" s="247">
        <f>IF(AX431=BD431,BC431,NOW())</f>
        <v/>
      </c>
      <c r="BD430" s="246">
        <f>IF(AT431=BD431,BD431,AT431)</f>
        <v/>
      </c>
      <c r="BE430" s="116" t="n"/>
    </row>
    <row r="431" ht="15.75" customFormat="1" customHeight="1" s="9">
      <c r="A431" s="82" t="inlineStr">
        <is>
          <t>0431-2026</t>
        </is>
      </c>
      <c r="B431" s="188" t="n">
        <v>4664</v>
      </c>
      <c r="C431" s="143" t="inlineStr">
        <is>
          <t>Tierra Grata Zitizen</t>
        </is>
      </c>
      <c r="D431" s="82" t="inlineStr">
        <is>
          <t>KR</t>
        </is>
      </c>
      <c r="E431" s="82" t="n">
        <v>48</v>
      </c>
      <c r="F431" s="82" t="n"/>
      <c r="G431" s="82" t="n"/>
      <c r="H431" s="82" t="n">
        <v>29</v>
      </c>
      <c r="I431" s="82" t="n"/>
      <c r="J431" s="82" t="inlineStr">
        <is>
          <t>SUR</t>
        </is>
      </c>
      <c r="K431" s="82" t="n">
        <v>221</v>
      </c>
      <c r="L431" s="82" t="n"/>
      <c r="M431" s="82" t="n"/>
      <c r="N431" s="76">
        <f>CONCATENATE(D432," ",E432," ",F432," ",G432," ",H432," ",I432, " ",J432, " ",K432," ",L432," ",M432)</f>
        <v/>
      </c>
      <c r="O431" s="82" t="n"/>
      <c r="P431" s="82" t="n">
        <v>6043224740</v>
      </c>
      <c r="Q431" s="82" t="n"/>
      <c r="R431" s="76" t="inlineStr">
        <is>
          <t>EPM - Quebrada La Polo</t>
        </is>
      </c>
      <c r="S431" s="126" t="n"/>
      <c r="T431" s="127" t="n"/>
      <c r="U431" s="127" t="n"/>
      <c r="V431" s="127" t="n"/>
      <c r="W431" s="127" t="n"/>
      <c r="X431" s="127" t="n"/>
      <c r="Y431" s="127" t="n"/>
      <c r="Z431" s="127" t="n"/>
      <c r="AA431" s="127" t="n"/>
      <c r="AB431" s="127" t="n"/>
      <c r="AC431" s="76">
        <f>CONCATENATE(S432," ",T432,U432," ",V432," ",W432," ",X432," ",Y432," ",Z432," ",AA432," ",AB432)</f>
        <v/>
      </c>
      <c r="AD431" s="82" t="n"/>
      <c r="AE431" s="82" t="n"/>
      <c r="AF431" s="82" t="n"/>
      <c r="AG431" s="82" t="n"/>
      <c r="AH431" s="82" t="inlineStr">
        <is>
          <t>HÍDRICO</t>
        </is>
      </c>
      <c r="AI431" s="106" t="inlineStr">
        <is>
          <t>Descarga inadecuada de aguas residuales o sin cumplimiento de requisitos</t>
        </is>
      </c>
      <c r="AJ431" s="96" t="inlineStr">
        <is>
          <t>Las Vegas</t>
        </is>
      </c>
      <c r="AK431" s="201">
        <f>VLOOKUP(AJ432,Hoja5!$H$1:$I$46,2,FALSE)</f>
        <v/>
      </c>
      <c r="AL431" s="92" t="n">
        <v>46134</v>
      </c>
      <c r="AM431" s="92" t="n">
        <v>46141</v>
      </c>
      <c r="AN431" s="213">
        <f>+AM432-AL432</f>
        <v/>
      </c>
      <c r="AO431" s="220" t="n">
        <v>46154</v>
      </c>
      <c r="AP431" s="119" t="inlineStr">
        <is>
          <t>Respuesta DP u Oficio</t>
        </is>
      </c>
      <c r="AQ431" s="119" t="inlineStr">
        <is>
          <t>Julian Guzman Agudelo</t>
        </is>
      </c>
      <c r="AR431" s="227" t="n"/>
      <c r="AS431" s="119" t="n"/>
      <c r="AT431" s="183" t="inlineStr">
        <is>
          <t>Verificación</t>
        </is>
      </c>
      <c r="AU431" s="119" t="inlineStr">
        <is>
          <t>Olver Puerta Garcia</t>
        </is>
      </c>
      <c r="AV431" s="124" t="inlineStr">
        <is>
          <t>PQRS</t>
        </is>
      </c>
      <c r="AW431" s="102">
        <f>IF(OR(AND(TODAY()-AL432&lt;10,AV432="PQRS"),AND(TODAY()-AO432&lt;90,AV432="Persuasivo")),1,IF(AND(10&lt;=TODAY()-AL432,TODAY()-AL432&lt;15,AV432="PQRS"),2,IF(OR(AND(15&lt;=TODAY()-AL432,AV432="PQRS"),AND(90&lt;=TODAY()-AO432,AV432="Persuasivo")),3,"")))</f>
        <v/>
      </c>
      <c r="AX431" s="96" t="n"/>
      <c r="AY431" s="239">
        <f>IF(AU432=BA432,AY432,AY432&amp;" → "&amp;TEXT(AZ432,"dd/mm/aaaa")&amp;".- "&amp;AU432)</f>
        <v/>
      </c>
      <c r="AZ431" s="237">
        <f>IF(AU432=BA432,AZ432,NOW())</f>
        <v/>
      </c>
      <c r="BA431" s="242">
        <f>IF(AU432=BA432,BA432,AU432)</f>
        <v/>
      </c>
      <c r="BB431" s="245">
        <f>IF(AT432=BD432,BB432,BB432&amp;" → "&amp;TEXT(BC432,"dd/mm/aaaa")&amp;".- "&amp;AT432)</f>
        <v/>
      </c>
      <c r="BC431" s="247">
        <f>IF(AX432=BD432,BC432,NOW())</f>
        <v/>
      </c>
      <c r="BD431" s="246">
        <f>IF(AT432=BD432,BD432,AT432)</f>
        <v/>
      </c>
      <c r="BE431" s="116" t="n"/>
    </row>
    <row r="432" ht="15" customFormat="1" customHeight="1" s="9">
      <c r="A432" s="82" t="inlineStr">
        <is>
          <t>0432-2026</t>
        </is>
      </c>
      <c r="B432" s="99" t="n">
        <v>29348</v>
      </c>
      <c r="C432" s="124" t="inlineStr">
        <is>
          <t>Esteban Rios Restrepo</t>
        </is>
      </c>
      <c r="D432" s="82" t="inlineStr">
        <is>
          <t>KR</t>
        </is>
      </c>
      <c r="E432" s="82" t="n">
        <v>25</v>
      </c>
      <c r="F432" s="82" t="inlineStr">
        <is>
          <t>B</t>
        </is>
      </c>
      <c r="G432" s="82" t="n"/>
      <c r="H432" s="82" t="n">
        <v>26</v>
      </c>
      <c r="I432" s="82" t="n"/>
      <c r="J432" s="82" t="inlineStr">
        <is>
          <t>SUR</t>
        </is>
      </c>
      <c r="K432" s="82" t="n">
        <v>28</v>
      </c>
      <c r="L432" s="82" t="n"/>
      <c r="M432" s="82" t="n"/>
      <c r="N432" s="76">
        <f>CONCATENATE(D433," ",E433," ",F433," ",G433," ",H433," ",I433, " ",J433, " ",K433," ",L433," ",M433)</f>
        <v/>
      </c>
      <c r="O432" s="82" t="n">
        <v>1038769848</v>
      </c>
      <c r="P432" s="82" t="n">
        <v>3146004245</v>
      </c>
      <c r="Q432" s="82" t="n"/>
      <c r="R432" s="299" t="inlineStr">
        <is>
          <t>Escuela de Equitacion Terranova</t>
        </is>
      </c>
      <c r="S432" s="300" t="inlineStr">
        <is>
          <t>CL</t>
        </is>
      </c>
      <c r="T432" s="301" t="n">
        <v>26</v>
      </c>
      <c r="U432" s="302" t="n"/>
      <c r="V432" s="302" t="inlineStr">
        <is>
          <t>SUR</t>
        </is>
      </c>
      <c r="W432" s="301" t="n">
        <v>23</v>
      </c>
      <c r="X432" s="302" t="n"/>
      <c r="Y432" s="302" t="n"/>
      <c r="Z432" s="301" t="n">
        <v>3</v>
      </c>
      <c r="AA432" s="127" t="n"/>
      <c r="AB432" s="127" t="n"/>
      <c r="AC432" s="76">
        <f>CONCATENATE(S433," ",T433,U433," ",V433," ",W433," ",X433," ",Y433," ",Z433," ",AA433," ",AB433)</f>
        <v/>
      </c>
      <c r="AD432" s="82" t="n"/>
      <c r="AE432" s="82" t="n"/>
      <c r="AF432" s="82" t="n"/>
      <c r="AG432" s="82" t="n"/>
      <c r="AH432" s="82" t="inlineStr">
        <is>
          <t>AIRE</t>
        </is>
      </c>
      <c r="AI432" s="106" t="inlineStr">
        <is>
          <t>Afectaciones por emisiones atmosféricas</t>
        </is>
      </c>
      <c r="AJ432" s="96" t="inlineStr">
        <is>
          <t>El Escobero</t>
        </is>
      </c>
      <c r="AK432" s="201">
        <f>VLOOKUP(AJ433,Hoja5!$H$1:$I$46,2,FALSE)</f>
        <v/>
      </c>
      <c r="AL432" s="92" t="n">
        <v>46147</v>
      </c>
      <c r="AM432" s="92" t="n">
        <v>46153</v>
      </c>
      <c r="AN432" s="101">
        <f>+AM433-AL433</f>
        <v/>
      </c>
      <c r="AO432" s="100" t="n">
        <v>46153</v>
      </c>
      <c r="AP432" s="101" t="inlineStr">
        <is>
          <t>Visitas patrulleros</t>
        </is>
      </c>
      <c r="AQ432" s="101" t="inlineStr">
        <is>
          <t>Olver Puerta Garcia</t>
        </is>
      </c>
      <c r="AR432" s="283" t="n"/>
      <c r="AS432" s="119" t="n"/>
      <c r="AT432" s="105" t="inlineStr">
        <is>
          <t>Verificación</t>
        </is>
      </c>
      <c r="AU432" s="179" t="inlineStr">
        <is>
          <t>Olver Puerta Garcia</t>
        </is>
      </c>
      <c r="AV432" s="82" t="n"/>
      <c r="AW432" s="102">
        <f>IF(OR(AND(TODAY()-AL433&lt;10,AV433="PQRS"),AND(TODAY()-AO433&lt;90,AV433="Persuasivo")),1,IF(AND(10&lt;=TODAY()-AL433,TODAY()-AL433&lt;15,AV433="PQRS"),2,IF(OR(AND(15&lt;=TODAY()-AL433,AV433="PQRS"),AND(90&lt;=TODAY()-AO433,AV433="Persuasivo")),3,"")))</f>
        <v/>
      </c>
      <c r="AX432" s="96" t="n"/>
      <c r="AY432" s="239">
        <f>IF(AU433=BA433,AY433,AY433&amp;" → "&amp;TEXT(AZ433,"dd/mm/aaaa")&amp;".- "&amp;AU433)</f>
        <v/>
      </c>
      <c r="AZ432" s="237">
        <f>IF(AU433=BA433,AZ433,NOW())</f>
        <v/>
      </c>
      <c r="BA432" s="242">
        <f>IF(AU433=BA433,BA433,AU433)</f>
        <v/>
      </c>
      <c r="BB432" s="245">
        <f>IF(AT433=BD433,BB433,BB433&amp;" → "&amp;TEXT(BC433,"dd/mm/aaaa")&amp;".- "&amp;AT433)</f>
        <v/>
      </c>
      <c r="BC432" s="247">
        <f>IF(AX433=BD433,BC433,NOW())</f>
        <v/>
      </c>
      <c r="BD432" s="246">
        <f>IF(AT433=BD433,BD433,AT433)</f>
        <v/>
      </c>
      <c r="BE432" s="117" t="n"/>
    </row>
    <row r="433" customFormat="1" s="76">
      <c r="A433" s="82" t="inlineStr">
        <is>
          <t>0433-2026</t>
        </is>
      </c>
      <c r="B433" s="99" t="n">
        <v>24772</v>
      </c>
      <c r="C433" s="124" t="inlineStr">
        <is>
          <t>Oficio - Ecosistemas y Biodiversidad</t>
        </is>
      </c>
      <c r="D433" s="82" t="n"/>
      <c r="E433" s="106" t="n"/>
      <c r="F433" s="82" t="n"/>
      <c r="G433" s="82" t="n"/>
      <c r="H433" s="106" t="n"/>
      <c r="I433" s="82" t="n"/>
      <c r="J433" s="82" t="n"/>
      <c r="K433" s="106" t="n"/>
      <c r="L433" s="106" t="n"/>
      <c r="M433" s="106" t="n"/>
      <c r="N433" s="76">
        <f>CONCATENATE(D434," ",E434," ",F434," ",G434," ",H434," ",I434, " ",J434, " ",K434," ",L434," ",M434)</f>
        <v/>
      </c>
      <c r="O433" s="106" t="n"/>
      <c r="P433" s="106" t="n"/>
      <c r="Q433" s="106" t="n"/>
      <c r="R433" s="299" t="inlineStr">
        <is>
          <t xml:space="preserve">Por Determinar </t>
        </is>
      </c>
      <c r="S433" s="300" t="n"/>
      <c r="T433" s="301" t="n"/>
      <c r="U433" s="302" t="n"/>
      <c r="V433" s="302" t="n"/>
      <c r="W433" s="301" t="n"/>
      <c r="X433" s="302" t="n"/>
      <c r="Y433" s="302" t="n"/>
      <c r="Z433" s="301" t="n"/>
      <c r="AA433" s="128" t="inlineStr">
        <is>
          <t xml:space="preserve">comunidad </t>
        </is>
      </c>
      <c r="AB433" s="128" t="inlineStr">
        <is>
          <t>villagrande</t>
        </is>
      </c>
      <c r="AC433" s="76">
        <f>CONCATENATE(S434," ",T434,U434," ",V434," ",W434," ",X434," ",Y434," ",Z434," ",AA434," ",AB434)</f>
        <v/>
      </c>
      <c r="AD433" s="106" t="n"/>
      <c r="AE433" s="106" t="n"/>
      <c r="AF433" s="106" t="n"/>
      <c r="AG433" s="106" t="n"/>
      <c r="AH433" s="82" t="inlineStr">
        <is>
          <t>SUELO</t>
        </is>
      </c>
      <c r="AI433" s="106" t="inlineStr">
        <is>
          <t>Afectación a individuos arboreos</t>
        </is>
      </c>
      <c r="AJ433" s="96" t="inlineStr">
        <is>
          <t>Villagrande</t>
        </is>
      </c>
      <c r="AK433" s="201">
        <f>VLOOKUP(AJ434,Hoja5!$H$1:$I$46,2,FALSE)</f>
        <v/>
      </c>
      <c r="AL433" s="92" t="n">
        <v>46129</v>
      </c>
      <c r="AM433" s="92" t="n"/>
      <c r="AN433" s="101">
        <f>+AM434-AL434</f>
        <v/>
      </c>
      <c r="AO433" s="92" t="n"/>
      <c r="AP433" s="101" t="n"/>
      <c r="AQ433" s="101" t="n"/>
      <c r="AR433" s="227" t="n"/>
      <c r="AS433" s="119" t="n"/>
      <c r="AT433" s="124" t="inlineStr">
        <is>
          <t>Visitas patrulleros</t>
        </is>
      </c>
      <c r="AU433" s="101" t="inlineStr">
        <is>
          <t>Olver Puerta Garcia</t>
        </is>
      </c>
      <c r="AV433" s="82" t="n"/>
      <c r="AW433" s="102">
        <f>IF(OR(AND(TODAY()-AL434&lt;10,AV434="PQRS"),AND(TODAY()-AO434&lt;90,AV434="Persuasivo")),1,IF(AND(10&lt;=TODAY()-AL434,TODAY()-AL434&lt;15,AV434="PQRS"),2,IF(OR(AND(15&lt;=TODAY()-AL434,AV434="PQRS"),AND(90&lt;=TODAY()-AO434,AV434="Persuasivo")),3,"")))</f>
        <v/>
      </c>
      <c r="AX433" s="96" t="n"/>
      <c r="AY433" s="239">
        <f>IF(AU434=BA434,AY434,AY434&amp;" → "&amp;TEXT(AZ434,"dd/mm/aaaa")&amp;".- "&amp;AU434)</f>
        <v/>
      </c>
      <c r="AZ433" s="237">
        <f>IF(AU434=BA434,AZ434,NOW())</f>
        <v/>
      </c>
      <c r="BA433" s="242">
        <f>IF(AU434=BA434,BA434,AU434)</f>
        <v/>
      </c>
      <c r="BB433" s="245">
        <f>IF(AT434=BD434,BB434,BB434&amp;" → "&amp;TEXT(BC434,"dd/mm/aaaa")&amp;".- "&amp;AT434)</f>
        <v/>
      </c>
      <c r="BC433" s="247">
        <f>IF(AX434=BD434,BC434,NOW())</f>
        <v/>
      </c>
      <c r="BD433" s="246">
        <f>IF(AT434=BD434,BD434,AT434)</f>
        <v/>
      </c>
      <c r="BE433" s="117" t="n"/>
    </row>
    <row r="434" customFormat="1" s="76">
      <c r="A434" s="82" t="inlineStr">
        <is>
          <t>0434-2026</t>
        </is>
      </c>
      <c r="B434" s="99" t="n">
        <v>22315</v>
      </c>
      <c r="C434" s="124" t="inlineStr">
        <is>
          <t xml:space="preserve">Comunidad </t>
        </is>
      </c>
      <c r="D434" s="82" t="n"/>
      <c r="E434" s="82" t="n"/>
      <c r="F434" s="82" t="n"/>
      <c r="G434" s="82" t="n"/>
      <c r="H434" s="82" t="n"/>
      <c r="I434" s="82" t="n"/>
      <c r="J434" s="82" t="n"/>
      <c r="K434" s="82" t="n"/>
      <c r="L434" s="82" t="n"/>
      <c r="M434" s="82" t="n"/>
      <c r="N434" s="76">
        <f>CONCATENATE(D435," ",E435," ",F435," ",G435," ",H435," ",I435, " ",J435, " ",K435," ",L435," ",M435)</f>
        <v/>
      </c>
      <c r="O434" s="82" t="n"/>
      <c r="P434" s="82" t="n"/>
      <c r="Q434" s="82" t="n"/>
      <c r="R434" s="82" t="inlineStr">
        <is>
          <t>Cristhian David Montoya</t>
        </is>
      </c>
      <c r="S434" s="126" t="inlineStr">
        <is>
          <t>CL</t>
        </is>
      </c>
      <c r="T434" s="127" t="n">
        <v>21</v>
      </c>
      <c r="U434" s="127" t="n"/>
      <c r="V434" s="127" t="inlineStr">
        <is>
          <t>SUR</t>
        </is>
      </c>
      <c r="W434" s="127" t="n">
        <v>1</v>
      </c>
      <c r="X434" s="127" t="inlineStr">
        <is>
          <t>B</t>
        </is>
      </c>
      <c r="Y434" s="127" t="n"/>
      <c r="Z434" s="127" t="n">
        <v>2</v>
      </c>
      <c r="AA434" s="127" t="n"/>
      <c r="AB434" s="127" t="n"/>
      <c r="AC434" s="76">
        <f>CONCATENATE(S435," ",T435,U435," ",V435," ",W435," ",X435," ",Y435," ",Z435," ",AA435," ",AB435)</f>
        <v/>
      </c>
      <c r="AD434" s="82" t="n"/>
      <c r="AE434" s="82" t="n"/>
      <c r="AF434" s="82" t="n"/>
      <c r="AG434" s="82" t="n"/>
      <c r="AH434" s="82" t="inlineStr">
        <is>
          <t>FLORA</t>
        </is>
      </c>
      <c r="AI434" s="106" t="inlineStr">
        <is>
          <t>Afectación al ornato</t>
        </is>
      </c>
      <c r="AJ434" s="96" t="inlineStr">
        <is>
          <t>Pantanillo</t>
        </is>
      </c>
      <c r="AK434" s="201">
        <f>VLOOKUP(AJ435,Hoja5!$H$1:$I$46,2,FALSE)</f>
        <v/>
      </c>
      <c r="AL434" s="92" t="n">
        <v>46120</v>
      </c>
      <c r="AM434" s="92" t="n">
        <v>46111</v>
      </c>
      <c r="AN434" s="101">
        <f>+AM435-AL435</f>
        <v/>
      </c>
      <c r="AO434" s="92" t="n">
        <v>46128</v>
      </c>
      <c r="AP434" s="101" t="inlineStr">
        <is>
          <t>Informe técnico</t>
        </is>
      </c>
      <c r="AQ434" s="101" t="inlineStr">
        <is>
          <t>Yudi Betancur Rios</t>
        </is>
      </c>
      <c r="AR434" s="227" t="n"/>
      <c r="AS434" s="119" t="inlineStr">
        <is>
          <t>Alexandra Uribe Alzate</t>
        </is>
      </c>
      <c r="AT434" s="124" t="inlineStr">
        <is>
          <t xml:space="preserve">Auto de inicio </t>
        </is>
      </c>
      <c r="AU434" s="101" t="inlineStr">
        <is>
          <t>Alexandra Uribe Alzate</t>
        </is>
      </c>
      <c r="AV434" s="82" t="n"/>
      <c r="AW434" s="102">
        <f>IF(OR(AND(TODAY()-AL435&lt;10,AV435="PQRS"),AND(TODAY()-AO435&lt;90,AV435="Persuasivo")),1,IF(AND(10&lt;=TODAY()-AL435,TODAY()-AL435&lt;15,AV435="PQRS"),2,IF(OR(AND(15&lt;=TODAY()-AL435,AV435="PQRS"),AND(90&lt;=TODAY()-AO435,AV435="Persuasivo")),3,"")))</f>
        <v/>
      </c>
      <c r="AX434" s="96" t="n"/>
      <c r="AY434" s="239">
        <f>IF(AU435=BA435,AY435,AY435&amp;" → "&amp;TEXT(AZ435,"dd/mm/aaaa")&amp;".- "&amp;AU435)</f>
        <v/>
      </c>
      <c r="AZ434" s="237">
        <f>IF(AU435=BA435,AZ435,NOW())</f>
        <v/>
      </c>
      <c r="BA434" s="242">
        <f>IF(AU435=BA435,BA435,AU435)</f>
        <v/>
      </c>
      <c r="BB434" s="245">
        <f>IF(AT435=BD435,BB435,BB435&amp;" → "&amp;TEXT(BC435,"dd/mm/aaaa")&amp;".- "&amp;AT435)</f>
        <v/>
      </c>
      <c r="BC434" s="247">
        <f>IF(AX435=BD435,BC435,NOW())</f>
        <v/>
      </c>
      <c r="BD434" s="246">
        <f>IF(AT435=BD435,BD435,AT435)</f>
        <v/>
      </c>
      <c r="BE434" s="117" t="n"/>
    </row>
    <row r="435" customFormat="1" s="76">
      <c r="A435" s="82" t="inlineStr">
        <is>
          <t>0435-2026</t>
        </is>
      </c>
      <c r="B435" s="99" t="n">
        <v>30068</v>
      </c>
      <c r="C435" s="124" t="inlineStr">
        <is>
          <t>Anonimo</t>
        </is>
      </c>
      <c r="D435" s="82" t="n"/>
      <c r="E435" s="82" t="n"/>
      <c r="F435" s="82" t="n"/>
      <c r="G435" s="82" t="n"/>
      <c r="H435" s="82" t="n"/>
      <c r="I435" s="82" t="n"/>
      <c r="J435" s="82" t="n"/>
      <c r="K435" s="82" t="n"/>
      <c r="L435" s="82" t="n"/>
      <c r="M435" s="82" t="n"/>
      <c r="N435" s="76">
        <f>CONCATENATE(D436," ",E436," ",F436," ",G436," ",H436," ",I436, " ",J436, " ",K436," ",L436," ",M436)</f>
        <v/>
      </c>
      <c r="O435" s="82" t="n"/>
      <c r="P435" s="82" t="n"/>
      <c r="Q435" s="82" t="n"/>
      <c r="R435" s="82" t="inlineStr">
        <is>
          <t xml:space="preserve">Unidad Residencial Volga de la Cuenca </t>
        </is>
      </c>
      <c r="S435" s="126" t="inlineStr">
        <is>
          <t>KR</t>
        </is>
      </c>
      <c r="T435" s="127" t="n">
        <v>39</v>
      </c>
      <c r="U435" s="127" t="inlineStr">
        <is>
          <t>E</t>
        </is>
      </c>
      <c r="V435" s="127" t="n"/>
      <c r="W435" s="127" t="n">
        <v>48</v>
      </c>
      <c r="X435" s="127" t="inlineStr">
        <is>
          <t>F</t>
        </is>
      </c>
      <c r="Y435" s="127" t="inlineStr">
        <is>
          <t>SUR</t>
        </is>
      </c>
      <c r="Z435" s="127" t="n">
        <v>50</v>
      </c>
      <c r="AA435" s="127" t="n"/>
      <c r="AB435" s="127" t="n"/>
      <c r="AC435" s="76">
        <f>CONCATENATE(S436," ",T436,U436," ",V436," ",W436," ",X436," ",Y436," ",Z436," ",AA436," ",AB436)</f>
        <v/>
      </c>
      <c r="AD435" s="82" t="n"/>
      <c r="AE435" s="82" t="n"/>
      <c r="AF435" s="82" t="n"/>
      <c r="AG435" s="82" t="n"/>
      <c r="AH435" s="82" t="inlineStr">
        <is>
          <t>FLORA</t>
        </is>
      </c>
      <c r="AI435" s="106" t="inlineStr">
        <is>
          <t>Afectación a individuos arboreos</t>
        </is>
      </c>
      <c r="AJ435" s="96" t="inlineStr">
        <is>
          <t>Loma del Barro</t>
        </is>
      </c>
      <c r="AK435" s="201">
        <f>VLOOKUP(AJ436,Hoja5!$H$1:$I$46,2,FALSE)</f>
        <v/>
      </c>
      <c r="AL435" s="92" t="n">
        <v>46148</v>
      </c>
      <c r="AM435" s="92" t="n">
        <v>46167</v>
      </c>
      <c r="AN435" s="101">
        <f>+AM436-AL436</f>
        <v/>
      </c>
      <c r="AO435" s="92" t="n">
        <v>46167</v>
      </c>
      <c r="AP435" s="101" t="inlineStr">
        <is>
          <t>Visitas patrulleros</t>
        </is>
      </c>
      <c r="AQ435" s="101" t="inlineStr">
        <is>
          <t>Laura Bautista Barroso</t>
        </is>
      </c>
      <c r="AR435" s="227" t="n"/>
      <c r="AS435" s="119" t="n"/>
      <c r="AT435" s="124" t="inlineStr">
        <is>
          <t>Informe técnico</t>
        </is>
      </c>
      <c r="AU435" s="101" t="inlineStr">
        <is>
          <t>Laura Bautista Barroso</t>
        </is>
      </c>
      <c r="AV435" s="82" t="n"/>
      <c r="AW435" s="102">
        <f>IF(OR(AND(TODAY()-AL436&lt;10,AV436="PQRS"),AND(TODAY()-AO436&lt;90,AV436="Persuasivo")),1,IF(AND(10&lt;=TODAY()-AL436,TODAY()-AL436&lt;15,AV436="PQRS"),2,IF(OR(AND(15&lt;=TODAY()-AL436,AV436="PQRS"),AND(90&lt;=TODAY()-AO436,AV436="Persuasivo")),3,"")))</f>
        <v/>
      </c>
      <c r="AX435" s="96" t="n"/>
      <c r="AY435" s="239">
        <f>IF(AU436=BA436,AY436,AY436&amp;" → "&amp;TEXT(AZ436,"dd/mm/aaaa")&amp;".- "&amp;AU436)</f>
        <v/>
      </c>
      <c r="AZ435" s="237">
        <f>IF(AU436=BA436,AZ436,NOW())</f>
        <v/>
      </c>
      <c r="BA435" s="242">
        <f>IF(AU436=BA436,BA436,AU436)</f>
        <v/>
      </c>
      <c r="BB435" s="245">
        <f>IF(AT436=BD436,BB436,BB436&amp;" → "&amp;TEXT(BC436,"dd/mm/aaaa")&amp;".- "&amp;AT436)</f>
        <v/>
      </c>
      <c r="BC435" s="247">
        <f>IF(AX436=BD436,BC436,NOW())</f>
        <v/>
      </c>
      <c r="BD435" s="246">
        <f>IF(AT436=BD436,BD436,AT436)</f>
        <v/>
      </c>
      <c r="BE435" s="117" t="n"/>
    </row>
    <row r="436" customFormat="1" s="76">
      <c r="A436" s="82" t="inlineStr">
        <is>
          <t>0436-2026</t>
        </is>
      </c>
      <c r="B436" s="99" t="n">
        <v>30446</v>
      </c>
      <c r="C436" s="124" t="inlineStr">
        <is>
          <t>Margarita Maria Osorio Alvarez</t>
        </is>
      </c>
      <c r="D436" s="82" t="inlineStr">
        <is>
          <t>KR</t>
        </is>
      </c>
      <c r="E436" s="82" t="n">
        <v>29</v>
      </c>
      <c r="F436" s="82" t="inlineStr">
        <is>
          <t>A</t>
        </is>
      </c>
      <c r="G436" s="82" t="n"/>
      <c r="H436" s="82" t="n">
        <v>40</v>
      </c>
      <c r="I436" s="82" t="inlineStr">
        <is>
          <t>F</t>
        </is>
      </c>
      <c r="J436" s="82" t="inlineStr">
        <is>
          <t>SUR</t>
        </is>
      </c>
      <c r="K436" s="82" t="n">
        <v>18</v>
      </c>
      <c r="L436" s="82" t="inlineStr">
        <is>
          <t>int 110</t>
        </is>
      </c>
      <c r="M436" s="82" t="n"/>
      <c r="N436" s="76">
        <f>CONCATENATE(D437," ",E437," ",F437," ",G437," ",H437," ",I437, " ",J437, " ",K437," ",L437," ",M437)</f>
        <v/>
      </c>
      <c r="O436" s="82" t="n">
        <v>43748675</v>
      </c>
      <c r="P436" s="82" t="n">
        <v>3137152810</v>
      </c>
      <c r="Q436" s="82" t="n"/>
      <c r="R436" s="82" t="inlineStr">
        <is>
          <t xml:space="preserve">Por Determinar </t>
        </is>
      </c>
      <c r="S436" s="126" t="n"/>
      <c r="T436" s="127" t="n"/>
      <c r="U436" s="127" t="n"/>
      <c r="V436" s="127" t="n"/>
      <c r="W436" s="127" t="n"/>
      <c r="X436" s="127" t="n"/>
      <c r="Y436" s="127" t="n"/>
      <c r="Z436" s="127" t="n"/>
      <c r="AA436" s="127" t="n"/>
      <c r="AB436" s="127" t="n"/>
      <c r="AC436" s="76">
        <f>CONCATENATE(S437," ",T437,U437," ",V437," ",W437," ",X437," ",Y437," ",Z437," ",AA437," ",AB437)</f>
        <v/>
      </c>
      <c r="AD436" s="82" t="n"/>
      <c r="AE436" s="82" t="n"/>
      <c r="AF436" s="82" t="n"/>
      <c r="AG436" s="82" t="n"/>
      <c r="AH436" s="82" t="inlineStr">
        <is>
          <t>FAUNA DOMÉSTICA</t>
        </is>
      </c>
      <c r="AI436" s="82" t="inlineStr">
        <is>
          <t>Tenencia inadecuada de animales de compañía</t>
        </is>
      </c>
      <c r="AJ436" s="96" t="inlineStr">
        <is>
          <t>San José</t>
        </is>
      </c>
      <c r="AK436" s="201" t="n"/>
      <c r="AL436" s="92" t="n">
        <v>46149</v>
      </c>
      <c r="AM436" s="92" t="n">
        <v>46162</v>
      </c>
      <c r="AN436" s="101">
        <f>+AM437-AL437</f>
        <v/>
      </c>
      <c r="AO436" s="92" t="n">
        <v>46162</v>
      </c>
      <c r="AP436" s="82" t="inlineStr">
        <is>
          <t>Verificación</t>
        </is>
      </c>
      <c r="AQ436" s="94" t="inlineStr">
        <is>
          <t>Laura Bautista Barroso</t>
        </is>
      </c>
      <c r="AR436" s="227" t="n"/>
      <c r="AS436" s="119" t="n"/>
      <c r="AT436" s="124" t="inlineStr">
        <is>
          <t>Verificación</t>
        </is>
      </c>
      <c r="AU436" s="101" t="inlineStr">
        <is>
          <t>Laura Bautista Barroso</t>
        </is>
      </c>
      <c r="AV436" s="82" t="n"/>
      <c r="AW436" s="102">
        <f>IF(OR(AND(TODAY()-AL437&lt;10,AV437="PQRS"),AND(TODAY()-AO437&lt;90,AV437="Persuasivo")),1,IF(AND(10&lt;=TODAY()-AL437,TODAY()-AL437&lt;15,AV437="PQRS"),2,IF(OR(AND(15&lt;=TODAY()-AL437,AV437="PQRS"),AND(90&lt;=TODAY()-AO437,AV437="Persuasivo")),3,"")))</f>
        <v/>
      </c>
      <c r="AX436" s="96" t="n"/>
      <c r="AY436" s="239">
        <f>IF(AU437=BA437,AY437,AY437&amp;" → "&amp;TEXT(AZ437,"dd/mm/aaaa")&amp;".- "&amp;AU437)</f>
        <v/>
      </c>
      <c r="AZ436" s="237">
        <f>IF(AU437=BA437,AZ437,NOW())</f>
        <v/>
      </c>
      <c r="BA436" s="242">
        <f>IF(AU437=BA437,BA437,AU437)</f>
        <v/>
      </c>
      <c r="BB436" s="245">
        <f>IF(AT437=BD437,BB437,BB437&amp;" → "&amp;TEXT(BC437,"dd/mm/aaaa")&amp;".- "&amp;AT437)</f>
        <v/>
      </c>
      <c r="BC436" s="247">
        <f>IF(AX437=BD437,BC437,NOW())</f>
        <v/>
      </c>
      <c r="BD436" s="246">
        <f>IF(AT437=BD437,BD437,AT437)</f>
        <v/>
      </c>
    </row>
    <row r="437">
      <c r="A437" s="82" t="inlineStr">
        <is>
          <t>0437-2026</t>
        </is>
      </c>
      <c r="B437" s="99" t="inlineStr">
        <is>
          <t>10-039666</t>
        </is>
      </c>
      <c r="C437" s="124" t="inlineStr">
        <is>
          <t>AMVA-Maritza Cordoba Arias</t>
        </is>
      </c>
      <c r="D437" s="82" t="n"/>
      <c r="E437" s="82" t="n"/>
      <c r="F437" s="82" t="n"/>
      <c r="G437" s="82" t="n"/>
      <c r="H437" s="82" t="n"/>
      <c r="I437" s="82" t="n"/>
      <c r="J437" s="82" t="n"/>
      <c r="K437" s="82" t="n"/>
      <c r="L437" s="82" t="n"/>
      <c r="M437" s="82" t="n"/>
      <c r="N437" s="76">
        <f>CONCATENATE(D438," ",E438," ",F438," ",G438," ",H438," ",I438, " ",J438, " ",K438," ",L438," ",M438)</f>
        <v/>
      </c>
      <c r="O437" s="82" t="n"/>
      <c r="P437" s="82" t="n"/>
      <c r="Q437" s="82" t="n"/>
      <c r="R437" s="82" t="inlineStr">
        <is>
          <t xml:space="preserve">Por Determinar </t>
        </is>
      </c>
      <c r="S437" s="82" t="inlineStr">
        <is>
          <t>CL</t>
        </is>
      </c>
      <c r="T437" s="82" t="n">
        <v>40</v>
      </c>
      <c r="U437" s="82" t="n"/>
      <c r="V437" s="82" t="inlineStr">
        <is>
          <t>SUR</t>
        </is>
      </c>
      <c r="W437" s="82" t="n">
        <v>41</v>
      </c>
      <c r="X437" s="82" t="n"/>
      <c r="Y437" s="82" t="n"/>
      <c r="Z437" s="82" t="n">
        <v>6</v>
      </c>
      <c r="AA437" s="82" t="n"/>
      <c r="AB437" s="82" t="n"/>
      <c r="AC437" s="76">
        <f>CONCATENATE(S438," ",T438,U438," ",V438," ",W438," ",X438," ",Y438," ",Z438," ",AA438," ",AB438)</f>
        <v/>
      </c>
      <c r="AD437" s="82" t="n"/>
      <c r="AE437" s="82" t="n"/>
      <c r="AF437" s="82" t="n"/>
      <c r="AG437" s="82" t="n"/>
      <c r="AH437" s="82" t="inlineStr">
        <is>
          <t>FLORA</t>
        </is>
      </c>
      <c r="AI437" s="82" t="inlineStr">
        <is>
          <t>Afectaciones a la propiedad por arboles o vegetación</t>
        </is>
      </c>
      <c r="AJ437" s="96" t="inlineStr">
        <is>
          <t>El Dorado</t>
        </is>
      </c>
      <c r="AK437" s="201" t="n"/>
      <c r="AL437" s="92" t="n">
        <v>45986</v>
      </c>
      <c r="AM437" s="92" t="n"/>
      <c r="AN437" s="101">
        <f>+AM438-AL438</f>
        <v/>
      </c>
      <c r="AO437" s="92" t="n"/>
      <c r="AP437" s="82" t="n"/>
      <c r="AQ437" s="94" t="n"/>
      <c r="AR437" s="227" t="n"/>
      <c r="AS437" s="119" t="n"/>
      <c r="AT437" s="124" t="inlineStr">
        <is>
          <t>Visitas patrulleros</t>
        </is>
      </c>
      <c r="AU437" s="101" t="n"/>
      <c r="AV437" s="82" t="n"/>
      <c r="AW437" s="102">
        <f>IF(OR(AND(TODAY()-AL438&lt;10,AV438="PQRS"),AND(TODAY()-AO438&lt;90,AV438="Persuasivo")),1,IF(AND(10&lt;=TODAY()-AL438,TODAY()-AL438&lt;15,AV438="PQRS"),2,IF(OR(AND(15&lt;=TODAY()-AL438,AV438="PQRS"),AND(90&lt;=TODAY()-AO438,AV438="Persuasivo")),3,"")))</f>
        <v/>
      </c>
      <c r="AX437" s="96" t="n"/>
      <c r="AY437" s="239">
        <f>IF(AU438=BA438,AY438,AY438&amp;" → "&amp;TEXT(AZ438,"dd/mm/aaaa")&amp;".- "&amp;AU438)</f>
        <v/>
      </c>
      <c r="AZ437" s="237">
        <f>IF(AU438=BA438,AZ438,NOW())</f>
        <v/>
      </c>
      <c r="BA437" s="242">
        <f>IF(AU438=BA438,BA438,AU438)</f>
        <v/>
      </c>
      <c r="BB437" s="245">
        <f>IF(AT438=BD438,BB438,BB438&amp;" → "&amp;TEXT(BC438,"dd/mm/aaaa")&amp;".- "&amp;AT438)</f>
        <v/>
      </c>
      <c r="BC437" s="247">
        <f>IF(AX438=BD438,BC438,NOW())</f>
        <v/>
      </c>
      <c r="BD437" s="246">
        <f>IF(AT438=BD438,BD438,AT438)</f>
        <v/>
      </c>
    </row>
    <row r="438">
      <c r="A438" s="82" t="inlineStr">
        <is>
          <t>0438-2026</t>
        </is>
      </c>
      <c r="B438" s="99" t="n">
        <v>30797</v>
      </c>
      <c r="C438" s="124" t="inlineStr">
        <is>
          <t>Hugo Mauricio Hernandez</t>
        </is>
      </c>
      <c r="D438" s="82" t="n"/>
      <c r="E438" s="82" t="n"/>
      <c r="F438" s="82" t="n"/>
      <c r="G438" s="82" t="n"/>
      <c r="H438" s="82" t="n"/>
      <c r="I438" s="82" t="n"/>
      <c r="J438" s="82" t="n"/>
      <c r="K438" s="82" t="n"/>
      <c r="L438" s="82" t="n"/>
      <c r="M438" s="82" t="n"/>
      <c r="N438" s="76">
        <f>CONCATENATE(D439," ",E439," ",F439," ",G439," ",H439," ",I439, " ",J439, " ",K439," ",L439," ",M439)</f>
        <v/>
      </c>
      <c r="O438" s="82" t="n">
        <v>19389198</v>
      </c>
      <c r="P438" s="82" t="inlineStr">
        <is>
          <t>3007867937-3104345491</t>
        </is>
      </c>
      <c r="Q438" s="82" t="n"/>
      <c r="R438" s="82" t="inlineStr">
        <is>
          <t xml:space="preserve">Por determinar -Local comercial vacio </t>
        </is>
      </c>
      <c r="S438" s="126" t="inlineStr">
        <is>
          <t>CL</t>
        </is>
      </c>
      <c r="T438" s="82" t="n">
        <v>37</v>
      </c>
      <c r="U438" s="82" t="n"/>
      <c r="V438" s="82" t="inlineStr">
        <is>
          <t>SUR</t>
        </is>
      </c>
      <c r="W438" s="82" t="n">
        <v>46</v>
      </c>
      <c r="X438" s="82" t="n"/>
      <c r="Y438" s="82" t="n"/>
      <c r="Z438" s="127" t="n">
        <v>31</v>
      </c>
      <c r="AA438" s="127" t="n"/>
      <c r="AB438" s="127" t="inlineStr">
        <is>
          <t xml:space="preserve">local </t>
        </is>
      </c>
      <c r="AC438" s="76">
        <f>CONCATENATE(S439," ",T439,U439," ",V439," ",W439," ",X439," ",Y439," ",Z439," ",AA439," ",AB439)</f>
        <v/>
      </c>
      <c r="AD438" s="82" t="n"/>
      <c r="AE438" s="82" t="n"/>
      <c r="AF438" s="82" t="n"/>
      <c r="AG438" s="82" t="n"/>
      <c r="AH438" s="82" t="inlineStr">
        <is>
          <t>FAUNA DOMÉSTICA</t>
        </is>
      </c>
      <c r="AI438" s="82" t="inlineStr">
        <is>
          <t>Tenencia inadecuada de animales de compañía</t>
        </is>
      </c>
      <c r="AJ438" s="96" t="inlineStr">
        <is>
          <t>Alcalá</t>
        </is>
      </c>
      <c r="AK438" s="201" t="n"/>
      <c r="AL438" s="92" t="n">
        <v>46150</v>
      </c>
      <c r="AM438" s="92" t="n">
        <v>46150</v>
      </c>
      <c r="AN438" s="101">
        <f>+AM439-AL439</f>
        <v/>
      </c>
      <c r="AO438" s="92" t="n">
        <v>46162</v>
      </c>
      <c r="AP438" s="82" t="inlineStr">
        <is>
          <t>Verificación</t>
        </is>
      </c>
      <c r="AQ438" s="94" t="inlineStr">
        <is>
          <t>Laura Bautista Barroso</t>
        </is>
      </c>
      <c r="AR438" s="227" t="n"/>
      <c r="AS438" s="119" t="n"/>
      <c r="AT438" s="124" t="inlineStr">
        <is>
          <t>Auto de archivo</t>
        </is>
      </c>
      <c r="AU438" s="101" t="inlineStr">
        <is>
          <t>Juan Carlos Sánchez Vargas</t>
        </is>
      </c>
      <c r="AV438" s="82" t="n"/>
      <c r="AW438" s="102">
        <f>IF(OR(AND(TODAY()-AL439&lt;10,AV439="PQRS"),AND(TODAY()-AO439&lt;90,AV439="Persuasivo")),1,IF(AND(10&lt;=TODAY()-AL439,TODAY()-AL439&lt;15,AV439="PQRS"),2,IF(OR(AND(15&lt;=TODAY()-AL439,AV439="PQRS"),AND(90&lt;=TODAY()-AO439,AV439="Persuasivo")),3,"")))</f>
        <v/>
      </c>
      <c r="AX438" s="96" t="n"/>
      <c r="AY438" s="239">
        <f>IF(AU439=BA439,AY439,AY439&amp;" → "&amp;TEXT(AZ439,"dd/mm/aaaa")&amp;".- "&amp;AU439)</f>
        <v/>
      </c>
      <c r="AZ438" s="237">
        <f>IF(AU439=BA439,AZ439,NOW())</f>
        <v/>
      </c>
      <c r="BA438" s="242">
        <f>IF(AU439=BA439,BA439,AU439)</f>
        <v/>
      </c>
      <c r="BB438" s="245">
        <f>IF(AT439=BD439,BB439,BB439&amp;" → "&amp;TEXT(BC439,"dd/mm/aaaa")&amp;".- "&amp;AT439)</f>
        <v/>
      </c>
      <c r="BC438" s="247">
        <f>IF(AX439=BD439,BC439,NOW())</f>
        <v/>
      </c>
      <c r="BD438" s="246">
        <f>IF(AT439=BD439,BD439,AT439)</f>
        <v/>
      </c>
    </row>
    <row r="439">
      <c r="A439" s="82" t="inlineStr">
        <is>
          <t>0439-2026</t>
        </is>
      </c>
      <c r="B439" s="99" t="inlineStr">
        <is>
          <t>0030798 - 0030908</t>
        </is>
      </c>
      <c r="C439" s="105" t="inlineStr">
        <is>
          <t>Maria Eugenia Bolivar</t>
        </is>
      </c>
      <c r="D439" s="82" t="inlineStr">
        <is>
          <t>CL</t>
        </is>
      </c>
      <c r="E439" s="82" t="n">
        <v>39</v>
      </c>
      <c r="F439" s="82" t="inlineStr">
        <is>
          <t>D</t>
        </is>
      </c>
      <c r="G439" s="82" t="inlineStr">
        <is>
          <t>SUR</t>
        </is>
      </c>
      <c r="H439" s="82" t="n">
        <v>25</v>
      </c>
      <c r="I439" s="82" t="n"/>
      <c r="J439" s="82" t="n"/>
      <c r="K439" s="82" t="n">
        <v>15</v>
      </c>
      <c r="L439" s="82" t="n"/>
      <c r="M439" s="82" t="n"/>
      <c r="N439" s="76">
        <f>CONCATENATE(D440," ",E440," ",F440," ",G440," ",H440," ",I440, " ",J440, " ",K440," ",L440," ",M440)</f>
        <v/>
      </c>
      <c r="O439" s="82" t="n"/>
      <c r="P439" s="82" t="n">
        <v>3195705903</v>
      </c>
      <c r="Q439" s="82" t="n"/>
      <c r="R439" s="82" t="inlineStr">
        <is>
          <t xml:space="preserve">Por Determinar </t>
        </is>
      </c>
      <c r="S439" s="82" t="n"/>
      <c r="T439" s="82" t="n"/>
      <c r="U439" s="82" t="n"/>
      <c r="V439" s="82" t="n"/>
      <c r="W439" s="82" t="n"/>
      <c r="X439" s="82" t="n"/>
      <c r="Y439" s="82" t="n"/>
      <c r="Z439" s="82" t="n"/>
      <c r="AA439" s="82" t="n"/>
      <c r="AB439" s="82" t="n"/>
      <c r="AC439" s="76">
        <f>CONCATENATE(S440," ",T440,U440," ",V440," ",W440," ",X440," ",Y440," ",Z440," ",AA440," ",AB440)</f>
        <v/>
      </c>
      <c r="AD439" s="82" t="n"/>
      <c r="AE439" s="82" t="n"/>
      <c r="AF439" s="82" t="n"/>
      <c r="AG439" s="82" t="n"/>
      <c r="AH439" s="82" t="inlineStr">
        <is>
          <t>HÍDRICO</t>
        </is>
      </c>
      <c r="AI439" s="82" t="inlineStr">
        <is>
          <t>Descarga inadecuada de aguas residuales o sin cumplimiento de requisitos</t>
        </is>
      </c>
      <c r="AJ439" s="96" t="inlineStr">
        <is>
          <t>El Chingui</t>
        </is>
      </c>
      <c r="AK439" s="201" t="n"/>
      <c r="AL439" s="92" t="n">
        <v>46150</v>
      </c>
      <c r="AM439" s="92" t="n">
        <v>46155</v>
      </c>
      <c r="AN439" s="101">
        <f>+AM440-AL440</f>
        <v/>
      </c>
      <c r="AO439" s="92" t="n">
        <v>46171</v>
      </c>
      <c r="AP439" s="82" t="inlineStr">
        <is>
          <t>Respuesta DP u Oficio</t>
        </is>
      </c>
      <c r="AQ439" s="94" t="inlineStr">
        <is>
          <t>Julian Guzman Agudelo</t>
        </is>
      </c>
      <c r="AR439" s="227" t="n"/>
      <c r="AS439" s="119" t="n"/>
      <c r="AT439" s="124" t="inlineStr">
        <is>
          <t>Verificación</t>
        </is>
      </c>
      <c r="AU439" s="94" t="inlineStr">
        <is>
          <t>Olver Puerta Garcia</t>
        </is>
      </c>
      <c r="AV439" s="82" t="inlineStr">
        <is>
          <t>PQRS</t>
        </is>
      </c>
      <c r="AW439" s="102">
        <f>IF(OR(AND(TODAY()-AL440&lt;10,AV440="PQRS"),AND(TODAY()-AO440&lt;90,AV440="Persuasivo")),1,IF(AND(10&lt;=TODAY()-AL440,TODAY()-AL440&lt;15,AV440="PQRS"),2,IF(OR(AND(15&lt;=TODAY()-AL440,AV440="PQRS"),AND(90&lt;=TODAY()-AO440,AV440="Persuasivo")),3,"")))</f>
        <v/>
      </c>
      <c r="AX439" s="96" t="n"/>
      <c r="AY439" s="239">
        <f>IF(AU440=BA440,AY440,AY440&amp;" → "&amp;TEXT(AZ440,"dd/mm/aaaa")&amp;".- "&amp;AU440)</f>
        <v/>
      </c>
      <c r="AZ439" s="237">
        <f>IF(AU440=BA440,AZ440,NOW())</f>
        <v/>
      </c>
      <c r="BA439" s="242">
        <f>IF(AU440=BA440,BA440,AU440)</f>
        <v/>
      </c>
      <c r="BB439" s="245">
        <f>IF(AT440=BD440,BB440,BB440&amp;" → "&amp;TEXT(BC440,"dd/mm/aaaa")&amp;".- "&amp;AT440)</f>
        <v/>
      </c>
      <c r="BC439" s="247">
        <f>IF(AX440=BD440,BC440,NOW())</f>
        <v/>
      </c>
      <c r="BD439" s="246">
        <f>IF(AT440=BD440,BD440,AT440)</f>
        <v/>
      </c>
    </row>
    <row r="440">
      <c r="A440" s="82" t="inlineStr">
        <is>
          <t>0440-2026</t>
        </is>
      </c>
      <c r="B440" s="99" t="n">
        <v>30799</v>
      </c>
      <c r="C440" s="124" t="inlineStr">
        <is>
          <t>Juan Felipe Mejia</t>
        </is>
      </c>
      <c r="D440" s="82" t="inlineStr">
        <is>
          <t>CL</t>
        </is>
      </c>
      <c r="E440" s="82" t="n">
        <v>36</v>
      </c>
      <c r="F440" s="82" t="n"/>
      <c r="G440" s="82" t="inlineStr">
        <is>
          <t>SUR</t>
        </is>
      </c>
      <c r="H440" s="82" t="n">
        <v>27</v>
      </c>
      <c r="I440" s="82" t="inlineStr">
        <is>
          <t>D</t>
        </is>
      </c>
      <c r="J440" s="82" t="n"/>
      <c r="K440" s="82" t="n">
        <v>18</v>
      </c>
      <c r="L440" s="82" t="inlineStr">
        <is>
          <t>casa 102</t>
        </is>
      </c>
      <c r="M440" s="82" t="n"/>
      <c r="N440" s="76">
        <f>CONCATENATE(D441," ",E441," ",F441," ",G441," ",H441," ",I441, " ",J441, " ",K441," ",L441," ",M441)</f>
        <v/>
      </c>
      <c r="O440" s="82" t="n">
        <v>1037637483</v>
      </c>
      <c r="P440" s="82" t="n">
        <v>6043361324</v>
      </c>
      <c r="Q440" s="82" t="n"/>
      <c r="R440" s="82" t="inlineStr">
        <is>
          <t xml:space="preserve">Por Determinar </t>
        </is>
      </c>
      <c r="S440" s="126" t="n"/>
      <c r="T440" s="127" t="n"/>
      <c r="U440" s="127" t="n"/>
      <c r="V440" s="127" t="n"/>
      <c r="W440" s="127" t="n"/>
      <c r="X440" s="127" t="n"/>
      <c r="Y440" s="127" t="n"/>
      <c r="Z440" s="127" t="n"/>
      <c r="AA440" s="127" t="n"/>
      <c r="AB440" s="127" t="n"/>
      <c r="AC440" s="76">
        <f>CONCATENATE(S441," ",T441,U441," ",V441," ",W441," ",X441," ",Y441," ",Z441," ",AA441," ",AB441)</f>
        <v/>
      </c>
      <c r="AD440" s="82" t="n"/>
      <c r="AE440" s="82" t="n"/>
      <c r="AF440" s="82" t="n"/>
      <c r="AG440" s="82" t="n"/>
      <c r="AH440" s="82" t="inlineStr">
        <is>
          <t>AIRE</t>
        </is>
      </c>
      <c r="AI440" s="82" t="inlineStr">
        <is>
          <t>Control socioambiental de obra</t>
        </is>
      </c>
      <c r="AJ440" s="96" t="inlineStr">
        <is>
          <t>Inmaculada</t>
        </is>
      </c>
      <c r="AK440" s="201" t="n"/>
      <c r="AL440" s="92" t="n">
        <v>46150</v>
      </c>
      <c r="AM440" s="92" t="n"/>
      <c r="AN440" s="101">
        <f>+AM441-AL441</f>
        <v/>
      </c>
      <c r="AO440" s="92" t="n"/>
      <c r="AP440" s="101" t="n"/>
      <c r="AQ440" s="101" t="n"/>
      <c r="AR440" s="227" t="n"/>
      <c r="AS440" s="119" t="n"/>
      <c r="AT440" s="124" t="inlineStr">
        <is>
          <t>Visitas técnicos</t>
        </is>
      </c>
      <c r="AU440" s="94" t="inlineStr">
        <is>
          <t>Laura Gallo Carvajal</t>
        </is>
      </c>
      <c r="AV440" s="82" t="n"/>
      <c r="AW440" s="102">
        <f>IF(OR(AND(TODAY()-AL441&lt;10,AV441="PQRS"),AND(TODAY()-AO441&lt;90,AV441="Persuasivo")),1,IF(AND(10&lt;=TODAY()-AL441,TODAY()-AL441&lt;15,AV441="PQRS"),2,IF(OR(AND(15&lt;=TODAY()-AL441,AV441="PQRS"),AND(90&lt;=TODAY()-AO441,AV441="Persuasivo")),3,"")))</f>
        <v/>
      </c>
      <c r="AX440" s="96" t="n"/>
      <c r="AY440" s="239">
        <f>IF(AU441=BA441,AY441,AY441&amp;" → "&amp;TEXT(AZ441,"dd/mm/aaaa")&amp;".- "&amp;AU441)</f>
        <v/>
      </c>
      <c r="AZ440" s="237">
        <f>IF(AU441=BA441,AZ441,NOW())</f>
        <v/>
      </c>
      <c r="BA440" s="242">
        <f>IF(AU441=BA441,BA441,AU441)</f>
        <v/>
      </c>
      <c r="BB440" s="245">
        <f>IF(AT441=BD441,BB441,BB441&amp;" → "&amp;TEXT(BC441,"dd/mm/aaaa")&amp;".- "&amp;AT441)</f>
        <v/>
      </c>
      <c r="BC440" s="247">
        <f>IF(AX441=BD441,BC441,NOW())</f>
        <v/>
      </c>
      <c r="BD440" s="246">
        <f>IF(AT441=BD441,BD441,AT441)</f>
        <v/>
      </c>
    </row>
    <row r="441">
      <c r="A441" s="82" t="inlineStr">
        <is>
          <t>0441-2026</t>
        </is>
      </c>
      <c r="B441" s="99" t="inlineStr">
        <is>
          <t>0004631  0032068</t>
        </is>
      </c>
      <c r="C441" s="124" t="inlineStr">
        <is>
          <t>Gabriel Jaime Merizalde Soto y Comunidad</t>
        </is>
      </c>
      <c r="D441" s="82" t="inlineStr">
        <is>
          <t>CL</t>
        </is>
      </c>
      <c r="E441" s="82" t="n">
        <v>36</v>
      </c>
      <c r="F441" s="82" t="inlineStr">
        <is>
          <t>D</t>
        </is>
      </c>
      <c r="G441" s="82" t="inlineStr">
        <is>
          <t>SUR</t>
        </is>
      </c>
      <c r="H441" s="82" t="n">
        <v>10</v>
      </c>
      <c r="I441" s="82" t="n"/>
      <c r="J441" s="82" t="n"/>
      <c r="K441" s="82" t="n">
        <v>156</v>
      </c>
      <c r="L441" s="82" t="n"/>
      <c r="M441" s="82" t="n"/>
      <c r="N441" s="76">
        <f>CONCATENATE(D442," ",E442," ",F442," ",G442," ",H442," ",I442, " ",J442, " ",K442," ",L442," ",M442)</f>
        <v/>
      </c>
      <c r="O441" s="82" t="n"/>
      <c r="P441" s="82" t="n"/>
      <c r="Q441" s="174" t="inlineStr">
        <is>
          <t>merizalde.gabriel86@gmail.com</t>
        </is>
      </c>
      <c r="R441" s="124" t="inlineStr">
        <is>
          <t>La Amalgama</t>
        </is>
      </c>
      <c r="S441" s="82" t="inlineStr">
        <is>
          <t>CL</t>
        </is>
      </c>
      <c r="T441" s="82" t="n">
        <v>36</v>
      </c>
      <c r="U441" s="82" t="inlineStr">
        <is>
          <t>D</t>
        </is>
      </c>
      <c r="V441" s="82" t="inlineStr">
        <is>
          <t>SUR</t>
        </is>
      </c>
      <c r="W441" s="82" t="n">
        <v>10</v>
      </c>
      <c r="X441" s="82" t="n"/>
      <c r="Y441" s="82" t="n"/>
      <c r="Z441" s="82" t="n">
        <v>118</v>
      </c>
      <c r="AA441" s="127" t="n"/>
      <c r="AB441" s="127" t="n"/>
      <c r="AC441" s="76">
        <f>CONCATENATE(S442," ",T442,U442," ",V442," ",W442," ",X442," ",Y442," ",Z442," ",AA442," ",AB442)</f>
        <v/>
      </c>
      <c r="AD441" s="82" t="n"/>
      <c r="AE441" s="76" t="n"/>
      <c r="AF441" s="76" t="n"/>
      <c r="AG441" s="82" t="n"/>
      <c r="AH441" s="82" t="inlineStr">
        <is>
          <t>FAUNA DOMÉSTICA</t>
        </is>
      </c>
      <c r="AI441" s="82" t="inlineStr">
        <is>
          <t>Tenencia inadecuada de animales de compañía</t>
        </is>
      </c>
      <c r="AJ441" s="96" t="inlineStr">
        <is>
          <t>El Escobero</t>
        </is>
      </c>
      <c r="AK441" s="201" t="n"/>
      <c r="AL441" s="92" t="n">
        <v>46133</v>
      </c>
      <c r="AM441" s="92" t="n">
        <v>46148</v>
      </c>
      <c r="AN441" s="101">
        <f>+AM442-AL442</f>
        <v/>
      </c>
      <c r="AO441" s="92" t="n">
        <v>46148</v>
      </c>
      <c r="AP441" s="82" t="inlineStr">
        <is>
          <t>Respuesta DP u Oficio</t>
        </is>
      </c>
      <c r="AQ441" s="94" t="inlineStr">
        <is>
          <t>Juan  Muñoz Guerra</t>
        </is>
      </c>
      <c r="AR441" s="227" t="n"/>
      <c r="AS441" s="119" t="n"/>
      <c r="AT441" s="124" t="inlineStr">
        <is>
          <t>Respuesta DP u Oficio</t>
        </is>
      </c>
      <c r="AU441" s="94" t="inlineStr">
        <is>
          <t>Juan  Muñoz Guerra</t>
        </is>
      </c>
      <c r="AV441" s="82" t="inlineStr">
        <is>
          <t>PQRS</t>
        </is>
      </c>
      <c r="AW441" s="102">
        <f>IF(OR(AND(TODAY()-AL442&lt;10,AV442="PQRS"),AND(TODAY()-AO442&lt;90,AV442="Persuasivo")),1,IF(AND(10&lt;=TODAY()-AL442,TODAY()-AL442&lt;15,AV442="PQRS"),2,IF(OR(AND(15&lt;=TODAY()-AL442,AV442="PQRS"),AND(90&lt;=TODAY()-AO442,AV442="Persuasivo")),3,"")))</f>
        <v/>
      </c>
      <c r="AX441" s="96" t="n"/>
      <c r="AY441" s="239">
        <f>IF(AU442=BA442,AY442,AY442&amp;" → "&amp;TEXT(AZ442,"dd/mm/aaaa")&amp;".- "&amp;AU442)</f>
        <v/>
      </c>
      <c r="AZ441" s="237">
        <f>IF(AU442=BA442,AZ442,NOW())</f>
        <v/>
      </c>
      <c r="BA441" s="242">
        <f>IF(AU442=BA442,BA442,AU442)</f>
        <v/>
      </c>
      <c r="BB441" s="245">
        <f>IF(AT442=BD442,BB442,BB442&amp;" → "&amp;TEXT(BC442,"dd/mm/aaaa")&amp;".- "&amp;AT442)</f>
        <v/>
      </c>
      <c r="BC441" s="247">
        <f>IF(AX442=BD442,BC442,NOW())</f>
        <v/>
      </c>
      <c r="BD441" s="246">
        <f>IF(AT442=BD442,BD442,AT442)</f>
        <v/>
      </c>
    </row>
    <row r="442">
      <c r="A442" s="82" t="inlineStr">
        <is>
          <t>0442-2026</t>
        </is>
      </c>
      <c r="B442" s="153" t="n">
        <v>5584</v>
      </c>
      <c r="C442" s="124" t="inlineStr">
        <is>
          <t xml:space="preserve">Oficio </t>
        </is>
      </c>
      <c r="D442" s="82" t="n"/>
      <c r="E442" s="82" t="n"/>
      <c r="F442" s="82" t="n"/>
      <c r="G442" s="82" t="n"/>
      <c r="H442" s="82" t="n"/>
      <c r="I442" s="82" t="n"/>
      <c r="J442" s="82" t="n"/>
      <c r="K442" s="82" t="n"/>
      <c r="L442" s="82" t="n"/>
      <c r="M442" s="82" t="n"/>
      <c r="N442" s="76">
        <f>CONCATENATE(D443," ",E443," ",F443," ",G443," ",H443," ",I443, " ",J443, " ",K443," ",L443," ",M443)</f>
        <v/>
      </c>
      <c r="O442" s="82" t="n"/>
      <c r="P442" s="82" t="n"/>
      <c r="Q442" s="82" t="inlineStr">
        <is>
          <t>mailto:merizalde.gabriel86@gmail.com</t>
        </is>
      </c>
      <c r="R442" s="94" t="inlineStr">
        <is>
          <t>Restaurante Dofia Viaful</t>
        </is>
      </c>
      <c r="S442" s="126" t="inlineStr">
        <is>
          <t>KR</t>
        </is>
      </c>
      <c r="T442" s="127" t="n">
        <v>43</v>
      </c>
      <c r="U442" s="127" t="inlineStr">
        <is>
          <t>A</t>
        </is>
      </c>
      <c r="V442" s="127" t="n"/>
      <c r="W442" s="127" t="n">
        <v>39</v>
      </c>
      <c r="X442" s="127" t="inlineStr">
        <is>
          <t>A</t>
        </is>
      </c>
      <c r="Y442" s="127" t="inlineStr">
        <is>
          <t>SUR</t>
        </is>
      </c>
      <c r="Z442" s="127" t="n">
        <v>10</v>
      </c>
      <c r="AA442" s="127" t="n"/>
      <c r="AB442" s="127" t="n"/>
      <c r="AC442" s="76">
        <f>CONCATENATE(S443," ",T443,U443," ",V443," ",W443," ",X443," ",Y443," ",Z443," ",AA443," ",AB443)</f>
        <v/>
      </c>
      <c r="AD442" s="82" t="n"/>
      <c r="AE442" s="76" t="n"/>
      <c r="AF442" s="76" t="n"/>
      <c r="AG442" s="82" t="n"/>
      <c r="AH442" s="82" t="inlineStr">
        <is>
          <t>AIRE</t>
        </is>
      </c>
      <c r="AI442" s="82" t="inlineStr">
        <is>
          <t>Afectaciones por emisiones atmosféricas</t>
        </is>
      </c>
      <c r="AJ442" s="96" t="inlineStr">
        <is>
          <t>El Dorado</t>
        </is>
      </c>
      <c r="AK442" s="201" t="n"/>
      <c r="AL442" s="92" t="n">
        <v>46148</v>
      </c>
      <c r="AM442" s="92" t="n"/>
      <c r="AN442" s="101">
        <f>+AM443-AL443</f>
        <v/>
      </c>
      <c r="AO442" s="92" t="n"/>
      <c r="AP442" s="101" t="n"/>
      <c r="AQ442" s="101" t="n"/>
      <c r="AR442" s="227" t="n"/>
      <c r="AS442" s="119" t="inlineStr">
        <is>
          <t>Alexandra Uribe Alzate</t>
        </is>
      </c>
      <c r="AT442" s="124" t="inlineStr">
        <is>
          <t xml:space="preserve">Auto de inicio </t>
        </is>
      </c>
      <c r="AU442" s="94" t="inlineStr">
        <is>
          <t>Alexandra Uribe Alzate</t>
        </is>
      </c>
      <c r="AV442" s="82" t="n"/>
      <c r="AW442" s="102">
        <f>IF(OR(AND(TODAY()-AL443&lt;10,AV443="PQRS"),AND(TODAY()-AO443&lt;90,AV443="Persuasivo")),1,IF(AND(10&lt;=TODAY()-AL443,TODAY()-AL443&lt;15,AV443="PQRS"),2,IF(OR(AND(15&lt;=TODAY()-AL443,AV443="PQRS"),AND(90&lt;=TODAY()-AO443,AV443="Persuasivo")),3,"")))</f>
        <v/>
      </c>
      <c r="AX442" s="96" t="n"/>
      <c r="AY442" s="239">
        <f>IF(AU443=BA443,AY443,AY443&amp;" → "&amp;TEXT(AZ443,"dd/mm/aaaa")&amp;".- "&amp;AU443)</f>
        <v/>
      </c>
      <c r="AZ442" s="237">
        <f>IF(AU443=BA443,AZ443,NOW())</f>
        <v/>
      </c>
      <c r="BA442" s="242">
        <f>IF(AU443=BA443,BA443,AU443)</f>
        <v/>
      </c>
      <c r="BB442" s="245">
        <f>IF(AT443=BD443,BB443,BB443&amp;" → "&amp;TEXT(BC443,"dd/mm/aaaa")&amp;".- "&amp;AT443)</f>
        <v/>
      </c>
      <c r="BC442" s="247">
        <f>IF(AX443=BD443,BC443,NOW())</f>
        <v/>
      </c>
      <c r="BD442" s="246">
        <f>IF(AT443=BD443,BD443,AT443)</f>
        <v/>
      </c>
    </row>
    <row r="443">
      <c r="A443" s="82" t="inlineStr">
        <is>
          <t>0443-2026</t>
        </is>
      </c>
      <c r="B443" s="99" t="n">
        <v>5800</v>
      </c>
      <c r="C443" s="124" t="inlineStr">
        <is>
          <t>Anonimo</t>
        </is>
      </c>
      <c r="D443" s="82" t="n"/>
      <c r="E443" s="82" t="n"/>
      <c r="F443" s="82" t="n"/>
      <c r="G443" s="82" t="n"/>
      <c r="H443" s="82" t="n"/>
      <c r="I443" s="82" t="n"/>
      <c r="J443" s="82" t="n"/>
      <c r="K443" s="82" t="n"/>
      <c r="L443" s="82" t="n"/>
      <c r="M443" s="82" t="n"/>
      <c r="N443" s="76">
        <f>CONCATENATE(D444," ",E444," ",F444," ",G444," ",H444," ",I444, " ",J444, " ",K444," ",L444," ",M444)</f>
        <v/>
      </c>
      <c r="O443" s="82" t="n"/>
      <c r="P443" s="82" t="n"/>
      <c r="Q443" s="82" t="n"/>
      <c r="R443" s="82" t="inlineStr">
        <is>
          <t xml:space="preserve">Por Determinar </t>
        </is>
      </c>
      <c r="S443" s="126" t="inlineStr">
        <is>
          <t>CL</t>
        </is>
      </c>
      <c r="T443" s="127" t="n">
        <v>36</v>
      </c>
      <c r="U443" s="127" t="n"/>
      <c r="V443" s="127" t="inlineStr">
        <is>
          <t>SUR</t>
        </is>
      </c>
      <c r="W443" s="127" t="n">
        <v>22</v>
      </c>
      <c r="X443" s="127" t="n"/>
      <c r="Y443" s="127" t="n"/>
      <c r="Z443" s="127" t="n">
        <v>5</v>
      </c>
      <c r="AA443" s="127" t="inlineStr">
        <is>
          <t xml:space="preserve">casa 204 </t>
        </is>
      </c>
      <c r="AB443" s="127" t="n"/>
      <c r="AC443" s="76">
        <f>CONCATENATE(S444," ",T444,U444," ",V444," ",W444," ",X444," ",Y444," ",Z444," ",AA444," ",AB444)</f>
        <v/>
      </c>
      <c r="AD443" s="82" t="n"/>
      <c r="AE443" s="76" t="n"/>
      <c r="AF443" s="76" t="n"/>
      <c r="AG443" s="82" t="n"/>
      <c r="AH443" s="82" t="inlineStr">
        <is>
          <t>FAUNA DOMÉSTICA</t>
        </is>
      </c>
      <c r="AI443" s="82" t="inlineStr">
        <is>
          <t>Presunto maltrato animal</t>
        </is>
      </c>
      <c r="AJ443" s="96" t="inlineStr">
        <is>
          <t>El Chocho</t>
        </is>
      </c>
      <c r="AK443" s="201" t="n"/>
      <c r="AL443" s="92" t="n">
        <v>46153</v>
      </c>
      <c r="AM443" s="92" t="n"/>
      <c r="AN443" s="101">
        <f>+AM444-AL444</f>
        <v/>
      </c>
      <c r="AO443" s="92" t="n"/>
      <c r="AP443" s="101" t="n"/>
      <c r="AQ443" s="101" t="n"/>
      <c r="AR443" s="227" t="n"/>
      <c r="AS443" s="119" t="n"/>
      <c r="AT443" s="124" t="inlineStr">
        <is>
          <t>Archivado</t>
        </is>
      </c>
      <c r="AU443" s="94" t="inlineStr">
        <is>
          <t>Jenifer Zapata Castro</t>
        </is>
      </c>
      <c r="AV443" s="82" t="n"/>
      <c r="AW443" s="102">
        <f>IF(OR(AND(TODAY()-AL444&lt;10,AV444="PQRS"),AND(TODAY()-AO444&lt;90,AV444="Persuasivo")),1,IF(AND(10&lt;=TODAY()-AL444,TODAY()-AL444&lt;15,AV444="PQRS"),2,IF(OR(AND(15&lt;=TODAY()-AL444,AV444="PQRS"),AND(90&lt;=TODAY()-AO444,AV444="Persuasivo")),3,"")))</f>
        <v/>
      </c>
      <c r="AX443" s="96" t="n"/>
      <c r="AY443" s="239">
        <f>IF(AU444=BA444,AY444,AY444&amp;" → "&amp;TEXT(AZ444,"dd/mm/aaaa")&amp;".- "&amp;AU444)</f>
        <v/>
      </c>
      <c r="AZ443" s="237">
        <f>IF(AU444=BA444,AZ444,NOW())</f>
        <v/>
      </c>
      <c r="BA443" s="242">
        <f>IF(AU444=BA444,BA444,AU444)</f>
        <v/>
      </c>
      <c r="BB443" s="245">
        <f>IF(AT444=BD444,BB444,BB444&amp;" → "&amp;TEXT(BC444,"dd/mm/aaaa")&amp;".- "&amp;AT444)</f>
        <v/>
      </c>
      <c r="BC443" s="247">
        <f>IF(AX444=BD444,BC444,NOW())</f>
        <v/>
      </c>
      <c r="BD443" s="246">
        <f>IF(AT444=BD444,BD444,AT444)</f>
        <v/>
      </c>
    </row>
    <row r="444">
      <c r="A444" s="82" t="inlineStr">
        <is>
          <t>0444-2026</t>
        </is>
      </c>
      <c r="B444" s="99" t="n">
        <v>31664</v>
      </c>
      <c r="C444" s="124" t="inlineStr">
        <is>
          <t>Hector galeano</t>
        </is>
      </c>
      <c r="D444" s="82" t="n"/>
      <c r="E444" s="82" t="n"/>
      <c r="F444" s="82" t="n"/>
      <c r="G444" s="82" t="n"/>
      <c r="H444" s="82" t="n"/>
      <c r="I444" s="82" t="n"/>
      <c r="J444" s="82" t="n"/>
      <c r="K444" s="82" t="n"/>
      <c r="L444" s="82" t="n"/>
      <c r="M444" s="82" t="n"/>
      <c r="N444" s="76">
        <f>CONCATENATE(D445," ",E445," ",F445," ",G445," ",H445," ",I445, " ",J445, " ",K445," ",L445," ",M445)</f>
        <v/>
      </c>
      <c r="O444" s="82" t="n"/>
      <c r="P444" s="82" t="n"/>
      <c r="Q444" s="82" t="n"/>
      <c r="R444" s="82" t="inlineStr">
        <is>
          <t xml:space="preserve">Por Determinar </t>
        </is>
      </c>
      <c r="S444" s="82" t="n"/>
      <c r="T444" s="82" t="inlineStr">
        <is>
          <t>parqueadero</t>
        </is>
      </c>
      <c r="U444" s="82" t="n"/>
      <c r="V444" s="82" t="n"/>
      <c r="W444" s="82" t="inlineStr">
        <is>
          <t>super mu</t>
        </is>
      </c>
      <c r="X444" s="82" t="n"/>
      <c r="Y444" s="82" t="n"/>
      <c r="Z444" s="82" t="n"/>
      <c r="AA444" s="82" t="inlineStr">
        <is>
          <t xml:space="preserve">antiguo </t>
        </is>
      </c>
      <c r="AB444" s="82" t="inlineStr">
        <is>
          <t xml:space="preserve">consumo </t>
        </is>
      </c>
      <c r="AC444" s="76">
        <f>CONCATENATE(S445," ",T445,U445," ",V445," ",W445," ",X445," ",Y445," ",Z445," ",AA445," ",AB445)</f>
        <v/>
      </c>
      <c r="AD444" s="82" t="n"/>
      <c r="AE444" s="76" t="n"/>
      <c r="AF444" s="76" t="n"/>
      <c r="AG444" s="82" t="n"/>
      <c r="AH444" s="82" t="inlineStr">
        <is>
          <t>FAUNA SILVESTRE</t>
        </is>
      </c>
      <c r="AI444" s="82" t="inlineStr">
        <is>
          <t>Presunto maltrato animal</t>
        </is>
      </c>
      <c r="AJ444" s="96" t="inlineStr">
        <is>
          <t>Zona Centro</t>
        </is>
      </c>
      <c r="AK444" s="201" t="n"/>
      <c r="AL444" s="92" t="n">
        <v>46154</v>
      </c>
      <c r="AM444" s="92" t="n"/>
      <c r="AN444" s="101">
        <f>+AM445-AL445</f>
        <v/>
      </c>
      <c r="AO444" s="92" t="n"/>
      <c r="AP444" s="101" t="n"/>
      <c r="AQ444" s="101" t="n"/>
      <c r="AR444" s="227" t="n"/>
      <c r="AS444" s="119" t="n"/>
      <c r="AT444" s="124" t="inlineStr">
        <is>
          <t>Auto de archivo</t>
        </is>
      </c>
      <c r="AU444" s="94" t="inlineStr">
        <is>
          <t>Juan Carlos Sánchez Vargas</t>
        </is>
      </c>
      <c r="AV444" s="82" t="n"/>
      <c r="AW444" s="102">
        <f>IF(OR(AND(TODAY()-AL445&lt;10,AV445="PQRS"),AND(TODAY()-AO445&lt;90,AV445="Persuasivo")),1,IF(AND(10&lt;=TODAY()-AL445,TODAY()-AL445&lt;15,AV445="PQRS"),2,IF(OR(AND(15&lt;=TODAY()-AL445,AV445="PQRS"),AND(90&lt;=TODAY()-AO445,AV445="Persuasivo")),3,"")))</f>
        <v/>
      </c>
      <c r="AX444" s="96" t="inlineStr">
        <is>
          <t xml:space="preserve">presunto envenenamiento </t>
        </is>
      </c>
      <c r="AY444" s="239">
        <f>IF(AU445=BA445,AY445,AY445&amp;" → "&amp;TEXT(AZ445,"dd/mm/aaaa")&amp;".- "&amp;AU445)</f>
        <v/>
      </c>
      <c r="AZ444" s="237">
        <f>IF(AU445=BA445,AZ445,NOW())</f>
        <v/>
      </c>
      <c r="BA444" s="242">
        <f>IF(AU445=BA445,BA445,AU445)</f>
        <v/>
      </c>
      <c r="BB444" s="245">
        <f>IF(AT445=BD445,BB445,BB445&amp;" → "&amp;TEXT(BC445,"dd/mm/aaaa")&amp;".- "&amp;AT445)</f>
        <v/>
      </c>
      <c r="BC444" s="247">
        <f>IF(AX445=BD445,BC445,NOW())</f>
        <v/>
      </c>
      <c r="BD444" s="246">
        <f>IF(AT445=BD445,BD445,AT445)</f>
        <v/>
      </c>
    </row>
    <row r="445">
      <c r="A445" s="82" t="inlineStr">
        <is>
          <t>0445-2026</t>
        </is>
      </c>
      <c r="B445" s="99" t="n">
        <v>31665</v>
      </c>
      <c r="C445" s="105" t="inlineStr">
        <is>
          <t>Anonimo</t>
        </is>
      </c>
      <c r="D445" s="82" t="n"/>
      <c r="E445" s="82" t="n"/>
      <c r="F445" s="82" t="n"/>
      <c r="G445" s="82" t="n"/>
      <c r="H445" s="82" t="n"/>
      <c r="I445" s="82" t="n"/>
      <c r="J445" s="82" t="n"/>
      <c r="K445" s="82" t="n"/>
      <c r="L445" s="82" t="n"/>
      <c r="M445" s="82" t="n"/>
      <c r="N445" s="76">
        <f>CONCATENATE(D446," ",E446," ",F446," ",G446," ",H446," ",I446, " ",J446, " ",K446," ",L446," ",M446)</f>
        <v/>
      </c>
      <c r="O445" s="82" t="n"/>
      <c r="P445" s="82" t="n"/>
      <c r="Q445" s="82" t="n"/>
      <c r="R445" s="82" t="inlineStr">
        <is>
          <t xml:space="preserve">Por Determinar </t>
        </is>
      </c>
      <c r="S445" s="126" t="n"/>
      <c r="T445" s="127" t="n"/>
      <c r="U445" s="127" t="n"/>
      <c r="V445" s="127" t="n"/>
      <c r="W445" s="127" t="n"/>
      <c r="X445" s="127" t="n"/>
      <c r="Y445" s="127" t="n"/>
      <c r="Z445" s="127" t="n"/>
      <c r="AA445" s="127" t="inlineStr">
        <is>
          <t xml:space="preserve">Parque </t>
        </is>
      </c>
      <c r="AB445" s="127" t="inlineStr">
        <is>
          <t>el Vergel</t>
        </is>
      </c>
      <c r="AC445" s="76">
        <f>CONCATENATE(S446," ",T446,U446," ",V446," ",W446," ",X446," ",Y446," ",Z446," ",AA446," ",AB446)</f>
        <v/>
      </c>
      <c r="AD445" s="82" t="n"/>
      <c r="AE445" s="76" t="n"/>
      <c r="AF445" s="76" t="n"/>
      <c r="AG445" s="82" t="n"/>
      <c r="AH445" s="82" t="inlineStr">
        <is>
          <t>FLORA</t>
        </is>
      </c>
      <c r="AI445" s="82" t="inlineStr">
        <is>
          <t>Afectación al ornato</t>
        </is>
      </c>
      <c r="AJ445" s="96" t="inlineStr">
        <is>
          <t>Mesa</t>
        </is>
      </c>
      <c r="AK445" s="201" t="n"/>
      <c r="AL445" s="92" t="n">
        <v>46154</v>
      </c>
      <c r="AM445" s="92" t="n">
        <v>46156</v>
      </c>
      <c r="AN445" s="101">
        <f>+AM446-AL446</f>
        <v/>
      </c>
      <c r="AO445" s="92" t="n">
        <v>46156</v>
      </c>
      <c r="AP445" s="101" t="inlineStr">
        <is>
          <t>Visitas patrulleros</t>
        </is>
      </c>
      <c r="AQ445" s="101" t="inlineStr">
        <is>
          <t>Yudi Betancur Rios</t>
        </is>
      </c>
      <c r="AR445" s="227" t="n"/>
      <c r="AS445" s="119" t="n"/>
      <c r="AT445" s="124" t="inlineStr">
        <is>
          <t>Auto de archivo</t>
        </is>
      </c>
      <c r="AU445" s="94" t="inlineStr">
        <is>
          <t>Juan Carlos Sánchez Vargas</t>
        </is>
      </c>
      <c r="AV445" s="82" t="n"/>
      <c r="AW445" s="102">
        <f>IF(OR(AND(TODAY()-AL446&lt;10,AV446="PQRS"),AND(TODAY()-AO446&lt;90,AV446="Persuasivo")),1,IF(AND(10&lt;=TODAY()-AL446,TODAY()-AL446&lt;15,AV446="PQRS"),2,IF(OR(AND(15&lt;=TODAY()-AL446,AV446="PQRS"),AND(90&lt;=TODAY()-AO446,AV446="Persuasivo")),3,"")))</f>
        <v/>
      </c>
      <c r="AX445" s="96" t="n"/>
      <c r="AY445" s="239">
        <f>IF(AU446=BA446,AY446,AY446&amp;" → "&amp;TEXT(AZ446,"dd/mm/aaaa")&amp;".- "&amp;AU446)</f>
        <v/>
      </c>
      <c r="AZ445" s="237">
        <f>IF(AU446=BA446,AZ446,NOW())</f>
        <v/>
      </c>
      <c r="BA445" s="242">
        <f>IF(AU446=BA446,BA446,AU446)</f>
        <v/>
      </c>
      <c r="BB445" s="245">
        <f>IF(AT446=BD446,BB446,BB446&amp;" → "&amp;TEXT(BC446,"dd/mm/aaaa")&amp;".- "&amp;AT446)</f>
        <v/>
      </c>
      <c r="BC445" s="247">
        <f>IF(AX446=BD446,BC446,NOW())</f>
        <v/>
      </c>
      <c r="BD445" s="246">
        <f>IF(AT446=BD446,BD446,AT446)</f>
        <v/>
      </c>
    </row>
    <row r="446">
      <c r="A446" s="82" t="inlineStr">
        <is>
          <t>0446-2026</t>
        </is>
      </c>
      <c r="B446" s="99" t="n">
        <v>31730</v>
      </c>
      <c r="C446" s="124" t="inlineStr">
        <is>
          <t>Anonimo</t>
        </is>
      </c>
      <c r="D446" s="82" t="n"/>
      <c r="E446" s="82" t="n"/>
      <c r="F446" s="82" t="n"/>
      <c r="G446" s="82" t="n"/>
      <c r="H446" s="82" t="n"/>
      <c r="I446" s="82" t="n"/>
      <c r="J446" s="82" t="n"/>
      <c r="K446" s="82" t="n"/>
      <c r="L446" s="82" t="n"/>
      <c r="M446" s="82" t="n"/>
      <c r="N446" s="76">
        <f>CONCATENATE(D447," ",E447," ",F447," ",G447," ",H447," ",I447, " ",J447, " ",K447," ",L447," ",M447)</f>
        <v/>
      </c>
      <c r="O446" s="82" t="n"/>
      <c r="P446" s="82" t="n"/>
      <c r="Q446" s="82" t="n"/>
      <c r="R446" s="82" t="inlineStr">
        <is>
          <t xml:space="preserve">Por Determinar </t>
        </is>
      </c>
      <c r="S446" s="126" t="inlineStr">
        <is>
          <t>KR</t>
        </is>
      </c>
      <c r="T446" s="127" t="n">
        <v>27</v>
      </c>
      <c r="U446" s="127" t="inlineStr">
        <is>
          <t>D</t>
        </is>
      </c>
      <c r="V446" s="127" t="n"/>
      <c r="W446" s="127" t="n">
        <v>34</v>
      </c>
      <c r="X446" s="127" t="inlineStr">
        <is>
          <t>DD</t>
        </is>
      </c>
      <c r="Y446" s="127" t="inlineStr">
        <is>
          <t>SUR</t>
        </is>
      </c>
      <c r="Z446" s="127" t="n">
        <v>80</v>
      </c>
      <c r="AA446" s="127" t="inlineStr">
        <is>
          <t xml:space="preserve">al lado </t>
        </is>
      </c>
      <c r="AB446" s="127" t="inlineStr">
        <is>
          <t>del D1</t>
        </is>
      </c>
      <c r="AC446" s="76">
        <f>CONCATENATE(S447," ",T447,U447," ",V447," ",W447," ",X447," ",Y447," ",Z447," ",AA447," ",AB447)</f>
        <v/>
      </c>
      <c r="AD446" s="82" t="n"/>
      <c r="AE446" s="76" t="n"/>
      <c r="AF446" s="76" t="n"/>
      <c r="AG446" s="82" t="n"/>
      <c r="AH446" s="82" t="inlineStr">
        <is>
          <t>RESIDUOS SOLIDOS</t>
        </is>
      </c>
      <c r="AI446" s="82" t="inlineStr">
        <is>
          <t>Disposición inadecuada de residuos sólidos en horas, dias y lugares no autorizados</t>
        </is>
      </c>
      <c r="AJ446" s="96" t="inlineStr">
        <is>
          <t>Inmaculada</t>
        </is>
      </c>
      <c r="AK446" s="201" t="n"/>
      <c r="AL446" s="92" t="n">
        <v>46154</v>
      </c>
      <c r="AM446" s="92" t="n">
        <v>46155</v>
      </c>
      <c r="AN446" s="101">
        <f>+AM447-AL447</f>
        <v/>
      </c>
      <c r="AO446" s="92" t="n">
        <v>46155</v>
      </c>
      <c r="AP446" s="101" t="inlineStr">
        <is>
          <t>Visitas patrulleros</t>
        </is>
      </c>
      <c r="AQ446" s="101" t="inlineStr">
        <is>
          <t>Laura Bautista Barroso</t>
        </is>
      </c>
      <c r="AR446" s="227" t="n"/>
      <c r="AS446" s="119" t="n"/>
      <c r="AT446" s="124" t="inlineStr">
        <is>
          <t>Verificación</t>
        </is>
      </c>
      <c r="AU446" s="94" t="inlineStr">
        <is>
          <t>Carlos Mario Gonzalez</t>
        </is>
      </c>
      <c r="AV446" s="82" t="n"/>
      <c r="AW446" s="102">
        <f>IF(OR(AND(TODAY()-AL447&lt;10,AV447="PQRS"),AND(TODAY()-AO447&lt;90,AV447="Persuasivo")),1,IF(AND(10&lt;=TODAY()-AL447,TODAY()-AL447&lt;15,AV447="PQRS"),2,IF(OR(AND(15&lt;=TODAY()-AL447,AV447="PQRS"),AND(90&lt;=TODAY()-AO447,AV447="Persuasivo")),3,"")))</f>
        <v/>
      </c>
      <c r="AX446" s="96" t="n"/>
      <c r="AY446" s="239">
        <f>IF(AU447=BA447,AY447,AY447&amp;" → "&amp;TEXT(AZ447,"dd/mm/aaaa")&amp;".- "&amp;AU447)</f>
        <v/>
      </c>
      <c r="AZ446" s="237">
        <f>IF(AU447=BA447,AZ447,NOW())</f>
        <v/>
      </c>
      <c r="BA446" s="242">
        <f>IF(AU447=BA447,BA447,AU447)</f>
        <v/>
      </c>
      <c r="BB446" s="245">
        <f>IF(AT447=BD447,BB447,BB447&amp;" → "&amp;TEXT(BC447,"dd/mm/aaaa")&amp;".- "&amp;AT447)</f>
        <v/>
      </c>
      <c r="BC446" s="247">
        <f>IF(AX447=BD447,BC447,NOW())</f>
        <v/>
      </c>
      <c r="BD446" s="246">
        <f>IF(AT447=BD447,BD447,AT447)</f>
        <v/>
      </c>
    </row>
    <row r="447">
      <c r="A447" s="82" t="inlineStr">
        <is>
          <t>0447-2026</t>
        </is>
      </c>
      <c r="B447" s="99" t="inlineStr">
        <is>
          <t>0031785 - 0031738</t>
        </is>
      </c>
      <c r="C447" s="124" t="inlineStr">
        <is>
          <t xml:space="preserve">Comunidad </t>
        </is>
      </c>
      <c r="D447" s="82" t="n"/>
      <c r="E447" s="82" t="n"/>
      <c r="F447" s="82" t="n"/>
      <c r="G447" s="82" t="n"/>
      <c r="H447" s="82" t="n"/>
      <c r="I447" s="82" t="n"/>
      <c r="J447" s="82" t="n"/>
      <c r="K447" s="82" t="n"/>
      <c r="L447" s="82" t="n"/>
      <c r="M447" s="82" t="n"/>
      <c r="N447" s="76">
        <f>CONCATENATE(D448," ",E448," ",F448," ",G448," ",H448," ",I448, " ",J448, " ",K448," ",L448," ",M448)</f>
        <v/>
      </c>
      <c r="O447" s="82" t="n"/>
      <c r="P447" s="82" t="n"/>
      <c r="Q447" s="82" t="n"/>
      <c r="R447" s="82" t="inlineStr">
        <is>
          <t xml:space="preserve">Por Determinar </t>
        </is>
      </c>
      <c r="S447" s="82" t="n"/>
      <c r="T447" s="82" t="n"/>
      <c r="U447" s="82" t="n"/>
      <c r="V447" s="82" t="n"/>
      <c r="W447" s="82" t="n"/>
      <c r="X447" s="82" t="n"/>
      <c r="Y447" s="82" t="n"/>
      <c r="Z447" s="82" t="n"/>
      <c r="AA447" s="82" t="inlineStr">
        <is>
          <t>por  el leonardo da vinci</t>
        </is>
      </c>
      <c r="AB447" s="82" t="n"/>
      <c r="AC447" s="76">
        <f>CONCATENATE(S448," ",T448,U448," ",V448," ",W448," ",X448," ",Y448," ",Z448," ",AA448," ",AB448)</f>
        <v/>
      </c>
      <c r="AD447" s="82" t="n"/>
      <c r="AE447" s="82" t="n"/>
      <c r="AF447" s="82" t="n"/>
      <c r="AG447" s="82" t="n"/>
      <c r="AH447" s="82" t="inlineStr">
        <is>
          <t>HÍDRICO</t>
        </is>
      </c>
      <c r="AI447" s="82" t="inlineStr">
        <is>
          <t>Descarga inadecuada de aguas residuales o sin cumplimiento de requisitos</t>
        </is>
      </c>
      <c r="AJ447" s="96" t="inlineStr">
        <is>
          <t>Loma del Barro</t>
        </is>
      </c>
      <c r="AK447" s="201" t="n"/>
      <c r="AL447" s="92" t="n">
        <v>46154</v>
      </c>
      <c r="AM447" s="92" t="n">
        <v>46154</v>
      </c>
      <c r="AN447" s="101">
        <f>+AM448-AL448</f>
        <v/>
      </c>
      <c r="AO447" s="92" t="n">
        <v>46154</v>
      </c>
      <c r="AP447" s="101" t="inlineStr">
        <is>
          <t>Visitas técnicos</t>
        </is>
      </c>
      <c r="AQ447" s="101" t="inlineStr">
        <is>
          <t>Juan Fernando Florez Lema</t>
        </is>
      </c>
      <c r="AR447" s="227" t="n"/>
      <c r="AS447" s="119" t="n"/>
      <c r="AT447" s="124" t="inlineStr">
        <is>
          <t>Verificación</t>
        </is>
      </c>
      <c r="AU447" s="94" t="inlineStr">
        <is>
          <t>Juan Fernando Florez Lema</t>
        </is>
      </c>
      <c r="AV447" s="82" t="n"/>
      <c r="AW447" s="102">
        <f>IF(OR(AND(TODAY()-AL448&lt;10,AV448="PQRS"),AND(TODAY()-AO448&lt;90,AV448="Persuasivo")),1,IF(AND(10&lt;=TODAY()-AL448,TODAY()-AL448&lt;15,AV448="PQRS"),2,IF(OR(AND(15&lt;=TODAY()-AL448,AV448="PQRS"),AND(90&lt;=TODAY()-AO448,AV448="Persuasivo")),3,"")))</f>
        <v/>
      </c>
      <c r="AX447" s="96" t="n"/>
      <c r="AY447" s="239">
        <f>IF(AU448=BA448,AY448,AY448&amp;" → "&amp;TEXT(AZ448,"dd/mm/aaaa")&amp;".- "&amp;AU448)</f>
        <v/>
      </c>
      <c r="AZ447" s="237">
        <f>IF(AU448=BA448,AZ448,NOW())</f>
        <v/>
      </c>
      <c r="BA447" s="242">
        <f>IF(AU448=BA448,BA448,AU448)</f>
        <v/>
      </c>
      <c r="BB447" s="245">
        <f>IF(AT448=BD448,BB448,BB448&amp;" → "&amp;TEXT(BC448,"dd/mm/aaaa")&amp;".- "&amp;AT448)</f>
        <v/>
      </c>
      <c r="BC447" s="247">
        <f>IF(AX448=BD448,BC448,NOW())</f>
        <v/>
      </c>
      <c r="BD447" s="246">
        <f>IF(AT448=BD448,BD448,AT448)</f>
        <v/>
      </c>
    </row>
    <row r="448">
      <c r="A448" s="82" t="inlineStr">
        <is>
          <t>0448-2026</t>
        </is>
      </c>
      <c r="B448" s="99" t="inlineStr">
        <is>
          <t>0022779 - 0001604</t>
        </is>
      </c>
      <c r="C448" s="124" t="inlineStr">
        <is>
          <t xml:space="preserve">Comunidad </t>
        </is>
      </c>
      <c r="D448" s="82" t="n"/>
      <c r="E448" s="82" t="n"/>
      <c r="F448" s="82" t="n"/>
      <c r="G448" s="82" t="n"/>
      <c r="H448" s="82" t="n"/>
      <c r="I448" s="82" t="n"/>
      <c r="J448" s="82" t="n"/>
      <c r="K448" s="82" t="n"/>
      <c r="L448" s="82" t="n"/>
      <c r="M448" s="82" t="n"/>
      <c r="N448" s="76">
        <f>CONCATENATE(D449," ",E449," ",F449," ",G449," ",H449," ",I449, " ",J449, " ",K449," ",L449," ",M449)</f>
        <v/>
      </c>
      <c r="O448" s="82" t="n"/>
      <c r="P448" s="82" t="n"/>
      <c r="Q448" s="82" t="n"/>
      <c r="R448" s="82" t="inlineStr">
        <is>
          <t>Finca Monterrey - Crearcimientos</t>
        </is>
      </c>
      <c r="S448" s="126" t="n"/>
      <c r="T448" s="127" t="n"/>
      <c r="U448" s="127" t="n"/>
      <c r="V448" s="127" t="n"/>
      <c r="W448" s="127" t="n"/>
      <c r="X448" s="127" t="n"/>
      <c r="Y448" s="127" t="n"/>
      <c r="Z448" s="127" t="n"/>
      <c r="AA448" s="127" t="n"/>
      <c r="AB448" s="127" t="n"/>
      <c r="AC448" s="76">
        <f>CONCATENATE(S449," ",T449,U449," ",V449," ",W449," ",X449," ",Y449," ",Z449," ",AA449," ",AB449)</f>
        <v/>
      </c>
      <c r="AD448" s="82" t="n"/>
      <c r="AE448" s="70" t="n"/>
      <c r="AF448" s="70" t="n"/>
      <c r="AG448" s="82" t="n"/>
      <c r="AH448" s="82" t="inlineStr">
        <is>
          <t>FLORA</t>
        </is>
      </c>
      <c r="AI448" s="82" t="inlineStr">
        <is>
          <t xml:space="preserve">Aprovechamiento forestal sin permisos </t>
        </is>
      </c>
      <c r="AJ448" s="96" t="inlineStr">
        <is>
          <t>Pantanillo</t>
        </is>
      </c>
      <c r="AK448" s="201" t="n"/>
      <c r="AL448" s="92" t="n">
        <v>46121</v>
      </c>
      <c r="AM448" s="92" t="n">
        <v>46121</v>
      </c>
      <c r="AN448" s="101">
        <f>+AM449-AL449</f>
        <v/>
      </c>
      <c r="AO448" s="92" t="n">
        <v>46170</v>
      </c>
      <c r="AP448" s="82" t="inlineStr">
        <is>
          <t>Informe técnico</t>
        </is>
      </c>
      <c r="AQ448" s="94" t="inlineStr">
        <is>
          <t>Julian Guzman Agudelo</t>
        </is>
      </c>
      <c r="AR448" s="227" t="n"/>
      <c r="AS448" s="119" t="n"/>
      <c r="AT448" s="124" t="inlineStr">
        <is>
          <t>Medida preventiva</t>
        </is>
      </c>
      <c r="AU448" s="94" t="inlineStr">
        <is>
          <t>Juan  Muñoz Guerra</t>
        </is>
      </c>
      <c r="AV448" s="82" t="n"/>
      <c r="AW448" s="102">
        <f>IF(OR(AND(TODAY()-AL449&lt;10,AV449="PQRS"),AND(TODAY()-AO449&lt;90,AV449="Persuasivo")),1,IF(AND(10&lt;=TODAY()-AL449,TODAY()-AL449&lt;15,AV449="PQRS"),2,IF(OR(AND(15&lt;=TODAY()-AL449,AV449="PQRS"),AND(90&lt;=TODAY()-AO449,AV449="Persuasivo")),3,"")))</f>
        <v/>
      </c>
      <c r="AX448" s="96" t="n"/>
      <c r="AY448" s="239">
        <f>IF(AU449=BA449,AY449,AY449&amp;" → "&amp;TEXT(AZ449,"dd/mm/aaaa")&amp;".- "&amp;AU449)</f>
        <v/>
      </c>
      <c r="AZ448" s="237">
        <f>IF(AU449=BA449,AZ449,NOW())</f>
        <v/>
      </c>
      <c r="BA448" s="242">
        <f>IF(AU449=BA449,BA449,AU449)</f>
        <v/>
      </c>
      <c r="BB448" s="245">
        <f>IF(AT449=BD449,BB449,BB449&amp;" → "&amp;TEXT(BC449,"dd/mm/aaaa")&amp;".- "&amp;AT449)</f>
        <v/>
      </c>
      <c r="BC448" s="247">
        <f>IF(AX449=BD449,BC449,NOW())</f>
        <v/>
      </c>
      <c r="BD448" s="246">
        <f>IF(AT449=BD449,BD449,AT449)</f>
        <v/>
      </c>
    </row>
    <row r="449">
      <c r="A449" s="82" t="inlineStr">
        <is>
          <t>0449-2026</t>
        </is>
      </c>
      <c r="B449" s="99" t="n">
        <v>26890</v>
      </c>
      <c r="C449" s="124" t="inlineStr">
        <is>
          <t>Anonimo</t>
        </is>
      </c>
      <c r="D449" s="82" t="n"/>
      <c r="E449" s="82" t="n"/>
      <c r="F449" s="82" t="n"/>
      <c r="G449" s="82" t="n"/>
      <c r="H449" s="82" t="n"/>
      <c r="I449" s="82" t="n"/>
      <c r="J449" s="82" t="n"/>
      <c r="K449" s="82" t="n"/>
      <c r="L449" s="82" t="n"/>
      <c r="M449" s="82" t="n"/>
      <c r="N449" s="76">
        <f>CONCATENATE(D450," ",E450," ",F450," ",G450," ",H450," ",I450, " ",J450, " ",K450," ",L450," ",M450)</f>
        <v/>
      </c>
      <c r="O449" s="82" t="n"/>
      <c r="P449" s="82" t="n"/>
      <c r="Q449" s="82" t="n"/>
      <c r="R449" s="82" t="inlineStr">
        <is>
          <t>Por determinar</t>
        </is>
      </c>
      <c r="S449" s="82" t="inlineStr">
        <is>
          <t>TR</t>
        </is>
      </c>
      <c r="T449" s="82" t="n">
        <v>27</v>
      </c>
      <c r="U449" s="82" t="inlineStr">
        <is>
          <t>A</t>
        </is>
      </c>
      <c r="V449" s="82" t="inlineStr">
        <is>
          <t>SUR</t>
        </is>
      </c>
      <c r="W449" s="82" t="n">
        <v>42</v>
      </c>
      <c r="X449" s="82" t="inlineStr">
        <is>
          <t>B</t>
        </is>
      </c>
      <c r="Y449" s="82" t="n"/>
      <c r="Z449" s="82" t="n">
        <v>80</v>
      </c>
      <c r="AA449" s="82" t="n"/>
      <c r="AB449" s="82" t="n"/>
      <c r="AC449" s="76">
        <f>CONCATENATE(S450," ",T450,U450," ",V450," ",W450," ",X450," ",Y450," ",Z450," ",AA450," ",AB450)</f>
        <v/>
      </c>
      <c r="AD449" s="82" t="n"/>
      <c r="AE449" s="82" t="n"/>
      <c r="AF449" s="82" t="n"/>
      <c r="AG449" s="82" t="n"/>
      <c r="AH449" s="82" t="inlineStr">
        <is>
          <t>FLORA</t>
        </is>
      </c>
      <c r="AI449" s="82" t="inlineStr">
        <is>
          <t>Afectación a individuos arboreos</t>
        </is>
      </c>
      <c r="AJ449" s="96" t="inlineStr">
        <is>
          <t>Villagrande</t>
        </is>
      </c>
      <c r="AK449" s="201" t="n"/>
      <c r="AL449" s="92" t="n">
        <v>46140</v>
      </c>
      <c r="AM449" s="92" t="n">
        <v>46140</v>
      </c>
      <c r="AN449" s="101">
        <f>+AM450-AL450</f>
        <v/>
      </c>
      <c r="AO449" s="92" t="n">
        <v>46155</v>
      </c>
      <c r="AP449" s="101" t="inlineStr">
        <is>
          <t>Auto de archivo</t>
        </is>
      </c>
      <c r="AQ449" s="101" t="inlineStr">
        <is>
          <t>Juan Carlos Sánchez Vargas</t>
        </is>
      </c>
      <c r="AR449" s="227" t="n"/>
      <c r="AS449" s="119" t="n"/>
      <c r="AT449" s="124" t="inlineStr">
        <is>
          <t>Archivado</t>
        </is>
      </c>
      <c r="AU449" s="101" t="n"/>
      <c r="AV449" s="82" t="n"/>
      <c r="AW449" s="102">
        <f>IF(OR(AND(TODAY()-AL450&lt;10,AV450="PQRS"),AND(TODAY()-AO450&lt;90,AV450="Persuasivo")),1,IF(AND(10&lt;=TODAY()-AL450,TODAY()-AL450&lt;15,AV450="PQRS"),2,IF(OR(AND(15&lt;=TODAY()-AL450,AV450="PQRS"),AND(90&lt;=TODAY()-AO450,AV450="Persuasivo")),3,"")))</f>
        <v/>
      </c>
      <c r="AX449" s="96" t="n"/>
      <c r="AY449" s="239">
        <f>IF(AU450=BA450,AY450,AY450&amp;" → "&amp;TEXT(AZ450,"dd/mm/aaaa")&amp;".- "&amp;AU450)</f>
        <v/>
      </c>
      <c r="AZ449" s="237">
        <f>IF(AU450=BA450,AZ450,NOW())</f>
        <v/>
      </c>
      <c r="BA449" s="242">
        <f>IF(AU450=BA450,BA450,AU450)</f>
        <v/>
      </c>
      <c r="BB449" s="245">
        <f>IF(AT450=BD450,BB450,BB450&amp;" → "&amp;TEXT(BC450,"dd/mm/aaaa")&amp;".- "&amp;AT450)</f>
        <v/>
      </c>
      <c r="BC449" s="247">
        <f>IF(AX450=BD450,BC450,NOW())</f>
        <v/>
      </c>
      <c r="BD449" s="246">
        <f>IF(AT450=BD450,BD450,AT450)</f>
        <v/>
      </c>
    </row>
    <row r="450">
      <c r="A450" s="82" t="inlineStr">
        <is>
          <t>0450-2026</t>
        </is>
      </c>
      <c r="B450" s="99" t="n">
        <v>32356</v>
      </c>
      <c r="C450" s="124" t="inlineStr">
        <is>
          <t xml:space="preserve">Comunidad </t>
        </is>
      </c>
      <c r="D450" s="82" t="n"/>
      <c r="E450" s="82" t="n"/>
      <c r="F450" s="82" t="n"/>
      <c r="G450" s="82" t="n"/>
      <c r="H450" s="82" t="n"/>
      <c r="I450" s="82" t="n"/>
      <c r="J450" s="82" t="n"/>
      <c r="K450" s="82" t="n"/>
      <c r="L450" s="82" t="n"/>
      <c r="M450" s="82" t="n"/>
      <c r="N450" s="76">
        <f>CONCATENATE(D451," ",E451," ",F451," ",G451," ",H451," ",I451, " ",J451, " ",K451," ",L451," ",M451)</f>
        <v/>
      </c>
      <c r="O450" s="82" t="n"/>
      <c r="P450" s="82" t="n"/>
      <c r="Q450" s="82" t="n"/>
      <c r="R450" s="82" t="inlineStr">
        <is>
          <t>Lavadero el Escobero</t>
        </is>
      </c>
      <c r="S450" s="126" t="inlineStr">
        <is>
          <t>CL</t>
        </is>
      </c>
      <c r="T450" s="127" t="n">
        <v>40</v>
      </c>
      <c r="U450" s="127" t="n"/>
      <c r="V450" s="127" t="inlineStr">
        <is>
          <t>SUR</t>
        </is>
      </c>
      <c r="W450" s="127" t="n">
        <v>25</v>
      </c>
      <c r="X450" s="127" t="inlineStr">
        <is>
          <t>B</t>
        </is>
      </c>
      <c r="Y450" s="127" t="n"/>
      <c r="Z450" s="127" t="n"/>
      <c r="AA450" s="127" t="n"/>
      <c r="AB450" s="127" t="n"/>
      <c r="AC450" s="76">
        <f>CONCATENATE(S451," ",T451,U451," ",V451," ",W451," ",X451," ",Y451," ",Z451," ",AA451," ",AB451)</f>
        <v/>
      </c>
      <c r="AD450" s="82" t="n"/>
      <c r="AE450" s="82" t="n"/>
      <c r="AF450" s="82" t="n"/>
      <c r="AG450" s="82" t="n"/>
      <c r="AH450" s="82" t="inlineStr">
        <is>
          <t>HÍDRICO</t>
        </is>
      </c>
      <c r="AI450" s="82" t="inlineStr">
        <is>
          <t>Descarga inadecuada de aguas residuales o sin cumplimiento de requisitos</t>
        </is>
      </c>
      <c r="AJ450" s="96" t="inlineStr">
        <is>
          <t>El Escobero</t>
        </is>
      </c>
      <c r="AK450" s="201" t="n"/>
      <c r="AL450" s="92" t="n">
        <v>46156</v>
      </c>
      <c r="AM450" s="92" t="n">
        <v>46155</v>
      </c>
      <c r="AN450" s="101">
        <f>+AM451-AL451</f>
        <v/>
      </c>
      <c r="AO450" s="92" t="n">
        <v>46155</v>
      </c>
      <c r="AP450" s="82" t="inlineStr">
        <is>
          <t>Visitas técnicos</t>
        </is>
      </c>
      <c r="AQ450" s="94" t="inlineStr">
        <is>
          <t>Juan Fernando Florez Lema</t>
        </is>
      </c>
      <c r="AR450" s="227" t="n"/>
      <c r="AS450" s="119" t="n"/>
      <c r="AT450" s="124" t="inlineStr">
        <is>
          <t>Auto de archivo</t>
        </is>
      </c>
      <c r="AU450" s="101" t="inlineStr">
        <is>
          <t>Juan Carlos Sánchez Vargas</t>
        </is>
      </c>
      <c r="AV450" s="82" t="n"/>
      <c r="AW450" s="102">
        <f>IF(OR(AND(TODAY()-AL451&lt;10,AV451="PQRS"),AND(TODAY()-AO451&lt;90,AV451="Persuasivo")),1,IF(AND(10&lt;=TODAY()-AL451,TODAY()-AL451&lt;15,AV451="PQRS"),2,IF(OR(AND(15&lt;=TODAY()-AL451,AV451="PQRS"),AND(90&lt;=TODAY()-AO451,AV451="Persuasivo")),3,"")))</f>
        <v/>
      </c>
      <c r="AX450" s="96" t="n"/>
      <c r="AY450" s="239">
        <f>IF(AU451=BA451,AY451,AY451&amp;" → "&amp;TEXT(AZ451,"dd/mm/aaaa")&amp;".- "&amp;AU451)</f>
        <v/>
      </c>
      <c r="AZ450" s="237">
        <f>IF(AU451=BA451,AZ451,NOW())</f>
        <v/>
      </c>
      <c r="BA450" s="242">
        <f>IF(AU451=BA451,BA451,AU451)</f>
        <v/>
      </c>
      <c r="BB450" s="245">
        <f>IF(AT451=BD451,BB451,BB451&amp;" → "&amp;TEXT(BC451,"dd/mm/aaaa")&amp;".- "&amp;AT451)</f>
        <v/>
      </c>
      <c r="BC450" s="247">
        <f>IF(AX451=BD451,BC451,NOW())</f>
        <v/>
      </c>
      <c r="BD450" s="246">
        <f>IF(AT451=BD451,BD451,AT451)</f>
        <v/>
      </c>
    </row>
    <row r="451">
      <c r="A451" s="82" t="inlineStr">
        <is>
          <t>0451-2026</t>
        </is>
      </c>
      <c r="B451" s="99" t="n">
        <v>24190</v>
      </c>
      <c r="C451" s="124" t="inlineStr">
        <is>
          <t>Oficio</t>
        </is>
      </c>
      <c r="D451" s="82" t="n"/>
      <c r="E451" s="82" t="n"/>
      <c r="F451" s="82" t="n"/>
      <c r="G451" s="82" t="n"/>
      <c r="H451" s="82" t="n"/>
      <c r="I451" s="82" t="n"/>
      <c r="J451" s="82" t="n"/>
      <c r="K451" s="82" t="n"/>
      <c r="L451" s="82" t="n"/>
      <c r="M451" s="82" t="n"/>
      <c r="O451" s="82" t="n"/>
      <c r="P451" s="82" t="n"/>
      <c r="Q451" s="82" t="n"/>
      <c r="R451" s="82" t="inlineStr">
        <is>
          <t>Alcadia de envigado</t>
        </is>
      </c>
      <c r="S451" s="82" t="inlineStr">
        <is>
          <t>KR</t>
        </is>
      </c>
      <c r="T451" s="82" t="n">
        <v>43</v>
      </c>
      <c r="U451" s="82" t="n"/>
      <c r="V451" s="82" t="n"/>
      <c r="W451" s="82" t="n">
        <v>28</v>
      </c>
      <c r="X451" s="82" t="n"/>
      <c r="Y451" s="82" t="inlineStr">
        <is>
          <t>SUR</t>
        </is>
      </c>
      <c r="Z451" s="82" t="n">
        <v>35</v>
      </c>
      <c r="AA451" s="82" t="n"/>
      <c r="AB451" s="82" t="n"/>
      <c r="AC451" s="76" t="inlineStr">
        <is>
          <t>CR 43 38 SUR 35</t>
        </is>
      </c>
      <c r="AD451" s="82" t="n">
        <v>890907106</v>
      </c>
      <c r="AE451" s="82" t="n"/>
      <c r="AF451" s="82" t="n"/>
      <c r="AG451" s="82" t="n"/>
      <c r="AH451" s="82" t="inlineStr">
        <is>
          <t>FLORA</t>
        </is>
      </c>
      <c r="AI451" s="82" t="inlineStr">
        <is>
          <t>Afectaciones a la propiedad por arboles o vegetación</t>
        </is>
      </c>
      <c r="AJ451" s="96" t="inlineStr">
        <is>
          <t>Zona Centro</t>
        </is>
      </c>
      <c r="AK451" s="201" t="n"/>
      <c r="AL451" s="92" t="n">
        <v>46128</v>
      </c>
      <c r="AM451" s="135" t="n">
        <v>46119</v>
      </c>
      <c r="AN451" s="101">
        <f>+AM452-AL452</f>
        <v/>
      </c>
      <c r="AO451" s="135" t="n">
        <v>46119</v>
      </c>
      <c r="AP451" s="101" t="inlineStr">
        <is>
          <t>Visitas patrulleros</t>
        </is>
      </c>
      <c r="AQ451" s="101" t="inlineStr">
        <is>
          <t>Laura Bautista Barroso</t>
        </is>
      </c>
      <c r="AR451" s="227" t="n"/>
      <c r="AS451" s="119" t="n"/>
      <c r="AT451" s="124" t="inlineStr">
        <is>
          <t>Remisión</t>
        </is>
      </c>
      <c r="AU451" s="94" t="inlineStr">
        <is>
          <t>Juan Carlos Sánchez Vargas</t>
        </is>
      </c>
      <c r="AV451" s="82" t="n"/>
      <c r="AW451" s="102">
        <f>IF(OR(AND(TODAY()-AL452&lt;10,AV452="PQRS"),AND(TODAY()-AO452&lt;90,AV452="Persuasivo")),1,IF(AND(10&lt;=TODAY()-AL452,TODAY()-AL452&lt;15,AV452="PQRS"),2,IF(OR(AND(15&lt;=TODAY()-AL452,AV452="PQRS"),AND(90&lt;=TODAY()-AO452,AV452="Persuasivo")),3,"")))</f>
        <v/>
      </c>
      <c r="AX451" s="96" t="inlineStr">
        <is>
          <t>La fecha de formato 07 esta posterior ala formato de radicado</t>
        </is>
      </c>
      <c r="AY451" s="239">
        <f>IF(AU452=BA452,AY452,AY452&amp;" → "&amp;TEXT(AZ452,"dd/mm/aaaa")&amp;".- "&amp;AU452)</f>
        <v/>
      </c>
      <c r="AZ451" s="237">
        <f>IF(AU452=BA452,AZ452,NOW())</f>
        <v/>
      </c>
      <c r="BA451" s="242">
        <f>IF(AU452=BA452,BA452,AU452)</f>
        <v/>
      </c>
      <c r="BB451" s="245">
        <f>IF(AT452=BD452,BB452,BB452&amp;" → "&amp;TEXT(BC452,"dd/mm/aaaa")&amp;".- "&amp;AT452)</f>
        <v/>
      </c>
      <c r="BC451" s="247">
        <f>IF(AX452=BD452,BC452,NOW())</f>
        <v/>
      </c>
      <c r="BD451" s="246">
        <f>IF(AT452=BD452,BD452,AT452)</f>
        <v/>
      </c>
    </row>
    <row r="452">
      <c r="A452" s="82" t="inlineStr">
        <is>
          <t>0452-2026</t>
        </is>
      </c>
      <c r="B452" s="99" t="n">
        <v>27606</v>
      </c>
      <c r="C452" s="124" t="inlineStr">
        <is>
          <t>Oficio</t>
        </is>
      </c>
      <c r="D452" s="82" t="n"/>
      <c r="E452" s="82" t="n"/>
      <c r="F452" s="82" t="n"/>
      <c r="G452" s="82" t="n"/>
      <c r="H452" s="82" t="n"/>
      <c r="I452" s="82" t="n"/>
      <c r="J452" s="82" t="n"/>
      <c r="K452" s="82" t="n"/>
      <c r="L452" s="82" t="n"/>
      <c r="M452" s="82" t="n"/>
      <c r="N452" s="76" t="n"/>
      <c r="O452" s="82" t="n"/>
      <c r="P452" s="82" t="n"/>
      <c r="Q452" s="82" t="n"/>
      <c r="R452" s="82" t="inlineStr">
        <is>
          <t xml:space="preserve">Por Determinar </t>
        </is>
      </c>
      <c r="S452" s="82" t="inlineStr">
        <is>
          <t>TR</t>
        </is>
      </c>
      <c r="T452" s="82" t="n">
        <v>31</v>
      </c>
      <c r="U452" s="82" t="n"/>
      <c r="V452" s="82" t="inlineStr">
        <is>
          <t>SUR</t>
        </is>
      </c>
      <c r="W452" s="82" t="n">
        <v>32</v>
      </c>
      <c r="X452" s="82" t="inlineStr">
        <is>
          <t>D</t>
        </is>
      </c>
      <c r="Y452" s="82" t="n"/>
      <c r="Z452" s="82" t="n">
        <v>69</v>
      </c>
      <c r="AA452" s="127" t="n"/>
      <c r="AB452" s="127" t="n"/>
      <c r="AC452" s="76" t="inlineStr">
        <is>
          <t>TR 31 SUR 32 D 69</t>
        </is>
      </c>
      <c r="AD452" s="82" t="n"/>
      <c r="AE452" s="82" t="n"/>
      <c r="AF452" s="82" t="n"/>
      <c r="AG452" s="82" t="n"/>
      <c r="AH452" s="82" t="inlineStr">
        <is>
          <t>RESIDUOS SOLIDOS</t>
        </is>
      </c>
      <c r="AI452" s="82" t="inlineStr">
        <is>
          <t>Disposición inadecuada de residuos sólidos en horas, dias y lugares no autorizados</t>
        </is>
      </c>
      <c r="AJ452" s="96" t="inlineStr">
        <is>
          <t>La Magnolia</t>
        </is>
      </c>
      <c r="AK452" s="201" t="n"/>
      <c r="AL452" s="92" t="n">
        <v>46140</v>
      </c>
      <c r="AM452" s="92" t="n">
        <v>46136</v>
      </c>
      <c r="AN452" s="101">
        <f>+AM453-AL453</f>
        <v/>
      </c>
      <c r="AO452" s="92" t="n">
        <v>24</v>
      </c>
      <c r="AP452" s="82" t="inlineStr">
        <is>
          <t>Visitas patrulleros</t>
        </is>
      </c>
      <c r="AQ452" s="94" t="inlineStr">
        <is>
          <t>Laura Bautista Barroso</t>
        </is>
      </c>
      <c r="AR452" s="227" t="n"/>
      <c r="AS452" s="119" t="n"/>
      <c r="AT452" s="124" t="inlineStr">
        <is>
          <t>Auto de archivo</t>
        </is>
      </c>
      <c r="AU452" s="94" t="inlineStr">
        <is>
          <t>Juan Carlos Sánchez Vargas</t>
        </is>
      </c>
      <c r="AV452" s="82" t="n"/>
      <c r="AW452" s="102">
        <f>IF(OR(AND(TODAY()-AL453&lt;10,AV453="PQRS"),AND(TODAY()-AO453&lt;90,AV453="Persuasivo")),1,IF(AND(10&lt;=TODAY()-AL453,TODAY()-AL453&lt;15,AV453="PQRS"),2,IF(OR(AND(15&lt;=TODAY()-AL453,AV453="PQRS"),AND(90&lt;=TODAY()-AO453,AV453="Persuasivo")),3,"")))</f>
        <v/>
      </c>
      <c r="AX452" s="96" t="inlineStr">
        <is>
          <t>La fecha de formato 07 esta posterior ala formato de radicado</t>
        </is>
      </c>
      <c r="AY452" s="239">
        <f>IF(AU453=BA453,AY453,AY453&amp;" → "&amp;TEXT(AZ453,"dd/mm/aaaa")&amp;".- "&amp;AU453)</f>
        <v/>
      </c>
      <c r="AZ452" s="237">
        <f>IF(AU453=BA453,AZ453,NOW())</f>
        <v/>
      </c>
      <c r="BA452" s="242">
        <f>IF(AU453=BA453,BA453,AU453)</f>
        <v/>
      </c>
      <c r="BB452" s="245">
        <f>IF(AT453=BD453,BB453,BB453&amp;" → "&amp;TEXT(BC453,"dd/mm/aaaa")&amp;".- "&amp;AT453)</f>
        <v/>
      </c>
      <c r="BC452" s="247">
        <f>IF(AX453=BD453,BC453,NOW())</f>
        <v/>
      </c>
      <c r="BD452" s="246">
        <f>IF(AT453=BD453,BD453,AT453)</f>
        <v/>
      </c>
    </row>
    <row r="453">
      <c r="A453" s="82" t="inlineStr">
        <is>
          <t>0453-2026</t>
        </is>
      </c>
      <c r="B453" s="99" t="n">
        <v>27607</v>
      </c>
      <c r="C453" s="124" t="inlineStr">
        <is>
          <t>Oficio</t>
        </is>
      </c>
      <c r="D453" s="82" t="n"/>
      <c r="E453" s="82" t="n"/>
      <c r="F453" s="82" t="n"/>
      <c r="G453" s="82" t="n"/>
      <c r="H453" s="82" t="n"/>
      <c r="I453" s="82" t="n"/>
      <c r="J453" s="82" t="n"/>
      <c r="K453" s="82" t="n"/>
      <c r="L453" s="82" t="n"/>
      <c r="M453" s="82" t="n"/>
      <c r="N453" s="76" t="n"/>
      <c r="O453" s="82" t="n"/>
      <c r="P453" s="82" t="n"/>
      <c r="Q453" s="82" t="n"/>
      <c r="R453" s="82" t="inlineStr">
        <is>
          <t xml:space="preserve">Por Determinar </t>
        </is>
      </c>
      <c r="S453" s="126" t="n"/>
      <c r="T453" s="127" t="n"/>
      <c r="U453" s="127" t="n"/>
      <c r="V453" s="127" t="n"/>
      <c r="W453" s="127" t="n"/>
      <c r="X453" s="127" t="n"/>
      <c r="Y453" s="127" t="n"/>
      <c r="Z453" s="127" t="n"/>
      <c r="AA453" s="127" t="n"/>
      <c r="AB453" s="127" t="n"/>
      <c r="AC453" s="76" t="n"/>
      <c r="AD453" s="82" t="n"/>
      <c r="AE453" s="82" t="n"/>
      <c r="AF453" s="82" t="n"/>
      <c r="AG453" s="82" t="n"/>
      <c r="AH453" s="82" t="inlineStr">
        <is>
          <t>RESIDUOS SOLIDOS</t>
        </is>
      </c>
      <c r="AI453" s="82" t="inlineStr">
        <is>
          <t>Disposición inadecuada de residuos sólidos en horas, dias y lugares no autorizados</t>
        </is>
      </c>
      <c r="AJ453" s="96" t="inlineStr">
        <is>
          <t>Las Orquideas</t>
        </is>
      </c>
      <c r="AK453" s="201" t="n"/>
      <c r="AL453" s="92" t="n">
        <v>46140</v>
      </c>
      <c r="AM453" s="92" t="n">
        <v>46132</v>
      </c>
      <c r="AN453" s="101">
        <f>+AM454-AL454</f>
        <v/>
      </c>
      <c r="AO453" s="92" t="n">
        <v>46133</v>
      </c>
      <c r="AP453" s="82" t="inlineStr">
        <is>
          <t>Visitas patrulleros</t>
        </is>
      </c>
      <c r="AQ453" s="94" t="inlineStr">
        <is>
          <t>Laura Bautista Barroso</t>
        </is>
      </c>
      <c r="AR453" s="227" t="n"/>
      <c r="AS453" s="119" t="n"/>
      <c r="AT453" s="124" t="inlineStr">
        <is>
          <t>Auto de archivo</t>
        </is>
      </c>
      <c r="AU453" s="101" t="inlineStr">
        <is>
          <t>Juan Carlos Sánchez Vargas</t>
        </is>
      </c>
      <c r="AV453" s="82" t="n"/>
      <c r="AW453" s="102">
        <f>IF(OR(AND(TODAY()-AL454&lt;10,AV454="PQRS"),AND(TODAY()-AO454&lt;90,AV454="Persuasivo")),1,IF(AND(10&lt;=TODAY()-AL454,TODAY()-AL454&lt;15,AV454="PQRS"),2,IF(OR(AND(15&lt;=TODAY()-AL454,AV454="PQRS"),AND(90&lt;=TODAY()-AO454,AV454="Persuasivo")),3,"")))</f>
        <v/>
      </c>
      <c r="AX453" s="96" t="inlineStr">
        <is>
          <t>La fecha de formato 07 esta posterior ala formato de radicado</t>
        </is>
      </c>
      <c r="AY453" s="239">
        <f>IF(AU454=BA454,AY454,AY454&amp;" → "&amp;TEXT(AZ454,"dd/mm/aaaa")&amp;".- "&amp;AU454)</f>
        <v/>
      </c>
      <c r="AZ453" s="237">
        <f>IF(AU454=BA454,AZ454,NOW())</f>
        <v/>
      </c>
      <c r="BA453" s="242">
        <f>IF(AU454=BA454,BA454,AU454)</f>
        <v/>
      </c>
      <c r="BB453" s="245">
        <f>IF(AT454=BD454,BB454,BB454&amp;" → "&amp;TEXT(BC454,"dd/mm/aaaa")&amp;".- "&amp;AT454)</f>
        <v/>
      </c>
      <c r="BC453" s="247">
        <f>IF(AX454=BD454,BC454,NOW())</f>
        <v/>
      </c>
      <c r="BD453" s="246">
        <f>IF(AT454=BD454,BD454,AT454)</f>
        <v/>
      </c>
    </row>
    <row r="454">
      <c r="A454" s="82" t="inlineStr">
        <is>
          <t>0454-2026</t>
        </is>
      </c>
      <c r="B454" s="99" t="n">
        <v>4071</v>
      </c>
      <c r="C454" s="124" t="inlineStr">
        <is>
          <t>Oscar contreras</t>
        </is>
      </c>
      <c r="D454" s="82" t="inlineStr">
        <is>
          <t>KR</t>
        </is>
      </c>
      <c r="E454" s="82" t="n">
        <v>27</v>
      </c>
      <c r="F454" s="82" t="n"/>
      <c r="G454" s="82" t="n"/>
      <c r="H454" s="82" t="n">
        <v>28</v>
      </c>
      <c r="I454" s="82" t="n"/>
      <c r="J454" s="82" t="inlineStr">
        <is>
          <t>sur</t>
        </is>
      </c>
      <c r="K454" s="82" t="n">
        <v>31</v>
      </c>
      <c r="L454" s="82" t="inlineStr">
        <is>
          <t>INT</t>
        </is>
      </c>
      <c r="M454" s="82" t="n">
        <v>110</v>
      </c>
      <c r="N454" s="76">
        <f>CONCATENATE(D455," ",E455," ",F455," ",G455," ",H455," ",I455, " ",J455, " ",K455," ",L455," ",M455)</f>
        <v/>
      </c>
      <c r="O454" s="82" t="n">
        <v>231966</v>
      </c>
      <c r="P454" s="82" t="n"/>
      <c r="Q454" s="82" t="n"/>
      <c r="R454" s="82" t="inlineStr">
        <is>
          <t>Oscar contreras</t>
        </is>
      </c>
      <c r="S454" s="82" t="inlineStr">
        <is>
          <t>KR</t>
        </is>
      </c>
      <c r="T454" s="82" t="n">
        <v>27</v>
      </c>
      <c r="U454" s="82" t="n"/>
      <c r="V454" s="82" t="n"/>
      <c r="W454" s="82" t="n">
        <v>28</v>
      </c>
      <c r="X454" s="82" t="n"/>
      <c r="Y454" s="82" t="inlineStr">
        <is>
          <t>sur</t>
        </is>
      </c>
      <c r="Z454" s="82" t="n">
        <v>31</v>
      </c>
      <c r="AA454" s="127" t="inlineStr">
        <is>
          <t>INT</t>
        </is>
      </c>
      <c r="AB454" s="127" t="n">
        <v>101</v>
      </c>
      <c r="AC454" s="76">
        <f>CONCATENATE(S455," ",T455," ",U455," ",V455," ",W455," ",X455, " ",Y455, " ",Z455," ",AA455," ",AB455)</f>
        <v/>
      </c>
      <c r="AD454" s="82" t="n">
        <v>231966</v>
      </c>
      <c r="AE454" s="82" t="n">
        <v>3146622230</v>
      </c>
      <c r="AF454" s="82" t="n"/>
      <c r="AG454" s="82" t="n"/>
      <c r="AH454" s="82" t="inlineStr">
        <is>
          <t>RESIDUOS SOLIDOS</t>
        </is>
      </c>
      <c r="AI454" s="82" t="inlineStr">
        <is>
          <t>Tenencia inadecuada de lotes - falta de mantenimiento</t>
        </is>
      </c>
      <c r="AJ454" s="96" t="inlineStr">
        <is>
          <t>El Esmeraldal</t>
        </is>
      </c>
      <c r="AK454" s="201" t="n"/>
      <c r="AL454" s="92" t="n">
        <v>46133</v>
      </c>
      <c r="AM454" s="92" t="n">
        <v>46133</v>
      </c>
      <c r="AN454" s="101">
        <f>+AM455-AL455</f>
        <v/>
      </c>
      <c r="AO454" s="92" t="n">
        <v>46133</v>
      </c>
      <c r="AP454" s="82" t="inlineStr">
        <is>
          <t>Visitas patrulleros</t>
        </is>
      </c>
      <c r="AQ454" s="101" t="inlineStr">
        <is>
          <t>Laura Bautista Barroso</t>
        </is>
      </c>
      <c r="AR454" s="227" t="n"/>
      <c r="AS454" s="119" t="n"/>
      <c r="AT454" s="124" t="inlineStr">
        <is>
          <t>Auto de archivo</t>
        </is>
      </c>
      <c r="AU454" s="94" t="inlineStr">
        <is>
          <t>Juan Carlos Sánchez Vargas</t>
        </is>
      </c>
      <c r="AV454" s="82" t="n"/>
      <c r="AW454" s="102">
        <f>IF(OR(AND(TODAY()-AL455&lt;10,AV455="PQRS"),AND(TODAY()-AO455&lt;90,AV455="Persuasivo")),1,IF(AND(10&lt;=TODAY()-AL455,TODAY()-AL455&lt;15,AV455="PQRS"),2,IF(OR(AND(15&lt;=TODAY()-AL455,AV455="PQRS"),AND(90&lt;=TODAY()-AO455,AV455="Persuasivo")),3,"")))</f>
        <v/>
      </c>
      <c r="AX454" s="96" t="n"/>
      <c r="AY454" s="239">
        <f>IF(AU455=BA455,AY455,AY455&amp;" → "&amp;TEXT(AZ455,"dd/mm/aaaa")&amp;".- "&amp;AU455)</f>
        <v/>
      </c>
      <c r="AZ454" s="237">
        <f>IF(AU455=BA455,AZ455,NOW())</f>
        <v/>
      </c>
      <c r="BA454" s="242">
        <f>IF(AU455=BA455,BA455,AU455)</f>
        <v/>
      </c>
      <c r="BB454" s="245">
        <f>IF(AT455=BD455,BB455,BB455&amp;" → "&amp;TEXT(BC455,"dd/mm/aaaa")&amp;".- "&amp;AT455)</f>
        <v/>
      </c>
      <c r="BC454" s="247">
        <f>IF(AX455=BD455,BC455,NOW())</f>
        <v/>
      </c>
      <c r="BD454" s="246">
        <f>IF(AT455=BD455,BD455,AT455)</f>
        <v/>
      </c>
    </row>
    <row r="455">
      <c r="A455" s="82" t="inlineStr">
        <is>
          <t>0455-2026</t>
        </is>
      </c>
      <c r="B455" s="99" t="n">
        <v>5725</v>
      </c>
      <c r="C455" s="124" t="inlineStr">
        <is>
          <t>Oficio</t>
        </is>
      </c>
      <c r="D455" s="126" t="inlineStr">
        <is>
          <t>CL</t>
        </is>
      </c>
      <c r="E455" s="127" t="n">
        <v>31</v>
      </c>
      <c r="F455" s="127" t="n"/>
      <c r="G455" s="127" t="inlineStr">
        <is>
          <t>SUR</t>
        </is>
      </c>
      <c r="H455" s="127" t="n">
        <v>45</v>
      </c>
      <c r="I455" s="127" t="inlineStr">
        <is>
          <t>A</t>
        </is>
      </c>
      <c r="J455" s="127" t="n"/>
      <c r="K455" s="127" t="n">
        <v>3</v>
      </c>
      <c r="L455" s="127" t="n"/>
      <c r="M455" s="127" t="n"/>
      <c r="N455" s="76">
        <f>CONCATENATE(D456," ",E456," ",F456," ",G456," ",H456," ",I456, " ",J456, " ",K456," ",L456," ",M456)</f>
        <v/>
      </c>
      <c r="O455" s="82" t="n"/>
      <c r="P455" s="82" t="n"/>
      <c r="Q455" s="82" t="n"/>
      <c r="R455" s="82" t="inlineStr">
        <is>
          <t>Luna verde</t>
        </is>
      </c>
      <c r="S455" s="126" t="inlineStr">
        <is>
          <t>CL</t>
        </is>
      </c>
      <c r="T455" s="127" t="n">
        <v>31</v>
      </c>
      <c r="U455" s="127" t="n"/>
      <c r="V455" s="127" t="inlineStr">
        <is>
          <t>SUR</t>
        </is>
      </c>
      <c r="W455" s="127" t="n">
        <v>45</v>
      </c>
      <c r="X455" s="127" t="inlineStr">
        <is>
          <t>A</t>
        </is>
      </c>
      <c r="Y455" s="127" t="n"/>
      <c r="Z455" s="127" t="n">
        <v>3</v>
      </c>
      <c r="AA455" s="127" t="n"/>
      <c r="AB455" s="127" t="n"/>
      <c r="AC455" s="76">
        <f>CONCATENATE(S456," ",T456," ",U456," ",V456," ",W456," ",X456, " ",Y456, " ",Z456," ",AA456," ",AB456)</f>
        <v/>
      </c>
      <c r="AD455" s="70" t="n"/>
      <c r="AE455" s="70" t="n"/>
      <c r="AF455" s="70" t="n"/>
      <c r="AG455" s="82" t="n"/>
      <c r="AH455" s="82" t="inlineStr">
        <is>
          <t>HÍDRICO</t>
        </is>
      </c>
      <c r="AI455" s="82" t="inlineStr">
        <is>
          <t>Manejo inadecuado de aguas lluvias o escorrentia</t>
        </is>
      </c>
      <c r="AJ455" s="96" t="inlineStr">
        <is>
          <t>San Marcos</t>
        </is>
      </c>
      <c r="AK455" s="201" t="n"/>
      <c r="AL455" s="92" t="n">
        <v>46147</v>
      </c>
      <c r="AN455" s="101">
        <f>+AM456-AL456</f>
        <v/>
      </c>
      <c r="AO455" s="92" t="n">
        <v>46154</v>
      </c>
      <c r="AP455" s="82" t="n"/>
      <c r="AQ455" s="94" t="n"/>
      <c r="AR455" s="227" t="n"/>
      <c r="AS455" s="119" t="n"/>
      <c r="AT455" s="124" t="inlineStr">
        <is>
          <t>Auto de archivo</t>
        </is>
      </c>
      <c r="AU455" s="94" t="inlineStr">
        <is>
          <t>Juan Carlos Sánchez Vargas</t>
        </is>
      </c>
      <c r="AV455" s="82" t="n"/>
      <c r="AW455" s="102" t="n"/>
      <c r="AX455" s="96" t="n"/>
      <c r="AY455" s="239">
        <f>IF(AU456=BA456,AY456,AY456&amp;" → "&amp;TEXT(AZ456,"dd/mm/aaaa")&amp;".- "&amp;AU456)</f>
        <v/>
      </c>
      <c r="AZ455" s="237">
        <f>IF(AU456=BA456,AZ456,NOW())</f>
        <v/>
      </c>
      <c r="BA455" s="242">
        <f>IF(AU456=BA456,BA456,AU456)</f>
        <v/>
      </c>
      <c r="BB455" s="245">
        <f>IF(AT456=BD456,BB456,BB456&amp;" → "&amp;TEXT(BC456,"dd/mm/aaaa")&amp;".- "&amp;AT456)</f>
        <v/>
      </c>
      <c r="BC455" s="247">
        <f>IF(AX456=BD456,BC456,NOW())</f>
        <v/>
      </c>
      <c r="BD455" s="246">
        <f>IF(AT456=BD456,BD456,AT456)</f>
        <v/>
      </c>
    </row>
    <row r="456">
      <c r="A456" s="82" t="inlineStr">
        <is>
          <t>0456-2026</t>
        </is>
      </c>
      <c r="B456" s="99" t="n">
        <v>31212</v>
      </c>
      <c r="C456" s="124" t="inlineStr">
        <is>
          <t>Comunidad</t>
        </is>
      </c>
      <c r="D456" s="82" t="n"/>
      <c r="E456" s="82" t="n"/>
      <c r="F456" s="82" t="n"/>
      <c r="G456" s="82" t="n"/>
      <c r="H456" s="82" t="n"/>
      <c r="I456" s="82" t="n"/>
      <c r="J456" s="82" t="n"/>
      <c r="K456" s="82" t="n"/>
      <c r="L456" s="82" t="n"/>
      <c r="M456" s="82" t="n"/>
      <c r="N456" s="76">
        <f>CONCATENATE(D457," ",E457," ",F457," ",G457," ",H457," ",I457, " ",J457, " ",K457," ",L457," ",M457)</f>
        <v/>
      </c>
      <c r="O456" s="82" t="n"/>
      <c r="P456" s="82" t="n"/>
      <c r="Q456" s="82" t="n"/>
      <c r="R456" s="82" t="inlineStr">
        <is>
          <t>Wilfer arley redon</t>
        </is>
      </c>
      <c r="S456" s="126" t="inlineStr">
        <is>
          <t>KR</t>
        </is>
      </c>
      <c r="T456" s="127" t="n">
        <v>29</v>
      </c>
      <c r="U456" s="127" t="inlineStr">
        <is>
          <t>D</t>
        </is>
      </c>
      <c r="V456" s="127" t="n"/>
      <c r="W456" s="127" t="n">
        <v>41</v>
      </c>
      <c r="X456" s="127" t="n"/>
      <c r="Y456" s="127" t="inlineStr">
        <is>
          <t>SUR</t>
        </is>
      </c>
      <c r="Z456" s="127" t="n">
        <v>82</v>
      </c>
      <c r="AA456" s="127" t="n"/>
      <c r="AB456" s="127" t="n"/>
      <c r="AC456" s="76" t="inlineStr">
        <is>
          <t>KR 29 D 41 SUR 82</t>
        </is>
      </c>
      <c r="AE456" s="82" t="n">
        <v>311919626</v>
      </c>
      <c r="AF456" s="82" t="n"/>
      <c r="AG456" s="82" t="n"/>
      <c r="AH456" s="82" t="inlineStr">
        <is>
          <t>FLORA</t>
        </is>
      </c>
      <c r="AI456" s="82" t="inlineStr">
        <is>
          <t xml:space="preserve">Aprovechamiento forestal sin permisos </t>
        </is>
      </c>
      <c r="AJ456" s="96" t="inlineStr">
        <is>
          <t>San Rafael</t>
        </is>
      </c>
      <c r="AK456" s="201" t="n"/>
      <c r="AL456" s="92" t="n">
        <v>46153</v>
      </c>
      <c r="AM456" s="92" t="n">
        <v>46141</v>
      </c>
      <c r="AN456" s="101">
        <f>+AM457-AL457</f>
        <v/>
      </c>
      <c r="AO456" s="92" t="n">
        <v>46141</v>
      </c>
      <c r="AP456" s="82" t="inlineStr">
        <is>
          <t>Visitas patrulleros</t>
        </is>
      </c>
      <c r="AQ456" s="94" t="inlineStr">
        <is>
          <t>Laura Bautista Barroso</t>
        </is>
      </c>
      <c r="AR456" s="227" t="n"/>
      <c r="AS456" s="119" t="n"/>
      <c r="AT456" s="124" t="inlineStr">
        <is>
          <t>Auto de archivo</t>
        </is>
      </c>
      <c r="AU456" s="94" t="inlineStr">
        <is>
          <t>Juan Carlos Sánchez Vargas</t>
        </is>
      </c>
      <c r="AV456" s="82" t="n"/>
      <c r="AW456" s="102">
        <f>IF(OR(AND(TODAY()-AL457&lt;10,AV457="PQRS"),AND(TODAY()-AO457&lt;90,AV457="Persuasivo")),1,IF(AND(10&lt;=TODAY()-AL457,TODAY()-AL457&lt;15,AV457="PQRS"),2,IF(OR(AND(15&lt;=TODAY()-AL457,AV457="PQRS"),AND(90&lt;=TODAY()-AO457,AV457="Persuasivo")),3,"")))</f>
        <v/>
      </c>
      <c r="AX456" s="96" t="n"/>
      <c r="AY456" s="239">
        <f>IF(AU457=BA457,AY457,AY457&amp;" → "&amp;TEXT(AZ457,"dd/mm/aaaa")&amp;".- "&amp;AU457)</f>
        <v/>
      </c>
      <c r="AZ456" s="237">
        <f>IF(AU457=BA457,AZ457,NOW())</f>
        <v/>
      </c>
      <c r="BA456" s="242">
        <f>IF(AU457=BA457,BA457,AU457)</f>
        <v/>
      </c>
      <c r="BB456" s="245">
        <f>IF(AT457=BD457,BB457,BB457&amp;" → "&amp;TEXT(BC457,"dd/mm/aaaa")&amp;".- "&amp;AT457)</f>
        <v/>
      </c>
      <c r="BC456" s="247">
        <f>IF(AX457=BD457,BC457,NOW())</f>
        <v/>
      </c>
      <c r="BD456" s="246">
        <f>IF(AT457=BD457,BD457,AT457)</f>
        <v/>
      </c>
    </row>
    <row r="457">
      <c r="A457" s="82" t="inlineStr">
        <is>
          <t>0457-2026</t>
        </is>
      </c>
      <c r="B457" s="99" t="n">
        <v>5640</v>
      </c>
      <c r="C457" s="105" t="inlineStr">
        <is>
          <t>DE oficio - Ecosistemas y Biodiversidad / Adriana Maria Arias</t>
        </is>
      </c>
      <c r="D457" s="82" t="n"/>
      <c r="E457" s="82" t="n"/>
      <c r="F457" s="82" t="n"/>
      <c r="G457" s="82" t="n"/>
      <c r="H457" s="82" t="n"/>
      <c r="I457" s="82" t="n"/>
      <c r="J457" s="82" t="n"/>
      <c r="K457" s="82" t="n"/>
      <c r="L457" s="82" t="n"/>
      <c r="M457" s="82" t="n"/>
      <c r="N457" s="76" t="inlineStr">
        <is>
          <t>No reporta</t>
        </is>
      </c>
      <c r="O457" s="76" t="inlineStr">
        <is>
          <t>No reporta</t>
        </is>
      </c>
      <c r="P457" s="76" t="inlineStr">
        <is>
          <t>No reporta</t>
        </is>
      </c>
      <c r="Q457" s="76" t="inlineStr">
        <is>
          <t>No reporta</t>
        </is>
      </c>
      <c r="R457" s="82" t="inlineStr">
        <is>
          <t>Por determinar</t>
        </is>
      </c>
      <c r="S457" s="82" t="inlineStr">
        <is>
          <t>KR</t>
        </is>
      </c>
      <c r="T457" s="82" t="n">
        <v>42</v>
      </c>
      <c r="U457" s="82" t="inlineStr">
        <is>
          <t>A</t>
        </is>
      </c>
      <c r="V457" s="82" t="n"/>
      <c r="W457" s="82" t="n">
        <v>26</v>
      </c>
      <c r="X457" s="82" t="inlineStr">
        <is>
          <t>A</t>
        </is>
      </c>
      <c r="Y457" s="82" t="inlineStr">
        <is>
          <t>SUR</t>
        </is>
      </c>
      <c r="Z457" s="82" t="n">
        <v>120</v>
      </c>
      <c r="AA457" s="82" t="n"/>
      <c r="AB457" s="82" t="n"/>
      <c r="AD457" s="82" t="n"/>
      <c r="AE457" s="82" t="n"/>
      <c r="AF457" s="82" t="n"/>
      <c r="AG457" s="82" t="n"/>
      <c r="AH457" s="82" t="inlineStr">
        <is>
          <t>LOTE-PREDIO</t>
        </is>
      </c>
      <c r="AI457" s="82" t="inlineStr">
        <is>
          <t>Tenencia inadecuada de lotes - falta de mantenimiento</t>
        </is>
      </c>
      <c r="AJ457" s="96" t="inlineStr">
        <is>
          <t>Las Orquideas</t>
        </is>
      </c>
      <c r="AK457" s="201" t="n"/>
      <c r="AL457" s="92" t="n">
        <v>46155</v>
      </c>
      <c r="AM457" s="92" t="n"/>
      <c r="AN457" s="101">
        <f>+AM458-AL458</f>
        <v/>
      </c>
      <c r="AO457" s="92" t="n"/>
      <c r="AP457" s="101" t="n"/>
      <c r="AQ457" s="101" t="n"/>
      <c r="AR457" s="227" t="n"/>
      <c r="AS457" s="119" t="n"/>
      <c r="AT457" s="124" t="inlineStr">
        <is>
          <t>Visitas patrulleros</t>
        </is>
      </c>
      <c r="AU457" s="94" t="inlineStr">
        <is>
          <t>Carlos Mario Gonzalez</t>
        </is>
      </c>
      <c r="AV457" s="82" t="n"/>
      <c r="AW457" s="102">
        <f>IF(OR(AND(TODAY()-AL458&lt;10,AV458="PQRS"),AND(TODAY()-AO458&lt;90,AV458="Persuasivo")),1,IF(AND(10&lt;=TODAY()-AL458,TODAY()-AL458&lt;15,AV458="PQRS"),2,IF(OR(AND(15&lt;=TODAY()-AL458,AV458="PQRS"),AND(90&lt;=TODAY()-AO458,AV458="Persuasivo")),3,"")))</f>
        <v/>
      </c>
      <c r="AX457" s="96" t="n"/>
      <c r="AY457" s="239">
        <f>IF(AU458=BA458,AY458,AY458&amp;" → "&amp;TEXT(AZ458,"dd/mm/aaaa")&amp;".- "&amp;AU458)</f>
        <v/>
      </c>
      <c r="AZ457" s="237">
        <f>IF(AU458=BA458,AZ458,NOW())</f>
        <v/>
      </c>
      <c r="BA457" s="242">
        <f>IF(AU458=BA458,BA458,AU458)</f>
        <v/>
      </c>
      <c r="BB457" s="245">
        <f>IF(AT458=BD458,BB458,BB458&amp;" → "&amp;TEXT(BC458,"dd/mm/aaaa")&amp;".- "&amp;AT458)</f>
        <v/>
      </c>
      <c r="BC457" s="247">
        <f>IF(AX458=BD458,BC458,NOW())</f>
        <v/>
      </c>
      <c r="BD457" s="246">
        <f>IF(AT458=BD458,BD458,AT458)</f>
        <v/>
      </c>
    </row>
    <row r="458">
      <c r="A458" s="82" t="inlineStr">
        <is>
          <t>0458-2026</t>
        </is>
      </c>
      <c r="B458" s="99" t="n">
        <v>31875</v>
      </c>
      <c r="C458" s="124" t="inlineStr">
        <is>
          <t>Comunidad</t>
        </is>
      </c>
      <c r="D458" s="82" t="n"/>
      <c r="E458" s="82" t="n"/>
      <c r="F458" s="82" t="n"/>
      <c r="G458" s="82" t="n"/>
      <c r="H458" s="82" t="n"/>
      <c r="I458" s="82" t="n"/>
      <c r="J458" s="82" t="n"/>
      <c r="K458" s="82" t="n"/>
      <c r="L458" s="82" t="n"/>
      <c r="M458" s="82" t="n"/>
      <c r="N458" s="76">
        <f>CONCATENATE(D459," ",E459," ",F459," ",G459," ",H459," ",I459, " ",J459, " ",K459," ",L459," ",M459)</f>
        <v/>
      </c>
      <c r="O458" s="82" t="n"/>
      <c r="P458" s="82" t="n"/>
      <c r="Q458" s="82" t="n"/>
      <c r="R458" s="82" t="inlineStr">
        <is>
          <t>Carlos palacio</t>
        </is>
      </c>
      <c r="S458" s="126" t="inlineStr">
        <is>
          <t>CL</t>
        </is>
      </c>
      <c r="T458" s="127" t="n">
        <v>36</v>
      </c>
      <c r="U458" s="127" t="inlineStr">
        <is>
          <t>D</t>
        </is>
      </c>
      <c r="V458" s="127" t="inlineStr">
        <is>
          <t>SUR</t>
        </is>
      </c>
      <c r="W458" s="127" t="n">
        <v>10</v>
      </c>
      <c r="X458" s="127" t="n"/>
      <c r="Y458" s="127" t="n"/>
      <c r="Z458" s="127" t="n">
        <v>94</v>
      </c>
      <c r="AA458" s="127" t="n"/>
      <c r="AB458" s="127" t="n"/>
      <c r="AC458" s="76" t="inlineStr">
        <is>
          <t>CL 36 D SUR 10 94</t>
        </is>
      </c>
      <c r="AE458" s="82" t="inlineStr">
        <is>
          <t>310 444 17 33</t>
        </is>
      </c>
      <c r="AF458" s="82" t="n"/>
      <c r="AG458" s="82" t="n"/>
      <c r="AH458" s="273" t="inlineStr">
        <is>
          <t>LOTE-PREDIO</t>
        </is>
      </c>
      <c r="AI458" s="273" t="n"/>
      <c r="AJ458" s="96" t="inlineStr">
        <is>
          <t>El Escobero</t>
        </is>
      </c>
      <c r="AK458" s="201" t="n"/>
      <c r="AL458" s="92" t="n">
        <v>46155</v>
      </c>
      <c r="AM458" s="92" t="n"/>
      <c r="AN458" s="101">
        <f>+AM459-AL459</f>
        <v/>
      </c>
      <c r="AO458" s="92" t="n"/>
      <c r="AP458" s="82" t="n"/>
      <c r="AQ458" s="94" t="n"/>
      <c r="AR458" s="227" t="n"/>
      <c r="AS458" s="119" t="n"/>
      <c r="AT458" s="124" t="n"/>
      <c r="AU458" s="94" t="n"/>
      <c r="AV458" s="82" t="n"/>
      <c r="AW458" s="102">
        <f>IF(OR(AND(TODAY()-AL459&lt;10,AV459="PQRS"),AND(TODAY()-AO459&lt;90,AV459="Persuasivo")),1,IF(AND(10&lt;=TODAY()-AL459,TODAY()-AL459&lt;15,AV459="PQRS"),2,IF(OR(AND(15&lt;=TODAY()-AL459,AV459="PQRS"),AND(90&lt;=TODAY()-AO459,AV459="Persuasivo")),3,"")))</f>
        <v/>
      </c>
      <c r="AX458" s="96" t="n"/>
      <c r="AY458" s="239">
        <f>IF(AU459=BA459,AY459,AY459&amp;" → "&amp;TEXT(AZ459,"dd/mm/aaaa")&amp;".- "&amp;AU459)</f>
        <v/>
      </c>
      <c r="AZ458" s="237">
        <f>IF(AU459=BA459,AZ459,NOW())</f>
        <v/>
      </c>
      <c r="BA458" s="242">
        <f>IF(AU459=BA459,BA459,AU459)</f>
        <v/>
      </c>
      <c r="BB458" s="245">
        <f>IF(AT459=BD459,BB459,BB459&amp;" → "&amp;TEXT(BC459,"dd/mm/aaaa")&amp;".- "&amp;AT459)</f>
        <v/>
      </c>
      <c r="BC458" s="247">
        <f>IF(AX459=BD459,BC459,NOW())</f>
        <v/>
      </c>
      <c r="BD458" s="246">
        <f>IF(AT459=BD459,BD459,AT459)</f>
        <v/>
      </c>
    </row>
    <row r="459">
      <c r="A459" s="82" t="inlineStr">
        <is>
          <t>0459-2026</t>
        </is>
      </c>
      <c r="B459" s="99" t="n">
        <v>32029</v>
      </c>
      <c r="C459" s="124" t="inlineStr">
        <is>
          <t>Luz Dary Restrepo</t>
        </is>
      </c>
      <c r="D459" s="82" t="inlineStr">
        <is>
          <t>CL</t>
        </is>
      </c>
      <c r="E459" s="82" t="n">
        <v>53</v>
      </c>
      <c r="F459" s="82" t="inlineStr">
        <is>
          <t>c</t>
        </is>
      </c>
      <c r="G459" s="82" t="inlineStr">
        <is>
          <t>SUR</t>
        </is>
      </c>
      <c r="H459" s="82" t="n">
        <v>40</v>
      </c>
      <c r="I459" s="82" t="inlineStr">
        <is>
          <t>B</t>
        </is>
      </c>
      <c r="J459" s="82" t="n"/>
      <c r="K459" s="82" t="n"/>
      <c r="L459" s="82" t="inlineStr">
        <is>
          <t>TORRE 1</t>
        </is>
      </c>
      <c r="M459" s="82" t="n"/>
      <c r="N459" s="76">
        <f>CONCATENATE(D460," ",E460," ",F460," ",G460," ",H460," ",I460, " ",J460, " ",K460," ",L460," ",M460)</f>
        <v/>
      </c>
      <c r="O459" s="82" t="n">
        <v>42969634</v>
      </c>
      <c r="P459" s="82" t="n">
        <v>3116169461</v>
      </c>
      <c r="Q459" s="82" t="n"/>
      <c r="R459" s="82" t="inlineStr">
        <is>
          <t>Por determinar</t>
        </is>
      </c>
      <c r="S459" s="82" t="n"/>
      <c r="T459" s="82" t="n"/>
      <c r="U459" s="82" t="n"/>
      <c r="V459" s="82" t="n"/>
      <c r="W459" s="82" t="n"/>
      <c r="X459" s="82" t="n"/>
      <c r="Y459" s="82" t="n"/>
      <c r="Z459" s="82" t="n"/>
      <c r="AA459" s="82" t="n"/>
      <c r="AB459" s="82" t="n"/>
      <c r="AC459" s="76" t="n"/>
      <c r="AD459" s="82" t="n"/>
      <c r="AE459" s="82" t="n"/>
      <c r="AF459" s="82" t="n"/>
      <c r="AG459" s="82" t="n"/>
      <c r="AH459" s="82" t="inlineStr">
        <is>
          <t>SUELO</t>
        </is>
      </c>
      <c r="AI459" s="82" t="inlineStr">
        <is>
          <t xml:space="preserve">Acumulación de escombros en el espacio publico </t>
        </is>
      </c>
      <c r="AJ459" s="96" t="inlineStr">
        <is>
          <t>Inmaculada</t>
        </is>
      </c>
      <c r="AK459" s="201" t="n"/>
      <c r="AL459" s="92" t="n">
        <v>46155</v>
      </c>
      <c r="AM459" s="92" t="n">
        <v>46167</v>
      </c>
      <c r="AN459" s="101">
        <f>+AM460-AL460</f>
        <v/>
      </c>
      <c r="AO459" s="92" t="n">
        <v>46167</v>
      </c>
      <c r="AP459" s="82" t="inlineStr">
        <is>
          <t>Visitas patrulleros</t>
        </is>
      </c>
      <c r="AQ459" s="94" t="inlineStr">
        <is>
          <t>Laura Bautista Barroso</t>
        </is>
      </c>
      <c r="AR459" s="227" t="n"/>
      <c r="AS459" s="119" t="n"/>
      <c r="AT459" s="124" t="inlineStr">
        <is>
          <t>Auto de archivo</t>
        </is>
      </c>
      <c r="AU459" s="101" t="inlineStr">
        <is>
          <t>Juan Carlos Sánchez Vargas</t>
        </is>
      </c>
      <c r="AV459" s="82" t="n"/>
      <c r="AW459" s="102">
        <f>IF(OR(AND(TODAY()-AL460&lt;10,AV460="PQRS"),AND(TODAY()-AO460&lt;90,AV460="Persuasivo")),1,IF(AND(10&lt;=TODAY()-AL460,TODAY()-AL460&lt;15,AV460="PQRS"),2,IF(OR(AND(15&lt;=TODAY()-AL460,AV460="PQRS"),AND(90&lt;=TODAY()-AO460,AV460="Persuasivo")),3,"")))</f>
        <v/>
      </c>
      <c r="AX459" s="96" t="n"/>
      <c r="AY459" s="239">
        <f>IF(AU460=BA460,AY460,AY460&amp;" → "&amp;TEXT(AZ460,"dd/mm/aaaa")&amp;".- "&amp;AU460)</f>
        <v/>
      </c>
      <c r="AZ459" s="237">
        <f>IF(AU460=BA460,AZ460,NOW())</f>
        <v/>
      </c>
      <c r="BA459" s="242">
        <f>IF(AU460=BA460,BA460,AU460)</f>
        <v/>
      </c>
      <c r="BB459" s="245">
        <f>IF(AT460=BD460,BB460,BB460&amp;" → "&amp;TEXT(BC460,"dd/mm/aaaa")&amp;".- "&amp;AT460)</f>
        <v/>
      </c>
      <c r="BC459" s="247">
        <f>IF(AX460=BD460,BC460,NOW())</f>
        <v/>
      </c>
      <c r="BD459" s="246">
        <f>IF(AT460=BD460,BD460,AT460)</f>
        <v/>
      </c>
    </row>
    <row r="460">
      <c r="A460" s="82" t="inlineStr">
        <is>
          <t>0460-2026</t>
        </is>
      </c>
      <c r="B460" s="99" t="n">
        <v>32705</v>
      </c>
      <c r="C460" s="124" t="inlineStr">
        <is>
          <t>Comunidad</t>
        </is>
      </c>
      <c r="D460" s="82" t="n"/>
      <c r="E460" s="82" t="n"/>
      <c r="F460" s="82" t="n"/>
      <c r="G460" s="82" t="n"/>
      <c r="H460" s="82" t="n"/>
      <c r="I460" s="82" t="n"/>
      <c r="J460" s="82" t="n"/>
      <c r="K460" s="82" t="n"/>
      <c r="L460" s="82" t="n"/>
      <c r="M460" s="82" t="n"/>
      <c r="N460" s="76">
        <f>CONCATENATE(D461," ",E461," ",F461," ",G461," ",H461," ",I461, " ",J461, " ",K461," ",L461," ",M461)</f>
        <v/>
      </c>
      <c r="O460" s="82" t="n"/>
      <c r="P460" s="82" t="n"/>
      <c r="Q460" s="82" t="n"/>
      <c r="R460" s="82" t="inlineStr">
        <is>
          <t>EPM</t>
        </is>
      </c>
      <c r="S460" s="82" t="inlineStr">
        <is>
          <t>CL</t>
        </is>
      </c>
      <c r="T460" s="82" t="n">
        <v>21</v>
      </c>
      <c r="U460" s="82" t="n"/>
      <c r="V460" s="82" t="inlineStr">
        <is>
          <t>SUR</t>
        </is>
      </c>
      <c r="W460" s="82" t="n">
        <v>41</v>
      </c>
      <c r="X460" s="82" t="inlineStr">
        <is>
          <t>AA</t>
        </is>
      </c>
      <c r="Y460" s="82" t="n"/>
      <c r="Z460" s="82" t="n"/>
      <c r="AA460" s="82" t="n"/>
      <c r="AB460" s="82" t="n"/>
      <c r="AC460" s="76" t="inlineStr">
        <is>
          <t>CL 21 Sur 41 AA</t>
        </is>
      </c>
      <c r="AD460" s="82" t="n"/>
      <c r="AE460" s="82" t="n"/>
      <c r="AF460" s="82" t="n"/>
      <c r="AG460" s="82" t="n"/>
      <c r="AH460" s="82" t="inlineStr">
        <is>
          <t>HÍDRICO</t>
        </is>
      </c>
      <c r="AI460" s="82" t="inlineStr">
        <is>
          <t>Descarga inadecuada de aguas residuales o sin cumplimiento de requisitos</t>
        </is>
      </c>
      <c r="AJ460" s="96" t="inlineStr">
        <is>
          <t>Zuñiga</t>
        </is>
      </c>
      <c r="AK460" s="201" t="n"/>
      <c r="AL460" s="92" t="n">
        <v>46156</v>
      </c>
      <c r="AM460" s="92" t="n">
        <v>46156</v>
      </c>
      <c r="AN460" s="101">
        <f>+AM461-AL461</f>
        <v/>
      </c>
      <c r="AO460" s="92" t="n">
        <v>46168</v>
      </c>
      <c r="AP460" s="101" t="inlineStr">
        <is>
          <t>Verificación</t>
        </is>
      </c>
      <c r="AQ460" s="101" t="inlineStr">
        <is>
          <t>Olver Puerta Garcia</t>
        </is>
      </c>
      <c r="AR460" s="227" t="n"/>
      <c r="AS460" s="119" t="n"/>
      <c r="AT460" s="124" t="inlineStr">
        <is>
          <t>Auto de archivo</t>
        </is>
      </c>
      <c r="AU460" s="94" t="inlineStr">
        <is>
          <t>Juan Carlos Sánchez Vargas</t>
        </is>
      </c>
      <c r="AV460" s="82" t="n"/>
      <c r="AW460" s="102">
        <f>IF(OR(AND(TODAY()-AL461&lt;10,AV461="PQRS"),AND(TODAY()-AO461&lt;90,AV461="Persuasivo")),1,IF(AND(10&lt;=TODAY()-AL461,TODAY()-AL461&lt;15,AV461="PQRS"),2,IF(OR(AND(15&lt;=TODAY()-AL461,AV461="PQRS"),AND(90&lt;=TODAY()-AO461,AV461="Persuasivo")),3,"")))</f>
        <v/>
      </c>
      <c r="AX460" s="96" t="n"/>
      <c r="AY460" s="239">
        <f>IF(AU461=BA461,AY461,AY461&amp;" → "&amp;TEXT(AZ461,"dd/mm/aaaa")&amp;".- "&amp;AU461)</f>
        <v/>
      </c>
      <c r="AZ460" s="237">
        <f>IF(AU461=BA461,AZ461,NOW())</f>
        <v/>
      </c>
      <c r="BA460" s="242">
        <f>IF(AU461=BA461,BA461,AU461)</f>
        <v/>
      </c>
      <c r="BB460" s="245">
        <f>IF(AT461=BD461,BB461,BB461&amp;" → "&amp;TEXT(BC461,"dd/mm/aaaa")&amp;".- "&amp;AT461)</f>
        <v/>
      </c>
      <c r="BC460" s="247">
        <f>IF(AX461=BD461,BC461,NOW())</f>
        <v/>
      </c>
      <c r="BD460" s="246">
        <f>IF(AT461=BD461,BD461,AT461)</f>
        <v/>
      </c>
    </row>
    <row r="461">
      <c r="A461" s="82" t="inlineStr">
        <is>
          <t>0461-2026</t>
        </is>
      </c>
      <c r="B461" s="99" t="n">
        <v>32706</v>
      </c>
      <c r="C461" s="124" t="inlineStr">
        <is>
          <t>Doris Quintero</t>
        </is>
      </c>
      <c r="D461" s="82" t="n"/>
      <c r="E461" s="82" t="n"/>
      <c r="F461" s="82" t="n"/>
      <c r="G461" s="82" t="n"/>
      <c r="H461" s="82" t="n"/>
      <c r="I461" s="82" t="n"/>
      <c r="J461" s="82" t="n"/>
      <c r="K461" s="82" t="n"/>
      <c r="L461" s="82" t="n"/>
      <c r="M461" s="82" t="n"/>
      <c r="N461" s="76">
        <f>CONCATENATE(D462," ",E462," ",F462," ",G462," ",H462," ",I462, " ",J462, " ",K462," ",L462," ",M462)</f>
        <v/>
      </c>
      <c r="O461" s="82" t="n">
        <v>42727077</v>
      </c>
      <c r="P461" s="82" t="n">
        <v>3122484726</v>
      </c>
      <c r="Q461" s="82" t="n"/>
      <c r="R461" s="82" t="inlineStr">
        <is>
          <t>Hacienda Avigñon</t>
        </is>
      </c>
      <c r="S461" s="126" t="n"/>
      <c r="T461" s="127" t="n"/>
      <c r="U461" s="127" t="n"/>
      <c r="V461" s="127" t="n"/>
      <c r="W461" s="127" t="n"/>
      <c r="X461" s="127" t="n"/>
      <c r="Y461" s="127" t="n"/>
      <c r="Z461" s="127" t="n"/>
      <c r="AA461" s="127" t="n"/>
      <c r="AB461" s="127" t="n"/>
      <c r="AC461" s="76" t="inlineStr">
        <is>
          <t>hacienda avigñon</t>
        </is>
      </c>
      <c r="AD461" s="82" t="n"/>
      <c r="AE461" s="82" t="n"/>
      <c r="AF461" s="82" t="n"/>
      <c r="AG461" s="82" t="n"/>
      <c r="AH461" s="82" t="inlineStr">
        <is>
          <t>FLORA</t>
        </is>
      </c>
      <c r="AI461" s="82" t="inlineStr">
        <is>
          <t>Afectaciones a la propiedad por arboles o vegetación</t>
        </is>
      </c>
      <c r="AJ461" s="96" t="inlineStr">
        <is>
          <t>Loma El Atravezado</t>
        </is>
      </c>
      <c r="AK461" s="201" t="n"/>
      <c r="AL461" s="92" t="n">
        <v>46156</v>
      </c>
      <c r="AM461" s="92" t="n">
        <v>46168</v>
      </c>
      <c r="AN461" s="101">
        <f>+AM462-AL462</f>
        <v/>
      </c>
      <c r="AO461" s="100" t="n">
        <v>46168</v>
      </c>
      <c r="AP461" s="101" t="inlineStr">
        <is>
          <t>Visitas patrulleros</t>
        </is>
      </c>
      <c r="AQ461" s="101" t="inlineStr">
        <is>
          <t>Olver Puerta Garcia</t>
        </is>
      </c>
      <c r="AR461" s="227" t="n"/>
      <c r="AS461" s="119" t="n"/>
      <c r="AT461" s="124" t="inlineStr">
        <is>
          <t>Verificación</t>
        </is>
      </c>
      <c r="AU461" s="94" t="inlineStr">
        <is>
          <t>Olver Puerta Garcia</t>
        </is>
      </c>
      <c r="AV461" s="82" t="n"/>
      <c r="AW461" s="102">
        <f>IF(OR(AND(TODAY()-AL462&lt;10,AV462="PQRS"),AND(TODAY()-AO462&lt;90,AV462="Persuasivo")),1,IF(AND(10&lt;=TODAY()-AL462,TODAY()-AL462&lt;15,AV462="PQRS"),2,IF(OR(AND(15&lt;=TODAY()-AL462,AV462="PQRS"),AND(90&lt;=TODAY()-AO462,AV462="Persuasivo")),3,"")))</f>
        <v/>
      </c>
      <c r="AX461" s="96" t="n"/>
      <c r="AY461" s="239">
        <f>IF(AU462=BA462,AY462,AY462&amp;" → "&amp;TEXT(AZ462,"dd/mm/aaaa")&amp;".- "&amp;AU462)</f>
        <v/>
      </c>
      <c r="AZ461" s="237">
        <f>IF(AU462=BA462,AZ462,NOW())</f>
        <v/>
      </c>
      <c r="BA461" s="242">
        <f>IF(AU462=BA462,BA462,AU462)</f>
        <v/>
      </c>
      <c r="BB461" s="245">
        <f>IF(AT462=BD462,BB462,BB462&amp;" → "&amp;TEXT(BC462,"dd/mm/aaaa")&amp;".- "&amp;AT462)</f>
        <v/>
      </c>
      <c r="BC461" s="247">
        <f>IF(AX462=BD462,BC462,NOW())</f>
        <v/>
      </c>
      <c r="BD461" s="246">
        <f>IF(AT462=BD462,BD462,AT462)</f>
        <v/>
      </c>
    </row>
    <row r="462">
      <c r="A462" s="82" t="inlineStr">
        <is>
          <t>0462-2026</t>
        </is>
      </c>
      <c r="B462" s="99" t="n">
        <v>14055</v>
      </c>
      <c r="C462" s="124" t="inlineStr">
        <is>
          <t>YI LIU Y/O ADRIANA VALENCIA</t>
        </is>
      </c>
      <c r="D462" s="82" t="inlineStr">
        <is>
          <t>KR</t>
        </is>
      </c>
      <c r="E462" s="82" t="n">
        <v>24</v>
      </c>
      <c r="F462" s="82" t="inlineStr">
        <is>
          <t>D</t>
        </is>
      </c>
      <c r="G462" s="82" t="n"/>
      <c r="H462" s="82" t="n">
        <v>40</v>
      </c>
      <c r="I462" s="82" t="n"/>
      <c r="J462" s="82" t="inlineStr">
        <is>
          <t>SUR</t>
        </is>
      </c>
      <c r="K462" s="82" t="n">
        <v>961</v>
      </c>
      <c r="L462" s="82" t="n"/>
      <c r="M462" s="82" t="n"/>
      <c r="N462" s="76">
        <f>CONCATENATE(D463," ",E463," ",F463," ",G463," ",H463," ",I463, " ",J463, " ",K463," ",L463," ",M463)</f>
        <v/>
      </c>
      <c r="O462" s="82" t="n"/>
      <c r="P462" s="82" t="n">
        <v>3011091750</v>
      </c>
      <c r="Q462" s="174" t="inlineStr">
        <is>
          <t>adrianamariavalenciadeliu@gmail.com</t>
        </is>
      </c>
      <c r="R462" s="82" t="inlineStr">
        <is>
          <t>Los cahrcos de erney</t>
        </is>
      </c>
      <c r="S462" s="126" t="n"/>
      <c r="T462" s="134" t="n"/>
      <c r="U462" s="127" t="n"/>
      <c r="V462" s="127" t="n"/>
      <c r="W462" s="134" t="n"/>
      <c r="X462" s="127" t="n"/>
      <c r="Y462" s="127" t="n"/>
      <c r="Z462" s="134" t="n"/>
      <c r="AA462" s="134" t="n"/>
      <c r="AB462" s="134" t="n"/>
      <c r="AC462" s="76" t="inlineStr">
        <is>
          <t>Veredad el vallano</t>
        </is>
      </c>
      <c r="AD462" s="82" t="n"/>
      <c r="AE462" s="82" t="n"/>
      <c r="AF462" s="82" t="n"/>
      <c r="AG462" s="82" t="n"/>
      <c r="AH462" s="82" t="inlineStr">
        <is>
          <t>SUELO</t>
        </is>
      </c>
      <c r="AI462" s="82" t="inlineStr">
        <is>
          <t xml:space="preserve">Afectación a suelos de protección </t>
        </is>
      </c>
      <c r="AJ462" s="96" t="inlineStr">
        <is>
          <t>El Vallano</t>
        </is>
      </c>
      <c r="AK462" s="201" t="n"/>
      <c r="AL462" s="92" t="n">
        <v>46148</v>
      </c>
      <c r="AM462" s="92" t="n">
        <v>46154</v>
      </c>
      <c r="AN462" s="101">
        <f>+AM463-AL463</f>
        <v/>
      </c>
      <c r="AO462" s="92" t="n">
        <v>46154</v>
      </c>
      <c r="AP462" s="101" t="inlineStr">
        <is>
          <t>Visitas técnicos</t>
        </is>
      </c>
      <c r="AQ462" s="101" t="n"/>
      <c r="AR462" s="227" t="n"/>
      <c r="AS462" s="119" t="n"/>
      <c r="AT462" s="124" t="n"/>
      <c r="AU462" s="94" t="n"/>
      <c r="AV462" s="82" t="n"/>
      <c r="AW462" s="102">
        <f>IF(OR(AND(TODAY()-AL463&lt;10,AV463="PQRS"),AND(TODAY()-AO463&lt;90,AV463="Persuasivo")),1,IF(AND(10&lt;=TODAY()-AL463,TODAY()-AL463&lt;15,AV463="PQRS"),2,IF(OR(AND(15&lt;=TODAY()-AL463,AV463="PQRS"),AND(90&lt;=TODAY()-AO463,AV463="Persuasivo")),3,"")))</f>
        <v/>
      </c>
      <c r="AX462" s="96" t="n"/>
      <c r="AY462" s="239">
        <f>IF(AU463=BA463,AY463,AY463&amp;" → "&amp;TEXT(AZ463,"dd/mm/aaaa")&amp;".- "&amp;AU463)</f>
        <v/>
      </c>
      <c r="AZ462" s="237">
        <f>IF(AU463=BA463,AZ463,NOW())</f>
        <v/>
      </c>
      <c r="BA462" s="242">
        <f>IF(AU463=BA463,BA463,AU463)</f>
        <v/>
      </c>
      <c r="BB462" s="245">
        <f>IF(AT463=BD463,BB463,BB463&amp;" → "&amp;TEXT(BC463,"dd/mm/aaaa")&amp;".- "&amp;AT463)</f>
        <v/>
      </c>
      <c r="BC462" s="247">
        <f>IF(AX463=BD463,BC463,NOW())</f>
        <v/>
      </c>
      <c r="BD462" s="246">
        <f>IF(AT463=BD463,BD463,AT463)</f>
        <v/>
      </c>
    </row>
    <row r="463">
      <c r="A463" s="82" t="inlineStr">
        <is>
          <t>0463-2026</t>
        </is>
      </c>
      <c r="B463" s="99" t="n">
        <v>32704</v>
      </c>
      <c r="C463" s="105" t="inlineStr">
        <is>
          <t>Oficio</t>
        </is>
      </c>
      <c r="D463" s="82" t="n"/>
      <c r="E463" s="82" t="n"/>
      <c r="F463" s="82" t="n"/>
      <c r="G463" s="82" t="n"/>
      <c r="H463" s="82" t="n"/>
      <c r="I463" s="82" t="n"/>
      <c r="J463" s="82" t="n"/>
      <c r="K463" s="82" t="n"/>
      <c r="L463" s="82" t="n"/>
      <c r="M463" s="82" t="n"/>
      <c r="N463" s="76">
        <f>CONCATENATE(D464," ",E464," ",F464," ",G464," ",H464," ",I464, " ",J464, " ",K464," ",L464," ",M464)</f>
        <v/>
      </c>
      <c r="O463" s="82" t="n"/>
      <c r="P463" s="82" t="n"/>
      <c r="Q463" s="82" t="inlineStr">
        <is>
          <t>mailto:adrianamariavalenciadeliu@gmail.com</t>
        </is>
      </c>
      <c r="R463" s="82" t="inlineStr">
        <is>
          <t>nohemi restrepo/julian posada</t>
        </is>
      </c>
      <c r="S463" s="126" t="inlineStr">
        <is>
          <t>KR</t>
        </is>
      </c>
      <c r="T463" s="134" t="n">
        <v>30</v>
      </c>
      <c r="U463" s="127" t="n"/>
      <c r="V463" s="127" t="n"/>
      <c r="W463" s="134" t="n">
        <v>40</v>
      </c>
      <c r="X463" s="127" t="n"/>
      <c r="Y463" s="127" t="inlineStr">
        <is>
          <t>SUR</t>
        </is>
      </c>
      <c r="Z463" s="134" t="n">
        <v>75</v>
      </c>
      <c r="AA463" s="127" t="n"/>
      <c r="AB463" s="127" t="n"/>
      <c r="AC463" s="76" t="inlineStr">
        <is>
          <t>Cr 30 40 Sur 75</t>
        </is>
      </c>
      <c r="AD463" s="82" t="n"/>
      <c r="AE463" s="82" t="n"/>
      <c r="AF463" s="82" t="n"/>
      <c r="AG463" s="82" t="n"/>
      <c r="AH463" s="82" t="inlineStr">
        <is>
          <t>RESIDUOS SOLIDOS</t>
        </is>
      </c>
      <c r="AI463" s="82" t="inlineStr">
        <is>
          <t>Disposición inadecuada de residuos sólidos en horas, dias y lugares no autorizados</t>
        </is>
      </c>
      <c r="AJ463" s="96" t="inlineStr">
        <is>
          <t>San José</t>
        </is>
      </c>
      <c r="AK463" s="201" t="n"/>
      <c r="AL463" s="92" t="n">
        <v>46156</v>
      </c>
      <c r="AM463" s="92" t="n">
        <v>46156</v>
      </c>
      <c r="AN463" s="101">
        <f>+AM464-AL464</f>
        <v/>
      </c>
      <c r="AO463" s="92" t="n">
        <v>46161</v>
      </c>
      <c r="AP463" s="101" t="inlineStr">
        <is>
          <t>Verificación</t>
        </is>
      </c>
      <c r="AQ463" s="101" t="inlineStr">
        <is>
          <t>Olver Puerta Garcia</t>
        </is>
      </c>
      <c r="AR463" s="227" t="n"/>
      <c r="AS463" s="119" t="n"/>
      <c r="AT463" s="124" t="inlineStr">
        <is>
          <t>Auto de archivo</t>
        </is>
      </c>
      <c r="AU463" s="94" t="inlineStr">
        <is>
          <t>Juan Carlos Sánchez Vargas</t>
        </is>
      </c>
      <c r="AV463" s="82" t="n"/>
      <c r="AW463" s="102">
        <f>IF(OR(AND(TODAY()-AL464&lt;10,AV464="PQRS"),AND(TODAY()-AO464&lt;90,AV464="Persuasivo")),1,IF(AND(10&lt;=TODAY()-AL464,TODAY()-AL464&lt;15,AV464="PQRS"),2,IF(OR(AND(15&lt;=TODAY()-AL464,AV464="PQRS"),AND(90&lt;=TODAY()-AO464,AV464="Persuasivo")),3,"")))</f>
        <v/>
      </c>
      <c r="AX463" s="96" t="n"/>
      <c r="AY463" s="239">
        <f>IF(AU464=BA464,AY464,AY464&amp;" → "&amp;TEXT(AZ464,"dd/mm/aaaa")&amp;".- "&amp;AU464)</f>
        <v/>
      </c>
      <c r="AZ463" s="237">
        <f>IF(AU464=BA464,AZ464,NOW())</f>
        <v/>
      </c>
      <c r="BA463" s="242">
        <f>IF(AU464=BA464,BA464,AU464)</f>
        <v/>
      </c>
      <c r="BB463" s="245">
        <f>IF(AT464=BD464,BB464,BB464&amp;" → "&amp;TEXT(BC464,"dd/mm/aaaa")&amp;".- "&amp;AT464)</f>
        <v/>
      </c>
      <c r="BC463" s="247">
        <f>IF(AX464=BD464,BC464,NOW())</f>
        <v/>
      </c>
      <c r="BD463" s="246">
        <f>IF(AT464=BD464,BD464,AT464)</f>
        <v/>
      </c>
    </row>
    <row r="464">
      <c r="A464" s="82" t="inlineStr">
        <is>
          <t>0464-2026</t>
        </is>
      </c>
      <c r="B464" s="99" t="n">
        <v>32939</v>
      </c>
      <c r="C464" s="124" t="inlineStr">
        <is>
          <t>Catalina Guzman</t>
        </is>
      </c>
      <c r="D464" s="82" t="inlineStr">
        <is>
          <t>KR</t>
        </is>
      </c>
      <c r="E464" s="82" t="n">
        <v>42</v>
      </c>
      <c r="F464" s="82" t="inlineStr">
        <is>
          <t>A</t>
        </is>
      </c>
      <c r="G464" s="82" t="n"/>
      <c r="H464" s="82" t="n">
        <v>26</v>
      </c>
      <c r="I464" s="82" t="inlineStr">
        <is>
          <t>A</t>
        </is>
      </c>
      <c r="J464" s="82" t="inlineStr">
        <is>
          <t>SUR</t>
        </is>
      </c>
      <c r="K464" s="82" t="n">
        <v>154</v>
      </c>
      <c r="L464" s="82" t="n"/>
      <c r="M464" s="82" t="n"/>
      <c r="N464" s="76">
        <f>CONCATENATE(D465," ",E465," ",F465," ",G465," ",H465," ",I465, " ",J465, " ",K465," ",L465," ",M465)</f>
        <v/>
      </c>
      <c r="O464" s="82" t="n"/>
      <c r="P464" s="82" t="n"/>
      <c r="Q464" s="82" t="n"/>
      <c r="R464" s="82" t="inlineStr">
        <is>
          <t>Frank Ferney Velasquez Agudelo</t>
        </is>
      </c>
      <c r="S464" s="126" t="inlineStr">
        <is>
          <t>KR</t>
        </is>
      </c>
      <c r="T464" s="127" t="n">
        <v>42</v>
      </c>
      <c r="U464" s="127" t="inlineStr">
        <is>
          <t>A</t>
        </is>
      </c>
      <c r="V464" s="127" t="n"/>
      <c r="W464" s="127" t="n">
        <v>26</v>
      </c>
      <c r="X464" s="127" t="inlineStr">
        <is>
          <t>A</t>
        </is>
      </c>
      <c r="Y464" s="127" t="inlineStr">
        <is>
          <t>SUR</t>
        </is>
      </c>
      <c r="Z464" s="127" t="n">
        <v>152</v>
      </c>
      <c r="AA464" s="127" t="n"/>
      <c r="AB464" s="323" t="n"/>
      <c r="AC464" s="76" t="n"/>
      <c r="AD464" s="82" t="n"/>
      <c r="AE464" s="82" t="n">
        <v>3013848259</v>
      </c>
      <c r="AF464" s="82" t="n"/>
      <c r="AG464" s="82" t="n"/>
      <c r="AH464" s="82" t="inlineStr">
        <is>
          <t>LOTE-PREDIO</t>
        </is>
      </c>
      <c r="AI464" s="82" t="inlineStr">
        <is>
          <t>Tenencia inadecuada de lotes - falta de mantenimiento</t>
        </is>
      </c>
      <c r="AJ464" s="96" t="inlineStr">
        <is>
          <t>Las Orquideas</t>
        </is>
      </c>
      <c r="AK464" s="201" t="n"/>
      <c r="AL464" s="92" t="n">
        <v>46161</v>
      </c>
      <c r="AM464" s="92" t="n">
        <v>46161</v>
      </c>
      <c r="AN464" s="101">
        <f>+AM465-AL465</f>
        <v/>
      </c>
      <c r="AO464" s="92" t="n">
        <v>46163</v>
      </c>
      <c r="AP464" s="124" t="inlineStr">
        <is>
          <t>Auto de archivo</t>
        </is>
      </c>
      <c r="AQ464" s="94" t="inlineStr">
        <is>
          <t>Juan Carlos Sánchez Vargas</t>
        </is>
      </c>
      <c r="AR464" s="227" t="n"/>
      <c r="AS464" s="119" t="n"/>
      <c r="AT464" s="124" t="inlineStr">
        <is>
          <t>Archivado</t>
        </is>
      </c>
      <c r="AU464" s="94" t="inlineStr">
        <is>
          <t>Juan Carlos Sánchez Vargas</t>
        </is>
      </c>
      <c r="AV464" s="82" t="n"/>
      <c r="AW464" s="102">
        <f>IF(OR(AND(TODAY()-AL465&lt;10,AV465="PQRS"),AND(TODAY()-AO465&lt;90,AV465="Persuasivo")),1,IF(AND(10&lt;=TODAY()-AL465,TODAY()-AL465&lt;15,AV465="PQRS"),2,IF(OR(AND(15&lt;=TODAY()-AL465,AV465="PQRS"),AND(90&lt;=TODAY()-AO465,AV465="Persuasivo")),3,"")))</f>
        <v/>
      </c>
      <c r="AX464" s="96" t="n"/>
      <c r="AY464" s="239">
        <f>IF(AU465=BA465,AY465,AY465&amp;" → "&amp;TEXT(AZ465,"dd/mm/aaaa")&amp;".- "&amp;AU465)</f>
        <v/>
      </c>
      <c r="AZ464" s="237">
        <f>IF(AU465=BA465,AZ465,NOW())</f>
        <v/>
      </c>
      <c r="BA464" s="242">
        <f>IF(AU465=BA465,BA465,AU465)</f>
        <v/>
      </c>
      <c r="BB464" s="245">
        <f>IF(AT465=BD465,BB465,BB465&amp;" → "&amp;TEXT(BC465,"dd/mm/aaaa")&amp;".- "&amp;AT465)</f>
        <v/>
      </c>
      <c r="BC464" s="247">
        <f>IF(AX465=BD465,BC465,NOW())</f>
        <v/>
      </c>
      <c r="BD464" s="246">
        <f>IF(AT465=BD465,BD465,AT465)</f>
        <v/>
      </c>
    </row>
    <row r="465">
      <c r="A465" s="82" t="inlineStr">
        <is>
          <t>0465-2026</t>
        </is>
      </c>
      <c r="B465" s="99" t="n">
        <v>32938</v>
      </c>
      <c r="C465" s="124" t="inlineStr">
        <is>
          <t>Oficio/ AMVA</t>
        </is>
      </c>
      <c r="D465" s="82" t="n"/>
      <c r="E465" s="82" t="n"/>
      <c r="F465" s="82" t="n"/>
      <c r="G465" s="82" t="n"/>
      <c r="H465" s="82" t="n"/>
      <c r="I465" s="82" t="n"/>
      <c r="J465" s="82" t="n"/>
      <c r="K465" s="82" t="n"/>
      <c r="L465" s="82" t="n"/>
      <c r="M465" s="82" t="n"/>
      <c r="N465" s="76">
        <f>CONCATENATE(D466," ",E466," ",F466," ",G466," ",H466," ",I466, " ",J466, " ",K466," ",L466," ",M466)</f>
        <v/>
      </c>
      <c r="O465" s="82" t="n"/>
      <c r="P465" s="82" t="n"/>
      <c r="Q465" s="82" t="n"/>
      <c r="R465" s="82" t="inlineStr">
        <is>
          <t>Por determinar</t>
        </is>
      </c>
      <c r="S465" s="126" t="inlineStr">
        <is>
          <t>KR</t>
        </is>
      </c>
      <c r="T465" s="127" t="n">
        <v>25</v>
      </c>
      <c r="U465" s="127" t="n"/>
      <c r="V465" s="127" t="inlineStr">
        <is>
          <t>SUR</t>
        </is>
      </c>
      <c r="W465" s="127" t="n">
        <v>15</v>
      </c>
      <c r="X465" s="127" t="n"/>
      <c r="Y465" s="127" t="n"/>
      <c r="Z465" s="127" t="n">
        <v>4</v>
      </c>
      <c r="AA465" s="127" t="inlineStr">
        <is>
          <t>int 125</t>
        </is>
      </c>
      <c r="AB465" s="127" t="inlineStr">
        <is>
          <t xml:space="preserve">limites con medellin </t>
        </is>
      </c>
      <c r="AC465" s="76" t="n"/>
      <c r="AD465" s="82" t="n"/>
      <c r="AE465" s="82" t="n"/>
      <c r="AF465" s="82" t="n"/>
      <c r="AG465" s="82" t="n"/>
      <c r="AH465" s="82" t="inlineStr">
        <is>
          <t>HÍDRICO</t>
        </is>
      </c>
      <c r="AI465" s="82" t="inlineStr">
        <is>
          <t>Disposición inadecuada de residuos sólidos en horas, dias y lugares no autorizados</t>
        </is>
      </c>
      <c r="AJ465" s="96" t="inlineStr">
        <is>
          <t>Santa Catalina</t>
        </is>
      </c>
      <c r="AK465" s="201" t="n"/>
      <c r="AL465" s="92" t="n">
        <v>46161</v>
      </c>
      <c r="AM465" s="92" t="n"/>
      <c r="AN465" s="101">
        <f>+AM466-AL466</f>
        <v/>
      </c>
      <c r="AO465" s="92" t="n"/>
      <c r="AP465" s="101" t="n"/>
      <c r="AQ465" s="101" t="n"/>
      <c r="AR465" s="227" t="n"/>
      <c r="AS465" s="119" t="n"/>
      <c r="AT465" s="124" t="inlineStr">
        <is>
          <t>Visitas técnicos</t>
        </is>
      </c>
      <c r="AU465" s="94" t="inlineStr">
        <is>
          <t>Julian Guzman Agudelo</t>
        </is>
      </c>
      <c r="AV465" s="82" t="n"/>
      <c r="AW465" s="102">
        <f>IF(OR(AND(TODAY()-AL466&lt;10,AV466="PQRS"),AND(TODAY()-AO466&lt;90,AV466="Persuasivo")),1,IF(AND(10&lt;=TODAY()-AL466,TODAY()-AL466&lt;15,AV466="PQRS"),2,IF(OR(AND(15&lt;=TODAY()-AL466,AV466="PQRS"),AND(90&lt;=TODAY()-AO466,AV466="Persuasivo")),3,"")))</f>
        <v/>
      </c>
      <c r="AX465" s="96" t="n"/>
      <c r="AY465" s="239">
        <f>IF(AU466=BA466,AY466,AY466&amp;" → "&amp;TEXT(AZ466,"dd/mm/aaaa")&amp;".- "&amp;AU466)</f>
        <v/>
      </c>
      <c r="AZ465" s="237">
        <f>IF(AU466=BA466,AZ466,NOW())</f>
        <v/>
      </c>
      <c r="BA465" s="242">
        <f>IF(AU466=BA466,BA466,AU466)</f>
        <v/>
      </c>
      <c r="BB465" s="245">
        <f>IF(AT466=BD466,BB466,BB466&amp;" → "&amp;TEXT(BC466,"dd/mm/aaaa")&amp;".- "&amp;AT466)</f>
        <v/>
      </c>
      <c r="BC465" s="247">
        <f>IF(AX466=BD466,BC466,NOW())</f>
        <v/>
      </c>
      <c r="BD465" s="246">
        <f>IF(AT466=BD466,BD466,AT466)</f>
        <v/>
      </c>
    </row>
    <row r="466">
      <c r="A466" s="82" t="inlineStr">
        <is>
          <t>0466-2026</t>
        </is>
      </c>
      <c r="B466" s="99" t="n">
        <v>33165</v>
      </c>
      <c r="C466" s="124" t="inlineStr">
        <is>
          <t>Marleny Angel -Admon Lemont 2</t>
        </is>
      </c>
      <c r="D466" s="82" t="n"/>
      <c r="E466" s="82" t="inlineStr">
        <is>
          <t xml:space="preserve">Km 15 </t>
        </is>
      </c>
      <c r="F466" s="82" t="n"/>
      <c r="G466" s="82" t="n"/>
      <c r="H466" s="82" t="n"/>
      <c r="I466" s="82" t="n"/>
      <c r="J466" s="82" t="n"/>
      <c r="K466" s="82" t="n"/>
      <c r="L466" s="82" t="n">
        <v>750</v>
      </c>
      <c r="M466" s="82" t="inlineStr">
        <is>
          <t>Mts Av Las palmas</t>
        </is>
      </c>
      <c r="N466" s="76">
        <f>CONCATENATE(D467," ",E467," ",F467," ",G467," ",H467," ",I467, " ",J467, " ",K467," ",L467," ",M467)</f>
        <v/>
      </c>
      <c r="O466" s="82" t="n"/>
      <c r="P466" s="82" t="n">
        <v>3184185940</v>
      </c>
      <c r="Q466" s="174" t="inlineStr">
        <is>
          <t xml:space="preserve">mangel@abelardoyepes.com </t>
        </is>
      </c>
      <c r="R466" s="82" t="inlineStr">
        <is>
          <t xml:space="preserve">Por Determinar </t>
        </is>
      </c>
      <c r="S466" s="126" t="n"/>
      <c r="T466" s="127" t="n"/>
      <c r="U466" s="127" t="n"/>
      <c r="V466" s="127" t="n"/>
      <c r="W466" s="127" t="n"/>
      <c r="X466" s="127" t="n"/>
      <c r="Y466" s="127" t="n"/>
      <c r="Z466" s="127" t="n"/>
      <c r="AA466" s="127" t="inlineStr">
        <is>
          <t>Lemont 2 casa 30</t>
        </is>
      </c>
      <c r="AB466" s="127" t="n"/>
      <c r="AC466" s="76" t="n"/>
      <c r="AD466" s="82" t="n"/>
      <c r="AE466" s="82" t="n"/>
      <c r="AF466" s="82" t="n"/>
      <c r="AG466" s="82" t="n"/>
      <c r="AH466" s="82" t="inlineStr">
        <is>
          <t>FAUNA DOMÉSTICA</t>
        </is>
      </c>
      <c r="AI466" s="82" t="inlineStr">
        <is>
          <t>Tenencia inadecuada de animales de compañía</t>
        </is>
      </c>
      <c r="AJ466" s="96" t="inlineStr">
        <is>
          <t>Las Palmas</t>
        </is>
      </c>
      <c r="AK466" s="201" t="n"/>
      <c r="AL466" s="92" t="n">
        <v>46161</v>
      </c>
      <c r="AM466" s="92" t="n"/>
      <c r="AN466" s="101">
        <f>+AM467-AL467</f>
        <v/>
      </c>
      <c r="AO466" s="92" t="n"/>
      <c r="AP466" s="101" t="n"/>
      <c r="AQ466" s="101" t="n"/>
      <c r="AR466" s="227" t="n"/>
      <c r="AS466" s="119" t="inlineStr">
        <is>
          <t>Juan  Muñoz Guerra</t>
        </is>
      </c>
      <c r="AT466" s="124" t="inlineStr">
        <is>
          <t xml:space="preserve">Auto de inicio </t>
        </is>
      </c>
      <c r="AU466" s="94" t="inlineStr">
        <is>
          <t>Juan  Muñoz Guerra</t>
        </is>
      </c>
      <c r="AV466" s="82" t="n"/>
      <c r="AW466" s="102">
        <f>IF(OR(AND(TODAY()-AL467&lt;10,AV467="PQRS"),AND(TODAY()-AO467&lt;90,AV467="Persuasivo")),1,IF(AND(10&lt;=TODAY()-AL467,TODAY()-AL467&lt;15,AV467="PQRS"),2,IF(OR(AND(15&lt;=TODAY()-AL467,AV467="PQRS"),AND(90&lt;=TODAY()-AO467,AV467="Persuasivo")),3,"")))</f>
        <v/>
      </c>
      <c r="AX466" s="96" t="n"/>
      <c r="AY466" s="239">
        <f>IF(AU467=BA467,AY467,AY467&amp;" → "&amp;TEXT(AZ467,"dd/mm/aaaa")&amp;".- "&amp;AU467)</f>
        <v/>
      </c>
      <c r="AZ466" s="237">
        <f>IF(AU467=BA467,AZ467,NOW())</f>
        <v/>
      </c>
      <c r="BA466" s="242">
        <f>IF(AU467=BA467,BA467,AU467)</f>
        <v/>
      </c>
      <c r="BB466" s="245">
        <f>IF(AT467=BD467,BB467,BB467&amp;" → "&amp;TEXT(BC467,"dd/mm/aaaa")&amp;".- "&amp;AT467)</f>
        <v/>
      </c>
      <c r="BC466" s="247">
        <f>IF(AX467=BD467,BC467,NOW())</f>
        <v/>
      </c>
      <c r="BD466" s="246">
        <f>IF(AT467=BD467,BD467,AT467)</f>
        <v/>
      </c>
    </row>
    <row r="467">
      <c r="A467" s="82" t="inlineStr">
        <is>
          <t>0467-2026</t>
        </is>
      </c>
      <c r="B467" s="99" t="n">
        <v>34063</v>
      </c>
      <c r="C467" s="124" t="inlineStr">
        <is>
          <t>Ismelda Toro Sanchez</t>
        </is>
      </c>
      <c r="D467" s="82" t="inlineStr">
        <is>
          <t>KR</t>
        </is>
      </c>
      <c r="E467" s="82" t="n">
        <v>29</v>
      </c>
      <c r="F467" s="82" t="inlineStr">
        <is>
          <t>A</t>
        </is>
      </c>
      <c r="G467" s="82" t="n"/>
      <c r="H467" s="82" t="n">
        <v>39</v>
      </c>
      <c r="I467" s="82" t="n"/>
      <c r="J467" s="82" t="inlineStr">
        <is>
          <t>SUR</t>
        </is>
      </c>
      <c r="K467" s="82" t="n">
        <v>34</v>
      </c>
      <c r="L467" s="82" t="inlineStr">
        <is>
          <t>Apto 409</t>
        </is>
      </c>
      <c r="M467" s="82" t="n"/>
      <c r="N467" s="76">
        <f>CONCATENATE(D468," ",E468," ",F468," ",G468," ",H468," ",I468, " ",J468, " ",K468," ",L468," ",M468)</f>
        <v/>
      </c>
      <c r="O467" s="82" t="n">
        <v>39163910</v>
      </c>
      <c r="P467" s="82" t="n">
        <v>3002206455</v>
      </c>
      <c r="Q467" s="82" t="inlineStr">
        <is>
          <t>mailto:mangel@abelardoyepes.com</t>
        </is>
      </c>
      <c r="R467" s="82" t="inlineStr">
        <is>
          <t>Por Determinar</t>
        </is>
      </c>
      <c r="S467" s="82" t="inlineStr">
        <is>
          <t>KR</t>
        </is>
      </c>
      <c r="T467" s="82" t="n">
        <v>29</v>
      </c>
      <c r="U467" s="82" t="inlineStr">
        <is>
          <t>A</t>
        </is>
      </c>
      <c r="V467" s="82" t="n"/>
      <c r="W467" s="82" t="n">
        <v>39</v>
      </c>
      <c r="X467" s="82" t="n"/>
      <c r="Y467" s="82" t="inlineStr">
        <is>
          <t>SUR</t>
        </is>
      </c>
      <c r="Z467" s="82" t="n">
        <v>34</v>
      </c>
      <c r="AA467" s="82" t="inlineStr">
        <is>
          <t>Apto 408</t>
        </is>
      </c>
      <c r="AB467" s="127" t="n"/>
      <c r="AC467" s="76" t="n"/>
      <c r="AD467" s="82" t="n"/>
      <c r="AE467" s="82" t="n"/>
      <c r="AF467" s="82" t="n"/>
      <c r="AG467" s="82" t="n"/>
      <c r="AH467" s="82" t="inlineStr">
        <is>
          <t>FAUNA DOMÉSTICA</t>
        </is>
      </c>
      <c r="AI467" s="82" t="inlineStr">
        <is>
          <t>Ataque de animales de compañía a otros animales o personas</t>
        </is>
      </c>
      <c r="AJ467" s="96" t="inlineStr">
        <is>
          <t>Loma de las Brujas</t>
        </is>
      </c>
      <c r="AK467" s="201" t="n"/>
      <c r="AL467" s="92" t="n">
        <v>46163</v>
      </c>
      <c r="AM467" s="92" t="n"/>
      <c r="AN467" s="101">
        <f>+AM468-AL468</f>
        <v/>
      </c>
      <c r="AO467" s="92" t="n"/>
      <c r="AP467" s="101" t="n"/>
      <c r="AQ467" s="101" t="n"/>
      <c r="AR467" s="227" t="n"/>
      <c r="AS467" s="119" t="inlineStr">
        <is>
          <t>Juan  Muñoz Guerra</t>
        </is>
      </c>
      <c r="AT467" s="124" t="inlineStr">
        <is>
          <t xml:space="preserve">Auto de inicio </t>
        </is>
      </c>
      <c r="AU467" s="94" t="inlineStr">
        <is>
          <t>Juan  Muñoz Guerra</t>
        </is>
      </c>
      <c r="AV467" s="82" t="n"/>
      <c r="AW467" s="102">
        <f>IF(OR(AND(TODAY()-AL468&lt;10,AV468="PQRS"),AND(TODAY()-AO468&lt;90,AV468="Persuasivo")),1,IF(AND(10&lt;=TODAY()-AL468,TODAY()-AL468&lt;15,AV468="PQRS"),2,IF(OR(AND(15&lt;=TODAY()-AL468,AV468="PQRS"),AND(90&lt;=TODAY()-AO468,AV468="Persuasivo")),3,"")))</f>
        <v/>
      </c>
      <c r="AX467" s="96" t="n"/>
      <c r="AY467" s="239">
        <f>IF(AU468=BA468,AY468,AY468&amp;" → "&amp;TEXT(AZ468,"dd/mm/aaaa")&amp;".- "&amp;AU468)</f>
        <v/>
      </c>
      <c r="AZ467" s="237">
        <f>IF(AU468=BA468,AZ468,NOW())</f>
        <v/>
      </c>
      <c r="BA467" s="242">
        <f>IF(AU468=BA468,BA468,AU468)</f>
        <v/>
      </c>
      <c r="BB467" s="245">
        <f>IF(AT468=BD468,BB468,BB468&amp;" → "&amp;TEXT(BC468,"dd/mm/aaaa")&amp;".- "&amp;AT468)</f>
        <v/>
      </c>
      <c r="BC467" s="247">
        <f>IF(AX468=BD468,BC468,NOW())</f>
        <v/>
      </c>
      <c r="BD467" s="246">
        <f>IF(AT468=BD468,BD468,AT468)</f>
        <v/>
      </c>
    </row>
    <row r="468">
      <c r="A468" s="82" t="inlineStr">
        <is>
          <t>0468-2026</t>
        </is>
      </c>
      <c r="B468" s="99" t="n">
        <v>34176</v>
      </c>
      <c r="C468" s="124" t="inlineStr">
        <is>
          <t xml:space="preserve">Maria Teresa Rugeles Lopez </t>
        </is>
      </c>
      <c r="D468" s="82" t="inlineStr">
        <is>
          <t>CL</t>
        </is>
      </c>
      <c r="E468" s="94" t="n">
        <v>23</v>
      </c>
      <c r="F468" s="82" t="inlineStr">
        <is>
          <t>A</t>
        </is>
      </c>
      <c r="G468" s="82" t="inlineStr">
        <is>
          <t>SUR</t>
        </is>
      </c>
      <c r="H468" s="82" t="n">
        <v>1</v>
      </c>
      <c r="I468" s="82" t="inlineStr">
        <is>
          <t>C</t>
        </is>
      </c>
      <c r="J468" s="82" t="n"/>
      <c r="K468" s="94" t="n">
        <v>44</v>
      </c>
      <c r="L468" s="82" t="inlineStr">
        <is>
          <t>casa 9 A</t>
        </is>
      </c>
      <c r="M468" s="82" t="inlineStr">
        <is>
          <t xml:space="preserve">Charco Azul Robledales </t>
        </is>
      </c>
      <c r="N468" s="76">
        <f>CONCATENATE(D469," ",E469," ",F469," ",G469," ",H469," ",I469, " ",J469, " ",K469," ",L469," ",M469)</f>
        <v/>
      </c>
      <c r="O468" s="82" t="n">
        <v>63306025</v>
      </c>
      <c r="P468" s="82" t="n">
        <v>3007818326</v>
      </c>
      <c r="Q468" s="174" t="inlineStr">
        <is>
          <t>maria.rugeles@udea.edu.co</t>
        </is>
      </c>
      <c r="R468" s="82" t="inlineStr">
        <is>
          <t xml:space="preserve">laura </t>
        </is>
      </c>
      <c r="S468" s="82" t="inlineStr">
        <is>
          <t>CL</t>
        </is>
      </c>
      <c r="T468" s="94" t="n">
        <v>23</v>
      </c>
      <c r="U468" s="82" t="inlineStr">
        <is>
          <t>A</t>
        </is>
      </c>
      <c r="V468" s="82" t="inlineStr">
        <is>
          <t>SUR</t>
        </is>
      </c>
      <c r="W468" s="82" t="n">
        <v>1</v>
      </c>
      <c r="X468" s="82" t="inlineStr">
        <is>
          <t>C</t>
        </is>
      </c>
      <c r="Y468" s="82" t="n"/>
      <c r="Z468" s="94" t="n">
        <v>44</v>
      </c>
      <c r="AA468" s="82" t="inlineStr">
        <is>
          <t>casa 8</t>
        </is>
      </c>
      <c r="AB468" s="82" t="inlineStr">
        <is>
          <t xml:space="preserve">Charco Azul Robledales </t>
        </is>
      </c>
      <c r="AC468" s="76" t="n"/>
      <c r="AD468" s="82" t="n"/>
      <c r="AE468" s="82" t="n">
        <v>3151887912</v>
      </c>
      <c r="AF468" s="82" t="n"/>
      <c r="AG468" s="82" t="n"/>
      <c r="AH468" s="82" t="inlineStr">
        <is>
          <t>FAUNA DOMÉSTICA</t>
        </is>
      </c>
      <c r="AI468" s="82" t="inlineStr">
        <is>
          <t>Tenencia inadecuada de animales de compañía</t>
        </is>
      </c>
      <c r="AJ468" s="96" t="inlineStr">
        <is>
          <t>Pantanillo</t>
        </is>
      </c>
      <c r="AK468" s="201" t="n"/>
      <c r="AL468" s="92" t="n">
        <v>46163</v>
      </c>
      <c r="AM468" s="77" t="n"/>
      <c r="AN468" s="101">
        <f>+AM469-AL469</f>
        <v/>
      </c>
      <c r="AO468" s="92" t="n"/>
      <c r="AP468" s="101" t="n"/>
      <c r="AQ468" s="101" t="n"/>
      <c r="AR468" s="227" t="n"/>
      <c r="AS468" s="119" t="n"/>
      <c r="AT468" s="124" t="inlineStr">
        <is>
          <t>Visitas patrulleros</t>
        </is>
      </c>
      <c r="AU468" s="101" t="n"/>
      <c r="AV468" s="82" t="n"/>
      <c r="AW468" s="102">
        <f>IF(OR(AND(TODAY()-AL469&lt;10,AV469="PQRS"),AND(TODAY()-AO469&lt;90,AV469="Persuasivo")),1,IF(AND(10&lt;=TODAY()-AL469,TODAY()-AL469&lt;15,AV469="PQRS"),2,IF(OR(AND(15&lt;=TODAY()-AL469,AV469="PQRS"),AND(90&lt;=TODAY()-AO469,AV469="Persuasivo")),3,"")))</f>
        <v/>
      </c>
      <c r="AX468" s="96" t="n"/>
      <c r="AY468" s="239">
        <f>IF(AU469=BA469,AY469,AY469&amp;" → "&amp;TEXT(AZ469,"dd/mm/aaaa")&amp;".- "&amp;AU469)</f>
        <v/>
      </c>
      <c r="AZ468" s="237">
        <f>IF(AU469=BA469,AZ469,NOW())</f>
        <v/>
      </c>
      <c r="BA468" s="242">
        <f>IF(AU469=BA469,BA469,AU469)</f>
        <v/>
      </c>
      <c r="BB468" s="245">
        <f>IF(AT469=BD469,BB469,BB469&amp;" → "&amp;TEXT(BC469,"dd/mm/aaaa")&amp;".- "&amp;AT469)</f>
        <v/>
      </c>
      <c r="BC468" s="247">
        <f>IF(AX469=BD469,BC469,NOW())</f>
        <v/>
      </c>
      <c r="BD468" s="246">
        <f>IF(AT469=BD469,BD469,AT469)</f>
        <v/>
      </c>
    </row>
    <row r="469">
      <c r="A469" s="82" t="inlineStr">
        <is>
          <t>0469-2026</t>
        </is>
      </c>
      <c r="B469" s="99" t="inlineStr">
        <is>
          <t>34320-37696</t>
        </is>
      </c>
      <c r="C469" s="124" t="inlineStr">
        <is>
          <t xml:space="preserve">Residentes Copropiedad Parques de San Carlos </t>
        </is>
      </c>
      <c r="D469" s="82" t="n"/>
      <c r="E469" s="82" t="n"/>
      <c r="F469" s="82" t="n"/>
      <c r="G469" s="82" t="n"/>
      <c r="H469" s="82" t="n"/>
      <c r="I469" s="82" t="n"/>
      <c r="J469" s="82" t="n"/>
      <c r="K469" s="94" t="n"/>
      <c r="L469" s="82" t="n"/>
      <c r="M469" s="82" t="n"/>
      <c r="N469" s="76">
        <f>CONCATENATE(D470," ",E470," ",F470," ",G470," ",H470," ",I470, " ",J470, " ",K470," ",L470," ",M470)</f>
        <v/>
      </c>
      <c r="O469" s="82" t="n"/>
      <c r="P469" s="82" t="n">
        <v>3332617123</v>
      </c>
      <c r="Q469" s="174" t="inlineStr">
        <is>
          <t>parquesancarlosph@gmail.com</t>
        </is>
      </c>
      <c r="R469" s="82" t="inlineStr">
        <is>
          <t xml:space="preserve">Por determinar </t>
        </is>
      </c>
      <c r="S469" s="82" t="n"/>
      <c r="T469" s="82" t="n"/>
      <c r="U469" s="82" t="n"/>
      <c r="V469" s="82" t="n"/>
      <c r="W469" s="82" t="n"/>
      <c r="X469" s="82" t="n"/>
      <c r="Y469" s="82" t="n"/>
      <c r="Z469" s="94" t="n"/>
      <c r="AA469" s="82" t="inlineStr">
        <is>
          <t>Quebrada la Heliodora</t>
        </is>
      </c>
      <c r="AB469" s="82" t="n"/>
      <c r="AC469" s="76" t="n"/>
      <c r="AD469" s="82" t="n"/>
      <c r="AE469" s="82" t="n"/>
      <c r="AF469" s="82" t="n"/>
      <c r="AG469" s="82" t="n"/>
      <c r="AH469" s="82" t="inlineStr">
        <is>
          <t>HÍDRICO</t>
        </is>
      </c>
      <c r="AI469" s="82" t="inlineStr">
        <is>
          <t>Descarga inadecuada de aguas residuales o sin cumplimiento de requisitos</t>
        </is>
      </c>
      <c r="AJ469" s="96" t="inlineStr">
        <is>
          <t>El Dorado</t>
        </is>
      </c>
      <c r="AK469" s="201" t="n"/>
      <c r="AL469" s="92" t="n">
        <v>46164</v>
      </c>
      <c r="AM469" s="92" t="n"/>
      <c r="AN469" s="101">
        <f>+AM470-AL470</f>
        <v/>
      </c>
      <c r="AO469" s="100" t="n"/>
      <c r="AP469" s="101" t="n"/>
      <c r="AQ469" s="101" t="n"/>
      <c r="AR469" s="227" t="n"/>
      <c r="AS469" s="119" t="n"/>
      <c r="AT469" s="124" t="inlineStr">
        <is>
          <t>Visitas patrulleros</t>
        </is>
      </c>
      <c r="AU469" s="101" t="n"/>
      <c r="AV469" s="82" t="n"/>
      <c r="AW469" s="102">
        <f>IF(OR(AND(TODAY()-AL470&lt;10,AV470="PQRS"),AND(TODAY()-AO470&lt;90,AV470="Persuasivo")),1,IF(AND(10&lt;=TODAY()-AL470,TODAY()-AL470&lt;15,AV470="PQRS"),2,IF(OR(AND(15&lt;=TODAY()-AL470,AV470="PQRS"),AND(90&lt;=TODAY()-AO470,AV470="Persuasivo")),3,"")))</f>
        <v/>
      </c>
      <c r="AX469" s="96" t="n"/>
      <c r="AY469" s="239">
        <f>IF(AU470=BA470,AY470,AY470&amp;" → "&amp;TEXT(AZ470,"dd/mm/aaaa")&amp;".- "&amp;AU470)</f>
        <v/>
      </c>
      <c r="AZ469" s="237">
        <f>IF(AU470=BA470,AZ470,NOW())</f>
        <v/>
      </c>
      <c r="BA469" s="242">
        <f>IF(AU470=BA470,BA470,AU470)</f>
        <v/>
      </c>
      <c r="BB469" s="245">
        <f>IF(AT470=BD470,BB470,BB470&amp;" → "&amp;TEXT(BC470,"dd/mm/aaaa")&amp;".- "&amp;AT470)</f>
        <v/>
      </c>
      <c r="BC469" s="247">
        <f>IF(AX470=BD470,BC470,NOW())</f>
        <v/>
      </c>
      <c r="BD469" s="246">
        <f>IF(AT470=BD470,BD470,AT470)</f>
        <v/>
      </c>
    </row>
    <row r="470">
      <c r="A470" s="82" t="inlineStr">
        <is>
          <t>0470-2026</t>
        </is>
      </c>
      <c r="B470" s="99" t="n">
        <v>33328</v>
      </c>
      <c r="C470" s="124" t="inlineStr">
        <is>
          <t>Nicolas cortes Parra -Edificio antalya</t>
        </is>
      </c>
      <c r="D470" s="82" t="inlineStr">
        <is>
          <t>CL</t>
        </is>
      </c>
      <c r="E470" s="82" t="n">
        <v>24</v>
      </c>
      <c r="F470" s="82" t="n"/>
      <c r="G470" s="82" t="inlineStr">
        <is>
          <t>SUR</t>
        </is>
      </c>
      <c r="H470" s="82" t="n">
        <v>42</v>
      </c>
      <c r="I470" s="82" t="n"/>
      <c r="J470" s="82" t="n"/>
      <c r="K470" s="82" t="n">
        <v>46</v>
      </c>
      <c r="L470" s="82" t="n"/>
      <c r="M470" s="82" t="n"/>
      <c r="N470" s="76">
        <f>CONCATENATE(D471," ",E471," ",F471," ",G471," ",H471," ",I471, " ",J471, " ",K471," ",L471," ",M471)</f>
        <v/>
      </c>
      <c r="O470" s="82" t="n"/>
      <c r="P470" s="82" t="n"/>
      <c r="Q470" s="174" t="inlineStr">
        <is>
          <t>legal.corteszabalajorge@gmail.com</t>
        </is>
      </c>
      <c r="R470" s="82" t="inlineStr">
        <is>
          <t>pesebrera</t>
        </is>
      </c>
      <c r="S470" s="82" t="n"/>
      <c r="T470" s="82" t="n"/>
      <c r="U470" s="82" t="n"/>
      <c r="V470" s="82" t="n"/>
      <c r="W470" s="82" t="n"/>
      <c r="X470" s="82" t="n"/>
      <c r="Y470" s="82" t="n"/>
      <c r="Z470" s="82" t="n"/>
      <c r="AA470" s="82" t="n"/>
      <c r="AB470" s="82" t="n"/>
      <c r="AC470" s="76" t="n"/>
      <c r="AD470" s="82" t="n"/>
      <c r="AE470" s="82" t="n"/>
      <c r="AF470" s="82" t="n"/>
      <c r="AG470" s="82" t="n"/>
      <c r="AH470" s="82" t="inlineStr">
        <is>
          <t>AIRE</t>
        </is>
      </c>
      <c r="AI470" s="82" t="inlineStr">
        <is>
          <t>Afectaciones por emisiones atmosféricas</t>
        </is>
      </c>
      <c r="AJ470" s="96" t="inlineStr">
        <is>
          <t>Zuñiga</t>
        </is>
      </c>
      <c r="AK470" s="201" t="n"/>
      <c r="AL470" s="92" t="n">
        <v>46161</v>
      </c>
      <c r="AM470" s="92" t="n"/>
      <c r="AN470" s="101">
        <f>+AM471-AL471</f>
        <v/>
      </c>
      <c r="AO470" s="100" t="n"/>
      <c r="AP470" s="101" t="n"/>
      <c r="AQ470" s="101" t="n"/>
      <c r="AR470" s="227" t="n"/>
      <c r="AS470" s="119" t="n"/>
      <c r="AT470" s="124" t="inlineStr">
        <is>
          <t>Visitas patrulleros</t>
        </is>
      </c>
      <c r="AU470" s="101" t="n"/>
      <c r="AV470" s="82" t="n"/>
      <c r="AW470" s="102">
        <f>IF(OR(AND(TODAY()-AL471&lt;10,AV471="PQRS"),AND(TODAY()-AO471&lt;90,AV471="Persuasivo")),1,IF(AND(10&lt;=TODAY()-AL471,TODAY()-AL471&lt;15,AV471="PQRS"),2,IF(OR(AND(15&lt;=TODAY()-AL471,AV471="PQRS"),AND(90&lt;=TODAY()-AO471,AV471="Persuasivo")),3,"")))</f>
        <v/>
      </c>
      <c r="AX470" s="96" t="n"/>
      <c r="AY470" s="239">
        <f>IF(AU471=BA471,AY471,AY471&amp;" → "&amp;TEXT(AZ471,"dd/mm/aaaa")&amp;".- "&amp;AU471)</f>
        <v/>
      </c>
      <c r="AZ470" s="237">
        <f>IF(AU471=BA471,AZ471,NOW())</f>
        <v/>
      </c>
      <c r="BA470" s="242">
        <f>IF(AU471=BA471,BA471,AU471)</f>
        <v/>
      </c>
      <c r="BB470" s="245">
        <f>IF(AT471=BD471,BB471,BB471&amp;" → "&amp;TEXT(BC471,"dd/mm/aaaa")&amp;".- "&amp;AT471)</f>
        <v/>
      </c>
      <c r="BC470" s="247">
        <f>IF(AX471=BD471,BC471,NOW())</f>
        <v/>
      </c>
      <c r="BD470" s="246">
        <f>IF(AT471=BD471,BD471,AT471)</f>
        <v/>
      </c>
    </row>
    <row r="471">
      <c r="A471" s="82" t="inlineStr">
        <is>
          <t>0471-2026</t>
        </is>
      </c>
      <c r="B471" s="99" t="n">
        <v>34587</v>
      </c>
      <c r="C471" s="124" t="inlineStr">
        <is>
          <t xml:space="preserve">Monica Maria Alvarez </t>
        </is>
      </c>
      <c r="D471" s="82" t="inlineStr">
        <is>
          <t>TR</t>
        </is>
      </c>
      <c r="E471" s="82" t="n">
        <v>27</v>
      </c>
      <c r="F471" s="82" t="inlineStr">
        <is>
          <t>A</t>
        </is>
      </c>
      <c r="G471" s="82" t="inlineStr">
        <is>
          <t>SUR</t>
        </is>
      </c>
      <c r="H471" s="82" t="n">
        <v>42</v>
      </c>
      <c r="I471" s="82" t="n"/>
      <c r="J471" s="82" t="n"/>
      <c r="K471" s="82" t="n">
        <v>46</v>
      </c>
      <c r="L471" s="82" t="inlineStr">
        <is>
          <t>apto 209</t>
        </is>
      </c>
      <c r="M471" s="82" t="n"/>
      <c r="N471" s="76">
        <f>CONCATENATE(D472," ",E472," ",F472," ",G472," ",H472," ",I472, " ",J472, " ",K472," ",L472," ",M472)</f>
        <v/>
      </c>
      <c r="O471" s="82" t="n">
        <v>43752304</v>
      </c>
      <c r="P471" s="82" t="n">
        <v>3104290630</v>
      </c>
      <c r="Q471" s="82" t="inlineStr">
        <is>
          <t>mailto:legal.corteszabalajorge@gmail.com</t>
        </is>
      </c>
      <c r="R471" s="82" t="inlineStr">
        <is>
          <t>Luis Felipe Tobon-Alejandra Restrepo</t>
        </is>
      </c>
      <c r="S471" s="126" t="inlineStr">
        <is>
          <t>TR</t>
        </is>
      </c>
      <c r="T471" s="127" t="n">
        <v>27</v>
      </c>
      <c r="U471" s="127" t="inlineStr">
        <is>
          <t>A</t>
        </is>
      </c>
      <c r="V471" s="127" t="inlineStr">
        <is>
          <t>SUR</t>
        </is>
      </c>
      <c r="W471" s="127" t="n">
        <v>42</v>
      </c>
      <c r="X471" s="127" t="n"/>
      <c r="Y471" s="127" t="n"/>
      <c r="Z471" s="127" t="n">
        <v>46</v>
      </c>
      <c r="AA471" s="127" t="n"/>
      <c r="AB471" s="127" t="n"/>
      <c r="AC471" s="76" t="n"/>
      <c r="AD471" s="82" t="n"/>
      <c r="AE471" s="82" t="n"/>
      <c r="AF471" s="82" t="n"/>
      <c r="AG471" s="82" t="n"/>
      <c r="AH471" s="82" t="inlineStr">
        <is>
          <t>FAUNA DOMÉSTICA</t>
        </is>
      </c>
      <c r="AI471" s="82" t="inlineStr">
        <is>
          <t>Presunto maltrato animal</t>
        </is>
      </c>
      <c r="AJ471" s="96" t="inlineStr">
        <is>
          <t>Pontevedra</t>
        </is>
      </c>
      <c r="AK471" s="201" t="n"/>
      <c r="AL471" s="92" t="n">
        <v>46164</v>
      </c>
      <c r="AM471" s="92" t="n"/>
      <c r="AN471" s="101">
        <f>+AM472-AL472</f>
        <v/>
      </c>
      <c r="AO471" s="100" t="n"/>
      <c r="AP471" s="101" t="n"/>
      <c r="AQ471" s="101" t="n"/>
      <c r="AR471" s="227" t="n"/>
      <c r="AS471" s="119" t="inlineStr">
        <is>
          <t>Juan  Muñoz Guerra</t>
        </is>
      </c>
      <c r="AT471" s="124" t="inlineStr">
        <is>
          <t xml:space="preserve">Auto de inicio </t>
        </is>
      </c>
      <c r="AU471" s="94" t="inlineStr">
        <is>
          <t>Juan  Muñoz Guerra</t>
        </is>
      </c>
      <c r="AV471" s="82" t="n"/>
      <c r="AW471" s="102">
        <f>IF(OR(AND(TODAY()-AL472&lt;10,AV472="PQRS"),AND(TODAY()-AO472&lt;90,AV472="Persuasivo")),1,IF(AND(10&lt;=TODAY()-AL472,TODAY()-AL472&lt;15,AV472="PQRS"),2,IF(OR(AND(15&lt;=TODAY()-AL472,AV472="PQRS"),AND(90&lt;=TODAY()-AO472,AV472="Persuasivo")),3,"")))</f>
        <v/>
      </c>
      <c r="AX471" s="96" t="n"/>
      <c r="AY471" s="239">
        <f>IF(AU472=BA472,AY472,AY472&amp;" → "&amp;TEXT(AZ472,"dd/mm/aaaa")&amp;".- "&amp;AU472)</f>
        <v/>
      </c>
      <c r="AZ471" s="237">
        <f>IF(AU472=BA472,AZ472,NOW())</f>
        <v/>
      </c>
      <c r="BA471" s="242">
        <f>IF(AU472=BA472,BA472,AU472)</f>
        <v/>
      </c>
      <c r="BB471" s="245">
        <f>IF(AT472=BD472,BB472,BB472&amp;" → "&amp;TEXT(BC472,"dd/mm/aaaa")&amp;".- "&amp;AT472)</f>
        <v/>
      </c>
      <c r="BC471" s="247">
        <f>IF(AX472=BD472,BC472,NOW())</f>
        <v/>
      </c>
      <c r="BD471" s="246">
        <f>IF(AT472=BD472,BD472,AT472)</f>
        <v/>
      </c>
    </row>
    <row r="472">
      <c r="A472" s="82" t="inlineStr">
        <is>
          <t>0472-2026</t>
        </is>
      </c>
      <c r="B472" s="99" t="n">
        <v>34569</v>
      </c>
      <c r="C472" s="82" t="inlineStr">
        <is>
          <t>juan Camilo Estrada Gutierrez</t>
        </is>
      </c>
      <c r="D472" s="82" t="inlineStr">
        <is>
          <t>CL</t>
        </is>
      </c>
      <c r="E472" s="82" t="n">
        <v>36</v>
      </c>
      <c r="F472" s="82" t="n"/>
      <c r="G472" s="82" t="inlineStr">
        <is>
          <t>SUR</t>
        </is>
      </c>
      <c r="H472" s="82" t="n">
        <v>27</v>
      </c>
      <c r="I472" s="82" t="n"/>
      <c r="J472" s="82" t="n"/>
      <c r="K472" s="82" t="n">
        <v>10</v>
      </c>
      <c r="L472" s="127" t="n"/>
      <c r="M472" s="127" t="inlineStr">
        <is>
          <t>Apto 714</t>
        </is>
      </c>
      <c r="N472" s="76">
        <f>CONCATENATE(D473," ",E473," ",F473," ",G473," ",H473," ",I473, " ",J473, " ",K473," ",L473," ",M473)</f>
        <v/>
      </c>
      <c r="O472" s="82" t="n">
        <v>1036618957</v>
      </c>
      <c r="P472" s="82" t="n">
        <v>3004966202</v>
      </c>
      <c r="Q472" s="82" t="n"/>
      <c r="R472" s="124" t="inlineStr">
        <is>
          <t xml:space="preserve">Laura Margarita ArangoCalle </t>
        </is>
      </c>
      <c r="S472" s="82" t="inlineStr">
        <is>
          <t>CL</t>
        </is>
      </c>
      <c r="T472" s="82" t="n">
        <v>36</v>
      </c>
      <c r="U472" s="82" t="n"/>
      <c r="V472" s="82" t="inlineStr">
        <is>
          <t>SUR</t>
        </is>
      </c>
      <c r="W472" s="82" t="n">
        <v>27</v>
      </c>
      <c r="X472" s="82" t="n"/>
      <c r="Y472" s="82" t="n"/>
      <c r="Z472" s="82" t="n">
        <v>10</v>
      </c>
      <c r="AA472" s="82" t="n"/>
      <c r="AB472" s="82" t="inlineStr">
        <is>
          <t>Apto 616</t>
        </is>
      </c>
      <c r="AC472" s="76">
        <f>CONCATENATE(S473," ",T473," ",U473," ",V473," ",W473," ",X473, " ",Y473, " ",Z473," ",AA473," ",AB473)</f>
        <v/>
      </c>
      <c r="AD472" s="82" t="inlineStr">
        <is>
          <t>1152202765-</t>
        </is>
      </c>
      <c r="AE472" s="82" t="n">
        <v>3013905247</v>
      </c>
      <c r="AF472" s="82" t="n"/>
      <c r="AG472" s="82" t="n"/>
      <c r="AH472" s="82" t="inlineStr">
        <is>
          <t>FAUNA DOMÉSTICA</t>
        </is>
      </c>
      <c r="AI472" s="82" t="inlineStr">
        <is>
          <t>Ataque de animales de compañía a otros animales o personas</t>
        </is>
      </c>
      <c r="AJ472" s="96" t="inlineStr">
        <is>
          <t>Inmaculada</t>
        </is>
      </c>
      <c r="AK472" s="201" t="n"/>
      <c r="AL472" s="92" t="n">
        <v>46164</v>
      </c>
      <c r="AM472" s="92" t="n"/>
      <c r="AN472" s="101">
        <f>+AM473-AL473</f>
        <v/>
      </c>
      <c r="AO472" s="92" t="n"/>
      <c r="AP472" s="101" t="n"/>
      <c r="AQ472" s="101" t="n"/>
      <c r="AR472" s="227" t="n"/>
      <c r="AS472" s="119" t="inlineStr">
        <is>
          <t>Juan  Muñoz Guerra</t>
        </is>
      </c>
      <c r="AT472" s="124" t="inlineStr">
        <is>
          <t xml:space="preserve">Auto de inicio </t>
        </is>
      </c>
      <c r="AU472" s="94" t="inlineStr">
        <is>
          <t>Juan  Muñoz Guerra</t>
        </is>
      </c>
      <c r="AV472" s="82" t="n"/>
      <c r="AW472" s="102">
        <f>IF(OR(AND(TODAY()-AL473&lt;10,AV473="PQRS"),AND(TODAY()-AO473&lt;90,AV473="Persuasivo")),1,IF(AND(10&lt;=TODAY()-AL473,TODAY()-AL473&lt;15,AV473="PQRS"),2,IF(OR(AND(15&lt;=TODAY()-AL473,AV473="PQRS"),AND(90&lt;=TODAY()-AO473,AV473="Persuasivo")),3,"")))</f>
        <v/>
      </c>
      <c r="AX472" s="96" t="n"/>
      <c r="AY472" s="239">
        <f>IF(AU473=BA473,AY473,AY473&amp;" → "&amp;TEXT(AZ473,"dd/mm/aaaa")&amp;".- "&amp;AU473)</f>
        <v/>
      </c>
      <c r="AZ472" s="237">
        <f>IF(AU473=BA473,AZ473,NOW())</f>
        <v/>
      </c>
      <c r="BA472" s="242">
        <f>IF(AU473=BA473,BA473,AU473)</f>
        <v/>
      </c>
      <c r="BB472" s="245">
        <f>IF(AT473=BD473,BB473,BB473&amp;" → "&amp;TEXT(BC473,"dd/mm/aaaa")&amp;".- "&amp;AT473)</f>
        <v/>
      </c>
      <c r="BC472" s="247">
        <f>IF(AX473=BD473,BC473,NOW())</f>
        <v/>
      </c>
      <c r="BD472" s="246">
        <f>IF(AT473=BD473,BD473,AT473)</f>
        <v/>
      </c>
    </row>
    <row r="473">
      <c r="A473" s="82" t="inlineStr">
        <is>
          <t>0473-2026</t>
        </is>
      </c>
      <c r="B473" s="99" t="inlineStr">
        <is>
          <t>34657-34568</t>
        </is>
      </c>
      <c r="C473" s="124" t="inlineStr">
        <is>
          <t xml:space="preserve">Comunidad </t>
        </is>
      </c>
      <c r="D473" s="82" t="n"/>
      <c r="E473" s="82" t="n"/>
      <c r="F473" s="82" t="n"/>
      <c r="G473" s="82" t="n"/>
      <c r="H473" s="82" t="n"/>
      <c r="I473" s="82" t="n"/>
      <c r="J473" s="82" t="n"/>
      <c r="K473" s="82" t="n"/>
      <c r="L473" s="82" t="n"/>
      <c r="M473" s="82" t="n"/>
      <c r="N473" s="76">
        <f>CONCATENATE(D474," ",E474," ",F474," ",G474," ",H474," ",I474, " ",J474, " ",K474," ",L474," ",M474)</f>
        <v/>
      </c>
      <c r="O473" s="82" t="n"/>
      <c r="P473" s="82" t="n"/>
      <c r="Q473" s="82" t="n"/>
      <c r="R473" s="82" t="inlineStr">
        <is>
          <t>Parcelacion Cerrovento</t>
        </is>
      </c>
      <c r="S473" s="82" t="inlineStr">
        <is>
          <t>KR</t>
        </is>
      </c>
      <c r="T473" s="82" t="n">
        <v>24</v>
      </c>
      <c r="U473" s="82" t="n"/>
      <c r="V473" s="82" t="n"/>
      <c r="W473" s="82" t="n">
        <v>36</v>
      </c>
      <c r="X473" s="82" t="inlineStr">
        <is>
          <t>D</t>
        </is>
      </c>
      <c r="Y473" s="82" t="inlineStr">
        <is>
          <t>SUR</t>
        </is>
      </c>
      <c r="Z473" s="82" t="n">
        <v>155</v>
      </c>
      <c r="AA473" s="82" t="n"/>
      <c r="AB473" s="82" t="n"/>
      <c r="AC473" s="76">
        <f>CONCATENATE(S474," ",T474," ",U474," ",V474," ",W474," ",X474, " ",Y474, " ",Z474," ",AA474," ",AB474)</f>
        <v/>
      </c>
      <c r="AD473" s="82" t="n"/>
      <c r="AE473" s="82" t="n"/>
      <c r="AF473" s="82" t="n"/>
      <c r="AG473" s="82" t="n"/>
      <c r="AH473" s="82" t="inlineStr">
        <is>
          <t>SUELO</t>
        </is>
      </c>
      <c r="AI473" s="82" t="inlineStr">
        <is>
          <t xml:space="preserve">Afectación a suelos de protección </t>
        </is>
      </c>
      <c r="AJ473" s="96" t="inlineStr">
        <is>
          <t>El Escobero</t>
        </is>
      </c>
      <c r="AK473" s="201" t="n"/>
      <c r="AL473" s="92" t="n">
        <v>46167</v>
      </c>
      <c r="AM473" s="92" t="n">
        <v>46168</v>
      </c>
      <c r="AN473" s="101">
        <f>+AM474-AL474</f>
        <v/>
      </c>
      <c r="AO473" s="92" t="n">
        <v>46168</v>
      </c>
      <c r="AP473" s="101" t="inlineStr">
        <is>
          <t>Visitas patrulleros</t>
        </is>
      </c>
      <c r="AQ473" s="101" t="inlineStr">
        <is>
          <t>Olver Puerta Garcia</t>
        </is>
      </c>
      <c r="AR473" s="227" t="n"/>
      <c r="AS473" s="119" t="n"/>
      <c r="AT473" s="124" t="inlineStr">
        <is>
          <t>Informe técnico</t>
        </is>
      </c>
      <c r="AU473" s="94" t="inlineStr">
        <is>
          <t>Olver Puerta Garcia</t>
        </is>
      </c>
      <c r="AV473" s="82" t="n"/>
      <c r="AW473" s="102">
        <f>IF(OR(AND(TODAY()-AL474&lt;10,AV474="PQRS"),AND(TODAY()-AO474&lt;90,AV474="Persuasivo")),1,IF(AND(10&lt;=TODAY()-AL474,TODAY()-AL474&lt;15,AV474="PQRS"),2,IF(OR(AND(15&lt;=TODAY()-AL474,AV474="PQRS"),AND(90&lt;=TODAY()-AO474,AV474="Persuasivo")),3,"")))</f>
        <v/>
      </c>
      <c r="AX473" s="96" t="n"/>
      <c r="AY473" s="239">
        <f>IF(AU474=BA474,AY474,AY474&amp;" → "&amp;TEXT(AZ474,"dd/mm/aaaa")&amp;".- "&amp;AU474)</f>
        <v/>
      </c>
      <c r="AZ473" s="237">
        <f>IF(AU474=BA474,AZ474,NOW())</f>
        <v/>
      </c>
      <c r="BA473" s="242">
        <f>IF(AU474=BA474,BA474,AU474)</f>
        <v/>
      </c>
      <c r="BB473" s="245">
        <f>IF(AT474=BD474,BB474,BB474&amp;" → "&amp;TEXT(BC474,"dd/mm/aaaa")&amp;".- "&amp;AT474)</f>
        <v/>
      </c>
      <c r="BC473" s="247">
        <f>IF(AX474=BD474,BC474,NOW())</f>
        <v/>
      </c>
      <c r="BD473" s="246">
        <f>IF(AT474=BD474,BD474,AT474)</f>
        <v/>
      </c>
    </row>
    <row r="474" ht="14.25" customHeight="1">
      <c r="A474" s="82" t="inlineStr">
        <is>
          <t>0474-2026</t>
        </is>
      </c>
      <c r="B474" s="99" t="n">
        <v>34697</v>
      </c>
      <c r="C474" s="124" t="inlineStr">
        <is>
          <t xml:space="preserve">Tierra Grata camino verde  </t>
        </is>
      </c>
      <c r="D474" s="82" t="inlineStr">
        <is>
          <t>CL</t>
        </is>
      </c>
      <c r="E474" s="82" t="n">
        <v>39</v>
      </c>
      <c r="F474" s="82" t="inlineStr">
        <is>
          <t>DD</t>
        </is>
      </c>
      <c r="G474" s="82" t="inlineStr">
        <is>
          <t>SUR</t>
        </is>
      </c>
      <c r="H474" s="82" t="n">
        <v>24</v>
      </c>
      <c r="I474" s="82" t="inlineStr">
        <is>
          <t>EE</t>
        </is>
      </c>
      <c r="J474" s="82" t="n"/>
      <c r="K474" s="82" t="n">
        <v>99</v>
      </c>
      <c r="L474" s="82" t="n"/>
      <c r="M474" s="82" t="n"/>
      <c r="N474" s="76">
        <f>CONCATENATE(D475," ",E475," ",F475," ",G475," ",H475," ",I475, " ",J475, " ",K475," ",L475," ",M475)</f>
        <v/>
      </c>
      <c r="O474" s="82" t="n"/>
      <c r="P474" s="82" t="n">
        <v>3222500704</v>
      </c>
      <c r="Q474" s="82" t="n"/>
      <c r="R474" s="82" t="inlineStr">
        <is>
          <t xml:space="preserve">Por Determinar </t>
        </is>
      </c>
      <c r="S474" s="82" t="inlineStr">
        <is>
          <t>CL</t>
        </is>
      </c>
      <c r="T474" s="82" t="n">
        <v>39</v>
      </c>
      <c r="U474" s="82" t="inlineStr">
        <is>
          <t>D</t>
        </is>
      </c>
      <c r="V474" s="82" t="inlineStr">
        <is>
          <t>SUR</t>
        </is>
      </c>
      <c r="W474" s="82" t="n">
        <v>24</v>
      </c>
      <c r="X474" s="82" t="inlineStr">
        <is>
          <t>EE</t>
        </is>
      </c>
      <c r="Y474" s="82" t="n"/>
      <c r="Z474" s="324" t="n">
        <v>24869</v>
      </c>
      <c r="AA474" s="82" t="n"/>
      <c r="AB474" s="82" t="n"/>
      <c r="AC474" s="76" t="n"/>
      <c r="AD474" s="82" t="n"/>
      <c r="AE474" s="82" t="n"/>
      <c r="AF474" s="82" t="n"/>
      <c r="AG474" s="82" t="n"/>
      <c r="AH474" s="82" t="inlineStr">
        <is>
          <t>FLORA</t>
        </is>
      </c>
      <c r="AI474" s="82" t="inlineStr">
        <is>
          <t>Afectación a individuos arboreos</t>
        </is>
      </c>
      <c r="AJ474" s="96" t="inlineStr">
        <is>
          <t>El Chingui</t>
        </is>
      </c>
      <c r="AK474" s="201" t="n"/>
      <c r="AL474" s="92" t="n">
        <v>46167</v>
      </c>
      <c r="AM474" s="92" t="n"/>
      <c r="AN474" s="101">
        <f>+AM475-AL475</f>
        <v/>
      </c>
      <c r="AO474" s="92" t="n"/>
      <c r="AP474" s="101" t="n"/>
      <c r="AQ474" s="101" t="n"/>
      <c r="AR474" s="227" t="n"/>
      <c r="AS474" s="119" t="n"/>
      <c r="AT474" s="124" t="inlineStr">
        <is>
          <t>Visitas técnicos</t>
        </is>
      </c>
      <c r="AU474" s="94" t="inlineStr">
        <is>
          <t>Julian Guzman Agudelo</t>
        </is>
      </c>
      <c r="AV474" s="82" t="n"/>
      <c r="AW474" s="102">
        <f>IF(OR(AND(TODAY()-AL475&lt;10,AV475="PQRS"),AND(TODAY()-AO475&lt;90,AV475="Persuasivo")),1,IF(AND(10&lt;=TODAY()-AL475,TODAY()-AL475&lt;15,AV475="PQRS"),2,IF(OR(AND(15&lt;=TODAY()-AL475,AV475="PQRS"),AND(90&lt;=TODAY()-AO475,AV475="Persuasivo")),3,"")))</f>
        <v/>
      </c>
      <c r="AX474" s="96" t="n"/>
      <c r="AY474" s="239">
        <f>IF(AU475=BA475,AY475,AY475&amp;" → "&amp;TEXT(AZ475,"dd/mm/aaaa")&amp;".- "&amp;AU475)</f>
        <v/>
      </c>
      <c r="AZ474" s="237">
        <f>IF(AU475=BA475,AZ475,NOW())</f>
        <v/>
      </c>
      <c r="BA474" s="242">
        <f>IF(AU475=BA475,BA475,AU475)</f>
        <v/>
      </c>
      <c r="BB474" s="245">
        <f>IF(AT475=BD475,BB475,BB475&amp;" → "&amp;TEXT(BC475,"dd/mm/aaaa")&amp;".- "&amp;AT475)</f>
        <v/>
      </c>
      <c r="BC474" s="247">
        <f>IF(AX475=BD475,BC475,NOW())</f>
        <v/>
      </c>
      <c r="BD474" s="246">
        <f>IF(AT475=BD475,BD475,AT475)</f>
        <v/>
      </c>
    </row>
    <row r="475">
      <c r="A475" s="82" t="inlineStr">
        <is>
          <t>0475-2026</t>
        </is>
      </c>
      <c r="B475" s="99" t="n">
        <v>34351</v>
      </c>
      <c r="C475" s="105" t="inlineStr">
        <is>
          <t>Urbanizacion Aguadulce P.H. Jimmy Arango gomes RL</t>
        </is>
      </c>
      <c r="D475" s="82" t="inlineStr">
        <is>
          <t>CL</t>
        </is>
      </c>
      <c r="E475" s="82" t="n">
        <v>46</v>
      </c>
      <c r="F475" s="82" t="inlineStr">
        <is>
          <t>D</t>
        </is>
      </c>
      <c r="G475" s="82" t="inlineStr">
        <is>
          <t>SUR</t>
        </is>
      </c>
      <c r="H475" s="82" t="n">
        <v>42</v>
      </c>
      <c r="I475" s="82" t="inlineStr">
        <is>
          <t>D</t>
        </is>
      </c>
      <c r="J475" s="82" t="n"/>
      <c r="K475" s="82" t="n">
        <v>80</v>
      </c>
      <c r="L475" s="82" t="n"/>
      <c r="M475" s="82" t="n"/>
      <c r="N475" s="76" t="n"/>
      <c r="O475" s="76" t="inlineStr">
        <is>
          <t>900296454-5</t>
        </is>
      </c>
      <c r="P475" s="76" t="inlineStr">
        <is>
          <t>3238411900-3104487528</t>
        </is>
      </c>
      <c r="Q475" s="76" t="n"/>
      <c r="R475" s="82" t="inlineStr">
        <is>
          <t xml:space="preserve">Por Determinar </t>
        </is>
      </c>
      <c r="S475" s="126" t="inlineStr">
        <is>
          <t>CL</t>
        </is>
      </c>
      <c r="T475" s="127" t="n">
        <v>46</v>
      </c>
      <c r="U475" s="127" t="inlineStr">
        <is>
          <t>D</t>
        </is>
      </c>
      <c r="V475" s="127" t="inlineStr">
        <is>
          <t>SUR</t>
        </is>
      </c>
      <c r="W475" s="127" t="n"/>
      <c r="X475" s="127" t="n"/>
      <c r="Y475" s="127" t="n"/>
      <c r="Z475" s="127" t="n"/>
      <c r="AA475" s="127" t="inlineStr">
        <is>
          <t xml:space="preserve">debajo del puente al lado de la glorieta </t>
        </is>
      </c>
      <c r="AB475" s="127" t="n"/>
      <c r="AC475" s="76" t="n"/>
      <c r="AD475" s="82" t="n"/>
      <c r="AE475" s="82" t="n"/>
      <c r="AF475" s="82" t="n"/>
      <c r="AG475" s="82" t="n"/>
      <c r="AH475" s="82" t="inlineStr">
        <is>
          <t>RESIDUOS SOLIDOS</t>
        </is>
      </c>
      <c r="AI475" s="82" t="inlineStr">
        <is>
          <t>Disposición inadecuada de residuos sólidos en horas, dias y lugares no autorizados</t>
        </is>
      </c>
      <c r="AJ475" s="96" t="inlineStr">
        <is>
          <t>La Paz</t>
        </is>
      </c>
      <c r="AK475" s="201" t="n"/>
      <c r="AL475" s="92" t="n">
        <v>46164</v>
      </c>
      <c r="AM475" s="92" t="n"/>
      <c r="AN475" s="101">
        <f>+AM476-AL476</f>
        <v/>
      </c>
      <c r="AO475" s="100" t="n"/>
      <c r="AP475" s="82" t="n"/>
      <c r="AQ475" s="94" t="n"/>
      <c r="AR475" s="227" t="n"/>
      <c r="AS475" s="119" t="n"/>
      <c r="AT475" s="124" t="inlineStr">
        <is>
          <t>Visitas patrulleros</t>
        </is>
      </c>
      <c r="AU475" s="94" t="inlineStr">
        <is>
          <t>Sebastian Rodas Lopez</t>
        </is>
      </c>
      <c r="AV475" s="82" t="n"/>
      <c r="AW475" s="102">
        <f>IF(OR(AND(TODAY()-AL476&lt;10,AV476="PQRS"),AND(TODAY()-AO476&lt;90,AV476="Persuasivo")),1,IF(AND(10&lt;=TODAY()-AL476,TODAY()-AL476&lt;15,AV476="PQRS"),2,IF(OR(AND(15&lt;=TODAY()-AL476,AV476="PQRS"),AND(90&lt;=TODAY()-AO476,AV476="Persuasivo")),3,"")))</f>
        <v/>
      </c>
      <c r="AX475" s="96" t="n"/>
      <c r="AY475" s="239">
        <f>IF(AU476=BA476,AY476,AY476&amp;" → "&amp;TEXT(AZ476,"dd/mm/aaaa")&amp;".- "&amp;AU476)</f>
        <v/>
      </c>
      <c r="AZ475" s="237">
        <f>IF(AU476=BA476,AZ476,NOW())</f>
        <v/>
      </c>
      <c r="BA475" s="242">
        <f>IF(AU476=BA476,BA476,AU476)</f>
        <v/>
      </c>
      <c r="BB475" s="245">
        <f>IF(AT476=BD476,BB476,BB476&amp;" → "&amp;TEXT(BC476,"dd/mm/aaaa")&amp;".- "&amp;AT476)</f>
        <v/>
      </c>
      <c r="BC475" s="247">
        <f>IF(AX476=BD476,BC476,NOW())</f>
        <v/>
      </c>
      <c r="BD475" s="246">
        <f>IF(AT476=BD476,BD476,AT476)</f>
        <v/>
      </c>
    </row>
    <row r="476">
      <c r="A476" s="82" t="inlineStr">
        <is>
          <t>0476-2026</t>
        </is>
      </c>
      <c r="B476" s="99" t="n">
        <v>32699</v>
      </c>
      <c r="C476" s="105" t="inlineStr">
        <is>
          <t>The Columbus School</t>
        </is>
      </c>
      <c r="D476" s="82" t="n"/>
      <c r="E476" s="82" t="n"/>
      <c r="F476" s="82" t="n"/>
      <c r="G476" s="82" t="n"/>
      <c r="H476" s="82" t="n"/>
      <c r="I476" s="82" t="n"/>
      <c r="J476" s="82" t="n"/>
      <c r="K476" s="82" t="n"/>
      <c r="L476" s="82" t="inlineStr">
        <is>
          <t xml:space="preserve">km 16 </t>
        </is>
      </c>
      <c r="M476" s="82" t="inlineStr">
        <is>
          <t xml:space="preserve">alto de las palmas </t>
        </is>
      </c>
      <c r="N476" s="76" t="n"/>
      <c r="O476" s="76" t="n"/>
      <c r="P476" s="76" t="n">
        <v>6044033000</v>
      </c>
      <c r="Q476" s="76" t="n"/>
      <c r="R476" s="94" t="n"/>
      <c r="S476" s="126" t="n"/>
      <c r="T476" s="127" t="n"/>
      <c r="U476" s="127" t="n"/>
      <c r="V476" s="127" t="n"/>
      <c r="W476" s="127" t="n"/>
      <c r="X476" s="127" t="n"/>
      <c r="Y476" s="127" t="n"/>
      <c r="Z476" s="127" t="n"/>
      <c r="AA476" s="127" t="n"/>
      <c r="AB476" s="127" t="n"/>
      <c r="AC476" s="76" t="n"/>
      <c r="AD476" s="82" t="n"/>
      <c r="AE476" s="82" t="n"/>
      <c r="AF476" s="82" t="n"/>
      <c r="AG476" s="82" t="n"/>
      <c r="AH476" s="82" t="inlineStr">
        <is>
          <t>HÍDRICO</t>
        </is>
      </c>
      <c r="AI476" s="82" t="inlineStr">
        <is>
          <t>Descarga inadecuada de aguas residuales o sin cumplimiento de requisitos</t>
        </is>
      </c>
      <c r="AJ476" s="96" t="inlineStr">
        <is>
          <t>Las Palmas</t>
        </is>
      </c>
      <c r="AK476" s="201" t="n"/>
      <c r="AL476" s="92" t="n">
        <v>46156</v>
      </c>
      <c r="AM476" s="92" t="n"/>
      <c r="AN476" s="101">
        <f>+AM477-AL477</f>
        <v/>
      </c>
      <c r="AO476" s="92" t="n"/>
      <c r="AP476" s="101" t="n"/>
      <c r="AQ476" s="101" t="n"/>
      <c r="AR476" s="227" t="n"/>
      <c r="AS476" s="119" t="n"/>
      <c r="AT476" s="124" t="inlineStr">
        <is>
          <t>Verificación</t>
        </is>
      </c>
      <c r="AU476" s="94" t="inlineStr">
        <is>
          <t>Adriana Florez Buriticá</t>
        </is>
      </c>
      <c r="AV476" s="82" t="n"/>
      <c r="AW476" s="102">
        <f>IF(OR(AND(TODAY()-AL477&lt;10,AV477="PQRS"),AND(TODAY()-AO477&lt;90,AV477="Persuasivo")),1,IF(AND(10&lt;=TODAY()-AL477,TODAY()-AL477&lt;15,AV477="PQRS"),2,IF(OR(AND(15&lt;=TODAY()-AL477,AV477="PQRS"),AND(90&lt;=TODAY()-AO477,AV477="Persuasivo")),3,"")))</f>
        <v/>
      </c>
      <c r="AX476" s="96" t="inlineStr">
        <is>
          <t>Informe de caracterizacion  compuesta PTARD Colegio columbus school</t>
        </is>
      </c>
      <c r="AY476" s="239">
        <f>IF(AU477=BA477,AY477,AY477&amp;" → "&amp;TEXT(AZ477,"dd/mm/aaaa")&amp;".- "&amp;AU477)</f>
        <v/>
      </c>
      <c r="AZ476" s="237">
        <f>IF(AU477=BA477,AZ477,NOW())</f>
        <v/>
      </c>
      <c r="BA476" s="242">
        <f>IF(AU477=BA477,BA477,AU477)</f>
        <v/>
      </c>
      <c r="BB476" s="245">
        <f>IF(AT477=BD477,BB477,BB477&amp;" → "&amp;TEXT(BC477,"dd/mm/aaaa")&amp;".- "&amp;AT477)</f>
        <v/>
      </c>
      <c r="BC476" s="247">
        <f>IF(AX477=BD477,BC477,NOW())</f>
        <v/>
      </c>
      <c r="BD476" s="246">
        <f>IF(AT477=BD477,BD477,AT477)</f>
        <v/>
      </c>
    </row>
    <row r="477">
      <c r="A477" s="82" t="inlineStr">
        <is>
          <t>0477-2026</t>
        </is>
      </c>
      <c r="B477" s="99" t="n">
        <v>34487</v>
      </c>
      <c r="C477" s="105" t="inlineStr">
        <is>
          <t>Parcelacion guadalquivir P.H.</t>
        </is>
      </c>
      <c r="D477" s="82" t="inlineStr">
        <is>
          <t>KR</t>
        </is>
      </c>
      <c r="E477" s="82" t="n">
        <v>27</v>
      </c>
      <c r="F477" s="82" t="inlineStr">
        <is>
          <t>A</t>
        </is>
      </c>
      <c r="G477" s="82" t="n"/>
      <c r="H477" s="82" t="n"/>
      <c r="I477" s="82" t="n"/>
      <c r="J477" s="82" t="n"/>
      <c r="K477" s="82" t="n"/>
      <c r="L477" s="82" t="n"/>
      <c r="M477" s="82" t="n"/>
      <c r="N477" s="76" t="n"/>
      <c r="O477" s="82" t="n"/>
      <c r="P477" s="82" t="n"/>
      <c r="Q477" s="82" t="n"/>
      <c r="R477" s="94" t="inlineStr">
        <is>
          <t xml:space="preserve">Por Determinar </t>
        </is>
      </c>
      <c r="S477" s="126" t="n"/>
      <c r="T477" s="127" t="n"/>
      <c r="U477" s="127" t="n"/>
      <c r="V477" s="127" t="n"/>
      <c r="W477" s="127" t="n"/>
      <c r="X477" s="127" t="n"/>
      <c r="Y477" s="127" t="n"/>
      <c r="Z477" s="127" t="n"/>
      <c r="AA477" s="127" t="n"/>
      <c r="AB477" s="127" t="n"/>
      <c r="AC477" s="76" t="n"/>
      <c r="AD477" s="82" t="n"/>
      <c r="AE477" s="82" t="n"/>
      <c r="AF477" s="82" t="n"/>
      <c r="AG477" s="82" t="n"/>
      <c r="AH477" s="82" t="inlineStr">
        <is>
          <t>HÍDRICO</t>
        </is>
      </c>
      <c r="AI477" s="82" t="inlineStr">
        <is>
          <t>Descarga inadecuada de aguas residuales o sin cumplimiento de requisitos</t>
        </is>
      </c>
      <c r="AJ477" s="96" t="inlineStr">
        <is>
          <t>Loma de las Brujas</t>
        </is>
      </c>
      <c r="AK477" s="201" t="n"/>
      <c r="AL477" s="92" t="n">
        <v>46164</v>
      </c>
      <c r="AM477" s="92" t="n"/>
      <c r="AN477" s="101">
        <f>+AM478-AL478</f>
        <v/>
      </c>
      <c r="AO477" s="100" t="n"/>
      <c r="AP477" s="101" t="n"/>
      <c r="AQ477" s="101" t="n"/>
      <c r="AR477" s="227" t="n"/>
      <c r="AS477" s="119" t="n"/>
      <c r="AT477" s="124" t="inlineStr">
        <is>
          <t>Visitas patrulleros</t>
        </is>
      </c>
      <c r="AU477" s="94" t="inlineStr">
        <is>
          <t>Laura Bautista Barroso</t>
        </is>
      </c>
      <c r="AV477" s="82" t="n"/>
      <c r="AW477" s="102">
        <f>IF(OR(AND(TODAY()-AL478&lt;10,AV478="PQRS"),AND(TODAY()-AO478&lt;90,AV478="Persuasivo")),1,IF(AND(10&lt;=TODAY()-AL478,TODAY()-AL478&lt;15,AV478="PQRS"),2,IF(OR(AND(15&lt;=TODAY()-AL478,AV478="PQRS"),AND(90&lt;=TODAY()-AO478,AV478="Persuasivo")),3,"")))</f>
        <v/>
      </c>
      <c r="AX477" s="96" t="n"/>
      <c r="AY477" s="239">
        <f>IF(AU478=BA478,AY478,AY478&amp;" → "&amp;TEXT(AZ478,"dd/mm/aaaa")&amp;".- "&amp;AU478)</f>
        <v/>
      </c>
      <c r="AZ477" s="237">
        <f>IF(AU478=BA478,AZ478,NOW())</f>
        <v/>
      </c>
      <c r="BA477" s="242">
        <f>IF(AU478=BA478,BA478,AU478)</f>
        <v/>
      </c>
      <c r="BB477" s="245">
        <f>IF(AT478=BD478,BB478,BB478&amp;" → "&amp;TEXT(BC478,"dd/mm/aaaa")&amp;".- "&amp;AT478)</f>
        <v/>
      </c>
      <c r="BC477" s="247">
        <f>IF(AX478=BD478,BC478,NOW())</f>
        <v/>
      </c>
      <c r="BD477" s="246">
        <f>IF(AT478=BD478,BD478,AT478)</f>
        <v/>
      </c>
    </row>
    <row r="478">
      <c r="A478" s="82" t="inlineStr">
        <is>
          <t>0478-2026</t>
        </is>
      </c>
      <c r="B478" s="99" t="n">
        <v>35109</v>
      </c>
      <c r="C478" s="124" t="inlineStr">
        <is>
          <t>Anonimo</t>
        </is>
      </c>
      <c r="D478" s="82" t="n"/>
      <c r="E478" s="82" t="n"/>
      <c r="F478" s="82" t="n"/>
      <c r="G478" s="82" t="n"/>
      <c r="H478" s="82" t="n"/>
      <c r="I478" s="82" t="n"/>
      <c r="J478" s="82" t="n"/>
      <c r="K478" s="82" t="n"/>
      <c r="L478" s="82" t="n"/>
      <c r="M478" s="82" t="n"/>
      <c r="N478" s="76" t="n"/>
      <c r="O478" s="82" t="n"/>
      <c r="P478" s="82" t="n"/>
      <c r="Q478" s="82" t="n"/>
      <c r="R478" s="82" t="inlineStr">
        <is>
          <t xml:space="preserve">Blanca mesa </t>
        </is>
      </c>
      <c r="S478" s="126" t="inlineStr">
        <is>
          <t>CL</t>
        </is>
      </c>
      <c r="T478" s="127" t="n">
        <v>32</v>
      </c>
      <c r="U478" s="127" t="inlineStr">
        <is>
          <t>B</t>
        </is>
      </c>
      <c r="V478" s="127" t="inlineStr">
        <is>
          <t>SUR</t>
        </is>
      </c>
      <c r="W478" s="127" t="n">
        <v>44</v>
      </c>
      <c r="X478" s="127" t="inlineStr">
        <is>
          <t>A</t>
        </is>
      </c>
      <c r="Y478" s="127" t="n"/>
      <c r="Z478" s="127" t="n">
        <v>83</v>
      </c>
      <c r="AA478" s="127" t="n"/>
      <c r="AB478" s="127" t="n"/>
      <c r="AC478" s="76" t="n"/>
      <c r="AD478" s="82" t="n"/>
      <c r="AE478" s="82" t="n"/>
      <c r="AF478" s="82" t="n"/>
      <c r="AG478" s="82" t="n"/>
      <c r="AH478" s="82" t="inlineStr">
        <is>
          <t>FAUNA SILVESTRE</t>
        </is>
      </c>
      <c r="AI478" s="82" t="inlineStr">
        <is>
          <t>Tenencia inadecuada de animales de compañía</t>
        </is>
      </c>
      <c r="AJ478" s="96" t="inlineStr">
        <is>
          <t>San Marcos</t>
        </is>
      </c>
      <c r="AK478" s="201" t="n"/>
      <c r="AL478" s="92" t="n">
        <v>46168</v>
      </c>
      <c r="AM478" s="92" t="n">
        <v>46170</v>
      </c>
      <c r="AN478" s="101">
        <f>+AM479-AL479</f>
        <v/>
      </c>
      <c r="AO478" s="100" t="n">
        <v>46170</v>
      </c>
      <c r="AP478" s="82" t="inlineStr">
        <is>
          <t>Visitas patrulleros</t>
        </is>
      </c>
      <c r="AQ478" s="94" t="inlineStr">
        <is>
          <t>Laura Bautista Barroso</t>
        </is>
      </c>
      <c r="AR478" s="227" t="n"/>
      <c r="AS478" s="119" t="n"/>
      <c r="AT478" s="124" t="inlineStr">
        <is>
          <t>Verificación</t>
        </is>
      </c>
      <c r="AU478" s="101" t="inlineStr">
        <is>
          <t>Laura Bautista Barroso</t>
        </is>
      </c>
      <c r="AV478" s="82" t="n"/>
      <c r="AW478" s="102">
        <f>IF(OR(AND(TODAY()-AL479&lt;10,AV479="PQRS"),AND(TODAY()-AO479&lt;90,AV479="Persuasivo")),1,IF(AND(10&lt;=TODAY()-AL479,TODAY()-AL479&lt;15,AV479="PQRS"),2,IF(OR(AND(15&lt;=TODAY()-AL479,AV479="PQRS"),AND(90&lt;=TODAY()-AO479,AV479="Persuasivo")),3,"")))</f>
        <v/>
      </c>
      <c r="AX478" s="96" t="n"/>
      <c r="AY478" s="239">
        <f>IF(AU479=BA479,AY479,AY479&amp;" → "&amp;TEXT(AZ479,"dd/mm/aaaa")&amp;".- "&amp;AU479)</f>
        <v/>
      </c>
      <c r="AZ478" s="237">
        <f>IF(AU479=BA479,AZ479,NOW())</f>
        <v/>
      </c>
      <c r="BA478" s="242">
        <f>IF(AU479=BA479,BA479,AU479)</f>
        <v/>
      </c>
      <c r="BB478" s="245">
        <f>IF(AT479=BD479,BB479,BB479&amp;" → "&amp;TEXT(BC479,"dd/mm/aaaa")&amp;".- "&amp;AT479)</f>
        <v/>
      </c>
      <c r="BC478" s="247">
        <f>IF(AX479=BD479,BC479,NOW())</f>
        <v/>
      </c>
      <c r="BD478" s="246">
        <f>IF(AT479=BD479,BD479,AT479)</f>
        <v/>
      </c>
    </row>
    <row r="479" ht="15" customHeight="1">
      <c r="A479" s="82" t="inlineStr">
        <is>
          <t>0479-2026</t>
        </is>
      </c>
      <c r="B479" s="99" t="n">
        <v>35110</v>
      </c>
      <c r="C479" s="105" t="inlineStr">
        <is>
          <t xml:space="preserve">Cecilia sanchez de Orozco </t>
        </is>
      </c>
      <c r="D479" s="82" t="inlineStr">
        <is>
          <t>KR</t>
        </is>
      </c>
      <c r="E479" s="82" t="n">
        <v>40</v>
      </c>
      <c r="F479" s="82" t="n"/>
      <c r="G479" s="82" t="n"/>
      <c r="H479" s="82" t="n">
        <v>40</v>
      </c>
      <c r="I479" s="82" t="inlineStr">
        <is>
          <t>B</t>
        </is>
      </c>
      <c r="J479" s="82" t="inlineStr">
        <is>
          <t>SUR</t>
        </is>
      </c>
      <c r="K479" s="82" t="n">
        <v>30</v>
      </c>
      <c r="L479" s="82" t="n"/>
      <c r="M479" s="82" t="n"/>
      <c r="N479" s="76" t="n"/>
      <c r="O479" s="76" t="n">
        <v>24919095</v>
      </c>
      <c r="P479" s="76" t="n">
        <v>3113703778</v>
      </c>
      <c r="Q479" s="76" t="n"/>
      <c r="R479" s="94" t="inlineStr">
        <is>
          <t>Suramericana</t>
        </is>
      </c>
      <c r="S479" s="126" t="n"/>
      <c r="T479" s="127" t="n"/>
      <c r="U479" s="127" t="n"/>
      <c r="V479" s="127" t="n"/>
      <c r="W479" s="127" t="n"/>
      <c r="X479" s="127" t="n"/>
      <c r="Y479" s="127" t="n"/>
      <c r="Z479" s="127" t="n"/>
      <c r="AA479" s="127" t="n"/>
      <c r="AB479" s="127" t="n"/>
      <c r="AC479" s="76" t="n"/>
      <c r="AD479" s="82" t="n"/>
      <c r="AE479" s="82" t="n"/>
      <c r="AF479" s="82" t="n"/>
      <c r="AG479" s="82" t="n"/>
      <c r="AH479" s="82" t="inlineStr">
        <is>
          <t>FLORA</t>
        </is>
      </c>
      <c r="AI479" s="82" t="inlineStr">
        <is>
          <t>Afectaciones a la propiedad por arboles o vegetación</t>
        </is>
      </c>
      <c r="AJ479" s="96" t="inlineStr">
        <is>
          <t>El Dorado</t>
        </is>
      </c>
      <c r="AK479" s="201" t="n"/>
      <c r="AL479" s="92" t="n">
        <v>46168</v>
      </c>
      <c r="AM479" s="92" t="n">
        <v>46170</v>
      </c>
      <c r="AN479" s="101">
        <f>+AM480-AL480</f>
        <v/>
      </c>
      <c r="AO479" s="92" t="n">
        <v>46170</v>
      </c>
      <c r="AP479" s="82" t="inlineStr">
        <is>
          <t>Visitas patrulleros</t>
        </is>
      </c>
      <c r="AQ479" s="94" t="inlineStr">
        <is>
          <t>Carlos Mario Gonzalez</t>
        </is>
      </c>
      <c r="AR479" s="227" t="n"/>
      <c r="AS479" s="119" t="n"/>
      <c r="AT479" s="124" t="inlineStr">
        <is>
          <t>Verificación</t>
        </is>
      </c>
      <c r="AU479" s="94" t="inlineStr">
        <is>
          <t>Carlos Mario Gonzalez</t>
        </is>
      </c>
      <c r="AV479" s="82" t="n"/>
      <c r="AW479" s="102">
        <f>IF(OR(AND(TODAY()-AL480&lt;10,AV480="PQRS"),AND(TODAY()-AO480&lt;90,AV480="Persuasivo")),1,IF(AND(10&lt;=TODAY()-AL480,TODAY()-AL480&lt;15,AV480="PQRS"),2,IF(OR(AND(15&lt;=TODAY()-AL480,AV480="PQRS"),AND(90&lt;=TODAY()-AO480,AV480="Persuasivo")),3,"")))</f>
        <v/>
      </c>
      <c r="AX479" s="96" t="n"/>
      <c r="AY479" s="239">
        <f>IF(AU480=BA480,AY480,AY480&amp;" → "&amp;TEXT(AZ480,"dd/mm/aaaa")&amp;".- "&amp;AU480)</f>
        <v/>
      </c>
      <c r="AZ479" s="237">
        <f>IF(AU480=BA480,AZ480,NOW())</f>
        <v/>
      </c>
      <c r="BA479" s="242">
        <f>IF(AU480=BA480,BA480,AU480)</f>
        <v/>
      </c>
      <c r="BB479" s="245">
        <f>IF(AT480=BD480,BB480,BB480&amp;" → "&amp;TEXT(BC480,"dd/mm/aaaa")&amp;".- "&amp;AT480)</f>
        <v/>
      </c>
      <c r="BC479" s="247">
        <f>IF(AX480=BD480,BC480,NOW())</f>
        <v/>
      </c>
      <c r="BD479" s="246">
        <f>IF(AT480=BD480,BD480,AT480)</f>
        <v/>
      </c>
    </row>
    <row r="480">
      <c r="A480" s="82" t="inlineStr">
        <is>
          <t>0480-2026</t>
        </is>
      </c>
      <c r="B480" s="99" t="n">
        <v>35130</v>
      </c>
      <c r="C480" s="124" t="inlineStr">
        <is>
          <t xml:space="preserve">Comunidad </t>
        </is>
      </c>
      <c r="D480" s="82" t="n"/>
      <c r="E480" s="82" t="n"/>
      <c r="F480" s="82" t="n"/>
      <c r="G480" s="82" t="n"/>
      <c r="H480" s="82" t="n"/>
      <c r="I480" s="82" t="n"/>
      <c r="J480" s="82" t="n"/>
      <c r="K480" s="82" t="n"/>
      <c r="L480" s="82" t="n"/>
      <c r="M480" s="82" t="n"/>
      <c r="N480" s="76" t="n"/>
      <c r="O480" s="76" t="n"/>
      <c r="P480" s="76" t="n"/>
      <c r="Q480" s="70" t="n"/>
      <c r="R480" s="150" t="inlineStr">
        <is>
          <t>Corporacion Milan</t>
        </is>
      </c>
      <c r="S480" s="126" t="inlineStr">
        <is>
          <t>KR</t>
        </is>
      </c>
      <c r="T480" s="127" t="n">
        <v>47</v>
      </c>
      <c r="U480" s="127" t="n"/>
      <c r="V480" s="127" t="n"/>
      <c r="W480" s="127" t="n">
        <v>43</v>
      </c>
      <c r="X480" s="127" t="n"/>
      <c r="Y480" s="127" t="inlineStr">
        <is>
          <t>SUR</t>
        </is>
      </c>
      <c r="Z480" s="127" t="n">
        <v>50</v>
      </c>
      <c r="AA480" s="127" t="n"/>
      <c r="AB480" s="127" t="n"/>
      <c r="AC480" s="76" t="n"/>
      <c r="AD480" s="82" t="n"/>
      <c r="AE480" s="82" t="n">
        <v>3044704050</v>
      </c>
      <c r="AF480" s="82" t="n"/>
      <c r="AG480" s="82" t="n"/>
      <c r="AH480" s="82" t="inlineStr">
        <is>
          <t>FLORA</t>
        </is>
      </c>
      <c r="AI480" s="82" t="inlineStr">
        <is>
          <t>Afectación a individuos arboreos</t>
        </is>
      </c>
      <c r="AJ480" s="96" t="inlineStr">
        <is>
          <t>Milan- Vallejuelos</t>
        </is>
      </c>
      <c r="AK480" s="201" t="n"/>
      <c r="AL480" s="92" t="n">
        <v>46168</v>
      </c>
      <c r="AM480" s="92" t="n"/>
      <c r="AN480" s="101">
        <f>+AM481-AL481</f>
        <v/>
      </c>
      <c r="AO480" s="92" t="n"/>
      <c r="AP480" s="101" t="n"/>
      <c r="AQ480" s="101" t="n"/>
      <c r="AR480" s="227" t="n"/>
      <c r="AS480" s="119" t="n"/>
      <c r="AT480" s="124" t="inlineStr">
        <is>
          <t>Visitas técnicos</t>
        </is>
      </c>
      <c r="AU480" s="94" t="inlineStr">
        <is>
          <t>Juan Fernando Florez Lema</t>
        </is>
      </c>
      <c r="AV480" s="82" t="n"/>
      <c r="AW480" s="102">
        <f>IF(OR(AND(TODAY()-AL481&lt;10,AV481="PQRS"),AND(TODAY()-AO481&lt;90,AV481="Persuasivo")),1,IF(AND(10&lt;=TODAY()-AL481,TODAY()-AL481&lt;15,AV481="PQRS"),2,IF(OR(AND(15&lt;=TODAY()-AL481,AV481="PQRS"),AND(90&lt;=TODAY()-AO481,AV481="Persuasivo")),3,"")))</f>
        <v/>
      </c>
      <c r="AX480" s="96" t="n"/>
      <c r="AY480" s="239">
        <f>IF(AU481=BA481,AY481,AY481&amp;" → "&amp;TEXT(AZ481,"dd/mm/aaaa")&amp;".- "&amp;AU481)</f>
        <v/>
      </c>
      <c r="AZ480" s="237">
        <f>IF(AU481=BA481,AZ481,NOW())</f>
        <v/>
      </c>
      <c r="BA480" s="242">
        <f>IF(AU481=BA481,BA481,AU481)</f>
        <v/>
      </c>
      <c r="BB480" s="245">
        <f>IF(AT481=BD481,BB481,BB481&amp;" → "&amp;TEXT(BC481,"dd/mm/aaaa")&amp;".- "&amp;AT481)</f>
        <v/>
      </c>
      <c r="BC480" s="247">
        <f>IF(AX481=BD481,BC481,NOW())</f>
        <v/>
      </c>
      <c r="BD480" s="246">
        <f>IF(AT481=BD481,BD481,AT481)</f>
        <v/>
      </c>
    </row>
    <row r="481">
      <c r="A481" s="82" t="inlineStr">
        <is>
          <t>0481-2026</t>
        </is>
      </c>
      <c r="B481" s="99" t="n">
        <v>35171</v>
      </c>
      <c r="C481" s="124" t="inlineStr">
        <is>
          <t>Isabela espinal Lopez - kiara -</t>
        </is>
      </c>
      <c r="D481" s="82" t="inlineStr">
        <is>
          <t>KR</t>
        </is>
      </c>
      <c r="E481" s="82" t="n">
        <v>28</v>
      </c>
      <c r="F481" s="82" t="n"/>
      <c r="G481" s="82" t="n"/>
      <c r="H481" s="82" t="n">
        <v>38</v>
      </c>
      <c r="I481" s="82" t="n"/>
      <c r="J481" s="82" t="inlineStr">
        <is>
          <t>SUR</t>
        </is>
      </c>
      <c r="K481" s="82" t="n">
        <v>40</v>
      </c>
      <c r="L481" s="82" t="inlineStr">
        <is>
          <t>int 145</t>
        </is>
      </c>
      <c r="M481" s="82" t="n"/>
      <c r="N481" s="76" t="n"/>
      <c r="O481" s="82" t="n">
        <v>1001366307</v>
      </c>
      <c r="P481" s="82" t="n"/>
      <c r="Q481" s="174" t="inlineStr">
        <is>
          <t>isabela_el@hotmail.com</t>
        </is>
      </c>
      <c r="R481" s="82" t="n"/>
      <c r="S481" s="126" t="n"/>
      <c r="T481" s="127" t="n"/>
      <c r="U481" s="127" t="n"/>
      <c r="V481" s="127" t="n"/>
      <c r="W481" s="127" t="n"/>
      <c r="X481" s="127" t="n"/>
      <c r="Y481" s="127" t="n"/>
      <c r="Z481" s="127" t="n"/>
      <c r="AA481" s="127" t="n"/>
      <c r="AB481" s="127" t="n"/>
      <c r="AC481" s="76" t="n"/>
      <c r="AD481" s="82" t="n"/>
      <c r="AE481" s="82" t="n"/>
      <c r="AF481" s="82" t="n"/>
      <c r="AG481" s="82" t="n"/>
      <c r="AH481" s="82" t="inlineStr">
        <is>
          <t>FAUNA DOMÉSTICA</t>
        </is>
      </c>
      <c r="AI481" s="82" t="inlineStr">
        <is>
          <t xml:space="preserve">Permiso de tenencia de caninos de manejo especial </t>
        </is>
      </c>
      <c r="AJ481" s="96" t="inlineStr">
        <is>
          <t>Loma de las Brujas</t>
        </is>
      </c>
      <c r="AK481" s="201" t="n"/>
      <c r="AL481" s="92" t="n">
        <v>46168</v>
      </c>
      <c r="AM481" s="92" t="n"/>
      <c r="AN481" s="101">
        <f>+AM482-AL482</f>
        <v/>
      </c>
      <c r="AO481" s="92" t="n"/>
      <c r="AP481" s="101" t="n"/>
      <c r="AQ481" s="101" t="n"/>
      <c r="AR481" s="227" t="n"/>
      <c r="AS481" s="119" t="inlineStr">
        <is>
          <t>Juan  Muñoz Guerra</t>
        </is>
      </c>
      <c r="AT481" s="124" t="inlineStr">
        <is>
          <t>Orden de policía</t>
        </is>
      </c>
      <c r="AU481" s="94" t="inlineStr">
        <is>
          <t>Juan  Muñoz Guerra</t>
        </is>
      </c>
      <c r="AV481" s="82" t="n"/>
      <c r="AW481" s="102">
        <f>IF(OR(AND(TODAY()-AL482&lt;10,AV482="PQRS"),AND(TODAY()-AO482&lt;90,AV482="Persuasivo")),1,IF(AND(10&lt;=TODAY()-AL482,TODAY()-AL482&lt;15,AV482="PQRS"),2,IF(OR(AND(15&lt;=TODAY()-AL482,AV482="PQRS"),AND(90&lt;=TODAY()-AO482,AV482="Persuasivo")),3,"")))</f>
        <v/>
      </c>
      <c r="AX481" s="96" t="inlineStr">
        <is>
          <t>Permiso de tenecia de manejo especial</t>
        </is>
      </c>
      <c r="AY481" s="239">
        <f>IF(AU482=BA482,AY482,AY482&amp;" → "&amp;TEXT(AZ482,"dd/mm/aaaa")&amp;".- "&amp;AU482)</f>
        <v/>
      </c>
      <c r="AZ481" s="237">
        <f>IF(AU482=BA482,AZ482,NOW())</f>
        <v/>
      </c>
      <c r="BA481" s="242">
        <f>IF(AU482=BA482,BA482,AU482)</f>
        <v/>
      </c>
      <c r="BB481" s="245">
        <f>IF(AT482=BD482,BB482,BB482&amp;" → "&amp;TEXT(BC482,"dd/mm/aaaa")&amp;".- "&amp;AT482)</f>
        <v/>
      </c>
      <c r="BC481" s="247">
        <f>IF(AX482=BD482,BC482,NOW())</f>
        <v/>
      </c>
      <c r="BD481" s="246">
        <f>IF(AT482=BD482,BD482,AT482)</f>
        <v/>
      </c>
    </row>
    <row r="482">
      <c r="A482" s="82" t="inlineStr">
        <is>
          <t>0482-2026</t>
        </is>
      </c>
      <c r="B482" s="99" t="n">
        <v>35111</v>
      </c>
      <c r="C482" s="124" t="inlineStr">
        <is>
          <t xml:space="preserve">Oficio -Guardabosques Daniela David </t>
        </is>
      </c>
      <c r="D482" s="82" t="inlineStr">
        <is>
          <t>KR</t>
        </is>
      </c>
      <c r="E482" s="82" t="n">
        <v>1</v>
      </c>
      <c r="F482" s="82" t="n"/>
      <c r="G482" s="82" t="n"/>
      <c r="H482" s="82" t="n">
        <v>36</v>
      </c>
      <c r="I482" s="82" t="inlineStr">
        <is>
          <t>D</t>
        </is>
      </c>
      <c r="J482" s="82" t="inlineStr">
        <is>
          <t>SUR</t>
        </is>
      </c>
      <c r="K482" s="82" t="n">
        <v>515</v>
      </c>
      <c r="L482" s="82" t="n"/>
      <c r="M482" s="82" t="n"/>
      <c r="N482" s="76" t="n"/>
      <c r="O482" s="82" t="n"/>
      <c r="P482" s="274" t="n">
        <v>6043220180</v>
      </c>
      <c r="Q482" s="82" t="inlineStr">
        <is>
          <t>mailto:isabela_el@hotmail.com</t>
        </is>
      </c>
      <c r="R482" s="82" t="inlineStr">
        <is>
          <t xml:space="preserve">Por Determinar </t>
        </is>
      </c>
      <c r="S482" s="126" t="n"/>
      <c r="T482" s="127" t="n"/>
      <c r="U482" s="127" t="n"/>
      <c r="V482" s="127" t="n"/>
      <c r="W482" s="127" t="n"/>
      <c r="X482" s="127" t="n"/>
      <c r="Y482" s="127" t="n"/>
      <c r="Z482" s="127" t="n"/>
      <c r="AA482" s="127" t="n"/>
      <c r="AB482" s="127" t="n"/>
      <c r="AC482" s="76" t="n"/>
      <c r="AD482" s="82" t="n"/>
      <c r="AE482" s="82" t="n"/>
      <c r="AF482" s="82" t="n"/>
      <c r="AG482" s="82" t="n"/>
      <c r="AH482" s="82" t="inlineStr">
        <is>
          <t>FLORA</t>
        </is>
      </c>
      <c r="AI482" s="82" t="inlineStr">
        <is>
          <t>Afectación al ornato</t>
        </is>
      </c>
      <c r="AJ482" s="96" t="inlineStr">
        <is>
          <t>Las Palmas</t>
        </is>
      </c>
      <c r="AK482" s="201" t="n"/>
      <c r="AL482" s="92" t="n">
        <v>46168</v>
      </c>
      <c r="AM482" s="92" t="n">
        <v>46168</v>
      </c>
      <c r="AN482" s="101">
        <f>+AM483-AL483</f>
        <v/>
      </c>
      <c r="AO482" s="92" t="n">
        <v>46168</v>
      </c>
      <c r="AP482" s="101" t="inlineStr">
        <is>
          <t>Visitas patrulleros</t>
        </is>
      </c>
      <c r="AQ482" s="101" t="inlineStr">
        <is>
          <t>Carlos Mario Gonzalez</t>
        </is>
      </c>
      <c r="AR482" s="227" t="n"/>
      <c r="AS482" s="119" t="n"/>
      <c r="AT482" s="124" t="inlineStr">
        <is>
          <t>Verificación</t>
        </is>
      </c>
      <c r="AU482" s="94" t="inlineStr">
        <is>
          <t>Carlos Mario Gonzalez</t>
        </is>
      </c>
      <c r="AV482" s="82" t="n"/>
      <c r="AW482" s="102">
        <f>IF(OR(AND(TODAY()-AL483&lt;10,AV483="PQRS"),AND(TODAY()-AO483&lt;90,AV483="Persuasivo")),1,IF(AND(10&lt;=TODAY()-AL483,TODAY()-AL483&lt;15,AV483="PQRS"),2,IF(OR(AND(15&lt;=TODAY()-AL483,AV483="PQRS"),AND(90&lt;=TODAY()-AO483,AV483="Persuasivo")),3,"")))</f>
        <v/>
      </c>
      <c r="AX482" s="96" t="n"/>
      <c r="AY482" s="239">
        <f>IF(AU483=BA483,AY483,AY483&amp;" → "&amp;TEXT(AZ483,"dd/mm/aaaa")&amp;".- "&amp;AU483)</f>
        <v/>
      </c>
      <c r="AZ482" s="237">
        <f>IF(AU483=BA483,AZ483,NOW())</f>
        <v/>
      </c>
      <c r="BA482" s="242">
        <f>IF(AU483=BA483,BA483,AU483)</f>
        <v/>
      </c>
      <c r="BB482" s="245">
        <f>IF(AT483=BD483,BB483,BB483&amp;" → "&amp;TEXT(BC483,"dd/mm/aaaa")&amp;".- "&amp;AT483)</f>
        <v/>
      </c>
      <c r="BC482" s="247">
        <f>IF(AX483=BD483,BC483,NOW())</f>
        <v/>
      </c>
      <c r="BD482" s="246">
        <f>IF(AT483=BD483,BD483,AT483)</f>
        <v/>
      </c>
    </row>
    <row r="483">
      <c r="A483" s="82" t="inlineStr">
        <is>
          <t>0483-2026</t>
        </is>
      </c>
      <c r="B483" s="99" t="n">
        <v>35615</v>
      </c>
      <c r="C483" s="124" t="inlineStr">
        <is>
          <t>Oficio Mauricio Patiño Gallego</t>
        </is>
      </c>
      <c r="D483" s="82" t="n"/>
      <c r="E483" s="82" t="n"/>
      <c r="F483" s="82" t="n"/>
      <c r="G483" s="82" t="n"/>
      <c r="H483" s="82" t="n"/>
      <c r="I483" s="82" t="n"/>
      <c r="J483" s="82" t="n"/>
      <c r="K483" s="82" t="n"/>
      <c r="L483" s="82" t="inlineStr">
        <is>
          <t xml:space="preserve">200 mts </t>
        </is>
      </c>
      <c r="M483" s="82" t="inlineStr">
        <is>
          <t xml:space="preserve">antes del peaje a la derecha </t>
        </is>
      </c>
      <c r="N483" s="76" t="n"/>
      <c r="O483" s="82" t="n">
        <v>1037590431</v>
      </c>
      <c r="P483" s="82" t="n">
        <v>3133755215</v>
      </c>
      <c r="Q483" s="82" t="n"/>
      <c r="R483" s="82" t="inlineStr">
        <is>
          <t xml:space="preserve">Nanny Katharina Bahnsen Duque </t>
        </is>
      </c>
      <c r="S483" s="126" t="n"/>
      <c r="T483" s="127" t="n"/>
      <c r="U483" s="127" t="n"/>
      <c r="V483" s="127" t="n"/>
      <c r="W483" s="127" t="n"/>
      <c r="X483" s="127" t="n"/>
      <c r="Y483" s="127" t="n"/>
      <c r="Z483" s="127" t="n"/>
      <c r="AA483" s="127" t="n"/>
      <c r="AB483" s="127" t="n"/>
      <c r="AC483" s="76" t="n"/>
      <c r="AD483" s="82" t="n"/>
      <c r="AE483" s="82" t="n">
        <v>3103791039</v>
      </c>
      <c r="AF483" s="82" t="n"/>
      <c r="AG483" s="82" t="n"/>
      <c r="AH483" s="82" t="inlineStr">
        <is>
          <t>FAUNA DOMÉSTICA</t>
        </is>
      </c>
      <c r="AI483" s="82" t="inlineStr">
        <is>
          <t>Tenencia inadecuada de animales de compañía</t>
        </is>
      </c>
      <c r="AJ483" s="96" t="inlineStr">
        <is>
          <t>Pantanillo</t>
        </is>
      </c>
      <c r="AK483" s="201" t="n"/>
      <c r="AL483" s="92" t="n">
        <v>46169</v>
      </c>
      <c r="AM483" s="92" t="n"/>
      <c r="AN483" s="101">
        <f>+AM484-AL484</f>
        <v/>
      </c>
      <c r="AO483" s="92" t="n"/>
      <c r="AP483" s="101" t="n"/>
      <c r="AQ483" s="101" t="n"/>
      <c r="AR483" s="227" t="n"/>
      <c r="AS483" s="119" t="n"/>
      <c r="AT483" s="124" t="inlineStr">
        <is>
          <t>Visitas patrulleros</t>
        </is>
      </c>
      <c r="AU483" s="94" t="inlineStr">
        <is>
          <t>Sebastian Rodas Lopez</t>
        </is>
      </c>
      <c r="AV483" s="82" t="n"/>
      <c r="AW483" s="102">
        <f>IF(OR(AND(TODAY()-AL484&lt;10,AV484="PQRS"),AND(TODAY()-AO484&lt;90,AV484="Persuasivo")),1,IF(AND(10&lt;=TODAY()-AL484,TODAY()-AL484&lt;15,AV484="PQRS"),2,IF(OR(AND(15&lt;=TODAY()-AL484,AV484="PQRS"),AND(90&lt;=TODAY()-AO484,AV484="Persuasivo")),3,"")))</f>
        <v/>
      </c>
      <c r="AX483" s="96" t="inlineStr">
        <is>
          <t>Sector la Manuela</t>
        </is>
      </c>
      <c r="AY483" s="239">
        <f>IF(AU484=BA484,AY484,AY484&amp;" → "&amp;TEXT(AZ484,"dd/mm/aaaa")&amp;".- "&amp;AU484)</f>
        <v/>
      </c>
      <c r="AZ483" s="237">
        <f>IF(AU484=BA484,AZ484,NOW())</f>
        <v/>
      </c>
      <c r="BA483" s="242">
        <f>IF(AU484=BA484,BA484,AU484)</f>
        <v/>
      </c>
      <c r="BB483" s="245">
        <f>IF(AT484=BD484,BB484,BB484&amp;" → "&amp;TEXT(BC484,"dd/mm/aaaa")&amp;".- "&amp;AT484)</f>
        <v/>
      </c>
      <c r="BC483" s="247">
        <f>IF(AX484=BD484,BC484,NOW())</f>
        <v/>
      </c>
      <c r="BD483" s="246">
        <f>IF(AT484=BD484,BD484,AT484)</f>
        <v/>
      </c>
    </row>
    <row r="484">
      <c r="A484" s="82" t="inlineStr">
        <is>
          <t>0484-2026</t>
        </is>
      </c>
      <c r="B484" s="99" t="n">
        <v>35174</v>
      </c>
      <c r="C484" s="124" t="inlineStr">
        <is>
          <t xml:space="preserve">Olga Lucia Gonzalez </t>
        </is>
      </c>
      <c r="D484" s="82" t="inlineStr">
        <is>
          <t>CL</t>
        </is>
      </c>
      <c r="E484" s="82" t="n">
        <v>40</v>
      </c>
      <c r="F484" s="82" t="inlineStr">
        <is>
          <t>F</t>
        </is>
      </c>
      <c r="G484" s="82" t="inlineStr">
        <is>
          <t>SUR</t>
        </is>
      </c>
      <c r="H484" s="82" t="n">
        <v>32</v>
      </c>
      <c r="I484" s="82" t="inlineStr">
        <is>
          <t>B</t>
        </is>
      </c>
      <c r="J484" s="82" t="n"/>
      <c r="K484" s="82" t="n">
        <v>35</v>
      </c>
      <c r="L484" s="82" t="inlineStr">
        <is>
          <t>Apto 9804</t>
        </is>
      </c>
      <c r="M484" s="82" t="inlineStr">
        <is>
          <t xml:space="preserve">To 1 </t>
        </is>
      </c>
      <c r="N484" s="76" t="n"/>
      <c r="O484" s="82" t="n"/>
      <c r="P484" s="82" t="n">
        <v>3148736587</v>
      </c>
      <c r="Q484" s="82" t="n"/>
      <c r="R484" s="82" t="n"/>
      <c r="S484" s="82" t="n"/>
      <c r="T484" s="82" t="n"/>
      <c r="U484" s="82" t="n"/>
      <c r="V484" s="82" t="n"/>
      <c r="W484" s="82" t="n"/>
      <c r="X484" s="82" t="n"/>
      <c r="Y484" s="82" t="n"/>
      <c r="Z484" s="82" t="n"/>
      <c r="AA484" s="82" t="n"/>
      <c r="AB484" s="82" t="n"/>
      <c r="AC484" s="76" t="n"/>
      <c r="AD484" s="82" t="n"/>
      <c r="AE484" s="82" t="n"/>
      <c r="AF484" s="82" t="n"/>
      <c r="AG484" s="82" t="n"/>
      <c r="AH484" s="82" t="inlineStr">
        <is>
          <t>FLORA</t>
        </is>
      </c>
      <c r="AI484" s="82" t="inlineStr">
        <is>
          <t>Afectación a individuos arboreos</t>
        </is>
      </c>
      <c r="AJ484" s="96" t="inlineStr">
        <is>
          <t>El Dorado</t>
        </is>
      </c>
      <c r="AK484" s="201" t="n"/>
      <c r="AL484" s="92" t="n">
        <v>46168</v>
      </c>
      <c r="AM484" s="92" t="n"/>
      <c r="AN484" s="101">
        <f>+AM485-AL485</f>
        <v/>
      </c>
      <c r="AO484" s="92" t="n"/>
      <c r="AP484" s="101" t="n"/>
      <c r="AQ484" s="101" t="n"/>
      <c r="AR484" s="227" t="n"/>
      <c r="AS484" s="119" t="n"/>
      <c r="AT484" s="124" t="inlineStr">
        <is>
          <t>Visitas patrulleros</t>
        </is>
      </c>
      <c r="AU484" s="94" t="inlineStr">
        <is>
          <t>Olver Puerta Garcia</t>
        </is>
      </c>
      <c r="AV484" s="82" t="n"/>
      <c r="AW484" s="102">
        <f>IF(OR(AND(TODAY()-AL485&lt;10,AV485="PQRS"),AND(TODAY()-AO485&lt;90,AV485="Persuasivo")),1,IF(AND(10&lt;=TODAY()-AL485,TODAY()-AL485&lt;15,AV485="PQRS"),2,IF(OR(AND(15&lt;=TODAY()-AL485,AV485="PQRS"),AND(90&lt;=TODAY()-AO485,AV485="Persuasivo")),3,"")))</f>
        <v/>
      </c>
      <c r="AX484" s="96" t="n"/>
      <c r="AY484" s="239">
        <f>IF(AU485=BA485,AY485,AY485&amp;" → "&amp;TEXT(AZ485,"dd/mm/aaaa")&amp;".- "&amp;AU485)</f>
        <v/>
      </c>
      <c r="AZ484" s="237">
        <f>IF(AU485=BA485,AZ485,NOW())</f>
        <v/>
      </c>
      <c r="BA484" s="242">
        <f>IF(AU485=BA485,BA485,AU485)</f>
        <v/>
      </c>
      <c r="BB484" s="245">
        <f>IF(AT485=BD485,BB485,BB485&amp;" → "&amp;TEXT(BC485,"dd/mm/aaaa")&amp;".- "&amp;AT485)</f>
        <v/>
      </c>
      <c r="BC484" s="247">
        <f>IF(AX485=BD485,BC485,NOW())</f>
        <v/>
      </c>
      <c r="BD484" s="246">
        <f>IF(AT485=BD485,BD485,AT485)</f>
        <v/>
      </c>
    </row>
    <row r="485">
      <c r="A485" s="82" t="inlineStr">
        <is>
          <t>0485-2026</t>
        </is>
      </c>
      <c r="B485" s="99" t="n">
        <v>35433</v>
      </c>
      <c r="C485" s="124" t="inlineStr">
        <is>
          <t xml:space="preserve">Liliam Cristina Uribe Uribe </t>
        </is>
      </c>
      <c r="D485" s="82" t="inlineStr">
        <is>
          <t>KR</t>
        </is>
      </c>
      <c r="E485" s="82" t="n">
        <v>24</v>
      </c>
      <c r="F485" s="82" t="inlineStr">
        <is>
          <t>F</t>
        </is>
      </c>
      <c r="G485" s="82" t="n"/>
      <c r="H485" s="82" t="n">
        <v>40</v>
      </c>
      <c r="I485" s="82" t="inlineStr">
        <is>
          <t>F</t>
        </is>
      </c>
      <c r="J485" s="82" t="inlineStr">
        <is>
          <t>SUR</t>
        </is>
      </c>
      <c r="K485" s="82" t="n">
        <v>142</v>
      </c>
      <c r="L485" s="82" t="inlineStr">
        <is>
          <t>int 126</t>
        </is>
      </c>
      <c r="M485" s="82" t="n"/>
      <c r="N485" s="76" t="n"/>
      <c r="O485" s="82" t="n">
        <v>43871610</v>
      </c>
      <c r="P485" s="82" t="n">
        <v>3015018823</v>
      </c>
      <c r="Q485" s="82" t="n"/>
      <c r="R485" s="82" t="inlineStr">
        <is>
          <t xml:space="preserve">Por Determinar </t>
        </is>
      </c>
      <c r="S485" s="126" t="n"/>
      <c r="T485" s="127" t="n"/>
      <c r="U485" s="127" t="n"/>
      <c r="V485" s="127" t="n"/>
      <c r="W485" s="127" t="n"/>
      <c r="X485" s="127" t="n"/>
      <c r="Y485" s="127" t="n"/>
      <c r="Z485" s="127" t="n"/>
      <c r="AA485" s="127" t="n"/>
      <c r="AB485" s="127" t="n"/>
      <c r="AC485" s="76" t="n"/>
      <c r="AD485" s="82" t="n"/>
      <c r="AE485" s="82" t="n"/>
      <c r="AF485" s="82" t="n"/>
      <c r="AG485" s="82" t="n"/>
      <c r="AH485" s="82" t="inlineStr">
        <is>
          <t>LOTE-PREDIO</t>
        </is>
      </c>
      <c r="AI485" s="82" t="inlineStr">
        <is>
          <t>Tenencia inadecuada de lotes - falta de mantenimiento</t>
        </is>
      </c>
      <c r="AJ485" s="96" t="inlineStr">
        <is>
          <t>El Salado</t>
        </is>
      </c>
      <c r="AK485" s="201" t="n"/>
      <c r="AL485" s="92" t="n">
        <v>46168</v>
      </c>
      <c r="AM485" s="92" t="n"/>
      <c r="AN485" s="101">
        <f>+AM486-AL486</f>
        <v/>
      </c>
      <c r="AO485" s="92" t="n"/>
      <c r="AP485" s="101" t="n"/>
      <c r="AQ485" s="101" t="n"/>
      <c r="AR485" s="227" t="n"/>
      <c r="AS485" s="119" t="n"/>
      <c r="AT485" s="124" t="inlineStr">
        <is>
          <t>Visitas patrulleros</t>
        </is>
      </c>
      <c r="AU485" s="94" t="inlineStr">
        <is>
          <t>Olver Puerta Garcia</t>
        </is>
      </c>
      <c r="AV485" s="82" t="n"/>
      <c r="AW485" s="102">
        <f>IF(OR(AND(TODAY()-AL486&lt;10,AV486="PQRS"),AND(TODAY()-AO486&lt;90,AV486="Persuasivo")),1,IF(AND(10&lt;=TODAY()-AL486,TODAY()-AL486&lt;15,AV486="PQRS"),2,IF(OR(AND(15&lt;=TODAY()-AL486,AV486="PQRS"),AND(90&lt;=TODAY()-AO486,AV486="Persuasivo")),3,"")))</f>
        <v/>
      </c>
      <c r="AX485" s="96" t="n"/>
      <c r="AY485" s="239">
        <f>IF(AU486=BA486,AY486,AY486&amp;" → "&amp;TEXT(AZ486,"dd/mm/aaaa")&amp;".- "&amp;AU486)</f>
        <v/>
      </c>
      <c r="AZ485" s="237">
        <f>IF(AU486=BA486,AZ486,NOW())</f>
        <v/>
      </c>
      <c r="BA485" s="242">
        <f>IF(AU486=BA486,BA486,AU486)</f>
        <v/>
      </c>
      <c r="BB485" s="245">
        <f>IF(AT486=BD486,BB486,BB486&amp;" → "&amp;TEXT(BC486,"dd/mm/aaaa")&amp;".- "&amp;AT486)</f>
        <v/>
      </c>
      <c r="BC485" s="247">
        <f>IF(AX486=BD486,BC486,NOW())</f>
        <v/>
      </c>
      <c r="BD485" s="246">
        <f>IF(AT486=BD486,BD486,AT486)</f>
        <v/>
      </c>
    </row>
    <row r="486">
      <c r="A486" s="82" t="inlineStr">
        <is>
          <t>0486-2026</t>
        </is>
      </c>
      <c r="B486" s="99" t="n">
        <v>35538</v>
      </c>
      <c r="C486" s="124" t="inlineStr">
        <is>
          <t>EPM</t>
        </is>
      </c>
      <c r="D486" s="82" t="n"/>
      <c r="E486" s="82" t="n"/>
      <c r="F486" s="82" t="n"/>
      <c r="G486" s="82" t="n"/>
      <c r="H486" s="82" t="n"/>
      <c r="I486" s="82" t="n"/>
      <c r="J486" s="82" t="n"/>
      <c r="K486" s="82" t="n"/>
      <c r="L486" s="82" t="n"/>
      <c r="M486" s="82" t="n"/>
      <c r="N486" s="76" t="n"/>
      <c r="O486" s="82" t="n"/>
      <c r="P486" s="82" t="n"/>
      <c r="Q486" s="82" t="n"/>
      <c r="R486" s="82" t="inlineStr">
        <is>
          <t xml:space="preserve">Carmen del socorro tabarez </t>
        </is>
      </c>
      <c r="S486" s="126" t="inlineStr">
        <is>
          <t>KR</t>
        </is>
      </c>
      <c r="T486" s="127" t="n">
        <v>48</v>
      </c>
      <c r="U486" s="127" t="n"/>
      <c r="V486" s="127" t="n"/>
      <c r="W486" s="127" t="n">
        <v>49</v>
      </c>
      <c r="X486" s="127" t="inlineStr">
        <is>
          <t>B</t>
        </is>
      </c>
      <c r="Y486" s="127" t="inlineStr">
        <is>
          <t>SUR</t>
        </is>
      </c>
      <c r="Z486" s="127" t="n">
        <v>3</v>
      </c>
      <c r="AA486" s="127" t="inlineStr">
        <is>
          <t>int 108</t>
        </is>
      </c>
      <c r="AB486" s="127" t="n"/>
      <c r="AC486" s="76" t="n"/>
      <c r="AD486" s="82" t="n"/>
      <c r="AE486" s="82" t="n">
        <v>3233427634</v>
      </c>
      <c r="AF486" s="82" t="n"/>
      <c r="AG486" s="82" t="n"/>
      <c r="AH486" s="82" t="inlineStr">
        <is>
          <t>HÍDRICO</t>
        </is>
      </c>
      <c r="AI486" s="82" t="inlineStr">
        <is>
          <t>Descarga inadecuada de aguas residuales o sin cumplimiento de requisitos</t>
        </is>
      </c>
      <c r="AJ486" s="96" t="inlineStr">
        <is>
          <t>Las Flores</t>
        </is>
      </c>
      <c r="AK486" s="201" t="n"/>
      <c r="AL486" s="92" t="n">
        <v>46169</v>
      </c>
      <c r="AM486" s="92" t="n"/>
      <c r="AN486" s="101">
        <f>+AM487-AL487</f>
        <v/>
      </c>
      <c r="AO486" s="92" t="n"/>
      <c r="AP486" s="101" t="n"/>
      <c r="AQ486" s="101" t="n"/>
      <c r="AR486" s="227" t="n"/>
      <c r="AS486" s="119" t="n"/>
      <c r="AT486" s="124" t="inlineStr">
        <is>
          <t>Visitas patrulleros</t>
        </is>
      </c>
      <c r="AU486" s="94" t="inlineStr">
        <is>
          <t>Carlos Mario Gonzalez</t>
        </is>
      </c>
      <c r="AV486" s="82" t="n"/>
      <c r="AW486" s="102">
        <f>IF(OR(AND(TODAY()-AL487&lt;10,AV487="PQRS"),AND(TODAY()-AO487&lt;90,AV487="Persuasivo")),1,IF(AND(10&lt;=TODAY()-AL487,TODAY()-AL487&lt;15,AV487="PQRS"),2,IF(OR(AND(15&lt;=TODAY()-AL487,AV487="PQRS"),AND(90&lt;=TODAY()-AO487,AV487="Persuasivo")),3,"")))</f>
        <v/>
      </c>
      <c r="AX486" s="96" t="inlineStr">
        <is>
          <t>Plan brechas 2022 exp 734 -2022</t>
        </is>
      </c>
      <c r="AY486" s="239">
        <f>IF(AU487=BA487,AY487,AY487&amp;" → "&amp;TEXT(AZ487,"dd/mm/aaaa")&amp;".- "&amp;AU487)</f>
        <v/>
      </c>
      <c r="AZ486" s="237">
        <f>IF(AU487=BA487,AZ487,NOW())</f>
        <v/>
      </c>
      <c r="BA486" s="242">
        <f>IF(AU487=BA487,BA487,AU487)</f>
        <v/>
      </c>
      <c r="BB486" s="245">
        <f>IF(AT487=BD487,BB487,BB487&amp;" → "&amp;TEXT(BC487,"dd/mm/aaaa")&amp;".- "&amp;AT487)</f>
        <v/>
      </c>
      <c r="BC486" s="247">
        <f>IF(AX487=BD487,BC487,NOW())</f>
        <v/>
      </c>
      <c r="BD486" s="246">
        <f>IF(AT487=BD487,BD487,AT487)</f>
        <v/>
      </c>
    </row>
    <row r="487">
      <c r="A487" s="82" t="inlineStr">
        <is>
          <t>0487-2026</t>
        </is>
      </c>
      <c r="B487" s="99" t="n">
        <v>35539</v>
      </c>
      <c r="C487" s="105" t="inlineStr">
        <is>
          <t>EPM</t>
        </is>
      </c>
      <c r="D487" s="82" t="n"/>
      <c r="E487" s="82" t="n"/>
      <c r="F487" s="82" t="n"/>
      <c r="G487" s="82" t="n"/>
      <c r="H487" s="82" t="n"/>
      <c r="I487" s="82" t="n"/>
      <c r="J487" s="82" t="n"/>
      <c r="K487" s="82" t="n"/>
      <c r="L487" s="82" t="n"/>
      <c r="M487" s="82" t="n"/>
      <c r="N487" s="76" t="n"/>
      <c r="O487" s="82" t="n"/>
      <c r="P487" s="82" t="n"/>
      <c r="Q487" s="82" t="n"/>
      <c r="R487" s="82" t="inlineStr">
        <is>
          <t>Luis carlos Alvarez</t>
        </is>
      </c>
      <c r="S487" s="126" t="inlineStr">
        <is>
          <t>KR</t>
        </is>
      </c>
      <c r="T487" s="127" t="n">
        <v>40</v>
      </c>
      <c r="U487" s="127" t="n"/>
      <c r="V487" s="127" t="n"/>
      <c r="W487" s="127" t="n">
        <v>53</v>
      </c>
      <c r="X487" s="127" t="inlineStr">
        <is>
          <t>B</t>
        </is>
      </c>
      <c r="Y487" s="127" t="inlineStr">
        <is>
          <t>SUR</t>
        </is>
      </c>
      <c r="Z487" s="127" t="n">
        <v>63</v>
      </c>
      <c r="AA487" s="127" t="n"/>
      <c r="AB487" s="127" t="n"/>
      <c r="AC487" s="76" t="n"/>
      <c r="AD487" s="82" t="n"/>
      <c r="AE487" s="82" t="n">
        <v>5992591</v>
      </c>
      <c r="AF487" s="82" t="n"/>
      <c r="AG487" s="82" t="n"/>
      <c r="AH487" s="82" t="inlineStr">
        <is>
          <t>HÍDRICO</t>
        </is>
      </c>
      <c r="AI487" s="82" t="inlineStr">
        <is>
          <t>Descarga inadecuada de aguas residuales o sin cumplimiento de requisitos</t>
        </is>
      </c>
      <c r="AJ487" s="96" t="inlineStr">
        <is>
          <t>Las Flores</t>
        </is>
      </c>
      <c r="AK487" s="201" t="n"/>
      <c r="AL487" s="92" t="n">
        <v>46169</v>
      </c>
      <c r="AM487" s="92" t="n"/>
      <c r="AN487" s="101">
        <f>+AM488-AL488</f>
        <v/>
      </c>
      <c r="AO487" s="92" t="n"/>
      <c r="AP487" s="101" t="n"/>
      <c r="AQ487" s="101" t="n"/>
      <c r="AR487" s="227" t="n"/>
      <c r="AS487" s="119" t="n"/>
      <c r="AT487" s="124" t="inlineStr">
        <is>
          <t>Visitas patrulleros</t>
        </is>
      </c>
      <c r="AU487" s="94" t="inlineStr">
        <is>
          <t>Laura Bautista Barroso</t>
        </is>
      </c>
      <c r="AV487" s="82" t="n"/>
      <c r="AW487" s="102">
        <f>IF(OR(AND(TODAY()-AL488&lt;10,AV488="PQRS"),AND(TODAY()-AO488&lt;90,AV488="Persuasivo")),1,IF(AND(10&lt;=TODAY()-AL488,TODAY()-AL488&lt;15,AV488="PQRS"),2,IF(OR(AND(15&lt;=TODAY()-AL488,AV488="PQRS"),AND(90&lt;=TODAY()-AO488,AV488="Persuasivo")),3,"")))</f>
        <v/>
      </c>
      <c r="AX487" s="96" t="inlineStr">
        <is>
          <t>Plan brechas 2022 exp 557- 2022</t>
        </is>
      </c>
      <c r="AY487" s="239">
        <f>IF(AU488=BA488,AY488,AY488&amp;" → "&amp;TEXT(AZ488,"dd/mm/aaaa")&amp;".- "&amp;AU488)</f>
        <v/>
      </c>
      <c r="AZ487" s="237">
        <f>IF(AU488=BA488,AZ488,NOW())</f>
        <v/>
      </c>
      <c r="BA487" s="242">
        <f>IF(AU488=BA488,BA488,AU488)</f>
        <v/>
      </c>
      <c r="BB487" s="245">
        <f>IF(AT488=BD488,BB488,BB488&amp;" → "&amp;TEXT(BC488,"dd/mm/aaaa")&amp;".- "&amp;AT488)</f>
        <v/>
      </c>
      <c r="BC487" s="247">
        <f>IF(AX488=BD488,BC488,NOW())</f>
        <v/>
      </c>
      <c r="BD487" s="246">
        <f>IF(AT488=BD488,BD488,AT488)</f>
        <v/>
      </c>
    </row>
    <row r="488">
      <c r="A488" s="82" t="inlineStr">
        <is>
          <t>0488-2026</t>
        </is>
      </c>
      <c r="B488" s="99" t="n">
        <v>35540</v>
      </c>
      <c r="C488" s="105" t="inlineStr">
        <is>
          <t>EPM</t>
        </is>
      </c>
      <c r="D488" s="82" t="n"/>
      <c r="E488" s="82" t="n"/>
      <c r="F488" s="82" t="n"/>
      <c r="G488" s="82" t="n"/>
      <c r="H488" s="82" t="n"/>
      <c r="I488" s="82" t="n"/>
      <c r="J488" s="82" t="n"/>
      <c r="K488" s="82" t="n"/>
      <c r="L488" s="82" t="n"/>
      <c r="M488" s="82" t="n"/>
      <c r="N488" s="76" t="n"/>
      <c r="O488" s="82" t="n"/>
      <c r="P488" s="82" t="n"/>
      <c r="Q488" s="82" t="n"/>
      <c r="R488" s="325" t="inlineStr">
        <is>
          <t>Julio Abel Villada</t>
        </is>
      </c>
      <c r="S488" s="325" t="inlineStr">
        <is>
          <t>KR</t>
        </is>
      </c>
      <c r="T488" s="325" t="n">
        <v>42</v>
      </c>
      <c r="U488" s="326" t="inlineStr">
        <is>
          <t>D</t>
        </is>
      </c>
      <c r="V488" s="325" t="n"/>
      <c r="W488" s="327" t="n">
        <v>45</v>
      </c>
      <c r="X488" s="325" t="inlineStr">
        <is>
          <t>B</t>
        </is>
      </c>
      <c r="Y488" s="328" t="inlineStr">
        <is>
          <t>SUR</t>
        </is>
      </c>
      <c r="Z488" s="325" t="n">
        <v>69</v>
      </c>
      <c r="AA488" s="325" t="n"/>
      <c r="AB488" s="325" t="n"/>
      <c r="AC488" s="325" t="n"/>
      <c r="AD488" s="82" t="n"/>
      <c r="AE488" s="82" t="n">
        <v>4332717</v>
      </c>
      <c r="AF488" s="82" t="n"/>
      <c r="AG488" s="82" t="n"/>
      <c r="AH488" s="82" t="inlineStr">
        <is>
          <t>HÍDRICO</t>
        </is>
      </c>
      <c r="AI488" s="82" t="inlineStr">
        <is>
          <t>Descarga inadecuada de aguas residuales o sin cumplimiento de requisitos</t>
        </is>
      </c>
      <c r="AJ488" s="96" t="inlineStr">
        <is>
          <t>La Paz</t>
        </is>
      </c>
      <c r="AK488" s="201" t="n"/>
      <c r="AL488" s="92" t="n">
        <v>46169</v>
      </c>
      <c r="AM488" s="92" t="n"/>
      <c r="AN488" s="101">
        <f>+AM489-AL489</f>
        <v/>
      </c>
      <c r="AO488" s="100" t="n"/>
      <c r="AP488" s="101" t="n"/>
      <c r="AQ488" s="101" t="n"/>
      <c r="AR488" s="227" t="n"/>
      <c r="AS488" s="119" t="n"/>
      <c r="AT488" s="124" t="inlineStr">
        <is>
          <t>Visitas patrulleros</t>
        </is>
      </c>
      <c r="AU488" s="94" t="inlineStr">
        <is>
          <t>Carlos Mario Gonzalez</t>
        </is>
      </c>
      <c r="AV488" s="82" t="n"/>
      <c r="AW488" s="102">
        <f>IF(OR(AND(TODAY()-AL489&lt;10,AV489="PQRS"),AND(TODAY()-AO489&lt;90,AV489="Persuasivo")),1,IF(AND(10&lt;=TODAY()-AL489,TODAY()-AL489&lt;15,AV489="PQRS"),2,IF(OR(AND(15&lt;=TODAY()-AL489,AV489="PQRS"),AND(90&lt;=TODAY()-AO489,AV489="Persuasivo")),3,"")))</f>
        <v/>
      </c>
      <c r="AX488" s="96" t="inlineStr">
        <is>
          <t>Plan brechas 2022 exp 620- 2022</t>
        </is>
      </c>
      <c r="AY488" s="239">
        <f>IF(AU489=BA489,AY489,AY489&amp;" → "&amp;TEXT(AZ489,"dd/mm/aaaa")&amp;".- "&amp;AU489)</f>
        <v/>
      </c>
      <c r="AZ488" s="237">
        <f>IF(AU489=BA489,AZ489,NOW())</f>
        <v/>
      </c>
      <c r="BA488" s="242">
        <f>IF(AU489=BA489,BA489,AU489)</f>
        <v/>
      </c>
      <c r="BB488" s="245">
        <f>IF(AT489=BD489,BB489,BB489&amp;" → "&amp;TEXT(BC489,"dd/mm/aaaa")&amp;".- "&amp;AT489)</f>
        <v/>
      </c>
      <c r="BC488" s="247">
        <f>IF(AX489=BD489,BC489,NOW())</f>
        <v/>
      </c>
      <c r="BD488" s="246">
        <f>IF(AT489=BD489,BD489,AT489)</f>
        <v/>
      </c>
    </row>
    <row r="489">
      <c r="A489" s="82" t="inlineStr">
        <is>
          <t>0489-2026</t>
        </is>
      </c>
      <c r="B489" s="188" t="n">
        <v>35541</v>
      </c>
      <c r="C489" s="105" t="inlineStr">
        <is>
          <t>EPM</t>
        </is>
      </c>
      <c r="D489" s="131" t="n"/>
      <c r="E489" s="131" t="n"/>
      <c r="F489" s="131" t="n"/>
      <c r="G489" s="131" t="n"/>
      <c r="H489" s="131" t="n"/>
      <c r="I489" s="131" t="n"/>
      <c r="J489" s="131" t="n"/>
      <c r="K489" s="131" t="n"/>
      <c r="L489" s="131" t="n"/>
      <c r="M489" s="131" t="n"/>
      <c r="N489" s="76" t="n"/>
      <c r="O489" s="131" t="n"/>
      <c r="P489" s="131" t="n"/>
      <c r="Q489" s="131" t="n"/>
      <c r="R489" s="325" t="inlineStr">
        <is>
          <t>Luz Marina Fernandez Rada</t>
        </is>
      </c>
      <c r="S489" s="325" t="inlineStr">
        <is>
          <t>CL</t>
        </is>
      </c>
      <c r="T489" s="325" t="n">
        <v>41</v>
      </c>
      <c r="U489" s="326" t="n"/>
      <c r="V489" s="326" t="inlineStr">
        <is>
          <t>SUR</t>
        </is>
      </c>
      <c r="W489" s="327" t="n">
        <v>25</v>
      </c>
      <c r="X489" s="325" t="inlineStr">
        <is>
          <t>A</t>
        </is>
      </c>
      <c r="Y489" s="325" t="n"/>
      <c r="Z489" s="325" t="n">
        <v>165</v>
      </c>
      <c r="AA489" s="325" t="n"/>
      <c r="AB489" s="131" t="n"/>
      <c r="AC489" s="76" t="n"/>
      <c r="AD489" s="131" t="n"/>
      <c r="AE489" s="131" t="n">
        <v>2702442</v>
      </c>
      <c r="AF489" s="131" t="n"/>
      <c r="AG489" s="131" t="n"/>
      <c r="AH489" s="82" t="inlineStr">
        <is>
          <t>HÍDRICO</t>
        </is>
      </c>
      <c r="AI489" s="82" t="inlineStr">
        <is>
          <t>Descarga inadecuada de aguas residuales o sin cumplimiento de requisitos</t>
        </is>
      </c>
      <c r="AJ489" s="96" t="inlineStr">
        <is>
          <t>San Rafael</t>
        </is>
      </c>
      <c r="AK489" s="99" t="n"/>
      <c r="AL489" s="92" t="n">
        <v>46169</v>
      </c>
      <c r="AM489" s="135" t="n"/>
      <c r="AN489" s="101">
        <f>+AM490-AL490</f>
        <v/>
      </c>
      <c r="AO489" s="135" t="n"/>
      <c r="AP489" s="101" t="n"/>
      <c r="AQ489" s="101" t="n"/>
      <c r="AR489" s="227" t="n"/>
      <c r="AS489" s="119" t="n"/>
      <c r="AT489" s="124" t="inlineStr">
        <is>
          <t>Visitas patrulleros</t>
        </is>
      </c>
      <c r="AU489" s="94" t="inlineStr">
        <is>
          <t>Olver Puerta Garcia</t>
        </is>
      </c>
      <c r="AV489" s="131" t="n"/>
      <c r="AW489" s="102">
        <f>IF(OR(AND(TODAY()-AL490&lt;10,AV490="PQRS"),AND(TODAY()-AO490&lt;90,AV490="Persuasivo")),1,IF(AND(10&lt;=TODAY()-AL490,TODAY()-AL490&lt;15,AV490="PQRS"),2,IF(OR(AND(15&lt;=TODAY()-AL490,AV490="PQRS"),AND(90&lt;=TODAY()-AO490,AV490="Persuasivo")),3,"")))</f>
        <v/>
      </c>
      <c r="AX489" s="96" t="inlineStr">
        <is>
          <t>Plan brechas 2022 exp 622- 2022</t>
        </is>
      </c>
      <c r="AY489" s="239">
        <f>IF(AU490=BA490,AY490,AY490&amp;" → "&amp;TEXT(AZ490,"dd/mm/aaaa")&amp;".- "&amp;AU490)</f>
        <v/>
      </c>
      <c r="AZ489" s="237">
        <f>IF(AU490=BA490,AZ490,NOW())</f>
        <v/>
      </c>
      <c r="BA489" s="242">
        <f>IF(AU490=BA490,BA490,AU490)</f>
        <v/>
      </c>
      <c r="BB489" s="245">
        <f>IF(AT490=BD490,BB490,BB490&amp;" → "&amp;TEXT(BC490,"dd/mm/aaaa")&amp;".- "&amp;AT490)</f>
        <v/>
      </c>
      <c r="BC489" s="247">
        <f>IF(AX490=BD490,BC490,NOW())</f>
        <v/>
      </c>
      <c r="BD489" s="246">
        <f>IF(AT490=BD490,BD490,AT490)</f>
        <v/>
      </c>
    </row>
    <row r="490">
      <c r="A490" s="82" t="inlineStr">
        <is>
          <t>0490-2026</t>
        </is>
      </c>
      <c r="B490" s="99" t="n">
        <v>35542</v>
      </c>
      <c r="C490" s="105" t="inlineStr">
        <is>
          <t>EPM</t>
        </is>
      </c>
      <c r="D490" s="82" t="n"/>
      <c r="E490" s="82" t="n"/>
      <c r="F490" s="82" t="n"/>
      <c r="G490" s="82" t="n"/>
      <c r="H490" s="82" t="n"/>
      <c r="I490" s="82" t="n"/>
      <c r="J490" s="82" t="n"/>
      <c r="K490" s="82" t="n"/>
      <c r="L490" s="82" t="n"/>
      <c r="M490" s="82" t="n"/>
      <c r="N490" s="76" t="n"/>
      <c r="O490" s="82" t="n"/>
      <c r="P490" s="82" t="n"/>
      <c r="Q490" s="82" t="n"/>
      <c r="R490" s="325" t="inlineStr">
        <is>
          <t>Luz Marina Fernandez Rada</t>
        </is>
      </c>
      <c r="S490" s="325" t="inlineStr">
        <is>
          <t>CL</t>
        </is>
      </c>
      <c r="T490" s="325" t="n">
        <v>41</v>
      </c>
      <c r="U490" s="326" t="n"/>
      <c r="V490" s="326" t="inlineStr">
        <is>
          <t>SUR</t>
        </is>
      </c>
      <c r="W490" s="327" t="n">
        <v>25</v>
      </c>
      <c r="X490" s="325" t="inlineStr">
        <is>
          <t>A</t>
        </is>
      </c>
      <c r="Y490" s="325" t="n"/>
      <c r="Z490" s="325" t="n">
        <v>157</v>
      </c>
      <c r="AA490" s="325" t="n"/>
      <c r="AB490" s="82" t="n"/>
      <c r="AC490" s="76" t="n"/>
      <c r="AD490" s="82" t="n"/>
      <c r="AE490" s="131" t="n">
        <v>2702442</v>
      </c>
      <c r="AF490" s="82" t="n"/>
      <c r="AG490" s="82" t="n"/>
      <c r="AH490" s="82" t="inlineStr">
        <is>
          <t>HÍDRICO</t>
        </is>
      </c>
      <c r="AI490" s="82" t="inlineStr">
        <is>
          <t>Descarga inadecuada de aguas residuales o sin cumplimiento de requisitos</t>
        </is>
      </c>
      <c r="AJ490" s="96" t="inlineStr">
        <is>
          <t>San Rafael</t>
        </is>
      </c>
      <c r="AK490" s="201" t="n"/>
      <c r="AL490" s="92" t="n">
        <v>46169</v>
      </c>
      <c r="AM490" s="92" t="n"/>
      <c r="AN490" s="101">
        <f>+AM491-AL491</f>
        <v/>
      </c>
      <c r="AO490" s="92" t="n"/>
      <c r="AP490" s="101" t="n"/>
      <c r="AQ490" s="101" t="n"/>
      <c r="AR490" s="227" t="n"/>
      <c r="AS490" s="119" t="n"/>
      <c r="AT490" s="124" t="inlineStr">
        <is>
          <t>Visitas patrulleros</t>
        </is>
      </c>
      <c r="AU490" s="94" t="inlineStr">
        <is>
          <t>Olver Puerta Garcia</t>
        </is>
      </c>
      <c r="AV490" s="82" t="n"/>
      <c r="AW490" s="102">
        <f>IF(OR(AND(TODAY()-AL491&lt;10,AV491="PQRS"),AND(TODAY()-AO491&lt;90,AV491="Persuasivo")),1,IF(AND(10&lt;=TODAY()-AL491,TODAY()-AL491&lt;15,AV491="PQRS"),2,IF(OR(AND(15&lt;=TODAY()-AL491,AV491="PQRS"),AND(90&lt;=TODAY()-AO491,AV491="Persuasivo")),3,"")))</f>
        <v/>
      </c>
      <c r="AX490" s="96" t="inlineStr">
        <is>
          <t xml:space="preserve">plan brechas </t>
        </is>
      </c>
      <c r="AY490" s="239">
        <f>IF(AU491=BA491,AY491,AY491&amp;" → "&amp;TEXT(AZ491,"dd/mm/aaaa")&amp;".- "&amp;AU491)</f>
        <v/>
      </c>
      <c r="AZ490" s="237">
        <f>IF(AU491=BA491,AZ491,NOW())</f>
        <v/>
      </c>
      <c r="BA490" s="242">
        <f>IF(AU491=BA491,BA491,AU491)</f>
        <v/>
      </c>
      <c r="BB490" s="245">
        <f>IF(AT491=BD491,BB491,BB491&amp;" → "&amp;TEXT(BC491,"dd/mm/aaaa")&amp;".- "&amp;AT491)</f>
        <v/>
      </c>
      <c r="BC490" s="247">
        <f>IF(AX491=BD491,BC491,NOW())</f>
        <v/>
      </c>
      <c r="BD490" s="246">
        <f>IF(AT491=BD491,BD491,AT491)</f>
        <v/>
      </c>
    </row>
    <row r="491">
      <c r="A491" s="82" t="inlineStr">
        <is>
          <t>0491-2026</t>
        </is>
      </c>
      <c r="B491" s="99" t="n">
        <v>35543</v>
      </c>
      <c r="C491" s="105" t="inlineStr">
        <is>
          <t>EPM</t>
        </is>
      </c>
      <c r="D491" s="82" t="n"/>
      <c r="E491" s="82" t="n"/>
      <c r="F491" s="82" t="n"/>
      <c r="G491" s="82" t="n"/>
      <c r="H491" s="82" t="n"/>
      <c r="I491" s="82" t="n"/>
      <c r="J491" s="82" t="n"/>
      <c r="K491" s="82" t="n"/>
      <c r="L491" s="82" t="n"/>
      <c r="M491" s="82" t="n"/>
      <c r="N491" s="76" t="n"/>
      <c r="O491" s="82" t="n"/>
      <c r="P491" s="150" t="n"/>
      <c r="Q491" s="150" t="n"/>
      <c r="R491" s="82" t="inlineStr">
        <is>
          <t xml:space="preserve">Luis Fernando Rada </t>
        </is>
      </c>
      <c r="S491" s="325" t="inlineStr">
        <is>
          <t>CL</t>
        </is>
      </c>
      <c r="T491" s="325" t="n">
        <v>41</v>
      </c>
      <c r="U491" s="326" t="n"/>
      <c r="V491" s="326" t="inlineStr">
        <is>
          <t>SUR</t>
        </is>
      </c>
      <c r="W491" s="327" t="n">
        <v>25</v>
      </c>
      <c r="X491" s="325" t="inlineStr">
        <is>
          <t>A</t>
        </is>
      </c>
      <c r="Y491" s="325" t="n"/>
      <c r="Z491" s="127" t="n">
        <v>159</v>
      </c>
      <c r="AA491" s="127" t="inlineStr">
        <is>
          <t>int 155-157</t>
        </is>
      </c>
      <c r="AB491" s="127" t="n"/>
      <c r="AC491" s="76" t="n"/>
      <c r="AD491" s="82" t="n"/>
      <c r="AE491" s="82" t="n">
        <v>3105171897</v>
      </c>
      <c r="AF491" s="82" t="n"/>
      <c r="AG491" s="82" t="n"/>
      <c r="AH491" s="82" t="inlineStr">
        <is>
          <t>HÍDRICO</t>
        </is>
      </c>
      <c r="AI491" s="82" t="inlineStr">
        <is>
          <t>Descarga inadecuada de aguas residuales o sin cumplimiento de requisitos</t>
        </is>
      </c>
      <c r="AJ491" s="96" t="inlineStr">
        <is>
          <t>San Rafael</t>
        </is>
      </c>
      <c r="AK491" s="201" t="n"/>
      <c r="AL491" s="92" t="n">
        <v>46169</v>
      </c>
      <c r="AM491" s="92" t="n"/>
      <c r="AN491" s="101">
        <f>+AM492-AL492</f>
        <v/>
      </c>
      <c r="AO491" s="92" t="n"/>
      <c r="AP491" s="101" t="n"/>
      <c r="AQ491" s="101" t="n"/>
      <c r="AR491" s="227" t="n"/>
      <c r="AS491" s="119" t="n"/>
      <c r="AT491" s="124" t="inlineStr">
        <is>
          <t>Visitas patrulleros</t>
        </is>
      </c>
      <c r="AU491" s="94" t="inlineStr">
        <is>
          <t>Olver Puerta Garcia</t>
        </is>
      </c>
      <c r="AV491" s="82" t="n"/>
      <c r="AW491" s="102">
        <f>IF(OR(AND(TODAY()-AL492&lt;10,AV492="PQRS"),AND(TODAY()-AO492&lt;90,AV492="Persuasivo")),1,IF(AND(10&lt;=TODAY()-AL492,TODAY()-AL492&lt;15,AV492="PQRS"),2,IF(OR(AND(15&lt;=TODAY()-AL492,AV492="PQRS"),AND(90&lt;=TODAY()-AO492,AV492="Persuasivo")),3,"")))</f>
        <v/>
      </c>
      <c r="AX491" s="96" t="inlineStr">
        <is>
          <t xml:space="preserve">plan brechas </t>
        </is>
      </c>
      <c r="AY491" s="239">
        <f>IF(AU492=BA492,AY492,AY492&amp;" → "&amp;TEXT(AZ492,"dd/mm/aaaa")&amp;".- "&amp;AU492)</f>
        <v/>
      </c>
      <c r="AZ491" s="237">
        <f>IF(AU492=BA492,AZ492,NOW())</f>
        <v/>
      </c>
      <c r="BA491" s="242">
        <f>IF(AU492=BA492,BA492,AU492)</f>
        <v/>
      </c>
      <c r="BB491" s="245">
        <f>IF(AT492=BD492,BB492,BB492&amp;" → "&amp;TEXT(BC492,"dd/mm/aaaa")&amp;".- "&amp;AT492)</f>
        <v/>
      </c>
      <c r="BC491" s="247">
        <f>IF(AX492=BD492,BC492,NOW())</f>
        <v/>
      </c>
      <c r="BD491" s="246">
        <f>IF(AT492=BD492,BD492,AT492)</f>
        <v/>
      </c>
    </row>
    <row r="492">
      <c r="A492" s="82" t="inlineStr">
        <is>
          <t>0492-2026</t>
        </is>
      </c>
      <c r="B492" s="99" t="n">
        <v>35544</v>
      </c>
      <c r="C492" s="105" t="inlineStr">
        <is>
          <t>EPM</t>
        </is>
      </c>
      <c r="D492" s="82" t="n"/>
      <c r="E492" s="82" t="n"/>
      <c r="F492" s="82" t="n"/>
      <c r="G492" s="82" t="n"/>
      <c r="H492" s="82" t="n"/>
      <c r="I492" s="82" t="n"/>
      <c r="J492" s="82" t="n"/>
      <c r="K492" s="82" t="n"/>
      <c r="L492" s="82" t="n"/>
      <c r="M492" s="82" t="n"/>
      <c r="N492" s="76" t="n"/>
      <c r="O492" s="76" t="n"/>
      <c r="P492" s="76" t="n"/>
      <c r="Q492" s="76" t="n"/>
      <c r="R492" s="325" t="inlineStr">
        <is>
          <t>Jairo de J. Rendón Flórez</t>
        </is>
      </c>
      <c r="S492" s="325" t="inlineStr">
        <is>
          <t>KR</t>
        </is>
      </c>
      <c r="T492" s="325" t="n">
        <v>26</v>
      </c>
      <c r="U492" s="326" t="n"/>
      <c r="V492" s="325" t="n"/>
      <c r="W492" s="327" t="n">
        <v>41</v>
      </c>
      <c r="X492" s="325" t="n"/>
      <c r="Y492" s="328" t="inlineStr">
        <is>
          <t>SUR</t>
        </is>
      </c>
      <c r="Z492" s="325" t="n">
        <v>14</v>
      </c>
      <c r="AA492" s="325" t="n"/>
      <c r="AB492" s="325" t="n"/>
      <c r="AC492" s="325" t="n"/>
      <c r="AD492" s="329" t="inlineStr">
        <is>
          <t xml:space="preserve">KR 26   41  SUR 14  </t>
        </is>
      </c>
      <c r="AE492" s="82" t="n"/>
      <c r="AF492" s="82" t="n"/>
      <c r="AG492" s="82" t="n"/>
      <c r="AH492" s="82" t="inlineStr">
        <is>
          <t>HÍDRICO</t>
        </is>
      </c>
      <c r="AI492" s="82" t="inlineStr">
        <is>
          <t>Descarga inadecuada de aguas residuales o sin cumplimiento de requisitos</t>
        </is>
      </c>
      <c r="AJ492" s="96" t="inlineStr">
        <is>
          <t>San Rafael</t>
        </is>
      </c>
      <c r="AK492" s="201" t="n"/>
      <c r="AL492" s="92" t="n">
        <v>46169</v>
      </c>
      <c r="AM492" s="92" t="n"/>
      <c r="AN492" s="101">
        <f>+AM493-AL493</f>
        <v/>
      </c>
      <c r="AO492" s="92" t="n"/>
      <c r="AP492" s="101" t="n"/>
      <c r="AQ492" s="101" t="n"/>
      <c r="AR492" s="227" t="n"/>
      <c r="AS492" s="119" t="n"/>
      <c r="AT492" s="124" t="inlineStr">
        <is>
          <t>Visitas patrulleros</t>
        </is>
      </c>
      <c r="AU492" s="94" t="inlineStr">
        <is>
          <t>Laura Bautista Barroso</t>
        </is>
      </c>
      <c r="AV492" s="82" t="n"/>
      <c r="AW492" s="102">
        <f>IF(OR(AND(TODAY()-AL493&lt;10,AV493="PQRS"),AND(TODAY()-AO493&lt;90,AV493="Persuasivo")),1,IF(AND(10&lt;=TODAY()-AL493,TODAY()-AL493&lt;15,AV493="PQRS"),2,IF(OR(AND(15&lt;=TODAY()-AL493,AV493="PQRS"),AND(90&lt;=TODAY()-AO493,AV493="Persuasivo")),3,"")))</f>
        <v/>
      </c>
      <c r="AX492" s="96" t="inlineStr">
        <is>
          <t>Plan brechas 2022 exp 631- 2022</t>
        </is>
      </c>
      <c r="AY492" s="239">
        <f>IF(AU493=BA493,AY493,AY493&amp;" → "&amp;TEXT(AZ493,"dd/mm/aaaa")&amp;".- "&amp;AU493)</f>
        <v/>
      </c>
      <c r="AZ492" s="237">
        <f>IF(AU493=BA493,AZ493,NOW())</f>
        <v/>
      </c>
      <c r="BA492" s="242">
        <f>IF(AU493=BA493,BA493,AU493)</f>
        <v/>
      </c>
      <c r="BB492" s="245">
        <f>IF(AT493=BD493,BB493,BB493&amp;" → "&amp;TEXT(BC493,"dd/mm/aaaa")&amp;".- "&amp;AT493)</f>
        <v/>
      </c>
      <c r="BC492" s="247">
        <f>IF(AX493=BD493,BC493,NOW())</f>
        <v/>
      </c>
      <c r="BD492" s="246">
        <f>IF(AT493=BD493,BD493,AT493)</f>
        <v/>
      </c>
    </row>
    <row r="493">
      <c r="A493" s="82" t="inlineStr">
        <is>
          <t>0493-2026</t>
        </is>
      </c>
      <c r="B493" s="99" t="n">
        <v>35545</v>
      </c>
      <c r="C493" s="105" t="inlineStr">
        <is>
          <t>EPM</t>
        </is>
      </c>
      <c r="D493" s="82" t="n"/>
      <c r="E493" s="82" t="n"/>
      <c r="F493" s="82" t="n"/>
      <c r="G493" s="82" t="n"/>
      <c r="H493" s="82" t="n"/>
      <c r="I493" s="82" t="n"/>
      <c r="J493" s="82" t="n"/>
      <c r="K493" s="82" t="n"/>
      <c r="L493" s="82" t="n"/>
      <c r="M493" s="82" t="n"/>
      <c r="N493" s="76">
        <f>CONCATENATE(D494," ",E494," ",F494," ",G494," ",H494," ",I494, " ",J494, " ",K494," ",L494," ",M494)</f>
        <v/>
      </c>
      <c r="O493" s="82" t="n"/>
      <c r="P493" s="82" t="n"/>
      <c r="Q493" s="82" t="n"/>
      <c r="R493" s="325" t="inlineStr">
        <is>
          <t>Maria del Carmen Gonzalez Martines</t>
        </is>
      </c>
      <c r="S493" s="325" t="inlineStr">
        <is>
          <t>KR</t>
        </is>
      </c>
      <c r="T493" s="325" t="n">
        <v>40</v>
      </c>
      <c r="U493" s="326" t="inlineStr">
        <is>
          <t>B</t>
        </is>
      </c>
      <c r="V493" s="325" t="n"/>
      <c r="W493" s="327" t="n">
        <v>53</v>
      </c>
      <c r="X493" s="325" t="inlineStr">
        <is>
          <t>B</t>
        </is>
      </c>
      <c r="Y493" s="328" t="inlineStr">
        <is>
          <t>SUR</t>
        </is>
      </c>
      <c r="Z493" s="325" t="n">
        <v>71</v>
      </c>
      <c r="AA493" s="325" t="n"/>
      <c r="AB493" s="325" t="n"/>
      <c r="AC493" s="325" t="n"/>
      <c r="AD493" s="329" t="inlineStr">
        <is>
          <t xml:space="preserve">KR 40 B  53 B SUR 71  </t>
        </is>
      </c>
      <c r="AE493" s="82" t="n"/>
      <c r="AF493" s="82" t="n"/>
      <c r="AG493" s="82" t="n"/>
      <c r="AH493" s="82" t="inlineStr">
        <is>
          <t>HÍDRICO</t>
        </is>
      </c>
      <c r="AI493" s="82" t="inlineStr">
        <is>
          <t>Descarga inadecuada de aguas residuales o sin cumplimiento de requisitos</t>
        </is>
      </c>
      <c r="AJ493" s="96" t="inlineStr">
        <is>
          <t>Loma del Barro</t>
        </is>
      </c>
      <c r="AK493" s="201" t="n"/>
      <c r="AL493" s="92" t="n">
        <v>46169</v>
      </c>
      <c r="AM493" s="92" t="n"/>
      <c r="AN493" s="101">
        <f>+AM494-AL494</f>
        <v/>
      </c>
      <c r="AO493" s="100" t="n"/>
      <c r="AP493" s="101" t="n"/>
      <c r="AQ493" s="101" t="n"/>
      <c r="AR493" s="227" t="n"/>
      <c r="AS493" s="119" t="n"/>
      <c r="AT493" s="124" t="inlineStr">
        <is>
          <t>Visitas técnicos</t>
        </is>
      </c>
      <c r="AU493" s="94" t="inlineStr">
        <is>
          <t>Juan Fernando Florez Lema</t>
        </is>
      </c>
      <c r="AV493" s="82" t="n"/>
      <c r="AW493" s="102">
        <f>IF(OR(AND(TODAY()-AL494&lt;10,AV494="PQRS"),AND(TODAY()-AO494&lt;90,AV494="Persuasivo")),1,IF(AND(10&lt;=TODAY()-AL494,TODAY()-AL494&lt;15,AV494="PQRS"),2,IF(OR(AND(15&lt;=TODAY()-AL494,AV494="PQRS"),AND(90&lt;=TODAY()-AO494,AV494="Persuasivo")),3,"")))</f>
        <v/>
      </c>
      <c r="AX493" s="96" t="inlineStr">
        <is>
          <t>Plan brechas 2022 exp 624- 2022</t>
        </is>
      </c>
      <c r="AY493" s="239">
        <f>IF(AU494=BA494,AY494,AY494&amp;" → "&amp;TEXT(AZ494,"dd/mm/aaaa")&amp;".- "&amp;AU494)</f>
        <v/>
      </c>
      <c r="AZ493" s="237">
        <f>IF(AU494=BA494,AZ494,NOW())</f>
        <v/>
      </c>
      <c r="BA493" s="242">
        <f>IF(AU494=BA494,BA494,AU494)</f>
        <v/>
      </c>
      <c r="BB493" s="245">
        <f>IF(AT494=BD494,BB494,BB494&amp;" → "&amp;TEXT(BC494,"dd/mm/aaaa")&amp;".- "&amp;AT494)</f>
        <v/>
      </c>
      <c r="BC493" s="247">
        <f>IF(AX494=BD494,BC494,NOW())</f>
        <v/>
      </c>
      <c r="BD493" s="246">
        <f>IF(AT494=BD494,BD494,AT494)</f>
        <v/>
      </c>
    </row>
    <row r="494">
      <c r="A494" s="82" t="inlineStr">
        <is>
          <t>0494-2026</t>
        </is>
      </c>
      <c r="B494" s="99" t="n">
        <v>35546</v>
      </c>
      <c r="C494" s="105" t="inlineStr">
        <is>
          <t>EPM</t>
        </is>
      </c>
      <c r="D494" s="82" t="n"/>
      <c r="E494" s="82" t="n"/>
      <c r="F494" s="82" t="n"/>
      <c r="G494" s="82" t="n"/>
      <c r="H494" s="82" t="n"/>
      <c r="I494" s="82" t="n"/>
      <c r="J494" s="82" t="n"/>
      <c r="K494" s="82" t="n"/>
      <c r="L494" s="82" t="n"/>
      <c r="M494" s="82" t="n"/>
      <c r="N494" s="76">
        <f>CONCATENATE(D495," ",E495," ",F495," ",G495," ",H495," ",I495, " ",J495, " ",K495," ",L495," ",M495)</f>
        <v/>
      </c>
      <c r="O494" s="82" t="n"/>
      <c r="P494" s="82" t="n"/>
      <c r="Q494" s="82" t="n"/>
      <c r="R494" s="325" t="inlineStr">
        <is>
          <t>Jeronimo Restrepo</t>
        </is>
      </c>
      <c r="S494" s="325" t="inlineStr">
        <is>
          <t>KR</t>
        </is>
      </c>
      <c r="T494" s="325" t="n">
        <v>40</v>
      </c>
      <c r="U494" s="326" t="inlineStr">
        <is>
          <t>B</t>
        </is>
      </c>
      <c r="V494" s="325" t="n"/>
      <c r="W494" s="327" t="n">
        <v>52</v>
      </c>
      <c r="X494" s="325" t="inlineStr">
        <is>
          <t>B</t>
        </is>
      </c>
      <c r="Y494" s="328" t="inlineStr">
        <is>
          <t>SUR</t>
        </is>
      </c>
      <c r="Z494" s="325" t="n">
        <v>17</v>
      </c>
      <c r="AA494" s="325" t="n"/>
      <c r="AB494" s="325" t="n"/>
      <c r="AC494" s="325" t="n">
        <v>134</v>
      </c>
      <c r="AD494" s="82" t="n"/>
      <c r="AE494" s="82" t="n"/>
      <c r="AF494" s="82" t="n"/>
      <c r="AG494" s="82" t="n"/>
      <c r="AH494" s="82" t="inlineStr">
        <is>
          <t>HÍDRICO</t>
        </is>
      </c>
      <c r="AI494" s="82" t="inlineStr">
        <is>
          <t>Descarga inadecuada de aguas residuales o sin cumplimiento de requisitos</t>
        </is>
      </c>
      <c r="AJ494" s="96" t="inlineStr">
        <is>
          <t>El Trianón</t>
        </is>
      </c>
      <c r="AK494" s="201" t="n"/>
      <c r="AL494" s="92" t="n">
        <v>46169</v>
      </c>
      <c r="AM494" s="92" t="n"/>
      <c r="AN494" s="101">
        <f>+AM495-AL495</f>
        <v/>
      </c>
      <c r="AO494" s="100" t="n"/>
      <c r="AP494" s="101" t="n"/>
      <c r="AQ494" s="101" t="n"/>
      <c r="AR494" s="227" t="n"/>
      <c r="AS494" s="119" t="n"/>
      <c r="AT494" s="124" t="inlineStr">
        <is>
          <t>Visitas patrulleros</t>
        </is>
      </c>
      <c r="AU494" s="94" t="inlineStr">
        <is>
          <t>Laura Bautista Barroso</t>
        </is>
      </c>
      <c r="AV494" s="94" t="n"/>
      <c r="AW494" s="102">
        <f>IF(OR(AND(TODAY()-AL495&lt;10,AV495="PQRS"),AND(TODAY()-AO495&lt;90,AV495="Persuasivo")),1,IF(AND(10&lt;=TODAY()-AL495,TODAY()-AL495&lt;15,AV495="PQRS"),2,IF(OR(AND(15&lt;=TODAY()-AL495,AV495="PQRS"),AND(90&lt;=TODAY()-AO495,AV495="Persuasivo")),3,"")))</f>
        <v/>
      </c>
      <c r="AX494" s="96" t="inlineStr">
        <is>
          <t>Plan brechas 2022 exp 638- 2022</t>
        </is>
      </c>
      <c r="AY494" s="239">
        <f>IF(AU495=BA495,AY495,AY495&amp;" → "&amp;TEXT(AZ495,"dd/mm/aaaa")&amp;".- "&amp;AU495)</f>
        <v/>
      </c>
      <c r="AZ494" s="237">
        <f>IF(AU495=BA495,AZ495,NOW())</f>
        <v/>
      </c>
      <c r="BA494" s="242">
        <f>IF(AU495=BA495,BA495,AU495)</f>
        <v/>
      </c>
      <c r="BB494" s="245">
        <f>IF(AT495=BD495,BB495,BB495&amp;" → "&amp;TEXT(BC495,"dd/mm/aaaa")&amp;".- "&amp;AT495)</f>
        <v/>
      </c>
      <c r="BC494" s="247">
        <f>IF(AX495=BD495,BC495,NOW())</f>
        <v/>
      </c>
      <c r="BD494" s="246">
        <f>IF(AT495=BD495,BD495,AT495)</f>
        <v/>
      </c>
    </row>
    <row r="495">
      <c r="A495" s="82" t="inlineStr">
        <is>
          <t>0495-2026</t>
        </is>
      </c>
      <c r="B495" s="99" t="n">
        <v>35547</v>
      </c>
      <c r="C495" s="105" t="inlineStr">
        <is>
          <t>EPM</t>
        </is>
      </c>
      <c r="D495" s="82" t="n"/>
      <c r="E495" s="82" t="n"/>
      <c r="F495" s="82" t="n"/>
      <c r="G495" s="82" t="n"/>
      <c r="H495" s="82" t="n"/>
      <c r="I495" s="82" t="n"/>
      <c r="J495" s="82" t="n"/>
      <c r="K495" s="82" t="n"/>
      <c r="L495" s="82" t="n"/>
      <c r="M495" s="82" t="n"/>
      <c r="N495" s="76">
        <f>CONCATENATE(D496," ",E496," ",F496," ",G496," ",H496," ",I496, " ",J496, " ",K496," ",L496," ",M496)</f>
        <v/>
      </c>
      <c r="O495" s="82" t="n"/>
      <c r="P495" s="82" t="n"/>
      <c r="Q495" s="82" t="n"/>
      <c r="R495" s="325" t="inlineStr">
        <is>
          <t>Luz mery Villada Narvaez</t>
        </is>
      </c>
      <c r="S495" s="325" t="inlineStr">
        <is>
          <t>KR</t>
        </is>
      </c>
      <c r="T495" s="325" t="n">
        <v>42</v>
      </c>
      <c r="U495" s="326" t="inlineStr">
        <is>
          <t>D</t>
        </is>
      </c>
      <c r="V495" s="325" t="n"/>
      <c r="W495" s="327" t="n">
        <v>45</v>
      </c>
      <c r="X495" s="325" t="inlineStr">
        <is>
          <t>B</t>
        </is>
      </c>
      <c r="Y495" s="328" t="inlineStr">
        <is>
          <t>SUR</t>
        </is>
      </c>
      <c r="Z495" s="325" t="n">
        <v>63</v>
      </c>
      <c r="AA495" s="325" t="n"/>
      <c r="AB495" s="325" t="n"/>
      <c r="AC495" s="325" t="n">
        <v>101</v>
      </c>
      <c r="AD495" s="82" t="n"/>
      <c r="AE495" s="82" t="n"/>
      <c r="AF495" s="82" t="n"/>
      <c r="AG495" s="82" t="n"/>
      <c r="AH495" s="82" t="inlineStr">
        <is>
          <t>HÍDRICO</t>
        </is>
      </c>
      <c r="AI495" s="82" t="inlineStr">
        <is>
          <t>Descarga inadecuada de aguas residuales o sin cumplimiento de requisitos</t>
        </is>
      </c>
      <c r="AJ495" s="96" t="inlineStr">
        <is>
          <t>La Paz</t>
        </is>
      </c>
      <c r="AK495" s="201" t="n"/>
      <c r="AL495" s="92" t="n">
        <v>46169</v>
      </c>
      <c r="AM495" s="92" t="n"/>
      <c r="AN495" s="101">
        <f>+AM496-AL496</f>
        <v/>
      </c>
      <c r="AO495" s="100" t="n"/>
      <c r="AP495" s="101" t="n"/>
      <c r="AQ495" s="101" t="n"/>
      <c r="AR495" s="227" t="n"/>
      <c r="AS495" s="119" t="n"/>
      <c r="AT495" s="124" t="inlineStr">
        <is>
          <t>Visitas patrulleros</t>
        </is>
      </c>
      <c r="AU495" s="94" t="inlineStr">
        <is>
          <t>Carlos Mario Gonzalez</t>
        </is>
      </c>
      <c r="AV495" s="82" t="n"/>
      <c r="AW495" s="102">
        <f>IF(OR(AND(TODAY()-AL496&lt;10,AV496="PQRS"),AND(TODAY()-AO496&lt;90,AV496="Persuasivo")),1,IF(AND(10&lt;=TODAY()-AL496,TODAY()-AL496&lt;15,AV496="PQRS"),2,IF(OR(AND(15&lt;=TODAY()-AL496,AV496="PQRS"),AND(90&lt;=TODAY()-AO496,AV496="Persuasivo")),3,"")))</f>
        <v/>
      </c>
      <c r="AX495" s="96" t="inlineStr">
        <is>
          <t>Plan brechas 2022 exp 634- 2022</t>
        </is>
      </c>
      <c r="AY495" s="239">
        <f>IF(AU496=BA496,AY496,AY496&amp;" → "&amp;TEXT(AZ496,"dd/mm/aaaa")&amp;".- "&amp;AU496)</f>
        <v/>
      </c>
      <c r="AZ495" s="237">
        <f>IF(AU496=BA496,AZ496,NOW())</f>
        <v/>
      </c>
      <c r="BA495" s="242">
        <f>IF(AU496=BA496,BA496,AU496)</f>
        <v/>
      </c>
      <c r="BB495" s="245">
        <f>IF(AT496=BD496,BB496,BB496&amp;" → "&amp;TEXT(BC496,"dd/mm/aaaa")&amp;".- "&amp;AT496)</f>
        <v/>
      </c>
      <c r="BC495" s="247">
        <f>IF(AX496=BD496,BC496,NOW())</f>
        <v/>
      </c>
      <c r="BD495" s="246">
        <f>IF(AT496=BD496,BD496,AT496)</f>
        <v/>
      </c>
    </row>
    <row r="496">
      <c r="A496" s="82" t="inlineStr">
        <is>
          <t>0496-2026</t>
        </is>
      </c>
      <c r="B496" s="99" t="n">
        <v>35548</v>
      </c>
      <c r="C496" s="105" t="inlineStr">
        <is>
          <t>EPM</t>
        </is>
      </c>
      <c r="D496" s="82" t="n"/>
      <c r="E496" s="82" t="n"/>
      <c r="F496" s="82" t="n"/>
      <c r="G496" s="82" t="n"/>
      <c r="H496" s="82" t="n"/>
      <c r="I496" s="82" t="n"/>
      <c r="J496" s="82" t="n"/>
      <c r="K496" s="82" t="n"/>
      <c r="L496" s="82" t="n"/>
      <c r="M496" s="82" t="n"/>
      <c r="N496" s="76">
        <f>CONCATENATE(D497," ",E497," ",F497," ",G497," ",H497," ",I497, " ",J497, " ",K497," ",L497," ",M497)</f>
        <v/>
      </c>
      <c r="O496" s="82" t="n"/>
      <c r="P496" s="82" t="n"/>
      <c r="Q496" s="82" t="n"/>
      <c r="R496" s="325" t="inlineStr">
        <is>
          <t>Felipe alexander Sosa vargas / Deifan Maria Vargas</t>
        </is>
      </c>
      <c r="S496" s="325" t="inlineStr">
        <is>
          <t>KR</t>
        </is>
      </c>
      <c r="T496" s="325" t="n">
        <v>32</v>
      </c>
      <c r="U496" s="326" t="n"/>
      <c r="V496" s="325" t="n"/>
      <c r="W496" s="327" t="n">
        <v>40</v>
      </c>
      <c r="X496" s="325" t="n"/>
      <c r="Y496" s="48" t="n"/>
      <c r="Z496" s="325" t="n">
        <v>101</v>
      </c>
      <c r="AA496" s="325" t="n"/>
      <c r="AB496" s="325" t="n"/>
      <c r="AC496" s="325" t="n"/>
      <c r="AD496" s="329" t="inlineStr">
        <is>
          <t xml:space="preserve">KR 32   40  SUR 101  </t>
        </is>
      </c>
      <c r="AE496" s="325" t="n"/>
      <c r="AF496" s="325" t="n">
        <v>3334810</v>
      </c>
      <c r="AG496" s="82" t="n"/>
      <c r="AH496" s="82" t="inlineStr">
        <is>
          <t>HÍDRICO</t>
        </is>
      </c>
      <c r="AI496" s="82" t="inlineStr">
        <is>
          <t>Descarga inadecuada de aguas residuales o sin cumplimiento de requisitos</t>
        </is>
      </c>
      <c r="AJ496" s="325" t="inlineStr">
        <is>
          <t>San José</t>
        </is>
      </c>
      <c r="AK496" s="201" t="n"/>
      <c r="AL496" s="92" t="n">
        <v>46169</v>
      </c>
      <c r="AM496" s="92" t="n"/>
      <c r="AN496" s="101">
        <f>+AM497-AL497</f>
        <v/>
      </c>
      <c r="AO496" s="92" t="n"/>
      <c r="AP496" s="101" t="n"/>
      <c r="AQ496" s="101" t="n"/>
      <c r="AR496" s="227" t="n"/>
      <c r="AS496" s="119" t="n"/>
      <c r="AT496" s="124" t="inlineStr">
        <is>
          <t>Visitas patrulleros</t>
        </is>
      </c>
      <c r="AU496" s="101" t="inlineStr">
        <is>
          <t>Yudi Betancur Rios</t>
        </is>
      </c>
      <c r="AV496" s="82" t="n"/>
      <c r="AW496" s="102">
        <f>IF(OR(AND(TODAY()-AL497&lt;10,AV497="PQRS"),AND(TODAY()-AO497&lt;90,AV497="Persuasivo")),1,IF(AND(10&lt;=TODAY()-AL497,TODAY()-AL497&lt;15,AV497="PQRS"),2,IF(OR(AND(15&lt;=TODAY()-AL497,AV497="PQRS"),AND(90&lt;=TODAY()-AO497,AV497="Persuasivo")),3,"")))</f>
        <v/>
      </c>
      <c r="AX496" s="96" t="inlineStr">
        <is>
          <t>Plan brechas 2022 exp 632- 2022</t>
        </is>
      </c>
      <c r="AY496" s="239">
        <f>IF(AU497=BA497,AY497,AY497&amp;" → "&amp;TEXT(AZ497,"dd/mm/aaaa")&amp;".- "&amp;AU497)</f>
        <v/>
      </c>
      <c r="AZ496" s="237">
        <f>IF(AU497=BA497,AZ497,NOW())</f>
        <v/>
      </c>
      <c r="BA496" s="242">
        <f>IF(AU497=BA497,BA497,AU497)</f>
        <v/>
      </c>
      <c r="BB496" s="245">
        <f>IF(AT497=BD497,BB497,BB497&amp;" → "&amp;TEXT(BC497,"dd/mm/aaaa")&amp;".- "&amp;AT497)</f>
        <v/>
      </c>
      <c r="BC496" s="247">
        <f>IF(AX497=BD497,BC497,NOW())</f>
        <v/>
      </c>
      <c r="BD496" s="246">
        <f>IF(AT497=BD497,BD497,AT497)</f>
        <v/>
      </c>
    </row>
    <row r="497">
      <c r="A497" s="82" t="inlineStr">
        <is>
          <t>0497-2026</t>
        </is>
      </c>
      <c r="B497" s="99" t="n">
        <v>35549</v>
      </c>
      <c r="C497" s="105" t="inlineStr">
        <is>
          <t>EPM</t>
        </is>
      </c>
      <c r="D497" s="82" t="n"/>
      <c r="E497" s="82" t="n"/>
      <c r="F497" s="82" t="n"/>
      <c r="G497" s="82" t="n"/>
      <c r="H497" s="82" t="n"/>
      <c r="I497" s="82" t="n"/>
      <c r="J497" s="82" t="n"/>
      <c r="K497" s="82" t="n"/>
      <c r="L497" s="82" t="n"/>
      <c r="M497" s="82" t="n"/>
      <c r="N497" s="76">
        <f>CONCATENATE(D498," ",E498," ",F498," ",G498," ",H498," ",I498, " ",J498, " ",K498," ",L498," ",M498)</f>
        <v/>
      </c>
      <c r="O497" s="82" t="n"/>
      <c r="P497" s="82" t="n"/>
      <c r="Q497" s="82" t="n"/>
      <c r="R497" s="82" t="inlineStr">
        <is>
          <t xml:space="preserve">Roberto Nelson Londoño Mejia </t>
        </is>
      </c>
      <c r="S497" s="325" t="inlineStr">
        <is>
          <t>KR</t>
        </is>
      </c>
      <c r="T497" s="325" t="n">
        <v>42</v>
      </c>
      <c r="U497" s="326" t="inlineStr">
        <is>
          <t>D</t>
        </is>
      </c>
      <c r="V497" s="325" t="n"/>
      <c r="W497" s="327" t="n">
        <v>45</v>
      </c>
      <c r="X497" s="325" t="inlineStr">
        <is>
          <t>B</t>
        </is>
      </c>
      <c r="Y497" s="328" t="inlineStr">
        <is>
          <t>SUR</t>
        </is>
      </c>
      <c r="Z497" s="325" t="n">
        <v>77</v>
      </c>
      <c r="AA497" s="325" t="n"/>
      <c r="AB497" s="127" t="n"/>
      <c r="AC497" s="76" t="n"/>
      <c r="AD497" s="82" t="n"/>
      <c r="AE497" s="82" t="n"/>
      <c r="AF497" s="82" t="n">
        <v>3104433267</v>
      </c>
      <c r="AG497" s="82" t="n"/>
      <c r="AH497" s="82" t="inlineStr">
        <is>
          <t>HÍDRICO</t>
        </is>
      </c>
      <c r="AI497" s="82" t="inlineStr">
        <is>
          <t>Descarga inadecuada de aguas residuales o sin cumplimiento de requisitos</t>
        </is>
      </c>
      <c r="AJ497" s="325" t="inlineStr">
        <is>
          <t>La Paz</t>
        </is>
      </c>
      <c r="AK497" s="201" t="n"/>
      <c r="AL497" s="92" t="n">
        <v>46169</v>
      </c>
      <c r="AM497" s="92" t="n"/>
      <c r="AN497" s="101">
        <f>+AM498-AL498</f>
        <v/>
      </c>
      <c r="AO497" s="92" t="n"/>
      <c r="AP497" s="101" t="n"/>
      <c r="AQ497" s="101" t="n"/>
      <c r="AR497" s="227" t="n"/>
      <c r="AS497" s="119" t="n"/>
      <c r="AT497" s="124" t="inlineStr">
        <is>
          <t>Visitas patrulleros</t>
        </is>
      </c>
      <c r="AU497" s="101" t="inlineStr">
        <is>
          <t>Laura Bautista Barroso</t>
        </is>
      </c>
      <c r="AV497" s="82" t="n"/>
      <c r="AW497" s="102">
        <f>IF(OR(AND(TODAY()-AL498&lt;10,AV498="PQRS"),AND(TODAY()-AO498&lt;90,AV498="Persuasivo")),1,IF(AND(10&lt;=TODAY()-AL498,TODAY()-AL498&lt;15,AV498="PQRS"),2,IF(OR(AND(15&lt;=TODAY()-AL498,AV498="PQRS"),AND(90&lt;=TODAY()-AO498,AV498="Persuasivo")),3,"")))</f>
        <v/>
      </c>
      <c r="AX497" s="96" t="inlineStr">
        <is>
          <t>plan brechas</t>
        </is>
      </c>
      <c r="AY497" s="239">
        <f>IF(AU498=BA498,AY498,AY498&amp;" → "&amp;TEXT(AZ498,"dd/mm/aaaa")&amp;".- "&amp;AU498)</f>
        <v/>
      </c>
      <c r="AZ497" s="237">
        <f>IF(AU498=BA498,AZ498,NOW())</f>
        <v/>
      </c>
      <c r="BA497" s="242">
        <f>IF(AU498=BA498,BA498,AU498)</f>
        <v/>
      </c>
      <c r="BB497" s="245">
        <f>IF(AT498=BD498,BB498,BB498&amp;" → "&amp;TEXT(BC498,"dd/mm/aaaa")&amp;".- "&amp;AT498)</f>
        <v/>
      </c>
      <c r="BC497" s="247">
        <f>IF(AX498=BD498,BC498,NOW())</f>
        <v/>
      </c>
      <c r="BD497" s="246">
        <f>IF(AT498=BD498,BD498,AT498)</f>
        <v/>
      </c>
    </row>
    <row r="498">
      <c r="A498" s="82" t="inlineStr">
        <is>
          <t>0498-2026</t>
        </is>
      </c>
      <c r="B498" s="99" t="n">
        <v>35550</v>
      </c>
      <c r="C498" s="105" t="inlineStr">
        <is>
          <t>EPM</t>
        </is>
      </c>
      <c r="D498" s="82" t="n"/>
      <c r="E498" s="82" t="n"/>
      <c r="F498" s="82" t="n"/>
      <c r="G498" s="82" t="n"/>
      <c r="H498" s="82" t="n"/>
      <c r="I498" s="82" t="n"/>
      <c r="J498" s="82" t="n"/>
      <c r="K498" s="82" t="n"/>
      <c r="L498" s="82" t="n"/>
      <c r="M498" s="82" t="n"/>
      <c r="N498" s="76">
        <f>CONCATENATE(D499," ",E499," ",F499," ",G499," ",H499," ",I499, " ",J499, " ",K499," ",L499," ",M499)</f>
        <v/>
      </c>
      <c r="O498" s="82" t="n"/>
      <c r="P498" s="82" t="n"/>
      <c r="Q498" s="82" t="n"/>
      <c r="R498" s="325" t="inlineStr">
        <is>
          <t>William Montoya Montoya</t>
        </is>
      </c>
      <c r="S498" s="325" t="inlineStr">
        <is>
          <t>KR</t>
        </is>
      </c>
      <c r="T498" s="325" t="n">
        <v>42</v>
      </c>
      <c r="U498" s="326" t="inlineStr">
        <is>
          <t>D</t>
        </is>
      </c>
      <c r="V498" s="325" t="n"/>
      <c r="W498" s="327" t="n">
        <v>45</v>
      </c>
      <c r="X498" s="325" t="inlineStr">
        <is>
          <t>B</t>
        </is>
      </c>
      <c r="Y498" s="328" t="inlineStr">
        <is>
          <t>SUR</t>
        </is>
      </c>
      <c r="Z498" s="325" t="n">
        <v>77</v>
      </c>
      <c r="AA498" s="325" t="n"/>
      <c r="AB498" s="325" t="n"/>
      <c r="AC498" s="325" t="n"/>
      <c r="AD498" s="82" t="n"/>
      <c r="AE498" s="82" t="n"/>
      <c r="AF498" s="82" t="n"/>
      <c r="AG498" s="82" t="n"/>
      <c r="AH498" s="82" t="inlineStr">
        <is>
          <t>HÍDRICO</t>
        </is>
      </c>
      <c r="AI498" s="82" t="inlineStr">
        <is>
          <t>Descarga inadecuada de aguas residuales o sin cumplimiento de requisitos</t>
        </is>
      </c>
      <c r="AJ498" s="96" t="inlineStr">
        <is>
          <t>La Paz</t>
        </is>
      </c>
      <c r="AK498" s="201" t="n"/>
      <c r="AL498" s="92" t="n">
        <v>46169</v>
      </c>
      <c r="AM498" s="92" t="n"/>
      <c r="AN498" s="101">
        <f>+AM499-AL499</f>
        <v/>
      </c>
      <c r="AO498" s="92" t="n"/>
      <c r="AP498" s="101" t="n"/>
      <c r="AQ498" s="101" t="n"/>
      <c r="AR498" s="227" t="n"/>
      <c r="AS498" s="119" t="n"/>
      <c r="AT498" s="124" t="inlineStr">
        <is>
          <t>Visitas patrulleros</t>
        </is>
      </c>
      <c r="AU498" s="101" t="inlineStr">
        <is>
          <t>Laura Bautista Barroso</t>
        </is>
      </c>
      <c r="AV498" s="82" t="n"/>
      <c r="AW498" s="102">
        <f>IF(OR(AND(TODAY()-AL499&lt;10,AV499="PQRS"),AND(TODAY()-AO499&lt;90,AV499="Persuasivo")),1,IF(AND(10&lt;=TODAY()-AL499,TODAY()-AL499&lt;15,AV499="PQRS"),2,IF(OR(AND(15&lt;=TODAY()-AL499,AV499="PQRS"),AND(90&lt;=TODAY()-AO499,AV499="Persuasivo")),3,"")))</f>
        <v/>
      </c>
      <c r="AX498" s="96" t="inlineStr">
        <is>
          <t>Plan brechas 2022 exp 636- 2022</t>
        </is>
      </c>
      <c r="AY498" s="239">
        <f>IF(AU499=BA499,AY499,AY499&amp;" → "&amp;TEXT(AZ499,"dd/mm/aaaa")&amp;".- "&amp;AU499)</f>
        <v/>
      </c>
      <c r="AZ498" s="237">
        <f>IF(AU499=BA499,AZ499,NOW())</f>
        <v/>
      </c>
      <c r="BA498" s="242">
        <f>IF(AU499=BA499,BA499,AU499)</f>
        <v/>
      </c>
      <c r="BB498" s="245">
        <f>IF(AT499=BD499,BB499,BB499&amp;" → "&amp;TEXT(BC499,"dd/mm/aaaa")&amp;".- "&amp;AT499)</f>
        <v/>
      </c>
      <c r="BC498" s="247">
        <f>IF(AX499=BD499,BC499,NOW())</f>
        <v/>
      </c>
      <c r="BD498" s="246">
        <f>IF(AT499=BD499,BD499,AT499)</f>
        <v/>
      </c>
    </row>
    <row r="499">
      <c r="A499" s="82" t="inlineStr">
        <is>
          <t>0499-2026</t>
        </is>
      </c>
      <c r="B499" s="99" t="n">
        <v>35551</v>
      </c>
      <c r="C499" s="105" t="inlineStr">
        <is>
          <t>EPM</t>
        </is>
      </c>
      <c r="D499" s="82" t="n"/>
      <c r="E499" s="82" t="n"/>
      <c r="F499" s="82" t="n"/>
      <c r="G499" s="82" t="n"/>
      <c r="H499" s="82" t="n"/>
      <c r="I499" s="82" t="n"/>
      <c r="J499" s="82" t="n"/>
      <c r="K499" s="82" t="n"/>
      <c r="L499" s="82" t="n"/>
      <c r="M499" s="82" t="n"/>
      <c r="N499" s="76">
        <f>CONCATENATE(D500," ",E500," ",F500," ",G500," ",H500," ",I500, " ",J500, " ",K500," ",L500," ",M500)</f>
        <v/>
      </c>
      <c r="O499" s="82" t="n"/>
      <c r="P499" s="82" t="n"/>
      <c r="Q499" s="82" t="n"/>
      <c r="R499" s="330" t="inlineStr">
        <is>
          <t>Jose William Villada Narvaez</t>
        </is>
      </c>
      <c r="S499" s="330" t="inlineStr">
        <is>
          <t>KR</t>
        </is>
      </c>
      <c r="T499" s="330" t="n">
        <v>42</v>
      </c>
      <c r="U499" s="331" t="inlineStr">
        <is>
          <t>D</t>
        </is>
      </c>
      <c r="V499" s="330" t="n"/>
      <c r="W499" s="332" t="n">
        <v>45</v>
      </c>
      <c r="X499" s="330" t="inlineStr">
        <is>
          <t>B</t>
        </is>
      </c>
      <c r="Y499" s="333" t="inlineStr">
        <is>
          <t>SUR</t>
        </is>
      </c>
      <c r="Z499" s="330" t="n">
        <v>65</v>
      </c>
      <c r="AA499" s="330" t="n"/>
      <c r="AB499" s="330" t="n"/>
      <c r="AC499" s="330" t="n"/>
      <c r="AD499" s="330" t="inlineStr">
        <is>
          <t xml:space="preserve">KR 42 D  45 B SUR 65  </t>
        </is>
      </c>
      <c r="AE499" s="330" t="n"/>
      <c r="AF499" s="330" t="n">
        <v>43329172</v>
      </c>
      <c r="AG499" s="82" t="n"/>
      <c r="AH499" s="82" t="inlineStr">
        <is>
          <t>HÍDRICO</t>
        </is>
      </c>
      <c r="AI499" s="82" t="inlineStr">
        <is>
          <t>Descarga inadecuada de aguas residuales o sin cumplimiento de requisitos</t>
        </is>
      </c>
      <c r="AJ499" s="96" t="inlineStr">
        <is>
          <t>La Paz</t>
        </is>
      </c>
      <c r="AK499" s="201" t="n"/>
      <c r="AL499" s="92" t="n">
        <v>46169</v>
      </c>
      <c r="AM499" s="92" t="n"/>
      <c r="AN499" s="101">
        <f>+AM500-AL500</f>
        <v/>
      </c>
      <c r="AO499" s="92" t="n"/>
      <c r="AP499" s="101" t="n"/>
      <c r="AQ499" s="101" t="n"/>
      <c r="AR499" s="227" t="n"/>
      <c r="AS499" s="119" t="n"/>
      <c r="AT499" s="124" t="inlineStr">
        <is>
          <t>Visitas patrulleros</t>
        </is>
      </c>
      <c r="AU499" s="101" t="inlineStr">
        <is>
          <t>Carlos Mario Gonzalez</t>
        </is>
      </c>
      <c r="AV499" s="82" t="n"/>
      <c r="AW499" s="102">
        <f>IF(OR(AND(TODAY()-AL500&lt;10,AV500="PQRS"),AND(TODAY()-AO500&lt;90,AV500="Persuasivo")),1,IF(AND(10&lt;=TODAY()-AL500,TODAY()-AL500&lt;15,AV500="PQRS"),2,IF(OR(AND(15&lt;=TODAY()-AL500,AV500="PQRS"),AND(90&lt;=TODAY()-AO500,AV500="Persuasivo")),3,"")))</f>
        <v/>
      </c>
      <c r="AX499" s="96" t="inlineStr">
        <is>
          <t>Plan brechas 2022 exp 499- 2022</t>
        </is>
      </c>
      <c r="AY499" s="239">
        <f>IF(AU500=BA500,AY500,AY500&amp;" → "&amp;TEXT(AZ500,"dd/mm/aaaa")&amp;".- "&amp;AU500)</f>
        <v/>
      </c>
      <c r="AZ499" s="237">
        <f>IF(AU500=BA500,AZ500,NOW())</f>
        <v/>
      </c>
      <c r="BA499" s="242">
        <f>IF(AU500=BA500,BA500,AU500)</f>
        <v/>
      </c>
      <c r="BB499" s="245">
        <f>IF(AT500=BD500,BB500,BB500&amp;" → "&amp;TEXT(BC500,"dd/mm/aaaa")&amp;".- "&amp;AT500)</f>
        <v/>
      </c>
      <c r="BC499" s="247">
        <f>IF(AX500=BD500,BC500,NOW())</f>
        <v/>
      </c>
      <c r="BD499" s="246">
        <f>IF(AT500=BD500,BD500,AT500)</f>
        <v/>
      </c>
    </row>
    <row r="500">
      <c r="A500" s="82" t="inlineStr">
        <is>
          <t>0500-2026</t>
        </is>
      </c>
      <c r="B500" s="99" t="n">
        <v>35552</v>
      </c>
      <c r="C500" s="105" t="inlineStr">
        <is>
          <t>EPM</t>
        </is>
      </c>
      <c r="D500" s="82" t="n"/>
      <c r="E500" s="82" t="n"/>
      <c r="F500" s="82" t="n"/>
      <c r="G500" s="82" t="n"/>
      <c r="H500" s="82" t="n"/>
      <c r="I500" s="82" t="n"/>
      <c r="J500" s="82" t="n"/>
      <c r="K500" s="82" t="n"/>
      <c r="L500" s="82" t="n"/>
      <c r="M500" s="82" t="n"/>
      <c r="N500" s="76">
        <f>CONCATENATE(D501," ",E501," ",F501," ",G501," ",H501," ",I501, " ",J501, " ",K501," ",L501," ",M501)</f>
        <v/>
      </c>
      <c r="O500" s="82" t="n"/>
      <c r="P500" s="82" t="n"/>
      <c r="Q500" s="82" t="n"/>
      <c r="R500" s="82" t="inlineStr">
        <is>
          <t xml:space="preserve">Vidal German de Jesus Perez </t>
        </is>
      </c>
      <c r="S500" s="82" t="inlineStr">
        <is>
          <t>CL</t>
        </is>
      </c>
      <c r="T500" s="82" t="n">
        <v>23</v>
      </c>
      <c r="U500" s="82" t="n"/>
      <c r="V500" s="82" t="inlineStr">
        <is>
          <t>SUR</t>
        </is>
      </c>
      <c r="W500" s="96" t="n">
        <v>28</v>
      </c>
      <c r="X500" s="82" t="n"/>
      <c r="Y500" s="82" t="n"/>
      <c r="Z500" s="82" t="n">
        <v>71</v>
      </c>
      <c r="AA500" s="127" t="n"/>
      <c r="AB500" s="127" t="n"/>
      <c r="AC500" s="76" t="n"/>
      <c r="AD500" s="82" t="n"/>
      <c r="AE500" s="82" t="n"/>
      <c r="AF500" s="82" t="n">
        <v>5115473</v>
      </c>
      <c r="AG500" s="82" t="n"/>
      <c r="AH500" s="82" t="inlineStr">
        <is>
          <t>HÍDRICO</t>
        </is>
      </c>
      <c r="AI500" s="82" t="inlineStr">
        <is>
          <t>Descarga inadecuada de aguas residuales o sin cumplimiento de requisitos</t>
        </is>
      </c>
      <c r="AJ500" s="96" t="inlineStr">
        <is>
          <t>Zuñiga</t>
        </is>
      </c>
      <c r="AK500" s="201" t="n"/>
      <c r="AL500" s="92" t="n">
        <v>46169</v>
      </c>
      <c r="AM500" s="92" t="n"/>
      <c r="AN500" s="101">
        <f>+AM501-AL501</f>
        <v/>
      </c>
      <c r="AO500" s="100" t="n"/>
      <c r="AP500" s="82" t="n"/>
      <c r="AQ500" s="94" t="n"/>
      <c r="AR500" s="227" t="n"/>
      <c r="AS500" s="119" t="n"/>
      <c r="AT500" s="124" t="inlineStr">
        <is>
          <t>Visitas técnicos</t>
        </is>
      </c>
      <c r="AU500" s="101" t="inlineStr">
        <is>
          <t>Juan Fernando Florez Lema</t>
        </is>
      </c>
      <c r="AV500" s="82" t="n"/>
      <c r="AW500" s="102">
        <f>IF(OR(AND(TODAY()-AL501&lt;10,AV501="PQRS"),AND(TODAY()-AO501&lt;90,AV501="Persuasivo")),1,IF(AND(10&lt;=TODAY()-AL501,TODAY()-AL501&lt;15,AV501="PQRS"),2,IF(OR(AND(15&lt;=TODAY()-AL501,AV501="PQRS"),AND(90&lt;=TODAY()-AO501,AV501="Persuasivo")),3,"")))</f>
        <v/>
      </c>
      <c r="AX500" s="96" t="inlineStr">
        <is>
          <t xml:space="preserve">plan brechas </t>
        </is>
      </c>
      <c r="AY500" s="239">
        <f>IF(AU501=BA501,AY501,AY501&amp;" → "&amp;TEXT(AZ501,"dd/mm/aaaa")&amp;".- "&amp;AU501)</f>
        <v/>
      </c>
      <c r="AZ500" s="237">
        <f>IF(AU501=BA501,AZ501,NOW())</f>
        <v/>
      </c>
      <c r="BA500" s="242">
        <f>IF(AU501=BA501,BA501,AU501)</f>
        <v/>
      </c>
      <c r="BB500" s="245">
        <f>IF(AT501=BD501,BB501,BB501&amp;" → "&amp;TEXT(BC501,"dd/mm/aaaa")&amp;".- "&amp;AT501)</f>
        <v/>
      </c>
      <c r="BC500" s="247">
        <f>IF(AX501=BD501,BC501,NOW())</f>
        <v/>
      </c>
      <c r="BD500" s="246">
        <f>IF(AT501=BD501,BD501,AT501)</f>
        <v/>
      </c>
    </row>
    <row r="501" ht="14.25" customHeight="1">
      <c r="A501" s="82" t="inlineStr">
        <is>
          <t>0501-2026</t>
        </is>
      </c>
      <c r="B501" s="99" t="n">
        <v>35553</v>
      </c>
      <c r="C501" s="105" t="inlineStr">
        <is>
          <t>EPM</t>
        </is>
      </c>
      <c r="D501" s="82" t="n"/>
      <c r="E501" s="82" t="n"/>
      <c r="F501" s="82" t="n"/>
      <c r="G501" s="82" t="n"/>
      <c r="H501" s="82" t="n"/>
      <c r="I501" s="82" t="n"/>
      <c r="J501" s="82" t="n"/>
      <c r="K501" s="82" t="n"/>
      <c r="L501" s="82" t="n"/>
      <c r="M501" s="82" t="n"/>
      <c r="N501" s="76">
        <f>CONCATENATE(D502," ",E502," ",F502," ",G502," ",H502," ",I502, " ",J502, " ",K502," ",L502," ",M502)</f>
        <v/>
      </c>
      <c r="O501" s="82" t="n"/>
      <c r="P501" s="82" t="n"/>
      <c r="Q501" s="82" t="n"/>
      <c r="R501" s="325" t="inlineStr">
        <is>
          <t>Didier de Jesús Pérez Giraldo</t>
        </is>
      </c>
      <c r="S501" s="325" t="inlineStr">
        <is>
          <t>CL</t>
        </is>
      </c>
      <c r="T501" s="325" t="n">
        <v>40</v>
      </c>
      <c r="U501" s="326" t="inlineStr">
        <is>
          <t>D</t>
        </is>
      </c>
      <c r="V501" s="326" t="inlineStr">
        <is>
          <t>SUR</t>
        </is>
      </c>
      <c r="W501" s="327" t="n">
        <v>25</v>
      </c>
      <c r="X501" s="325" t="inlineStr">
        <is>
          <t>B</t>
        </is>
      </c>
      <c r="Y501" s="328" t="n"/>
      <c r="Z501" s="325" t="n">
        <v>112</v>
      </c>
      <c r="AA501" s="325" t="n">
        <v>112</v>
      </c>
      <c r="AB501" s="325" t="n"/>
      <c r="AC501" s="325" t="n"/>
      <c r="AD501" s="329" t="inlineStr">
        <is>
          <t xml:space="preserve">CL 40 D SUR 25 B  112  </t>
        </is>
      </c>
      <c r="AE501" s="325" t="n"/>
      <c r="AF501" s="325" t="n">
        <v>3327733</v>
      </c>
      <c r="AG501" s="82" t="n"/>
      <c r="AH501" s="82" t="inlineStr">
        <is>
          <t>HÍDRICO</t>
        </is>
      </c>
      <c r="AI501" s="82" t="inlineStr">
        <is>
          <t>Descarga inadecuada de aguas residuales o sin cumplimiento de requisitos</t>
        </is>
      </c>
      <c r="AJ501" s="330" t="inlineStr">
        <is>
          <t>San Rafael</t>
        </is>
      </c>
      <c r="AK501" s="201" t="n"/>
      <c r="AL501" s="92" t="n">
        <v>46169</v>
      </c>
      <c r="AM501" s="92" t="n"/>
      <c r="AN501" s="101">
        <f>+AM502-AL502</f>
        <v/>
      </c>
      <c r="AO501" s="92" t="n"/>
      <c r="AP501" s="101" t="n"/>
      <c r="AQ501" s="101" t="n"/>
      <c r="AR501" s="227" t="n"/>
      <c r="AS501" s="119" t="n"/>
      <c r="AT501" s="124" t="inlineStr">
        <is>
          <t>Visitas patrulleros</t>
        </is>
      </c>
      <c r="AU501" s="94" t="inlineStr">
        <is>
          <t>Olver Puerta Garcia</t>
        </is>
      </c>
      <c r="AV501" s="82" t="n"/>
      <c r="AW501" s="102">
        <f>IF(OR(AND(TODAY()-AL502&lt;10,AV502="PQRS"),AND(TODAY()-AO502&lt;90,AV502="Persuasivo")),1,IF(AND(10&lt;=TODAY()-AL502,TODAY()-AL502&lt;15,AV502="PQRS"),2,IF(OR(AND(15&lt;=TODAY()-AL502,AV502="PQRS"),AND(90&lt;=TODAY()-AO502,AV502="Persuasivo")),3,"")))</f>
        <v/>
      </c>
      <c r="AX501" s="96" t="inlineStr">
        <is>
          <t>Plan brechas 2022 exp 652- 2022</t>
        </is>
      </c>
      <c r="AY501" s="239">
        <f>IF(AU502=BA502,AY502,AY502&amp;" → "&amp;TEXT(AZ502,"dd/mm/aaaa")&amp;".- "&amp;AU502)</f>
        <v/>
      </c>
      <c r="AZ501" s="237">
        <f>IF(AU502=BA502,AZ502,NOW())</f>
        <v/>
      </c>
      <c r="BA501" s="242">
        <f>IF(AU502=BA502,BA502,AU502)</f>
        <v/>
      </c>
      <c r="BB501" s="245">
        <f>IF(AT502=BD502,BB502,BB502&amp;" → "&amp;TEXT(BC502,"dd/mm/aaaa")&amp;".- "&amp;AT502)</f>
        <v/>
      </c>
      <c r="BC501" s="247">
        <f>IF(AX502=BD502,BC502,NOW())</f>
        <v/>
      </c>
      <c r="BD501" s="246">
        <f>IF(AT502=BD502,BD502,AT502)</f>
        <v/>
      </c>
    </row>
    <row r="502">
      <c r="A502" s="82" t="inlineStr">
        <is>
          <t>0502-2026</t>
        </is>
      </c>
      <c r="B502" s="99" t="n">
        <v>35554</v>
      </c>
      <c r="C502" s="105" t="inlineStr">
        <is>
          <t>EPM</t>
        </is>
      </c>
      <c r="D502" s="82" t="n"/>
      <c r="E502" s="82" t="n"/>
      <c r="F502" s="82" t="n"/>
      <c r="G502" s="82" t="n"/>
      <c r="H502" s="82" t="n"/>
      <c r="I502" s="82" t="n"/>
      <c r="J502" s="82" t="n"/>
      <c r="K502" s="82" t="n"/>
      <c r="L502" s="82" t="n"/>
      <c r="M502" s="82" t="n"/>
      <c r="N502" s="76">
        <f>CONCATENATE(D503," ",E503," ",F503," ",G503," ",H503," ",I503, " ",J503, " ",K503," ",L503," ",M503)</f>
        <v/>
      </c>
      <c r="O502" s="82" t="n"/>
      <c r="P502" s="82" t="n"/>
      <c r="Q502" s="82" t="n"/>
      <c r="R502" s="82" t="inlineStr">
        <is>
          <t>Jose Gustavo arcila carmona</t>
        </is>
      </c>
      <c r="S502" s="82" t="inlineStr">
        <is>
          <t>KR</t>
        </is>
      </c>
      <c r="T502" s="82" t="n">
        <v>46</v>
      </c>
      <c r="U502" s="99" t="n"/>
      <c r="V502" s="99" t="n"/>
      <c r="W502" s="96" t="n">
        <v>39</v>
      </c>
      <c r="X502" s="82" t="n"/>
      <c r="Y502" s="105" t="inlineStr">
        <is>
          <t>SUR</t>
        </is>
      </c>
      <c r="Z502" s="82" t="n">
        <v>43</v>
      </c>
      <c r="AA502" s="82" t="n"/>
      <c r="AB502" s="82" t="n"/>
      <c r="AC502" s="76" t="n"/>
      <c r="AD502" s="82" t="n"/>
      <c r="AE502" s="82" t="n"/>
      <c r="AF502" s="82" t="n">
        <v>3104040683</v>
      </c>
      <c r="AG502" s="82" t="n"/>
      <c r="AH502" s="82" t="inlineStr">
        <is>
          <t>HÍDRICO</t>
        </is>
      </c>
      <c r="AI502" s="82" t="inlineStr">
        <is>
          <t>Descarga inadecuada de aguas residuales o sin cumplimiento de requisitos</t>
        </is>
      </c>
      <c r="AJ502" s="82" t="inlineStr">
        <is>
          <t>Alcalá</t>
        </is>
      </c>
      <c r="AK502" s="201" t="n"/>
      <c r="AL502" s="92" t="n">
        <v>46169</v>
      </c>
      <c r="AM502" s="92" t="n"/>
      <c r="AN502" s="101">
        <f>+AM503-AL503</f>
        <v/>
      </c>
      <c r="AO502" s="92" t="n"/>
      <c r="AP502" s="101" t="n"/>
      <c r="AQ502" s="101" t="n"/>
      <c r="AR502" s="227" t="n"/>
      <c r="AS502" s="119" t="n"/>
      <c r="AT502" s="124" t="inlineStr">
        <is>
          <t>Visitas técnicos</t>
        </is>
      </c>
      <c r="AU502" s="101" t="inlineStr">
        <is>
          <t>Juan Fernando Florez Lema</t>
        </is>
      </c>
      <c r="AV502" s="82" t="n"/>
      <c r="AW502" s="102">
        <f>IF(OR(AND(TODAY()-AL503&lt;10,AV503="PQRS"),AND(TODAY()-AO503&lt;90,AV503="Persuasivo")),1,IF(AND(10&lt;=TODAY()-AL503,TODAY()-AL503&lt;15,AV503="PQRS"),2,IF(OR(AND(15&lt;=TODAY()-AL503,AV503="PQRS"),AND(90&lt;=TODAY()-AO503,AV503="Persuasivo")),3,"")))</f>
        <v/>
      </c>
      <c r="AX502" s="96" t="inlineStr">
        <is>
          <t>Plan brechas 2022 exp 640- 2022</t>
        </is>
      </c>
      <c r="AY502" s="239">
        <f>IF(AU503=BA503,AY503,AY503&amp;" → "&amp;TEXT(AZ503,"dd/mm/aaaa")&amp;".- "&amp;AU503)</f>
        <v/>
      </c>
      <c r="AZ502" s="237">
        <f>IF(AU503=BA503,AZ503,NOW())</f>
        <v/>
      </c>
      <c r="BA502" s="242">
        <f>IF(AU503=BA503,BA503,AU503)</f>
        <v/>
      </c>
      <c r="BB502" s="245">
        <f>IF(AT503=BD503,BB503,BB503&amp;" → "&amp;TEXT(BC503,"dd/mm/aaaa")&amp;".- "&amp;AT503)</f>
        <v/>
      </c>
      <c r="BC502" s="247">
        <f>IF(AX503=BD503,BC503,NOW())</f>
        <v/>
      </c>
      <c r="BD502" s="246">
        <f>IF(AT503=BD503,BD503,AT503)</f>
        <v/>
      </c>
    </row>
    <row r="503">
      <c r="A503" s="82" t="inlineStr">
        <is>
          <t>0503-2026</t>
        </is>
      </c>
      <c r="B503" s="99" t="n">
        <v>35555</v>
      </c>
      <c r="C503" s="105" t="inlineStr">
        <is>
          <t>EPM</t>
        </is>
      </c>
      <c r="D503" s="82" t="n"/>
      <c r="E503" s="82" t="n"/>
      <c r="F503" s="82" t="n"/>
      <c r="G503" s="82" t="n"/>
      <c r="H503" s="82" t="n"/>
      <c r="I503" s="82" t="n"/>
      <c r="J503" s="82" t="n"/>
      <c r="K503" s="82" t="n"/>
      <c r="L503" s="82" t="n"/>
      <c r="M503" s="82" t="n"/>
      <c r="N503" s="76">
        <f>CONCATENATE(D504," ",E504," ",F504," ",G504," ",H504," ",I504, " ",J504, " ",K504," ",L504," ",M504)</f>
        <v/>
      </c>
      <c r="O503" s="82" t="n"/>
      <c r="P503" s="82" t="n"/>
      <c r="Q503" s="82" t="n"/>
      <c r="R503" s="82" t="inlineStr">
        <is>
          <t xml:space="preserve">Por Determinar </t>
        </is>
      </c>
      <c r="S503" s="126" t="inlineStr">
        <is>
          <t>CL</t>
        </is>
      </c>
      <c r="T503" s="127" t="n">
        <v>46</v>
      </c>
      <c r="U503" s="127" t="inlineStr">
        <is>
          <t>C</t>
        </is>
      </c>
      <c r="V503" s="127" t="inlineStr">
        <is>
          <t>SUR</t>
        </is>
      </c>
      <c r="W503" s="127" t="n">
        <v>39</v>
      </c>
      <c r="X503" s="127" t="inlineStr">
        <is>
          <t>B</t>
        </is>
      </c>
      <c r="Y503" s="127" t="n"/>
      <c r="Z503" s="127" t="n">
        <v>54</v>
      </c>
      <c r="AA503" s="127" t="inlineStr">
        <is>
          <t>INT 201-301-401</t>
        </is>
      </c>
      <c r="AB503" s="127" t="n"/>
      <c r="AC503" s="76" t="n"/>
      <c r="AD503" s="82" t="n"/>
      <c r="AE503" s="82" t="n"/>
      <c r="AF503" s="82" t="n"/>
      <c r="AG503" s="82" t="n"/>
      <c r="AH503" s="82" t="inlineStr">
        <is>
          <t>HÍDRICO</t>
        </is>
      </c>
      <c r="AI503" s="82" t="inlineStr">
        <is>
          <t>Descarga inadecuada de aguas residuales o sin cumplimiento de requisitos</t>
        </is>
      </c>
      <c r="AJ503" s="96" t="inlineStr">
        <is>
          <t>El Trianón</t>
        </is>
      </c>
      <c r="AK503" s="201" t="n"/>
      <c r="AL503" s="92" t="n">
        <v>46169</v>
      </c>
      <c r="AM503" s="92" t="n"/>
      <c r="AN503" s="101">
        <f>+AM504-AL504</f>
        <v/>
      </c>
      <c r="AO503" s="100" t="n"/>
      <c r="AP503" s="101" t="n"/>
      <c r="AQ503" s="101" t="n"/>
      <c r="AR503" s="227" t="n"/>
      <c r="AS503" s="119" t="n"/>
      <c r="AT503" s="124" t="inlineStr">
        <is>
          <t>Visitas técnicos</t>
        </is>
      </c>
      <c r="AU503" s="101" t="inlineStr">
        <is>
          <t>Juan Fernando Florez Lema</t>
        </is>
      </c>
      <c r="AV503" s="82" t="n"/>
      <c r="AW503" s="102">
        <f>IF(OR(AND(TODAY()-AL504&lt;10,AV504="PQRS"),AND(TODAY()-AO504&lt;90,AV504="Persuasivo")),1,IF(AND(10&lt;=TODAY()-AL504,TODAY()-AL504&lt;15,AV504="PQRS"),2,IF(OR(AND(15&lt;=TODAY()-AL504,AV504="PQRS"),AND(90&lt;=TODAY()-AO504,AV504="Persuasivo")),3,"")))</f>
        <v/>
      </c>
      <c r="AX503" s="96" t="inlineStr">
        <is>
          <t xml:space="preserve">plan brechas </t>
        </is>
      </c>
      <c r="AY503" s="239">
        <f>IF(AU504=BA504,AY504,AY504&amp;" → "&amp;TEXT(AZ504,"dd/mm/aaaa")&amp;".- "&amp;AU504)</f>
        <v/>
      </c>
      <c r="AZ503" s="237">
        <f>IF(AU504=BA504,AZ504,NOW())</f>
        <v/>
      </c>
      <c r="BA503" s="242">
        <f>IF(AU504=BA504,BA504,AU504)</f>
        <v/>
      </c>
      <c r="BB503" s="245">
        <f>IF(AT504=BD504,BB504,BB504&amp;" → "&amp;TEXT(BC504,"dd/mm/aaaa")&amp;".- "&amp;AT504)</f>
        <v/>
      </c>
      <c r="BC503" s="247">
        <f>IF(AX504=BD504,BC504,NOW())</f>
        <v/>
      </c>
      <c r="BD503" s="246">
        <f>IF(AT504=BD504,BD504,AT504)</f>
        <v/>
      </c>
    </row>
    <row r="504">
      <c r="A504" s="82" t="inlineStr">
        <is>
          <t>0504-2026</t>
        </is>
      </c>
      <c r="B504" s="99" t="n">
        <v>35556</v>
      </c>
      <c r="C504" s="105" t="inlineStr">
        <is>
          <t>EPM</t>
        </is>
      </c>
      <c r="D504" s="82" t="n"/>
      <c r="E504" s="82" t="n"/>
      <c r="F504" s="82" t="n"/>
      <c r="G504" s="82" t="n"/>
      <c r="H504" s="82" t="n"/>
      <c r="I504" s="82" t="n"/>
      <c r="J504" s="82" t="n"/>
      <c r="K504" s="82" t="n"/>
      <c r="L504" s="82" t="n"/>
      <c r="M504" s="82" t="n"/>
      <c r="N504" s="76">
        <f>CONCATENATE(D505," ",E505," ",F505," ",G505," ",H505," ",I505, " ",J505, " ",K505," ",L505," ",M505)</f>
        <v/>
      </c>
      <c r="O504" s="82" t="n"/>
      <c r="P504" s="82" t="n"/>
      <c r="Q504" s="82" t="n"/>
      <c r="R504" s="82" t="inlineStr">
        <is>
          <t xml:space="preserve">Por Determinar </t>
        </is>
      </c>
      <c r="S504" s="82" t="inlineStr">
        <is>
          <t>CL</t>
        </is>
      </c>
      <c r="T504" s="82" t="n">
        <v>40</v>
      </c>
      <c r="U504" s="82" t="inlineStr">
        <is>
          <t>F</t>
        </is>
      </c>
      <c r="V504" s="82" t="inlineStr">
        <is>
          <t>SUR</t>
        </is>
      </c>
      <c r="W504" s="82" t="n">
        <v>39</v>
      </c>
      <c r="X504" s="82" t="inlineStr">
        <is>
          <t>A</t>
        </is>
      </c>
      <c r="Y504" s="82" t="n"/>
      <c r="Z504" s="82" t="n">
        <v>32</v>
      </c>
      <c r="AA504" s="82" t="n"/>
      <c r="AB504" s="82" t="n"/>
      <c r="AC504" s="76" t="n"/>
      <c r="AD504" s="82" t="n"/>
      <c r="AE504" s="82" t="n"/>
      <c r="AF504" s="82" t="n"/>
      <c r="AG504" s="82" t="n"/>
      <c r="AH504" s="82" t="inlineStr">
        <is>
          <t>HÍDRICO</t>
        </is>
      </c>
      <c r="AI504" s="82" t="inlineStr">
        <is>
          <t>Descarga inadecuada de aguas residuales o sin cumplimiento de requisitos</t>
        </is>
      </c>
      <c r="AJ504" s="96" t="inlineStr">
        <is>
          <t>El Dorado</t>
        </is>
      </c>
      <c r="AK504" s="201" t="n"/>
      <c r="AL504" s="92" t="n">
        <v>46169</v>
      </c>
      <c r="AM504" s="92" t="n"/>
      <c r="AN504" s="101">
        <f>+AM505-AL505</f>
        <v/>
      </c>
      <c r="AO504" s="92" t="n"/>
      <c r="AP504" s="101" t="n"/>
      <c r="AQ504" s="101" t="n"/>
      <c r="AR504" s="227" t="n"/>
      <c r="AS504" s="119" t="n"/>
      <c r="AT504" s="124" t="inlineStr">
        <is>
          <t>Visitas patrulleros</t>
        </is>
      </c>
      <c r="AU504" s="101" t="inlineStr">
        <is>
          <t>Yudi Betancur Rios</t>
        </is>
      </c>
      <c r="AV504" s="82" t="n"/>
      <c r="AW504" s="102">
        <f>IF(OR(AND(TODAY()-AL505&lt;10,AV505="PQRS"),AND(TODAY()-AO505&lt;90,AV505="Persuasivo")),1,IF(AND(10&lt;=TODAY()-AL505,TODAY()-AL505&lt;15,AV505="PQRS"),2,IF(OR(AND(15&lt;=TODAY()-AL505,AV505="PQRS"),AND(90&lt;=TODAY()-AO505,AV505="Persuasivo")),3,"")))</f>
        <v/>
      </c>
      <c r="AX504" s="96" t="inlineStr">
        <is>
          <t xml:space="preserve">plan brechas </t>
        </is>
      </c>
      <c r="AY504" s="239">
        <f>IF(AU505=BA505,AY505,AY505&amp;" → "&amp;TEXT(AZ505,"dd/mm/aaaa")&amp;".- "&amp;AU505)</f>
        <v/>
      </c>
      <c r="AZ504" s="237">
        <f>IF(AU505=BA505,AZ505,NOW())</f>
        <v/>
      </c>
      <c r="BA504" s="242">
        <f>IF(AU505=BA505,BA505,AU505)</f>
        <v/>
      </c>
      <c r="BB504" s="245">
        <f>IF(AT505=BD505,BB505,BB505&amp;" → "&amp;TEXT(BC505,"dd/mm/aaaa")&amp;".- "&amp;AT505)</f>
        <v/>
      </c>
      <c r="BC504" s="247">
        <f>IF(AX505=BD505,BC505,NOW())</f>
        <v/>
      </c>
      <c r="BD504" s="246">
        <f>IF(AT505=BD505,BD505,AT505)</f>
        <v/>
      </c>
    </row>
    <row r="505">
      <c r="A505" s="82" t="inlineStr">
        <is>
          <t>0505-2026</t>
        </is>
      </c>
      <c r="B505" s="99" t="n">
        <v>35557</v>
      </c>
      <c r="C505" s="105" t="inlineStr">
        <is>
          <t>EPM</t>
        </is>
      </c>
      <c r="D505" s="82" t="n"/>
      <c r="E505" s="82" t="n"/>
      <c r="F505" s="82" t="n"/>
      <c r="G505" s="82" t="n"/>
      <c r="H505" s="82" t="n"/>
      <c r="I505" s="82" t="n"/>
      <c r="J505" s="82" t="n"/>
      <c r="K505" s="82" t="n"/>
      <c r="L505" s="82" t="n"/>
      <c r="M505" s="82" t="n"/>
      <c r="N505" s="76">
        <f>CONCATENATE(D506," ",E506," ",F506," ",G506," ",H506," ",I506, " ",J506, " ",K506," ",L506," ",M506)</f>
        <v/>
      </c>
      <c r="O505" s="82" t="n"/>
      <c r="P505" s="82" t="n"/>
      <c r="Q505" s="82" t="n"/>
      <c r="R505" s="334" t="inlineStr">
        <is>
          <t>Arquitectura y Contrucciones LTDA</t>
        </is>
      </c>
      <c r="S505" s="335" t="inlineStr">
        <is>
          <t>CL</t>
        </is>
      </c>
      <c r="T505" s="335" t="n">
        <v>49</v>
      </c>
      <c r="U505" s="336" t="n"/>
      <c r="V505" s="336" t="inlineStr">
        <is>
          <t>SUR</t>
        </is>
      </c>
      <c r="W505" s="337" t="n">
        <v>45</v>
      </c>
      <c r="X505" s="335" t="inlineStr">
        <is>
          <t>A</t>
        </is>
      </c>
      <c r="Y505" s="338" t="n"/>
      <c r="Z505" s="335" t="n">
        <v>300</v>
      </c>
      <c r="AA505" s="335" t="n"/>
      <c r="AB505" s="335" t="n">
        <v>108</v>
      </c>
      <c r="AC505" s="334">
        <f>CONCATENATE(S506," ",T506," ",U506," ",V506," ",W506," ",X506," ",Y506," ",Z506," ",AA506," ",AB506)</f>
        <v/>
      </c>
      <c r="AD505" s="82" t="n"/>
      <c r="AE505" s="82" t="n"/>
      <c r="AF505" s="82" t="n"/>
      <c r="AG505" s="82" t="n"/>
      <c r="AH505" s="82" t="inlineStr">
        <is>
          <t>HÍDRICO</t>
        </is>
      </c>
      <c r="AI505" s="82" t="inlineStr">
        <is>
          <t>Descarga inadecuada de aguas residuales o sin cumplimiento de requisitos</t>
        </is>
      </c>
      <c r="AJ505" s="335" t="inlineStr">
        <is>
          <t>Las Casitas</t>
        </is>
      </c>
      <c r="AK505" s="201" t="n"/>
      <c r="AL505" s="92" t="n">
        <v>46169</v>
      </c>
      <c r="AM505" s="92" t="n"/>
      <c r="AN505" s="101">
        <f>+AM506-AL506</f>
        <v/>
      </c>
      <c r="AO505" s="92" t="n"/>
      <c r="AP505" s="101" t="n"/>
      <c r="AQ505" s="101" t="n"/>
      <c r="AR505" s="227" t="n"/>
      <c r="AS505" s="119" t="n"/>
      <c r="AT505" s="124" t="inlineStr">
        <is>
          <t>Visitas patrulleros</t>
        </is>
      </c>
      <c r="AU505" s="94" t="inlineStr">
        <is>
          <t>Laura Bautista Barroso</t>
        </is>
      </c>
      <c r="AV505" s="82" t="n"/>
      <c r="AW505" s="102">
        <f>IF(OR(AND(TODAY()-AL506&lt;10,AV506="PQRS"),AND(TODAY()-AO506&lt;90,AV506="Persuasivo")),1,IF(AND(10&lt;=TODAY()-AL506,TODAY()-AL506&lt;15,AV506="PQRS"),2,IF(OR(AND(15&lt;=TODAY()-AL506,AV506="PQRS"),AND(90&lt;=TODAY()-AO506,AV506="Persuasivo")),3,"")))</f>
        <v/>
      </c>
      <c r="AX505" s="96" t="inlineStr">
        <is>
          <t>Plan brechas 2022 exp 702- 2022</t>
        </is>
      </c>
      <c r="AY505" s="239">
        <f>IF(AU506=BA506,AY506,AY506&amp;" → "&amp;TEXT(AZ506,"dd/mm/aaaa")&amp;".- "&amp;AU506)</f>
        <v/>
      </c>
      <c r="AZ505" s="237">
        <f>IF(AU506=BA506,AZ506,NOW())</f>
        <v/>
      </c>
      <c r="BA505" s="242">
        <f>IF(AU506=BA506,BA506,AU506)</f>
        <v/>
      </c>
      <c r="BB505" s="245">
        <f>IF(AT506=BD506,BB506,BB506&amp;" → "&amp;TEXT(BC506,"dd/mm/aaaa")&amp;".- "&amp;AT506)</f>
        <v/>
      </c>
      <c r="BC505" s="247">
        <f>IF(AX506=BD506,BC506,NOW())</f>
        <v/>
      </c>
      <c r="BD505" s="246">
        <f>IF(AT506=BD506,BD506,AT506)</f>
        <v/>
      </c>
    </row>
    <row r="506">
      <c r="A506" s="82" t="inlineStr">
        <is>
          <t>0506-2026</t>
        </is>
      </c>
      <c r="B506" s="99" t="n">
        <v>35558</v>
      </c>
      <c r="C506" s="105" t="inlineStr">
        <is>
          <t>EPM</t>
        </is>
      </c>
      <c r="D506" s="82" t="n"/>
      <c r="E506" s="82" t="n"/>
      <c r="F506" s="82" t="n"/>
      <c r="G506" s="82" t="n"/>
      <c r="H506" s="82" t="n"/>
      <c r="I506" s="82" t="n"/>
      <c r="J506" s="82" t="n"/>
      <c r="K506" s="82" t="n"/>
      <c r="L506" s="82" t="n"/>
      <c r="M506" s="82" t="n"/>
      <c r="N506" s="76">
        <f>CONCATENATE(D507," ",E507," ",F507," ",G507," ",H507," ",I507, " ",J507, " ",K507," ",L507," ",M507)</f>
        <v/>
      </c>
      <c r="O506" s="82" t="n"/>
      <c r="P506" s="82" t="n"/>
      <c r="Q506" s="82" t="n"/>
      <c r="R506" s="334" t="inlineStr">
        <is>
          <t>Sergio Leon Correa Mesa</t>
        </is>
      </c>
      <c r="S506" s="335" t="inlineStr">
        <is>
          <t>KR</t>
        </is>
      </c>
      <c r="T506" s="335" t="n">
        <v>44</v>
      </c>
      <c r="U506" s="336" t="n"/>
      <c r="V506" s="336" t="n"/>
      <c r="W506" s="337" t="n">
        <v>46</v>
      </c>
      <c r="X506" s="335" t="n"/>
      <c r="Y506" s="338" t="inlineStr">
        <is>
          <t>SUR</t>
        </is>
      </c>
      <c r="Z506" s="335" t="n">
        <v>43</v>
      </c>
      <c r="AA506" s="335" t="n"/>
      <c r="AB506" s="335" t="n">
        <v>202</v>
      </c>
      <c r="AC506" s="334">
        <f>CONCATENATE(S507," ",T507," ",U507," ",V507," ",W507," ",X507," ",Y507," ",Z507," ",AA507," ",AB507)</f>
        <v/>
      </c>
      <c r="AD506" s="82" t="n"/>
      <c r="AE506" s="82" t="n"/>
      <c r="AF506" s="82" t="n">
        <v>3329400</v>
      </c>
      <c r="AG506" s="82" t="n"/>
      <c r="AH506" s="82" t="inlineStr">
        <is>
          <t>HÍDRICO</t>
        </is>
      </c>
      <c r="AI506" s="82" t="inlineStr">
        <is>
          <t>Descarga inadecuada de aguas residuales o sin cumplimiento de requisitos</t>
        </is>
      </c>
      <c r="AJ506" s="335" t="inlineStr">
        <is>
          <t>Milan- Vallejuelos</t>
        </is>
      </c>
      <c r="AK506" s="201" t="n"/>
      <c r="AL506" s="92" t="n">
        <v>46169</v>
      </c>
      <c r="AM506" s="92" t="n"/>
      <c r="AN506" s="101">
        <f>+AM507-AL507</f>
        <v/>
      </c>
      <c r="AO506" s="92" t="n"/>
      <c r="AP506" s="101" t="n"/>
      <c r="AQ506" s="101" t="n"/>
      <c r="AR506" s="227" t="n"/>
      <c r="AS506" s="119" t="n"/>
      <c r="AT506" s="124" t="inlineStr">
        <is>
          <t>Visitas patrulleros</t>
        </is>
      </c>
      <c r="AU506" s="94" t="inlineStr">
        <is>
          <t>Carlos Mario Gonzalez</t>
        </is>
      </c>
      <c r="AV506" s="82" t="n"/>
      <c r="AW506" s="102">
        <f>IF(OR(AND(TODAY()-AL507&lt;10,AV507="PQRS"),AND(TODAY()-AO507&lt;90,AV507="Persuasivo")),1,IF(AND(10&lt;=TODAY()-AL507,TODAY()-AL507&lt;15,AV507="PQRS"),2,IF(OR(AND(15&lt;=TODAY()-AL507,AV507="PQRS"),AND(90&lt;=TODAY()-AO507,AV507="Persuasivo")),3,"")))</f>
        <v/>
      </c>
      <c r="AX506" s="96" t="inlineStr">
        <is>
          <t>Plan brechas 2022 exp 703- 2022</t>
        </is>
      </c>
      <c r="AY506" s="239">
        <f>IF(AU507=BA507,AY507,AY507&amp;" → "&amp;TEXT(AZ507,"dd/mm/aaaa")&amp;".- "&amp;AU507)</f>
        <v/>
      </c>
      <c r="AZ506" s="237">
        <f>IF(AU507=BA507,AZ507,NOW())</f>
        <v/>
      </c>
      <c r="BA506" s="242">
        <f>IF(AU507=BA507,BA507,AU507)</f>
        <v/>
      </c>
      <c r="BB506" s="245">
        <f>IF(AT507=BD507,BB507,BB507&amp;" → "&amp;TEXT(BC507,"dd/mm/aaaa")&amp;".- "&amp;AT507)</f>
        <v/>
      </c>
      <c r="BC506" s="247">
        <f>IF(AX507=BD507,BC507,NOW())</f>
        <v/>
      </c>
      <c r="BD506" s="246">
        <f>IF(AT507=BD507,BD507,AT507)</f>
        <v/>
      </c>
    </row>
    <row r="507">
      <c r="A507" s="82" t="inlineStr">
        <is>
          <t>0507-2026</t>
        </is>
      </c>
      <c r="B507" s="99" t="n">
        <v>35559</v>
      </c>
      <c r="C507" s="105" t="inlineStr">
        <is>
          <t>EPM</t>
        </is>
      </c>
      <c r="D507" s="82" t="n"/>
      <c r="E507" s="82" t="n"/>
      <c r="F507" s="82" t="n"/>
      <c r="G507" s="82" t="n"/>
      <c r="H507" s="82" t="n"/>
      <c r="I507" s="82" t="n"/>
      <c r="J507" s="82" t="n"/>
      <c r="K507" s="82" t="n"/>
      <c r="L507" s="82" t="n"/>
      <c r="M507" s="82" t="n"/>
      <c r="N507" s="76">
        <f>CONCATENATE(D508," ",E508," ",F508," ",G508," ",H508," ",I508, " ",J508, " ",K508," ",L508," ",M508)</f>
        <v/>
      </c>
      <c r="O507" s="82" t="n"/>
      <c r="P507" s="82" t="n"/>
      <c r="Q507" s="82" t="n"/>
      <c r="R507" s="76" t="inlineStr">
        <is>
          <t>Carlos Antonio Romero Echavarria</t>
        </is>
      </c>
      <c r="S507" s="82" t="inlineStr">
        <is>
          <t>CL</t>
        </is>
      </c>
      <c r="T507" s="82" t="n">
        <v>41</v>
      </c>
      <c r="U507" s="99" t="n"/>
      <c r="V507" s="99" t="inlineStr">
        <is>
          <t>SUR</t>
        </is>
      </c>
      <c r="W507" s="96" t="n">
        <v>25</v>
      </c>
      <c r="X507" s="82" t="inlineStr">
        <is>
          <t>A</t>
        </is>
      </c>
      <c r="Y507" s="105" t="n"/>
      <c r="Z507" s="82" t="n">
        <v>175</v>
      </c>
      <c r="AA507" s="82" t="inlineStr">
        <is>
          <t>INT 201</t>
        </is>
      </c>
      <c r="AB507" s="82" t="n"/>
      <c r="AC507" s="76" t="n"/>
      <c r="AD507" s="82" t="n"/>
      <c r="AE507" s="82" t="n"/>
      <c r="AF507" s="82" t="n"/>
      <c r="AG507" s="82" t="n"/>
      <c r="AH507" s="82" t="inlineStr">
        <is>
          <t>HÍDRICO</t>
        </is>
      </c>
      <c r="AI507" s="82" t="inlineStr">
        <is>
          <t>Descarga inadecuada de aguas residuales o sin cumplimiento de requisitos</t>
        </is>
      </c>
      <c r="AJ507" s="339" t="inlineStr">
        <is>
          <t xml:space="preserve">La Mina </t>
        </is>
      </c>
      <c r="AK507" s="201" t="n"/>
      <c r="AL507" s="92" t="n">
        <v>46169</v>
      </c>
      <c r="AM507" s="92" t="n"/>
      <c r="AN507" s="101">
        <f>+AM508-AL508</f>
        <v/>
      </c>
      <c r="AO507" s="92" t="n"/>
      <c r="AP507" s="101" t="n"/>
      <c r="AQ507" s="101" t="n"/>
      <c r="AR507" s="227" t="n"/>
      <c r="AS507" s="119" t="n"/>
      <c r="AT507" s="124" t="inlineStr">
        <is>
          <t>Visitas patrulleros</t>
        </is>
      </c>
      <c r="AU507" s="94" t="inlineStr">
        <is>
          <t>Olver Puerta Garcia</t>
        </is>
      </c>
      <c r="AV507" s="82" t="n"/>
      <c r="AW507" s="102">
        <f>IF(OR(AND(TODAY()-AL508&lt;10,AV508="PQRS"),AND(TODAY()-AO508&lt;90,AV508="Persuasivo")),1,IF(AND(10&lt;=TODAY()-AL508,TODAY()-AL508&lt;15,AV508="PQRS"),2,IF(OR(AND(15&lt;=TODAY()-AL508,AV508="PQRS"),AND(90&lt;=TODAY()-AO508,AV508="Persuasivo")),3,"")))</f>
        <v/>
      </c>
      <c r="AX507" s="96" t="inlineStr">
        <is>
          <t>Plan brechas 2022 exp 7699- 2022</t>
        </is>
      </c>
      <c r="AY507" s="239">
        <f>IF(AU508=BA508,AY508,AY508&amp;" → "&amp;TEXT(AZ508,"dd/mm/aaaa")&amp;".- "&amp;AU508)</f>
        <v/>
      </c>
      <c r="AZ507" s="237">
        <f>IF(AU508=BA508,AZ508,NOW())</f>
        <v/>
      </c>
      <c r="BA507" s="242">
        <f>IF(AU508=BA508,BA508,AU508)</f>
        <v/>
      </c>
      <c r="BB507" s="245">
        <f>IF(AT508=BD508,BB508,BB508&amp;" → "&amp;TEXT(BC508,"dd/mm/aaaa")&amp;".- "&amp;AT508)</f>
        <v/>
      </c>
      <c r="BC507" s="247">
        <f>IF(AX508=BD508,BC508,NOW())</f>
        <v/>
      </c>
      <c r="BD507" s="246">
        <f>IF(AT508=BD508,BD508,AT508)</f>
        <v/>
      </c>
    </row>
    <row r="508">
      <c r="A508" s="82" t="inlineStr">
        <is>
          <t>0508-2026</t>
        </is>
      </c>
      <c r="B508" s="99" t="n">
        <v>35560</v>
      </c>
      <c r="C508" s="105" t="inlineStr">
        <is>
          <t>EPM</t>
        </is>
      </c>
      <c r="D508" s="82" t="n"/>
      <c r="E508" s="82" t="n"/>
      <c r="F508" s="82" t="n"/>
      <c r="G508" s="82" t="n"/>
      <c r="H508" s="82" t="n"/>
      <c r="I508" s="82" t="n"/>
      <c r="J508" s="82" t="n"/>
      <c r="K508" s="82" t="n"/>
      <c r="L508" s="82" t="n"/>
      <c r="M508" s="82" t="n"/>
      <c r="N508" s="76">
        <f>CONCATENATE(D509," ",E509," ",F509," ",G509," ",H509," ",I509, " ",J509, " ",K509," ",L509," ",M509)</f>
        <v/>
      </c>
      <c r="O508" s="76" t="n"/>
      <c r="P508" s="82" t="n"/>
      <c r="Q508" s="82" t="n"/>
      <c r="R508" s="76" t="inlineStr">
        <is>
          <t>Carlos Antonio Romero Echavarria</t>
        </is>
      </c>
      <c r="S508" s="82" t="inlineStr">
        <is>
          <t>CL</t>
        </is>
      </c>
      <c r="T508" s="82" t="n">
        <v>41</v>
      </c>
      <c r="U508" s="99" t="n"/>
      <c r="V508" s="99" t="inlineStr">
        <is>
          <t>SUR</t>
        </is>
      </c>
      <c r="W508" s="96" t="n">
        <v>25</v>
      </c>
      <c r="X508" s="82" t="inlineStr">
        <is>
          <t>A</t>
        </is>
      </c>
      <c r="Y508" s="105" t="n"/>
      <c r="Z508" s="82" t="n">
        <v>179</v>
      </c>
      <c r="AA508" s="127" t="n"/>
      <c r="AB508" s="127" t="n"/>
      <c r="AC508" s="76" t="n"/>
      <c r="AD508" s="82" t="n"/>
      <c r="AE508" s="82" t="n"/>
      <c r="AF508" s="82" t="n"/>
      <c r="AG508" s="82" t="n"/>
      <c r="AH508" s="82" t="inlineStr">
        <is>
          <t>HÍDRICO</t>
        </is>
      </c>
      <c r="AI508" s="82" t="inlineStr">
        <is>
          <t>Descarga inadecuada de aguas residuales o sin cumplimiento de requisitos</t>
        </is>
      </c>
      <c r="AJ508" s="82" t="inlineStr">
        <is>
          <t xml:space="preserve">La Mina </t>
        </is>
      </c>
      <c r="AK508" s="201" t="n"/>
      <c r="AL508" s="92" t="n">
        <v>46169</v>
      </c>
      <c r="AM508" s="92" t="n"/>
      <c r="AN508" s="101">
        <f>+AM509-AL509</f>
        <v/>
      </c>
      <c r="AO508" s="92" t="n"/>
      <c r="AP508" s="101" t="n"/>
      <c r="AQ508" s="101" t="n"/>
      <c r="AR508" s="227" t="n"/>
      <c r="AS508" s="119" t="n"/>
      <c r="AT508" s="124" t="inlineStr">
        <is>
          <t>Visitas patrulleros</t>
        </is>
      </c>
      <c r="AU508" s="94" t="inlineStr">
        <is>
          <t>Olver Puerta Garcia</t>
        </is>
      </c>
      <c r="AV508" s="82" t="n"/>
      <c r="AW508" s="102">
        <f>IF(OR(AND(TODAY()-AL509&lt;10,AV509="PQRS"),AND(TODAY()-AO509&lt;90,AV509="Persuasivo")),1,IF(AND(10&lt;=TODAY()-AL509,TODAY()-AL509&lt;15,AV509="PQRS"),2,IF(OR(AND(15&lt;=TODAY()-AL509,AV509="PQRS"),AND(90&lt;=TODAY()-AO509,AV509="Persuasivo")),3,"")))</f>
        <v/>
      </c>
      <c r="AX508" s="96" t="inlineStr">
        <is>
          <t>Plan brechas 2022 exp 700- 2022</t>
        </is>
      </c>
      <c r="AY508" s="239">
        <f>IF(AU509=BA509,AY509,AY509&amp;" → "&amp;TEXT(AZ509,"dd/mm/aaaa")&amp;".- "&amp;AU509)</f>
        <v/>
      </c>
      <c r="AZ508" s="237">
        <f>IF(AU509=BA509,AZ509,NOW())</f>
        <v/>
      </c>
      <c r="BA508" s="242">
        <f>IF(AU509=BA509,BA509,AU509)</f>
        <v/>
      </c>
      <c r="BB508" s="245">
        <f>IF(AT509=BD509,BB509,BB509&amp;" → "&amp;TEXT(BC509,"dd/mm/aaaa")&amp;".- "&amp;AT509)</f>
        <v/>
      </c>
      <c r="BC508" s="247">
        <f>IF(AX509=BD509,BC509,NOW())</f>
        <v/>
      </c>
      <c r="BD508" s="246">
        <f>IF(AT509=BD509,BD509,AT509)</f>
        <v/>
      </c>
    </row>
    <row r="509">
      <c r="A509" s="82" t="inlineStr">
        <is>
          <t>0509-2026</t>
        </is>
      </c>
      <c r="B509" s="99" t="n">
        <v>35561</v>
      </c>
      <c r="C509" s="105" t="inlineStr">
        <is>
          <t>EPM</t>
        </is>
      </c>
      <c r="D509" s="70" t="n"/>
      <c r="E509" s="70" t="n"/>
      <c r="F509" s="70" t="n"/>
      <c r="G509" s="70" t="n"/>
      <c r="H509" s="70" t="n"/>
      <c r="I509" s="70" t="n"/>
      <c r="J509" s="70" t="n"/>
      <c r="K509" s="70" t="n"/>
      <c r="L509" s="82" t="n"/>
      <c r="M509" s="82" t="n"/>
      <c r="N509" s="76" t="n"/>
      <c r="O509" s="76" t="n"/>
      <c r="P509" s="82" t="n"/>
      <c r="Q509" s="62" t="n"/>
      <c r="R509" s="82" t="inlineStr">
        <is>
          <t>Libia Muñoz de Orrego</t>
        </is>
      </c>
      <c r="S509" s="82" t="inlineStr">
        <is>
          <t>CL</t>
        </is>
      </c>
      <c r="T509" s="82" t="n">
        <v>41</v>
      </c>
      <c r="U509" s="99" t="n"/>
      <c r="V509" s="99" t="inlineStr">
        <is>
          <t>SUR</t>
        </is>
      </c>
      <c r="W509" s="96" t="n">
        <v>25</v>
      </c>
      <c r="X509" s="82" t="inlineStr">
        <is>
          <t>A</t>
        </is>
      </c>
      <c r="Y509" s="105" t="n"/>
      <c r="Z509" s="82" t="n">
        <v>171</v>
      </c>
      <c r="AA509" s="127" t="n"/>
      <c r="AB509" s="127" t="n"/>
      <c r="AC509" s="76" t="n"/>
      <c r="AD509" s="82" t="n"/>
      <c r="AE509" s="82" t="n"/>
      <c r="AF509" s="82" t="n"/>
      <c r="AG509" s="82" t="n"/>
      <c r="AH509" s="82" t="inlineStr">
        <is>
          <t>HÍDRICO</t>
        </is>
      </c>
      <c r="AI509" s="82" t="inlineStr">
        <is>
          <t>Descarga inadecuada de aguas residuales o sin cumplimiento de requisitos</t>
        </is>
      </c>
      <c r="AJ509" s="82" t="inlineStr">
        <is>
          <t xml:space="preserve">La Mina </t>
        </is>
      </c>
      <c r="AK509" s="201" t="n"/>
      <c r="AL509" s="92" t="n">
        <v>46169</v>
      </c>
      <c r="AM509" s="92" t="n"/>
      <c r="AN509" s="101">
        <f>+AM510-AL510</f>
        <v/>
      </c>
      <c r="AO509" s="100" t="n"/>
      <c r="AP509" s="101" t="n"/>
      <c r="AQ509" s="101" t="n"/>
      <c r="AR509" s="227" t="n"/>
      <c r="AS509" s="119" t="n"/>
      <c r="AT509" s="124" t="inlineStr">
        <is>
          <t>Visitas técnicos</t>
        </is>
      </c>
      <c r="AU509" s="94" t="inlineStr">
        <is>
          <t>Juan Fernando Florez Lema</t>
        </is>
      </c>
      <c r="AV509" s="82" t="n"/>
      <c r="AW509" s="102">
        <f>IF(OR(AND(TODAY()-AL510&lt;10,AV510="PQRS"),AND(TODAY()-AO510&lt;90,AV510="Persuasivo")),1,IF(AND(10&lt;=TODAY()-AL510,TODAY()-AL510&lt;15,AV510="PQRS"),2,IF(OR(AND(15&lt;=TODAY()-AL510,AV510="PQRS"),AND(90&lt;=TODAY()-AO510,AV510="Persuasivo")),3,"")))</f>
        <v/>
      </c>
      <c r="AX509" s="96" t="inlineStr">
        <is>
          <t>Plan brechas 2022 exp 683- 2022</t>
        </is>
      </c>
      <c r="AY509" s="239">
        <f>IF(AU510=BA510,AY510,AY510&amp;" → "&amp;TEXT(AZ510,"dd/mm/aaaa")&amp;".- "&amp;AU510)</f>
        <v/>
      </c>
      <c r="AZ509" s="237">
        <f>IF(AU510=BA510,AZ510,NOW())</f>
        <v/>
      </c>
      <c r="BA509" s="242">
        <f>IF(AU510=BA510,BA510,AU510)</f>
        <v/>
      </c>
      <c r="BB509" s="245">
        <f>IF(AT510=BD510,BB510,BB510&amp;" → "&amp;TEXT(BC510,"dd/mm/aaaa")&amp;".- "&amp;AT510)</f>
        <v/>
      </c>
      <c r="BC509" s="247">
        <f>IF(AX510=BD510,BC510,NOW())</f>
        <v/>
      </c>
      <c r="BD509" s="246">
        <f>IF(AT510=BD510,BD510,AT510)</f>
        <v/>
      </c>
    </row>
    <row r="510">
      <c r="A510" s="82" t="inlineStr">
        <is>
          <t>0510-2026</t>
        </is>
      </c>
      <c r="B510" s="99" t="n">
        <v>35562</v>
      </c>
      <c r="C510" s="105" t="inlineStr">
        <is>
          <t>EPM</t>
        </is>
      </c>
      <c r="D510" s="82" t="n"/>
      <c r="E510" s="82" t="n"/>
      <c r="F510" s="82" t="n"/>
      <c r="G510" s="82" t="n"/>
      <c r="H510" s="82" t="n"/>
      <c r="I510" s="82" t="n"/>
      <c r="J510" s="82" t="n"/>
      <c r="K510" s="82" t="n"/>
      <c r="L510" s="82" t="n"/>
      <c r="M510" s="82" t="n"/>
      <c r="N510" s="76">
        <f>CONCATENATE(D511," ",E511," ",F511," ",G511," ",H511," ",I511, " ",J511, " ",K511," ",L511," ",M511)</f>
        <v/>
      </c>
      <c r="O510" s="76" t="n"/>
      <c r="P510" s="82" t="n"/>
      <c r="Q510" s="82" t="n"/>
      <c r="R510" s="82" t="inlineStr">
        <is>
          <t>Claudio Antonio Acosta Muñoz</t>
        </is>
      </c>
      <c r="S510" s="82" t="inlineStr">
        <is>
          <t>CL</t>
        </is>
      </c>
      <c r="T510" s="82" t="n">
        <v>48</v>
      </c>
      <c r="U510" s="99" t="inlineStr">
        <is>
          <t>F</t>
        </is>
      </c>
      <c r="V510" s="99" t="inlineStr">
        <is>
          <t>SUR</t>
        </is>
      </c>
      <c r="W510" s="96" t="n">
        <v>42</v>
      </c>
      <c r="X510" s="82" t="inlineStr">
        <is>
          <t>C</t>
        </is>
      </c>
      <c r="Y510" s="105" t="n"/>
      <c r="Z510" s="82" t="n">
        <v>104</v>
      </c>
      <c r="AA510" s="82" t="n"/>
      <c r="AB510" s="76" t="n">
        <v>403</v>
      </c>
      <c r="AC510" s="76" t="n"/>
      <c r="AD510" s="82" t="n"/>
      <c r="AE510" s="82" t="n"/>
      <c r="AF510" s="82" t="n"/>
      <c r="AG510" s="82" t="n"/>
      <c r="AH510" s="82" t="inlineStr">
        <is>
          <t>HÍDRICO</t>
        </is>
      </c>
      <c r="AI510" s="82" t="inlineStr">
        <is>
          <t>Descarga inadecuada de aguas residuales o sin cumplimiento de requisitos</t>
        </is>
      </c>
      <c r="AJ510" s="82" t="inlineStr">
        <is>
          <t>Loma del Barro</t>
        </is>
      </c>
      <c r="AK510" s="201" t="n"/>
      <c r="AL510" s="92" t="n">
        <v>46169</v>
      </c>
      <c r="AM510" s="92" t="n"/>
      <c r="AN510" s="101">
        <f>+AM511-AL511</f>
        <v/>
      </c>
      <c r="AO510" s="100" t="n"/>
      <c r="AP510" s="101" t="n"/>
      <c r="AQ510" s="101" t="n"/>
      <c r="AR510" s="227" t="n"/>
      <c r="AS510" s="119" t="n"/>
      <c r="AT510" s="124" t="inlineStr">
        <is>
          <t>Visitas patrulleros</t>
        </is>
      </c>
      <c r="AU510" s="101" t="inlineStr">
        <is>
          <t>Laura Bautista Barroso</t>
        </is>
      </c>
      <c r="AV510" s="82" t="n"/>
      <c r="AW510" s="102">
        <f>IF(OR(AND(TODAY()-AL511&lt;10,AV511="PQRS"),AND(TODAY()-AO511&lt;90,AV511="Persuasivo")),1,IF(AND(10&lt;=TODAY()-AL511,TODAY()-AL511&lt;15,AV511="PQRS"),2,IF(OR(AND(15&lt;=TODAY()-AL511,AV511="PQRS"),AND(90&lt;=TODAY()-AO511,AV511="Persuasivo")),3,"")))</f>
        <v/>
      </c>
      <c r="AX510" s="96" t="inlineStr">
        <is>
          <t>Plan brechas 2022 exp 687- 2022</t>
        </is>
      </c>
      <c r="AY510" s="239">
        <f>IF(AU511=BA511,AY511,AY511&amp;" → "&amp;TEXT(AZ511,"dd/mm/aaaa")&amp;".- "&amp;AU511)</f>
        <v/>
      </c>
      <c r="AZ510" s="237">
        <f>IF(AU511=BA511,AZ511,NOW())</f>
        <v/>
      </c>
      <c r="BA510" s="242">
        <f>IF(AU511=BA511,BA511,AU511)</f>
        <v/>
      </c>
      <c r="BB510" s="245">
        <f>IF(AT511=BD511,BB511,BB511&amp;" → "&amp;TEXT(BC511,"dd/mm/aaaa")&amp;".- "&amp;AT511)</f>
        <v/>
      </c>
      <c r="BC510" s="247">
        <f>IF(AX511=BD511,BC511,NOW())</f>
        <v/>
      </c>
      <c r="BD510" s="246">
        <f>IF(AT511=BD511,BD511,AT511)</f>
        <v/>
      </c>
    </row>
    <row r="511">
      <c r="A511" s="82" t="inlineStr">
        <is>
          <t>0511-2026</t>
        </is>
      </c>
      <c r="B511" s="99" t="n">
        <v>35563</v>
      </c>
      <c r="C511" s="105" t="inlineStr">
        <is>
          <t>EPM</t>
        </is>
      </c>
      <c r="D511" s="82" t="n"/>
      <c r="E511" s="76" t="n"/>
      <c r="F511" s="76" t="n"/>
      <c r="G511" s="76" t="n"/>
      <c r="H511" s="76" t="n"/>
      <c r="I511" s="76" t="n"/>
      <c r="J511" s="145" t="n"/>
      <c r="K511" s="76" t="n"/>
      <c r="L511" s="76" t="n"/>
      <c r="M511" s="76" t="n"/>
      <c r="N511" s="76">
        <f>CONCATENATE(D512," ",E512," ",F512," ",G512," ",H512," ",I512, " ",J512, " ",K512," ",L512," ",M512)</f>
        <v/>
      </c>
      <c r="O511" s="76" t="n"/>
      <c r="P511" s="76" t="n"/>
      <c r="Q511" s="76" t="n"/>
      <c r="R511" s="82" t="inlineStr">
        <is>
          <t>Olga Helena Molina Monsalve</t>
        </is>
      </c>
      <c r="S511" s="82" t="inlineStr">
        <is>
          <t>KR</t>
        </is>
      </c>
      <c r="T511" s="82" t="n">
        <v>26</v>
      </c>
      <c r="U511" s="99" t="n"/>
      <c r="V511" s="99" t="n"/>
      <c r="W511" s="96" t="n">
        <v>41</v>
      </c>
      <c r="X511" s="82" t="n"/>
      <c r="Y511" s="105" t="inlineStr">
        <is>
          <t>SUR</t>
        </is>
      </c>
      <c r="Z511" s="82" t="n">
        <v>14</v>
      </c>
      <c r="AA511" s="82" t="n"/>
      <c r="AB511" s="82" t="n">
        <v>3011</v>
      </c>
      <c r="AC511" s="76" t="n"/>
      <c r="AD511" s="76" t="n"/>
      <c r="AE511" s="76" t="n"/>
      <c r="AF511" s="76" t="n"/>
      <c r="AG511" s="76" t="n"/>
      <c r="AH511" s="82" t="inlineStr">
        <is>
          <t>HÍDRICO</t>
        </is>
      </c>
      <c r="AI511" s="82" t="inlineStr">
        <is>
          <t>Descarga inadecuada de aguas residuales o sin cumplimiento de requisitos</t>
        </is>
      </c>
      <c r="AJ511" s="82" t="inlineStr">
        <is>
          <t>San Rafael</t>
        </is>
      </c>
      <c r="AK511" s="201" t="n"/>
      <c r="AL511" s="92" t="n">
        <v>46169</v>
      </c>
      <c r="AM511" s="92" t="n"/>
      <c r="AN511" s="101">
        <f>+AM512-AL512</f>
        <v/>
      </c>
      <c r="AO511" s="100" t="n"/>
      <c r="AP511" s="101" t="n"/>
      <c r="AQ511" s="101" t="n"/>
      <c r="AR511" s="213" t="n"/>
      <c r="AS511" s="119" t="n"/>
      <c r="AT511" s="124" t="inlineStr">
        <is>
          <t>Visitas patrulleros</t>
        </is>
      </c>
      <c r="AU511" s="94" t="inlineStr">
        <is>
          <t>Olver Puerta Garcia</t>
        </is>
      </c>
      <c r="AV511" s="82" t="n"/>
      <c r="AW511" s="102">
        <f>IF(OR(AND(TODAY()-AL512&lt;10,AV512="PQRS"),AND(TODAY()-AO512&lt;90,AV512="Persuasivo")),1,IF(AND(10&lt;=TODAY()-AL512,TODAY()-AL512&lt;15,AV512="PQRS"),2,IF(OR(AND(15&lt;=TODAY()-AL512,AV512="PQRS"),AND(90&lt;=TODAY()-AO512,AV512="Persuasivo")),3,"")))</f>
        <v/>
      </c>
      <c r="AX511" s="96" t="inlineStr">
        <is>
          <t>Plan brechas 2022 exp 645- 2022</t>
        </is>
      </c>
      <c r="AY511" s="239">
        <f>IF(AU512=BA512,AY512,AY512&amp;" → "&amp;TEXT(AZ512,"dd/mm/aaaa")&amp;".- "&amp;AU512)</f>
        <v/>
      </c>
      <c r="AZ511" s="237">
        <f>IF(AU512=BA512,AZ512,NOW())</f>
        <v/>
      </c>
      <c r="BA511" s="242">
        <f>IF(AU512=BA512,BA512,AU512)</f>
        <v/>
      </c>
      <c r="BB511" s="245">
        <f>IF(AT512=BD512,BB512,BB512&amp;" → "&amp;TEXT(BC512,"dd/mm/aaaa")&amp;".- "&amp;AT512)</f>
        <v/>
      </c>
      <c r="BC511" s="247">
        <f>IF(AX512=BD512,BC512,NOW())</f>
        <v/>
      </c>
      <c r="BD511" s="246">
        <f>IF(AT512=BD512,BD512,AT512)</f>
        <v/>
      </c>
    </row>
    <row r="512">
      <c r="A512" s="82" t="inlineStr">
        <is>
          <t>0512-2026</t>
        </is>
      </c>
      <c r="B512" s="99" t="n">
        <v>28270</v>
      </c>
      <c r="C512" s="105" t="inlineStr">
        <is>
          <t xml:space="preserve">Oficio -Sonia Chaverra </t>
        </is>
      </c>
      <c r="D512" s="82" t="n"/>
      <c r="E512" s="82" t="n"/>
      <c r="F512" s="82" t="n"/>
      <c r="G512" s="82" t="n"/>
      <c r="H512" s="82" t="n"/>
      <c r="I512" s="82" t="n"/>
      <c r="J512" s="82" t="n"/>
      <c r="K512" s="82" t="n"/>
      <c r="L512" s="82" t="n"/>
      <c r="M512" s="82" t="n"/>
      <c r="N512" s="76">
        <f>CONCATENATE(D513," ",E513," ",F513," ",G513," ",H513," ",I513, " ",J513, " ",K513," ",L513," ",M513)</f>
        <v/>
      </c>
      <c r="O512" s="76" t="n"/>
      <c r="P512" s="82" t="n"/>
      <c r="Q512" s="82" t="n"/>
      <c r="R512" s="82" t="inlineStr">
        <is>
          <t xml:space="preserve">Por Determinar </t>
        </is>
      </c>
      <c r="S512" s="126" t="n"/>
      <c r="T512" s="127" t="n"/>
      <c r="U512" s="127" t="n"/>
      <c r="V512" s="127" t="n"/>
      <c r="W512" s="127" t="n"/>
      <c r="X512" s="127" t="n"/>
      <c r="Y512" s="127" t="n"/>
      <c r="Z512" s="127" t="n"/>
      <c r="AA512" s="127" t="inlineStr">
        <is>
          <t xml:space="preserve">puente merkajuste </t>
        </is>
      </c>
      <c r="AB512" s="127" t="inlineStr">
        <is>
          <t xml:space="preserve">alto de las palmas </t>
        </is>
      </c>
      <c r="AC512" s="76" t="n"/>
      <c r="AD512" s="82" t="n"/>
      <c r="AE512" s="82" t="n"/>
      <c r="AF512" s="82" t="n"/>
      <c r="AG512" s="82" t="n"/>
      <c r="AH512" s="82" t="inlineStr">
        <is>
          <t>HÍDRICO</t>
        </is>
      </c>
      <c r="AI512" s="82" t="inlineStr">
        <is>
          <t>Descarga inadecuada de aguas residuales o sin cumplimiento de requisitos</t>
        </is>
      </c>
      <c r="AJ512" s="96" t="inlineStr">
        <is>
          <t>Las Palmas</t>
        </is>
      </c>
      <c r="AK512" s="201" t="n"/>
      <c r="AL512" s="92" t="n">
        <v>46143</v>
      </c>
      <c r="AM512" s="92" t="n">
        <v>46148</v>
      </c>
      <c r="AN512" s="101">
        <f>+AM513-AL513</f>
        <v/>
      </c>
      <c r="AO512" s="92" t="n">
        <v>46170</v>
      </c>
      <c r="AP512" s="101" t="inlineStr">
        <is>
          <t>Auto de archivo</t>
        </is>
      </c>
      <c r="AQ512" s="101" t="inlineStr">
        <is>
          <t>Juan Carlos Sánchez Vargas</t>
        </is>
      </c>
      <c r="AR512" s="227" t="n"/>
      <c r="AS512" s="119" t="n"/>
      <c r="AT512" s="124" t="inlineStr">
        <is>
          <t>Archivado</t>
        </is>
      </c>
      <c r="AU512" s="101" t="inlineStr">
        <is>
          <t>Juan Carlos Sánchez Vargas</t>
        </is>
      </c>
      <c r="AV512" s="82" t="n"/>
      <c r="AW512" s="102">
        <f>IF(OR(AND(TODAY()-AL513&lt;10,AV513="PQRS"),AND(TODAY()-AO513&lt;90,AV513="Persuasivo")),1,IF(AND(10&lt;=TODAY()-AL513,TODAY()-AL513&lt;15,AV513="PQRS"),2,IF(OR(AND(15&lt;=TODAY()-AL513,AV513="PQRS"),AND(90&lt;=TODAY()-AO513,AV513="Persuasivo")),3,"")))</f>
        <v/>
      </c>
      <c r="AX512" s="96" t="n"/>
      <c r="AY512" s="239">
        <f>IF(AU513=BA513,AY513,AY513&amp;" → "&amp;TEXT(AZ513,"dd/mm/aaaa")&amp;".- "&amp;AU513)</f>
        <v/>
      </c>
      <c r="AZ512" s="237">
        <f>IF(AU513=BA513,AZ513,NOW())</f>
        <v/>
      </c>
      <c r="BA512" s="242">
        <f>IF(AU513=BA513,BA513,AU513)</f>
        <v/>
      </c>
      <c r="BB512" s="245">
        <f>IF(AT513=BD513,BB513,BB513&amp;" → "&amp;TEXT(BC513,"dd/mm/aaaa")&amp;".- "&amp;AT513)</f>
        <v/>
      </c>
      <c r="BC512" s="247">
        <f>IF(AX513=BD513,BC513,NOW())</f>
        <v/>
      </c>
      <c r="BD512" s="246">
        <f>IF(AT513=BD513,BD513,AT513)</f>
        <v/>
      </c>
    </row>
    <row r="513">
      <c r="A513" s="82" t="inlineStr">
        <is>
          <t>0513-2026</t>
        </is>
      </c>
      <c r="B513" s="99" t="n">
        <v>28269</v>
      </c>
      <c r="C513" s="105" t="inlineStr">
        <is>
          <t>Oficio -sonia-</t>
        </is>
      </c>
      <c r="D513" s="82" t="n"/>
      <c r="E513" s="82" t="n"/>
      <c r="F513" s="82" t="n"/>
      <c r="G513" s="82" t="n"/>
      <c r="H513" s="82" t="n"/>
      <c r="I513" s="82" t="n"/>
      <c r="J513" s="82" t="n"/>
      <c r="K513" s="82" t="n"/>
      <c r="L513" s="82" t="inlineStr">
        <is>
          <t>kM 15 +750</t>
        </is>
      </c>
      <c r="M513" s="82" t="inlineStr">
        <is>
          <t>VARIANTE LAS PALMAS</t>
        </is>
      </c>
      <c r="N513" s="76">
        <f>CONCATENATE(D514," ",E514," ",F514," ",G514," ",H514," ",I514, " ",J514, " ",K514," ",L514," ",M514)</f>
        <v/>
      </c>
      <c r="O513" s="76" t="n"/>
      <c r="P513" s="82" t="n"/>
      <c r="Q513" s="82" t="n"/>
      <c r="R513" s="298" t="inlineStr">
        <is>
          <t>lemont 1,2 PTAR</t>
        </is>
      </c>
      <c r="S513" s="126" t="n"/>
      <c r="T513" s="127" t="n"/>
      <c r="U513" s="127" t="n"/>
      <c r="V513" s="127" t="n"/>
      <c r="W513" s="127" t="n"/>
      <c r="X513" s="127" t="n"/>
      <c r="Y513" s="127" t="n"/>
      <c r="Z513" s="127" t="n"/>
      <c r="AA513" s="127" t="n"/>
      <c r="AB513" s="127" t="n"/>
      <c r="AC513" s="76" t="n"/>
      <c r="AD513" s="82" t="n"/>
      <c r="AE513" s="82" t="n"/>
      <c r="AF513" s="82" t="n"/>
      <c r="AG513" s="82" t="n"/>
      <c r="AH513" s="82" t="inlineStr">
        <is>
          <t>HÍDRICO</t>
        </is>
      </c>
      <c r="AI513" s="82" t="inlineStr">
        <is>
          <t>Descarga inadecuada de aguas residuales o sin cumplimiento de requisitos</t>
        </is>
      </c>
      <c r="AJ513" s="96" t="inlineStr">
        <is>
          <t>Las Palmas</t>
        </is>
      </c>
      <c r="AK513" s="201" t="n"/>
      <c r="AL513" s="92" t="n">
        <v>46142</v>
      </c>
      <c r="AM513" s="92" t="n">
        <v>46148</v>
      </c>
      <c r="AN513" s="101">
        <f>+AM514-AL514</f>
        <v/>
      </c>
      <c r="AO513" s="92" t="n">
        <v>46148</v>
      </c>
      <c r="AP513" s="82" t="inlineStr">
        <is>
          <t>Visitas patrulleros</t>
        </is>
      </c>
      <c r="AQ513" s="94" t="inlineStr">
        <is>
          <t>Olver Puerta Garcia</t>
        </is>
      </c>
      <c r="AR513" s="227" t="n"/>
      <c r="AS513" s="119" t="n"/>
      <c r="AT513" s="124" t="inlineStr">
        <is>
          <t>Informe técnico</t>
        </is>
      </c>
      <c r="AU513" s="101" t="inlineStr">
        <is>
          <t>Olver Puerta Garcia</t>
        </is>
      </c>
      <c r="AV513" s="82" t="n"/>
      <c r="AW513" s="102">
        <f>IF(OR(AND(TODAY()-AL514&lt;10,AV514="PQRS"),AND(TODAY()-AO514&lt;90,AV514="Persuasivo")),1,IF(AND(10&lt;=TODAY()-AL514,TODAY()-AL514&lt;15,AV514="PQRS"),2,IF(OR(AND(15&lt;=TODAY()-AL514,AV514="PQRS"),AND(90&lt;=TODAY()-AO514,AV514="Persuasivo")),3,"")))</f>
        <v/>
      </c>
      <c r="AX513" s="96" t="n"/>
      <c r="AY513" s="239">
        <f>IF(AU514=BA514,AY514,AY514&amp;" → "&amp;TEXT(AZ514,"dd/mm/aaaa")&amp;".- "&amp;AU514)</f>
        <v/>
      </c>
      <c r="AZ513" s="237">
        <f>IF(AU514=BA514,AZ514,NOW())</f>
        <v/>
      </c>
      <c r="BA513" s="242">
        <f>IF(AU514=BA514,BA514,AU514)</f>
        <v/>
      </c>
      <c r="BB513" s="245">
        <f>IF(AT514=BD514,BB514,BB514&amp;" → "&amp;TEXT(BC514,"dd/mm/aaaa")&amp;".- "&amp;AT514)</f>
        <v/>
      </c>
      <c r="BC513" s="247">
        <f>IF(AX514=BD514,BC514,NOW())</f>
        <v/>
      </c>
      <c r="BD513" s="246">
        <f>IF(AT514=BD514,BD514,AT514)</f>
        <v/>
      </c>
    </row>
    <row r="514">
      <c r="A514" s="82" t="inlineStr">
        <is>
          <t>0514-2026</t>
        </is>
      </c>
      <c r="B514" s="99" t="n">
        <v>9618</v>
      </c>
      <c r="C514" s="124" t="inlineStr">
        <is>
          <t>Carlos Emilio Molina Ochoa</t>
        </is>
      </c>
      <c r="D514" s="82" t="inlineStr">
        <is>
          <t>CL</t>
        </is>
      </c>
      <c r="E514" s="82" t="n">
        <v>36</v>
      </c>
      <c r="F514" s="82" t="inlineStr">
        <is>
          <t>D</t>
        </is>
      </c>
      <c r="G514" s="82" t="inlineStr">
        <is>
          <t>SUR</t>
        </is>
      </c>
      <c r="H514" s="82" t="n">
        <v>25</v>
      </c>
      <c r="I514" s="82" t="inlineStr">
        <is>
          <t>B</t>
        </is>
      </c>
      <c r="J514" s="82" t="n"/>
      <c r="K514" s="82" t="n">
        <v>116</v>
      </c>
      <c r="L514" s="82" t="n"/>
      <c r="M514" s="82" t="n"/>
      <c r="N514" s="76">
        <f>CONCATENATE(D515," ",E515," ",F515," ",G515," ",H515," ",I515, " ",J515, " ",K515," ",L515," ",M515)</f>
        <v/>
      </c>
      <c r="O514" s="76" t="n">
        <v>70556880</v>
      </c>
      <c r="P514" s="82" t="n">
        <v>3122171223</v>
      </c>
      <c r="Q514" s="174" t="inlineStr">
        <is>
          <t>molinaochoacarlos@gmail.com</t>
        </is>
      </c>
      <c r="R514" s="82" t="inlineStr">
        <is>
          <t xml:space="preserve">Por Determinar </t>
        </is>
      </c>
      <c r="S514" s="126" t="n"/>
      <c r="T514" s="127" t="n"/>
      <c r="U514" s="127" t="n"/>
      <c r="V514" s="127" t="n"/>
      <c r="W514" s="127" t="n"/>
      <c r="X514" s="127" t="n"/>
      <c r="Y514" s="127" t="n"/>
      <c r="Z514" s="127" t="n"/>
      <c r="AA514" s="127" t="n"/>
      <c r="AB514" s="127" t="n"/>
      <c r="AC514" s="76" t="n"/>
      <c r="AD514" s="82" t="n"/>
      <c r="AE514" s="82" t="n"/>
      <c r="AF514" s="82" t="n"/>
      <c r="AG514" s="82" t="n"/>
      <c r="AH514" s="82" t="inlineStr">
        <is>
          <t>HÍDRICO</t>
        </is>
      </c>
      <c r="AI514" s="82" t="inlineStr">
        <is>
          <t>Descarga inadecuada de aguas residuales o sin cumplimiento de requisitos</t>
        </is>
      </c>
      <c r="AJ514" s="96" t="inlineStr">
        <is>
          <t>El Escobero</t>
        </is>
      </c>
      <c r="AK514" s="201" t="n"/>
      <c r="AL514" s="92" t="n">
        <v>46069</v>
      </c>
      <c r="AM514" s="92" t="n">
        <v>46148</v>
      </c>
      <c r="AN514" s="101">
        <f>+AM515-AL515</f>
        <v/>
      </c>
      <c r="AO514" s="92" t="n">
        <v>46148</v>
      </c>
      <c r="AP514" s="101" t="inlineStr">
        <is>
          <t>Visitas patrulleros</t>
        </is>
      </c>
      <c r="AQ514" s="101" t="inlineStr">
        <is>
          <t>Laura Bautista Barroso</t>
        </is>
      </c>
      <c r="AR514" s="227" t="n"/>
      <c r="AS514" s="119" t="n"/>
      <c r="AT514" s="124" t="inlineStr">
        <is>
          <t>Auto de archivo</t>
        </is>
      </c>
      <c r="AU514" s="94" t="inlineStr">
        <is>
          <t>Juan Carlos Sánchez Vargas</t>
        </is>
      </c>
      <c r="AV514" s="82" t="n"/>
      <c r="AW514" s="102">
        <f>IF(OR(AND(TODAY()-AL515&lt;10,AV515="PQRS"),AND(TODAY()-AO515&lt;90,AV515="Persuasivo")),1,IF(AND(10&lt;=TODAY()-AL515,TODAY()-AL515&lt;15,AV515="PQRS"),2,IF(OR(AND(15&lt;=TODAY()-AL515,AV515="PQRS"),AND(90&lt;=TODAY()-AO515,AV515="Persuasivo")),3,"")))</f>
        <v/>
      </c>
      <c r="AX514" s="96" t="n"/>
      <c r="AY514" s="239">
        <f>IF(AU515=BA515,AY515,AY515&amp;" → "&amp;TEXT(AZ515,"dd/mm/aaaa")&amp;".- "&amp;AU515)</f>
        <v/>
      </c>
      <c r="AZ514" s="237">
        <f>IF(AU515=BA515,AZ515,NOW())</f>
        <v/>
      </c>
      <c r="BA514" s="242">
        <f>IF(AU515=BA515,BA515,AU515)</f>
        <v/>
      </c>
      <c r="BB514" s="245">
        <f>IF(AT515=BD515,BB515,BB515&amp;" → "&amp;TEXT(BC515,"dd/mm/aaaa")&amp;".- "&amp;AT515)</f>
        <v/>
      </c>
      <c r="BC514" s="247">
        <f>IF(AX515=BD515,BC515,NOW())</f>
        <v/>
      </c>
      <c r="BD514" s="246">
        <f>IF(AT515=BD515,BD515,AT515)</f>
        <v/>
      </c>
    </row>
    <row r="515">
      <c r="A515" s="82" t="inlineStr">
        <is>
          <t>0515-2026</t>
        </is>
      </c>
      <c r="B515" s="99" t="n">
        <v>36053</v>
      </c>
      <c r="C515" s="124" t="inlineStr">
        <is>
          <t xml:space="preserve">Jimena Diosa </t>
        </is>
      </c>
      <c r="D515" s="82" t="n"/>
      <c r="E515" s="82" t="n"/>
      <c r="F515" s="82" t="n"/>
      <c r="G515" s="82" t="n"/>
      <c r="H515" s="82" t="n"/>
      <c r="I515" s="82" t="n"/>
      <c r="J515" s="82" t="n"/>
      <c r="K515" s="82" t="n"/>
      <c r="L515" s="82" t="n"/>
      <c r="M515" s="82" t="n"/>
      <c r="N515" s="76">
        <f>CONCATENATE(D516," ",E516," ",F516," ",G516," ",H516," ",I516, " ",J516, " ",K516," ",L516," ",M516)</f>
        <v/>
      </c>
      <c r="O515" s="76" t="n"/>
      <c r="P515" s="82" t="n">
        <v>3052218890</v>
      </c>
      <c r="Q515" s="82" t="inlineStr">
        <is>
          <t>mailto:molinaochoacarlos@gmail.com</t>
        </is>
      </c>
      <c r="R515" s="82" t="inlineStr">
        <is>
          <t xml:space="preserve">Por Determinar </t>
        </is>
      </c>
      <c r="S515" s="126" t="inlineStr">
        <is>
          <t>TR</t>
        </is>
      </c>
      <c r="T515" s="127" t="n">
        <v>32</v>
      </c>
      <c r="U515" s="127" t="inlineStr">
        <is>
          <t>C</t>
        </is>
      </c>
      <c r="V515" s="127" t="inlineStr">
        <is>
          <t>SUR</t>
        </is>
      </c>
      <c r="W515" s="127" t="n">
        <v>31</v>
      </c>
      <c r="X515" s="127" t="inlineStr">
        <is>
          <t>B</t>
        </is>
      </c>
      <c r="Y515" s="127" t="n"/>
      <c r="Z515" s="127" t="n">
        <v>35</v>
      </c>
      <c r="AA515" s="127" t="inlineStr">
        <is>
          <t xml:space="preserve">al frente </t>
        </is>
      </c>
      <c r="AB515" s="127" t="n"/>
      <c r="AC515" s="76" t="n"/>
      <c r="AD515" s="82" t="n"/>
      <c r="AE515" s="82" t="n"/>
      <c r="AF515" s="82" t="n"/>
      <c r="AG515" s="82" t="n"/>
      <c r="AH515" s="82" t="inlineStr">
        <is>
          <t>RESIDUOS SOLIDOS</t>
        </is>
      </c>
      <c r="AI515" s="82" t="inlineStr">
        <is>
          <t>Disposición inadecuada de residuos sólidos en horas, dias y lugares no autorizados</t>
        </is>
      </c>
      <c r="AJ515" s="96" t="inlineStr">
        <is>
          <t>Alto de Misael</t>
        </is>
      </c>
      <c r="AK515" s="201" t="n"/>
      <c r="AL515" s="92" t="n">
        <v>46170</v>
      </c>
      <c r="AM515" s="92" t="n"/>
      <c r="AN515" s="101">
        <f>+AM516-AL516</f>
        <v/>
      </c>
      <c r="AO515" s="100" t="n"/>
      <c r="AP515" s="82" t="n"/>
      <c r="AQ515" s="94" t="n"/>
      <c r="AR515" s="227" t="n"/>
      <c r="AS515" s="119" t="n"/>
      <c r="AT515" s="124" t="inlineStr">
        <is>
          <t>Visitas patrulleros</t>
        </is>
      </c>
      <c r="AU515" s="101" t="inlineStr">
        <is>
          <t>Carlos Mario Gonzalez</t>
        </is>
      </c>
      <c r="AV515" s="82" t="n"/>
      <c r="AW515" s="102">
        <f>IF(OR(AND(TODAY()-AL516&lt;10,AV516="PQRS"),AND(TODAY()-AO516&lt;90,AV516="Persuasivo")),1,IF(AND(10&lt;=TODAY()-AL516,TODAY()-AL516&lt;15,AV516="PQRS"),2,IF(OR(AND(15&lt;=TODAY()-AL516,AV516="PQRS"),AND(90&lt;=TODAY()-AO516,AV516="Persuasivo")),3,"")))</f>
        <v/>
      </c>
      <c r="AX515" s="96" t="n"/>
      <c r="AY515" s="239">
        <f>IF(AU516=BA516,AY516,AY516&amp;" → "&amp;TEXT(AZ516,"dd/mm/aaaa")&amp;".- "&amp;AU516)</f>
        <v/>
      </c>
      <c r="AZ515" s="237">
        <f>IF(AU516=BA516,AZ516,NOW())</f>
        <v/>
      </c>
      <c r="BA515" s="242">
        <f>IF(AU516=BA516,BA516,AU516)</f>
        <v/>
      </c>
      <c r="BB515" s="245">
        <f>IF(AT516=BD516,BB516,BB516&amp;" → "&amp;TEXT(BC516,"dd/mm/aaaa")&amp;".- "&amp;AT516)</f>
        <v/>
      </c>
      <c r="BC515" s="247">
        <f>IF(AX516=BD516,BC516,NOW())</f>
        <v/>
      </c>
      <c r="BD515" s="246">
        <f>IF(AT516=BD516,BD516,AT516)</f>
        <v/>
      </c>
    </row>
    <row r="516">
      <c r="A516" s="82" t="inlineStr">
        <is>
          <t>0516-2026</t>
        </is>
      </c>
      <c r="B516" s="99" t="n">
        <v>35817</v>
      </c>
      <c r="C516" s="124" t="inlineStr">
        <is>
          <t xml:space="preserve">Maria Regina Jimenez Valencia </t>
        </is>
      </c>
      <c r="D516" s="82" t="inlineStr">
        <is>
          <t>KR</t>
        </is>
      </c>
      <c r="E516" s="82" t="n">
        <v>42</v>
      </c>
      <c r="F516" s="82" t="inlineStr">
        <is>
          <t>A</t>
        </is>
      </c>
      <c r="G516" s="82" t="n"/>
      <c r="H516" s="82" t="n">
        <v>48</v>
      </c>
      <c r="I516" s="82" t="n"/>
      <c r="J516" s="82" t="inlineStr">
        <is>
          <t>SUR</t>
        </is>
      </c>
      <c r="K516" s="82" t="n">
        <v>60</v>
      </c>
      <c r="L516" s="82" t="n"/>
      <c r="M516" s="82" t="n"/>
      <c r="N516" s="76">
        <f>CONCATENATE(D517," ",E517," ",F517," ",G517," ",H517," ",I517, " ",J517, " ",K517," ",L517," ",M517)</f>
        <v/>
      </c>
      <c r="O516" s="82" t="n">
        <v>42977817</v>
      </c>
      <c r="P516" s="82" t="n">
        <v>3004032962</v>
      </c>
      <c r="Q516" s="174" t="inlineStr">
        <is>
          <t>reginajimenezva@hotmail.com</t>
        </is>
      </c>
      <c r="R516" s="82" t="inlineStr">
        <is>
          <t xml:space="preserve">Por Determinar </t>
        </is>
      </c>
      <c r="S516" s="126" t="n"/>
      <c r="T516" s="127" t="n"/>
      <c r="U516" s="127" t="n"/>
      <c r="V516" s="127" t="n"/>
      <c r="W516" s="127" t="n"/>
      <c r="X516" s="127" t="n"/>
      <c r="Y516" s="127" t="n"/>
      <c r="Z516" s="127" t="n"/>
      <c r="AA516" s="127" t="inlineStr">
        <is>
          <t>lote vecino</t>
        </is>
      </c>
      <c r="AB516" s="127" t="n"/>
      <c r="AC516" s="76" t="n"/>
      <c r="AD516" s="76" t="n"/>
      <c r="AE516" s="82" t="n"/>
      <c r="AF516" s="82" t="n"/>
      <c r="AG516" s="82" t="n"/>
      <c r="AH516" s="82" t="inlineStr">
        <is>
          <t>LOTE-PREDIO</t>
        </is>
      </c>
      <c r="AI516" s="82" t="inlineStr">
        <is>
          <t>Tenencia inadecuada de lotes - falta de mantenimiento</t>
        </is>
      </c>
      <c r="AJ516" s="96" t="inlineStr">
        <is>
          <t>El Trianón</t>
        </is>
      </c>
      <c r="AK516" s="201" t="n"/>
      <c r="AL516" s="92" t="n">
        <v>46169</v>
      </c>
      <c r="AM516" s="92" t="n"/>
      <c r="AN516" s="101">
        <f>+AM517-AL517</f>
        <v/>
      </c>
      <c r="AO516" s="100" t="n"/>
      <c r="AP516" s="101" t="n"/>
      <c r="AQ516" s="101" t="n"/>
      <c r="AR516" s="227" t="n"/>
      <c r="AS516" s="119" t="n"/>
      <c r="AT516" s="124" t="inlineStr">
        <is>
          <t>Visitas patrulleros</t>
        </is>
      </c>
      <c r="AU516" s="94" t="inlineStr">
        <is>
          <t>Laura Bautista Barroso</t>
        </is>
      </c>
      <c r="AV516" s="82" t="n"/>
      <c r="AW516" s="102">
        <f>IF(OR(AND(TODAY()-AL517&lt;10,AV517="PQRS"),AND(TODAY()-AO517&lt;90,AV517="Persuasivo")),1,IF(AND(10&lt;=TODAY()-AL517,TODAY()-AL517&lt;15,AV517="PQRS"),2,IF(OR(AND(15&lt;=TODAY()-AL517,AV517="PQRS"),AND(90&lt;=TODAY()-AO517,AV517="Persuasivo")),3,"")))</f>
        <v/>
      </c>
      <c r="AX516" s="96" t="n"/>
      <c r="AY516" s="239">
        <f>IF(AU517=BA517,AY517,AY517&amp;" → "&amp;TEXT(AZ517,"dd/mm/aaaa")&amp;".- "&amp;AU517)</f>
        <v/>
      </c>
      <c r="AZ516" s="237">
        <f>IF(AU517=BA517,AZ517,NOW())</f>
        <v/>
      </c>
      <c r="BA516" s="242">
        <f>IF(AU517=BA517,BA517,AU517)</f>
        <v/>
      </c>
      <c r="BB516" s="245">
        <f>IF(AT517=BD517,BB517,BB517&amp;" → "&amp;TEXT(BC517,"dd/mm/aaaa")&amp;".- "&amp;AT517)</f>
        <v/>
      </c>
      <c r="BC516" s="247">
        <f>IF(AX517=BD517,BC517,NOW())</f>
        <v/>
      </c>
      <c r="BD516" s="246">
        <f>IF(AT517=BD517,BD517,AT517)</f>
        <v/>
      </c>
    </row>
    <row r="517">
      <c r="A517" s="82" t="inlineStr">
        <is>
          <t>0517-2026</t>
        </is>
      </c>
      <c r="B517" s="99" t="n">
        <v>35964</v>
      </c>
      <c r="C517" s="105" t="inlineStr">
        <is>
          <t xml:space="preserve">Comunidad </t>
        </is>
      </c>
      <c r="D517" s="82" t="n"/>
      <c r="E517" s="82" t="n"/>
      <c r="F517" s="82" t="n"/>
      <c r="G517" s="82" t="n"/>
      <c r="H517" s="82" t="n"/>
      <c r="I517" s="82" t="n"/>
      <c r="J517" s="82" t="n"/>
      <c r="K517" s="82" t="n"/>
      <c r="L517" s="82" t="n"/>
      <c r="M517" s="82" t="n"/>
      <c r="N517" s="76">
        <f>CONCATENATE(D518," ",E518," ",F518," ",G518," ",H518," ",I518, " ",J518, " ",K518," ",L518," ",M518)</f>
        <v/>
      </c>
      <c r="O517" s="76" t="n"/>
      <c r="P517" s="82" t="n"/>
      <c r="Q517" s="82" t="inlineStr">
        <is>
          <t>mailto:reginajimenezva@hotmail.com</t>
        </is>
      </c>
      <c r="R517" s="82" t="inlineStr">
        <is>
          <t xml:space="preserve">por Determinar </t>
        </is>
      </c>
      <c r="S517" s="126" t="n"/>
      <c r="T517" s="127" t="n"/>
      <c r="U517" s="127" t="n"/>
      <c r="V517" s="127" t="n"/>
      <c r="W517" s="127" t="n"/>
      <c r="X517" s="127" t="n"/>
      <c r="Y517" s="127" t="n"/>
      <c r="Z517" s="127" t="n"/>
      <c r="AA517" s="127" t="inlineStr">
        <is>
          <t xml:space="preserve">Lote 2 unida </t>
        </is>
      </c>
      <c r="AB517" s="127" t="inlineStr">
        <is>
          <t xml:space="preserve">la palma V la esperanza </t>
        </is>
      </c>
      <c r="AC517" s="76" t="n"/>
      <c r="AD517" s="82" t="n"/>
      <c r="AE517" s="82" t="n"/>
      <c r="AF517" s="82" t="n"/>
      <c r="AG517" s="82" t="n"/>
      <c r="AH517" s="82" t="inlineStr">
        <is>
          <t>HÍDRICO</t>
        </is>
      </c>
      <c r="AI517" s="82" t="inlineStr">
        <is>
          <t>Descarga inadecuada de aguas residuales o sin cumplimiento de requisitos</t>
        </is>
      </c>
      <c r="AJ517" s="96" t="inlineStr">
        <is>
          <t>Las Palmas</t>
        </is>
      </c>
      <c r="AK517" s="201" t="n"/>
      <c r="AL517" s="92" t="n">
        <v>46170</v>
      </c>
      <c r="AM517" s="92" t="n">
        <v>46167</v>
      </c>
      <c r="AN517" s="101">
        <f>+AM518-AL518</f>
        <v/>
      </c>
      <c r="AO517" s="92" t="n">
        <v>46167</v>
      </c>
      <c r="AP517" s="101" t="inlineStr">
        <is>
          <t>Visitas patrulleros</t>
        </is>
      </c>
      <c r="AQ517" s="101" t="inlineStr">
        <is>
          <t>Olver Puerta Garcia</t>
        </is>
      </c>
      <c r="AR517" s="227" t="n"/>
      <c r="AS517" s="119" t="n"/>
      <c r="AT517" s="124" t="inlineStr">
        <is>
          <t>Verificación</t>
        </is>
      </c>
      <c r="AU517" s="94" t="inlineStr">
        <is>
          <t>Juan Fernando Florez Lema</t>
        </is>
      </c>
      <c r="AV517" s="82" t="n"/>
      <c r="AW517" s="102">
        <f>IF(OR(AND(TODAY()-AL518&lt;10,AV518="PQRS"),AND(TODAY()-AO518&lt;90,AV518="Persuasivo")),1,IF(AND(10&lt;=TODAY()-AL518,TODAY()-AL518&lt;15,AV518="PQRS"),2,IF(OR(AND(15&lt;=TODAY()-AL518,AV518="PQRS"),AND(90&lt;=TODAY()-AO518,AV518="Persuasivo")),3,"")))</f>
        <v/>
      </c>
      <c r="AX517" s="96" t="n"/>
      <c r="AY517" s="239">
        <f>IF(AU518=BA518,AY518,AY518&amp;" → "&amp;TEXT(AZ518,"dd/mm/aaaa")&amp;".- "&amp;AU518)</f>
        <v/>
      </c>
      <c r="AZ517" s="237">
        <f>IF(AU518=BA518,AZ518,NOW())</f>
        <v/>
      </c>
      <c r="BA517" s="242">
        <f>IF(AU518=BA518,BA518,AU518)</f>
        <v/>
      </c>
      <c r="BB517" s="245">
        <f>IF(AT518=BD518,BB518,BB518&amp;" → "&amp;TEXT(BC518,"dd/mm/aaaa")&amp;".- "&amp;AT518)</f>
        <v/>
      </c>
      <c r="BC517" s="247">
        <f>IF(AX518=BD518,BC518,NOW())</f>
        <v/>
      </c>
      <c r="BD517" s="246">
        <f>IF(AT518=BD518,BD518,AT518)</f>
        <v/>
      </c>
    </row>
    <row r="518">
      <c r="A518" s="82" t="inlineStr">
        <is>
          <t>0518-2026</t>
        </is>
      </c>
      <c r="B518" s="99" t="n">
        <v>36158</v>
      </c>
      <c r="C518" s="105" t="inlineStr">
        <is>
          <t xml:space="preserve">Area Metropolitana </t>
        </is>
      </c>
      <c r="D518" s="82" t="n"/>
      <c r="E518" s="82" t="n"/>
      <c r="F518" s="82" t="n"/>
      <c r="G518" s="82" t="n"/>
      <c r="H518" s="82" t="n"/>
      <c r="I518" s="82" t="n"/>
      <c r="J518" s="82" t="n"/>
      <c r="K518" s="82" t="n"/>
      <c r="L518" s="82" t="n"/>
      <c r="M518" s="82" t="n"/>
      <c r="N518" s="76">
        <f>CONCATENATE(D519," ",E519," ",F519," ",G519," ",H519," ",I519, " ",J519, " ",K519," ",L519," ",M519)</f>
        <v/>
      </c>
      <c r="O518" s="76" t="n"/>
      <c r="P518" s="82" t="n"/>
      <c r="Q518" s="82" t="n"/>
      <c r="R518" s="82" t="inlineStr">
        <is>
          <t xml:space="preserve">Por Determinar </t>
        </is>
      </c>
      <c r="S518" s="126" t="n"/>
      <c r="T518" s="127" t="n"/>
      <c r="U518" s="127" t="n"/>
      <c r="V518" s="127" t="n"/>
      <c r="W518" s="127" t="inlineStr">
        <is>
          <t xml:space="preserve">quebrada </t>
        </is>
      </c>
      <c r="X518" s="127" t="n"/>
      <c r="Y518" s="127" t="n"/>
      <c r="Z518" s="127" t="n"/>
      <c r="AA518" s="127" t="inlineStr">
        <is>
          <t>la mina</t>
        </is>
      </c>
      <c r="AB518" s="127" t="n"/>
      <c r="AC518" s="76" t="n"/>
      <c r="AD518" s="82" t="n"/>
      <c r="AE518" s="82" t="n"/>
      <c r="AF518" s="82" t="n"/>
      <c r="AG518" s="82" t="n"/>
      <c r="AH518" s="82" t="inlineStr">
        <is>
          <t>HÍDRICO</t>
        </is>
      </c>
      <c r="AI518" s="82" t="inlineStr">
        <is>
          <t>Descarga inadecuada de aguas residuales o sin cumplimiento de requisitos</t>
        </is>
      </c>
      <c r="AJ518" s="96" t="inlineStr">
        <is>
          <t xml:space="preserve">La Mina </t>
        </is>
      </c>
      <c r="AK518" s="201" t="n"/>
      <c r="AL518" s="92" t="n">
        <v>46170</v>
      </c>
      <c r="AM518" s="92" t="n"/>
      <c r="AN518" s="101">
        <f>+AM519-AL519</f>
        <v/>
      </c>
      <c r="AO518" s="92" t="n"/>
      <c r="AP518" s="101" t="inlineStr">
        <is>
          <t>Visitas patrulleros</t>
        </is>
      </c>
      <c r="AQ518" s="101" t="n"/>
      <c r="AR518" s="227" t="n"/>
      <c r="AS518" s="119" t="n"/>
      <c r="AT518" s="124" t="n"/>
      <c r="AU518" s="94" t="n"/>
      <c r="AV518" s="82" t="n"/>
      <c r="AW518" s="102">
        <f>IF(OR(AND(TODAY()-AL519&lt;10,AV519="PQRS"),AND(TODAY()-AO519&lt;90,AV519="Persuasivo")),1,IF(AND(10&lt;=TODAY()-AL519,TODAY()-AL519&lt;15,AV519="PQRS"),2,IF(OR(AND(15&lt;=TODAY()-AL519,AV519="PQRS"),AND(90&lt;=TODAY()-AO519,AV519="Persuasivo")),3,"")))</f>
        <v/>
      </c>
      <c r="AX518" s="96" t="n"/>
      <c r="AY518" s="239">
        <f>IF(AU519=BA519,AY519,AY519&amp;" → "&amp;TEXT(AZ519,"dd/mm/aaaa")&amp;".- "&amp;AU519)</f>
        <v/>
      </c>
      <c r="AZ518" s="237">
        <f>IF(AU519=BA519,AZ519,NOW())</f>
        <v/>
      </c>
      <c r="BA518" s="242">
        <f>IF(AU519=BA519,BA519,AU519)</f>
        <v/>
      </c>
      <c r="BB518" s="245">
        <f>IF(AT519=BD519,BB519,BB519&amp;" → "&amp;TEXT(BC519,"dd/mm/aaaa")&amp;".- "&amp;AT519)</f>
        <v/>
      </c>
      <c r="BC518" s="247">
        <f>IF(AX519=BD519,BC519,NOW())</f>
        <v/>
      </c>
      <c r="BD518" s="246">
        <f>IF(AT519=BD519,BD519,AT519)</f>
        <v/>
      </c>
    </row>
    <row r="519">
      <c r="A519" s="82" t="inlineStr">
        <is>
          <t>0519-2026</t>
        </is>
      </c>
      <c r="B519" s="99" t="n">
        <v>36175</v>
      </c>
      <c r="C519" s="124" t="inlineStr">
        <is>
          <t>EPM</t>
        </is>
      </c>
      <c r="D519" s="82" t="n"/>
      <c r="E519" s="82" t="n"/>
      <c r="F519" s="82" t="n"/>
      <c r="G519" s="82" t="n"/>
      <c r="H519" s="82" t="n"/>
      <c r="I519" s="82" t="n"/>
      <c r="J519" s="82" t="n"/>
      <c r="K519" s="82" t="n"/>
      <c r="L519" s="82" t="n"/>
      <c r="M519" s="82" t="n"/>
      <c r="N519" s="76">
        <f>CONCATENATE(D520," ",E520," ",F520," ",G520," ",H520," ",I520, " ",J520, " ",K520," ",L520," ",M520)</f>
        <v/>
      </c>
      <c r="O519" s="76" t="n"/>
      <c r="P519" s="82" t="n"/>
      <c r="Q519" s="82" t="n"/>
      <c r="R519" s="82" t="inlineStr">
        <is>
          <t>GLORIA ELCY SALDARRIAGA</t>
        </is>
      </c>
      <c r="S519" s="126" t="inlineStr">
        <is>
          <t>CL</t>
        </is>
      </c>
      <c r="T519" s="127" t="n">
        <v>41</v>
      </c>
      <c r="U519" s="127" t="n"/>
      <c r="V519" s="127" t="inlineStr">
        <is>
          <t>SUR</t>
        </is>
      </c>
      <c r="W519" s="127" t="n">
        <v>25</v>
      </c>
      <c r="X519" s="127" t="inlineStr">
        <is>
          <t>A</t>
        </is>
      </c>
      <c r="Y519" s="127" t="n"/>
      <c r="Z519" s="127" t="n">
        <v>161</v>
      </c>
      <c r="AA519" s="127" t="inlineStr">
        <is>
          <t>INT 201</t>
        </is>
      </c>
      <c r="AB519" s="127" t="n"/>
      <c r="AC519" s="76" t="n"/>
      <c r="AD519" s="82" t="n"/>
      <c r="AE519" s="82" t="n"/>
      <c r="AF519" s="82" t="n"/>
      <c r="AG519" s="82" t="n"/>
      <c r="AH519" s="82" t="inlineStr">
        <is>
          <t>HÍDRICO</t>
        </is>
      </c>
      <c r="AI519" s="82" t="inlineStr">
        <is>
          <t>Descarga inadecuada de aguas residuales o sin cumplimiento de requisitos</t>
        </is>
      </c>
      <c r="AJ519" s="96" t="inlineStr">
        <is>
          <t xml:space="preserve">La Mina </t>
        </is>
      </c>
      <c r="AK519" s="201" t="n"/>
      <c r="AL519" s="92" t="n">
        <v>46171</v>
      </c>
      <c r="AM519" s="92" t="n"/>
      <c r="AN519" s="101">
        <f>+AM520-AL520</f>
        <v/>
      </c>
      <c r="AO519" s="100" t="n"/>
      <c r="AP519" s="82" t="n"/>
      <c r="AQ519" s="94" t="n"/>
      <c r="AR519" s="227" t="n"/>
      <c r="AS519" s="119" t="n"/>
      <c r="AT519" s="124" t="inlineStr">
        <is>
          <t>Visitas patrulleros</t>
        </is>
      </c>
      <c r="AU519" s="94" t="n"/>
      <c r="AV519" s="82" t="n"/>
      <c r="AW519" s="102">
        <f>IF(OR(AND(TODAY()-AL520&lt;10,AV520="PQRS"),AND(TODAY()-AO520&lt;90,AV520="Persuasivo")),1,IF(AND(10&lt;=TODAY()-AL520,TODAY()-AL520&lt;15,AV520="PQRS"),2,IF(OR(AND(15&lt;=TODAY()-AL520,AV520="PQRS"),AND(90&lt;=TODAY()-AO520,AV520="Persuasivo")),3,"")))</f>
        <v/>
      </c>
      <c r="AX519" s="96" t="inlineStr">
        <is>
          <t>Plan brechas</t>
        </is>
      </c>
      <c r="AY519" s="239">
        <f>IF(AU520=BA520,AY520,AY520&amp;" → "&amp;TEXT(AZ520,"dd/mm/aaaa")&amp;".- "&amp;AU520)</f>
        <v/>
      </c>
      <c r="AZ519" s="237">
        <f>IF(AU520=BA520,AZ520,NOW())</f>
        <v/>
      </c>
      <c r="BA519" s="242">
        <f>IF(AU520=BA520,BA520,AU520)</f>
        <v/>
      </c>
      <c r="BB519" s="245">
        <f>IF(AT520=BD520,BB520,BB520&amp;" → "&amp;TEXT(BC520,"dd/mm/aaaa")&amp;".- "&amp;AT520)</f>
        <v/>
      </c>
      <c r="BC519" s="247">
        <f>IF(AX520=BD520,BC520,NOW())</f>
        <v/>
      </c>
      <c r="BD519" s="246">
        <f>IF(AT520=BD520,BD520,AT520)</f>
        <v/>
      </c>
    </row>
    <row r="520">
      <c r="A520" s="82" t="inlineStr">
        <is>
          <t>0520-2026</t>
        </is>
      </c>
      <c r="B520" s="99" t="n">
        <v>36176</v>
      </c>
      <c r="C520" s="124" t="inlineStr">
        <is>
          <t>EPM</t>
        </is>
      </c>
      <c r="D520" s="82" t="n"/>
      <c r="E520" s="82" t="n"/>
      <c r="F520" s="82" t="n"/>
      <c r="G520" s="82" t="n"/>
      <c r="H520" s="82" t="n"/>
      <c r="I520" s="82" t="n"/>
      <c r="J520" s="82" t="n"/>
      <c r="K520" s="82" t="n"/>
      <c r="L520" s="82" t="n"/>
      <c r="M520" s="82" t="n"/>
      <c r="N520" s="76">
        <f>CONCATENATE(D521," ",E521," ",F521," ",G521," ",H521," ",I521, " ",J521, " ",K521," ",L521," ",M521)</f>
        <v/>
      </c>
      <c r="O520" s="76" t="n"/>
      <c r="P520" s="82" t="n"/>
      <c r="Q520" s="82" t="n"/>
      <c r="R520" s="82" t="inlineStr">
        <is>
          <t>Beatriz Arango Salazar</t>
        </is>
      </c>
      <c r="S520" s="82" t="inlineStr">
        <is>
          <t>CL</t>
        </is>
      </c>
      <c r="T520" s="82" t="n">
        <v>41</v>
      </c>
      <c r="U520" s="82" t="n"/>
      <c r="V520" s="82" t="inlineStr">
        <is>
          <t>SUR</t>
        </is>
      </c>
      <c r="W520" s="82" t="n">
        <v>25</v>
      </c>
      <c r="X520" s="82" t="inlineStr">
        <is>
          <t>A</t>
        </is>
      </c>
      <c r="Y520" s="82" t="n"/>
      <c r="Z520" s="82" t="n">
        <v>153</v>
      </c>
      <c r="AA520" s="82" t="inlineStr">
        <is>
          <t>piso 3</t>
        </is>
      </c>
      <c r="AB520" s="82" t="n"/>
      <c r="AC520" s="76" t="n"/>
      <c r="AD520" s="82" t="n"/>
      <c r="AE520" s="82" t="n"/>
      <c r="AF520" s="82" t="n"/>
      <c r="AG520" s="82" t="n"/>
      <c r="AH520" s="82" t="inlineStr">
        <is>
          <t>HÍDRICO</t>
        </is>
      </c>
      <c r="AI520" s="82" t="inlineStr">
        <is>
          <t>Descarga inadecuada de aguas residuales o sin cumplimiento de requisitos</t>
        </is>
      </c>
      <c r="AJ520" s="96" t="inlineStr">
        <is>
          <t xml:space="preserve">La Mina </t>
        </is>
      </c>
      <c r="AK520" s="201" t="n"/>
      <c r="AL520" s="92" t="n">
        <v>46171</v>
      </c>
      <c r="AM520" s="92" t="n"/>
      <c r="AN520" s="101">
        <f>+AM521-AL521</f>
        <v/>
      </c>
      <c r="AO520" s="100" t="n"/>
      <c r="AP520" s="101" t="n"/>
      <c r="AQ520" s="101" t="n"/>
      <c r="AR520" s="227" t="n"/>
      <c r="AS520" s="119" t="n"/>
      <c r="AT520" s="124" t="inlineStr">
        <is>
          <t>Visitas patrulleros</t>
        </is>
      </c>
      <c r="AU520" s="94" t="inlineStr">
        <is>
          <t>Olver Puerta Garcia</t>
        </is>
      </c>
      <c r="AV520" s="82" t="n"/>
      <c r="AW520" s="102">
        <f>IF(OR(AND(TODAY()-AL521&lt;10,AV521="PQRS"),AND(TODAY()-AO521&lt;90,AV521="Persuasivo")),1,IF(AND(10&lt;=TODAY()-AL521,TODAY()-AL521&lt;15,AV521="PQRS"),2,IF(OR(AND(15&lt;=TODAY()-AL521,AV521="PQRS"),AND(90&lt;=TODAY()-AO521,AV521="Persuasivo")),3,"")))</f>
        <v/>
      </c>
      <c r="AX520" s="274" t="inlineStr">
        <is>
          <t>Plan brechas</t>
        </is>
      </c>
      <c r="AY520" s="239">
        <f>IF(AU521=BA521,AY521,AY521&amp;" → "&amp;TEXT(AZ521,"dd/mm/aaaa")&amp;".- "&amp;AU521)</f>
        <v/>
      </c>
      <c r="AZ520" s="237">
        <f>IF(AU521=BA521,AZ521,NOW())</f>
        <v/>
      </c>
      <c r="BA520" s="242">
        <f>IF(AU521=BA521,BA521,AU521)</f>
        <v/>
      </c>
      <c r="BB520" s="245">
        <f>IF(AT521=BD521,BB521,BB521&amp;" → "&amp;TEXT(BC521,"dd/mm/aaaa")&amp;".- "&amp;AT521)</f>
        <v/>
      </c>
      <c r="BC520" s="247">
        <f>IF(AX521=BD521,BC521,NOW())</f>
        <v/>
      </c>
      <c r="BD520" s="246">
        <f>IF(AT521=BD521,BD521,AT521)</f>
        <v/>
      </c>
    </row>
    <row r="521">
      <c r="A521" s="82" t="inlineStr">
        <is>
          <t>0521-2026</t>
        </is>
      </c>
      <c r="B521" s="99" t="n">
        <v>36177</v>
      </c>
      <c r="C521" s="124" t="inlineStr">
        <is>
          <t>EPM</t>
        </is>
      </c>
      <c r="D521" s="82" t="n"/>
      <c r="E521" s="82" t="n"/>
      <c r="F521" s="82" t="n"/>
      <c r="G521" s="82" t="n"/>
      <c r="H521" s="82" t="n"/>
      <c r="I521" s="82" t="n"/>
      <c r="J521" s="82" t="n"/>
      <c r="K521" s="82" t="n"/>
      <c r="L521" s="82" t="n"/>
      <c r="M521" s="82" t="n"/>
      <c r="N521" s="76">
        <f>CONCATENATE(D522," ",E522," ",F522," ",G522," ",H522," ",I522, " ",J522, " ",K522," ",L522," ",M522)</f>
        <v/>
      </c>
      <c r="O521" s="76" t="n"/>
      <c r="P521" s="82" t="n"/>
      <c r="Q521" s="82" t="n"/>
      <c r="R521" s="82" t="inlineStr">
        <is>
          <t>Dario Ruiz Fernandez</t>
        </is>
      </c>
      <c r="S521" s="126" t="inlineStr">
        <is>
          <t>CL</t>
        </is>
      </c>
      <c r="T521" s="127" t="n">
        <v>41</v>
      </c>
      <c r="U521" s="127" t="n"/>
      <c r="V521" s="127" t="inlineStr">
        <is>
          <t>SUR</t>
        </is>
      </c>
      <c r="W521" s="127" t="n">
        <v>25</v>
      </c>
      <c r="X521" s="127" t="inlineStr">
        <is>
          <t>A</t>
        </is>
      </c>
      <c r="Y521" s="127" t="n"/>
      <c r="Z521" s="127" t="n">
        <v>102</v>
      </c>
      <c r="AA521" s="127" t="n"/>
      <c r="AB521" s="127" t="n"/>
      <c r="AC521" s="76" t="n"/>
      <c r="AD521" s="82" t="n"/>
      <c r="AE521" s="82" t="n"/>
      <c r="AF521" s="82" t="n"/>
      <c r="AG521" s="82" t="n"/>
      <c r="AH521" s="82" t="inlineStr">
        <is>
          <t>HÍDRICO</t>
        </is>
      </c>
      <c r="AI521" s="82" t="inlineStr">
        <is>
          <t>Descarga inadecuada de aguas residuales o sin cumplimiento de requisitos</t>
        </is>
      </c>
      <c r="AJ521" s="96" t="inlineStr">
        <is>
          <t xml:space="preserve">La Mina </t>
        </is>
      </c>
      <c r="AK521" s="201" t="n"/>
      <c r="AL521" s="92" t="n">
        <v>46171</v>
      </c>
      <c r="AM521" s="92" t="n">
        <v>46175</v>
      </c>
      <c r="AN521" s="101">
        <f>+AM522-AL522</f>
        <v/>
      </c>
      <c r="AO521" s="92" t="n">
        <v>46175</v>
      </c>
      <c r="AP521" s="82" t="inlineStr">
        <is>
          <t>Visitas patrulleros</t>
        </is>
      </c>
      <c r="AQ521" s="82" t="inlineStr">
        <is>
          <t>Yudi Betancur Rios</t>
        </is>
      </c>
      <c r="AR521" s="227" t="n"/>
      <c r="AS521" s="119" t="n"/>
      <c r="AT521" s="124" t="inlineStr">
        <is>
          <t>Verificación</t>
        </is>
      </c>
      <c r="AU521" s="101" t="inlineStr">
        <is>
          <t>Yudi Betancur Rios</t>
        </is>
      </c>
      <c r="AV521" s="82" t="n"/>
      <c r="AW521" s="102">
        <f>IF(OR(AND(TODAY()-AL522&lt;10,AV522="PQRS"),AND(TODAY()-AO522&lt;90,AV522="Persuasivo")),1,IF(AND(10&lt;=TODAY()-AL522,TODAY()-AL522&lt;15,AV522="PQRS"),2,IF(OR(AND(15&lt;=TODAY()-AL522,AV522="PQRS"),AND(90&lt;=TODAY()-AO522,AV522="Persuasivo")),3,"")))</f>
        <v/>
      </c>
      <c r="AX521" s="274" t="inlineStr">
        <is>
          <t>Plan brechas</t>
        </is>
      </c>
      <c r="AY521" s="239">
        <f>IF(AU522=BA522,AY522,AY522&amp;" → "&amp;TEXT(AZ522,"dd/mm/aaaa")&amp;".- "&amp;AU522)</f>
        <v/>
      </c>
      <c r="AZ521" s="237">
        <f>IF(AU522=BA522,AZ522,NOW())</f>
        <v/>
      </c>
      <c r="BA521" s="242">
        <f>IF(AU522=BA522,BA522,AU522)</f>
        <v/>
      </c>
      <c r="BB521" s="245">
        <f>IF(AT522=BD522,BB522,BB522&amp;" → "&amp;TEXT(BC522,"dd/mm/aaaa")&amp;".- "&amp;AT522)</f>
        <v/>
      </c>
      <c r="BC521" s="247">
        <f>IF(AX522=BD522,BC522,NOW())</f>
        <v/>
      </c>
      <c r="BD521" s="246">
        <f>IF(AT522=BD522,BD522,AT522)</f>
        <v/>
      </c>
    </row>
    <row r="522">
      <c r="A522" s="82" t="inlineStr">
        <is>
          <t>0522-2026</t>
        </is>
      </c>
      <c r="B522" s="99" t="n">
        <v>36178</v>
      </c>
      <c r="C522" s="124" t="inlineStr">
        <is>
          <t>EPM</t>
        </is>
      </c>
      <c r="D522" s="82" t="n"/>
      <c r="E522" s="82" t="n"/>
      <c r="F522" s="82" t="n"/>
      <c r="G522" s="82" t="n"/>
      <c r="H522" s="82" t="n"/>
      <c r="I522" s="82" t="n"/>
      <c r="J522" s="82" t="n"/>
      <c r="K522" s="82" t="n"/>
      <c r="L522" s="82" t="n"/>
      <c r="M522" s="82" t="n"/>
      <c r="N522" s="76">
        <f>CONCATENATE(D523," ",E523," ",F523," ",G523," ",H523," ",I523, " ",J523, " ",K523," ",L523," ",M523)</f>
        <v/>
      </c>
      <c r="O522" s="76" t="n"/>
      <c r="P522" s="82" t="n"/>
      <c r="Q522" s="82" t="n"/>
      <c r="R522" s="82" t="inlineStr">
        <is>
          <t>Adriana Moreno Rincon</t>
        </is>
      </c>
      <c r="S522" s="126" t="inlineStr">
        <is>
          <t>CL</t>
        </is>
      </c>
      <c r="T522" s="127" t="n">
        <v>41</v>
      </c>
      <c r="U522" s="127" t="n"/>
      <c r="V522" s="127" t="inlineStr">
        <is>
          <t>SUR</t>
        </is>
      </c>
      <c r="W522" s="127" t="n">
        <v>25</v>
      </c>
      <c r="X522" s="127" t="inlineStr">
        <is>
          <t>A</t>
        </is>
      </c>
      <c r="Y522" s="127" t="n"/>
      <c r="Z522" s="127" t="n">
        <v>201</v>
      </c>
      <c r="AA522" s="127" t="n"/>
      <c r="AB522" s="127" t="n"/>
      <c r="AC522" s="76" t="n"/>
      <c r="AD522" s="82" t="n"/>
      <c r="AE522" s="82" t="n"/>
      <c r="AF522" s="82" t="n"/>
      <c r="AG522" s="82" t="n"/>
      <c r="AH522" s="82" t="inlineStr">
        <is>
          <t>HÍDRICO</t>
        </is>
      </c>
      <c r="AI522" s="82" t="inlineStr">
        <is>
          <t>Descarga inadecuada de aguas residuales o sin cumplimiento de requisitos</t>
        </is>
      </c>
      <c r="AJ522" s="96" t="inlineStr">
        <is>
          <t xml:space="preserve">La Mina </t>
        </is>
      </c>
      <c r="AK522" s="201" t="n"/>
      <c r="AL522" s="92" t="n">
        <v>46171</v>
      </c>
      <c r="AM522" s="92" t="n">
        <v>46174</v>
      </c>
      <c r="AN522" s="101">
        <f>+AM523-AL523</f>
        <v/>
      </c>
      <c r="AO522" s="100" t="n">
        <v>46175</v>
      </c>
      <c r="AP522" s="82" t="inlineStr">
        <is>
          <t>Verificación</t>
        </is>
      </c>
      <c r="AQ522" s="94" t="inlineStr">
        <is>
          <t>Yudi Betancur Rios</t>
        </is>
      </c>
      <c r="AR522" s="227" t="n"/>
      <c r="AS522" s="119" t="n"/>
      <c r="AT522" s="124" t="inlineStr">
        <is>
          <t>Auto de archivo</t>
        </is>
      </c>
      <c r="AU522" s="101" t="inlineStr">
        <is>
          <t>Juan Carlos Sánchez Vargas</t>
        </is>
      </c>
      <c r="AV522" s="82" t="n"/>
      <c r="AW522" s="102">
        <f>IF(OR(AND(TODAY()-AL523&lt;10,AV523="PQRS"),AND(TODAY()-AO523&lt;90,AV523="Persuasivo")),1,IF(AND(10&lt;=TODAY()-AL523,TODAY()-AL523&lt;15,AV523="PQRS"),2,IF(OR(AND(15&lt;=TODAY()-AL523,AV523="PQRS"),AND(90&lt;=TODAY()-AO523,AV523="Persuasivo")),3,"")))</f>
        <v/>
      </c>
      <c r="AX522" s="274" t="inlineStr">
        <is>
          <t>Plan brechas</t>
        </is>
      </c>
      <c r="AY522" s="239">
        <f>IF(AU523=BA523,AY523,AY523&amp;" → "&amp;TEXT(AZ523,"dd/mm/aaaa")&amp;".- "&amp;AU523)</f>
        <v/>
      </c>
      <c r="AZ522" s="237">
        <f>IF(AU523=BA523,AZ523,NOW())</f>
        <v/>
      </c>
      <c r="BA522" s="242">
        <f>IF(AU523=BA523,BA523,AU523)</f>
        <v/>
      </c>
      <c r="BB522" s="245">
        <f>IF(AT523=BD523,BB523,BB523&amp;" → "&amp;TEXT(BC523,"dd/mm/aaaa")&amp;".- "&amp;AT523)</f>
        <v/>
      </c>
      <c r="BC522" s="247">
        <f>IF(AX523=BD523,BC523,NOW())</f>
        <v/>
      </c>
      <c r="BD522" s="246">
        <f>IF(AT523=BD523,BD523,AT523)</f>
        <v/>
      </c>
    </row>
    <row r="523">
      <c r="A523" s="82" t="inlineStr">
        <is>
          <t>0523-2026</t>
        </is>
      </c>
      <c r="B523" s="99" t="n">
        <v>36179</v>
      </c>
      <c r="C523" s="105" t="inlineStr">
        <is>
          <t>AREA METROPOLITANA</t>
        </is>
      </c>
      <c r="D523" s="82" t="n"/>
      <c r="E523" s="82" t="n"/>
      <c r="F523" s="82" t="n"/>
      <c r="G523" s="82" t="n"/>
      <c r="H523" s="82" t="n"/>
      <c r="I523" s="82" t="n"/>
      <c r="J523" s="82" t="n"/>
      <c r="K523" s="82" t="n"/>
      <c r="L523" s="82" t="n"/>
      <c r="M523" s="82" t="n"/>
      <c r="N523" s="76">
        <f>CONCATENATE(D524," ",E524," ",F524," ",G524," ",H524," ",I524, " ",J524, " ",K524," ",L524," ",M524)</f>
        <v/>
      </c>
      <c r="O523" s="76" t="n"/>
      <c r="P523" s="82" t="n"/>
      <c r="Q523" s="82" t="n"/>
      <c r="R523" s="82" t="inlineStr">
        <is>
          <t>Por Determinar</t>
        </is>
      </c>
      <c r="S523" s="82" t="n"/>
      <c r="T523" s="82" t="n"/>
      <c r="U523" s="82" t="n"/>
      <c r="V523" s="82" t="n"/>
      <c r="W523" s="82" t="n"/>
      <c r="X523" s="82" t="n"/>
      <c r="Y523" s="82" t="n"/>
      <c r="Z523" s="82" t="n"/>
      <c r="AA523" s="82" t="n"/>
      <c r="AB523" s="82" t="n"/>
      <c r="AC523" s="76" t="inlineStr">
        <is>
          <t>quebrada la mina-la honda-</t>
        </is>
      </c>
      <c r="AD523" s="82" t="n"/>
      <c r="AE523" s="82" t="n"/>
      <c r="AF523" s="82" t="n"/>
      <c r="AG523" s="82" t="n"/>
      <c r="AH523" s="82" t="inlineStr">
        <is>
          <t>HÍDRICO</t>
        </is>
      </c>
      <c r="AI523" s="82" t="inlineStr">
        <is>
          <t>Descarga inadecuada de aguas residuales o sin cumplimiento de requisitos</t>
        </is>
      </c>
      <c r="AJ523" s="96" t="inlineStr">
        <is>
          <t>El Esmeraldal</t>
        </is>
      </c>
      <c r="AK523" s="201" t="n"/>
      <c r="AL523" s="92" t="n">
        <v>46171</v>
      </c>
      <c r="AM523" s="92" t="n"/>
      <c r="AN523" s="101">
        <f>+AM524-AL524</f>
        <v/>
      </c>
      <c r="AO523" s="100" t="n"/>
      <c r="AP523" s="82" t="n"/>
      <c r="AQ523" s="94" t="n"/>
      <c r="AR523" s="227" t="n"/>
      <c r="AS523" s="119" t="n"/>
      <c r="AT523" s="124" t="inlineStr">
        <is>
          <t>Visitas técnicos</t>
        </is>
      </c>
      <c r="AU523" s="101" t="inlineStr">
        <is>
          <t>Juan Fernando Florez Lema</t>
        </is>
      </c>
      <c r="AV523" s="82" t="n"/>
      <c r="AW523" s="102">
        <f>IF(OR(AND(TODAY()-AL524&lt;10,AV524="PQRS"),AND(TODAY()-AO524&lt;90,AV524="Persuasivo")),1,IF(AND(10&lt;=TODAY()-AL524,TODAY()-AL524&lt;15,AV524="PQRS"),2,IF(OR(AND(15&lt;=TODAY()-AL524,AV524="PQRS"),AND(90&lt;=TODAY()-AO524,AV524="Persuasivo")),3,"")))</f>
        <v/>
      </c>
      <c r="AX523" s="274" t="inlineStr">
        <is>
          <t>Plan brechas</t>
        </is>
      </c>
      <c r="AY523" s="239">
        <f>IF(AU524=BA524,AY524,AY524&amp;" → "&amp;TEXT(AZ524,"dd/mm/aaaa")&amp;".- "&amp;AU524)</f>
        <v/>
      </c>
      <c r="AZ523" s="237">
        <f>IF(AU524=BA524,AZ524,NOW())</f>
        <v/>
      </c>
      <c r="BA523" s="242">
        <f>IF(AU524=BA524,BA524,AU524)</f>
        <v/>
      </c>
      <c r="BB523" s="245">
        <f>IF(AT524=BD524,BB524,BB524&amp;" → "&amp;TEXT(BC524,"dd/mm/aaaa")&amp;".- "&amp;AT524)</f>
        <v/>
      </c>
      <c r="BC523" s="247">
        <f>IF(AX524=BD524,BC524,NOW())</f>
        <v/>
      </c>
      <c r="BD523" s="246">
        <f>IF(AT524=BD524,BD524,AT524)</f>
        <v/>
      </c>
    </row>
    <row r="524">
      <c r="A524" s="82" t="inlineStr">
        <is>
          <t>0524-2026</t>
        </is>
      </c>
      <c r="B524" s="99" t="n">
        <v>36180</v>
      </c>
      <c r="C524" s="124" t="inlineStr">
        <is>
          <t>EPM</t>
        </is>
      </c>
      <c r="D524" s="82" t="n"/>
      <c r="E524" s="82" t="n"/>
      <c r="F524" s="82" t="n"/>
      <c r="G524" s="82" t="n"/>
      <c r="H524" s="82" t="n"/>
      <c r="I524" s="82" t="n"/>
      <c r="J524" s="82" t="n"/>
      <c r="K524" s="82" t="n"/>
      <c r="L524" s="82" t="n"/>
      <c r="M524" s="82" t="n"/>
      <c r="N524" s="76">
        <f>CONCATENATE(D525," ",E525," ",F525," ",G525," ",H525," ",I525, " ",J525, " ",K525," ",L525," ",M525)</f>
        <v/>
      </c>
      <c r="O524" s="76" t="n"/>
      <c r="P524" s="82" t="n"/>
      <c r="Q524" s="82" t="n"/>
      <c r="R524" s="82" t="inlineStr">
        <is>
          <t>Jorge Ivan Fernandez</t>
        </is>
      </c>
      <c r="S524" s="82" t="inlineStr">
        <is>
          <t>CL</t>
        </is>
      </c>
      <c r="T524" s="82" t="n">
        <v>41</v>
      </c>
      <c r="U524" s="82" t="n"/>
      <c r="V524" s="82" t="inlineStr">
        <is>
          <t>SUR</t>
        </is>
      </c>
      <c r="W524" s="82" t="n">
        <v>25</v>
      </c>
      <c r="X524" s="82" t="inlineStr">
        <is>
          <t>A</t>
        </is>
      </c>
      <c r="Y524" s="82" t="n"/>
      <c r="Z524" s="82" t="n">
        <v>161</v>
      </c>
      <c r="AA524" s="127" t="inlineStr">
        <is>
          <t>int 301</t>
        </is>
      </c>
      <c r="AB524" s="127" t="n"/>
      <c r="AC524" s="76" t="n"/>
      <c r="AD524" s="82" t="n"/>
      <c r="AE524" s="82" t="n"/>
      <c r="AF524" s="82" t="n"/>
      <c r="AG524" s="82" t="n"/>
      <c r="AH524" s="82" t="inlineStr">
        <is>
          <t>HÍDRICO</t>
        </is>
      </c>
      <c r="AI524" s="82" t="inlineStr">
        <is>
          <t>Descarga inadecuada de aguas residuales o sin cumplimiento de requisitos</t>
        </is>
      </c>
      <c r="AJ524" s="96" t="inlineStr">
        <is>
          <t xml:space="preserve">La Mina </t>
        </is>
      </c>
      <c r="AK524" s="201" t="n"/>
      <c r="AL524" s="92" t="n">
        <v>46171</v>
      </c>
      <c r="AM524" s="92" t="n"/>
      <c r="AN524" s="101">
        <f>+AM525-AL525</f>
        <v/>
      </c>
      <c r="AO524" s="92" t="n"/>
      <c r="AP524" s="82" t="n"/>
      <c r="AQ524" s="82" t="n"/>
      <c r="AR524" s="227" t="n"/>
      <c r="AS524" s="119" t="n"/>
      <c r="AT524" s="124" t="inlineStr">
        <is>
          <t>Visitas patrulleros</t>
        </is>
      </c>
      <c r="AU524" s="101" t="inlineStr">
        <is>
          <t>Olver Puerta Garcia</t>
        </is>
      </c>
      <c r="AV524" s="82" t="n"/>
      <c r="AW524" s="102">
        <f>IF(OR(AND(TODAY()-AL525&lt;10,AV525="PQRS"),AND(TODAY()-AO525&lt;90,AV525="Persuasivo")),1,IF(AND(10&lt;=TODAY()-AL525,TODAY()-AL525&lt;15,AV525="PQRS"),2,IF(OR(AND(15&lt;=TODAY()-AL525,AV525="PQRS"),AND(90&lt;=TODAY()-AO525,AV525="Persuasivo")),3,"")))</f>
        <v/>
      </c>
      <c r="AX524" s="274" t="inlineStr">
        <is>
          <t>Plan brechas</t>
        </is>
      </c>
      <c r="AY524" s="239">
        <f>IF(AU525=BA525,AY525,AY525&amp;" → "&amp;TEXT(AZ525,"dd/mm/aaaa")&amp;".- "&amp;AU525)</f>
        <v/>
      </c>
      <c r="AZ524" s="237">
        <f>IF(AU525=BA525,AZ525,NOW())</f>
        <v/>
      </c>
      <c r="BA524" s="242">
        <f>IF(AU525=BA525,BA525,AU525)</f>
        <v/>
      </c>
      <c r="BB524" s="245">
        <f>IF(AT525=BD525,BB525,BB525&amp;" → "&amp;TEXT(BC525,"dd/mm/aaaa")&amp;".- "&amp;AT525)</f>
        <v/>
      </c>
      <c r="BC524" s="247">
        <f>IF(AX525=BD525,BC525,NOW())</f>
        <v/>
      </c>
      <c r="BD524" s="246">
        <f>IF(AT525=BD525,BD525,AT525)</f>
        <v/>
      </c>
    </row>
    <row r="525">
      <c r="A525" s="82" t="inlineStr">
        <is>
          <t>0525-2026</t>
        </is>
      </c>
      <c r="B525" s="99" t="n">
        <v>36181</v>
      </c>
      <c r="C525" s="124" t="inlineStr">
        <is>
          <t>EPM</t>
        </is>
      </c>
      <c r="D525" s="82" t="n"/>
      <c r="E525" s="82" t="n"/>
      <c r="F525" s="82" t="n"/>
      <c r="G525" s="82" t="n"/>
      <c r="H525" s="82" t="n"/>
      <c r="I525" s="82" t="n"/>
      <c r="J525" s="82" t="n"/>
      <c r="K525" s="150" t="n"/>
      <c r="L525" s="82" t="n"/>
      <c r="M525" s="82" t="n"/>
      <c r="N525" s="76">
        <f>CONCATENATE(D526," ",E526," ",F526," ",G526," ",H526," ",I526, " ",J526, " ",K526," ",L526," ",M526)</f>
        <v/>
      </c>
      <c r="O525" s="76" t="n"/>
      <c r="P525" s="82" t="n"/>
      <c r="Q525" s="82" t="n"/>
      <c r="R525" s="82" t="inlineStr">
        <is>
          <t>Gerardo Antonio Bahos</t>
        </is>
      </c>
      <c r="S525" s="126" t="inlineStr">
        <is>
          <t>KR</t>
        </is>
      </c>
      <c r="T525" s="127" t="n">
        <v>24</v>
      </c>
      <c r="U525" s="127" t="inlineStr">
        <is>
          <t>C</t>
        </is>
      </c>
      <c r="V525" s="127" t="n"/>
      <c r="W525" s="127" t="n">
        <v>41</v>
      </c>
      <c r="X525" s="127" t="n"/>
      <c r="Y525" s="127" t="inlineStr">
        <is>
          <t>SUR</t>
        </is>
      </c>
      <c r="Z525" s="127" t="n">
        <v>0</v>
      </c>
      <c r="AA525" s="127" t="n">
        <v>240</v>
      </c>
      <c r="AB525" s="127" t="n"/>
      <c r="AC525" s="76" t="n"/>
      <c r="AD525" s="82" t="n"/>
      <c r="AE525" s="82" t="n"/>
      <c r="AF525" s="82" t="n"/>
      <c r="AG525" s="82" t="n"/>
      <c r="AH525" s="82" t="inlineStr">
        <is>
          <t>HÍDRICO</t>
        </is>
      </c>
      <c r="AI525" s="82" t="inlineStr">
        <is>
          <t>Descarga inadecuada de aguas residuales o sin cumplimiento de requisitos</t>
        </is>
      </c>
      <c r="AJ525" s="96" t="inlineStr">
        <is>
          <t xml:space="preserve">La Mina </t>
        </is>
      </c>
      <c r="AK525" s="201" t="n"/>
      <c r="AL525" s="92" t="n">
        <v>46171</v>
      </c>
      <c r="AM525" s="92" t="n"/>
      <c r="AN525" s="101">
        <f>+AM526-AL526</f>
        <v/>
      </c>
      <c r="AO525" s="92" t="n"/>
      <c r="AP525" s="101" t="n"/>
      <c r="AQ525" s="101" t="n"/>
      <c r="AR525" s="227" t="n"/>
      <c r="AS525" s="119" t="n"/>
      <c r="AT525" s="124" t="n"/>
      <c r="AU525" s="94" t="n"/>
      <c r="AV525" s="82" t="n"/>
      <c r="AW525" s="102">
        <f>IF(OR(AND(TODAY()-AL526&lt;10,AV526="PQRS"),AND(TODAY()-AO526&lt;90,AV526="Persuasivo")),1,IF(AND(10&lt;=TODAY()-AL526,TODAY()-AL526&lt;15,AV526="PQRS"),2,IF(OR(AND(15&lt;=TODAY()-AL526,AV526="PQRS"),AND(90&lt;=TODAY()-AO526,AV526="Persuasivo")),3,"")))</f>
        <v/>
      </c>
      <c r="AX525" s="274" t="inlineStr">
        <is>
          <t>Plan brechas</t>
        </is>
      </c>
      <c r="AY525" s="239">
        <f>IF(AU526=BA526,AY526,AY526&amp;" → "&amp;TEXT(AZ526,"dd/mm/aaaa")&amp;".- "&amp;AU526)</f>
        <v/>
      </c>
      <c r="AZ525" s="237">
        <f>IF(AU526=BA526,AZ526,NOW())</f>
        <v/>
      </c>
      <c r="BA525" s="242">
        <f>IF(AU526=BA526,BA526,AU526)</f>
        <v/>
      </c>
      <c r="BB525" s="245">
        <f>IF(AT526=BD526,BB526,BB526&amp;" → "&amp;TEXT(BC526,"dd/mm/aaaa")&amp;".- "&amp;AT526)</f>
        <v/>
      </c>
      <c r="BC525" s="247">
        <f>IF(AX526=BD526,BC526,NOW())</f>
        <v/>
      </c>
      <c r="BD525" s="246">
        <f>IF(AT526=BD526,BD526,AT526)</f>
        <v/>
      </c>
    </row>
    <row r="526">
      <c r="A526" s="82" t="inlineStr">
        <is>
          <t>0526-2026</t>
        </is>
      </c>
      <c r="B526" s="99" t="n">
        <v>6513</v>
      </c>
      <c r="C526" s="124" t="inlineStr">
        <is>
          <t>jorge ivan gonzalez</t>
        </is>
      </c>
      <c r="D526" s="82" t="n"/>
      <c r="E526" s="82" t="n"/>
      <c r="F526" s="82" t="n"/>
      <c r="G526" s="82" t="n"/>
      <c r="H526" s="82" t="n"/>
      <c r="I526" s="82" t="n"/>
      <c r="J526" s="82" t="n"/>
      <c r="K526" s="82" t="n"/>
      <c r="L526" s="82" t="n"/>
      <c r="M526" s="82" t="n"/>
      <c r="N526" s="76" t="n"/>
      <c r="O526" s="76" t="n">
        <v>70564377</v>
      </c>
      <c r="P526" s="82" t="n"/>
      <c r="Q526" s="82" t="n"/>
      <c r="R526" s="82" t="inlineStr">
        <is>
          <t>alejandro gonzalez hernandez</t>
        </is>
      </c>
      <c r="S526" s="126" t="inlineStr">
        <is>
          <t>KR</t>
        </is>
      </c>
      <c r="T526" s="127" t="n">
        <v>25</v>
      </c>
      <c r="U526" s="127" t="n"/>
      <c r="V526" s="127" t="n"/>
      <c r="W526" s="127" t="n">
        <v>40</v>
      </c>
      <c r="X526" s="127" t="inlineStr">
        <is>
          <t>G</t>
        </is>
      </c>
      <c r="Y526" s="127" t="inlineStr">
        <is>
          <t>SUR</t>
        </is>
      </c>
      <c r="Z526" s="127" t="n">
        <v>24</v>
      </c>
      <c r="AA526" s="127" t="n"/>
      <c r="AB526" s="127" t="n"/>
      <c r="AC526" s="76" t="n"/>
      <c r="AD526" s="82" t="n"/>
      <c r="AE526" s="82" t="n"/>
      <c r="AF526" s="82" t="n"/>
      <c r="AG526" s="82" t="n"/>
      <c r="AH526" s="82" t="inlineStr">
        <is>
          <t>FAUNA DOMÉSTICA</t>
        </is>
      </c>
      <c r="AI526" s="82" t="inlineStr">
        <is>
          <t>Tenencia inadecuada de animales de compañía</t>
        </is>
      </c>
      <c r="AJ526" s="96" t="inlineStr">
        <is>
          <t xml:space="preserve">La Mina </t>
        </is>
      </c>
      <c r="AK526" s="201" t="n"/>
      <c r="AL526" s="92" t="n">
        <v>46171</v>
      </c>
      <c r="AM526" s="92" t="n"/>
      <c r="AN526" s="101">
        <f>+AM527-AL527</f>
        <v/>
      </c>
      <c r="AO526" s="92" t="n"/>
      <c r="AP526" s="82" t="n"/>
      <c r="AQ526" s="94" t="n"/>
      <c r="AR526" s="227" t="n"/>
      <c r="AS526" s="119" t="inlineStr">
        <is>
          <t>Juan  Muñoz Guerra</t>
        </is>
      </c>
      <c r="AT526" s="124" t="inlineStr">
        <is>
          <t xml:space="preserve">Auto de inicio </t>
        </is>
      </c>
      <c r="AU526" s="94" t="inlineStr">
        <is>
          <t>Juan  Muñoz Guerra</t>
        </is>
      </c>
      <c r="AV526" s="82" t="n"/>
      <c r="AW526" s="102">
        <f>IF(OR(AND(TODAY()-AL527&lt;10,AV527="PQRS"),AND(TODAY()-AO527&lt;90,AV527="Persuasivo")),1,IF(AND(10&lt;=TODAY()-AL527,TODAY()-AL527&lt;15,AV527="PQRS"),2,IF(OR(AND(15&lt;=TODAY()-AL527,AV527="PQRS"),AND(90&lt;=TODAY()-AO527,AV527="Persuasivo")),3,"")))</f>
        <v/>
      </c>
      <c r="AX526" s="274" t="inlineStr">
        <is>
          <t>Plan brechas</t>
        </is>
      </c>
      <c r="AY526" s="239">
        <f>IF(AU527=BA527,AY527,AY527&amp;" → "&amp;TEXT(AZ527,"dd/mm/aaaa")&amp;".- "&amp;AU527)</f>
        <v/>
      </c>
      <c r="AZ526" s="237">
        <f>IF(AU527=BA527,AZ527,NOW())</f>
        <v/>
      </c>
      <c r="BA526" s="242">
        <f>IF(AU527=BA527,BA527,AU527)</f>
        <v/>
      </c>
      <c r="BB526" s="245">
        <f>IF(AT527=BD527,BB527,BB527&amp;" → "&amp;TEXT(BC527,"dd/mm/aaaa")&amp;".- "&amp;AT527)</f>
        <v/>
      </c>
      <c r="BC526" s="247">
        <f>IF(AX527=BD527,BC527,NOW())</f>
        <v/>
      </c>
      <c r="BD526" s="246">
        <f>IF(AT527=BD527,BD527,AT527)</f>
        <v/>
      </c>
    </row>
    <row r="527">
      <c r="A527" s="82" t="inlineStr">
        <is>
          <t>0527-2026</t>
        </is>
      </c>
      <c r="B527" s="99" t="n">
        <v>8851</v>
      </c>
      <c r="C527" s="124" t="inlineStr">
        <is>
          <t>Anonimo</t>
        </is>
      </c>
      <c r="D527" s="82" t="n"/>
      <c r="E527" s="82" t="n"/>
      <c r="F527" s="82" t="n"/>
      <c r="G527" s="82" t="n"/>
      <c r="H527" s="82" t="n"/>
      <c r="I527" s="82" t="n"/>
      <c r="J527" s="82" t="n"/>
      <c r="K527" s="82" t="n"/>
      <c r="L527" s="82" t="n"/>
      <c r="M527" s="82" t="n"/>
      <c r="N527" s="76">
        <f>CONCATENATE(D528," ",E528," ",F528," ",G528," ",H528," ",I528, " ",J528, " ",K528," ",L528," ",M528)</f>
        <v/>
      </c>
      <c r="O527" s="76" t="n"/>
      <c r="P527" s="82" t="n"/>
      <c r="Q527" s="82" t="n"/>
      <c r="R527" s="82" t="inlineStr">
        <is>
          <t>Por Determinar</t>
        </is>
      </c>
      <c r="S527" s="126" t="inlineStr">
        <is>
          <t>KR</t>
        </is>
      </c>
      <c r="T527" s="127" t="n">
        <v>24</v>
      </c>
      <c r="U527" s="127" t="inlineStr">
        <is>
          <t>C</t>
        </is>
      </c>
      <c r="V527" s="127" t="n"/>
      <c r="W527" s="127" t="n">
        <v>41</v>
      </c>
      <c r="X527" s="127" t="n"/>
      <c r="Y527" s="127" t="inlineStr">
        <is>
          <t>SUR</t>
        </is>
      </c>
      <c r="Z527" s="127" t="n">
        <v>0</v>
      </c>
      <c r="AA527" s="127" t="inlineStr">
        <is>
          <t>Int 125</t>
        </is>
      </c>
      <c r="AB527" s="127" t="n"/>
      <c r="AC527" s="76" t="n"/>
      <c r="AD527" s="82" t="n"/>
      <c r="AE527" s="82" t="n"/>
      <c r="AF527" s="82" t="n"/>
      <c r="AG527" s="82" t="n"/>
      <c r="AH527" s="82" t="inlineStr">
        <is>
          <t>FAUNA DOMÉSTICA</t>
        </is>
      </c>
      <c r="AI527" s="82" t="inlineStr">
        <is>
          <t>Tenencia inadecuada de animales de compañía</t>
        </is>
      </c>
      <c r="AJ527" s="96" t="inlineStr">
        <is>
          <t xml:space="preserve">La Mina </t>
        </is>
      </c>
      <c r="AK527" s="201" t="n"/>
      <c r="AL527" s="92" t="n">
        <v>46066</v>
      </c>
      <c r="AM527" s="92" t="n">
        <v>46171</v>
      </c>
      <c r="AN527" s="101">
        <f>+AM528-AL528</f>
        <v/>
      </c>
      <c r="AO527" s="92" t="n">
        <v>46171</v>
      </c>
      <c r="AP527" s="101" t="inlineStr">
        <is>
          <t>Visitas patrulleros</t>
        </is>
      </c>
      <c r="AQ527" s="101" t="inlineStr">
        <is>
          <t>Sebastian Rodas Lopez</t>
        </is>
      </c>
      <c r="AR527" s="227" t="n"/>
      <c r="AS527" s="119" t="n"/>
      <c r="AT527" s="124" t="inlineStr">
        <is>
          <t>Auto de archivo</t>
        </is>
      </c>
      <c r="AU527" s="94" t="inlineStr">
        <is>
          <t>Juan Carlos Sánchez Vargas</t>
        </is>
      </c>
      <c r="AV527" s="82" t="n"/>
      <c r="AW527" s="102">
        <f>IF(OR(AND(TODAY()-AL528&lt;10,AV528="PQRS"),AND(TODAY()-AO528&lt;90,AV528="Persuasivo")),1,IF(AND(10&lt;=TODAY()-AL528,TODAY()-AL528&lt;15,AV528="PQRS"),2,IF(OR(AND(15&lt;=TODAY()-AL528,AV528="PQRS"),AND(90&lt;=TODAY()-AO528,AV528="Persuasivo")),3,"")))</f>
        <v/>
      </c>
      <c r="AX527" s="96" t="n"/>
      <c r="AY527" s="239">
        <f>IF(AU528=BA528,AY528,AY528&amp;" → "&amp;TEXT(AZ528,"dd/mm/aaaa")&amp;".- "&amp;AU528)</f>
        <v/>
      </c>
      <c r="AZ527" s="237">
        <f>IF(AU528=BA528,AZ528,NOW())</f>
        <v/>
      </c>
      <c r="BA527" s="242">
        <f>IF(AU528=BA528,BA528,AU528)</f>
        <v/>
      </c>
      <c r="BB527" s="245">
        <f>IF(AT528=BD528,BB528,BB528&amp;" → "&amp;TEXT(BC528,"dd/mm/aaaa")&amp;".- "&amp;AT528)</f>
        <v/>
      </c>
      <c r="BC527" s="247">
        <f>IF(AX528=BD528,BC528,NOW())</f>
        <v/>
      </c>
      <c r="BD527" s="246">
        <f>IF(AT528=BD528,BD528,AT528)</f>
        <v/>
      </c>
    </row>
    <row r="528">
      <c r="A528" s="82" t="inlineStr">
        <is>
          <t>0528-2026</t>
        </is>
      </c>
      <c r="B528" s="99" t="n">
        <v>36913</v>
      </c>
      <c r="C528" s="124" t="inlineStr">
        <is>
          <t xml:space="preserve">Rodrigo Alonso Rodriguez Correa </t>
        </is>
      </c>
      <c r="D528" s="82" t="n"/>
      <c r="E528" s="82" t="n"/>
      <c r="F528" s="82" t="n"/>
      <c r="G528" s="82" t="n"/>
      <c r="H528" s="82" t="n"/>
      <c r="I528" s="82" t="n"/>
      <c r="J528" s="82" t="n"/>
      <c r="K528" s="82" t="n"/>
      <c r="L528" s="82" t="n"/>
      <c r="M528" s="82" t="n"/>
      <c r="N528" s="76">
        <f>CONCATENATE(D529," ",E529," ",F529," ",G529," ",H529," ",I529, " ",J529, " ",K529," ",L529," ",M529)</f>
        <v/>
      </c>
      <c r="O528" s="76" t="n"/>
      <c r="P528" s="82" t="n">
        <v>3113425705</v>
      </c>
      <c r="Q528" s="82" t="n"/>
      <c r="R528" s="82" t="inlineStr">
        <is>
          <t>Por Determinar</t>
        </is>
      </c>
      <c r="S528" s="126" t="n"/>
      <c r="T528" s="127" t="n"/>
      <c r="U528" s="127" t="n"/>
      <c r="V528" s="127" t="n"/>
      <c r="W528" s="127" t="n"/>
      <c r="X528" s="127" t="n"/>
      <c r="Y528" s="127" t="n"/>
      <c r="Z528" s="127" t="n"/>
      <c r="AA528" s="127" t="n"/>
      <c r="AB528" s="127" t="inlineStr">
        <is>
          <t xml:space="preserve">aguas arriba </t>
        </is>
      </c>
      <c r="AC528" s="76" t="inlineStr">
        <is>
          <t>del colegio Leonardo Da Vinci</t>
        </is>
      </c>
      <c r="AD528" s="82" t="n"/>
      <c r="AE528" s="82" t="n"/>
      <c r="AF528" s="82" t="n"/>
      <c r="AG528" s="82" t="n"/>
      <c r="AH528" s="82" t="inlineStr">
        <is>
          <t>HÍDRICO</t>
        </is>
      </c>
      <c r="AI528" s="82" t="inlineStr">
        <is>
          <t>Descarga inadecuada de aguas residuales o sin cumplimiento de requisitos</t>
        </is>
      </c>
      <c r="AJ528" s="96" t="inlineStr">
        <is>
          <t>Loma del Barro</t>
        </is>
      </c>
      <c r="AK528" s="201" t="n"/>
      <c r="AL528" s="92" t="n">
        <v>46174</v>
      </c>
      <c r="AM528" s="92" t="n"/>
      <c r="AN528" s="101">
        <f>+AM529-AL529</f>
        <v/>
      </c>
      <c r="AO528" s="92" t="n"/>
      <c r="AP528" s="101" t="n"/>
      <c r="AQ528" s="101" t="n"/>
      <c r="AR528" s="227" t="n"/>
      <c r="AS528" s="119" t="n"/>
      <c r="AT528" s="124" t="inlineStr">
        <is>
          <t>Visitas patrulleros</t>
        </is>
      </c>
      <c r="AU528" s="94" t="n"/>
      <c r="AV528" s="82" t="n"/>
      <c r="AW528" s="102">
        <f>IF(OR(AND(TODAY()-AL529&lt;10,AV529="PQRS"),AND(TODAY()-AO529&lt;90,AV529="Persuasivo")),1,IF(AND(10&lt;=TODAY()-AL529,TODAY()-AL529&lt;15,AV529="PQRS"),2,IF(OR(AND(15&lt;=TODAY()-AL529,AV529="PQRS"),AND(90&lt;=TODAY()-AO529,AV529="Persuasivo")),3,"")))</f>
        <v/>
      </c>
      <c r="AX528" s="96" t="inlineStr">
        <is>
          <t xml:space="preserve">MH Obstruido en Sabaneta Palenque y Maria Auxiliadora </t>
        </is>
      </c>
      <c r="AY528" s="239">
        <f>IF(AU529=BA529,AY529,AY529&amp;" → "&amp;TEXT(AZ529,"dd/mm/aaaa")&amp;".- "&amp;AU529)</f>
        <v/>
      </c>
      <c r="AZ528" s="237">
        <f>IF(AU529=BA529,AZ529,NOW())</f>
        <v/>
      </c>
      <c r="BA528" s="242">
        <f>IF(AU529=BA529,BA529,AU529)</f>
        <v/>
      </c>
      <c r="BB528" s="245">
        <f>IF(AT529=BD529,BB529,BB529&amp;" → "&amp;TEXT(BC529,"dd/mm/aaaa")&amp;".- "&amp;AT529)</f>
        <v/>
      </c>
      <c r="BC528" s="247">
        <f>IF(AX529=BD529,BC529,NOW())</f>
        <v/>
      </c>
      <c r="BD528" s="246">
        <f>IF(AT529=BD529,BD529,AT529)</f>
        <v/>
      </c>
    </row>
    <row r="529">
      <c r="A529" s="82" t="inlineStr">
        <is>
          <t>0529-2026</t>
        </is>
      </c>
      <c r="B529" s="99" t="n">
        <v>36914</v>
      </c>
      <c r="C529" s="105" t="inlineStr">
        <is>
          <t>Anonimo</t>
        </is>
      </c>
      <c r="D529" s="82" t="n"/>
      <c r="E529" s="82" t="n"/>
      <c r="F529" s="82" t="n"/>
      <c r="G529" s="82" t="n"/>
      <c r="H529" s="82" t="n"/>
      <c r="I529" s="82" t="n"/>
      <c r="J529" s="82" t="n"/>
      <c r="K529" s="82" t="n"/>
      <c r="L529" s="82" t="n"/>
      <c r="M529" s="82" t="n"/>
      <c r="N529" s="76">
        <f>CONCATENATE(D530," ",E530," ",F530," ",G530," ",H530," ",I530, " ",J530, " ",K530," ",L530," ",M530)</f>
        <v/>
      </c>
      <c r="O529" s="76" t="n"/>
      <c r="P529" s="82" t="n"/>
      <c r="Q529" s="82" t="n"/>
      <c r="R529" s="82" t="inlineStr">
        <is>
          <t>Vecinos del sector</t>
        </is>
      </c>
      <c r="S529" s="126" t="inlineStr">
        <is>
          <t>KR</t>
        </is>
      </c>
      <c r="T529" s="127" t="n">
        <v>27</v>
      </c>
      <c r="U529" s="127" t="inlineStr">
        <is>
          <t>F</t>
        </is>
      </c>
      <c r="V529" s="127" t="n"/>
      <c r="W529" s="127" t="n">
        <v>34</v>
      </c>
      <c r="X529" s="127" t="inlineStr">
        <is>
          <t>DD</t>
        </is>
      </c>
      <c r="Y529" s="127" t="inlineStr">
        <is>
          <t>SUR</t>
        </is>
      </c>
      <c r="Z529" s="127" t="n">
        <v>23</v>
      </c>
      <c r="AA529" s="127" t="inlineStr">
        <is>
          <t xml:space="preserve">sector las </t>
        </is>
      </c>
      <c r="AB529" s="127" t="inlineStr">
        <is>
          <t>cometas</t>
        </is>
      </c>
      <c r="AC529" s="76" t="n"/>
      <c r="AD529" s="82" t="n"/>
      <c r="AE529" s="82" t="n"/>
      <c r="AF529" s="82" t="n"/>
      <c r="AG529" s="82" t="n"/>
      <c r="AH529" s="82" t="inlineStr">
        <is>
          <t>RESIDUOS SOLIDOS</t>
        </is>
      </c>
      <c r="AI529" s="82" t="inlineStr">
        <is>
          <t>Disposición inadecuada de residuos sólidos en horas, dias y lugares no autorizados</t>
        </is>
      </c>
      <c r="AJ529" s="96" t="inlineStr">
        <is>
          <t>Inmaculada</t>
        </is>
      </c>
      <c r="AK529" s="201" t="n"/>
      <c r="AL529" s="92" t="n">
        <v>46174</v>
      </c>
      <c r="AM529" s="92" t="n"/>
      <c r="AN529" s="101">
        <f>+AM530-AL530</f>
        <v/>
      </c>
      <c r="AO529" s="92" t="n"/>
      <c r="AP529" s="101" t="n"/>
      <c r="AQ529" s="101" t="n"/>
      <c r="AR529" s="227" t="n"/>
      <c r="AS529" s="119" t="n"/>
      <c r="AT529" s="124" t="inlineStr">
        <is>
          <t>Visitas patrulleros</t>
        </is>
      </c>
      <c r="AU529" s="94" t="inlineStr">
        <is>
          <t>Carlos Mario Gonzalez</t>
        </is>
      </c>
      <c r="AV529" s="82" t="n"/>
      <c r="AW529" s="102">
        <f>IF(OR(AND(TODAY()-AL530&lt;10,AV530="PQRS"),AND(TODAY()-AO530&lt;90,AV530="Persuasivo")),1,IF(AND(10&lt;=TODAY()-AL530,TODAY()-AL530&lt;15,AV530="PQRS"),2,IF(OR(AND(15&lt;=TODAY()-AL530,AV530="PQRS"),AND(90&lt;=TODAY()-AO530,AV530="Persuasivo")),3,"")))</f>
        <v/>
      </c>
      <c r="AX529" s="96" t="inlineStr">
        <is>
          <t>Remision con Amigos del Barrio</t>
        </is>
      </c>
      <c r="AY529" s="239">
        <f>IF(AU530=BA530,AY530,AY530&amp;" → "&amp;TEXT(AZ530,"dd/mm/aaaa")&amp;".- "&amp;AU530)</f>
        <v/>
      </c>
      <c r="AZ529" s="237">
        <f>IF(AU530=BA530,AZ530,NOW())</f>
        <v/>
      </c>
      <c r="BA529" s="242">
        <f>IF(AU530=BA530,BA530,AU530)</f>
        <v/>
      </c>
      <c r="BB529" s="245">
        <f>IF(AT530=BD530,BB530,BB530&amp;" → "&amp;TEXT(BC530,"dd/mm/aaaa")&amp;".- "&amp;AT530)</f>
        <v/>
      </c>
      <c r="BC529" s="247">
        <f>IF(AX530=BD530,BC530,NOW())</f>
        <v/>
      </c>
      <c r="BD529" s="246">
        <f>IF(AT530=BD530,BD530,AT530)</f>
        <v/>
      </c>
    </row>
    <row r="530">
      <c r="A530" s="82" t="inlineStr">
        <is>
          <t>0530-2026</t>
        </is>
      </c>
      <c r="B530" s="99" t="n">
        <v>36915</v>
      </c>
      <c r="C530" s="124" t="inlineStr">
        <is>
          <t>Juan Diego Ramirez Angel</t>
        </is>
      </c>
      <c r="D530" s="82" t="inlineStr">
        <is>
          <t>CL</t>
        </is>
      </c>
      <c r="E530" s="82" t="n">
        <v>49</v>
      </c>
      <c r="F530" s="82" t="inlineStr">
        <is>
          <t>D</t>
        </is>
      </c>
      <c r="G530" s="82" t="inlineStr">
        <is>
          <t>SUR</t>
        </is>
      </c>
      <c r="H530" s="82" t="n">
        <v>40</v>
      </c>
      <c r="I530" s="82" t="inlineStr">
        <is>
          <t>A</t>
        </is>
      </c>
      <c r="J530" s="82" t="n"/>
      <c r="K530" s="82" t="n">
        <v>100</v>
      </c>
      <c r="L530" s="82" t="n"/>
      <c r="M530" s="82" t="inlineStr">
        <is>
          <t>Int 201</t>
        </is>
      </c>
      <c r="N530" s="76">
        <f>CONCATENATE(D531," ",E531," ",F531," ",G531," ",H531," ",I531, " ",J531, " ",K531," ",L531," ",M531)</f>
        <v/>
      </c>
      <c r="O530" s="76" t="n"/>
      <c r="P530" s="82" t="n">
        <v>3004811892</v>
      </c>
      <c r="Q530" s="82" t="n"/>
      <c r="R530" s="82" t="inlineStr">
        <is>
          <t>Por Determinar</t>
        </is>
      </c>
      <c r="S530" s="126" t="n"/>
      <c r="T530" s="127" t="n"/>
      <c r="U530" s="127" t="n"/>
      <c r="V530" s="127" t="n"/>
      <c r="W530" s="127" t="n"/>
      <c r="X530" s="127" t="n"/>
      <c r="Y530" s="127" t="n"/>
      <c r="Z530" s="127" t="n"/>
      <c r="AA530" s="127" t="n"/>
      <c r="AB530" s="127" t="n"/>
      <c r="AC530" s="76" t="n"/>
      <c r="AD530" s="82" t="n"/>
      <c r="AE530" s="82" t="n"/>
      <c r="AF530" s="82" t="n"/>
      <c r="AG530" s="82" t="n"/>
      <c r="AH530" s="82" t="inlineStr">
        <is>
          <t>FLORA</t>
        </is>
      </c>
      <c r="AI530" s="82" t="inlineStr">
        <is>
          <t>Afectaciones a la propiedad por arboles o vegetación</t>
        </is>
      </c>
      <c r="AJ530" s="96" t="inlineStr">
        <is>
          <t>Loma del Barro</t>
        </is>
      </c>
      <c r="AK530" s="201" t="n"/>
      <c r="AL530" s="92" t="n">
        <v>46174</v>
      </c>
      <c r="AM530" s="92" t="n"/>
      <c r="AN530" s="101">
        <f>+AM531-AL531</f>
        <v/>
      </c>
      <c r="AO530" s="92" t="n"/>
      <c r="AP530" s="82" t="n"/>
      <c r="AQ530" s="94" t="n"/>
      <c r="AR530" s="227" t="n"/>
      <c r="AS530" s="119" t="n"/>
      <c r="AT530" s="124" t="inlineStr">
        <is>
          <t>Visitas patrulleros</t>
        </is>
      </c>
      <c r="AU530" s="101" t="inlineStr">
        <is>
          <t>Laura Bautista Barroso</t>
        </is>
      </c>
      <c r="AV530" s="82" t="n"/>
      <c r="AW530" s="102">
        <f>IF(OR(AND(TODAY()-AL531&lt;10,AV531="PQRS"),AND(TODAY()-AO531&lt;90,AV531="Persuasivo")),1,IF(AND(10&lt;=TODAY()-AL531,TODAY()-AL531&lt;15,AV531="PQRS"),2,IF(OR(AND(15&lt;=TODAY()-AL531,AV531="PQRS"),AND(90&lt;=TODAY()-AO531,AV531="Persuasivo")),3,"")))</f>
        <v/>
      </c>
      <c r="AX530" s="96" t="n"/>
      <c r="AY530" s="239">
        <f>IF(AU531=BA531,AY531,AY531&amp;" → "&amp;TEXT(AZ531,"dd/mm/aaaa")&amp;".- "&amp;AU531)</f>
        <v/>
      </c>
      <c r="AZ530" s="237">
        <f>IF(AU531=BA531,AZ531,NOW())</f>
        <v/>
      </c>
      <c r="BA530" s="242">
        <f>IF(AU531=BA531,BA531,AU531)</f>
        <v/>
      </c>
      <c r="BB530" s="245">
        <f>IF(AT531=BD531,BB531,BB531&amp;" → "&amp;TEXT(BC531,"dd/mm/aaaa")&amp;".- "&amp;AT531)</f>
        <v/>
      </c>
      <c r="BC530" s="247">
        <f>IF(AX531=BD531,BC531,NOW())</f>
        <v/>
      </c>
      <c r="BD530" s="246">
        <f>IF(AT531=BD531,BD531,AT531)</f>
        <v/>
      </c>
    </row>
    <row r="531">
      <c r="A531" s="82" t="inlineStr">
        <is>
          <t>0531-2026</t>
        </is>
      </c>
      <c r="B531" s="99" t="n">
        <v>36916</v>
      </c>
      <c r="C531" s="124" t="inlineStr">
        <is>
          <t>Cristian Andres Tovar Espinoza</t>
        </is>
      </c>
      <c r="D531" s="82" t="inlineStr">
        <is>
          <t>KR</t>
        </is>
      </c>
      <c r="E531" s="82" t="n">
        <v>39</v>
      </c>
      <c r="F531" s="82" t="inlineStr">
        <is>
          <t>E</t>
        </is>
      </c>
      <c r="G531" s="82" t="n"/>
      <c r="H531" s="82" t="n">
        <v>48</v>
      </c>
      <c r="I531" s="82" t="inlineStr">
        <is>
          <t>C</t>
        </is>
      </c>
      <c r="J531" s="82" t="inlineStr">
        <is>
          <t>SUR</t>
        </is>
      </c>
      <c r="K531" s="82" t="n">
        <v>103</v>
      </c>
      <c r="L531" s="82" t="inlineStr">
        <is>
          <t>apto 1513</t>
        </is>
      </c>
      <c r="M531" s="82" t="inlineStr">
        <is>
          <t xml:space="preserve">torre 4 </t>
        </is>
      </c>
      <c r="N531" s="76">
        <f>CONCATENATE(D532," ",E532," ",F532," ",G532," ",H532," ",I532, " ",J532, " ",K532," ",L532," ",M532)</f>
        <v/>
      </c>
      <c r="O531" s="76" t="n">
        <v>1151964179</v>
      </c>
      <c r="P531" s="82" t="n">
        <v>3202198724</v>
      </c>
      <c r="Q531" s="82" t="n"/>
      <c r="R531" s="82" t="inlineStr">
        <is>
          <t xml:space="preserve">Victor Baena-Luis Gonzalo Correa </t>
        </is>
      </c>
      <c r="S531" s="126" t="inlineStr">
        <is>
          <t>KR</t>
        </is>
      </c>
      <c r="T531" s="127" t="n">
        <v>39</v>
      </c>
      <c r="U531" s="127" t="inlineStr">
        <is>
          <t>E</t>
        </is>
      </c>
      <c r="V531" s="127" t="n"/>
      <c r="W531" s="127" t="n">
        <v>48</v>
      </c>
      <c r="X531" s="127" t="inlineStr">
        <is>
          <t>C</t>
        </is>
      </c>
      <c r="Y531" s="127" t="inlineStr">
        <is>
          <t>SUR</t>
        </is>
      </c>
      <c r="Z531" s="127" t="n">
        <v>103</v>
      </c>
      <c r="AA531" s="127" t="inlineStr">
        <is>
          <t>Apto 9909</t>
        </is>
      </c>
      <c r="AB531" s="127" t="inlineStr">
        <is>
          <t>T 3</t>
        </is>
      </c>
      <c r="AC531" s="76" t="n"/>
      <c r="AD531" s="82" t="n"/>
      <c r="AE531" s="82" t="inlineStr">
        <is>
          <t>3106058914-3108482076</t>
        </is>
      </c>
      <c r="AF531" s="82" t="n"/>
      <c r="AG531" s="82" t="n"/>
      <c r="AH531" s="82" t="inlineStr">
        <is>
          <t>FAUNA DOMÉSTICA</t>
        </is>
      </c>
      <c r="AI531" s="82" t="inlineStr">
        <is>
          <t>Ataque de animales de compañía a otros animales o personas</t>
        </is>
      </c>
      <c r="AJ531" s="96" t="inlineStr">
        <is>
          <t>Loma del Barro</t>
        </is>
      </c>
      <c r="AK531" s="201" t="n"/>
      <c r="AL531" s="92" t="n">
        <v>46174</v>
      </c>
      <c r="AM531" s="92" t="n"/>
      <c r="AN531" s="101">
        <f>+AM532-AL532</f>
        <v/>
      </c>
      <c r="AO531" s="92" t="n"/>
      <c r="AP531" s="82" t="n"/>
      <c r="AQ531" s="94" t="n"/>
      <c r="AR531" s="227" t="n"/>
      <c r="AS531" s="119" t="inlineStr">
        <is>
          <t>Juan  Muñoz Guerra</t>
        </is>
      </c>
      <c r="AT531" s="124" t="inlineStr">
        <is>
          <t xml:space="preserve">Auto de inicio </t>
        </is>
      </c>
      <c r="AU531" s="101" t="inlineStr">
        <is>
          <t>Juan  Muñoz Guerra</t>
        </is>
      </c>
      <c r="AV531" s="82" t="n"/>
      <c r="AW531" s="102">
        <f>IF(OR(AND(TODAY()-AL532&lt;10,AV532="PQRS"),AND(TODAY()-AO532&lt;90,AV532="Persuasivo")),1,IF(AND(10&lt;=TODAY()-AL532,TODAY()-AL532&lt;15,AV532="PQRS"),2,IF(OR(AND(15&lt;=TODAY()-AL532,AV532="PQRS"),AND(90&lt;=TODAY()-AO532,AV532="Persuasivo")),3,"")))</f>
        <v/>
      </c>
      <c r="AX531" s="96" t="n"/>
      <c r="AY531" s="239">
        <f>IF(AU532=BA532,AY532,AY532&amp;" → "&amp;TEXT(AZ532,"dd/mm/aaaa")&amp;".- "&amp;AU532)</f>
        <v/>
      </c>
      <c r="AZ531" s="237">
        <f>IF(AU532=BA532,AZ532,NOW())</f>
        <v/>
      </c>
      <c r="BA531" s="242">
        <f>IF(AU532=BA532,BA532,AU532)</f>
        <v/>
      </c>
      <c r="BB531" s="245">
        <f>IF(AT532=BD532,BB532,BB532&amp;" → "&amp;TEXT(BC532,"dd/mm/aaaa")&amp;".- "&amp;AT532)</f>
        <v/>
      </c>
      <c r="BC531" s="247">
        <f>IF(AX532=BD532,BC532,NOW())</f>
        <v/>
      </c>
      <c r="BD531" s="246">
        <f>IF(AT532=BD532,BD532,AT532)</f>
        <v/>
      </c>
    </row>
    <row r="532">
      <c r="A532" s="82" t="inlineStr">
        <is>
          <t>0532-2026</t>
        </is>
      </c>
      <c r="B532" s="99" t="n">
        <v>36917</v>
      </c>
      <c r="C532" s="124" t="inlineStr">
        <is>
          <t>Lina Loaiza</t>
        </is>
      </c>
      <c r="D532" s="82" t="n"/>
      <c r="E532" s="82" t="n"/>
      <c r="F532" s="82" t="n"/>
      <c r="G532" s="82" t="n"/>
      <c r="H532" s="82" t="n"/>
      <c r="I532" s="82" t="n"/>
      <c r="J532" s="82" t="n"/>
      <c r="K532" s="82" t="n"/>
      <c r="L532" s="82" t="n"/>
      <c r="M532" s="82" t="n"/>
      <c r="N532" s="76">
        <f>CONCATENATE(D533," ",E533," ",F533," ",G533," ",H533," ",I533, " ",J533, " ",K533," ",L533," ",M533)</f>
        <v/>
      </c>
      <c r="O532" s="76" t="n"/>
      <c r="P532" s="82" t="n">
        <v>316468827</v>
      </c>
      <c r="Q532" s="82" t="n"/>
      <c r="R532" s="82" t="inlineStr">
        <is>
          <t>Por Determinar</t>
        </is>
      </c>
      <c r="S532" s="126" t="inlineStr">
        <is>
          <t>CL</t>
        </is>
      </c>
      <c r="T532" s="127" t="n">
        <v>53</v>
      </c>
      <c r="U532" s="127" t="inlineStr">
        <is>
          <t>C</t>
        </is>
      </c>
      <c r="V532" s="127" t="inlineStr">
        <is>
          <t>SUR</t>
        </is>
      </c>
      <c r="W532" s="127" t="n">
        <v>40</v>
      </c>
      <c r="X532" s="127" t="inlineStr">
        <is>
          <t>B</t>
        </is>
      </c>
      <c r="Y532" s="127" t="n"/>
      <c r="Z532" s="127" t="n">
        <v>30</v>
      </c>
      <c r="AA532" s="127" t="inlineStr">
        <is>
          <t xml:space="preserve">detras </t>
        </is>
      </c>
      <c r="AB532" s="127" t="inlineStr">
        <is>
          <t>del bloque</t>
        </is>
      </c>
      <c r="AC532" s="76" t="n"/>
      <c r="AD532" s="82" t="n"/>
      <c r="AE532" s="82" t="n"/>
      <c r="AF532" s="82" t="n"/>
      <c r="AG532" s="82" t="n"/>
      <c r="AH532" s="82" t="inlineStr">
        <is>
          <t>RESIDUOS SOLIDOS</t>
        </is>
      </c>
      <c r="AI532" s="82" t="inlineStr">
        <is>
          <t>Disposición inadecuada de residuos sólidos en horas, dias y lugares no autorizados</t>
        </is>
      </c>
      <c r="AJ532" s="96" t="inlineStr">
        <is>
          <t>Loma del Barro</t>
        </is>
      </c>
      <c r="AK532" s="201" t="n"/>
      <c r="AL532" s="92" t="n">
        <v>46174</v>
      </c>
      <c r="AM532" s="92" t="n"/>
      <c r="AN532" s="101">
        <f>+AM533-AL533</f>
        <v/>
      </c>
      <c r="AO532" s="92" t="n"/>
      <c r="AP532" s="101" t="n"/>
      <c r="AQ532" s="101" t="n"/>
      <c r="AR532" s="227" t="n"/>
      <c r="AS532" s="119" t="n"/>
      <c r="AT532" s="124" t="inlineStr">
        <is>
          <t>Visitas patrulleros</t>
        </is>
      </c>
      <c r="AU532" s="94" t="inlineStr">
        <is>
          <t>Carlos Mario Gonzalez</t>
        </is>
      </c>
      <c r="AV532" s="82" t="n"/>
      <c r="AW532" s="102">
        <f>IF(OR(AND(TODAY()-AL533&lt;10,AV533="PQRS"),AND(TODAY()-AO533&lt;90,AV533="Persuasivo")),1,IF(AND(10&lt;=TODAY()-AL533,TODAY()-AL533&lt;15,AV533="PQRS"),2,IF(OR(AND(15&lt;=TODAY()-AL533,AV533="PQRS"),AND(90&lt;=TODAY()-AO533,AV533="Persuasivo")),3,"")))</f>
        <v/>
      </c>
      <c r="AX532" s="96" t="n"/>
      <c r="AY532" s="239">
        <f>IF(AU533=BA533,AY533,AY533&amp;" → "&amp;TEXT(AZ533,"dd/mm/aaaa")&amp;".- "&amp;AU533)</f>
        <v/>
      </c>
      <c r="AZ532" s="237">
        <f>IF(AU533=BA533,AZ533,NOW())</f>
        <v/>
      </c>
      <c r="BA532" s="242">
        <f>IF(AU533=BA533,BA533,AU533)</f>
        <v/>
      </c>
      <c r="BB532" s="245">
        <f>IF(AT533=BD533,BB533,BB533&amp;" → "&amp;TEXT(BC533,"dd/mm/aaaa")&amp;".- "&amp;AT533)</f>
        <v/>
      </c>
      <c r="BC532" s="247">
        <f>IF(AX533=BD533,BC533,NOW())</f>
        <v/>
      </c>
      <c r="BD532" s="246">
        <f>IF(AT533=BD533,BD533,AT533)</f>
        <v/>
      </c>
    </row>
    <row r="533">
      <c r="A533" s="82" t="inlineStr">
        <is>
          <t>0533-2026</t>
        </is>
      </c>
      <c r="B533" s="99" t="n">
        <v>37060</v>
      </c>
      <c r="C533" s="124" t="inlineStr">
        <is>
          <t>Maria Cecilia Palacio Palacio</t>
        </is>
      </c>
      <c r="D533" s="82" t="inlineStr">
        <is>
          <t>CL</t>
        </is>
      </c>
      <c r="E533" s="82" t="n">
        <v>39</v>
      </c>
      <c r="F533" s="82" t="n"/>
      <c r="G533" s="82" t="inlineStr">
        <is>
          <t>SUR</t>
        </is>
      </c>
      <c r="H533" s="82" t="n">
        <v>39</v>
      </c>
      <c r="I533" s="82" t="n"/>
      <c r="J533" s="82" t="n"/>
      <c r="K533" s="82" t="n">
        <v>42</v>
      </c>
      <c r="L533" s="82" t="inlineStr">
        <is>
          <t>piso 2</t>
        </is>
      </c>
      <c r="M533" s="82" t="n"/>
      <c r="N533" s="76">
        <f>CONCATENATE(D534," ",E534," ",F534," ",G534," ",H534," ",I534, " ",J534, " ",K534," ",L534," ",M534)</f>
        <v/>
      </c>
      <c r="O533" s="82" t="n"/>
      <c r="P533" s="82" t="n"/>
      <c r="Q533" s="82" t="n"/>
      <c r="R533" s="82" t="inlineStr">
        <is>
          <t xml:space="preserve">Fernando Niño </t>
        </is>
      </c>
      <c r="S533" s="126" t="inlineStr">
        <is>
          <t>CL</t>
        </is>
      </c>
      <c r="T533" s="127" t="n">
        <v>39</v>
      </c>
      <c r="U533" s="127" t="n"/>
      <c r="V533" s="127" t="inlineStr">
        <is>
          <t>SUR</t>
        </is>
      </c>
      <c r="W533" s="127" t="n">
        <v>39</v>
      </c>
      <c r="X533" s="127" t="n"/>
      <c r="Y533" s="127" t="n"/>
      <c r="Z533" s="127" t="n">
        <v>42</v>
      </c>
      <c r="AA533" s="127" t="inlineStr">
        <is>
          <t>piso 3</t>
        </is>
      </c>
      <c r="AB533" s="127" t="n"/>
      <c r="AC533" s="76" t="n"/>
      <c r="AD533" s="82" t="n"/>
      <c r="AE533" s="82" t="n"/>
      <c r="AF533" s="82" t="n"/>
      <c r="AG533" s="82" t="n"/>
      <c r="AH533" s="82" t="inlineStr">
        <is>
          <t>FLORA</t>
        </is>
      </c>
      <c r="AI533" s="82" t="inlineStr">
        <is>
          <t>Afectaciones a la propiedad por arboles o vegetación</t>
        </is>
      </c>
      <c r="AJ533" s="96" t="inlineStr">
        <is>
          <t>Mesa</t>
        </is>
      </c>
      <c r="AK533" s="201" t="n"/>
      <c r="AL533" s="92" t="n">
        <v>46174</v>
      </c>
      <c r="AM533" s="92" t="n"/>
      <c r="AN533" s="101">
        <f>+AM534-AL534</f>
        <v/>
      </c>
      <c r="AO533" s="92" t="n"/>
      <c r="AP533" s="82" t="n"/>
      <c r="AQ533" s="94" t="n"/>
      <c r="AR533" s="227" t="n"/>
      <c r="AS533" s="119" t="n"/>
      <c r="AT533" s="124" t="inlineStr">
        <is>
          <t>Visitas patrulleros</t>
        </is>
      </c>
      <c r="AU533" s="101" t="n"/>
      <c r="AV533" s="82" t="n"/>
      <c r="AW533" s="102">
        <f>IF(OR(AND(TODAY()-AL534&lt;10,AV534="PQRS"),AND(TODAY()-AO534&lt;90,AV534="Persuasivo")),1,IF(AND(10&lt;=TODAY()-AL534,TODAY()-AL534&lt;15,AV534="PQRS"),2,IF(OR(AND(15&lt;=TODAY()-AL534,AV534="PQRS"),AND(90&lt;=TODAY()-AO534,AV534="Persuasivo")),3,"")))</f>
        <v/>
      </c>
      <c r="AX533" s="96" t="inlineStr">
        <is>
          <t>Hacer visita y remitir a gobierno</t>
        </is>
      </c>
      <c r="AY533" s="239">
        <f>IF(AU534=BA534,AY534,AY534&amp;" → "&amp;TEXT(AZ534,"dd/mm/aaaa")&amp;".- "&amp;AU534)</f>
        <v/>
      </c>
      <c r="AZ533" s="237">
        <f>IF(AU534=BA534,AZ534,NOW())</f>
        <v/>
      </c>
      <c r="BA533" s="242">
        <f>IF(AU534=BA534,BA534,AU534)</f>
        <v/>
      </c>
      <c r="BB533" s="245">
        <f>IF(AT534=BD534,BB534,BB534&amp;" → "&amp;TEXT(BC534,"dd/mm/aaaa")&amp;".- "&amp;AT534)</f>
        <v/>
      </c>
      <c r="BC533" s="247">
        <f>IF(AX534=BD534,BC534,NOW())</f>
        <v/>
      </c>
      <c r="BD533" s="246">
        <f>IF(AT534=BD534,BD534,AT534)</f>
        <v/>
      </c>
    </row>
    <row r="534">
      <c r="A534" s="82" t="inlineStr">
        <is>
          <t>0534-2026</t>
        </is>
      </c>
      <c r="B534" s="99" t="n">
        <v>37285</v>
      </c>
      <c r="C534" s="124" t="inlineStr">
        <is>
          <t>Daniela Milan Panaderia Boulevar De Alcala</t>
        </is>
      </c>
      <c r="D534" s="82" t="inlineStr">
        <is>
          <t>CL</t>
        </is>
      </c>
      <c r="E534" s="82" t="n">
        <v>39</v>
      </c>
      <c r="F534" s="82" t="inlineStr">
        <is>
          <t>A</t>
        </is>
      </c>
      <c r="G534" s="82" t="inlineStr">
        <is>
          <t>SUR</t>
        </is>
      </c>
      <c r="H534" s="82" t="n">
        <v>46</v>
      </c>
      <c r="I534" s="82" t="n"/>
      <c r="J534" s="82" t="n"/>
      <c r="K534" s="82" t="n">
        <v>9</v>
      </c>
      <c r="L534" s="82" t="n"/>
      <c r="M534" s="82" t="n"/>
      <c r="N534" s="76">
        <f>CONCATENATE(D535," ",E535," ",F535," ",G535," ",H535," ",I535, " ",J535, " ",K535," ",L535," ",M535)</f>
        <v/>
      </c>
      <c r="O534" s="82" t="inlineStr">
        <is>
          <t>PTT 4912583</t>
        </is>
      </c>
      <c r="P534" s="82" t="n">
        <v>3122775310</v>
      </c>
      <c r="Q534" s="82" t="n"/>
      <c r="R534" s="82" t="inlineStr">
        <is>
          <t>Por Determinar</t>
        </is>
      </c>
      <c r="S534" s="126" t="inlineStr">
        <is>
          <t>CL</t>
        </is>
      </c>
      <c r="T534" s="127" t="n">
        <v>39</v>
      </c>
      <c r="U534" s="127" t="inlineStr">
        <is>
          <t>A</t>
        </is>
      </c>
      <c r="V534" s="127" t="inlineStr">
        <is>
          <t>SUR</t>
        </is>
      </c>
      <c r="W534" s="127" t="n">
        <v>46</v>
      </c>
      <c r="X534" s="127" t="n"/>
      <c r="Y534" s="127" t="n"/>
      <c r="Z534" s="127" t="n">
        <v>18</v>
      </c>
      <c r="AA534" s="127" t="n"/>
      <c r="AB534" s="127" t="n"/>
      <c r="AC534" s="76" t="n"/>
      <c r="AD534" s="82" t="n"/>
      <c r="AE534" s="82" t="n"/>
      <c r="AF534" s="82" t="n"/>
      <c r="AG534" s="82" t="n"/>
      <c r="AH534" s="82" t="inlineStr">
        <is>
          <t>RESIDUOS SOLIDOS</t>
        </is>
      </c>
      <c r="AI534" s="82" t="inlineStr">
        <is>
          <t>Disposición inadecuada de residuos sólidos en horas, dias y lugares no autorizados</t>
        </is>
      </c>
      <c r="AJ534" s="96" t="inlineStr">
        <is>
          <t>Alcalá</t>
        </is>
      </c>
      <c r="AK534" s="201" t="n"/>
      <c r="AL534" s="92" t="n">
        <v>46174</v>
      </c>
      <c r="AM534" s="92" t="n"/>
      <c r="AN534" s="101">
        <f>+AM535-AL535</f>
        <v/>
      </c>
      <c r="AO534" s="92" t="n"/>
      <c r="AP534" s="101" t="n"/>
      <c r="AQ534" s="101" t="n"/>
      <c r="AR534" s="227" t="n"/>
      <c r="AS534" s="119" t="n"/>
      <c r="AT534" s="124" t="inlineStr">
        <is>
          <t>Visitas patrulleros</t>
        </is>
      </c>
      <c r="AU534" s="94" t="inlineStr">
        <is>
          <t>Laura Bautista Barroso</t>
        </is>
      </c>
      <c r="AV534" s="82" t="n"/>
      <c r="AW534" s="102">
        <f>IF(OR(AND(TODAY()-AL535&lt;10,AV535="PQRS"),AND(TODAY()-AO535&lt;90,AV535="Persuasivo")),1,IF(AND(10&lt;=TODAY()-AL535,TODAY()-AL535&lt;15,AV535="PQRS"),2,IF(OR(AND(15&lt;=TODAY()-AL535,AV535="PQRS"),AND(90&lt;=TODAY()-AO535,AV535="Persuasivo")),3,"")))</f>
        <v/>
      </c>
      <c r="AX534" s="96" t="n"/>
      <c r="AY534" s="239">
        <f>IF(AU535=BA535,AY535,AY535&amp;" → "&amp;TEXT(AZ535,"dd/mm/aaaa")&amp;".- "&amp;AU535)</f>
        <v/>
      </c>
      <c r="AZ534" s="237">
        <f>IF(AU535=BA535,AZ535,NOW())</f>
        <v/>
      </c>
      <c r="BA534" s="242">
        <f>IF(AU535=BA535,BA535,AU535)</f>
        <v/>
      </c>
      <c r="BB534" s="245">
        <f>IF(AT535=BD535,BB535,BB535&amp;" → "&amp;TEXT(BC535,"dd/mm/aaaa")&amp;".- "&amp;AT535)</f>
        <v/>
      </c>
      <c r="BC534" s="247">
        <f>IF(AX535=BD535,BC535,NOW())</f>
        <v/>
      </c>
      <c r="BD534" s="246">
        <f>IF(AT535=BD535,BD535,AT535)</f>
        <v/>
      </c>
    </row>
    <row r="535">
      <c r="A535" s="82" t="inlineStr">
        <is>
          <t>0535-2026</t>
        </is>
      </c>
      <c r="B535" s="99" t="n">
        <v>37286</v>
      </c>
      <c r="C535" s="105" t="inlineStr">
        <is>
          <t xml:space="preserve">Monica Arroyave </t>
        </is>
      </c>
      <c r="D535" s="82" t="inlineStr">
        <is>
          <t>CL</t>
        </is>
      </c>
      <c r="E535" s="82" t="n">
        <v>39</v>
      </c>
      <c r="F535" s="82" t="n"/>
      <c r="G535" s="82" t="inlineStr">
        <is>
          <t>SUR</t>
        </is>
      </c>
      <c r="H535" s="82" t="n">
        <v>35</v>
      </c>
      <c r="I535" s="82" t="n"/>
      <c r="J535" s="82" t="n"/>
      <c r="K535" s="82" t="n">
        <v>15</v>
      </c>
      <c r="L535" s="82" t="inlineStr">
        <is>
          <t>int 110</t>
        </is>
      </c>
      <c r="M535" s="82" t="n"/>
      <c r="N535" s="76">
        <f>CONCATENATE(D536," ",E536," ",F536," ",G536," ",H536," ",I536, " ",J536, " ",K536," ",L536," ",M536)</f>
        <v/>
      </c>
      <c r="O535" s="82" t="n">
        <v>43727175</v>
      </c>
      <c r="P535" s="82" t="n">
        <v>3117585507</v>
      </c>
      <c r="Q535" s="82" t="n"/>
      <c r="R535" s="82" t="inlineStr">
        <is>
          <t xml:space="preserve">Un familiar de doña Gilma La Propietaria </t>
        </is>
      </c>
      <c r="S535" s="82" t="inlineStr">
        <is>
          <t>CL</t>
        </is>
      </c>
      <c r="T535" s="82" t="n">
        <v>39</v>
      </c>
      <c r="U535" s="82" t="n"/>
      <c r="V535" s="82" t="inlineStr">
        <is>
          <t>SUR</t>
        </is>
      </c>
      <c r="W535" s="82" t="n">
        <v>35</v>
      </c>
      <c r="X535" s="82" t="n"/>
      <c r="Y535" s="82" t="n"/>
      <c r="Z535" s="82" t="n">
        <v>15</v>
      </c>
      <c r="AA535" s="127" t="inlineStr">
        <is>
          <t>int 126</t>
        </is>
      </c>
      <c r="AB535" s="127" t="n"/>
      <c r="AC535" s="76" t="n"/>
      <c r="AD535" s="82" t="n"/>
      <c r="AE535" s="82" t="n">
        <v>3017053301</v>
      </c>
      <c r="AF535" s="82" t="n"/>
      <c r="AG535" s="82" t="n"/>
      <c r="AH535" s="82" t="inlineStr">
        <is>
          <t>RESIDUOS SOLIDOS</t>
        </is>
      </c>
      <c r="AI535" s="82" t="inlineStr">
        <is>
          <t xml:space="preserve">Acumulación de escombros en el espacio publico </t>
        </is>
      </c>
      <c r="AJ535" s="96" t="inlineStr">
        <is>
          <t>Mesa</t>
        </is>
      </c>
      <c r="AK535" s="201" t="n"/>
      <c r="AL535" s="92" t="n">
        <v>46174</v>
      </c>
      <c r="AM535" s="92" t="n"/>
      <c r="AN535" s="101">
        <f>+AM536-AL536</f>
        <v/>
      </c>
      <c r="AO535" s="92" t="n"/>
      <c r="AP535" s="101" t="n"/>
      <c r="AQ535" s="101" t="n"/>
      <c r="AR535" s="227" t="n"/>
      <c r="AS535" s="119" t="n"/>
      <c r="AT535" s="124" t="inlineStr">
        <is>
          <t>Visitas patrulleros</t>
        </is>
      </c>
      <c r="AU535" s="94" t="inlineStr">
        <is>
          <t>Yudi Betancur Rios</t>
        </is>
      </c>
      <c r="AV535" s="82" t="n"/>
      <c r="AW535" s="102">
        <f>IF(OR(AND(TODAY()-AL536&lt;10,AV536="PQRS"),AND(TODAY()-AO536&lt;90,AV536="Persuasivo")),1,IF(AND(10&lt;=TODAY()-AL536,TODAY()-AL536&lt;15,AV536="PQRS"),2,IF(OR(AND(15&lt;=TODAY()-AL536,AV536="PQRS"),AND(90&lt;=TODAY()-AO536,AV536="Persuasivo")),3,"")))</f>
        <v/>
      </c>
      <c r="AX535" s="96" t="inlineStr">
        <is>
          <t xml:space="preserve">Muebles que dejan en la acera despues que se pasan de casa </t>
        </is>
      </c>
      <c r="AY535" s="239">
        <f>IF(AU536=BA536,AY536,AY536&amp;" → "&amp;TEXT(AZ536,"dd/mm/aaaa")&amp;".- "&amp;AU536)</f>
        <v/>
      </c>
      <c r="AZ535" s="237">
        <f>IF(AU536=BA536,AZ536,NOW())</f>
        <v/>
      </c>
      <c r="BA535" s="242">
        <f>IF(AU536=BA536,BA536,AU536)</f>
        <v/>
      </c>
      <c r="BB535" s="245">
        <f>IF(AT536=BD536,BB536,BB536&amp;" → "&amp;TEXT(BC536,"dd/mm/aaaa")&amp;".- "&amp;AT536)</f>
        <v/>
      </c>
      <c r="BC535" s="247">
        <f>IF(AX536=BD536,BC536,NOW())</f>
        <v/>
      </c>
      <c r="BD535" s="246">
        <f>IF(AT536=BD536,BD536,AT536)</f>
        <v/>
      </c>
    </row>
    <row r="536">
      <c r="A536" s="82" t="inlineStr">
        <is>
          <t>0536-2026</t>
        </is>
      </c>
      <c r="B536" s="99" t="n">
        <v>37287</v>
      </c>
      <c r="C536" s="124" t="inlineStr">
        <is>
          <t>Luz estela tamayo</t>
        </is>
      </c>
      <c r="D536" s="82" t="inlineStr">
        <is>
          <t>CL</t>
        </is>
      </c>
      <c r="E536" s="82" t="n">
        <v>38</v>
      </c>
      <c r="F536" s="82" t="inlineStr">
        <is>
          <t>A</t>
        </is>
      </c>
      <c r="G536" s="82" t="inlineStr">
        <is>
          <t>SUR</t>
        </is>
      </c>
      <c r="H536" s="82" t="n">
        <v>35</v>
      </c>
      <c r="I536" s="82" t="n"/>
      <c r="J536" s="82" t="n"/>
      <c r="K536" s="82" t="n">
        <v>24</v>
      </c>
      <c r="L536" s="82" t="n"/>
      <c r="M536" s="82" t="n"/>
      <c r="N536" s="76">
        <f>CONCATENATE(D537," ",E537," ",F537," ",G537," ",H537," ",I537, " ",J537, " ",K537," ",L537," ",M537)</f>
        <v/>
      </c>
      <c r="O536" s="82" t="n"/>
      <c r="P536" s="82" t="n">
        <v>3007808297</v>
      </c>
      <c r="Q536" s="82" t="n"/>
      <c r="R536" s="82" t="inlineStr">
        <is>
          <t xml:space="preserve">Construccion </t>
        </is>
      </c>
      <c r="S536" s="82" t="inlineStr">
        <is>
          <t>CL</t>
        </is>
      </c>
      <c r="T536" s="82" t="n">
        <v>38</v>
      </c>
      <c r="U536" s="82" t="inlineStr">
        <is>
          <t>A</t>
        </is>
      </c>
      <c r="V536" s="82" t="inlineStr">
        <is>
          <t>SUR</t>
        </is>
      </c>
      <c r="W536" s="82" t="n">
        <v>35</v>
      </c>
      <c r="X536" s="82" t="n"/>
      <c r="Y536" s="82" t="n"/>
      <c r="Z536" s="127" t="n">
        <v>23</v>
      </c>
      <c r="AA536" s="127" t="inlineStr">
        <is>
          <t xml:space="preserve">Enseguida </t>
        </is>
      </c>
      <c r="AB536" s="127" t="inlineStr">
        <is>
          <t xml:space="preserve">de esta direccion </t>
        </is>
      </c>
      <c r="AC536" s="76" t="n"/>
      <c r="AD536" s="82" t="n"/>
      <c r="AE536" s="82" t="n"/>
      <c r="AF536" s="82" t="n"/>
      <c r="AG536" s="82" t="n"/>
      <c r="AH536" s="82" t="inlineStr">
        <is>
          <t>AIRE</t>
        </is>
      </c>
      <c r="AI536" s="82" t="inlineStr">
        <is>
          <t>Afectaciones por ruido</t>
        </is>
      </c>
      <c r="AJ536" s="96" t="inlineStr">
        <is>
          <t>Mesa</t>
        </is>
      </c>
      <c r="AK536" s="201" t="n"/>
      <c r="AL536" s="92" t="n">
        <v>46174</v>
      </c>
      <c r="AM536" s="92" t="n"/>
      <c r="AN536" s="101">
        <f>+AM537-AL537</f>
        <v/>
      </c>
      <c r="AO536" s="92" t="n"/>
      <c r="AP536" s="82" t="n"/>
      <c r="AQ536" s="94" t="n"/>
      <c r="AR536" s="227" t="n"/>
      <c r="AS536" s="119" t="n"/>
      <c r="AT536" s="124" t="inlineStr">
        <is>
          <t>Visitas técnicos</t>
        </is>
      </c>
      <c r="AU536" s="101" t="inlineStr">
        <is>
          <t>Mauricio Gomez Herrera</t>
        </is>
      </c>
      <c r="AV536" s="82" t="n"/>
      <c r="AW536" s="102">
        <f>IF(OR(AND(TODAY()-AL537&lt;10,AV537="PQRS"),AND(TODAY()-AO537&lt;90,AV537="Persuasivo")),1,IF(AND(10&lt;=TODAY()-AL537,TODAY()-AL537&lt;15,AV537="PQRS"),2,IF(OR(AND(15&lt;=TODAY()-AL537,AV537="PQRS"),AND(90&lt;=TODAY()-AO537,AV537="Persuasivo")),3,"")))</f>
        <v/>
      </c>
      <c r="AX536" s="96" t="inlineStr">
        <is>
          <t xml:space="preserve">y remision a planeacion </t>
        </is>
      </c>
      <c r="AY536" s="239">
        <f>IF(AU537=BA537,AY537,AY537&amp;" → "&amp;TEXT(AZ537,"dd/mm/aaaa")&amp;".- "&amp;AU537)</f>
        <v/>
      </c>
      <c r="AZ536" s="237">
        <f>IF(AU537=BA537,AZ537,NOW())</f>
        <v/>
      </c>
      <c r="BA536" s="242">
        <f>IF(AU537=BA537,BA537,AU537)</f>
        <v/>
      </c>
      <c r="BB536" s="245">
        <f>IF(AT537=BD537,BB537,BB537&amp;" → "&amp;TEXT(BC537,"dd/mm/aaaa")&amp;".- "&amp;AT537)</f>
        <v/>
      </c>
      <c r="BC536" s="247">
        <f>IF(AX537=BD537,BC537,NOW())</f>
        <v/>
      </c>
      <c r="BD536" s="246">
        <f>IF(AT537=BD537,BD537,AT537)</f>
        <v/>
      </c>
    </row>
    <row r="537">
      <c r="A537" s="82" t="inlineStr">
        <is>
          <t>0537-2026</t>
        </is>
      </c>
      <c r="B537" s="99" t="n">
        <v>33860</v>
      </c>
      <c r="C537" s="124" t="inlineStr">
        <is>
          <t xml:space="preserve">Luis fernando Tamayo Rios </t>
        </is>
      </c>
      <c r="D537" s="82" t="inlineStr">
        <is>
          <t>KR</t>
        </is>
      </c>
      <c r="E537" s="82" t="n">
        <v>39</v>
      </c>
      <c r="F537" s="82" t="inlineStr">
        <is>
          <t>E</t>
        </is>
      </c>
      <c r="G537" s="82" t="n"/>
      <c r="H537" s="82" t="n">
        <v>48</v>
      </c>
      <c r="I537" s="82" t="inlineStr">
        <is>
          <t>C</t>
        </is>
      </c>
      <c r="J537" s="82" t="inlineStr">
        <is>
          <t>SUR</t>
        </is>
      </c>
      <c r="K537" s="82" t="n">
        <v>103</v>
      </c>
      <c r="L537" s="82" t="inlineStr">
        <is>
          <t>Apto 506</t>
        </is>
      </c>
      <c r="M537" s="82" t="n"/>
      <c r="N537" s="76">
        <f>CONCATENATE(D538," ",E538," ",F538," ",G538," ",H538," ",I538, " ",J538, " ",K538," ",L538," ",M538)</f>
        <v/>
      </c>
      <c r="O537" s="82" t="n">
        <v>70505476</v>
      </c>
      <c r="P537" s="82" t="inlineStr">
        <is>
          <t>3136346158-3019983882</t>
        </is>
      </c>
      <c r="Q537" s="174" t="inlineStr">
        <is>
          <t>fernandotamayo060@gmail.com</t>
        </is>
      </c>
      <c r="R537" s="82" t="inlineStr">
        <is>
          <t xml:space="preserve">Orinoco de la Cuenca </t>
        </is>
      </c>
      <c r="S537" s="126" t="inlineStr">
        <is>
          <t>KR</t>
        </is>
      </c>
      <c r="T537" s="127" t="n">
        <v>39</v>
      </c>
      <c r="U537" s="127" t="inlineStr">
        <is>
          <t>E</t>
        </is>
      </c>
      <c r="V537" s="127" t="n"/>
      <c r="W537" s="127" t="n">
        <v>48</v>
      </c>
      <c r="X537" s="127" t="inlineStr">
        <is>
          <t>C</t>
        </is>
      </c>
      <c r="Y537" s="127" t="inlineStr">
        <is>
          <t>SUR</t>
        </is>
      </c>
      <c r="Z537" s="127" t="n">
        <v>36</v>
      </c>
      <c r="AA537" s="127" t="n"/>
      <c r="AB537" s="127" t="n"/>
      <c r="AC537" s="76" t="n"/>
      <c r="AD537" s="82" t="n"/>
      <c r="AE537" s="82" t="n"/>
      <c r="AF537" s="82" t="n"/>
      <c r="AG537" s="82" t="n"/>
      <c r="AH537" s="82" t="inlineStr">
        <is>
          <t>AIRE</t>
        </is>
      </c>
      <c r="AI537" s="82" t="inlineStr">
        <is>
          <t>Afectaciones por emisiones atmosféricas</t>
        </is>
      </c>
      <c r="AJ537" s="96" t="inlineStr">
        <is>
          <t>Loma del Barro</t>
        </is>
      </c>
      <c r="AK537" s="201" t="n"/>
      <c r="AL537" s="92" t="n">
        <v>46163</v>
      </c>
      <c r="AM537" s="92" t="n"/>
      <c r="AN537" s="101" t="n"/>
      <c r="AO537" s="92" t="n"/>
      <c r="AP537" s="82" t="n"/>
      <c r="AQ537" s="94" t="n"/>
      <c r="AR537" s="227" t="n"/>
      <c r="AS537" s="119" t="n"/>
      <c r="AT537" s="124" t="inlineStr">
        <is>
          <t>Visitas patrulleros</t>
        </is>
      </c>
      <c r="AU537" s="101" t="inlineStr">
        <is>
          <t>Juan Fernando Florez Lema</t>
        </is>
      </c>
      <c r="AV537" s="82" t="n"/>
      <c r="AW537" s="102">
        <f>IF(OR(AND(TODAY()-AL538&lt;10,AV538="PQRS"),AND(TODAY()-AO538&lt;90,AV538="Persuasivo")),1,IF(AND(10&lt;=TODAY()-AL538,TODAY()-AL538&lt;15,AV538="PQRS"),2,IF(OR(AND(15&lt;=TODAY()-AL538,AV538="PQRS"),AND(90&lt;=TODAY()-AO538,AV538="Persuasivo")),3,"")))</f>
        <v/>
      </c>
      <c r="AX537" s="96" t="n"/>
      <c r="AY537" s="239">
        <f>IF(AU538=BA538,AY538,AY538&amp;" → "&amp;TEXT(AZ538,"dd/mm/aaaa")&amp;".- "&amp;AU538)</f>
        <v/>
      </c>
      <c r="AZ537" s="237">
        <f>IF(AU538=BA538,AZ538,NOW())</f>
        <v/>
      </c>
      <c r="BA537" s="242">
        <f>IF(AU538=BA538,BA538,AU538)</f>
        <v/>
      </c>
      <c r="BB537" s="245">
        <f>IF(AT538=BD538,BB538,BB538&amp;" → "&amp;TEXT(BC538,"dd/mm/aaaa")&amp;".- "&amp;AT538)</f>
        <v/>
      </c>
      <c r="BC537" s="247">
        <f>IF(AX538=BD538,BC538,NOW())</f>
        <v/>
      </c>
      <c r="BD537" s="246">
        <f>IF(AT538=BD538,BD538,AT538)</f>
        <v/>
      </c>
    </row>
    <row r="538" ht="14.25" customHeight="1">
      <c r="A538" s="82" t="inlineStr">
        <is>
          <t>0538-2026</t>
        </is>
      </c>
      <c r="B538" s="99" t="n">
        <v>34162</v>
      </c>
      <c r="C538" s="124" t="inlineStr">
        <is>
          <t xml:space="preserve">Personeria-Adrian Orlando Mazo Sosa </t>
        </is>
      </c>
      <c r="D538" s="82" t="inlineStr">
        <is>
          <t>KR</t>
        </is>
      </c>
      <c r="E538" s="82" t="n">
        <v>42</v>
      </c>
      <c r="F538" s="82" t="inlineStr">
        <is>
          <t>A</t>
        </is>
      </c>
      <c r="G538" s="82" t="n"/>
      <c r="H538" s="82" t="n">
        <v>40</v>
      </c>
      <c r="I538" s="82" t="inlineStr">
        <is>
          <t>C</t>
        </is>
      </c>
      <c r="J538" s="82" t="inlineStr">
        <is>
          <t>SUR</t>
        </is>
      </c>
      <c r="K538" s="82" t="n">
        <v>6</v>
      </c>
      <c r="L538" s="82" t="n"/>
      <c r="M538" s="82" t="n"/>
      <c r="N538" s="76">
        <f>CONCATENATE(D539," ",E539," ",F539," ",G539," ",H539," ",I539, " ",J539, " ",K539," ",L539," ",M539)</f>
        <v/>
      </c>
      <c r="O538" s="82" t="n">
        <v>1039704960</v>
      </c>
      <c r="P538" s="82" t="n">
        <v>3108207135</v>
      </c>
      <c r="Q538" s="174" t="inlineStr">
        <is>
          <t>adrian.mazo98@hotmail.com</t>
        </is>
      </c>
      <c r="R538" s="82" t="inlineStr">
        <is>
          <t xml:space="preserve">Reciclador </t>
        </is>
      </c>
      <c r="S538" s="82" t="n"/>
      <c r="T538" s="82" t="n"/>
      <c r="U538" s="82" t="n"/>
      <c r="V538" s="82" t="n"/>
      <c r="W538" s="82" t="n"/>
      <c r="X538" s="82" t="n"/>
      <c r="Y538" s="82" t="n"/>
      <c r="Z538" s="127" t="n"/>
      <c r="AA538" s="127" t="inlineStr">
        <is>
          <t xml:space="preserve">al frente </t>
        </is>
      </c>
      <c r="AB538" s="127" t="inlineStr">
        <is>
          <t>del peticionario</t>
        </is>
      </c>
      <c r="AC538" s="76" t="n"/>
      <c r="AD538" s="82" t="n"/>
      <c r="AE538" s="82" t="n"/>
      <c r="AF538" s="82" t="n"/>
      <c r="AG538" s="82" t="n"/>
      <c r="AH538" s="82" t="inlineStr">
        <is>
          <t>RESIDUOS SOLIDOS</t>
        </is>
      </c>
      <c r="AI538" s="82" t="inlineStr">
        <is>
          <t>Disposición inadecuada de residuos sólidos en horas, dias y lugares no autorizados</t>
        </is>
      </c>
      <c r="AJ538" s="96" t="inlineStr">
        <is>
          <t>El Dorado</t>
        </is>
      </c>
      <c r="AK538" s="201" t="n"/>
      <c r="AL538" s="92" t="n">
        <v>46163</v>
      </c>
      <c r="AM538" s="92" t="n"/>
      <c r="AN538" s="101" t="n"/>
      <c r="AO538" s="92" t="n"/>
      <c r="AP538" s="82" t="n"/>
      <c r="AQ538" s="94" t="n"/>
      <c r="AR538" s="227" t="n"/>
      <c r="AS538" s="119" t="n"/>
      <c r="AT538" s="124" t="inlineStr">
        <is>
          <t>Visitas patrulleros</t>
        </is>
      </c>
      <c r="AU538" s="101" t="inlineStr">
        <is>
          <t>Yudi Betancur Rios</t>
        </is>
      </c>
      <c r="AV538" s="82" t="n"/>
      <c r="AW538" s="102">
        <f>IF(OR(AND(TODAY()-AL539&lt;10,AV539="PQRS"),AND(TODAY()-AO539&lt;90,AV539="Persuasivo")),1,IF(AND(10&lt;=TODAY()-AL539,TODAY()-AL539&lt;15,AV539="PQRS"),2,IF(OR(AND(15&lt;=TODAY()-AL539,AV539="PQRS"),AND(90&lt;=TODAY()-AO539,AV539="Persuasivo")),3,"")))</f>
        <v/>
      </c>
      <c r="AX538" s="96" t="n"/>
      <c r="AY538" s="239">
        <f>IF(AU539=BA539,AY539,AY539&amp;" → "&amp;TEXT(AZ539,"dd/mm/aaaa")&amp;".- "&amp;AU539)</f>
        <v/>
      </c>
      <c r="AZ538" s="237">
        <f>IF(AU539=BA539,AZ539,NOW())</f>
        <v/>
      </c>
      <c r="BA538" s="242">
        <f>IF(AU539=BA539,BA539,AU539)</f>
        <v/>
      </c>
      <c r="BB538" s="245">
        <f>IF(AT539=BD539,BB539,BB539&amp;" → "&amp;TEXT(BC539,"dd/mm/aaaa")&amp;".- "&amp;AT539)</f>
        <v/>
      </c>
      <c r="BC538" s="247">
        <f>IF(AX539=BD539,BC539,NOW())</f>
        <v/>
      </c>
      <c r="BD538" s="246">
        <f>IF(AT539=BD539,BD539,AT539)</f>
        <v/>
      </c>
    </row>
    <row r="539">
      <c r="A539" s="82" t="inlineStr">
        <is>
          <t>0539-2026</t>
        </is>
      </c>
      <c r="B539" s="99" t="n">
        <v>36397</v>
      </c>
      <c r="C539" s="124" t="inlineStr">
        <is>
          <t xml:space="preserve">Bosques de ayura </t>
        </is>
      </c>
      <c r="D539" s="82" t="inlineStr">
        <is>
          <t>KR</t>
        </is>
      </c>
      <c r="E539" s="82" t="n">
        <v>42</v>
      </c>
      <c r="F539" s="82" t="inlineStr">
        <is>
          <t>B</t>
        </is>
      </c>
      <c r="G539" s="82" t="n"/>
      <c r="H539" s="82" t="n">
        <v>26</v>
      </c>
      <c r="I539" s="82" t="n"/>
      <c r="J539" s="82" t="inlineStr">
        <is>
          <t>SUR</t>
        </is>
      </c>
      <c r="K539" s="82" t="n">
        <v>96</v>
      </c>
      <c r="L539" s="82" t="n"/>
      <c r="M539" s="82" t="n"/>
      <c r="N539" s="76">
        <f>CONCATENATE(D540," ",E540," ",F540," ",G540," ",H540," ",I540, " ",J540, " ",K540," ",L540," ",M540)</f>
        <v/>
      </c>
      <c r="O539" s="82" t="n"/>
      <c r="P539" s="82" t="n"/>
      <c r="Q539" s="174" t="inlineStr">
        <is>
          <t>bosquesdeayura@gmail.com</t>
        </is>
      </c>
      <c r="R539" s="82" t="n"/>
      <c r="S539" s="126" t="n"/>
      <c r="T539" s="127" t="n"/>
      <c r="U539" s="127" t="n"/>
      <c r="V539" s="127" t="n"/>
      <c r="W539" s="127" t="n"/>
      <c r="X539" s="127" t="n"/>
      <c r="Y539" s="127" t="n"/>
      <c r="Z539" s="127" t="n"/>
      <c r="AA539" s="127" t="n"/>
      <c r="AB539" s="127" t="n"/>
      <c r="AC539" s="76" t="n"/>
      <c r="AD539" s="82" t="n"/>
      <c r="AE539" s="82" t="n"/>
      <c r="AF539" s="82" t="n"/>
      <c r="AG539" s="82" t="n"/>
      <c r="AH539" s="82" t="inlineStr">
        <is>
          <t>SUELO</t>
        </is>
      </c>
      <c r="AI539" s="82" t="inlineStr">
        <is>
          <t>Control socioambiental de obra</t>
        </is>
      </c>
      <c r="AJ539" s="96" t="inlineStr">
        <is>
          <t>Las Orquideas</t>
        </is>
      </c>
      <c r="AK539" s="201" t="n"/>
      <c r="AL539" s="92" t="n">
        <v>46171</v>
      </c>
      <c r="AM539" s="92" t="n"/>
      <c r="AN539" s="101" t="n"/>
      <c r="AO539" s="92" t="n"/>
      <c r="AP539" s="101" t="n"/>
      <c r="AQ539" s="101" t="n"/>
      <c r="AR539" s="227" t="n"/>
      <c r="AS539" s="119" t="n"/>
      <c r="AT539" s="124" t="inlineStr">
        <is>
          <t>Remisión</t>
        </is>
      </c>
      <c r="AU539" s="94" t="inlineStr">
        <is>
          <t>Jenifer Zapata Castro</t>
        </is>
      </c>
      <c r="AV539" s="82" t="n"/>
      <c r="AW539" s="102">
        <f>IF(OR(AND(TODAY()-AL540&lt;10,AV540="PQRS"),AND(TODAY()-AO540&lt;90,AV540="Persuasivo")),1,IF(AND(10&lt;=TODAY()-AL540,TODAY()-AL540&lt;15,AV540="PQRS"),2,IF(OR(AND(15&lt;=TODAY()-AL540,AV540="PQRS"),AND(90&lt;=TODAY()-AO540,AV540="Persuasivo")),3,"")))</f>
        <v/>
      </c>
      <c r="AX539" s="96" t="n"/>
      <c r="AY539" s="239">
        <f>IF(AU540=BA540,AY540,AY540&amp;" → "&amp;TEXT(AZ540,"dd/mm/aaaa")&amp;".- "&amp;AU540)</f>
        <v/>
      </c>
      <c r="AZ539" s="237">
        <f>IF(AU540=BA540,AZ540,NOW())</f>
        <v/>
      </c>
      <c r="BA539" s="242">
        <f>IF(AU540=BA540,BA540,AU540)</f>
        <v/>
      </c>
      <c r="BB539" s="245">
        <f>IF(AT540=BD540,BB540,BB540&amp;" → "&amp;TEXT(BC540,"dd/mm/aaaa")&amp;".- "&amp;AT540)</f>
        <v/>
      </c>
      <c r="BC539" s="247">
        <f>IF(AX540=BD540,BC540,NOW())</f>
        <v/>
      </c>
      <c r="BD539" s="246">
        <f>IF(AT540=BD540,BD540,AT540)</f>
        <v/>
      </c>
    </row>
    <row r="540">
      <c r="A540" s="82" t="inlineStr">
        <is>
          <t>0540-2026</t>
        </is>
      </c>
      <c r="B540" s="99" t="inlineStr">
        <is>
          <t>38878-38260</t>
        </is>
      </c>
      <c r="C540" s="124" t="inlineStr">
        <is>
          <t xml:space="preserve">Catalina Lopez </t>
        </is>
      </c>
      <c r="D540" s="82" t="n"/>
      <c r="E540" s="82" t="n"/>
      <c r="F540" s="82" t="n"/>
      <c r="G540" s="82" t="n"/>
      <c r="H540" s="82" t="n"/>
      <c r="I540" s="82" t="n"/>
      <c r="J540" s="82" t="n"/>
      <c r="K540" s="82" t="n"/>
      <c r="L540" s="82" t="n"/>
      <c r="M540" s="82" t="n"/>
      <c r="N540" s="76">
        <f>CONCATENATE(D541," ",E541," ",F541," ",G541," ",H541," ",I541, " ",J541, " ",K541," ",L541," ",M541)</f>
        <v/>
      </c>
      <c r="O540" s="82" t="n"/>
      <c r="P540" s="82" t="n">
        <v>3016360068</v>
      </c>
      <c r="Q540" s="82" t="inlineStr">
        <is>
          <t>mailto:bosquesdeayura@gmail.com</t>
        </is>
      </c>
      <c r="R540" s="82" t="inlineStr">
        <is>
          <t>Por Determinar</t>
        </is>
      </c>
      <c r="S540" s="126" t="inlineStr">
        <is>
          <t>CL</t>
        </is>
      </c>
      <c r="T540" s="127" t="n">
        <v>23</v>
      </c>
      <c r="U540" s="127" t="inlineStr">
        <is>
          <t>A</t>
        </is>
      </c>
      <c r="V540" s="127" t="inlineStr">
        <is>
          <t>SUR</t>
        </is>
      </c>
      <c r="W540" s="127" t="n">
        <v>1</v>
      </c>
      <c r="X540" s="127" t="inlineStr">
        <is>
          <t>C</t>
        </is>
      </c>
      <c r="Y540" s="127" t="n"/>
      <c r="Z540" s="127" t="n">
        <v>120</v>
      </c>
      <c r="AA540" s="127" t="inlineStr">
        <is>
          <t>lote 13 A</t>
        </is>
      </c>
      <c r="AB540" s="127" t="n"/>
      <c r="AC540" s="76" t="n"/>
      <c r="AD540" s="82" t="n"/>
      <c r="AE540" s="82" t="n"/>
      <c r="AF540" s="82" t="n"/>
      <c r="AG540" s="82" t="n"/>
      <c r="AH540" s="82" t="inlineStr">
        <is>
          <t>FLORA</t>
        </is>
      </c>
      <c r="AI540" s="82" t="inlineStr">
        <is>
          <t>Afectación a individuos arboreos</t>
        </is>
      </c>
      <c r="AJ540" s="96" t="inlineStr">
        <is>
          <t>Pantanillo</t>
        </is>
      </c>
      <c r="AK540" s="201" t="n"/>
      <c r="AL540" s="92" t="n">
        <v>46176</v>
      </c>
      <c r="AM540" s="92" t="n"/>
      <c r="AN540" s="101" t="n"/>
      <c r="AO540" s="92" t="n"/>
      <c r="AP540" s="82" t="n"/>
      <c r="AQ540" s="94" t="n"/>
      <c r="AR540" s="227" t="n"/>
      <c r="AS540" s="119" t="n"/>
      <c r="AT540" s="124" t="inlineStr">
        <is>
          <t>Visitas patrulleros</t>
        </is>
      </c>
      <c r="AU540" s="101" t="inlineStr">
        <is>
          <t>Carlos Mario Gonzalez</t>
        </is>
      </c>
      <c r="AV540" s="82" t="n"/>
      <c r="AW540" s="102">
        <f>IF(OR(AND(TODAY()-AL541&lt;10,AV541="PQRS"),AND(TODAY()-AO541&lt;90,AV541="Persuasivo")),1,IF(AND(10&lt;=TODAY()-AL541,TODAY()-AL541&lt;15,AV541="PQRS"),2,IF(OR(AND(15&lt;=TODAY()-AL541,AV541="PQRS"),AND(90&lt;=TODAY()-AO541,AV541="Persuasivo")),3,"")))</f>
        <v/>
      </c>
      <c r="AX540" s="96" t="n"/>
      <c r="AY540" s="239">
        <f>IF(AU541=BA541,AY541,AY541&amp;" → "&amp;TEXT(AZ541,"dd/mm/aaaa")&amp;".- "&amp;AU541)</f>
        <v/>
      </c>
      <c r="AZ540" s="237">
        <f>IF(AU541=BA541,AZ541,NOW())</f>
        <v/>
      </c>
      <c r="BA540" s="242">
        <f>IF(AU541=BA541,BA541,AU541)</f>
        <v/>
      </c>
      <c r="BB540" s="245">
        <f>IF(AT541=BD541,BB541,BB541&amp;" → "&amp;TEXT(BC541,"dd/mm/aaaa")&amp;".- "&amp;AT541)</f>
        <v/>
      </c>
      <c r="BC540" s="247">
        <f>IF(AX541=BD541,BC541,NOW())</f>
        <v/>
      </c>
      <c r="BD540" s="246">
        <f>IF(AT541=BD541,BD541,AT541)</f>
        <v/>
      </c>
    </row>
    <row r="541">
      <c r="A541" s="82" t="inlineStr">
        <is>
          <t>0541-2026</t>
        </is>
      </c>
      <c r="B541" s="99" t="n">
        <v>39289</v>
      </c>
      <c r="C541" s="335" t="inlineStr">
        <is>
          <t>EPM</t>
        </is>
      </c>
      <c r="D541" s="335" t="n"/>
      <c r="E541" s="335" t="n"/>
      <c r="F541" s="336" t="n"/>
      <c r="G541" s="336" t="n"/>
      <c r="H541" s="335" t="n"/>
      <c r="I541" s="335" t="n"/>
      <c r="J541" s="336" t="n"/>
      <c r="K541" s="335" t="n"/>
      <c r="L541" s="335" t="n"/>
      <c r="M541" s="334">
        <f>CONCATENATE(D542," ",E542," ",F542," ",G542," ",H542," ",I542," ",J542," ",K542," ",#REF!," ",L542)</f>
        <v/>
      </c>
      <c r="N541" s="335" t="n"/>
      <c r="O541" s="335" t="n"/>
      <c r="P541" s="334" t="n"/>
      <c r="Q541" s="335" t="n"/>
      <c r="R541" s="334" t="inlineStr">
        <is>
          <t>Carmen del Socorro Tabarez</t>
        </is>
      </c>
      <c r="S541" s="335" t="inlineStr">
        <is>
          <t>KR</t>
        </is>
      </c>
      <c r="T541" s="335" t="n">
        <v>48</v>
      </c>
      <c r="U541" s="336" t="n"/>
      <c r="V541" s="336" t="n"/>
      <c r="W541" s="337" t="n">
        <v>49</v>
      </c>
      <c r="X541" s="335" t="inlineStr">
        <is>
          <t>B</t>
        </is>
      </c>
      <c r="Y541" s="338" t="inlineStr">
        <is>
          <t>SUR</t>
        </is>
      </c>
      <c r="Z541" s="335" t="n">
        <v>3</v>
      </c>
      <c r="AA541" s="335" t="n"/>
      <c r="AB541" s="335" t="n">
        <v>108</v>
      </c>
      <c r="AC541" s="76" t="n"/>
      <c r="AD541" s="82" t="n"/>
      <c r="AE541" s="82" t="n">
        <v>3233427634</v>
      </c>
      <c r="AF541" s="82" t="n"/>
      <c r="AG541" s="82" t="n"/>
      <c r="AH541" s="82" t="inlineStr">
        <is>
          <t>HÍDRICO</t>
        </is>
      </c>
      <c r="AI541" s="82" t="inlineStr">
        <is>
          <t>Descarga inadecuada de aguas residuales o sin cumplimiento de requisitos</t>
        </is>
      </c>
      <c r="AJ541" s="96" t="inlineStr">
        <is>
          <t>Las Flores</t>
        </is>
      </c>
      <c r="AK541" s="201" t="n"/>
      <c r="AL541" s="92" t="n">
        <v>46182</v>
      </c>
      <c r="AM541" s="92" t="n"/>
      <c r="AN541" s="101" t="n"/>
      <c r="AO541" s="92" t="n"/>
      <c r="AP541" s="82" t="n"/>
      <c r="AQ541" s="94" t="n"/>
      <c r="AR541" s="227" t="n"/>
      <c r="AS541" s="119" t="n"/>
      <c r="AT541" s="124" t="inlineStr">
        <is>
          <t>Visitas patrulleros</t>
        </is>
      </c>
      <c r="AU541" s="101" t="n"/>
      <c r="AV541" s="82" t="n"/>
      <c r="AW541" s="102">
        <f>IF(OR(AND(TODAY()-AL542&lt;10,AV542="PQRS"),AND(TODAY()-AO542&lt;90,AV542="Persuasivo")),1,IF(AND(10&lt;=TODAY()-AL542,TODAY()-AL542&lt;15,AV542="PQRS"),2,IF(OR(AND(15&lt;=TODAY()-AL542,AV542="PQRS"),AND(90&lt;=TODAY()-AO542,AV542="Persuasivo")),3,"")))</f>
        <v/>
      </c>
      <c r="AX541" s="96" t="inlineStr">
        <is>
          <t>734-2022-plan brechas</t>
        </is>
      </c>
      <c r="AY541" s="239">
        <f>IF(AU542=BA542,AY542,AY542&amp;" → "&amp;TEXT(AZ542,"dd/mm/aaaa")&amp;".- "&amp;AU542)</f>
        <v/>
      </c>
      <c r="AZ541" s="237">
        <f>IF(AU542=BA542,AZ542,NOW())</f>
        <v/>
      </c>
      <c r="BA541" s="242">
        <f>IF(AU542=BA542,BA542,AU542)</f>
        <v/>
      </c>
      <c r="BB541" s="245">
        <f>IF(AT542=BD542,BB542,BB542&amp;" → "&amp;TEXT(BC542,"dd/mm/aaaa")&amp;".- "&amp;AT542)</f>
        <v/>
      </c>
      <c r="BC541" s="247">
        <f>IF(AX542=BD542,BC542,NOW())</f>
        <v/>
      </c>
      <c r="BD541" s="246">
        <f>IF(AT542=BD542,BD542,AT542)</f>
        <v/>
      </c>
    </row>
    <row r="542">
      <c r="A542" s="82" t="inlineStr">
        <is>
          <t>0542-2026</t>
        </is>
      </c>
      <c r="B542" s="99" t="n">
        <v>39288</v>
      </c>
      <c r="C542" s="124" t="inlineStr">
        <is>
          <t>EPM</t>
        </is>
      </c>
      <c r="D542" s="82" t="n"/>
      <c r="E542" s="82" t="n"/>
      <c r="F542" s="82" t="n"/>
      <c r="G542" s="82" t="n"/>
      <c r="H542" s="82" t="n"/>
      <c r="I542" s="82" t="n"/>
      <c r="J542" s="82" t="n"/>
      <c r="K542" s="82" t="n"/>
      <c r="L542" s="82" t="n"/>
      <c r="M542" s="82" t="n"/>
      <c r="N542" s="76">
        <f>CONCATENATE(D543," ",E543," ",F543," ",G543," ",H543," ",I543, " ",J543, " ",K543," ",L543," ",M543)</f>
        <v/>
      </c>
      <c r="O542" s="82" t="n"/>
      <c r="P542" s="82" t="n"/>
      <c r="Q542" s="82" t="n"/>
      <c r="R542" s="82" t="inlineStr">
        <is>
          <t>Liliana del Socorro Villada Narvaes</t>
        </is>
      </c>
      <c r="S542" s="126" t="inlineStr">
        <is>
          <t>KR</t>
        </is>
      </c>
      <c r="T542" s="127" t="n">
        <v>42</v>
      </c>
      <c r="U542" s="127" t="inlineStr">
        <is>
          <t>D</t>
        </is>
      </c>
      <c r="V542" s="127" t="n"/>
      <c r="W542" s="127" t="n">
        <v>45</v>
      </c>
      <c r="X542" s="127" t="inlineStr">
        <is>
          <t>B</t>
        </is>
      </c>
      <c r="Y542" s="127" t="inlineStr">
        <is>
          <t>SUR</t>
        </is>
      </c>
      <c r="Z542" s="127" t="n">
        <v>61</v>
      </c>
      <c r="AA542" s="127" t="n"/>
      <c r="AB542" s="127" t="n"/>
      <c r="AC542" s="76" t="n"/>
      <c r="AD542" s="82" t="n"/>
      <c r="AE542" s="82" t="n">
        <v>3117333068</v>
      </c>
      <c r="AF542" s="82" t="n"/>
      <c r="AG542" s="82" t="n"/>
      <c r="AH542" s="82" t="inlineStr">
        <is>
          <t>HÍDRICO</t>
        </is>
      </c>
      <c r="AI542" s="82" t="inlineStr">
        <is>
          <t>Descarga inadecuada de aguas residuales o sin cumplimiento de requisitos</t>
        </is>
      </c>
      <c r="AJ542" s="96" t="inlineStr">
        <is>
          <t>La Paz</t>
        </is>
      </c>
      <c r="AK542" s="201" t="n"/>
      <c r="AL542" s="92" t="n">
        <v>46182</v>
      </c>
      <c r="AM542" s="92" t="n"/>
      <c r="AN542" s="101" t="n"/>
      <c r="AO542" s="100" t="n"/>
      <c r="AP542" s="101" t="n"/>
      <c r="AQ542" s="101" t="n"/>
      <c r="AR542" s="227" t="n"/>
      <c r="AS542" s="119" t="n"/>
      <c r="AT542" s="124" t="inlineStr">
        <is>
          <t>Visitas patrulleros</t>
        </is>
      </c>
      <c r="AU542" s="94" t="n"/>
      <c r="AV542" s="82" t="n"/>
      <c r="AW542" s="102">
        <f>IF(OR(AND(TODAY()-AL543&lt;10,AV543="PQRS"),AND(TODAY()-AO543&lt;90,AV543="Persuasivo")),1,IF(AND(10&lt;=TODAY()-AL543,TODAY()-AL543&lt;15,AV543="PQRS"),2,IF(OR(AND(15&lt;=TODAY()-AL543,AV543="PQRS"),AND(90&lt;=TODAY()-AO543,AV543="Persuasivo")),3,"")))</f>
        <v/>
      </c>
      <c r="AX542" s="96" t="inlineStr">
        <is>
          <t>637-2021-plan brechas</t>
        </is>
      </c>
      <c r="AY542" s="239">
        <f>IF(AU543=BA543,AY543,AY543&amp;" → "&amp;TEXT(AZ543,"dd/mm/aaaa")&amp;".- "&amp;AU543)</f>
        <v/>
      </c>
      <c r="AZ542" s="237">
        <f>IF(AU543=BA543,AZ543,NOW())</f>
        <v/>
      </c>
      <c r="BA542" s="242">
        <f>IF(AU543=BA543,BA543,AU543)</f>
        <v/>
      </c>
      <c r="BB542" s="245">
        <f>IF(AT543=BD543,BB543,BB543&amp;" → "&amp;TEXT(BC543,"dd/mm/aaaa")&amp;".- "&amp;AT543)</f>
        <v/>
      </c>
      <c r="BC542" s="247">
        <f>IF(AX543=BD543,BC543,NOW())</f>
        <v/>
      </c>
      <c r="BD542" s="246">
        <f>IF(AT543=BD543,BD543,AT543)</f>
        <v/>
      </c>
    </row>
    <row r="543">
      <c r="A543" s="82" t="inlineStr">
        <is>
          <t>0543-2026</t>
        </is>
      </c>
      <c r="B543" s="99" t="n">
        <v>39290</v>
      </c>
      <c r="C543" s="124" t="inlineStr">
        <is>
          <t>EPM</t>
        </is>
      </c>
      <c r="D543" s="82" t="n"/>
      <c r="E543" s="82" t="n"/>
      <c r="F543" s="82" t="n"/>
      <c r="G543" s="82" t="n"/>
      <c r="H543" s="82" t="n"/>
      <c r="I543" s="82" t="n"/>
      <c r="J543" s="82" t="n"/>
      <c r="K543" s="82" t="n"/>
      <c r="L543" s="82" t="n"/>
      <c r="M543" s="82" t="n"/>
      <c r="N543" s="76">
        <f>CONCATENATE(D544," ",E544," ",F544," ",G544," ",H544," ",I544, " ",J544, " ",K544," ",L544," ",M544)</f>
        <v/>
      </c>
      <c r="O543" s="82" t="n"/>
      <c r="P543" s="82" t="n"/>
      <c r="Q543" s="82" t="n"/>
      <c r="R543" s="82" t="inlineStr">
        <is>
          <t xml:space="preserve">Sergio Leon Correa Mesa </t>
        </is>
      </c>
      <c r="S543" s="126" t="inlineStr">
        <is>
          <t>KR</t>
        </is>
      </c>
      <c r="T543" s="127" t="n">
        <v>44</v>
      </c>
      <c r="U543" s="127" t="n"/>
      <c r="V543" s="127" t="n"/>
      <c r="W543" s="127" t="n">
        <v>46</v>
      </c>
      <c r="X543" s="127" t="n"/>
      <c r="Y543" s="127" t="inlineStr">
        <is>
          <t>SUR</t>
        </is>
      </c>
      <c r="Z543" s="127" t="n">
        <v>43</v>
      </c>
      <c r="AA543" s="127" t="inlineStr">
        <is>
          <t>int 202</t>
        </is>
      </c>
      <c r="AB543" s="127" t="n"/>
      <c r="AC543" s="76" t="n"/>
      <c r="AD543" s="82" t="n"/>
      <c r="AE543" s="82" t="n">
        <v>3324400</v>
      </c>
      <c r="AF543" s="82" t="n"/>
      <c r="AG543" s="82" t="n"/>
      <c r="AH543" s="82" t="inlineStr">
        <is>
          <t>HÍDRICO</t>
        </is>
      </c>
      <c r="AI543" s="82" t="inlineStr">
        <is>
          <t>Descarga inadecuada de aguas residuales o sin cumplimiento de requisitos</t>
        </is>
      </c>
      <c r="AJ543" s="96" t="inlineStr">
        <is>
          <t>Milan- Vallejuelos</t>
        </is>
      </c>
      <c r="AK543" s="201" t="n"/>
      <c r="AL543" s="92" t="n">
        <v>46182</v>
      </c>
      <c r="AM543" s="92" t="n"/>
      <c r="AN543" s="101" t="n"/>
      <c r="AO543" s="92" t="n"/>
      <c r="AP543" s="101" t="n"/>
      <c r="AQ543" s="101" t="n"/>
      <c r="AR543" s="227" t="n"/>
      <c r="AS543" s="119" t="n"/>
      <c r="AT543" s="124" t="inlineStr">
        <is>
          <t>Visitas patrulleros</t>
        </is>
      </c>
      <c r="AU543" s="101" t="n"/>
      <c r="AV543" s="82" t="n"/>
      <c r="AW543" s="102">
        <f>IF(OR(AND(TODAY()-AL544&lt;10,AV544="PQRS"),AND(TODAY()-AO544&lt;90,AV544="Persuasivo")),1,IF(AND(10&lt;=TODAY()-AL544,TODAY()-AL544&lt;15,AV544="PQRS"),2,IF(OR(AND(15&lt;=TODAY()-AL544,AV544="PQRS"),AND(90&lt;=TODAY()-AO544,AV544="Persuasivo")),3,"")))</f>
        <v/>
      </c>
      <c r="AX543" s="96" t="inlineStr">
        <is>
          <t>703-2022-plan brechas</t>
        </is>
      </c>
      <c r="AY543" s="239">
        <f>IF(AU544=BA544,AY544,AY544&amp;" → "&amp;TEXT(AZ544,"dd/mm/aaaa")&amp;".- "&amp;AU544)</f>
        <v/>
      </c>
      <c r="AZ543" s="237">
        <f>IF(AU544=BA544,AZ544,NOW())</f>
        <v/>
      </c>
      <c r="BA543" s="242">
        <f>IF(AU544=BA544,BA544,AU544)</f>
        <v/>
      </c>
      <c r="BB543" s="245">
        <f>IF(AT544=BD544,BB544,BB544&amp;" → "&amp;TEXT(BC544,"dd/mm/aaaa")&amp;".- "&amp;AT544)</f>
        <v/>
      </c>
      <c r="BC543" s="247">
        <f>IF(AX544=BD544,BC544,NOW())</f>
        <v/>
      </c>
      <c r="BD543" s="246">
        <f>IF(AT544=BD544,BD544,AT544)</f>
        <v/>
      </c>
    </row>
    <row r="544">
      <c r="A544" s="82" t="inlineStr">
        <is>
          <t>0544-2026</t>
        </is>
      </c>
      <c r="B544" s="99" t="n">
        <v>38838</v>
      </c>
      <c r="C544" s="124" t="inlineStr">
        <is>
          <t>Adriel Sanchez Lopez</t>
        </is>
      </c>
      <c r="D544" s="82" t="inlineStr">
        <is>
          <t>KR</t>
        </is>
      </c>
      <c r="E544" s="82" t="n">
        <v>43</v>
      </c>
      <c r="F544" s="82" t="inlineStr">
        <is>
          <t>A</t>
        </is>
      </c>
      <c r="G544" s="82" t="n"/>
      <c r="H544" s="82" t="n">
        <v>33</v>
      </c>
      <c r="I544" s="82" t="n"/>
      <c r="J544" s="82" t="inlineStr">
        <is>
          <t>SUR</t>
        </is>
      </c>
      <c r="K544" s="82" t="n">
        <v>16</v>
      </c>
      <c r="L544" s="82" t="inlineStr">
        <is>
          <t xml:space="preserve">apto 501 </t>
        </is>
      </c>
      <c r="M544" s="82" t="n"/>
      <c r="N544" s="76">
        <f>CONCATENATE(D545," ",E545," ",F545," ",G545," ",H545," ",I545, " ",J545, " ",K545," ",L545," ",M545)</f>
        <v/>
      </c>
      <c r="O544" s="82" t="n">
        <v>1066729871</v>
      </c>
      <c r="P544" s="82" t="n">
        <v>3147423775</v>
      </c>
      <c r="Q544" s="82" t="n"/>
      <c r="R544" s="82" t="inlineStr">
        <is>
          <t xml:space="preserve">Cristina </t>
        </is>
      </c>
      <c r="S544" s="126" t="inlineStr">
        <is>
          <t>CL</t>
        </is>
      </c>
      <c r="T544" s="127" t="n">
        <v>33</v>
      </c>
      <c r="U544" s="127" t="inlineStr">
        <is>
          <t>B</t>
        </is>
      </c>
      <c r="V544" s="127" t="inlineStr">
        <is>
          <t>SUR</t>
        </is>
      </c>
      <c r="W544" s="127" t="n">
        <v>43</v>
      </c>
      <c r="X544" s="127" t="n"/>
      <c r="Y544" s="127" t="n"/>
      <c r="Z544" s="127" t="n">
        <v>46</v>
      </c>
      <c r="AA544" s="127" t="inlineStr">
        <is>
          <t xml:space="preserve">piso 2 diagonal </t>
        </is>
      </c>
      <c r="AB544" s="127" t="inlineStr">
        <is>
          <t xml:space="preserve">a lazzaros pizza </t>
        </is>
      </c>
      <c r="AC544" s="76" t="n"/>
      <c r="AD544" s="82" t="n"/>
      <c r="AE544" s="82" t="n"/>
      <c r="AF544" s="82" t="n"/>
      <c r="AG544" s="82" t="n"/>
      <c r="AH544" s="82" t="inlineStr">
        <is>
          <t>FAUNA DOMÉSTICA</t>
        </is>
      </c>
      <c r="AI544" s="82" t="inlineStr">
        <is>
          <t>Ataque de animales de compañía a otros animales o personas</t>
        </is>
      </c>
      <c r="AJ544" s="96" t="inlineStr">
        <is>
          <t>Zona Centro</t>
        </is>
      </c>
      <c r="AK544" s="201" t="n"/>
      <c r="AL544" s="92" t="n">
        <v>46178</v>
      </c>
      <c r="AM544" s="92" t="n"/>
      <c r="AN544" s="101" t="n"/>
      <c r="AO544" s="92" t="n"/>
      <c r="AP544" s="101" t="n"/>
      <c r="AQ544" s="101" t="n"/>
      <c r="AR544" s="227" t="n"/>
      <c r="AS544" s="119" t="inlineStr">
        <is>
          <t>Juan  Muñoz Guerra</t>
        </is>
      </c>
      <c r="AT544" s="124" t="inlineStr">
        <is>
          <t xml:space="preserve">Auto de inicio </t>
        </is>
      </c>
      <c r="AU544" s="101" t="inlineStr">
        <is>
          <t>Juan  Muñoz Guerra</t>
        </is>
      </c>
      <c r="AV544" s="82" t="n"/>
      <c r="AW544" s="102">
        <f>IF(OR(AND(TODAY()-AL545&lt;10,AV545="PQRS"),AND(TODAY()-AO545&lt;90,AV545="Persuasivo")),1,IF(AND(10&lt;=TODAY()-AL545,TODAY()-AL545&lt;15,AV545="PQRS"),2,IF(OR(AND(15&lt;=TODAY()-AL545,AV545="PQRS"),AND(90&lt;=TODAY()-AO545,AV545="Persuasivo")),3,"")))</f>
        <v/>
      </c>
      <c r="AX544" s="96" t="n"/>
      <c r="AY544" s="239">
        <f>IF(AU545=BA545,AY545,AY545&amp;" → "&amp;TEXT(AZ545,"dd/mm/aaaa")&amp;".- "&amp;AU545)</f>
        <v/>
      </c>
      <c r="AZ544" s="237">
        <f>IF(AU545=BA545,AZ545,NOW())</f>
        <v/>
      </c>
      <c r="BA544" s="242">
        <f>IF(AU545=BA545,BA545,AU545)</f>
        <v/>
      </c>
      <c r="BB544" s="245">
        <f>IF(AT545=BD545,BB545,BB545&amp;" → "&amp;TEXT(BC545,"dd/mm/aaaa")&amp;".- "&amp;AT545)</f>
        <v/>
      </c>
      <c r="BC544" s="247">
        <f>IF(AX545=BD545,BC545,NOW())</f>
        <v/>
      </c>
      <c r="BD544" s="246">
        <f>IF(AT545=BD545,BD545,AT545)</f>
        <v/>
      </c>
    </row>
    <row r="545">
      <c r="A545" s="82" t="inlineStr">
        <is>
          <t>0545-2026</t>
        </is>
      </c>
      <c r="B545" s="99" t="n">
        <v>32442</v>
      </c>
      <c r="C545" s="124" t="inlineStr">
        <is>
          <t xml:space="preserve">Comunidad </t>
        </is>
      </c>
      <c r="D545" s="82" t="n"/>
      <c r="E545" s="82" t="n"/>
      <c r="F545" s="82" t="n"/>
      <c r="G545" s="82" t="n"/>
      <c r="H545" s="82" t="n"/>
      <c r="I545" s="82" t="n"/>
      <c r="J545" s="82" t="n"/>
      <c r="K545" s="82" t="n"/>
      <c r="L545" s="82" t="n"/>
      <c r="M545" s="82" t="n"/>
      <c r="N545" s="76">
        <f>CONCATENATE(D546," ",E546," ",F546," ",G546," ",H546," ",I546, " ",J546, " ",K546," ",L546," ",M546)</f>
        <v/>
      </c>
      <c r="O545" s="82" t="n"/>
      <c r="P545" s="82" t="n"/>
      <c r="Q545" s="82" t="n"/>
      <c r="R545" s="82" t="inlineStr">
        <is>
          <t xml:space="preserve">Urbanizacion Palmeras 3 </t>
        </is>
      </c>
      <c r="S545" s="126" t="inlineStr">
        <is>
          <t>CL</t>
        </is>
      </c>
      <c r="T545" s="127" t="n">
        <v>40</v>
      </c>
      <c r="U545" s="127" t="inlineStr">
        <is>
          <t>A</t>
        </is>
      </c>
      <c r="V545" s="127" t="inlineStr">
        <is>
          <t>SUR</t>
        </is>
      </c>
      <c r="W545" s="127" t="n">
        <v>24</v>
      </c>
      <c r="X545" s="127" t="inlineStr">
        <is>
          <t>B</t>
        </is>
      </c>
      <c r="Y545" s="127" t="n"/>
      <c r="Z545" s="127" t="n">
        <v>105</v>
      </c>
      <c r="AA545" s="127" t="n"/>
      <c r="AB545" s="127" t="n"/>
      <c r="AC545" s="76" t="n"/>
      <c r="AD545" s="82" t="n"/>
      <c r="AE545" s="82" t="n">
        <v>3015454826</v>
      </c>
      <c r="AF545" s="82" t="n"/>
      <c r="AG545" s="82" t="n"/>
      <c r="AH545" s="82" t="inlineStr">
        <is>
          <t>HÍDRICO</t>
        </is>
      </c>
      <c r="AI545" s="82" t="inlineStr">
        <is>
          <t>Descarga inadecuada de aguas residuales o sin cumplimiento de requisitos</t>
        </is>
      </c>
      <c r="AJ545" s="96" t="inlineStr">
        <is>
          <t xml:space="preserve">La Mina </t>
        </is>
      </c>
      <c r="AK545" s="201" t="n"/>
      <c r="AL545" s="92" t="n">
        <v>46187</v>
      </c>
      <c r="AM545" s="92" t="n">
        <v>46154</v>
      </c>
      <c r="AN545" s="101" t="n"/>
      <c r="AO545" s="92" t="n">
        <v>46156</v>
      </c>
      <c r="AP545" s="101" t="inlineStr">
        <is>
          <t>Informe técnico</t>
        </is>
      </c>
      <c r="AQ545" s="101" t="inlineStr">
        <is>
          <t>Laura Bautista Barroso</t>
        </is>
      </c>
      <c r="AR545" s="227" t="n"/>
      <c r="AS545" s="119" t="inlineStr">
        <is>
          <t>Alexandra Uribe Alzate</t>
        </is>
      </c>
      <c r="AT545" s="124" t="inlineStr">
        <is>
          <t xml:space="preserve">Auto de inicio </t>
        </is>
      </c>
      <c r="AU545" s="101" t="inlineStr">
        <is>
          <t>Alexandra Uribe Alzate</t>
        </is>
      </c>
      <c r="AV545" s="82" t="n"/>
      <c r="AW545" s="102">
        <f>IF(OR(AND(TODAY()-AL546&lt;10,AV546="PQRS"),AND(TODAY()-AO546&lt;90,AV546="Persuasivo")),1,IF(AND(10&lt;=TODAY()-AL546,TODAY()-AL546&lt;15,AV546="PQRS"),2,IF(OR(AND(15&lt;=TODAY()-AL546,AV546="PQRS"),AND(90&lt;=TODAY()-AO546,AV546="Persuasivo")),3,"")))</f>
        <v/>
      </c>
      <c r="AX545" s="96" t="n"/>
      <c r="AY545" s="239">
        <f>IF(AU546=BA546,AY546,AY546&amp;" → "&amp;TEXT(AZ546,"dd/mm/aaaa")&amp;".- "&amp;AU546)</f>
        <v/>
      </c>
      <c r="AZ545" s="237">
        <f>IF(AU546=BA546,AZ546,NOW())</f>
        <v/>
      </c>
      <c r="BA545" s="242">
        <f>IF(AU546=BA546,BA546,AU546)</f>
        <v/>
      </c>
      <c r="BB545" s="245">
        <f>IF(AT546=BD546,BB546,BB546&amp;" → "&amp;TEXT(BC546,"dd/mm/aaaa")&amp;".- "&amp;AT546)</f>
        <v/>
      </c>
      <c r="BC545" s="247">
        <f>IF(AX546=BD546,BC546,NOW())</f>
        <v/>
      </c>
      <c r="BD545" s="246">
        <f>IF(AT546=BD546,BD546,AT546)</f>
        <v/>
      </c>
    </row>
    <row r="546">
      <c r="A546" s="82" t="inlineStr">
        <is>
          <t>0546-2026</t>
        </is>
      </c>
      <c r="B546" s="99" t="n">
        <v>34568</v>
      </c>
      <c r="C546" s="124" t="inlineStr">
        <is>
          <t xml:space="preserve">Guardabosques Francisco Bonolis </t>
        </is>
      </c>
      <c r="D546" s="82" t="n"/>
      <c r="E546" s="82" t="n"/>
      <c r="F546" s="82" t="n"/>
      <c r="G546" s="82" t="n"/>
      <c r="H546" s="82" t="n"/>
      <c r="I546" s="82" t="n"/>
      <c r="J546" s="82" t="n"/>
      <c r="K546" s="82" t="n"/>
      <c r="L546" s="82" t="n"/>
      <c r="M546" s="82" t="n"/>
      <c r="N546" s="76">
        <f>CONCATENATE(D547," ",E547," ",F547," ",G547," ",H547," ",I547, " ",J547, " ",K547," ",L547," ",M547)</f>
        <v/>
      </c>
      <c r="O546" s="82" t="n"/>
      <c r="P546" s="82" t="n"/>
      <c r="Q546" s="82" t="n"/>
      <c r="R546" s="82" t="n"/>
      <c r="S546" s="126" t="n"/>
      <c r="T546" s="127" t="n"/>
      <c r="U546" s="127" t="n"/>
      <c r="V546" s="127" t="n"/>
      <c r="W546" s="127" t="n"/>
      <c r="X546" s="127" t="n"/>
      <c r="Y546" s="127" t="n"/>
      <c r="Z546" s="127" t="n"/>
      <c r="AA546" s="127" t="n"/>
      <c r="AB546" s="127" t="n"/>
      <c r="AC546" s="76" t="n"/>
      <c r="AD546" s="82" t="n"/>
      <c r="AE546" s="82" t="n"/>
      <c r="AF546" s="82" t="n"/>
      <c r="AG546" s="82" t="n"/>
      <c r="AH546" s="82" t="inlineStr">
        <is>
          <t>HÍDRICO</t>
        </is>
      </c>
      <c r="AI546" s="82" t="inlineStr">
        <is>
          <t>Descarga inadecuada de aguas residuales o sin cumplimiento de requisitos</t>
        </is>
      </c>
      <c r="AJ546" s="96" t="inlineStr">
        <is>
          <t>El Chingui</t>
        </is>
      </c>
      <c r="AK546" s="201" t="n"/>
      <c r="AL546" s="92" t="n">
        <v>46164</v>
      </c>
      <c r="AM546" s="92" t="n"/>
      <c r="AN546" s="101" t="n"/>
      <c r="AO546" s="92" t="n"/>
      <c r="AP546" s="101" t="n"/>
      <c r="AQ546" s="101" t="n"/>
      <c r="AR546" s="227" t="n"/>
      <c r="AS546" s="119" t="n"/>
      <c r="AT546" s="124" t="inlineStr">
        <is>
          <t>Visitas patrulleros</t>
        </is>
      </c>
      <c r="AU546" s="94" t="n"/>
      <c r="AV546" s="82" t="n"/>
      <c r="AW546" s="102">
        <f>IF(OR(AND(TODAY()-AL547&lt;10,AV547="PQRS"),AND(TODAY()-AO547&lt;90,AV547="Persuasivo")),1,IF(AND(10&lt;=TODAY()-AL547,TODAY()-AL547&lt;15,AV547="PQRS"),2,IF(OR(AND(15&lt;=TODAY()-AL547,AV547="PQRS"),AND(90&lt;=TODAY()-AO547,AV547="Persuasivo")),3,"")))</f>
        <v/>
      </c>
      <c r="AX546" s="96" t="inlineStr">
        <is>
          <t>6.14832N-75.56811W</t>
        </is>
      </c>
      <c r="AY546" s="239">
        <f>IF(AU547=BA547,AY547,AY547&amp;" → "&amp;TEXT(AZ547,"dd/mm/aaaa")&amp;".- "&amp;AU547)</f>
        <v/>
      </c>
      <c r="AZ546" s="237">
        <f>IF(AU547=BA547,AZ547,NOW())</f>
        <v/>
      </c>
      <c r="BA546" s="242">
        <f>IF(AU547=BA547,BA547,AU547)</f>
        <v/>
      </c>
      <c r="BB546" s="245">
        <f>IF(AT547=BD547,BB547,BB547&amp;" → "&amp;TEXT(BC547,"dd/mm/aaaa")&amp;".- "&amp;AT547)</f>
        <v/>
      </c>
      <c r="BC546" s="247">
        <f>IF(AX547=BD547,BC547,NOW())</f>
        <v/>
      </c>
      <c r="BD546" s="246">
        <f>IF(AT547=BD547,BD547,AT547)</f>
        <v/>
      </c>
    </row>
    <row r="547">
      <c r="A547" s="82" t="inlineStr">
        <is>
          <t>0547-2026</t>
        </is>
      </c>
      <c r="B547" s="99" t="n">
        <v>39291</v>
      </c>
      <c r="C547" s="105" t="inlineStr">
        <is>
          <t>EPM</t>
        </is>
      </c>
      <c r="D547" s="82" t="n"/>
      <c r="E547" s="82" t="n"/>
      <c r="F547" s="82" t="n"/>
      <c r="G547" s="82" t="n"/>
      <c r="H547" s="82" t="n"/>
      <c r="I547" s="82" t="n"/>
      <c r="J547" s="82" t="n"/>
      <c r="K547" s="82" t="n"/>
      <c r="L547" s="82" t="n"/>
      <c r="M547" s="82" t="n"/>
      <c r="N547" s="76">
        <f>CONCATENATE(D548," ",E548," ",F548," ",G548," ",H548," ",I548, " ",J548, " ",K548," ",L548," ",M548)</f>
        <v/>
      </c>
      <c r="O547" s="82" t="n"/>
      <c r="P547" s="82" t="n"/>
      <c r="Q547" s="82" t="n"/>
      <c r="R547" s="82" t="inlineStr">
        <is>
          <t>luciano Jaramillo</t>
        </is>
      </c>
      <c r="S547" s="126" t="inlineStr">
        <is>
          <t>KR</t>
        </is>
      </c>
      <c r="T547" s="127" t="n">
        <v>25</v>
      </c>
      <c r="U547" s="127" t="inlineStr">
        <is>
          <t>A</t>
        </is>
      </c>
      <c r="V547" s="127" t="n"/>
      <c r="W547" s="127" t="n">
        <v>36</v>
      </c>
      <c r="X547" s="127" t="inlineStr">
        <is>
          <t>D</t>
        </is>
      </c>
      <c r="Y547" s="127" t="inlineStr">
        <is>
          <t>SUR</t>
        </is>
      </c>
      <c r="Z547" s="127" t="n">
        <v>69</v>
      </c>
      <c r="AA547" s="127" t="inlineStr">
        <is>
          <t>int 104</t>
        </is>
      </c>
      <c r="AB547" s="127" t="n"/>
      <c r="AC547" s="76" t="n"/>
      <c r="AD547" s="82" t="n"/>
      <c r="AE547" s="82" t="n">
        <v>3182485201</v>
      </c>
      <c r="AF547" s="82" t="n"/>
      <c r="AG547" s="82" t="n"/>
      <c r="AH547" s="82" t="inlineStr">
        <is>
          <t>HÍDRICO</t>
        </is>
      </c>
      <c r="AI547" s="82" t="inlineStr">
        <is>
          <t>Descarga inadecuada de aguas residuales o sin cumplimiento de requisitos</t>
        </is>
      </c>
      <c r="AJ547" s="96" t="inlineStr">
        <is>
          <t>El Chingui</t>
        </is>
      </c>
      <c r="AK547" s="201" t="n"/>
      <c r="AL547" s="92" t="n">
        <v>46182</v>
      </c>
      <c r="AM547" s="92" t="n"/>
      <c r="AN547" s="101" t="n"/>
      <c r="AO547" s="100" t="n"/>
      <c r="AP547" s="101" t="n"/>
      <c r="AQ547" s="101" t="n"/>
      <c r="AR547" s="227" t="n"/>
      <c r="AS547" s="119" t="n"/>
      <c r="AT547" s="124" t="inlineStr">
        <is>
          <t>Visitas patrulleros</t>
        </is>
      </c>
      <c r="AU547" s="94" t="n"/>
      <c r="AV547" s="82" t="n"/>
      <c r="AW547" s="102">
        <f>IF(OR(AND(TODAY()-AL548&lt;10,AV548="PQRS"),AND(TODAY()-AO548&lt;90,AV548="Persuasivo")),1,IF(AND(10&lt;=TODAY()-AL548,TODAY()-AL548&lt;15,AV548="PQRS"),2,IF(OR(AND(15&lt;=TODAY()-AL548,AV548="PQRS"),AND(90&lt;=TODAY()-AO548,AV548="Persuasivo")),3,"")))</f>
        <v/>
      </c>
      <c r="AX547" s="96" t="inlineStr">
        <is>
          <t xml:space="preserve">869-2021-plan brechas </t>
        </is>
      </c>
      <c r="AY547" s="239">
        <f>IF(AU548=BA548,AY548,AY548&amp;" → "&amp;TEXT(AZ548,"dd/mm/aaaa")&amp;".- "&amp;AU548)</f>
        <v/>
      </c>
      <c r="AZ547" s="237">
        <f>IF(AU548=BA548,AZ548,NOW())</f>
        <v/>
      </c>
      <c r="BA547" s="242">
        <f>IF(AU548=BA548,BA548,AU548)</f>
        <v/>
      </c>
      <c r="BB547" s="245">
        <f>IF(AT548=BD548,BB548,BB548&amp;" → "&amp;TEXT(BC548,"dd/mm/aaaa")&amp;".- "&amp;AT548)</f>
        <v/>
      </c>
      <c r="BC547" s="247">
        <f>IF(AX548=BD548,BC548,NOW())</f>
        <v/>
      </c>
      <c r="BD547" s="246">
        <f>IF(AT548=BD548,BD548,AT548)</f>
        <v/>
      </c>
    </row>
    <row r="548">
      <c r="A548" s="82" t="inlineStr">
        <is>
          <t>0548-2026</t>
        </is>
      </c>
      <c r="B548" s="99" t="n">
        <v>39292</v>
      </c>
      <c r="C548" s="124" t="inlineStr">
        <is>
          <t xml:space="preserve">EPM </t>
        </is>
      </c>
      <c r="D548" s="82" t="n"/>
      <c r="E548" s="82" t="n"/>
      <c r="F548" s="82" t="n"/>
      <c r="G548" s="82" t="n"/>
      <c r="H548" s="82" t="n"/>
      <c r="I548" s="82" t="n"/>
      <c r="J548" s="82" t="n"/>
      <c r="K548" s="82" t="n"/>
      <c r="L548" s="82" t="n"/>
      <c r="M548" s="82" t="n"/>
      <c r="N548" s="76">
        <f>CONCATENATE(D549," ",E549," ",F549," ",G549," ",H549," ",I549, " ",J549, " ",K549," ",L549," ",M549)</f>
        <v/>
      </c>
      <c r="O548" s="82" t="n"/>
      <c r="P548" s="82" t="n"/>
      <c r="Q548" s="82" t="n"/>
      <c r="R548" s="82" t="inlineStr">
        <is>
          <t>Herederos fli Velez Mesa</t>
        </is>
      </c>
      <c r="S548" s="126" t="inlineStr">
        <is>
          <t>KR</t>
        </is>
      </c>
      <c r="T548" s="127" t="n">
        <v>42</v>
      </c>
      <c r="U548" s="127" t="inlineStr">
        <is>
          <t>D</t>
        </is>
      </c>
      <c r="V548" s="127" t="n"/>
      <c r="W548" s="127" t="n">
        <v>45</v>
      </c>
      <c r="X548" s="127" t="inlineStr">
        <is>
          <t>B</t>
        </is>
      </c>
      <c r="Y548" s="127" t="inlineStr">
        <is>
          <t>SUR</t>
        </is>
      </c>
      <c r="Z548" s="127" t="n">
        <v>79</v>
      </c>
      <c r="AA548" s="127" t="n"/>
      <c r="AB548" s="127" t="n"/>
      <c r="AC548" s="76" t="n"/>
      <c r="AD548" s="325" t="n">
        <v>98672374</v>
      </c>
      <c r="AE548" s="325" t="n">
        <v>3052256920</v>
      </c>
      <c r="AF548" s="82" t="n"/>
      <c r="AG548" s="82" t="n"/>
      <c r="AH548" s="82" t="inlineStr">
        <is>
          <t>HÍDRICO</t>
        </is>
      </c>
      <c r="AI548" s="82" t="inlineStr">
        <is>
          <t>Descarga inadecuada de aguas residuales o sin cumplimiento de requisitos</t>
        </is>
      </c>
      <c r="AJ548" s="96" t="inlineStr">
        <is>
          <t>La Paz</t>
        </is>
      </c>
      <c r="AK548" s="201" t="n"/>
      <c r="AL548" s="92" t="n">
        <v>46182</v>
      </c>
      <c r="AM548" s="92" t="n"/>
      <c r="AN548" s="101" t="n"/>
      <c r="AO548" s="100" t="n"/>
      <c r="AP548" s="101" t="n"/>
      <c r="AQ548" s="101" t="n"/>
      <c r="AR548" s="227" t="n"/>
      <c r="AS548" s="119" t="n"/>
      <c r="AT548" s="124" t="inlineStr">
        <is>
          <t>Visitas patrulleros</t>
        </is>
      </c>
      <c r="AU548" s="94" t="n"/>
      <c r="AV548" s="82" t="n"/>
      <c r="AW548" s="102">
        <f>IF(OR(AND(TODAY()-AL549&lt;10,AV549="PQRS"),AND(TODAY()-AO549&lt;90,AV549="Persuasivo")),1,IF(AND(10&lt;=TODAY()-AL549,TODAY()-AL549&lt;15,AV549="PQRS"),2,IF(OR(AND(15&lt;=TODAY()-AL549,AV549="PQRS"),AND(90&lt;=TODAY()-AO549,AV549="Persuasivo")),3,"")))</f>
        <v/>
      </c>
      <c r="AX548" s="96" t="inlineStr">
        <is>
          <t xml:space="preserve">745-2021 plan brechas </t>
        </is>
      </c>
      <c r="AY548" s="239">
        <f>IF(AU549=BA549,AY549,AY549&amp;" → "&amp;TEXT(AZ549,"dd/mm/aaaa")&amp;".- "&amp;AU549)</f>
        <v/>
      </c>
      <c r="AZ548" s="237">
        <f>IF(AU549=BA549,AZ549,NOW())</f>
        <v/>
      </c>
      <c r="BA548" s="242">
        <f>IF(AU549=BA549,BA549,AU549)</f>
        <v/>
      </c>
      <c r="BB548" s="245">
        <f>IF(AT549=BD549,BB549,BB549&amp;" → "&amp;TEXT(BC549,"dd/mm/aaaa")&amp;".- "&amp;AT549)</f>
        <v/>
      </c>
      <c r="BC548" s="247">
        <f>IF(AX549=BD549,BC549,NOW())</f>
        <v/>
      </c>
      <c r="BD548" s="246">
        <f>IF(AT549=BD549,BD549,AT549)</f>
        <v/>
      </c>
    </row>
    <row r="549">
      <c r="A549" s="82" t="inlineStr">
        <is>
          <t>0549-2026</t>
        </is>
      </c>
      <c r="B549" s="99" t="n">
        <v>39262</v>
      </c>
      <c r="C549" s="124" t="inlineStr">
        <is>
          <t>Comunidad</t>
        </is>
      </c>
      <c r="D549" s="82" t="n"/>
      <c r="E549" s="82" t="n"/>
      <c r="F549" s="82" t="n"/>
      <c r="G549" s="82" t="n"/>
      <c r="H549" s="82" t="n"/>
      <c r="I549" s="82" t="n"/>
      <c r="J549" s="82" t="n"/>
      <c r="K549" s="82" t="n"/>
      <c r="L549" s="82" t="n"/>
      <c r="M549" s="82" t="n"/>
      <c r="N549" s="76">
        <f>CONCATENATE(D550," ",E550," ",F550," ",G550," ",H550," ",I550, " ",J550, " ",K550," ",L550," ",M550)</f>
        <v/>
      </c>
      <c r="O549" s="82" t="n"/>
      <c r="P549" s="82" t="n"/>
      <c r="Q549" s="82" t="n"/>
      <c r="R549" s="82" t="inlineStr">
        <is>
          <t>por determinar</t>
        </is>
      </c>
      <c r="S549" s="126" t="inlineStr">
        <is>
          <t>CL</t>
        </is>
      </c>
      <c r="T549" s="127" t="n">
        <v>23</v>
      </c>
      <c r="U549" s="127" t="n"/>
      <c r="V549" s="127" t="inlineStr">
        <is>
          <t>SUR</t>
        </is>
      </c>
      <c r="W549" s="127" t="n">
        <v>25</v>
      </c>
      <c r="X549" s="127" t="inlineStr">
        <is>
          <t>B</t>
        </is>
      </c>
      <c r="Y549" s="127" t="n"/>
      <c r="Z549" s="127" t="n">
        <v>5</v>
      </c>
      <c r="AA549" s="127" t="n"/>
      <c r="AB549" s="127" t="n"/>
      <c r="AC549" s="76" t="n"/>
      <c r="AD549" s="82" t="n"/>
      <c r="AE549" s="82" t="n"/>
      <c r="AF549" s="82" t="n"/>
      <c r="AG549" s="82" t="n"/>
      <c r="AH549" s="82" t="inlineStr">
        <is>
          <t>FLORA</t>
        </is>
      </c>
      <c r="AI549" s="82" t="inlineStr">
        <is>
          <t>Ocupacion de cauce sin cumplimiento de requisitos</t>
        </is>
      </c>
      <c r="AJ549" s="96" t="inlineStr">
        <is>
          <t>El Esmeraldal</t>
        </is>
      </c>
      <c r="AK549" s="201" t="n"/>
      <c r="AL549" s="92" t="n">
        <v>46182</v>
      </c>
      <c r="AM549" s="92" t="n"/>
      <c r="AN549" s="101" t="n"/>
      <c r="AO549" s="92" t="n"/>
      <c r="AP549" s="82" t="n"/>
      <c r="AQ549" s="94" t="n"/>
      <c r="AR549" s="227" t="n"/>
      <c r="AS549" s="119" t="n"/>
      <c r="AT549" s="124" t="inlineStr">
        <is>
          <t>Visitas patrulleros</t>
        </is>
      </c>
      <c r="AU549" s="94" t="n"/>
      <c r="AV549" s="82" t="n"/>
      <c r="AW549" s="102">
        <f>IF(OR(AND(TODAY()-AL550&lt;10,AV550="PQRS"),AND(TODAY()-AO550&lt;90,AV550="Persuasivo")),1,IF(AND(10&lt;=TODAY()-AL550,TODAY()-AL550&lt;15,AV550="PQRS"),2,IF(OR(AND(15&lt;=TODAY()-AL550,AV550="PQRS"),AND(90&lt;=TODAY()-AO550,AV550="Persuasivo")),3,"")))</f>
        <v/>
      </c>
      <c r="AX549" s="96" t="inlineStr">
        <is>
          <t xml:space="preserve">tala y material sobrante sobre el cauce </t>
        </is>
      </c>
      <c r="AY549" s="239">
        <f>IF(AU550=BA550,AY550,AY550&amp;" → "&amp;TEXT(AZ550,"dd/mm/aaaa")&amp;".- "&amp;AU550)</f>
        <v/>
      </c>
      <c r="AZ549" s="237">
        <f>IF(AU550=BA550,AZ550,NOW())</f>
        <v/>
      </c>
      <c r="BA549" s="242">
        <f>IF(AU550=BA550,BA550,AU550)</f>
        <v/>
      </c>
      <c r="BB549" s="245">
        <f>IF(AT550=BD550,BB550,BB550&amp;" → "&amp;TEXT(BC550,"dd/mm/aaaa")&amp;".- "&amp;AT550)</f>
        <v/>
      </c>
      <c r="BC549" s="247">
        <f>IF(AX550=BD550,BC550,NOW())</f>
        <v/>
      </c>
      <c r="BD549" s="246">
        <f>IF(AT550=BD550,BD550,AT550)</f>
        <v/>
      </c>
    </row>
    <row r="550">
      <c r="A550" s="82" t="inlineStr">
        <is>
          <t>2026-1</t>
        </is>
      </c>
      <c r="B550" s="99" t="inlineStr">
        <is>
          <t>ENV-FLO-1-2026</t>
        </is>
      </c>
      <c r="C550" s="124" t="inlineStr">
        <is>
          <t>María Elena Restrepo García</t>
        </is>
      </c>
      <c r="D550" s="82" t="n"/>
      <c r="E550" s="82" t="n"/>
      <c r="F550" s="82" t="n"/>
      <c r="G550" s="82" t="n"/>
      <c r="H550" s="82" t="n"/>
      <c r="I550" s="82" t="n"/>
      <c r="J550" s="82" t="n"/>
      <c r="K550" s="82" t="n"/>
      <c r="L550" s="82" t="n"/>
      <c r="M550" s="82" t="n"/>
      <c r="N550" s="76" t="inlineStr">
        <is>
          <t>Cra 42 # 18-45, apto 302</t>
        </is>
      </c>
      <c r="O550" s="82" t="inlineStr">
        <is>
          <t>1032456789</t>
        </is>
      </c>
      <c r="P550" s="82" t="inlineStr">
        <is>
          <t>3005123456</t>
        </is>
      </c>
      <c r="Q550" s="82" t="inlineStr">
        <is>
          <t>maria.restrepo@email.com</t>
        </is>
      </c>
      <c r="R550" s="82" t="inlineStr">
        <is>
          <t>Propiedad horizontal Edificio Los Robles</t>
        </is>
      </c>
      <c r="S550" s="82" t="n"/>
      <c r="T550" s="82" t="n"/>
      <c r="U550" s="82" t="n"/>
      <c r="V550" s="82" t="n"/>
      <c r="W550" s="82" t="n"/>
      <c r="X550" s="82" t="n"/>
      <c r="Y550" s="82" t="n"/>
      <c r="Z550" s="82" t="n"/>
      <c r="AA550" s="82" t="n"/>
      <c r="AB550" s="82" t="n"/>
      <c r="AC550" s="76" t="inlineStr">
        <is>
          <t>Cra 42 # 18-40</t>
        </is>
      </c>
      <c r="AD550" s="82" t="inlineStr">
        <is>
          <t>98765432</t>
        </is>
      </c>
      <c r="AE550" s="82" t="inlineStr">
        <is>
          <t>6043214567</t>
        </is>
      </c>
      <c r="AF550" s="82" t="inlineStr"/>
      <c r="AG550" s="82" t="n"/>
      <c r="AH550" s="82" t="inlineStr">
        <is>
          <t>FLORA</t>
        </is>
      </c>
      <c r="AI550" s="82" t="inlineStr">
        <is>
          <t>Árbol en riesgo</t>
        </is>
      </c>
      <c r="AJ550" s="96" t="inlineStr">
        <is>
          <t>Las Flores</t>
        </is>
      </c>
      <c r="AK550" s="201" t="inlineStr">
        <is>
          <t>1</t>
        </is>
      </c>
      <c r="AL550" s="92" t="inlineStr">
        <is>
          <t>16/06/2026</t>
        </is>
      </c>
      <c r="AM550" s="92" t="n"/>
      <c r="AN550" s="101" t="n"/>
      <c r="AO550" s="92" t="inlineStr">
        <is>
          <t>24/06/2026</t>
        </is>
      </c>
      <c r="AP550" s="82" t="inlineStr">
        <is>
          <t>Verificación</t>
        </is>
      </c>
      <c r="AQ550" s="94" t="n"/>
      <c r="AR550" s="227" t="n"/>
      <c r="AS550" s="119" t="inlineStr">
        <is>
          <t>patrullero 1</t>
        </is>
      </c>
      <c r="AT550" s="124" t="inlineStr">
        <is>
          <t>Verificación</t>
        </is>
      </c>
      <c r="AU550" s="94" t="n"/>
      <c r="AV550" s="82" t="n"/>
      <c r="AW550" s="102">
        <f>IF(OR(AND(TODAY()-AL564&lt;10,AV564="PQRS"),AND(TODAY()-AO564&lt;90,AV564="Persuasivo")),1,IF(AND(10&lt;=TODAY()-AL564,TODAY()-AL564&lt;15,AV564="PQRS"),2,IF(OR(AND(15&lt;=TODAY()-AL564,AV564="PQRS"),AND(90&lt;=TODAY()-AO564,AV564="Persuasivo")),3,"")))</f>
        <v/>
      </c>
      <c r="AX550" s="96" t="inlineStr">
        <is>
          <t>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 | Queja: Árbol de más de 15 metros inclinado hacia la vía peatonal. Ramas secas caen con frecuencia. Solicito visita técnica urgente antes del invierno. | Canal: Telefono</t>
        </is>
      </c>
      <c r="AY550" s="239">
        <f>IF(AU564=BA564,AY564,AY564&amp;" → "&amp;TEXT(AZ564,"dd/mm/aaaa")&amp;".- "&amp;AU564)</f>
        <v/>
      </c>
      <c r="AZ550" s="237" t="inlineStr">
        <is>
          <t>16/06/2026 23:30</t>
        </is>
      </c>
      <c r="BA550" s="242">
        <f>IF(AU564=BA564,BA564,AU564)</f>
        <v/>
      </c>
      <c r="BB550" s="245">
        <f>IF(AT564=BD564,BB564,BB564&amp;" → "&amp;TEXT(BC564,"dd/mm/aaaa")&amp;".- "&amp;AT564)</f>
        <v/>
      </c>
      <c r="BC550" s="247">
        <f>IF(AX564=BD564,BC564,NOW())</f>
        <v/>
      </c>
      <c r="BD550" s="246">
        <f>IF(AT564=BD564,BD564,AT564)</f>
        <v/>
      </c>
    </row>
    <row r="551">
      <c r="A551" s="82" t="inlineStr">
        <is>
          <t>2026-1</t>
        </is>
      </c>
      <c r="B551" s="99" t="inlineStr">
        <is>
          <t>ENV-RSO-1-2026</t>
        </is>
      </c>
      <c r="C551" s="124" t="inlineStr">
        <is>
          <t>Conjunto Residencial El Portal</t>
        </is>
      </c>
      <c r="D551" s="82" t="n"/>
      <c r="E551" s="82" t="n"/>
      <c r="F551" s="82" t="n"/>
      <c r="G551" s="82" t="n"/>
      <c r="H551" s="82" t="n"/>
      <c r="I551" s="82" t="n"/>
      <c r="J551" s="82" t="n"/>
      <c r="K551" s="82" t="n"/>
      <c r="L551" s="82" t="n"/>
      <c r="M551" s="82" t="n"/>
      <c r="N551" s="76" t="inlineStr">
        <is>
          <t>Cl 50 Sur # 42-10, admin conjunto</t>
        </is>
      </c>
      <c r="O551" s="82" t="inlineStr">
        <is>
          <t>900456789-1</t>
        </is>
      </c>
      <c r="P551" s="82" t="inlineStr">
        <is>
          <t>6045551234</t>
        </is>
      </c>
      <c r="Q551" s="82" t="inlineStr">
        <is>
          <t>admin@elportalconjunto.co</t>
        </is>
      </c>
      <c r="R551" s="82" t="inlineStr">
        <is>
          <t>Clara Rodirguez</t>
        </is>
      </c>
      <c r="S551" s="126" t="n"/>
      <c r="T551" s="127" t="n"/>
      <c r="U551" s="127" t="n"/>
      <c r="V551" s="127" t="n"/>
      <c r="W551" s="127" t="n"/>
      <c r="X551" s="127" t="n"/>
      <c r="Y551" s="127" t="n"/>
      <c r="Z551" s="127" t="n"/>
      <c r="AA551" s="127" t="n"/>
      <c r="AB551" s="127" t="n"/>
      <c r="AC551" s="76" t="inlineStr">
        <is>
          <t>Cl 50 Sur esquina Cra 42</t>
        </is>
      </c>
      <c r="AD551" s="82" t="inlineStr">
        <is>
          <t>71234567</t>
        </is>
      </c>
      <c r="AE551" s="82" t="inlineStr">
        <is>
          <t>3109876543</t>
        </is>
      </c>
      <c r="AF551" s="82" t="inlineStr"/>
      <c r="AG551" s="82" t="n"/>
      <c r="AH551" s="82" t="inlineStr">
        <is>
          <t>RESIDUOS SOLIDOS</t>
        </is>
      </c>
      <c r="AI551" s="82" t="inlineStr">
        <is>
          <t>Disposición inadecuada de residuos sólidos en horas, dias y lugares no autorizados</t>
        </is>
      </c>
      <c r="AJ551" s="96" t="inlineStr">
        <is>
          <t>El Portal</t>
        </is>
      </c>
      <c r="AK551" s="201" t="inlineStr">
        <is>
          <t>8</t>
        </is>
      </c>
      <c r="AL551" s="92" t="inlineStr">
        <is>
          <t>16/06/2026</t>
        </is>
      </c>
      <c r="AM551" s="92" t="n"/>
      <c r="AN551" s="101" t="n"/>
      <c r="AO551" s="92" t="inlineStr">
        <is>
          <t>22/06/2026</t>
        </is>
      </c>
      <c r="AP551" s="101" t="inlineStr">
        <is>
          <t>Respuesta DP u Oficio</t>
        </is>
      </c>
      <c r="AQ551" s="101" t="n"/>
      <c r="AR551" s="227" t="n"/>
      <c r="AS551" s="119" t="inlineStr"/>
      <c r="AT551" s="124" t="inlineStr">
        <is>
          <t>Verificación</t>
        </is>
      </c>
      <c r="AU551" s="94" t="n"/>
      <c r="AV551" s="82" t="n"/>
      <c r="AW551" s="102">
        <f>IF(OR(AND(TODAY()-AL565&lt;10,AV565="PQRS"),AND(TODAY()-AO565&lt;90,AV565="Persuasivo")),1,IF(AND(10&lt;=TODAY()-AL565,TODAY()-AL565&lt;15,AV565="PQRS"),2,IF(OR(AND(15&lt;=TODAY()-AL565,AV565="PQRS"),AND(90&lt;=TODAY()-AO565,AV565="Persuasivo")),3,"")))</f>
        <v/>
      </c>
      <c r="AX551" s="96" t="inlineStr">
        <is>
          <t>Queja: El local comercial saca bolsas de basura orgánica y escombros a la acera todos los días después de las 8 p.m. Genera mal olor, fauna y obstrucción del andén frente al conjunto. | Canal: Correo</t>
        </is>
      </c>
      <c r="AY551" s="239">
        <f>IF(AU565=BA565,AY565,AY565&amp;" → "&amp;TEXT(AZ565,"dd/mm/aaaa")&amp;".- "&amp;AU565)</f>
        <v/>
      </c>
      <c r="AZ551" s="237" t="inlineStr">
        <is>
          <t>16/06/2026 23:21</t>
        </is>
      </c>
      <c r="BA551" s="242">
        <f>IF(AU565=BA565,BA565,AU565)</f>
        <v/>
      </c>
      <c r="BB551" s="245">
        <f>IF(AT565=BD565,BB565,BB565&amp;" → "&amp;TEXT(BC565,"dd/mm/aaaa")&amp;".- "&amp;AT565)</f>
        <v/>
      </c>
      <c r="BC551" s="247">
        <f>IF(AX565=BD565,BC565,NOW())</f>
        <v/>
      </c>
      <c r="BD551" s="246">
        <f>IF(AT565=BD565,BD565,AT565)</f>
        <v/>
      </c>
    </row>
    <row r="552">
      <c r="A552" s="82" t="inlineStr">
        <is>
          <t>2026-1</t>
        </is>
      </c>
      <c r="B552" s="99" t="inlineStr">
        <is>
          <t>ENV-FDO-1-2026</t>
        </is>
      </c>
      <c r="C552" s="105" t="inlineStr">
        <is>
          <t>Jorge Iván Duque Restrepo</t>
        </is>
      </c>
      <c r="D552" s="82" t="n"/>
      <c r="E552" s="82" t="n"/>
      <c r="F552" s="82" t="n"/>
      <c r="G552" s="82" t="n"/>
      <c r="H552" s="82" t="n"/>
      <c r="I552" s="82" t="n"/>
      <c r="J552" s="82" t="n"/>
      <c r="K552" s="82" t="n"/>
      <c r="L552" s="82" t="n"/>
      <c r="M552" s="82" t="n"/>
      <c r="N552" s="76" t="inlineStr">
        <is>
          <t>Cra 55 # 32-18 Teléfono</t>
        </is>
      </c>
      <c r="O552" s="82" t="inlineStr">
        <is>
          <t>52897643</t>
        </is>
      </c>
      <c r="P552" s="82" t="inlineStr">
        <is>
          <t>3216789012</t>
        </is>
      </c>
      <c r="Q552" s="82" t="inlineStr">
        <is>
          <t>jorge.duke@email.com</t>
        </is>
      </c>
      <c r="R552" s="82" t="inlineStr">
        <is>
          <t>Vecino propiedad Cra 55 # 32-14</t>
        </is>
      </c>
      <c r="S552" s="126" t="n"/>
      <c r="T552" s="127" t="n"/>
      <c r="U552" s="127" t="n"/>
      <c r="V552" s="127" t="n"/>
      <c r="W552" s="127" t="n"/>
      <c r="X552" s="127" t="n"/>
      <c r="Y552" s="127" t="n"/>
      <c r="Z552" s="127" t="n"/>
      <c r="AA552" s="127" t="n"/>
      <c r="AB552" s="127" t="n"/>
      <c r="AC552" s="76" t="inlineStr">
        <is>
          <t>Cra 55 # 32-14</t>
        </is>
      </c>
      <c r="AD552" s="82" t="inlineStr">
        <is>
          <t>80123456</t>
        </is>
      </c>
      <c r="AE552" s="82" t="inlineStr">
        <is>
          <t>3001122334</t>
        </is>
      </c>
      <c r="AF552" s="82" t="inlineStr"/>
      <c r="AG552" s="82" t="n"/>
      <c r="AH552" s="82" t="inlineStr">
        <is>
          <t>FAUNA DOMÉSTICA</t>
        </is>
      </c>
      <c r="AI552" s="82" t="inlineStr">
        <is>
          <t>Presunto maltrato animal</t>
        </is>
      </c>
      <c r="AJ552" s="96" t="inlineStr">
        <is>
          <t>San Rafael</t>
        </is>
      </c>
      <c r="AK552" s="201" t="inlineStr">
        <is>
          <t>7</t>
        </is>
      </c>
      <c r="AL552" s="92" t="inlineStr">
        <is>
          <t>16/06/2026</t>
        </is>
      </c>
      <c r="AM552" s="92" t="n"/>
      <c r="AN552" s="101" t="n"/>
      <c r="AO552" s="92" t="inlineStr">
        <is>
          <t>20/06/2026</t>
        </is>
      </c>
      <c r="AP552" s="101" t="inlineStr">
        <is>
          <t>Informe técnico</t>
        </is>
      </c>
      <c r="AQ552" s="101" t="n"/>
      <c r="AR552" s="227" t="n"/>
      <c r="AS552" s="119" t="inlineStr">
        <is>
          <t>patrullero 2</t>
        </is>
      </c>
      <c r="AT552" s="124" t="inlineStr">
        <is>
          <t>Audiencia</t>
        </is>
      </c>
      <c r="AU552" s="94" t="n"/>
      <c r="AV552" s="82" t="n"/>
      <c r="AW552" s="102">
        <f>IF(OR(AND(TODAY()-AL566&lt;10,AV566="PQRS"),AND(TODAY()-AO566&lt;90,AV566="Persuasivo")),1,IF(AND(10&lt;=TODAY()-AL566,TODAY()-AL566&lt;15,AV566="PQRS"),2,IF(OR(AND(15&lt;=TODAY()-AL566,AV566="PQRS"),AND(90&lt;=TODAY()-AO566,AV566="Persuasivo")),3,"")))</f>
        <v/>
      </c>
      <c r="AX552" s="96" t="inlineStr">
        <is>
          <t>Queja: Perros en el predio vecino permanecen amarrados todo el día sin agua ni sombra. Se escuchan aullidos frecuentes y el animal presenta signos de desnutrición visible desde la reja. | Canal: Telefono | Queja: Perros en el predio vecino permanecen amarrados todo el día sin agua ni sombra. Se escuchan aullidos frecuentes y el animal presenta signos de desnutrición visible desde la reja. | Canal: Telefono</t>
        </is>
      </c>
      <c r="AY552" s="239">
        <f>IF(AU566=BA566,AY566,AY566&amp;" → "&amp;TEXT(AZ566,"dd/mm/aaaa")&amp;".- "&amp;AU566)</f>
        <v/>
      </c>
      <c r="AZ552" s="237" t="inlineStr">
        <is>
          <t>16/06/2026 23:38</t>
        </is>
      </c>
      <c r="BA552" s="242">
        <f>IF(AU566=BA566,BA566,AU566)</f>
        <v/>
      </c>
      <c r="BB552" s="245">
        <f>IF(AT566=BD566,BB566,BB566&amp;" → "&amp;TEXT(BC566,"dd/mm/aaaa")&amp;".- "&amp;AT566)</f>
        <v/>
      </c>
      <c r="BC552" s="247">
        <f>IF(AX566=BD566,BC566,NOW())</f>
        <v/>
      </c>
      <c r="BD552" s="246">
        <f>IF(AT566=BD566,BD566,AT566)</f>
        <v/>
      </c>
    </row>
    <row r="553">
      <c r="A553" s="82" t="inlineStr">
        <is>
          <t>2026-2</t>
        </is>
      </c>
      <c r="B553" s="99" t="inlineStr">
        <is>
          <t>ENV-AIR-1-2026</t>
        </is>
      </c>
      <c r="C553" s="124" t="inlineStr">
        <is>
          <t>Carmen Elisa Mejía Torres</t>
        </is>
      </c>
      <c r="D553" s="82" t="n"/>
      <c r="E553" s="82" t="n"/>
      <c r="F553" s="82" t="n"/>
      <c r="G553" s="82" t="n"/>
      <c r="H553" s="82" t="n"/>
      <c r="I553" s="82" t="n"/>
      <c r="J553" s="82" t="n"/>
      <c r="K553" s="82" t="n"/>
      <c r="L553" s="82" t="n"/>
      <c r="M553" s="82" t="n"/>
      <c r="N553" s="76" t="inlineStr">
        <is>
          <t>Cra 48 # 32-15, apto 501</t>
        </is>
      </c>
      <c r="O553" s="82" t="inlineStr">
        <is>
          <t>1023456789</t>
        </is>
      </c>
      <c r="P553" s="82" t="inlineStr">
        <is>
          <t>3109876543</t>
        </is>
      </c>
      <c r="Q553" s="82" t="inlineStr"/>
      <c r="R553" s="82" t="inlineStr">
        <is>
          <t>Restaurante El Fogón de Envigado</t>
        </is>
      </c>
      <c r="S553" s="126" t="n"/>
      <c r="T553" s="127" t="n"/>
      <c r="U553" s="127" t="n"/>
      <c r="V553" s="127" t="n"/>
      <c r="W553" s="127" t="n"/>
      <c r="X553" s="127" t="n"/>
      <c r="Y553" s="127" t="n"/>
      <c r="Z553" s="127" t="n"/>
      <c r="AA553" s="127" t="n"/>
      <c r="AB553" s="127" t="n"/>
      <c r="AC553" s="76" t="inlineStr"/>
      <c r="AD553" s="82" t="inlineStr">
        <is>
          <t>9015567890</t>
        </is>
      </c>
      <c r="AE553" s="82" t="inlineStr">
        <is>
          <t>6045123456</t>
        </is>
      </c>
      <c r="AF553" s="82" t="inlineStr"/>
      <c r="AG553" s="82" t="n"/>
      <c r="AH553" s="82" t="inlineStr">
        <is>
          <t>AIRE</t>
        </is>
      </c>
      <c r="AI553" s="82" t="inlineStr">
        <is>
          <t>Afectaciones por ruido</t>
        </is>
      </c>
      <c r="AJ553" s="96" t="inlineStr">
        <is>
          <t>Zona Centro</t>
        </is>
      </c>
      <c r="AK553" s="201" t="inlineStr">
        <is>
          <t>3</t>
        </is>
      </c>
      <c r="AL553" s="92" t="inlineStr">
        <is>
          <t>19/06/2026</t>
        </is>
      </c>
      <c r="AM553" s="92" t="n"/>
      <c r="AN553" s="101" t="n"/>
      <c r="AO553" s="92" t="inlineStr">
        <is>
          <t>23/06/2026</t>
        </is>
      </c>
      <c r="AP553" s="101" t="inlineStr">
        <is>
          <t>Verificación</t>
        </is>
      </c>
      <c r="AQ553" s="101" t="n"/>
      <c r="AR553" s="227" t="n"/>
      <c r="AS553" s="119" t="inlineStr">
        <is>
          <t>patrullero 1</t>
        </is>
      </c>
      <c r="AT553" s="124" t="inlineStr">
        <is>
          <t>Remisión</t>
        </is>
      </c>
      <c r="AU553" s="94" t="n"/>
      <c r="AV553" s="82" t="n"/>
      <c r="AW553" s="102">
        <f>IF(OR(AND(TODAY()-AL567&lt;10,AV567="PQRS"),AND(TODAY()-AO567&lt;90,AV567="Persuasivo")),1,IF(AND(10&lt;=TODAY()-AL567,TODAY()-AL567&lt;15,AV567="PQRS"),2,IF(OR(AND(15&lt;=TODAY()-AL567,AV567="PQRS"),AND(90&lt;=TODAY()-AO567,AV567="Persuasivo")),3,"")))</f>
        <v/>
      </c>
      <c r="AX553" s="96" t="inlineStr">
        <is>
          <t>Queja: Desde hace 3 semanas el restaurante reproduce música a alto volumen después de las 10 p.m., afectando el descanso de los residentes del conjunto. Se han presentado quejas verbales sin respuesta. | Canal: Personal | Queja: Desde hace 3 semanas el restaurante reproduce música a alto volumen después de las 10 p.m., afectando el descanso de los residentes del conjunto. Se han presentado quejas verbales sin respuesta. | Canal: Personal</t>
        </is>
      </c>
      <c r="AY553" s="239">
        <f>IF(AU567=BA567,AY567,AY567&amp;" → "&amp;TEXT(AZ567,"dd/mm/aaaa")&amp;".- "&amp;AU567)</f>
        <v/>
      </c>
      <c r="AZ553" s="237" t="inlineStr">
        <is>
          <t>19/06/2026 12:12</t>
        </is>
      </c>
      <c r="BA553" s="242">
        <f>IF(AU567=BA567,BA567,AU567)</f>
        <v/>
      </c>
      <c r="BB553" s="245">
        <f>IF(AT567=BD567,BB567,BB567&amp;" → "&amp;TEXT(BC567,"dd/mm/aaaa")&amp;".- "&amp;AT567)</f>
        <v/>
      </c>
      <c r="BC553" s="247">
        <f>IF(AX567=BD567,BC567,NOW())</f>
        <v/>
      </c>
      <c r="BD553" s="246">
        <f>IF(AT567=BD567,BD567,AT567)</f>
        <v/>
      </c>
    </row>
    <row r="554">
      <c r="A554" s="82" t="n"/>
      <c r="B554" s="99" t="n"/>
      <c r="C554" s="124" t="n"/>
      <c r="D554" s="82" t="n"/>
      <c r="E554" s="82" t="n"/>
      <c r="F554" s="82" t="n"/>
      <c r="G554" s="82" t="n"/>
      <c r="H554" s="82" t="n"/>
      <c r="I554" s="82" t="n"/>
      <c r="J554" s="82" t="n"/>
      <c r="K554" s="82" t="n"/>
      <c r="L554" s="82" t="n"/>
      <c r="M554" s="82" t="n"/>
      <c r="N554" s="76">
        <f>CONCATENATE(D568," ",E568," ",F568," ",G568," ",H568," ",I568, " ",J568, " ",K568," ",L568," ",M568)</f>
        <v/>
      </c>
      <c r="O554" s="82" t="n"/>
      <c r="P554" s="82" t="n"/>
      <c r="Q554" s="82" t="n"/>
      <c r="R554" s="82" t="n"/>
      <c r="S554" s="208" t="n"/>
      <c r="T554" s="127" t="n"/>
      <c r="U554" s="127" t="n"/>
      <c r="V554" s="127" t="n"/>
      <c r="W554" s="127" t="n"/>
      <c r="X554" s="139" t="n"/>
      <c r="Y554" s="139" t="n"/>
      <c r="Z554" s="127" t="n"/>
      <c r="AA554" s="127" t="n"/>
      <c r="AB554" s="127" t="n"/>
      <c r="AC554" s="76" t="n"/>
      <c r="AD554" s="82" t="n"/>
      <c r="AE554" s="82" t="n"/>
      <c r="AF554" s="82" t="n"/>
      <c r="AG554" s="82" t="n"/>
      <c r="AH554" s="82" t="n"/>
      <c r="AI554" s="82" t="n"/>
      <c r="AJ554" s="96" t="n"/>
      <c r="AK554" s="201" t="n"/>
      <c r="AL554" s="92" t="n"/>
      <c r="AM554" s="92" t="n"/>
      <c r="AN554" s="101" t="n"/>
      <c r="AO554" s="92" t="n"/>
      <c r="AP554" s="101" t="n"/>
      <c r="AQ554" s="101" t="n"/>
      <c r="AR554" s="227" t="n"/>
      <c r="AS554" s="119" t="n"/>
      <c r="AT554" s="124" t="n"/>
      <c r="AU554" s="94" t="n"/>
      <c r="AV554" s="82" t="n"/>
      <c r="AW554" s="102">
        <f>IF(OR(AND(TODAY()-AL568&lt;10,AV568="PQRS"),AND(TODAY()-AO568&lt;90,AV568="Persuasivo")),1,IF(AND(10&lt;=TODAY()-AL568,TODAY()-AL568&lt;15,AV568="PQRS"),2,IF(OR(AND(15&lt;=TODAY()-AL568,AV568="PQRS"),AND(90&lt;=TODAY()-AO568,AV568="Persuasivo")),3,"")))</f>
        <v/>
      </c>
      <c r="AX554" s="96" t="n"/>
      <c r="AY554" s="239">
        <f>IF(AU568=BA568,AY568,AY568&amp;" → "&amp;TEXT(AZ568,"dd/mm/aaaa")&amp;".- "&amp;AU568)</f>
        <v/>
      </c>
      <c r="AZ554" s="237">
        <f>IF(AU568=BA568,AZ568,NOW())</f>
        <v/>
      </c>
      <c r="BA554" s="242">
        <f>IF(AU568=BA568,BA568,AU568)</f>
        <v/>
      </c>
      <c r="BB554" s="245">
        <f>IF(AT568=BD568,BB568,BB568&amp;" → "&amp;TEXT(BC568,"dd/mm/aaaa")&amp;".- "&amp;AT568)</f>
        <v/>
      </c>
      <c r="BC554" s="247">
        <f>IF(AX568=BD568,BC568,NOW())</f>
        <v/>
      </c>
      <c r="BD554" s="246">
        <f>IF(AT568=BD568,BD568,AT568)</f>
        <v/>
      </c>
    </row>
    <row r="555">
      <c r="A555" s="82" t="n"/>
      <c r="B555" s="99" t="n"/>
      <c r="C555" s="124" t="n"/>
      <c r="D555" s="82" t="n"/>
      <c r="E555" s="82" t="n"/>
      <c r="F555" s="82" t="n"/>
      <c r="G555" s="82" t="n"/>
      <c r="H555" s="82" t="n"/>
      <c r="I555" s="82" t="n"/>
      <c r="J555" s="82" t="n"/>
      <c r="K555" s="82" t="n"/>
      <c r="L555" s="82" t="n"/>
      <c r="M555" s="82" t="n"/>
      <c r="N555" s="76">
        <f>CONCATENATE(D569," ",E569," ",F569," ",G569," ",H569," ",I569, " ",J569, " ",K569," ",L569," ",M569)</f>
        <v/>
      </c>
      <c r="O555" s="82" t="n"/>
      <c r="P555" s="82" t="n"/>
      <c r="Q555" s="96" t="n"/>
      <c r="R555" s="96" t="n"/>
      <c r="S555" s="140" t="n"/>
      <c r="T555" s="139" t="n"/>
      <c r="U555" s="139" t="n"/>
      <c r="V555" s="139" t="n"/>
      <c r="W555" s="150" t="n"/>
      <c r="X555" s="140" t="n"/>
      <c r="Y555" s="140" t="n"/>
      <c r="Z555" s="139" t="n"/>
      <c r="AA555" s="139" t="n"/>
      <c r="AB555" s="139" t="n"/>
      <c r="AC555" s="76" t="n"/>
      <c r="AD555" s="82" t="n"/>
      <c r="AE555" s="82" t="n"/>
      <c r="AF555" s="82" t="n"/>
      <c r="AG555" s="82" t="n"/>
      <c r="AH555" s="82" t="n"/>
      <c r="AI555" s="82" t="n"/>
      <c r="AJ555" s="96" t="n"/>
      <c r="AK555" s="201" t="n"/>
      <c r="AL555" s="92" t="n"/>
      <c r="AM555" s="92" t="n"/>
      <c r="AN555" s="101" t="n"/>
      <c r="AO555" s="92" t="n"/>
      <c r="AP555" s="101" t="n"/>
      <c r="AQ555" s="101" t="n"/>
      <c r="AR555" s="227" t="n"/>
      <c r="AS555" s="119" t="n"/>
      <c r="AT555" s="124" t="n"/>
      <c r="AU555" s="101" t="n"/>
      <c r="AV555" s="82" t="n"/>
      <c r="AW555" s="102">
        <f>IF(OR(AND(TODAY()-AL569&lt;10,AV569="PQRS"),AND(TODAY()-AO569&lt;90,AV569="Persuasivo")),1,IF(AND(10&lt;=TODAY()-AL569,TODAY()-AL569&lt;15,AV569="PQRS"),2,IF(OR(AND(15&lt;=TODAY()-AL569,AV569="PQRS"),AND(90&lt;=TODAY()-AO569,AV569="Persuasivo")),3,"")))</f>
        <v/>
      </c>
      <c r="AX555" s="96" t="n"/>
      <c r="AY555" s="239">
        <f>IF(AU569=BA569,AY569,AY569&amp;" → "&amp;TEXT(AZ569,"dd/mm/aaaa")&amp;".- "&amp;AU569)</f>
        <v/>
      </c>
      <c r="AZ555" s="237">
        <f>IF(AU569=BA569,AZ569,NOW())</f>
        <v/>
      </c>
      <c r="BA555" s="242">
        <f>IF(AU569=BA569,BA569,AU569)</f>
        <v/>
      </c>
      <c r="BB555" s="245">
        <f>IF(AT569=BD569,BB569,BB569&amp;" → "&amp;TEXT(BC569,"dd/mm/aaaa")&amp;".- "&amp;AT569)</f>
        <v/>
      </c>
      <c r="BC555" s="247">
        <f>IF(AX569=BD569,BC569,NOW())</f>
        <v/>
      </c>
      <c r="BD555" s="246">
        <f>IF(AT569=BD569,BD569,AT569)</f>
        <v/>
      </c>
    </row>
    <row r="556">
      <c r="A556" s="82" t="n"/>
      <c r="B556" s="190" t="n"/>
      <c r="C556" s="124" t="n"/>
      <c r="D556" s="82" t="n"/>
      <c r="E556" s="82" t="n"/>
      <c r="F556" s="82" t="n"/>
      <c r="G556" s="82" t="n"/>
      <c r="H556" s="82" t="n"/>
      <c r="I556" s="82" t="n"/>
      <c r="J556" s="82" t="n"/>
      <c r="K556" s="82" t="n"/>
      <c r="L556" s="82" t="n"/>
      <c r="M556" s="82" t="n"/>
      <c r="N556" s="76">
        <f>CONCATENATE(D570," ",E570," ",F570," ",G570," ",H570," ",I570, " ",J570, " ",K570," ",L570," ",M570)</f>
        <v/>
      </c>
      <c r="O556" s="82" t="n"/>
      <c r="P556" s="82" t="n"/>
      <c r="Q556" s="62" t="n"/>
      <c r="R556" s="70" t="n"/>
      <c r="S556" s="82" t="n"/>
      <c r="T556" s="82" t="n"/>
      <c r="U556" s="82" t="n"/>
      <c r="V556" s="82" t="n"/>
      <c r="W556" s="82" t="n"/>
      <c r="X556" s="82" t="n"/>
      <c r="Y556" s="82" t="n"/>
      <c r="Z556" s="82" t="n"/>
      <c r="AA556" s="82" t="n"/>
      <c r="AB556" s="82" t="n"/>
      <c r="AC556" s="76" t="n"/>
      <c r="AD556" s="82" t="n"/>
      <c r="AE556" s="82" t="n"/>
      <c r="AF556" s="82" t="n"/>
      <c r="AG556" s="82" t="n"/>
      <c r="AH556" s="82" t="n"/>
      <c r="AI556" s="82" t="n"/>
      <c r="AJ556" s="96" t="n"/>
      <c r="AK556" s="201" t="n"/>
      <c r="AL556" s="92" t="n"/>
      <c r="AM556" s="92" t="n"/>
      <c r="AN556" s="101" t="n"/>
      <c r="AO556" s="92" t="n"/>
      <c r="AP556" s="82" t="n"/>
      <c r="AQ556" s="94" t="n"/>
      <c r="AR556" s="227" t="n"/>
      <c r="AS556" s="119" t="n"/>
      <c r="AT556" s="124" t="n"/>
      <c r="AU556" s="94" t="n"/>
      <c r="AV556" s="82" t="n"/>
      <c r="AW556" s="102">
        <f>IF(OR(AND(TODAY()-AL570&lt;10,AV570="PQRS"),AND(TODAY()-AO570&lt;90,AV570="Persuasivo")),1,IF(AND(10&lt;=TODAY()-AL570,TODAY()-AL570&lt;15,AV570="PQRS"),2,IF(OR(AND(15&lt;=TODAY()-AL570,AV570="PQRS"),AND(90&lt;=TODAY()-AO570,AV570="Persuasivo")),3,"")))</f>
        <v/>
      </c>
      <c r="AX556" s="96" t="n"/>
      <c r="AY556" s="239">
        <f>IF(AU570=BA570,AY570,AY570&amp;" → "&amp;TEXT(AZ570,"dd/mm/aaaa")&amp;".- "&amp;AU570)</f>
        <v/>
      </c>
      <c r="AZ556" s="237">
        <f>IF(AU570=BA570,AZ570,NOW())</f>
        <v/>
      </c>
      <c r="BA556" s="242">
        <f>IF(AU570=BA570,BA570,AU570)</f>
        <v/>
      </c>
      <c r="BB556" s="245">
        <f>IF(AT570=BD570,BB570,BB570&amp;" → "&amp;TEXT(BC570,"dd/mm/aaaa")&amp;".- "&amp;AT570)</f>
        <v/>
      </c>
      <c r="BC556" s="247">
        <f>IF(AX570=BD570,BC570,NOW())</f>
        <v/>
      </c>
      <c r="BD556" s="246">
        <f>IF(AT570=BD570,BD570,AT570)</f>
        <v/>
      </c>
    </row>
    <row r="557">
      <c r="A557" s="82" t="n"/>
      <c r="B557" s="99" t="n"/>
      <c r="C557" s="124" t="n"/>
      <c r="D557" s="76" t="n"/>
      <c r="E557" s="76" t="n"/>
      <c r="F557" s="76" t="n"/>
      <c r="G557" s="76" t="n"/>
      <c r="H557" s="76" t="n"/>
      <c r="I557" s="76" t="n"/>
      <c r="J557" s="76" t="n"/>
      <c r="K557" s="76" t="n"/>
      <c r="L557" s="76" t="n"/>
      <c r="M557" s="76" t="n"/>
      <c r="N557" s="76">
        <f>CONCATENATE(D571," ",E571," ",F571," ",G571," ",H571," ",I571, " ",J571, " ",K571," ",L571," ",M571)</f>
        <v/>
      </c>
      <c r="O557" s="76" t="n"/>
      <c r="P557" s="76" t="n"/>
      <c r="Q557" s="103" t="n"/>
      <c r="R557" s="96" t="n"/>
      <c r="S557" s="76" t="n"/>
      <c r="T557" s="76" t="n"/>
      <c r="U557" s="76" t="n"/>
      <c r="V557" s="76" t="n"/>
      <c r="W557" s="76" t="n"/>
      <c r="X557" s="76" t="n"/>
      <c r="Y557" s="76" t="n"/>
      <c r="Z557" s="76" t="n"/>
      <c r="AA557" s="76" t="n"/>
      <c r="AB557" s="76" t="n"/>
      <c r="AC557" s="76" t="n"/>
      <c r="AD557" s="76" t="n"/>
      <c r="AE557" s="76" t="n"/>
      <c r="AF557" s="76" t="n"/>
      <c r="AG557" s="76" t="n"/>
      <c r="AH557" s="82" t="n"/>
      <c r="AI557" s="82" t="n"/>
      <c r="AJ557" s="96" t="n"/>
      <c r="AK557" s="201" t="n"/>
      <c r="AL557" s="92" t="n"/>
      <c r="AM557" s="92" t="n"/>
      <c r="AN557" s="101" t="n"/>
      <c r="AO557" s="92" t="n"/>
      <c r="AP557" s="101" t="n"/>
      <c r="AQ557" s="101" t="n"/>
      <c r="AR557" s="227" t="n"/>
      <c r="AS557" s="119" t="n"/>
      <c r="AT557" s="124" t="n"/>
      <c r="AU557" s="94" t="n"/>
      <c r="AV557" s="82" t="n"/>
      <c r="AW557" s="102">
        <f>IF(OR(AND(TODAY()-AL571&lt;10,AV571="PQRS"),AND(TODAY()-AO571&lt;90,AV571="Persuasivo")),1,IF(AND(10&lt;=TODAY()-AL571,TODAY()-AL571&lt;15,AV571="PQRS"),2,IF(OR(AND(15&lt;=TODAY()-AL571,AV571="PQRS"),AND(90&lt;=TODAY()-AO571,AV571="Persuasivo")),3,"")))</f>
        <v/>
      </c>
      <c r="AX557" s="96" t="n"/>
      <c r="AY557" s="239">
        <f>IF(AU571=BA571,AY571,AY571&amp;" → "&amp;TEXT(AZ571,"dd/mm/aaaa")&amp;".- "&amp;AU571)</f>
        <v/>
      </c>
      <c r="AZ557" s="237">
        <f>IF(AU571=BA571,AZ571,NOW())</f>
        <v/>
      </c>
      <c r="BA557" s="242">
        <f>IF(AU571=BA571,BA571,AU571)</f>
        <v/>
      </c>
      <c r="BB557" s="245">
        <f>IF(AT571=BD571,BB571,BB571&amp;" → "&amp;TEXT(BC571,"dd/mm/aaaa")&amp;".- "&amp;AT571)</f>
        <v/>
      </c>
      <c r="BC557" s="247">
        <f>IF(AX571=BD571,BC571,NOW())</f>
        <v/>
      </c>
      <c r="BD557" s="246">
        <f>IF(AT571=BD571,BD571,AT571)</f>
        <v/>
      </c>
      <c r="BE557" s="116" t="n"/>
    </row>
    <row r="558">
      <c r="A558" s="82" t="n"/>
      <c r="B558" s="99" t="n"/>
      <c r="C558" s="105" t="n"/>
      <c r="D558" s="76" t="n"/>
      <c r="E558" s="76" t="n"/>
      <c r="F558" s="76" t="n"/>
      <c r="G558" s="76" t="n"/>
      <c r="H558" s="76" t="n"/>
      <c r="I558" s="76" t="n"/>
      <c r="J558" s="76" t="n"/>
      <c r="K558" s="76" t="n"/>
      <c r="L558" s="76" t="n"/>
      <c r="M558" s="76" t="n"/>
      <c r="N558" s="76">
        <f>CONCATENATE(D572," ",E572," ",F572," ",G572," ",H572," ",I572, " ",J572, " ",K572," ",L572," ",M572)</f>
        <v/>
      </c>
      <c r="O558" s="76" t="n"/>
      <c r="P558" s="76" t="n"/>
      <c r="Q558" s="76" t="n"/>
      <c r="R558" s="76" t="n"/>
      <c r="S558" s="126" t="n"/>
      <c r="T558" s="127" t="n"/>
      <c r="U558" s="127" t="n"/>
      <c r="V558" s="127" t="n"/>
      <c r="W558" s="127" t="n"/>
      <c r="X558" s="127" t="n"/>
      <c r="Y558" s="127" t="n"/>
      <c r="Z558" s="127" t="n"/>
      <c r="AA558" s="127" t="n"/>
      <c r="AB558" s="127" t="n"/>
      <c r="AC558" s="76" t="n"/>
      <c r="AD558" s="76" t="n"/>
      <c r="AE558" s="76" t="n"/>
      <c r="AF558" s="76" t="n"/>
      <c r="AG558" s="76" t="n"/>
      <c r="AH558" s="82" t="n"/>
      <c r="AI558" s="82" t="n"/>
      <c r="AJ558" s="96" t="n"/>
      <c r="AK558" s="201" t="n"/>
      <c r="AL558" s="92" t="n"/>
      <c r="AM558" s="92" t="n"/>
      <c r="AN558" s="101" t="n"/>
      <c r="AO558" s="92" t="n"/>
      <c r="AP558" s="101" t="n"/>
      <c r="AQ558" s="101" t="n"/>
      <c r="AR558" s="227" t="n"/>
      <c r="AS558" s="119" t="n"/>
      <c r="AT558" s="124" t="n"/>
      <c r="AU558" s="94" t="n"/>
      <c r="AV558" s="82" t="n"/>
      <c r="AW558" s="102">
        <f>IF(OR(AND(TODAY()-AL572&lt;10,AV572="PQRS"),AND(TODAY()-AO572&lt;90,AV572="Persuasivo")),1,IF(AND(10&lt;=TODAY()-AL572,TODAY()-AL572&lt;15,AV572="PQRS"),2,IF(OR(AND(15&lt;=TODAY()-AL572,AV572="PQRS"),AND(90&lt;=TODAY()-AO572,AV572="Persuasivo")),3,"")))</f>
        <v/>
      </c>
      <c r="AX558" s="96" t="n"/>
      <c r="AY558" s="239">
        <f>IF(AU572=BA572,AY572,AY572&amp;" → "&amp;TEXT(AZ572,"dd/mm/aaaa")&amp;".- "&amp;AU572)</f>
        <v/>
      </c>
      <c r="AZ558" s="237">
        <f>IF(AU572=BA572,AZ572,NOW())</f>
        <v/>
      </c>
      <c r="BA558" s="242">
        <f>IF(AU572=BA572,BA572,AU572)</f>
        <v/>
      </c>
      <c r="BB558" s="245">
        <f>IF(AT572=BD572,BB572,BB572&amp;" → "&amp;TEXT(BC572,"dd/mm/aaaa")&amp;".- "&amp;AT572)</f>
        <v/>
      </c>
      <c r="BC558" s="247">
        <f>IF(AX572=BD572,BC572,NOW())</f>
        <v/>
      </c>
      <c r="BD558" s="246">
        <f>IF(AT572=BD572,BD572,AT572)</f>
        <v/>
      </c>
      <c r="BE558" s="116" t="n"/>
    </row>
    <row r="559">
      <c r="A559" s="82" t="n"/>
      <c r="B559" s="99" t="n"/>
      <c r="C559" s="124" t="n"/>
      <c r="D559" s="76" t="n"/>
      <c r="E559" s="76" t="n"/>
      <c r="F559" s="76" t="n"/>
      <c r="G559" s="76" t="n"/>
      <c r="H559" s="76" t="n"/>
      <c r="I559" s="76" t="n"/>
      <c r="J559" s="76" t="n"/>
      <c r="K559" s="76" t="n"/>
      <c r="L559" s="76" t="n"/>
      <c r="M559" s="76" t="n"/>
      <c r="N559" s="76">
        <f>CONCATENATE(D573," ",E573," ",F573," ",G573," ",H573," ",I573, " ",J573, " ",K573," ",L573," ",M573)</f>
        <v/>
      </c>
      <c r="O559" s="76" t="n"/>
      <c r="P559" s="76" t="n"/>
      <c r="Q559" s="76" t="n"/>
      <c r="R559" s="76" t="n"/>
      <c r="S559" s="126" t="n"/>
      <c r="T559" s="127" t="n"/>
      <c r="U559" s="127" t="n"/>
      <c r="V559" s="127" t="n"/>
      <c r="W559" s="127" t="n"/>
      <c r="X559" s="127" t="n"/>
      <c r="Y559" s="127" t="n"/>
      <c r="Z559" s="127" t="n"/>
      <c r="AA559" s="127" t="n"/>
      <c r="AB559" s="127" t="n"/>
      <c r="AC559" s="76" t="n"/>
      <c r="AD559" s="76" t="n"/>
      <c r="AE559" s="76" t="n"/>
      <c r="AF559" s="76" t="n"/>
      <c r="AG559" s="76" t="n"/>
      <c r="AH559" s="82" t="n"/>
      <c r="AI559" s="82" t="n"/>
      <c r="AJ559" s="112" t="n"/>
      <c r="AK559" s="201" t="n"/>
      <c r="AL559" s="92" t="n"/>
      <c r="AM559" s="92" t="n"/>
      <c r="AN559" s="101" t="n"/>
      <c r="AO559" s="92" t="n"/>
      <c r="AP559" s="101" t="n"/>
      <c r="AQ559" s="101" t="n"/>
      <c r="AR559" s="227" t="n"/>
      <c r="AS559" s="119" t="n"/>
      <c r="AT559" s="124" t="n"/>
      <c r="AU559" s="94" t="n"/>
      <c r="AV559" s="82" t="n"/>
      <c r="AW559" s="102">
        <f>IF(OR(AND(TODAY()-AL573&lt;10,AV573="PQRS"),AND(TODAY()-AO573&lt;90,AV573="Persuasivo")),1,IF(AND(10&lt;=TODAY()-AL573,TODAY()-AL573&lt;15,AV573="PQRS"),2,IF(OR(AND(15&lt;=TODAY()-AL573,AV573="PQRS"),AND(90&lt;=TODAY()-AO573,AV573="Persuasivo")),3,"")))</f>
        <v/>
      </c>
      <c r="AX559" s="96" t="n"/>
      <c r="AY559" s="239">
        <f>IF(AU573=BA573,AY573,AY573&amp;" → "&amp;TEXT(AZ573,"dd/mm/aaaa")&amp;".- "&amp;AU573)</f>
        <v/>
      </c>
      <c r="AZ559" s="237">
        <f>IF(AU573=BA573,AZ573,NOW())</f>
        <v/>
      </c>
      <c r="BA559" s="242">
        <f>IF(AU573=BA573,BA573,AU573)</f>
        <v/>
      </c>
      <c r="BB559" s="245">
        <f>IF(AT573=BD573,BB573,BB573&amp;" → "&amp;TEXT(BC573,"dd/mm/aaaa")&amp;".- "&amp;AT573)</f>
        <v/>
      </c>
      <c r="BC559" s="247">
        <f>IF(AX573=BD573,BC573,NOW())</f>
        <v/>
      </c>
      <c r="BD559" s="246">
        <f>IF(AT573=BD573,BD573,AT573)</f>
        <v/>
      </c>
    </row>
    <row r="560">
      <c r="A560" s="82" t="n"/>
      <c r="B560" s="99" t="n"/>
      <c r="C560" s="124" t="n"/>
      <c r="D560" s="76" t="n"/>
      <c r="E560" s="76" t="n"/>
      <c r="F560" s="76" t="n"/>
      <c r="G560" s="76" t="n"/>
      <c r="H560" s="76" t="n"/>
      <c r="I560" s="76" t="n"/>
      <c r="J560" s="76" t="n"/>
      <c r="K560" s="76" t="n"/>
      <c r="L560" s="76" t="n"/>
      <c r="M560" s="76" t="n"/>
      <c r="N560" s="76">
        <f>CONCATENATE(D574," ",E574," ",F574," ",G574," ",H574," ",I574, " ",J574, " ",K574," ",L574," ",M574)</f>
        <v/>
      </c>
      <c r="O560" s="76" t="n"/>
      <c r="P560" s="76" t="n"/>
      <c r="Q560" s="76" t="n"/>
      <c r="R560" s="76" t="n"/>
      <c r="S560" s="76" t="n"/>
      <c r="T560" s="76" t="n"/>
      <c r="U560" s="76" t="n"/>
      <c r="V560" s="76" t="n"/>
      <c r="W560" s="76" t="n"/>
      <c r="X560" s="76" t="n"/>
      <c r="Y560" s="76" t="n"/>
      <c r="Z560" s="76" t="n"/>
      <c r="AA560" s="127" t="n"/>
      <c r="AB560" s="127" t="n"/>
      <c r="AC560" s="76" t="n"/>
      <c r="AD560" s="76" t="n"/>
      <c r="AE560" s="76" t="n"/>
      <c r="AF560" s="76" t="n"/>
      <c r="AG560" s="76" t="n"/>
      <c r="AH560" s="82" t="n"/>
      <c r="AI560" s="82" t="n"/>
      <c r="AJ560" s="112" t="n"/>
      <c r="AK560" s="201" t="n"/>
      <c r="AL560" s="92" t="n"/>
      <c r="AM560" s="92" t="n"/>
      <c r="AN560" s="101" t="n"/>
      <c r="AO560" s="92" t="n"/>
      <c r="AP560" s="82" t="n"/>
      <c r="AQ560" s="94" t="n"/>
      <c r="AR560" s="227" t="n"/>
      <c r="AS560" s="119" t="n"/>
      <c r="AT560" s="124" t="n"/>
      <c r="AU560" s="101" t="n"/>
      <c r="AV560" s="82" t="n"/>
      <c r="AW560" s="102">
        <f>IF(OR(AND(TODAY()-AL574&lt;10,AV574="PQRS"),AND(TODAY()-AO574&lt;90,AV574="Persuasivo")),1,IF(AND(10&lt;=TODAY()-AL574,TODAY()-AL574&lt;15,AV574="PQRS"),2,IF(OR(AND(15&lt;=TODAY()-AL574,AV574="PQRS"),AND(90&lt;=TODAY()-AO574,AV574="Persuasivo")),3,"")))</f>
        <v/>
      </c>
      <c r="AX560" s="96" t="n"/>
      <c r="AY560" s="239">
        <f>IF(AU574=BA574,AY574,AY574&amp;" → "&amp;TEXT(AZ574,"dd/mm/aaaa")&amp;".- "&amp;AU574)</f>
        <v/>
      </c>
      <c r="AZ560" s="237">
        <f>IF(AU574=BA574,AZ574,NOW())</f>
        <v/>
      </c>
      <c r="BA560" s="242">
        <f>IF(AU574=BA574,BA574,AU574)</f>
        <v/>
      </c>
      <c r="BB560" s="245">
        <f>IF(AT574=BD574,BB574,BB574&amp;" → "&amp;TEXT(BC574,"dd/mm/aaaa")&amp;".- "&amp;AT574)</f>
        <v/>
      </c>
      <c r="BC560" s="247">
        <f>IF(AX574=BD574,BC574,NOW())</f>
        <v/>
      </c>
      <c r="BD560" s="246">
        <f>IF(AT574=BD574,BD574,AT574)</f>
        <v/>
      </c>
    </row>
    <row r="561">
      <c r="A561" s="82" t="n"/>
      <c r="B561" s="99" t="n"/>
      <c r="C561" s="124" t="n"/>
      <c r="D561" s="76" t="n"/>
      <c r="E561" s="76" t="n"/>
      <c r="F561" s="76" t="n"/>
      <c r="G561" s="76" t="n"/>
      <c r="H561" s="76" t="n"/>
      <c r="I561" s="76" t="n"/>
      <c r="J561" s="76" t="n"/>
      <c r="K561" s="76" t="n"/>
      <c r="L561" s="76" t="n"/>
      <c r="M561" s="76" t="n"/>
      <c r="N561" s="76">
        <f>CONCATENATE(D575," ",E575," ",F575," ",G575," ",H575," ",I575, " ",J575, " ",K575," ",L575," ",M575)</f>
        <v/>
      </c>
      <c r="O561" s="76" t="n"/>
      <c r="P561" s="76" t="n"/>
      <c r="Q561" s="76" t="n"/>
      <c r="R561" s="76" t="n"/>
      <c r="S561" s="126" t="n"/>
      <c r="T561" s="127" t="n"/>
      <c r="U561" s="127" t="n"/>
      <c r="V561" s="127" t="n"/>
      <c r="W561" s="127" t="n"/>
      <c r="X561" s="127" t="n"/>
      <c r="Y561" s="127" t="n"/>
      <c r="Z561" s="127" t="n"/>
      <c r="AA561" s="127" t="n"/>
      <c r="AB561" s="127" t="n"/>
      <c r="AC561" s="76" t="n"/>
      <c r="AD561" s="76" t="n"/>
      <c r="AE561" s="76" t="n"/>
      <c r="AF561" s="76" t="n"/>
      <c r="AG561" s="76" t="n"/>
      <c r="AH561" s="82" t="n"/>
      <c r="AI561" s="82" t="n"/>
      <c r="AJ561" s="112" t="n"/>
      <c r="AK561" s="201" t="n"/>
      <c r="AL561" s="92" t="n"/>
      <c r="AM561" s="92" t="n"/>
      <c r="AN561" s="101" t="n"/>
      <c r="AO561" s="100" t="n"/>
      <c r="AP561" s="122" t="n"/>
      <c r="AQ561" s="101" t="n"/>
      <c r="AR561" s="227" t="n"/>
      <c r="AS561" s="119" t="n"/>
      <c r="AT561" s="124" t="n"/>
      <c r="AU561" s="94" t="n"/>
      <c r="AV561" s="82" t="n"/>
      <c r="AW561" s="102">
        <f>IF(OR(AND(TODAY()-AL575&lt;10,AV575="PQRS"),AND(TODAY()-AO575&lt;90,AV575="Persuasivo")),1,IF(AND(10&lt;=TODAY()-AL575,TODAY()-AL575&lt;15,AV575="PQRS"),2,IF(OR(AND(15&lt;=TODAY()-AL575,AV575="PQRS"),AND(90&lt;=TODAY()-AO575,AV575="Persuasivo")),3,"")))</f>
        <v/>
      </c>
      <c r="AX561" s="96" t="n"/>
      <c r="AY561" s="239">
        <f>IF(AU575=BA575,AY575,AY575&amp;" → "&amp;TEXT(AZ575,"dd/mm/aaaa")&amp;".- "&amp;AU575)</f>
        <v/>
      </c>
      <c r="AZ561" s="237">
        <f>IF(AU575=BA575,AZ575,NOW())</f>
        <v/>
      </c>
      <c r="BA561" s="242">
        <f>IF(AU575=BA575,BA575,AU575)</f>
        <v/>
      </c>
      <c r="BB561" s="245">
        <f>IF(AT575=BD575,BB575,BB575&amp;" → "&amp;TEXT(BC575,"dd/mm/aaaa")&amp;".- "&amp;AT575)</f>
        <v/>
      </c>
      <c r="BC561" s="247">
        <f>IF(AX575=BD575,BC575,NOW())</f>
        <v/>
      </c>
      <c r="BD561" s="246">
        <f>IF(AT575=BD575,BD575,AT575)</f>
        <v/>
      </c>
    </row>
    <row r="562">
      <c r="A562" s="82" t="n"/>
      <c r="B562" s="99" t="n"/>
      <c r="C562" s="124" t="n"/>
      <c r="D562" s="76" t="n"/>
      <c r="E562" s="76" t="n"/>
      <c r="F562" s="76" t="n"/>
      <c r="G562" s="76" t="n"/>
      <c r="H562" s="76" t="n"/>
      <c r="I562" s="76" t="n"/>
      <c r="J562" s="76" t="n"/>
      <c r="K562" s="76" t="n"/>
      <c r="L562" s="76" t="n"/>
      <c r="M562" s="76" t="n"/>
      <c r="N562" s="76">
        <f>CONCATENATE(D576," ",E576," ",F576," ",G576," ",H576," ",I576, " ",J576, " ",K576," ",L576," ",M576)</f>
        <v/>
      </c>
      <c r="O562" s="76" t="n"/>
      <c r="P562" s="76" t="n"/>
      <c r="Q562" s="76" t="n"/>
      <c r="R562" s="76" t="n"/>
      <c r="S562" s="126" t="n"/>
      <c r="T562" s="127" t="n"/>
      <c r="U562" s="127" t="n"/>
      <c r="V562" s="127" t="n"/>
      <c r="W562" s="127" t="n"/>
      <c r="X562" s="127" t="n"/>
      <c r="Y562" s="127" t="n"/>
      <c r="Z562" s="127" t="n"/>
      <c r="AA562" s="127" t="n"/>
      <c r="AB562" s="127" t="n"/>
      <c r="AC562" s="76" t="n"/>
      <c r="AD562" s="76" t="n"/>
      <c r="AE562" s="76" t="n"/>
      <c r="AF562" s="76" t="n"/>
      <c r="AG562" s="76" t="n"/>
      <c r="AH562" s="82" t="n"/>
      <c r="AI562" s="82" t="n"/>
      <c r="AJ562" s="112" t="n"/>
      <c r="AK562" s="201" t="n"/>
      <c r="AL562" s="92" t="n"/>
      <c r="AM562" s="92" t="n"/>
      <c r="AN562" s="101" t="n"/>
      <c r="AO562" s="97" t="n"/>
      <c r="AP562" s="119" t="n"/>
      <c r="AQ562" s="136" t="n"/>
      <c r="AR562" s="227" t="n"/>
      <c r="AS562" s="119" t="n"/>
      <c r="AT562" s="124" t="n"/>
      <c r="AU562" s="94" t="n"/>
      <c r="AV562" s="82" t="n"/>
      <c r="AW562" s="102">
        <f>IF(OR(AND(TODAY()-AL576&lt;10,AV576="PQRS"),AND(TODAY()-AO576&lt;90,AV576="Persuasivo")),1,IF(AND(10&lt;=TODAY()-AL576,TODAY()-AL576&lt;15,AV576="PQRS"),2,IF(OR(AND(15&lt;=TODAY()-AL576,AV576="PQRS"),AND(90&lt;=TODAY()-AO576,AV576="Persuasivo")),3,"")))</f>
        <v/>
      </c>
      <c r="AX562" s="96" t="n"/>
      <c r="AY562" s="239">
        <f>IF(AU576=BA576,AY576,AY576&amp;" → "&amp;TEXT(AZ576,"dd/mm/aaaa")&amp;".- "&amp;AU576)</f>
        <v/>
      </c>
      <c r="AZ562" s="237">
        <f>IF(AU576=BA576,AZ576,NOW())</f>
        <v/>
      </c>
      <c r="BA562" s="242">
        <f>IF(AU576=BA576,BA576,AU576)</f>
        <v/>
      </c>
      <c r="BB562" s="245">
        <f>IF(AT576=BD576,BB576,BB576&amp;" → "&amp;TEXT(BC576,"dd/mm/aaaa")&amp;".- "&amp;AT576)</f>
        <v/>
      </c>
      <c r="BC562" s="247">
        <f>IF(AX576=BD576,BC576,NOW())</f>
        <v/>
      </c>
      <c r="BD562" s="246">
        <f>IF(AT576=BD576,BD576,AT576)</f>
        <v/>
      </c>
    </row>
    <row r="563">
      <c r="A563" s="82" t="n"/>
      <c r="B563" s="99" t="n"/>
      <c r="C563" s="124" t="n"/>
      <c r="D563" s="82" t="n"/>
      <c r="E563" s="76" t="n"/>
      <c r="F563" s="82" t="n"/>
      <c r="G563" s="82" t="n"/>
      <c r="H563" s="76" t="n"/>
      <c r="I563" s="82" t="n"/>
      <c r="J563" s="76" t="n"/>
      <c r="K563" s="76" t="n"/>
      <c r="L563" s="76" t="n"/>
      <c r="M563" s="76" t="n"/>
      <c r="N563" s="76">
        <f>CONCATENATE(D577," ",E577," ",F577," ",G577," ",H577," ",I577, " ",J577, " ",K577," ",L577," ",M577)</f>
        <v/>
      </c>
      <c r="O563" s="76" t="n"/>
      <c r="P563" s="76" t="n"/>
      <c r="Q563" s="76" t="n"/>
      <c r="R563" s="76" t="n"/>
      <c r="S563" s="126" t="n"/>
      <c r="T563" s="127" t="n"/>
      <c r="U563" s="127" t="n"/>
      <c r="V563" s="127" t="n"/>
      <c r="W563" s="127" t="n"/>
      <c r="X563" s="127" t="n"/>
      <c r="Y563" s="127" t="n"/>
      <c r="Z563" s="127" t="n"/>
      <c r="AA563" s="127" t="n"/>
      <c r="AB563" s="127" t="n"/>
      <c r="AC563" s="76" t="n"/>
      <c r="AD563" s="76" t="n"/>
      <c r="AE563" s="76" t="n"/>
      <c r="AF563" s="76" t="n"/>
      <c r="AG563" s="76" t="n"/>
      <c r="AH563" s="82" t="n"/>
      <c r="AI563" s="82" t="n"/>
      <c r="AJ563" s="112" t="n"/>
      <c r="AK563" s="201" t="n"/>
      <c r="AL563" s="92" t="n"/>
      <c r="AM563" s="92" t="n"/>
      <c r="AN563" s="101" t="n"/>
      <c r="AO563" s="97" t="n"/>
      <c r="AP563" s="119" t="n"/>
      <c r="AQ563" s="136" t="n"/>
      <c r="AR563" s="227" t="n"/>
      <c r="AS563" s="119" t="n"/>
      <c r="AT563" s="124" t="n"/>
      <c r="AU563" s="94" t="n"/>
      <c r="AV563" s="82" t="n"/>
      <c r="AW563" s="102">
        <f>IF(OR(AND(TODAY()-AL577&lt;10,AV577="PQRS"),AND(TODAY()-AO577&lt;90,AV577="Persuasivo")),1,IF(AND(10&lt;=TODAY()-AL577,TODAY()-AL577&lt;15,AV577="PQRS"),2,IF(OR(AND(15&lt;=TODAY()-AL577,AV577="PQRS"),AND(90&lt;=TODAY()-AO577,AV577="Persuasivo")),3,"")))</f>
        <v/>
      </c>
      <c r="AX563" s="96" t="n"/>
      <c r="AY563" s="239">
        <f>IF(AU577=BA577,AY577,AY577&amp;" → "&amp;TEXT(AZ577,"dd/mm/aaaa")&amp;".- "&amp;AU577)</f>
        <v/>
      </c>
      <c r="AZ563" s="237">
        <f>IF(AU577=BA577,AZ577,NOW())</f>
        <v/>
      </c>
      <c r="BA563" s="242">
        <f>IF(AU577=BA577,BA577,AU577)</f>
        <v/>
      </c>
      <c r="BB563" s="245">
        <f>IF(AT577=BD577,BB577,BB577&amp;" → "&amp;TEXT(BC577,"dd/mm/aaaa")&amp;".- "&amp;AT577)</f>
        <v/>
      </c>
      <c r="BC563" s="247">
        <f>IF(AX577=BD577,BC577,NOW())</f>
        <v/>
      </c>
      <c r="BD563" s="246">
        <f>IF(AT577=BD577,BD577,AT577)</f>
        <v/>
      </c>
    </row>
    <row r="564">
      <c r="A564" s="82" t="n"/>
      <c r="B564" s="99" t="n"/>
      <c r="C564" s="105" t="n"/>
      <c r="D564" s="76" t="n"/>
      <c r="E564" s="76" t="n"/>
      <c r="F564" s="76" t="n"/>
      <c r="G564" s="76" t="n"/>
      <c r="H564" s="76" t="n"/>
      <c r="I564" s="76" t="n"/>
      <c r="J564" s="76" t="n"/>
      <c r="K564" s="76" t="n"/>
      <c r="L564" s="76" t="n"/>
      <c r="M564" s="76" t="n"/>
      <c r="N564" s="76">
        <f>CONCATENATE(D578," ",E578," ",F578," ",G578," ",H578," ",I578, " ",J578, " ",K578," ",L578," ",M578)</f>
        <v/>
      </c>
      <c r="O564" s="76" t="n"/>
      <c r="P564" s="76" t="n"/>
      <c r="Q564" s="76" t="n"/>
      <c r="R564" s="76" t="n"/>
      <c r="S564" s="126" t="n"/>
      <c r="T564" s="127" t="n"/>
      <c r="U564" s="127" t="n"/>
      <c r="V564" s="127" t="n"/>
      <c r="W564" s="127" t="n"/>
      <c r="X564" s="127" t="n"/>
      <c r="Y564" s="127" t="n"/>
      <c r="Z564" s="127" t="n"/>
      <c r="AA564" s="127" t="n"/>
      <c r="AB564" s="127" t="n"/>
      <c r="AC564" s="76" t="n"/>
      <c r="AD564" s="76" t="n"/>
      <c r="AE564" s="76" t="n"/>
      <c r="AF564" s="76" t="n"/>
      <c r="AG564" s="76" t="n"/>
      <c r="AH564" s="82" t="n"/>
      <c r="AI564" s="82" t="n"/>
      <c r="AJ564" s="112" t="n"/>
      <c r="AK564" s="201" t="n"/>
      <c r="AL564" s="92" t="n"/>
      <c r="AM564" s="92" t="n"/>
      <c r="AN564" s="101" t="n"/>
      <c r="AO564" s="97" t="n"/>
      <c r="AP564" s="119" t="n"/>
      <c r="AQ564" s="136" t="n"/>
      <c r="AR564" s="227" t="n"/>
      <c r="AS564" s="119" t="n"/>
      <c r="AT564" s="124" t="n"/>
      <c r="AU564" s="94" t="n"/>
      <c r="AV564" s="82" t="n"/>
      <c r="AW564" s="102">
        <f>IF(OR(AND(TODAY()-AL578&lt;10,AV578="PQRS"),AND(TODAY()-AO578&lt;90,AV578="Persuasivo")),1,IF(AND(10&lt;=TODAY()-AL578,TODAY()-AL578&lt;15,AV578="PQRS"),2,IF(OR(AND(15&lt;=TODAY()-AL578,AV578="PQRS"),AND(90&lt;=TODAY()-AO578,AV578="Persuasivo")),3,"")))</f>
        <v/>
      </c>
      <c r="AX564" s="96" t="n"/>
      <c r="AY564" s="239">
        <f>IF(AU578=BA578,AY578,AY578&amp;" → "&amp;TEXT(AZ578,"dd/mm/aaaa")&amp;".- "&amp;AU578)</f>
        <v/>
      </c>
      <c r="AZ564" s="237">
        <f>IF(AU578=BA578,AZ578,NOW())</f>
        <v/>
      </c>
      <c r="BA564" s="242">
        <f>IF(AU578=BA578,BA578,AU578)</f>
        <v/>
      </c>
      <c r="BB564" s="245">
        <f>IF(AT578=BD578,BB578,BB578&amp;" → "&amp;TEXT(BC578,"dd/mm/aaaa")&amp;".- "&amp;AT578)</f>
        <v/>
      </c>
      <c r="BC564" s="247">
        <f>IF(AX578=BD578,BC578,NOW())</f>
        <v/>
      </c>
      <c r="BD564" s="246">
        <f>IF(AT578=BD578,BD578,AT578)</f>
        <v/>
      </c>
    </row>
    <row r="565">
      <c r="A565" s="82" t="n"/>
      <c r="B565" s="99" t="n"/>
      <c r="C565" s="105" t="n"/>
      <c r="D565" s="76" t="n"/>
      <c r="E565" s="76" t="n"/>
      <c r="F565" s="76" t="n"/>
      <c r="G565" s="76" t="n"/>
      <c r="H565" s="76" t="n"/>
      <c r="I565" s="76" t="n"/>
      <c r="J565" s="76" t="n"/>
      <c r="K565" s="76" t="n"/>
      <c r="L565" s="76" t="n"/>
      <c r="M565" s="76" t="n"/>
      <c r="N565" s="76">
        <f>CONCATENATE(D579," ",E579," ",F579," ",G579," ",H579," ",I579, " ",J579, " ",K579," ",L579," ",M579)</f>
        <v/>
      </c>
      <c r="O565" s="76" t="n"/>
      <c r="P565" s="76" t="n"/>
      <c r="Q565" s="76" t="n"/>
      <c r="R565" s="76" t="n"/>
      <c r="S565" s="126" t="n"/>
      <c r="T565" s="127" t="n"/>
      <c r="U565" s="127" t="n"/>
      <c r="V565" s="127" t="n"/>
      <c r="W565" s="127" t="n"/>
      <c r="X565" s="127" t="n"/>
      <c r="Y565" s="127" t="n"/>
      <c r="Z565" s="127" t="n"/>
      <c r="AA565" s="127" t="n"/>
      <c r="AB565" s="127" t="n"/>
      <c r="AC565" s="76" t="n"/>
      <c r="AD565" s="76" t="n"/>
      <c r="AE565" s="76" t="n"/>
      <c r="AF565" s="76" t="n"/>
      <c r="AG565" s="76" t="n"/>
      <c r="AH565" s="82" t="n"/>
      <c r="AI565" s="82" t="n"/>
      <c r="AJ565" s="112" t="n"/>
      <c r="AK565" s="201" t="n"/>
      <c r="AL565" s="92" t="n"/>
      <c r="AM565" s="92" t="n"/>
      <c r="AN565" s="101" t="n"/>
      <c r="AO565" s="92" t="n"/>
      <c r="AP565" s="101" t="n"/>
      <c r="AQ565" s="101" t="n"/>
      <c r="AR565" s="227" t="n"/>
      <c r="AS565" s="119" t="n"/>
      <c r="AT565" s="124" t="n"/>
      <c r="AU565" s="94" t="n"/>
      <c r="AV565" s="82" t="n"/>
      <c r="AW565" s="102">
        <f>IF(OR(AND(TODAY()-AL579&lt;10,AV579="PQRS"),AND(TODAY()-AO579&lt;90,AV579="Persuasivo")),1,IF(AND(10&lt;=TODAY()-AL579,TODAY()-AL579&lt;15,AV579="PQRS"),2,IF(OR(AND(15&lt;=TODAY()-AL579,AV579="PQRS"),AND(90&lt;=TODAY()-AO579,AV579="Persuasivo")),3,"")))</f>
        <v/>
      </c>
      <c r="AX565" s="96" t="n"/>
      <c r="AY565" s="239">
        <f>IF(AU579=BA579,AY579,AY579&amp;" → "&amp;TEXT(AZ579,"dd/mm/aaaa")&amp;".- "&amp;AU579)</f>
        <v/>
      </c>
      <c r="AZ565" s="237">
        <f>IF(AU579=BA579,AZ579,NOW())</f>
        <v/>
      </c>
      <c r="BA565" s="242">
        <f>IF(AU579=BA579,BA579,AU579)</f>
        <v/>
      </c>
      <c r="BB565" s="245">
        <f>IF(AT579=BD579,BB579,BB579&amp;" → "&amp;TEXT(BC579,"dd/mm/aaaa")&amp;".- "&amp;AT579)</f>
        <v/>
      </c>
      <c r="BC565" s="247">
        <f>IF(AX579=BD579,BC579,NOW())</f>
        <v/>
      </c>
      <c r="BD565" s="246">
        <f>IF(AT579=BD579,BD579,AT579)</f>
        <v/>
      </c>
    </row>
    <row r="566">
      <c r="A566" s="82" t="n"/>
      <c r="B566" s="99" t="n"/>
      <c r="C566" s="124" t="n"/>
      <c r="D566" s="76" t="n"/>
      <c r="E566" s="76" t="n"/>
      <c r="F566" s="76" t="n"/>
      <c r="G566" s="76" t="n"/>
      <c r="H566" s="76" t="n"/>
      <c r="I566" s="76" t="n"/>
      <c r="J566" s="76" t="n"/>
      <c r="K566" s="76" t="n"/>
      <c r="L566" s="76" t="n"/>
      <c r="M566" s="76" t="n"/>
      <c r="N566" s="76">
        <f>CONCATENATE(D580," ",E580," ",F580," ",G580," ",H580," ",I580, " ",J580, " ",K580," ",L580," ",M580)</f>
        <v/>
      </c>
      <c r="O566" s="76" t="n"/>
      <c r="P566" s="76" t="n"/>
      <c r="Q566" s="76" t="n"/>
      <c r="R566" s="76" t="n"/>
      <c r="S566" s="126" t="n"/>
      <c r="T566" s="127" t="n"/>
      <c r="U566" s="127" t="n"/>
      <c r="V566" s="127" t="n"/>
      <c r="W566" s="127" t="n"/>
      <c r="X566" s="127" t="n"/>
      <c r="Y566" s="127" t="n"/>
      <c r="Z566" s="127" t="n"/>
      <c r="AA566" s="127" t="n"/>
      <c r="AB566" s="127" t="n"/>
      <c r="AC566" s="76" t="n"/>
      <c r="AD566" s="76" t="n"/>
      <c r="AE566" s="76" t="n"/>
      <c r="AF566" s="76" t="n"/>
      <c r="AG566" s="76" t="n"/>
      <c r="AH566" s="82" t="n"/>
      <c r="AI566" s="82" t="n"/>
      <c r="AJ566" s="112" t="n"/>
      <c r="AK566" s="201" t="n"/>
      <c r="AL566" s="92" t="n"/>
      <c r="AM566" s="92" t="n"/>
      <c r="AN566" s="101" t="n"/>
      <c r="AO566" s="92" t="n"/>
      <c r="AP566" s="101" t="n"/>
      <c r="AQ566" s="101" t="n"/>
      <c r="AR566" s="227" t="n"/>
      <c r="AS566" s="119" t="n"/>
      <c r="AT566" s="124" t="n"/>
      <c r="AU566" s="94" t="n"/>
      <c r="AV566" s="82" t="n"/>
      <c r="AW566" s="102">
        <f>IF(OR(AND(TODAY()-AL580&lt;10,AV580="PQRS"),AND(TODAY()-AO580&lt;90,AV580="Persuasivo")),1,IF(AND(10&lt;=TODAY()-AL580,TODAY()-AL580&lt;15,AV580="PQRS"),2,IF(OR(AND(15&lt;=TODAY()-AL580,AV580="PQRS"),AND(90&lt;=TODAY()-AO580,AV580="Persuasivo")),3,"")))</f>
        <v/>
      </c>
      <c r="AX566" s="96" t="n"/>
      <c r="AY566" s="239">
        <f>IF(AU580=BA580,AY580,AY580&amp;" → "&amp;TEXT(AZ580,"dd/mm/aaaa")&amp;".- "&amp;AU580)</f>
        <v/>
      </c>
      <c r="AZ566" s="237">
        <f>IF(AU580=BA580,AZ580,NOW())</f>
        <v/>
      </c>
      <c r="BA566" s="242">
        <f>IF(AU580=BA580,BA580,AU580)</f>
        <v/>
      </c>
      <c r="BB566" s="245">
        <f>IF(AT580=BD580,BB580,BB580&amp;" → "&amp;TEXT(BC580,"dd/mm/aaaa")&amp;".- "&amp;AT580)</f>
        <v/>
      </c>
      <c r="BC566" s="247">
        <f>IF(AX580=BD580,BC580,NOW())</f>
        <v/>
      </c>
      <c r="BD566" s="246">
        <f>IF(AT580=BD580,BD580,AT580)</f>
        <v/>
      </c>
    </row>
    <row r="567">
      <c r="A567" s="82" t="n"/>
      <c r="B567" s="99" t="n"/>
      <c r="C567" s="124" t="n"/>
      <c r="D567" s="76" t="n"/>
      <c r="E567" s="76" t="n"/>
      <c r="F567" s="76" t="n"/>
      <c r="G567" s="76" t="n"/>
      <c r="H567" s="76" t="n"/>
      <c r="I567" s="76" t="n"/>
      <c r="J567" s="76" t="n"/>
      <c r="K567" s="76" t="n"/>
      <c r="L567" s="76" t="n"/>
      <c r="M567" s="76" t="n"/>
      <c r="N567" s="76">
        <f>CONCATENATE(D581," ",E581," ",F581," ",G581," ",H581," ",I581, " ",J581, " ",K581," ",L581," ",M581)</f>
        <v/>
      </c>
      <c r="O567" s="76" t="n"/>
      <c r="P567" s="76" t="n"/>
      <c r="Q567" s="76" t="n"/>
      <c r="R567" s="76" t="n"/>
      <c r="S567" s="126" t="n"/>
      <c r="T567" s="127" t="n"/>
      <c r="U567" s="127" t="n"/>
      <c r="V567" s="127" t="n"/>
      <c r="W567" s="127" t="n"/>
      <c r="X567" s="127" t="n"/>
      <c r="Y567" s="127" t="n"/>
      <c r="Z567" s="127" t="n"/>
      <c r="AA567" s="127" t="n"/>
      <c r="AB567" s="127" t="n"/>
      <c r="AC567" s="76" t="n"/>
      <c r="AD567" s="76" t="n"/>
      <c r="AE567" s="76" t="n"/>
      <c r="AF567" s="76" t="n"/>
      <c r="AG567" s="76" t="n"/>
      <c r="AH567" s="82" t="n"/>
      <c r="AI567" s="82" t="n"/>
      <c r="AJ567" s="112" t="n"/>
      <c r="AK567" s="201" t="n"/>
      <c r="AL567" s="92" t="n"/>
      <c r="AM567" s="92" t="n"/>
      <c r="AN567" s="101" t="n"/>
      <c r="AO567" s="92" t="n"/>
      <c r="AP567" s="101" t="n"/>
      <c r="AQ567" s="101" t="n"/>
      <c r="AR567" s="227" t="n"/>
      <c r="AS567" s="119" t="n"/>
      <c r="AT567" s="124" t="n"/>
      <c r="AU567" s="94" t="n"/>
      <c r="AV567" s="82" t="n"/>
      <c r="AW567" s="102">
        <f>IF(OR(AND(TODAY()-AL581&lt;10,AV581="PQRS"),AND(TODAY()-AO581&lt;90,AV581="Persuasivo")),1,IF(AND(10&lt;=TODAY()-AL581,TODAY()-AL581&lt;15,AV581="PQRS"),2,IF(OR(AND(15&lt;=TODAY()-AL581,AV581="PQRS"),AND(90&lt;=TODAY()-AO581,AV581="Persuasivo")),3,"")))</f>
        <v/>
      </c>
      <c r="AX567" s="96" t="n"/>
      <c r="AY567" s="239">
        <f>IF(AU581=BA581,AY581,AY581&amp;" → "&amp;TEXT(AZ581,"dd/mm/aaaa")&amp;".- "&amp;AU581)</f>
        <v/>
      </c>
      <c r="AZ567" s="237">
        <f>IF(AU581=BA581,AZ581,NOW())</f>
        <v/>
      </c>
      <c r="BA567" s="242">
        <f>IF(AU581=BA581,BA581,AU581)</f>
        <v/>
      </c>
      <c r="BB567" s="245">
        <f>IF(AT581=BD581,BB581,BB581&amp;" → "&amp;TEXT(BC581,"dd/mm/aaaa")&amp;".- "&amp;AT581)</f>
        <v/>
      </c>
      <c r="BC567" s="247">
        <f>IF(AX581=BD581,BC581,NOW())</f>
        <v/>
      </c>
      <c r="BD567" s="246">
        <f>IF(AT581=BD581,BD581,AT581)</f>
        <v/>
      </c>
    </row>
    <row r="568">
      <c r="A568" s="82" t="n"/>
      <c r="B568" s="99" t="n"/>
      <c r="C568" s="124" t="n"/>
      <c r="D568" s="76" t="n"/>
      <c r="E568" s="76" t="n"/>
      <c r="F568" s="76" t="n"/>
      <c r="G568" s="76" t="n"/>
      <c r="H568" s="76" t="n"/>
      <c r="I568" s="76" t="n"/>
      <c r="J568" s="76" t="n"/>
      <c r="K568" s="76" t="n"/>
      <c r="L568" s="76" t="n"/>
      <c r="M568" s="76" t="n"/>
      <c r="N568" s="76">
        <f>CONCATENATE(D582," ",E582," ",F582," ",G582," ",H582," ",I582, " ",J582, " ",K582," ",L582," ",M582)</f>
        <v/>
      </c>
      <c r="O568" s="76" t="n"/>
      <c r="P568" s="76" t="n"/>
      <c r="Q568" s="76" t="n"/>
      <c r="R568" s="76" t="n"/>
      <c r="S568" s="76" t="n"/>
      <c r="T568" s="76" t="n"/>
      <c r="U568" s="76" t="n"/>
      <c r="V568" s="76" t="n"/>
      <c r="W568" s="76" t="n"/>
      <c r="X568" s="76" t="n"/>
      <c r="Y568" s="76" t="n"/>
      <c r="Z568" s="76" t="n"/>
      <c r="AA568" s="127" t="n"/>
      <c r="AB568" s="127" t="n"/>
      <c r="AC568" s="76" t="n"/>
      <c r="AD568" s="76" t="n"/>
      <c r="AE568" s="76" t="n"/>
      <c r="AF568" s="76" t="n"/>
      <c r="AG568" s="76" t="n"/>
      <c r="AH568" s="82" t="n"/>
      <c r="AI568" s="82" t="n"/>
      <c r="AJ568" s="112" t="n"/>
      <c r="AK568" s="201" t="n"/>
      <c r="AL568" s="92" t="n"/>
      <c r="AM568" s="92" t="n"/>
      <c r="AN568" s="101" t="n"/>
      <c r="AO568" s="92" t="n"/>
      <c r="AP568" s="101" t="n"/>
      <c r="AQ568" s="101" t="n"/>
      <c r="AR568" s="227" t="n"/>
      <c r="AS568" s="119" t="n"/>
      <c r="AT568" s="124" t="n"/>
      <c r="AU568" s="94" t="n"/>
      <c r="AV568" s="82" t="n"/>
      <c r="AW568" s="102">
        <f>IF(OR(AND(TODAY()-AL582&lt;10,AV582="PQRS"),AND(TODAY()-AO582&lt;90,AV582="Persuasivo")),1,IF(AND(10&lt;=TODAY()-AL582,TODAY()-AL582&lt;15,AV582="PQRS"),2,IF(OR(AND(15&lt;=TODAY()-AL582,AV582="PQRS"),AND(90&lt;=TODAY()-AO582,AV582="Persuasivo")),3,"")))</f>
        <v/>
      </c>
      <c r="AX568" s="96" t="n"/>
      <c r="AY568" s="239">
        <f>IF(AU582=BA582,AY582,AY582&amp;" → "&amp;TEXT(AZ582,"dd/mm/aaaa")&amp;".- "&amp;AU582)</f>
        <v/>
      </c>
      <c r="AZ568" s="237">
        <f>IF(AU582=BA582,AZ582,NOW())</f>
        <v/>
      </c>
      <c r="BA568" s="242">
        <f>IF(AU582=BA582,BA582,AU582)</f>
        <v/>
      </c>
      <c r="BB568" s="245">
        <f>IF(AT582=BD582,BB582,BB582&amp;" → "&amp;TEXT(BC582,"dd/mm/aaaa")&amp;".- "&amp;AT582)</f>
        <v/>
      </c>
      <c r="BC568" s="247">
        <f>IF(AX582=BD582,BC582,NOW())</f>
        <v/>
      </c>
      <c r="BD568" s="246">
        <f>IF(AT582=BD582,BD582,AT582)</f>
        <v/>
      </c>
    </row>
    <row r="569">
      <c r="A569" s="82" t="n"/>
      <c r="B569" s="99" t="n"/>
      <c r="C569" s="124" t="n"/>
      <c r="D569" s="76" t="n"/>
      <c r="E569" s="76" t="n"/>
      <c r="F569" s="76" t="n"/>
      <c r="G569" s="76" t="n"/>
      <c r="H569" s="76" t="n"/>
      <c r="I569" s="76" t="n"/>
      <c r="J569" s="76" t="n"/>
      <c r="K569" s="76" t="n"/>
      <c r="L569" s="76" t="n"/>
      <c r="M569" s="76" t="n"/>
      <c r="N569" s="76">
        <f>CONCATENATE(D583," ",E583," ",F583," ",G583," ",H583," ",I583, " ",J583, " ",K583," ",L583," ",M583)</f>
        <v/>
      </c>
      <c r="O569" s="76" t="n"/>
      <c r="P569" s="76" t="n"/>
      <c r="Q569" s="76" t="n"/>
      <c r="R569" s="76" t="n"/>
      <c r="S569" s="76" t="n"/>
      <c r="T569" s="76" t="n"/>
      <c r="U569" s="76" t="n"/>
      <c r="V569" s="76" t="n"/>
      <c r="W569" s="76" t="n"/>
      <c r="X569" s="76" t="n"/>
      <c r="Y569" s="76" t="n"/>
      <c r="Z569" s="76" t="n"/>
      <c r="AA569" s="127" t="n"/>
      <c r="AB569" s="127" t="n"/>
      <c r="AC569" s="76" t="n"/>
      <c r="AD569" s="76" t="n"/>
      <c r="AE569" s="76" t="n"/>
      <c r="AF569" s="76" t="n"/>
      <c r="AG569" s="76" t="n"/>
      <c r="AH569" s="82" t="n"/>
      <c r="AI569" s="82" t="n"/>
      <c r="AJ569" s="112" t="n"/>
      <c r="AK569" s="201" t="n"/>
      <c r="AL569" s="92" t="n"/>
      <c r="AM569" s="92" t="n"/>
      <c r="AN569" s="101" t="n"/>
      <c r="AO569" s="92" t="n"/>
      <c r="AP569" s="101" t="n"/>
      <c r="AQ569" s="101" t="n"/>
      <c r="AR569" s="227" t="n"/>
      <c r="AS569" s="119" t="n"/>
      <c r="AT569" s="124" t="n"/>
      <c r="AU569" s="94" t="n"/>
      <c r="AV569" s="82" t="n"/>
      <c r="AW569" s="102">
        <f>IF(OR(AND(TODAY()-AL583&lt;10,AV583="PQRS"),AND(TODAY()-AO583&lt;90,AV583="Persuasivo")),1,IF(AND(10&lt;=TODAY()-AL583,TODAY()-AL583&lt;15,AV583="PQRS"),2,IF(OR(AND(15&lt;=TODAY()-AL583,AV583="PQRS"),AND(90&lt;=TODAY()-AO583,AV583="Persuasivo")),3,"")))</f>
        <v/>
      </c>
      <c r="AX569" s="96" t="n"/>
      <c r="AY569" s="239">
        <f>IF(AU583=BA583,AY583,AY583&amp;" → "&amp;TEXT(AZ583,"dd/mm/aaaa")&amp;".- "&amp;AU583)</f>
        <v/>
      </c>
      <c r="AZ569" s="237">
        <f>IF(AU583=BA583,AZ583,NOW())</f>
        <v/>
      </c>
      <c r="BA569" s="242">
        <f>IF(AU583=BA583,BA583,AU583)</f>
        <v/>
      </c>
      <c r="BB569" s="245">
        <f>IF(AT583=BD583,BB583,BB583&amp;" → "&amp;TEXT(BC583,"dd/mm/aaaa")&amp;".- "&amp;AT583)</f>
        <v/>
      </c>
      <c r="BC569" s="247">
        <f>IF(AX583=BD583,BC583,NOW())</f>
        <v/>
      </c>
      <c r="BD569" s="246">
        <f>IF(AT583=BD583,BD583,AT583)</f>
        <v/>
      </c>
    </row>
    <row r="570">
      <c r="A570" s="82" t="n"/>
      <c r="B570" s="99" t="n"/>
      <c r="C570" s="124" t="n"/>
      <c r="D570" s="76" t="n"/>
      <c r="E570" s="76" t="n"/>
      <c r="F570" s="76" t="n"/>
      <c r="G570" s="76" t="n"/>
      <c r="H570" s="76" t="n"/>
      <c r="I570" s="76" t="n"/>
      <c r="J570" s="76" t="n"/>
      <c r="K570" s="76" t="n"/>
      <c r="L570" s="76" t="n"/>
      <c r="M570" s="76" t="n"/>
      <c r="N570" s="76">
        <f>CONCATENATE(D584," ",E584," ",F584," ",G584," ",H584," ",I584, " ",J584, " ",K584," ",L584," ",M584)</f>
        <v/>
      </c>
      <c r="O570" s="76" t="n"/>
      <c r="P570" s="76" t="n"/>
      <c r="Q570" s="76" t="n"/>
      <c r="R570" s="76" t="n"/>
      <c r="S570" s="126" t="n"/>
      <c r="T570" s="127" t="n"/>
      <c r="U570" s="127" t="n"/>
      <c r="V570" s="127" t="n"/>
      <c r="W570" s="127" t="n"/>
      <c r="X570" s="127" t="n"/>
      <c r="Y570" s="127" t="n"/>
      <c r="Z570" s="127" t="n"/>
      <c r="AA570" s="127" t="n"/>
      <c r="AB570" s="127" t="n"/>
      <c r="AC570" s="76" t="n"/>
      <c r="AD570" s="76" t="n"/>
      <c r="AE570" s="76" t="n"/>
      <c r="AF570" s="76" t="n"/>
      <c r="AG570" s="76" t="n"/>
      <c r="AH570" s="82" t="n"/>
      <c r="AI570" s="82" t="n"/>
      <c r="AJ570" s="112" t="n"/>
      <c r="AK570" s="201" t="n"/>
      <c r="AL570" s="92" t="n"/>
      <c r="AM570" s="92" t="n"/>
      <c r="AN570" s="101" t="n"/>
      <c r="AO570" s="92" t="n"/>
      <c r="AP570" s="101" t="n"/>
      <c r="AQ570" s="101" t="n"/>
      <c r="AR570" s="227" t="n"/>
      <c r="AS570" s="119" t="n"/>
      <c r="AT570" s="124" t="n"/>
      <c r="AU570" s="94" t="n"/>
      <c r="AV570" s="82" t="n"/>
      <c r="AW570" s="102">
        <f>IF(OR(AND(TODAY()-AL584&lt;10,AV584="PQRS"),AND(TODAY()-AO584&lt;90,AV584="Persuasivo")),1,IF(AND(10&lt;=TODAY()-AL584,TODAY()-AL584&lt;15,AV584="PQRS"),2,IF(OR(AND(15&lt;=TODAY()-AL584,AV584="PQRS"),AND(90&lt;=TODAY()-AO584,AV584="Persuasivo")),3,"")))</f>
        <v/>
      </c>
      <c r="AX570" s="96" t="n"/>
      <c r="AY570" s="239">
        <f>IF(AU584=BA584,AY584,AY584&amp;" → "&amp;TEXT(AZ584,"dd/mm/aaaa")&amp;".- "&amp;AU584)</f>
        <v/>
      </c>
      <c r="AZ570" s="237">
        <f>IF(AU584=BA584,AZ584,NOW())</f>
        <v/>
      </c>
      <c r="BA570" s="242">
        <f>IF(AU584=BA584,BA584,AU584)</f>
        <v/>
      </c>
      <c r="BB570" s="245">
        <f>IF(AT584=BD584,BB584,BB584&amp;" → "&amp;TEXT(BC584,"dd/mm/aaaa")&amp;".- "&amp;AT584)</f>
        <v/>
      </c>
      <c r="BC570" s="247">
        <f>IF(AX584=BD584,BC584,NOW())</f>
        <v/>
      </c>
      <c r="BD570" s="246">
        <f>IF(AT584=BD584,BD584,AT584)</f>
        <v/>
      </c>
    </row>
    <row r="571" customFormat="1" s="9">
      <c r="A571" s="82" t="n"/>
      <c r="B571" s="99" t="n"/>
      <c r="C571" s="124" t="n"/>
      <c r="D571" s="76" t="n"/>
      <c r="E571" s="76" t="n"/>
      <c r="F571" s="76" t="n"/>
      <c r="G571" s="76" t="n"/>
      <c r="H571" s="76" t="n"/>
      <c r="I571" s="76" t="n"/>
      <c r="J571" s="76" t="n"/>
      <c r="K571" s="76" t="n"/>
      <c r="L571" s="76" t="n"/>
      <c r="M571" s="76" t="n"/>
      <c r="N571" s="76">
        <f>CONCATENATE(D585," ",E585," ",F585," ",G585," ",H585," ",I585, " ",J585, " ",K585," ",L585," ",M585)</f>
        <v/>
      </c>
      <c r="O571" s="76" t="n"/>
      <c r="P571" s="76" t="n"/>
      <c r="Q571" s="76" t="n"/>
      <c r="R571" s="76" t="n"/>
      <c r="S571" s="126" t="n"/>
      <c r="T571" s="127" t="n"/>
      <c r="U571" s="127" t="n"/>
      <c r="V571" s="127" t="n"/>
      <c r="W571" s="127" t="n"/>
      <c r="X571" s="127" t="n"/>
      <c r="Y571" s="127" t="n"/>
      <c r="Z571" s="127" t="n"/>
      <c r="AA571" s="127" t="n"/>
      <c r="AB571" s="127" t="n"/>
      <c r="AC571" s="76" t="n"/>
      <c r="AD571" s="76" t="n"/>
      <c r="AE571" s="76" t="n"/>
      <c r="AF571" s="76" t="n"/>
      <c r="AG571" s="76" t="n"/>
      <c r="AH571" s="82" t="n"/>
      <c r="AI571" s="82" t="n"/>
      <c r="AJ571" s="112" t="n"/>
      <c r="AK571" s="201" t="n"/>
      <c r="AL571" s="92" t="n"/>
      <c r="AM571" s="92" t="n"/>
      <c r="AN571" s="101" t="n"/>
      <c r="AO571" s="92" t="n"/>
      <c r="AP571" s="101" t="n"/>
      <c r="AQ571" s="101" t="n"/>
      <c r="AR571" s="227" t="n"/>
      <c r="AS571" s="119" t="n"/>
      <c r="AT571" s="124" t="n"/>
      <c r="AU571" s="94" t="n"/>
      <c r="AV571" s="82" t="n"/>
      <c r="AW571" s="102">
        <f>IF(OR(AND(TODAY()-AL585&lt;10,AV585="PQRS"),AND(TODAY()-AO585&lt;90,AV585="Persuasivo")),1,IF(AND(10&lt;=TODAY()-AL585,TODAY()-AL585&lt;15,AV585="PQRS"),2,IF(OR(AND(15&lt;=TODAY()-AL585,AV585="PQRS"),AND(90&lt;=TODAY()-AO585,AV585="Persuasivo")),3,"")))</f>
        <v/>
      </c>
      <c r="AX571" s="96" t="n"/>
      <c r="AY571" s="239">
        <f>IF(AU585=BA585,AY585,AY585&amp;" → "&amp;TEXT(AZ585,"dd/mm/aaaa")&amp;".- "&amp;AU585)</f>
        <v/>
      </c>
      <c r="AZ571" s="237">
        <f>IF(AU585=BA585,AZ585,NOW())</f>
        <v/>
      </c>
      <c r="BA571" s="242">
        <f>IF(AU585=BA585,BA585,AU585)</f>
        <v/>
      </c>
      <c r="BB571" s="245">
        <f>IF(AT585=BD585,BB585,BB585&amp;" → "&amp;TEXT(BC585,"dd/mm/aaaa")&amp;".- "&amp;AT585)</f>
        <v/>
      </c>
      <c r="BC571" s="247">
        <f>IF(AX585=BD585,BC585,NOW())</f>
        <v/>
      </c>
      <c r="BD571" s="246">
        <f>IF(AT585=BD585,BD585,AT585)</f>
        <v/>
      </c>
    </row>
    <row r="572" customFormat="1" s="9">
      <c r="A572" s="82" t="n"/>
      <c r="B572" s="99" t="n"/>
      <c r="C572" s="124" t="n"/>
      <c r="D572" s="76" t="n"/>
      <c r="E572" s="76" t="n"/>
      <c r="F572" s="76" t="n"/>
      <c r="G572" s="76" t="n"/>
      <c r="H572" s="76" t="n"/>
      <c r="I572" s="76" t="n"/>
      <c r="J572" s="76" t="n"/>
      <c r="K572" s="76" t="n"/>
      <c r="L572" s="76" t="n"/>
      <c r="M572" s="76" t="n"/>
      <c r="N572" s="76">
        <f>CONCATENATE(D586," ",E586," ",F586," ",G586," ",H586," ",I586, " ",J586, " ",K586," ",L586," ",M586)</f>
        <v/>
      </c>
      <c r="O572" s="76" t="n"/>
      <c r="P572" s="76" t="n"/>
      <c r="Q572" s="76" t="n"/>
      <c r="R572" s="76" t="n"/>
      <c r="S572" s="76" t="n"/>
      <c r="T572" s="76" t="n"/>
      <c r="U572" s="76" t="n"/>
      <c r="V572" s="76" t="n"/>
      <c r="W572" s="76" t="n"/>
      <c r="X572" s="76" t="n"/>
      <c r="Y572" s="127" t="n"/>
      <c r="Z572" s="127" t="n"/>
      <c r="AA572" s="127" t="n"/>
      <c r="AB572" s="127" t="n"/>
      <c r="AC572" s="76" t="n"/>
      <c r="AD572" s="76" t="n"/>
      <c r="AE572" s="76" t="n"/>
      <c r="AF572" s="76" t="n"/>
      <c r="AG572" s="76" t="n"/>
      <c r="AH572" s="82" t="n"/>
      <c r="AI572" s="82" t="n"/>
      <c r="AJ572" s="112" t="n"/>
      <c r="AK572" s="201" t="n"/>
      <c r="AL572" s="92" t="n"/>
      <c r="AM572" s="92" t="n"/>
      <c r="AN572" s="101" t="n"/>
      <c r="AO572" s="92" t="n"/>
      <c r="AP572" s="101" t="n"/>
      <c r="AQ572" s="101" t="n"/>
      <c r="AR572" s="227" t="n"/>
      <c r="AS572" s="119" t="n"/>
      <c r="AT572" s="124" t="n"/>
      <c r="AU572" s="94" t="n"/>
      <c r="AV572" s="82" t="n"/>
      <c r="AW572" s="102">
        <f>IF(OR(AND(TODAY()-AL586&lt;10,AV586="PQRS"),AND(TODAY()-AO586&lt;90,AV586="Persuasivo")),1,IF(AND(10&lt;=TODAY()-AL586,TODAY()-AL586&lt;15,AV586="PQRS"),2,IF(OR(AND(15&lt;=TODAY()-AL586,AV586="PQRS"),AND(90&lt;=TODAY()-AO586,AV586="Persuasivo")),3,"")))</f>
        <v/>
      </c>
      <c r="AX572" s="96" t="n"/>
      <c r="AY572" s="239">
        <f>IF(AU586=BA586,AY586,AY586&amp;" → "&amp;TEXT(AZ586,"dd/mm/aaaa")&amp;".- "&amp;AU586)</f>
        <v/>
      </c>
      <c r="AZ572" s="237">
        <f>IF(AU586=BA586,AZ586,NOW())</f>
        <v/>
      </c>
      <c r="BA572" s="242">
        <f>IF(AU586=BA586,BA586,AU586)</f>
        <v/>
      </c>
      <c r="BB572" s="245">
        <f>IF(AT586=BD586,BB586,BB586&amp;" → "&amp;TEXT(BC586,"dd/mm/aaaa")&amp;".- "&amp;AT586)</f>
        <v/>
      </c>
      <c r="BC572" s="247">
        <f>IF(AX586=BD586,BC586,NOW())</f>
        <v/>
      </c>
      <c r="BD572" s="246">
        <f>IF(AT586=BD586,BD586,AT586)</f>
        <v/>
      </c>
    </row>
    <row r="573">
      <c r="A573" s="82" t="n"/>
      <c r="B573" s="99" t="n"/>
      <c r="C573" s="124" t="n"/>
      <c r="D573" s="82" t="n"/>
      <c r="E573" s="76" t="n"/>
      <c r="F573" s="82" t="n"/>
      <c r="G573" s="82" t="n"/>
      <c r="H573" s="76" t="n"/>
      <c r="I573" s="82" t="n"/>
      <c r="J573" s="76" t="n"/>
      <c r="K573" s="76" t="n"/>
      <c r="L573" s="76" t="n"/>
      <c r="M573" s="76" t="n"/>
      <c r="N573" s="76">
        <f>CONCATENATE(D587," ",E587," ",F587," ",G587," ",H587," ",I587, " ",J587, " ",K587," ",L587," ",M587)</f>
        <v/>
      </c>
      <c r="O573" s="76" t="n"/>
      <c r="P573" s="76" t="n"/>
      <c r="Q573" s="76" t="n"/>
      <c r="R573" s="76" t="n"/>
      <c r="S573" s="126" t="n"/>
      <c r="T573" s="127" t="n"/>
      <c r="U573" s="127" t="n"/>
      <c r="V573" s="127" t="n"/>
      <c r="W573" s="127" t="n"/>
      <c r="X573" s="127" t="n"/>
      <c r="Y573" s="127" t="n"/>
      <c r="Z573" s="127" t="n"/>
      <c r="AA573" s="127" t="n"/>
      <c r="AB573" s="127" t="n"/>
      <c r="AC573" s="76" t="n"/>
      <c r="AD573" s="76" t="n"/>
      <c r="AE573" s="76" t="n"/>
      <c r="AF573" s="76" t="n"/>
      <c r="AG573" s="76" t="n"/>
      <c r="AH573" s="82" t="n"/>
      <c r="AI573" s="82" t="n"/>
      <c r="AJ573" s="112" t="n"/>
      <c r="AK573" s="201" t="n"/>
      <c r="AL573" s="92" t="n"/>
      <c r="AM573" s="75" t="n"/>
      <c r="AN573" s="101" t="n"/>
      <c r="AO573" s="100" t="n"/>
      <c r="AP573" s="82" t="n"/>
      <c r="AQ573" s="94" t="n"/>
      <c r="AR573" s="227" t="n"/>
      <c r="AS573" s="119" t="n"/>
      <c r="AT573" s="124" t="n"/>
      <c r="AU573" s="94" t="n"/>
      <c r="AV573" s="82" t="n"/>
      <c r="AW573" s="102">
        <f>IF(OR(AND(TODAY()-AL587&lt;10,AV587="PQRS"),AND(TODAY()-AO587&lt;90,AV587="Persuasivo")),1,IF(AND(10&lt;=TODAY()-AL587,TODAY()-AL587&lt;15,AV587="PQRS"),2,IF(OR(AND(15&lt;=TODAY()-AL587,AV587="PQRS"),AND(90&lt;=TODAY()-AO587,AV587="Persuasivo")),3,"")))</f>
        <v/>
      </c>
      <c r="AX573" s="96" t="n"/>
      <c r="AY573" s="239">
        <f>IF(AU587=BA587,AY587,AY587&amp;" → "&amp;TEXT(AZ587,"dd/mm/aaaa")&amp;".- "&amp;AU587)</f>
        <v/>
      </c>
      <c r="AZ573" s="237">
        <f>IF(AU587=BA587,AZ587,NOW())</f>
        <v/>
      </c>
      <c r="BA573" s="242">
        <f>IF(AU587=BA587,BA587,AU587)</f>
        <v/>
      </c>
      <c r="BB573" s="245">
        <f>IF(AT587=BD587,BB587,BB587&amp;" → "&amp;TEXT(BC587,"dd/mm/aaaa")&amp;".- "&amp;AT587)</f>
        <v/>
      </c>
      <c r="BC573" s="247">
        <f>IF(AX587=BD587,BC587,NOW())</f>
        <v/>
      </c>
      <c r="BD573" s="246">
        <f>IF(AT587=BD587,BD587,AT587)</f>
        <v/>
      </c>
    </row>
    <row r="574">
      <c r="A574" s="82" t="n"/>
      <c r="B574" s="99" t="n"/>
      <c r="C574" s="124" t="n"/>
      <c r="D574" s="82" t="n"/>
      <c r="E574" s="76" t="n"/>
      <c r="F574" s="82" t="n"/>
      <c r="G574" s="76" t="n"/>
      <c r="H574" s="76" t="n"/>
      <c r="I574" s="82" t="n"/>
      <c r="J574" s="82" t="n"/>
      <c r="K574" s="76" t="n"/>
      <c r="L574" s="76" t="n"/>
      <c r="M574" s="76" t="n"/>
      <c r="N574" s="76">
        <f>CONCATENATE(D588," ",E588," ",F588," ",G588," ",H588," ",I588, " ",J588, " ",K588," ",L588," ",M588)</f>
        <v/>
      </c>
      <c r="O574" s="76" t="n"/>
      <c r="P574" s="76" t="n"/>
      <c r="Q574" s="76" t="n"/>
      <c r="R574" s="76" t="n"/>
      <c r="S574" s="126" t="n"/>
      <c r="T574" s="127" t="n"/>
      <c r="U574" s="127" t="n"/>
      <c r="V574" s="127" t="n"/>
      <c r="W574" s="127" t="n"/>
      <c r="X574" s="127" t="n"/>
      <c r="Y574" s="127" t="n"/>
      <c r="Z574" s="127" t="n"/>
      <c r="AA574" s="127" t="n"/>
      <c r="AB574" s="127" t="n"/>
      <c r="AC574" s="76" t="n"/>
      <c r="AD574" s="76" t="n"/>
      <c r="AE574" s="76" t="n"/>
      <c r="AF574" s="76" t="n"/>
      <c r="AG574" s="76" t="n"/>
      <c r="AH574" s="82" t="n"/>
      <c r="AI574" s="82" t="n"/>
      <c r="AJ574" s="112" t="n"/>
      <c r="AK574" s="201" t="n"/>
      <c r="AL574" s="92" t="n"/>
      <c r="AM574" s="92" t="n"/>
      <c r="AN574" s="101" t="n"/>
      <c r="AO574" s="92" t="n"/>
      <c r="AP574" s="101" t="n"/>
      <c r="AQ574" s="101" t="n"/>
      <c r="AR574" s="227" t="n"/>
      <c r="AS574" s="119" t="n"/>
      <c r="AT574" s="124" t="n"/>
      <c r="AU574" s="94" t="n"/>
      <c r="AV574" s="82" t="n"/>
      <c r="AW574" s="102">
        <f>IF(OR(AND(TODAY()-AL588&lt;10,AV588="PQRS"),AND(TODAY()-AO588&lt;90,AV588="Persuasivo")),1,IF(AND(10&lt;=TODAY()-AL588,TODAY()-AL588&lt;15,AV588="PQRS"),2,IF(OR(AND(15&lt;=TODAY()-AL588,AV588="PQRS"),AND(90&lt;=TODAY()-AO588,AV588="Persuasivo")),3,"")))</f>
        <v/>
      </c>
      <c r="AX574" s="96" t="n"/>
      <c r="AY574" s="239">
        <f>IF(AU588=BA588,AY588,AY588&amp;" → "&amp;TEXT(AZ588,"dd/mm/aaaa")&amp;".- "&amp;AU588)</f>
        <v/>
      </c>
      <c r="AZ574" s="237">
        <f>IF(AU588=BA588,AZ588,NOW())</f>
        <v/>
      </c>
      <c r="BA574" s="242">
        <f>IF(AU588=BA588,BA588,AU588)</f>
        <v/>
      </c>
      <c r="BB574" s="245">
        <f>IF(AT588=BD588,BB588,BB588&amp;" → "&amp;TEXT(BC588,"dd/mm/aaaa")&amp;".- "&amp;AT588)</f>
        <v/>
      </c>
      <c r="BC574" s="247">
        <f>IF(AX588=BD588,BC588,NOW())</f>
        <v/>
      </c>
      <c r="BD574" s="246">
        <f>IF(AT588=BD588,BD588,AT588)</f>
        <v/>
      </c>
    </row>
    <row r="575">
      <c r="A575" s="82" t="n"/>
      <c r="B575" s="99" t="n"/>
      <c r="C575" s="124" t="n"/>
      <c r="D575" s="76" t="n"/>
      <c r="E575" s="76" t="n"/>
      <c r="F575" s="76" t="n"/>
      <c r="G575" s="76" t="n"/>
      <c r="H575" s="76" t="n"/>
      <c r="I575" s="76" t="n"/>
      <c r="J575" s="76" t="n"/>
      <c r="K575" s="76" t="n"/>
      <c r="L575" s="76" t="n"/>
      <c r="M575" s="76" t="n"/>
      <c r="N575" s="76">
        <f>CONCATENATE(D589," ",E589," ",F589," ",G589," ",H589," ",I589, " ",J589, " ",K589," ",L589," ",M589)</f>
        <v/>
      </c>
      <c r="O575" s="76" t="n"/>
      <c r="P575" s="76" t="n"/>
      <c r="Q575" s="76" t="n"/>
      <c r="R575" s="76" t="n"/>
      <c r="S575" s="126" t="n"/>
      <c r="T575" s="127" t="n"/>
      <c r="U575" s="127" t="n"/>
      <c r="V575" s="127" t="n"/>
      <c r="W575" s="127" t="n"/>
      <c r="X575" s="127" t="n"/>
      <c r="Y575" s="127" t="n"/>
      <c r="Z575" s="127" t="n"/>
      <c r="AA575" s="127" t="n"/>
      <c r="AB575" s="127" t="n"/>
      <c r="AC575" s="76" t="n"/>
      <c r="AD575" s="76" t="n"/>
      <c r="AE575" s="76" t="n"/>
      <c r="AF575" s="76" t="n"/>
      <c r="AG575" s="76" t="n"/>
      <c r="AH575" s="82" t="n"/>
      <c r="AI575" s="82" t="n"/>
      <c r="AJ575" s="112" t="n"/>
      <c r="AK575" s="201" t="n"/>
      <c r="AL575" s="92" t="n"/>
      <c r="AM575" s="92" t="n"/>
      <c r="AN575" s="101" t="n"/>
      <c r="AO575" s="92" t="n"/>
      <c r="AP575" s="101" t="n"/>
      <c r="AQ575" s="101" t="n"/>
      <c r="AR575" s="227" t="n"/>
      <c r="AS575" s="119" t="n"/>
      <c r="AT575" s="124" t="n"/>
      <c r="AU575" s="94" t="n"/>
      <c r="AV575" s="82" t="n"/>
      <c r="AW575" s="102">
        <f>IF(OR(AND(TODAY()-AL589&lt;10,AV589="PQRS"),AND(TODAY()-AO589&lt;90,AV589="Persuasivo")),1,IF(AND(10&lt;=TODAY()-AL589,TODAY()-AL589&lt;15,AV589="PQRS"),2,IF(OR(AND(15&lt;=TODAY()-AL589,AV589="PQRS"),AND(90&lt;=TODAY()-AO589,AV589="Persuasivo")),3,"")))</f>
        <v/>
      </c>
      <c r="AX575" s="96" t="n"/>
      <c r="AY575" s="239">
        <f>IF(AU589=BA589,AY589,AY589&amp;" → "&amp;TEXT(AZ589,"dd/mm/aaaa")&amp;".- "&amp;AU589)</f>
        <v/>
      </c>
      <c r="AZ575" s="237">
        <f>IF(AU589=BA589,AZ589,NOW())</f>
        <v/>
      </c>
      <c r="BA575" s="242">
        <f>IF(AU589=BA589,BA589,AU589)</f>
        <v/>
      </c>
      <c r="BB575" s="245">
        <f>IF(AT589=BD589,BB589,BB589&amp;" → "&amp;TEXT(BC589,"dd/mm/aaaa")&amp;".- "&amp;AT589)</f>
        <v/>
      </c>
      <c r="BC575" s="247">
        <f>IF(AX589=BD589,BC589,NOW())</f>
        <v/>
      </c>
      <c r="BD575" s="246">
        <f>IF(AT589=BD589,BD589,AT589)</f>
        <v/>
      </c>
    </row>
    <row r="576">
      <c r="A576" s="82" t="n"/>
      <c r="B576" s="99" t="n"/>
      <c r="C576" s="105" t="n"/>
      <c r="D576" s="76" t="n"/>
      <c r="E576" s="76" t="n"/>
      <c r="F576" s="76" t="n"/>
      <c r="G576" s="76" t="n"/>
      <c r="H576" s="76" t="n"/>
      <c r="I576" s="76" t="n"/>
      <c r="J576" s="76" t="n"/>
      <c r="K576" s="76" t="n"/>
      <c r="L576" s="76" t="n"/>
      <c r="M576" s="76" t="n"/>
      <c r="N576" s="76">
        <f>CONCATENATE(D590," ",E590," ",F590," ",G590," ",H590," ",I590, " ",J590, " ",K590," ",L590," ",M590)</f>
        <v/>
      </c>
      <c r="O576" s="76" t="n"/>
      <c r="P576" s="76" t="n"/>
      <c r="Q576" s="76" t="n"/>
      <c r="R576" s="76" t="n"/>
      <c r="S576" s="126" t="n"/>
      <c r="T576" s="127" t="n"/>
      <c r="U576" s="127" t="n"/>
      <c r="V576" s="127" t="n"/>
      <c r="W576" s="127" t="n"/>
      <c r="X576" s="127" t="n"/>
      <c r="Y576" s="127" t="n"/>
      <c r="Z576" s="127" t="n"/>
      <c r="AA576" s="127" t="n"/>
      <c r="AB576" s="127" t="n"/>
      <c r="AC576" s="76" t="n"/>
      <c r="AD576" s="76" t="n"/>
      <c r="AE576" s="76" t="n"/>
      <c r="AF576" s="76" t="n"/>
      <c r="AG576" s="76" t="n"/>
      <c r="AH576" s="82" t="n"/>
      <c r="AI576" s="82" t="n"/>
      <c r="AJ576" s="112" t="n"/>
      <c r="AK576" s="201" t="n"/>
      <c r="AL576" s="92" t="n"/>
      <c r="AM576" s="92" t="n"/>
      <c r="AN576" s="101" t="n"/>
      <c r="AO576" s="92" t="n"/>
      <c r="AP576" s="82" t="n"/>
      <c r="AQ576" s="94" t="n"/>
      <c r="AR576" s="227" t="n"/>
      <c r="AS576" s="119" t="n"/>
      <c r="AT576" s="124" t="n"/>
      <c r="AU576" s="94" t="n"/>
      <c r="AV576" s="82" t="n"/>
      <c r="AW576" s="102">
        <f>IF(OR(AND(TODAY()-AL590&lt;10,AV590="PQRS"),AND(TODAY()-AO590&lt;90,AV590="Persuasivo")),1,IF(AND(10&lt;=TODAY()-AL590,TODAY()-AL590&lt;15,AV590="PQRS"),2,IF(OR(AND(15&lt;=TODAY()-AL590,AV590="PQRS"),AND(90&lt;=TODAY()-AO590,AV590="Persuasivo")),3,"")))</f>
        <v/>
      </c>
      <c r="AX576" s="96" t="n"/>
      <c r="AY576" s="239">
        <f>IF(AU590=BA590,AY590,AY590&amp;" → "&amp;TEXT(AZ590,"dd/mm/aaaa")&amp;".- "&amp;AU590)</f>
        <v/>
      </c>
      <c r="AZ576" s="237">
        <f>IF(AU590=BA590,AZ590,NOW())</f>
        <v/>
      </c>
      <c r="BA576" s="242">
        <f>IF(AU590=BA590,BA590,AU590)</f>
        <v/>
      </c>
      <c r="BB576" s="245">
        <f>IF(AT590=BD590,BB590,BB590&amp;" → "&amp;TEXT(BC590,"dd/mm/aaaa")&amp;".- "&amp;AT590)</f>
        <v/>
      </c>
      <c r="BC576" s="247">
        <f>IF(AX590=BD590,BC590,NOW())</f>
        <v/>
      </c>
      <c r="BD576" s="246">
        <f>IF(AT590=BD590,BD590,AT590)</f>
        <v/>
      </c>
    </row>
    <row r="577">
      <c r="A577" s="82" t="n"/>
      <c r="B577" s="99" t="n"/>
      <c r="C577" s="124" t="n"/>
      <c r="D577" s="76" t="n"/>
      <c r="E577" s="76" t="n"/>
      <c r="F577" s="76" t="n"/>
      <c r="G577" s="76" t="n"/>
      <c r="H577" s="76" t="n"/>
      <c r="I577" s="76" t="n"/>
      <c r="J577" s="76" t="n"/>
      <c r="K577" s="76" t="n"/>
      <c r="L577" s="76" t="n"/>
      <c r="M577" s="76" t="n"/>
      <c r="N577" s="76">
        <f>CONCATENATE(D591," ",E591," ",F591," ",G591," ",H591," ",I591, " ",J591, " ",K591," ",L591," ",M591)</f>
        <v/>
      </c>
      <c r="O577" s="76" t="n"/>
      <c r="P577" s="76" t="n"/>
      <c r="Q577" s="76" t="n"/>
      <c r="R577" s="76" t="n"/>
      <c r="S577" s="126" t="n"/>
      <c r="T577" s="127" t="n"/>
      <c r="U577" s="127" t="n"/>
      <c r="V577" s="127" t="n"/>
      <c r="W577" s="127" t="n"/>
      <c r="X577" s="127" t="n"/>
      <c r="Y577" s="127" t="n"/>
      <c r="Z577" s="127" t="n"/>
      <c r="AA577" s="127" t="n"/>
      <c r="AB577" s="127" t="n"/>
      <c r="AC577" s="76" t="n"/>
      <c r="AD577" s="76" t="n"/>
      <c r="AE577" s="76" t="n"/>
      <c r="AF577" s="76" t="n"/>
      <c r="AG577" s="76" t="n"/>
      <c r="AH577" s="82" t="n"/>
      <c r="AI577" s="82" t="n"/>
      <c r="AJ577" s="112" t="n"/>
      <c r="AK577" s="201" t="n"/>
      <c r="AL577" s="92" t="n"/>
      <c r="AM577" s="92" t="n"/>
      <c r="AN577" s="101" t="n"/>
      <c r="AO577" s="92" t="n"/>
      <c r="AP577" s="82" t="n"/>
      <c r="AQ577" s="94" t="n"/>
      <c r="AR577" s="227" t="n"/>
      <c r="AS577" s="119" t="n"/>
      <c r="AT577" s="124" t="n"/>
      <c r="AU577" s="94" t="n"/>
      <c r="AV577" s="82" t="n"/>
      <c r="AW577" s="102">
        <f>IF(OR(AND(TODAY()-AL591&lt;10,AV591="PQRS"),AND(TODAY()-AO591&lt;90,AV591="Persuasivo")),1,IF(AND(10&lt;=TODAY()-AL591,TODAY()-AL591&lt;15,AV591="PQRS"),2,IF(OR(AND(15&lt;=TODAY()-AL591,AV591="PQRS"),AND(90&lt;=TODAY()-AO591,AV591="Persuasivo")),3,"")))</f>
        <v/>
      </c>
      <c r="AX577" s="96" t="n"/>
      <c r="AY577" s="239">
        <f>IF(AU591=BA591,AY591,AY591&amp;" → "&amp;TEXT(AZ591,"dd/mm/aaaa")&amp;".- "&amp;AU591)</f>
        <v/>
      </c>
      <c r="AZ577" s="237">
        <f>IF(AU591=BA591,AZ591,NOW())</f>
        <v/>
      </c>
      <c r="BA577" s="242">
        <f>IF(AU591=BA591,BA591,AU591)</f>
        <v/>
      </c>
      <c r="BB577" s="245">
        <f>IF(AT591=BD591,BB591,BB591&amp;" → "&amp;TEXT(BC591,"dd/mm/aaaa")&amp;".- "&amp;AT591)</f>
        <v/>
      </c>
      <c r="BC577" s="247">
        <f>IF(AX591=BD591,BC591,NOW())</f>
        <v/>
      </c>
      <c r="BD577" s="246">
        <f>IF(AT591=BD591,BD591,AT591)</f>
        <v/>
      </c>
    </row>
    <row r="578">
      <c r="A578" s="82" t="n"/>
      <c r="B578" s="99" t="n"/>
      <c r="C578" s="124" t="n"/>
      <c r="D578" s="76" t="n"/>
      <c r="E578" s="76" t="n"/>
      <c r="F578" s="76" t="n"/>
      <c r="G578" s="76" t="n"/>
      <c r="H578" s="76" t="n"/>
      <c r="I578" s="76" t="n"/>
      <c r="J578" s="76" t="n"/>
      <c r="K578" s="76" t="n"/>
      <c r="L578" s="76" t="n"/>
      <c r="M578" s="76" t="n"/>
      <c r="N578" s="76">
        <f>CONCATENATE(D592," ",E592," ",F592," ",G592," ",H592," ",I592, " ",J592, " ",K592," ",L592," ",M592)</f>
        <v/>
      </c>
      <c r="O578" s="76" t="n"/>
      <c r="P578" s="76" t="n"/>
      <c r="Q578" s="76" t="n"/>
      <c r="R578" s="76" t="n"/>
      <c r="S578" s="126" t="n"/>
      <c r="T578" s="127" t="n"/>
      <c r="U578" s="127" t="n"/>
      <c r="V578" s="127" t="n"/>
      <c r="W578" s="127" t="n"/>
      <c r="X578" s="127" t="n"/>
      <c r="Y578" s="127" t="n"/>
      <c r="Z578" s="127" t="n"/>
      <c r="AA578" s="127" t="n"/>
      <c r="AB578" s="127" t="n"/>
      <c r="AC578" s="76" t="n"/>
      <c r="AD578" s="76" t="n"/>
      <c r="AE578" s="76" t="n"/>
      <c r="AF578" s="76" t="n"/>
      <c r="AG578" s="76" t="n"/>
      <c r="AH578" s="82" t="n"/>
      <c r="AI578" s="82" t="n"/>
      <c r="AJ578" s="112" t="n"/>
      <c r="AK578" s="201" t="n"/>
      <c r="AL578" s="92" t="n"/>
      <c r="AM578" s="75" t="n"/>
      <c r="AN578" s="101" t="n"/>
      <c r="AO578" s="100" t="n"/>
      <c r="AP578" s="101" t="n"/>
      <c r="AQ578" s="101" t="n"/>
      <c r="AR578" s="227" t="n"/>
      <c r="AS578" s="119" t="n"/>
      <c r="AT578" s="124" t="n"/>
      <c r="AU578" s="94" t="n"/>
      <c r="AV578" s="82" t="n"/>
      <c r="AW578" s="102">
        <f>IF(OR(AND(TODAY()-AL592&lt;10,AV592="PQRS"),AND(TODAY()-AO592&lt;90,AV592="Persuasivo")),1,IF(AND(10&lt;=TODAY()-AL592,TODAY()-AL592&lt;15,AV592="PQRS"),2,IF(OR(AND(15&lt;=TODAY()-AL592,AV592="PQRS"),AND(90&lt;=TODAY()-AO592,AV592="Persuasivo")),3,"")))</f>
        <v/>
      </c>
      <c r="AX578" s="96" t="n"/>
      <c r="AY578" s="239">
        <f>IF(AU592=BA592,AY592,AY592&amp;" → "&amp;TEXT(AZ592,"dd/mm/aaaa")&amp;".- "&amp;AU592)</f>
        <v/>
      </c>
      <c r="AZ578" s="237">
        <f>IF(AU592=BA592,AZ592,NOW())</f>
        <v/>
      </c>
      <c r="BA578" s="242">
        <f>IF(AU592=BA592,BA592,AU592)</f>
        <v/>
      </c>
      <c r="BB578" s="245">
        <f>IF(AT592=BD592,BB592,BB592&amp;" → "&amp;TEXT(BC592,"dd/mm/aaaa")&amp;".- "&amp;AT592)</f>
        <v/>
      </c>
      <c r="BC578" s="247">
        <f>IF(AX592=BD592,BC592,NOW())</f>
        <v/>
      </c>
      <c r="BD578" s="246">
        <f>IF(AT592=BD592,BD592,AT592)</f>
        <v/>
      </c>
    </row>
    <row r="579">
      <c r="A579" s="82" t="n"/>
      <c r="B579" s="99" t="n"/>
      <c r="C579" s="124" t="n"/>
      <c r="D579" s="82" t="n"/>
      <c r="E579" s="76" t="n"/>
      <c r="F579" s="76" t="n"/>
      <c r="G579" s="76" t="n"/>
      <c r="H579" s="76" t="n"/>
      <c r="I579" s="82" t="n"/>
      <c r="J579" s="82" t="n"/>
      <c r="K579" s="76" t="n"/>
      <c r="L579" s="76" t="n"/>
      <c r="M579" s="76" t="n"/>
      <c r="N579" s="76">
        <f>CONCATENATE(D593," ",E593," ",F593," ",G593," ",H593," ",I593, " ",J593, " ",K593," ",L593," ",M593)</f>
        <v/>
      </c>
      <c r="O579" s="76" t="n"/>
      <c r="P579" s="76" t="n"/>
      <c r="Q579" s="76" t="n"/>
      <c r="R579" s="76" t="n"/>
      <c r="S579" s="126" t="n"/>
      <c r="T579" s="127" t="n"/>
      <c r="U579" s="127" t="n"/>
      <c r="V579" s="127" t="n"/>
      <c r="W579" s="127" t="n"/>
      <c r="X579" s="127" t="n"/>
      <c r="Y579" s="127" t="n"/>
      <c r="Z579" s="127" t="n"/>
      <c r="AA579" s="127" t="n"/>
      <c r="AB579" s="127" t="n"/>
      <c r="AC579" s="76" t="n"/>
      <c r="AD579" s="76" t="n"/>
      <c r="AE579" s="76" t="n"/>
      <c r="AF579" s="76" t="n"/>
      <c r="AG579" s="76" t="n"/>
      <c r="AH579" s="82" t="n"/>
      <c r="AI579" s="82" t="n"/>
      <c r="AJ579" s="112" t="n"/>
      <c r="AK579" s="201" t="n"/>
      <c r="AL579" s="92" t="n"/>
      <c r="AM579" s="92" t="n"/>
      <c r="AN579" s="101" t="n"/>
      <c r="AO579" s="92" t="n"/>
      <c r="AP579" s="101" t="n"/>
      <c r="AQ579" s="101" t="n"/>
      <c r="AR579" s="227" t="n"/>
      <c r="AS579" s="119" t="n"/>
      <c r="AT579" s="124" t="n"/>
      <c r="AU579" s="94" t="n"/>
      <c r="AV579" s="82" t="n"/>
      <c r="AW579" s="102">
        <f>IF(OR(AND(TODAY()-AL593&lt;10,AV593="PQRS"),AND(TODAY()-AO593&lt;90,AV593="Persuasivo")),1,IF(AND(10&lt;=TODAY()-AL593,TODAY()-AL593&lt;15,AV593="PQRS"),2,IF(OR(AND(15&lt;=TODAY()-AL593,AV593="PQRS"),AND(90&lt;=TODAY()-AO593,AV593="Persuasivo")),3,"")))</f>
        <v/>
      </c>
      <c r="AX579" s="96" t="n"/>
      <c r="AY579" s="239">
        <f>IF(AU593=BA593,AY593,AY593&amp;" → "&amp;TEXT(AZ593,"dd/mm/aaaa")&amp;".- "&amp;AU593)</f>
        <v/>
      </c>
      <c r="AZ579" s="237">
        <f>IF(AU593=BA593,AZ593,NOW())</f>
        <v/>
      </c>
      <c r="BA579" s="242">
        <f>IF(AU593=BA593,BA593,AU593)</f>
        <v/>
      </c>
      <c r="BB579" s="245">
        <f>IF(AT593=BD593,BB593,BB593&amp;" → "&amp;TEXT(BC593,"dd/mm/aaaa")&amp;".- "&amp;AT593)</f>
        <v/>
      </c>
      <c r="BC579" s="247">
        <f>IF(AX593=BD593,BC593,NOW())</f>
        <v/>
      </c>
      <c r="BD579" s="246">
        <f>IF(AT593=BD593,BD593,AT593)</f>
        <v/>
      </c>
    </row>
    <row r="580">
      <c r="A580" s="82" t="n"/>
      <c r="B580" s="99" t="n"/>
      <c r="C580" s="124" t="n"/>
      <c r="D580" s="82" t="n"/>
      <c r="E580" s="76" t="n"/>
      <c r="F580" s="76" t="n"/>
      <c r="G580" s="76" t="n"/>
      <c r="H580" s="76" t="n"/>
      <c r="I580" s="76" t="n"/>
      <c r="J580" s="76" t="n"/>
      <c r="K580" s="76" t="n"/>
      <c r="L580" s="76" t="n"/>
      <c r="M580" s="76" t="n"/>
      <c r="N580" s="76">
        <f>CONCATENATE(D594," ",E594," ",F594," ",G594," ",H594," ",I594, " ",J594, " ",K594," ",L594," ",M594)</f>
        <v/>
      </c>
      <c r="O580" s="76" t="n"/>
      <c r="P580" s="76" t="n"/>
      <c r="Q580" s="76" t="n"/>
      <c r="R580" s="76" t="n"/>
      <c r="S580" s="126" t="n"/>
      <c r="T580" s="127" t="n"/>
      <c r="U580" s="127" t="n"/>
      <c r="V580" s="127" t="n"/>
      <c r="W580" s="127" t="n"/>
      <c r="X580" s="127" t="n"/>
      <c r="Y580" s="127" t="n"/>
      <c r="Z580" s="127" t="n"/>
      <c r="AA580" s="127" t="n"/>
      <c r="AB580" s="127" t="n"/>
      <c r="AC580" s="76" t="n"/>
      <c r="AD580" s="76" t="n"/>
      <c r="AE580" s="76" t="n"/>
      <c r="AF580" s="76" t="n"/>
      <c r="AG580" s="76" t="n"/>
      <c r="AH580" s="82" t="n"/>
      <c r="AI580" s="82" t="n"/>
      <c r="AJ580" s="112" t="n"/>
      <c r="AK580" s="201" t="n"/>
      <c r="AL580" s="92" t="n"/>
      <c r="AM580" s="92" t="n"/>
      <c r="AN580" s="101" t="n"/>
      <c r="AO580" s="92" t="n"/>
      <c r="AP580" s="101" t="n"/>
      <c r="AQ580" s="101" t="n"/>
      <c r="AR580" s="227" t="n"/>
      <c r="AS580" s="119" t="n"/>
      <c r="AT580" s="124" t="n"/>
      <c r="AU580" s="94" t="n"/>
      <c r="AV580" s="82" t="n"/>
      <c r="AW580" s="102">
        <f>IF(OR(AND(TODAY()-AL594&lt;10,AV594="PQRS"),AND(TODAY()-AO594&lt;90,AV594="Persuasivo")),1,IF(AND(10&lt;=TODAY()-AL594,TODAY()-AL594&lt;15,AV594="PQRS"),2,IF(OR(AND(15&lt;=TODAY()-AL594,AV594="PQRS"),AND(90&lt;=TODAY()-AO594,AV594="Persuasivo")),3,"")))</f>
        <v/>
      </c>
      <c r="AX580" s="96" t="n"/>
      <c r="AY580" s="239">
        <f>IF(AU594=BA594,AY594,AY594&amp;" → "&amp;TEXT(AZ594,"dd/mm/aaaa")&amp;".- "&amp;AU594)</f>
        <v/>
      </c>
      <c r="AZ580" s="237">
        <f>IF(AU594=BA594,AZ594,NOW())</f>
        <v/>
      </c>
      <c r="BA580" s="242">
        <f>IF(AU594=BA594,BA594,AU594)</f>
        <v/>
      </c>
      <c r="BB580" s="245">
        <f>IF(AT594=BD594,BB594,BB594&amp;" → "&amp;TEXT(BC594,"dd/mm/aaaa")&amp;".- "&amp;AT594)</f>
        <v/>
      </c>
      <c r="BC580" s="247">
        <f>IF(AX594=BD594,BC594,NOW())</f>
        <v/>
      </c>
      <c r="BD580" s="246">
        <f>IF(AT594=BD594,BD594,AT594)</f>
        <v/>
      </c>
    </row>
    <row r="581">
      <c r="A581" s="82" t="n"/>
      <c r="B581" s="99" t="n"/>
      <c r="C581" s="124" t="n"/>
      <c r="D581" s="76" t="n"/>
      <c r="E581" s="76" t="n"/>
      <c r="F581" s="76" t="n"/>
      <c r="G581" s="76" t="n"/>
      <c r="H581" s="76" t="n"/>
      <c r="I581" s="76" t="n"/>
      <c r="J581" s="76" t="n"/>
      <c r="K581" s="76" t="n"/>
      <c r="L581" s="76" t="n"/>
      <c r="M581" s="76" t="n"/>
      <c r="N581" s="76">
        <f>CONCATENATE(D595," ",E595," ",F595," ",G595," ",H595," ",I595, " ",J595, " ",K595," ",L595," ",M595)</f>
        <v/>
      </c>
      <c r="O581" s="76" t="n"/>
      <c r="P581" s="76" t="n"/>
      <c r="Q581" s="76" t="n"/>
      <c r="R581" s="76" t="n"/>
      <c r="S581" s="126" t="n"/>
      <c r="T581" s="127" t="n"/>
      <c r="U581" s="127" t="n"/>
      <c r="V581" s="127" t="n"/>
      <c r="W581" s="127" t="n"/>
      <c r="X581" s="127" t="n"/>
      <c r="Y581" s="127" t="n"/>
      <c r="Z581" s="127" t="n"/>
      <c r="AA581" s="127" t="n"/>
      <c r="AB581" s="127" t="n"/>
      <c r="AC581" s="76" t="n"/>
      <c r="AD581" s="76" t="n"/>
      <c r="AE581" s="76" t="n"/>
      <c r="AF581" s="76" t="n"/>
      <c r="AG581" s="76" t="n"/>
      <c r="AH581" s="82" t="n"/>
      <c r="AI581" s="82" t="n"/>
      <c r="AJ581" s="112" t="n"/>
      <c r="AK581" s="201" t="n"/>
      <c r="AL581" s="92" t="n"/>
      <c r="AM581" s="92" t="n"/>
      <c r="AN581" s="101" t="n"/>
      <c r="AO581" s="92" t="n"/>
      <c r="AP581" s="101" t="n"/>
      <c r="AQ581" s="101" t="n"/>
      <c r="AR581" s="227" t="n"/>
      <c r="AS581" s="119" t="n"/>
      <c r="AT581" s="124" t="n"/>
      <c r="AU581" s="94" t="n"/>
      <c r="AV581" s="82" t="n"/>
      <c r="AW581" s="102">
        <f>IF(OR(AND(TODAY()-AL595&lt;10,AV595="PQRS"),AND(TODAY()-AO595&lt;90,AV595="Persuasivo")),1,IF(AND(10&lt;=TODAY()-AL595,TODAY()-AL595&lt;15,AV595="PQRS"),2,IF(OR(AND(15&lt;=TODAY()-AL595,AV595="PQRS"),AND(90&lt;=TODAY()-AO595,AV595="Persuasivo")),3,"")))</f>
        <v/>
      </c>
      <c r="AX581" s="96" t="n"/>
      <c r="AY581" s="239">
        <f>IF(AU595=BA595,AY595,AY595&amp;" → "&amp;TEXT(AZ595,"dd/mm/aaaa")&amp;".- "&amp;AU595)</f>
        <v/>
      </c>
      <c r="AZ581" s="237">
        <f>IF(AU595=BA595,AZ595,NOW())</f>
        <v/>
      </c>
      <c r="BA581" s="242">
        <f>IF(AU595=BA595,BA595,AU595)</f>
        <v/>
      </c>
      <c r="BB581" s="245">
        <f>IF(AT595=BD595,BB595,BB595&amp;" → "&amp;TEXT(BC595,"dd/mm/aaaa")&amp;".- "&amp;AT595)</f>
        <v/>
      </c>
      <c r="BC581" s="247">
        <f>IF(AX595=BD595,BC595,NOW())</f>
        <v/>
      </c>
      <c r="BD581" s="246">
        <f>IF(AT595=BD595,BD595,AT595)</f>
        <v/>
      </c>
    </row>
    <row r="582">
      <c r="A582" s="82" t="n"/>
      <c r="B582" s="99" t="n"/>
      <c r="C582" s="105" t="n"/>
      <c r="D582" s="76" t="n"/>
      <c r="E582" s="76" t="n"/>
      <c r="F582" s="76" t="n"/>
      <c r="G582" s="76" t="n"/>
      <c r="H582" s="76" t="n"/>
      <c r="I582" s="76" t="n"/>
      <c r="J582" s="76" t="n"/>
      <c r="K582" s="76" t="n"/>
      <c r="L582" s="76" t="n"/>
      <c r="M582" s="76" t="n"/>
      <c r="N582" s="76">
        <f>CONCATENATE(D596," ",E596," ",F596," ",G596," ",H596," ",I596, " ",J596, " ",K596," ",L596," ",M596)</f>
        <v/>
      </c>
      <c r="O582" s="76" t="n"/>
      <c r="P582" s="76" t="n"/>
      <c r="Q582" s="76" t="n"/>
      <c r="R582" s="76" t="n"/>
      <c r="S582" s="126" t="n"/>
      <c r="T582" s="127" t="n"/>
      <c r="U582" s="127" t="n"/>
      <c r="V582" s="127" t="n"/>
      <c r="W582" s="127" t="n"/>
      <c r="X582" s="127" t="n"/>
      <c r="Y582" s="127" t="n"/>
      <c r="Z582" s="127" t="n"/>
      <c r="AA582" s="127" t="n"/>
      <c r="AB582" s="127" t="n"/>
      <c r="AC582" s="76" t="n"/>
      <c r="AD582" s="76" t="n"/>
      <c r="AE582" s="76" t="n"/>
      <c r="AF582" s="76" t="n"/>
      <c r="AG582" s="76" t="n"/>
      <c r="AH582" s="82" t="n"/>
      <c r="AI582" s="82" t="n"/>
      <c r="AJ582" s="112" t="n"/>
      <c r="AK582" s="201" t="n"/>
      <c r="AL582" s="92" t="n"/>
      <c r="AM582" s="92" t="n"/>
      <c r="AN582" s="101" t="n"/>
      <c r="AO582" s="92" t="n"/>
      <c r="AP582" s="82" t="n"/>
      <c r="AQ582" s="94" t="n"/>
      <c r="AR582" s="227" t="n"/>
      <c r="AS582" s="119" t="n"/>
      <c r="AT582" s="124" t="n"/>
      <c r="AU582" s="94" t="n"/>
      <c r="AV582" s="82" t="n"/>
      <c r="AW582" s="102">
        <f>IF(OR(AND(TODAY()-AL596&lt;10,AV596="PQRS"),AND(TODAY()-AO596&lt;90,AV596="Persuasivo")),1,IF(AND(10&lt;=TODAY()-AL596,TODAY()-AL596&lt;15,AV596="PQRS"),2,IF(OR(AND(15&lt;=TODAY()-AL596,AV596="PQRS"),AND(90&lt;=TODAY()-AO596,AV596="Persuasivo")),3,"")))</f>
        <v/>
      </c>
      <c r="AX582" s="96" t="n"/>
      <c r="AY582" s="239">
        <f>IF(AU596=BA596,AY596,AY596&amp;" → "&amp;TEXT(AZ596,"dd/mm/aaaa")&amp;".- "&amp;AU596)</f>
        <v/>
      </c>
      <c r="AZ582" s="237">
        <f>IF(AU596=BA596,AZ596,NOW())</f>
        <v/>
      </c>
      <c r="BA582" s="242">
        <f>IF(AU596=BA596,BA596,AU596)</f>
        <v/>
      </c>
      <c r="BB582" s="245">
        <f>IF(AT596=BD596,BB596,BB596&amp;" → "&amp;TEXT(BC596,"dd/mm/aaaa")&amp;".- "&amp;AT596)</f>
        <v/>
      </c>
      <c r="BC582" s="247">
        <f>IF(AX596=BD596,BC596,NOW())</f>
        <v/>
      </c>
      <c r="BD582" s="246">
        <f>IF(AT596=BD596,BD596,AT596)</f>
        <v/>
      </c>
    </row>
    <row r="583">
      <c r="A583" s="82" t="n"/>
      <c r="B583" s="99" t="n"/>
      <c r="C583" s="124" t="n"/>
      <c r="D583" s="76" t="n"/>
      <c r="E583" s="76" t="n"/>
      <c r="F583" s="76" t="n"/>
      <c r="G583" s="76" t="n"/>
      <c r="H583" s="76" t="n"/>
      <c r="I583" s="76" t="n"/>
      <c r="J583" s="76" t="n"/>
      <c r="K583" s="76" t="n"/>
      <c r="L583" s="76" t="n"/>
      <c r="M583" s="76" t="n"/>
      <c r="N583" s="76">
        <f>CONCATENATE(D597," ",E597," ",F597," ",G597," ",H597," ",I597, " ",J597, " ",K597," ",L597," ",M597)</f>
        <v/>
      </c>
      <c r="O583" s="76" t="n"/>
      <c r="P583" s="76" t="n"/>
      <c r="Q583" s="76" t="n"/>
      <c r="R583" s="76" t="n"/>
      <c r="S583" s="126" t="n"/>
      <c r="T583" s="127" t="n"/>
      <c r="U583" s="127" t="n"/>
      <c r="V583" s="127" t="n"/>
      <c r="W583" s="127" t="n"/>
      <c r="X583" s="127" t="n"/>
      <c r="Y583" s="127" t="n"/>
      <c r="Z583" s="127" t="n"/>
      <c r="AA583" s="127" t="n"/>
      <c r="AB583" s="127" t="n"/>
      <c r="AC583" s="76" t="n"/>
      <c r="AD583" s="76" t="n"/>
      <c r="AE583" s="76" t="n"/>
      <c r="AF583" s="76" t="n"/>
      <c r="AG583" s="76" t="n"/>
      <c r="AH583" s="82" t="n"/>
      <c r="AI583" s="82" t="n"/>
      <c r="AJ583" s="112" t="n"/>
      <c r="AK583" s="201" t="n"/>
      <c r="AL583" s="92" t="n"/>
      <c r="AM583" s="75" t="n"/>
      <c r="AN583" s="101" t="n"/>
      <c r="AO583" s="75" t="n"/>
      <c r="AP583" s="82" t="n"/>
      <c r="AQ583" s="94" t="n"/>
      <c r="AR583" s="227" t="n"/>
      <c r="AS583" s="119" t="n"/>
      <c r="AT583" s="124" t="n"/>
      <c r="AU583" s="94" t="n"/>
      <c r="AV583" s="82" t="n"/>
      <c r="AW583" s="102">
        <f>IF(OR(AND(TODAY()-AL597&lt;10,AV597="PQRS"),AND(TODAY()-AO597&lt;90,AV597="Persuasivo")),1,IF(AND(10&lt;=TODAY()-AL597,TODAY()-AL597&lt;15,AV597="PQRS"),2,IF(OR(AND(15&lt;=TODAY()-AL597,AV597="PQRS"),AND(90&lt;=TODAY()-AO597,AV597="Persuasivo")),3,"")))</f>
        <v/>
      </c>
      <c r="AX583" s="96" t="n"/>
      <c r="AY583" s="239">
        <f>IF(AU597=BA597,AY597,AY597&amp;" → "&amp;TEXT(AZ597,"dd/mm/aaaa")&amp;".- "&amp;AU597)</f>
        <v/>
      </c>
      <c r="AZ583" s="237">
        <f>IF(AU597=BA597,AZ597,NOW())</f>
        <v/>
      </c>
      <c r="BA583" s="242">
        <f>IF(AU597=BA597,BA597,AU597)</f>
        <v/>
      </c>
      <c r="BB583" s="245">
        <f>IF(AT597=BD597,BB597,BB597&amp;" → "&amp;TEXT(BC597,"dd/mm/aaaa")&amp;".- "&amp;AT597)</f>
        <v/>
      </c>
      <c r="BC583" s="247">
        <f>IF(AX597=BD597,BC597,NOW())</f>
        <v/>
      </c>
      <c r="BD583" s="246">
        <f>IF(AT597=BD597,BD597,AT597)</f>
        <v/>
      </c>
    </row>
    <row r="584">
      <c r="A584" s="82" t="n"/>
      <c r="B584" s="99" t="n"/>
      <c r="C584" s="124" t="n"/>
      <c r="D584" s="82" t="n"/>
      <c r="E584" s="76" t="n"/>
      <c r="F584" s="76" t="n"/>
      <c r="G584" s="76" t="n"/>
      <c r="H584" s="76" t="n"/>
      <c r="I584" s="76" t="n"/>
      <c r="J584" s="145" t="n"/>
      <c r="K584" s="76" t="n"/>
      <c r="L584" s="76" t="n"/>
      <c r="M584" s="76" t="n"/>
      <c r="N584" s="76">
        <f>CONCATENATE(D598," ",E598," ",F598," ",G598," ",H598," ",I598, " ",J598, " ",K598," ",L598," ",M598)</f>
        <v/>
      </c>
      <c r="O584" s="76" t="n"/>
      <c r="P584" s="76" t="n"/>
      <c r="Q584" s="76" t="n"/>
      <c r="R584" s="76" t="n"/>
      <c r="S584" s="126" t="n"/>
      <c r="T584" s="127" t="n"/>
      <c r="U584" s="127" t="n"/>
      <c r="V584" s="127" t="n"/>
      <c r="W584" s="127" t="n"/>
      <c r="X584" s="127" t="n"/>
      <c r="Y584" s="127" t="n"/>
      <c r="Z584" s="127" t="n"/>
      <c r="AA584" s="127" t="n"/>
      <c r="AB584" s="127" t="n"/>
      <c r="AC584" s="76" t="n"/>
      <c r="AD584" s="76" t="n"/>
      <c r="AE584" s="76" t="n"/>
      <c r="AF584" s="76" t="n"/>
      <c r="AG584" s="76" t="n"/>
      <c r="AH584" s="82" t="n"/>
      <c r="AI584" s="82" t="n"/>
      <c r="AJ584" s="112" t="n"/>
      <c r="AK584" s="201" t="n"/>
      <c r="AL584" s="92" t="n"/>
      <c r="AM584" s="92" t="n"/>
      <c r="AN584" s="101" t="n"/>
      <c r="AO584" s="100" t="n"/>
      <c r="AP584" s="101" t="n"/>
      <c r="AQ584" s="101" t="n"/>
      <c r="AR584" s="213" t="n"/>
      <c r="AS584" s="119" t="n"/>
      <c r="AT584" s="124" t="n"/>
      <c r="AU584" s="94" t="n"/>
      <c r="AV584" s="82" t="n"/>
      <c r="AW584" s="102">
        <f>IF(OR(AND(TODAY()-AL598&lt;10,AV598="PQRS"),AND(TODAY()-AO598&lt;90,AV598="Persuasivo")),1,IF(AND(10&lt;=TODAY()-AL598,TODAY()-AL598&lt;15,AV598="PQRS"),2,IF(OR(AND(15&lt;=TODAY()-AL598,AV598="PQRS"),AND(90&lt;=TODAY()-AO598,AV598="Persuasivo")),3,"")))</f>
        <v/>
      </c>
      <c r="AX584" s="96" t="n"/>
      <c r="AY584" s="239">
        <f>IF(AU598=BA598,AY598,AY598&amp;" → "&amp;TEXT(AZ598,"dd/mm/aaaa")&amp;".- "&amp;AU598)</f>
        <v/>
      </c>
      <c r="AZ584" s="237">
        <f>IF(AU598=BA598,AZ598,NOW())</f>
        <v/>
      </c>
      <c r="BA584" s="242">
        <f>IF(AU598=BA598,BA598,AU598)</f>
        <v/>
      </c>
      <c r="BB584" s="245">
        <f>IF(AT598=BD598,BB598,BB598&amp;" → "&amp;TEXT(BC598,"dd/mm/aaaa")&amp;".- "&amp;AT598)</f>
        <v/>
      </c>
      <c r="BC584" s="247">
        <f>IF(AX598=BD598,BC598,NOW())</f>
        <v/>
      </c>
      <c r="BD584" s="246">
        <f>IF(AT598=BD598,BD598,AT598)</f>
        <v/>
      </c>
    </row>
    <row r="585">
      <c r="A585" s="82" t="n"/>
      <c r="B585" s="99" t="n"/>
      <c r="C585" s="124" t="n"/>
      <c r="D585" s="76" t="n"/>
      <c r="E585" s="76" t="n"/>
      <c r="F585" s="76" t="n"/>
      <c r="G585" s="76" t="n"/>
      <c r="H585" s="76" t="n"/>
      <c r="I585" s="76" t="n"/>
      <c r="J585" s="76" t="n"/>
      <c r="K585" s="76" t="n"/>
      <c r="L585" s="76" t="n"/>
      <c r="M585" s="76" t="n"/>
      <c r="N585" s="76">
        <f>CONCATENATE(D599," ",E599," ",F599," ",G599," ",H599," ",I599, " ",J599, " ",K599," ",L599," ",M599)</f>
        <v/>
      </c>
      <c r="O585" s="76" t="n"/>
      <c r="P585" s="76" t="n"/>
      <c r="Q585" s="76" t="n"/>
      <c r="R585" s="76" t="n"/>
      <c r="S585" s="126" t="n"/>
      <c r="T585" s="127" t="n"/>
      <c r="U585" s="127" t="n"/>
      <c r="V585" s="127" t="n"/>
      <c r="W585" s="127" t="n"/>
      <c r="X585" s="127" t="n"/>
      <c r="Y585" s="127" t="n"/>
      <c r="Z585" s="127" t="n"/>
      <c r="AA585" s="127" t="n"/>
      <c r="AB585" s="127" t="n"/>
      <c r="AC585" s="76" t="n"/>
      <c r="AD585" s="76" t="n"/>
      <c r="AE585" s="76" t="n"/>
      <c r="AF585" s="76" t="n"/>
      <c r="AG585" s="76" t="n"/>
      <c r="AH585" s="82" t="n"/>
      <c r="AI585" s="82" t="n"/>
      <c r="AJ585" s="112" t="n"/>
      <c r="AK585" s="201" t="n"/>
      <c r="AL585" s="92" t="n"/>
      <c r="AM585" s="75" t="n"/>
      <c r="AN585" s="101" t="n"/>
      <c r="AO585" s="100" t="n"/>
      <c r="AP585" s="82" t="n"/>
      <c r="AQ585" s="94" t="n"/>
      <c r="AR585" s="227" t="n"/>
      <c r="AS585" s="119" t="n"/>
      <c r="AT585" s="124" t="n"/>
      <c r="AU585" s="94" t="n"/>
      <c r="AV585" s="82" t="n"/>
      <c r="AW585" s="102">
        <f>IF(OR(AND(TODAY()-AL599&lt;10,AV599="PQRS"),AND(TODAY()-AO599&lt;90,AV599="Persuasivo")),1,IF(AND(10&lt;=TODAY()-AL599,TODAY()-AL599&lt;15,AV599="PQRS"),2,IF(OR(AND(15&lt;=TODAY()-AL599,AV599="PQRS"),AND(90&lt;=TODAY()-AO599,AV599="Persuasivo")),3,"")))</f>
        <v/>
      </c>
      <c r="AX585" s="96" t="n"/>
      <c r="AY585" s="239">
        <f>IF(AU599=BA599,AY599,AY599&amp;" → "&amp;TEXT(AZ599,"dd/mm/aaaa")&amp;".- "&amp;AU599)</f>
        <v/>
      </c>
      <c r="AZ585" s="237">
        <f>IF(AU599=BA599,AZ599,NOW())</f>
        <v/>
      </c>
      <c r="BA585" s="242">
        <f>IF(AU599=BA599,BA599,AU599)</f>
        <v/>
      </c>
      <c r="BB585" s="245">
        <f>IF(AT599=BD599,BB599,BB599&amp;" → "&amp;TEXT(BC599,"dd/mm/aaaa")&amp;".- "&amp;AT599)</f>
        <v/>
      </c>
      <c r="BC585" s="247">
        <f>IF(AX599=BD599,BC599,NOW())</f>
        <v/>
      </c>
      <c r="BD585" s="246">
        <f>IF(AT599=BD599,BD599,AT599)</f>
        <v/>
      </c>
    </row>
    <row r="586">
      <c r="A586" s="82" t="n"/>
      <c r="B586" s="99" t="n"/>
      <c r="C586" s="124" t="n"/>
      <c r="D586" s="76" t="n"/>
      <c r="E586" s="76" t="n"/>
      <c r="F586" s="76" t="n"/>
      <c r="G586" s="76" t="n"/>
      <c r="H586" s="76" t="n"/>
      <c r="I586" s="76" t="n"/>
      <c r="J586" s="76" t="n"/>
      <c r="K586" s="76" t="n"/>
      <c r="L586" s="76" t="n"/>
      <c r="M586" s="76" t="n"/>
      <c r="N586" s="76">
        <f>CONCATENATE(D600," ",E600," ",F600," ",G600," ",H600," ",I600, " ",J600, " ",K600," ",L600," ",M600)</f>
        <v/>
      </c>
      <c r="O586" s="76" t="n"/>
      <c r="P586" s="76" t="n"/>
      <c r="Q586" s="76" t="n"/>
      <c r="R586" s="76" t="n"/>
      <c r="S586" s="126" t="n"/>
      <c r="T586" s="127" t="n"/>
      <c r="U586" s="127" t="n"/>
      <c r="V586" s="127" t="n"/>
      <c r="W586" s="127" t="n"/>
      <c r="X586" s="127" t="n"/>
      <c r="Y586" s="127" t="n"/>
      <c r="Z586" s="127" t="n"/>
      <c r="AA586" s="127" t="n"/>
      <c r="AB586" s="127" t="n"/>
      <c r="AC586" s="76" t="n"/>
      <c r="AD586" s="76" t="n"/>
      <c r="AE586" s="76" t="n"/>
      <c r="AF586" s="76" t="n"/>
      <c r="AG586" s="76" t="n"/>
      <c r="AH586" s="82" t="n"/>
      <c r="AI586" s="82" t="n"/>
      <c r="AJ586" s="112" t="n"/>
      <c r="AK586" s="201" t="n"/>
      <c r="AL586" s="92" t="n"/>
      <c r="AM586" s="75" t="n"/>
      <c r="AN586" s="101" t="n"/>
      <c r="AO586" s="100" t="n"/>
      <c r="AP586" s="101" t="n"/>
      <c r="AQ586" s="101" t="n"/>
      <c r="AR586" s="227" t="n"/>
      <c r="AS586" s="119" t="n"/>
      <c r="AT586" s="124" t="n"/>
      <c r="AU586" s="94" t="n"/>
      <c r="AV586" s="82" t="n"/>
      <c r="AW586" s="102">
        <f>IF(OR(AND(TODAY()-AL600&lt;10,AV600="PQRS"),AND(TODAY()-AO600&lt;90,AV600="Persuasivo")),1,IF(AND(10&lt;=TODAY()-AL600,TODAY()-AL600&lt;15,AV600="PQRS"),2,IF(OR(AND(15&lt;=TODAY()-AL600,AV600="PQRS"),AND(90&lt;=TODAY()-AO600,AV600="Persuasivo")),3,"")))</f>
        <v/>
      </c>
      <c r="AX586" s="96" t="n"/>
      <c r="AY586" s="239">
        <f>IF(AU600=BA600,AY600,AY600&amp;" → "&amp;TEXT(AZ600,"dd/mm/aaaa")&amp;".- "&amp;AU600)</f>
        <v/>
      </c>
      <c r="AZ586" s="237">
        <f>IF(AU600=BA600,AZ600,NOW())</f>
        <v/>
      </c>
      <c r="BA586" s="242">
        <f>IF(AU600=BA600,BA600,AU600)</f>
        <v/>
      </c>
      <c r="BB586" s="245">
        <f>IF(AT600=BD600,BB600,BB600&amp;" → "&amp;TEXT(BC600,"dd/mm/aaaa")&amp;".- "&amp;AT600)</f>
        <v/>
      </c>
      <c r="BC586" s="247">
        <f>IF(AX600=BD600,BC600,NOW())</f>
        <v/>
      </c>
      <c r="BD586" s="246">
        <f>IF(AT600=BD600,BD600,AT600)</f>
        <v/>
      </c>
    </row>
    <row r="587">
      <c r="A587" s="82" t="n"/>
      <c r="B587" s="99" t="n"/>
      <c r="C587" s="124" t="n"/>
      <c r="D587" s="76" t="n"/>
      <c r="E587" s="76" t="n"/>
      <c r="F587" s="76" t="n"/>
      <c r="G587" s="76" t="n"/>
      <c r="H587" s="76" t="n"/>
      <c r="I587" s="76" t="n"/>
      <c r="J587" s="76" t="n"/>
      <c r="K587" s="76" t="n"/>
      <c r="L587" s="76" t="n"/>
      <c r="M587" s="76" t="n"/>
      <c r="N587" s="76">
        <f>CONCATENATE(D601," ",E601," ",F601," ",G601," ",H601," ",I601, " ",J601, " ",K601," ",L601," ",M601)</f>
        <v/>
      </c>
      <c r="O587" s="76" t="n"/>
      <c r="P587" s="76" t="n"/>
      <c r="Q587" s="76" t="n"/>
      <c r="R587" s="76" t="n"/>
      <c r="S587" s="126" t="n"/>
      <c r="T587" s="127" t="n"/>
      <c r="U587" s="127" t="n"/>
      <c r="V587" s="127" t="n"/>
      <c r="W587" s="127" t="n"/>
      <c r="X587" s="127" t="n"/>
      <c r="Y587" s="127" t="n"/>
      <c r="Z587" s="127" t="n"/>
      <c r="AA587" s="127" t="n"/>
      <c r="AB587" s="127" t="n"/>
      <c r="AC587" s="76" t="n"/>
      <c r="AD587" s="76" t="n"/>
      <c r="AE587" s="76" t="n"/>
      <c r="AF587" s="76" t="n"/>
      <c r="AG587" s="76" t="n"/>
      <c r="AH587" s="82" t="n"/>
      <c r="AI587" s="82" t="n"/>
      <c r="AJ587" s="112" t="n"/>
      <c r="AK587" s="201" t="n"/>
      <c r="AL587" s="92" t="n"/>
      <c r="AM587" s="75" t="n"/>
      <c r="AN587" s="101" t="n"/>
      <c r="AO587" s="75" t="n"/>
      <c r="AP587" s="101" t="n"/>
      <c r="AQ587" s="101" t="n"/>
      <c r="AR587" s="227" t="n"/>
      <c r="AS587" s="119" t="n"/>
      <c r="AT587" s="124" t="n"/>
      <c r="AU587" s="94" t="n"/>
      <c r="AV587" s="82" t="n"/>
      <c r="AW587" s="102">
        <f>IF(OR(AND(TODAY()-AL601&lt;10,AV601="PQRS"),AND(TODAY()-AO601&lt;90,AV601="Persuasivo")),1,IF(AND(10&lt;=TODAY()-AL601,TODAY()-AL601&lt;15,AV601="PQRS"),2,IF(OR(AND(15&lt;=TODAY()-AL601,AV601="PQRS"),AND(90&lt;=TODAY()-AO601,AV601="Persuasivo")),3,"")))</f>
        <v/>
      </c>
      <c r="AX587" s="96" t="n"/>
      <c r="AY587" s="239">
        <f>IF(AU601=BA601,AY601,AY601&amp;" → "&amp;TEXT(AZ601,"dd/mm/aaaa")&amp;".- "&amp;AU601)</f>
        <v/>
      </c>
      <c r="AZ587" s="237">
        <f>IF(AU601=BA601,AZ601,NOW())</f>
        <v/>
      </c>
      <c r="BA587" s="242">
        <f>IF(AU601=BA601,BA601,AU601)</f>
        <v/>
      </c>
      <c r="BB587" s="245">
        <f>IF(AT601=BD601,BB601,BB601&amp;" → "&amp;TEXT(BC601,"dd/mm/aaaa")&amp;".- "&amp;AT601)</f>
        <v/>
      </c>
      <c r="BC587" s="247">
        <f>IF(AX601=BD601,BC601,NOW())</f>
        <v/>
      </c>
      <c r="BD587" s="246">
        <f>IF(AT601=BD601,BD601,AT601)</f>
        <v/>
      </c>
    </row>
    <row r="588">
      <c r="A588" s="82" t="n"/>
      <c r="B588" s="99" t="n"/>
      <c r="C588" s="105" t="n"/>
      <c r="D588" s="76" t="n"/>
      <c r="E588" s="76" t="n"/>
      <c r="F588" s="76" t="n"/>
      <c r="G588" s="76" t="n"/>
      <c r="H588" s="76" t="n"/>
      <c r="I588" s="76" t="n"/>
      <c r="J588" s="76" t="n"/>
      <c r="K588" s="76" t="n"/>
      <c r="L588" s="76" t="n"/>
      <c r="M588" s="76" t="n"/>
      <c r="N588" s="76">
        <f>CONCATENATE(D602," ",E602," ",F602," ",G602," ",H602," ",I602, " ",J602, " ",K602," ",L602," ",M602)</f>
        <v/>
      </c>
      <c r="O588" s="76" t="n"/>
      <c r="P588" s="76" t="n"/>
      <c r="Q588" s="76" t="n"/>
      <c r="R588" s="76" t="n"/>
      <c r="S588" s="126" t="n"/>
      <c r="T588" s="127" t="n"/>
      <c r="U588" s="127" t="n"/>
      <c r="V588" s="127" t="n"/>
      <c r="W588" s="127" t="n"/>
      <c r="X588" s="127" t="n"/>
      <c r="Y588" s="127" t="n"/>
      <c r="Z588" s="127" t="n"/>
      <c r="AA588" s="127" t="n"/>
      <c r="AB588" s="127" t="n"/>
      <c r="AC588" s="76" t="n"/>
      <c r="AD588" s="76" t="n"/>
      <c r="AE588" s="76" t="n"/>
      <c r="AF588" s="76" t="n"/>
      <c r="AG588" s="76" t="n"/>
      <c r="AH588" s="82" t="n"/>
      <c r="AI588" s="82" t="n"/>
      <c r="AJ588" s="112" t="n"/>
      <c r="AK588" s="201" t="n"/>
      <c r="AL588" s="92" t="n"/>
      <c r="AM588" s="92" t="n"/>
      <c r="AN588" s="101" t="n"/>
      <c r="AO588" s="100" t="n"/>
      <c r="AP588" s="101" t="n"/>
      <c r="AQ588" s="101" t="n"/>
      <c r="AR588" s="227" t="n"/>
      <c r="AS588" s="119" t="n"/>
      <c r="AT588" s="124" t="n"/>
      <c r="AU588" s="94" t="n"/>
      <c r="AV588" s="82" t="n"/>
      <c r="AW588" s="102">
        <f>IF(OR(AND(TODAY()-AL602&lt;10,AV602="PQRS"),AND(TODAY()-AO602&lt;90,AV602="Persuasivo")),1,IF(AND(10&lt;=TODAY()-AL602,TODAY()-AL602&lt;15,AV602="PQRS"),2,IF(OR(AND(15&lt;=TODAY()-AL602,AV602="PQRS"),AND(90&lt;=TODAY()-AO602,AV602="Persuasivo")),3,"")))</f>
        <v/>
      </c>
      <c r="AX588" s="96" t="n"/>
      <c r="AY588" s="239">
        <f>IF(AU602=BA602,AY602,AY602&amp;" → "&amp;TEXT(AZ602,"dd/mm/aaaa")&amp;".- "&amp;AU602)</f>
        <v/>
      </c>
      <c r="AZ588" s="237">
        <f>IF(AU602=BA602,AZ602,NOW())</f>
        <v/>
      </c>
      <c r="BA588" s="242">
        <f>IF(AU602=BA602,BA602,AU602)</f>
        <v/>
      </c>
      <c r="BB588" s="245">
        <f>IF(AT602=BD602,BB602,BB602&amp;" → "&amp;TEXT(BC602,"dd/mm/aaaa")&amp;".- "&amp;AT602)</f>
        <v/>
      </c>
      <c r="BC588" s="247">
        <f>IF(AX602=BD602,BC602,NOW())</f>
        <v/>
      </c>
      <c r="BD588" s="246">
        <f>IF(AT602=BD602,BD602,AT602)</f>
        <v/>
      </c>
    </row>
    <row r="589">
      <c r="A589" s="82" t="n"/>
      <c r="B589" s="99" t="n"/>
      <c r="C589" s="124" t="n"/>
      <c r="D589" s="76" t="n"/>
      <c r="E589" s="76" t="n"/>
      <c r="F589" s="76" t="n"/>
      <c r="G589" s="76" t="n"/>
      <c r="H589" s="76" t="n"/>
      <c r="I589" s="76" t="n"/>
      <c r="J589" s="76" t="n"/>
      <c r="K589" s="76" t="n"/>
      <c r="L589" s="76" t="n"/>
      <c r="M589" s="76" t="n"/>
      <c r="N589" s="76">
        <f>CONCATENATE(D603," ",E603," ",F603," ",G603," ",H603," ",I603, " ",J603, " ",K603," ",L603," ",M603)</f>
        <v/>
      </c>
      <c r="O589" s="76" t="n"/>
      <c r="P589" s="76" t="n"/>
      <c r="Q589" s="76" t="n"/>
      <c r="R589" s="76" t="n"/>
      <c r="S589" s="126" t="n"/>
      <c r="T589" s="127" t="n"/>
      <c r="U589" s="127" t="n"/>
      <c r="V589" s="127" t="n"/>
      <c r="W589" s="127" t="n"/>
      <c r="X589" s="127" t="n"/>
      <c r="Y589" s="127" t="n"/>
      <c r="Z589" s="127" t="n"/>
      <c r="AA589" s="127" t="n"/>
      <c r="AB589" s="127" t="n"/>
      <c r="AC589" s="76" t="n"/>
      <c r="AD589" s="76" t="n"/>
      <c r="AE589" s="76" t="n"/>
      <c r="AF589" s="76" t="n"/>
      <c r="AG589" s="76" t="n"/>
      <c r="AH589" s="82" t="n"/>
      <c r="AI589" s="82" t="n"/>
      <c r="AJ589" s="112" t="n"/>
      <c r="AK589" s="201" t="n"/>
      <c r="AL589" s="92" t="n"/>
      <c r="AM589" s="97" t="n"/>
      <c r="AN589" s="101" t="n"/>
      <c r="AO589" s="160" t="n"/>
      <c r="AP589" s="101" t="n"/>
      <c r="AQ589" s="101" t="n"/>
      <c r="AR589" s="227" t="n"/>
      <c r="AS589" s="119" t="n"/>
      <c r="AT589" s="124" t="n"/>
      <c r="AU589" s="94" t="n"/>
      <c r="AV589" s="82" t="n"/>
      <c r="AW589" s="102">
        <f>IF(OR(AND(TODAY()-AL603&lt;10,AV603="PQRS"),AND(TODAY()-AO603&lt;90,AV603="Persuasivo")),1,IF(AND(10&lt;=TODAY()-AL603,TODAY()-AL603&lt;15,AV603="PQRS"),2,IF(OR(AND(15&lt;=TODAY()-AL603,AV603="PQRS"),AND(90&lt;=TODAY()-AO603,AV603="Persuasivo")),3,"")))</f>
        <v/>
      </c>
      <c r="AX589" s="96" t="n"/>
      <c r="AY589" s="239">
        <f>IF(AU603=BA603,AY603,AY603&amp;" → "&amp;TEXT(AZ603,"dd/mm/aaaa")&amp;".- "&amp;AU603)</f>
        <v/>
      </c>
      <c r="AZ589" s="237">
        <f>IF(AU603=BA603,AZ603,NOW())</f>
        <v/>
      </c>
      <c r="BA589" s="242">
        <f>IF(AU603=BA603,BA603,AU603)</f>
        <v/>
      </c>
      <c r="BB589" s="245">
        <f>IF(AT603=BD603,BB603,BB603&amp;" → "&amp;TEXT(BC603,"dd/mm/aaaa")&amp;".- "&amp;AT603)</f>
        <v/>
      </c>
      <c r="BC589" s="247">
        <f>IF(AX603=BD603,BC603,NOW())</f>
        <v/>
      </c>
      <c r="BD589" s="246">
        <f>IF(AT603=BD603,BD603,AT603)</f>
        <v/>
      </c>
    </row>
    <row r="590">
      <c r="A590" s="82" t="n"/>
      <c r="B590" s="99" t="n"/>
      <c r="C590" s="124" t="n"/>
      <c r="D590" s="76" t="n"/>
      <c r="E590" s="76" t="n"/>
      <c r="F590" s="76" t="n"/>
      <c r="G590" s="76" t="n"/>
      <c r="H590" s="76" t="n"/>
      <c r="I590" s="76" t="n"/>
      <c r="J590" s="76" t="n"/>
      <c r="K590" s="76" t="n"/>
      <c r="L590" s="76" t="n"/>
      <c r="M590" s="76" t="n"/>
      <c r="N590" s="76">
        <f>CONCATENATE(D604," ",E604," ",F604," ",G604," ",H604," ",I604, " ",J604, " ",K604," ",L604," ",M604)</f>
        <v/>
      </c>
      <c r="O590" s="76" t="n"/>
      <c r="P590" s="76" t="n"/>
      <c r="Q590" s="76" t="n"/>
      <c r="R590" s="76" t="n"/>
      <c r="S590" s="126" t="n"/>
      <c r="T590" s="127" t="n"/>
      <c r="U590" s="127" t="n"/>
      <c r="V590" s="127" t="n"/>
      <c r="W590" s="127" t="n"/>
      <c r="X590" s="127" t="n"/>
      <c r="Y590" s="127" t="n"/>
      <c r="Z590" s="127" t="n"/>
      <c r="AA590" s="127" t="n"/>
      <c r="AB590" s="127" t="n"/>
      <c r="AC590" s="76" t="n"/>
      <c r="AD590" s="76" t="n"/>
      <c r="AE590" s="76" t="n"/>
      <c r="AF590" s="76" t="n"/>
      <c r="AG590" s="76" t="n"/>
      <c r="AH590" s="82" t="n"/>
      <c r="AI590" s="82" t="n"/>
      <c r="AJ590" s="112" t="n"/>
      <c r="AK590" s="173" t="n"/>
      <c r="AL590" s="92" t="n"/>
      <c r="AM590" s="75" t="n"/>
      <c r="AN590" s="101" t="n"/>
      <c r="AO590" s="100" t="n"/>
      <c r="AP590" s="82" t="n"/>
      <c r="AQ590" s="94" t="n"/>
      <c r="AR590" s="227" t="n"/>
      <c r="AS590" s="119" t="n"/>
      <c r="AT590" s="124" t="n"/>
      <c r="AU590" s="94" t="n"/>
      <c r="AV590" s="82" t="n"/>
      <c r="AW590" s="102">
        <f>IF(OR(AND(TODAY()-AL604&lt;10,AV604="PQRS"),AND(TODAY()-AO604&lt;90,AV604="Persuasivo")),1,IF(AND(10&lt;=TODAY()-AL604,TODAY()-AL604&lt;15,AV604="PQRS"),2,IF(OR(AND(15&lt;=TODAY()-AL604,AV604="PQRS"),AND(90&lt;=TODAY()-AO604,AV604="Persuasivo")),3,"")))</f>
        <v/>
      </c>
      <c r="AX590" s="96" t="n"/>
      <c r="AY590" s="239">
        <f>IF(AU604=BA604,AY604,AY604&amp;" → "&amp;TEXT(AZ604,"dd/mm/aaaa")&amp;".- "&amp;AU604)</f>
        <v/>
      </c>
      <c r="AZ590" s="237">
        <f>IF(AU604=BA604,AZ604,NOW())</f>
        <v/>
      </c>
      <c r="BA590" s="242">
        <f>IF(AU604=BA604,BA604,AU604)</f>
        <v/>
      </c>
      <c r="BB590" s="245">
        <f>IF(AT604=BD604,BB604,BB604&amp;" → "&amp;TEXT(BC604,"dd/mm/aaaa")&amp;".- "&amp;AT604)</f>
        <v/>
      </c>
      <c r="BC590" s="247">
        <f>IF(AX604=BD604,BC604,NOW())</f>
        <v/>
      </c>
      <c r="BD590" s="246">
        <f>IF(AT604=BD604,BD604,AT604)</f>
        <v/>
      </c>
    </row>
    <row r="591">
      <c r="A591" s="82" t="n"/>
      <c r="B591" s="99" t="n"/>
      <c r="C591" s="124" t="n"/>
      <c r="D591" s="76" t="n"/>
      <c r="E591" s="76" t="n"/>
      <c r="F591" s="76" t="n"/>
      <c r="G591" s="76" t="n"/>
      <c r="H591" s="76" t="n"/>
      <c r="I591" s="76" t="n"/>
      <c r="J591" s="76" t="n"/>
      <c r="K591" s="76" t="n"/>
      <c r="L591" s="76" t="n"/>
      <c r="M591" s="76" t="n"/>
      <c r="N591" s="76">
        <f>CONCATENATE(D605," ",E605," ",F605," ",G605," ",H605," ",I605, " ",J605, " ",K605," ",L605," ",M605)</f>
        <v/>
      </c>
      <c r="O591" s="76" t="n"/>
      <c r="P591" s="76" t="n"/>
      <c r="Q591" s="76" t="n"/>
      <c r="R591" s="76" t="n"/>
      <c r="S591" s="126" t="n"/>
      <c r="T591" s="127" t="n"/>
      <c r="U591" s="127" t="n"/>
      <c r="V591" s="127" t="n"/>
      <c r="W591" s="127" t="n"/>
      <c r="X591" s="127" t="n"/>
      <c r="Y591" s="127" t="n"/>
      <c r="Z591" s="127" t="n"/>
      <c r="AA591" s="127" t="n"/>
      <c r="AB591" s="127" t="n"/>
      <c r="AC591" s="76" t="n"/>
      <c r="AD591" s="76" t="n"/>
      <c r="AE591" s="76" t="n"/>
      <c r="AF591" s="76" t="n"/>
      <c r="AG591" s="76" t="n"/>
      <c r="AH591" s="82" t="n"/>
      <c r="AI591" s="82" t="n"/>
      <c r="AJ591" s="112" t="n"/>
      <c r="AK591" s="173" t="n"/>
      <c r="AL591" s="92" t="n"/>
      <c r="AM591" s="75" t="n"/>
      <c r="AN591" s="101" t="n"/>
      <c r="AO591" s="75" t="n"/>
      <c r="AP591" s="101" t="n"/>
      <c r="AQ591" s="101" t="n"/>
      <c r="AR591" s="227" t="n"/>
      <c r="AS591" s="119" t="n"/>
      <c r="AT591" s="124" t="n"/>
      <c r="AU591" s="94" t="n"/>
      <c r="AV591" s="82" t="n"/>
      <c r="AW591" s="102">
        <f>IF(OR(AND(TODAY()-AL605&lt;10,AV605="PQRS"),AND(TODAY()-AO605&lt;90,AV605="Persuasivo")),1,IF(AND(10&lt;=TODAY()-AL605,TODAY()-AL605&lt;15,AV605="PQRS"),2,IF(OR(AND(15&lt;=TODAY()-AL605,AV605="PQRS"),AND(90&lt;=TODAY()-AO605,AV605="Persuasivo")),3,"")))</f>
        <v/>
      </c>
      <c r="AX591" s="96" t="n"/>
      <c r="AY591" s="239">
        <f>IF(AU605=BA605,AY605,AY605&amp;" → "&amp;TEXT(AZ605,"dd/mm/aaaa")&amp;".- "&amp;AU605)</f>
        <v/>
      </c>
      <c r="AZ591" s="237">
        <f>IF(AU605=BA605,AZ605,NOW())</f>
        <v/>
      </c>
      <c r="BA591" s="242">
        <f>IF(AU605=BA605,BA605,AU605)</f>
        <v/>
      </c>
      <c r="BB591" s="245">
        <f>IF(AT605=BD605,BB605,BB605&amp;" → "&amp;TEXT(BC605,"dd/mm/aaaa")&amp;".- "&amp;AT605)</f>
        <v/>
      </c>
      <c r="BC591" s="247">
        <f>IF(AX605=BD605,BC605,NOW())</f>
        <v/>
      </c>
      <c r="BD591" s="246">
        <f>IF(AT605=BD605,BD605,AT605)</f>
        <v/>
      </c>
    </row>
    <row r="592">
      <c r="A592" s="82" t="n"/>
      <c r="B592" s="99" t="n"/>
      <c r="C592" s="124" t="n"/>
      <c r="D592" s="76" t="n"/>
      <c r="E592" s="76" t="n"/>
      <c r="F592" s="76" t="n"/>
      <c r="G592" s="76" t="n"/>
      <c r="H592" s="76" t="n"/>
      <c r="I592" s="76" t="n"/>
      <c r="J592" s="76" t="n"/>
      <c r="K592" s="76" t="n"/>
      <c r="L592" s="76" t="n"/>
      <c r="M592" s="76" t="n"/>
      <c r="N592" s="76">
        <f>CONCATENATE(D606," ",E606," ",F606," ",G606," ",H606," ",I606, " ",J606, " ",K606," ",L606," ",M606)</f>
        <v/>
      </c>
      <c r="O592" s="76" t="n"/>
      <c r="P592" s="76" t="n"/>
      <c r="Q592" s="76" t="n"/>
      <c r="R592" s="76" t="n"/>
      <c r="S592" s="126" t="n"/>
      <c r="T592" s="127" t="n"/>
      <c r="U592" s="127" t="n"/>
      <c r="V592" s="127" t="n"/>
      <c r="W592" s="127" t="n"/>
      <c r="X592" s="127" t="n"/>
      <c r="Y592" s="127" t="n"/>
      <c r="Z592" s="127" t="n"/>
      <c r="AA592" s="127" t="n"/>
      <c r="AB592" s="127" t="n"/>
      <c r="AC592" s="76" t="n"/>
      <c r="AD592" s="76" t="n"/>
      <c r="AE592" s="76" t="n"/>
      <c r="AF592" s="76" t="n"/>
      <c r="AG592" s="76" t="n"/>
      <c r="AH592" s="82" t="n"/>
      <c r="AI592" s="82" t="n"/>
      <c r="AJ592" s="112" t="n"/>
      <c r="AK592" s="173" t="n"/>
      <c r="AL592" s="92" t="n"/>
      <c r="AM592" s="75" t="n"/>
      <c r="AN592" s="101" t="n"/>
      <c r="AO592" s="100" t="n"/>
      <c r="AP592" s="101" t="n"/>
      <c r="AQ592" s="101" t="n"/>
      <c r="AR592" s="227" t="n"/>
      <c r="AS592" s="119" t="n"/>
      <c r="AT592" s="124" t="n"/>
      <c r="AU592" s="94" t="n"/>
      <c r="AV592" s="82" t="n"/>
      <c r="AW592" s="102">
        <f>IF(OR(AND(TODAY()-AL606&lt;10,AV606="PQRS"),AND(TODAY()-AO606&lt;90,AV606="Persuasivo")),1,IF(AND(10&lt;=TODAY()-AL606,TODAY()-AL606&lt;15,AV606="PQRS"),2,IF(OR(AND(15&lt;=TODAY()-AL606,AV606="PQRS"),AND(90&lt;=TODAY()-AO606,AV606="Persuasivo")),3,"")))</f>
        <v/>
      </c>
      <c r="AX592" s="96" t="n"/>
      <c r="AY592" s="239">
        <f>IF(AU606=BA606,AY606,AY606&amp;" → "&amp;TEXT(AZ606,"dd/mm/aaaa")&amp;".- "&amp;AU606)</f>
        <v/>
      </c>
      <c r="AZ592" s="237">
        <f>IF(AU606=BA606,AZ606,NOW())</f>
        <v/>
      </c>
      <c r="BA592" s="242">
        <f>IF(AU606=BA606,BA606,AU606)</f>
        <v/>
      </c>
      <c r="BB592" s="245">
        <f>IF(AT606=BD606,BB606,BB606&amp;" → "&amp;TEXT(BC606,"dd/mm/aaaa")&amp;".- "&amp;AT606)</f>
        <v/>
      </c>
      <c r="BC592" s="247">
        <f>IF(AX606=BD606,BC606,NOW())</f>
        <v/>
      </c>
      <c r="BD592" s="246">
        <f>IF(AT606=BD606,BD606,AT606)</f>
        <v/>
      </c>
    </row>
    <row r="593">
      <c r="A593" s="82" t="n"/>
      <c r="B593" s="99" t="n"/>
      <c r="C593" s="124" t="n"/>
      <c r="D593" s="76" t="n"/>
      <c r="E593" s="76" t="n"/>
      <c r="F593" s="76" t="n"/>
      <c r="G593" s="76" t="n"/>
      <c r="H593" s="76" t="n"/>
      <c r="I593" s="76" t="n"/>
      <c r="J593" s="76" t="n"/>
      <c r="K593" s="76" t="n"/>
      <c r="L593" s="76" t="n"/>
      <c r="M593" s="76" t="n"/>
      <c r="N593" s="76">
        <f>CONCATENATE(D607," ",E607," ",F607," ",G607," ",H607," ",I607, " ",J607, " ",K607," ",L607," ",M607)</f>
        <v/>
      </c>
      <c r="O593" s="76" t="n"/>
      <c r="P593" s="76" t="n"/>
      <c r="Q593" s="76" t="n"/>
      <c r="R593" s="76" t="n"/>
      <c r="S593" s="126" t="n"/>
      <c r="T593" s="127" t="n"/>
      <c r="U593" s="127" t="n"/>
      <c r="V593" s="127" t="n"/>
      <c r="W593" s="127" t="n"/>
      <c r="X593" s="127" t="n"/>
      <c r="Y593" s="127" t="n"/>
      <c r="Z593" s="127" t="n"/>
      <c r="AA593" s="127" t="n"/>
      <c r="AB593" s="127" t="n"/>
      <c r="AC593" s="76" t="n"/>
      <c r="AD593" s="76" t="n"/>
      <c r="AE593" s="76" t="n"/>
      <c r="AF593" s="76" t="n"/>
      <c r="AG593" s="76" t="n"/>
      <c r="AH593" s="82" t="n"/>
      <c r="AI593" s="82" t="n"/>
      <c r="AJ593" s="112" t="n"/>
      <c r="AK593" s="173" t="n"/>
      <c r="AL593" s="92" t="n"/>
      <c r="AM593" s="75" t="n"/>
      <c r="AN593" s="101" t="n"/>
      <c r="AO593" s="100" t="n"/>
      <c r="AP593" s="101" t="n"/>
      <c r="AQ593" s="101" t="n"/>
      <c r="AR593" s="227" t="n"/>
      <c r="AS593" s="119" t="n"/>
      <c r="AT593" s="124" t="n"/>
      <c r="AU593" s="94" t="n"/>
      <c r="AV593" s="82" t="n"/>
      <c r="AW593" s="102">
        <f>IF(OR(AND(TODAY()-AL607&lt;10,AV607="PQRS"),AND(TODAY()-AO607&lt;90,AV607="Persuasivo")),1,IF(AND(10&lt;=TODAY()-AL607,TODAY()-AL607&lt;15,AV607="PQRS"),2,IF(OR(AND(15&lt;=TODAY()-AL607,AV607="PQRS"),AND(90&lt;=TODAY()-AO607,AV607="Persuasivo")),3,"")))</f>
        <v/>
      </c>
      <c r="AX593" s="96" t="n"/>
      <c r="AY593" s="239">
        <f>IF(AU607=BA607,AY607,AY607&amp;" → "&amp;TEXT(AZ607,"dd/mm/aaaa")&amp;".- "&amp;AU607)</f>
        <v/>
      </c>
      <c r="AZ593" s="237">
        <f>IF(AU607=BA607,AZ607,NOW())</f>
        <v/>
      </c>
      <c r="BA593" s="242">
        <f>IF(AU607=BA607,BA607,AU607)</f>
        <v/>
      </c>
      <c r="BB593" s="245">
        <f>IF(AT607=BD607,BB607,BB607&amp;" → "&amp;TEXT(BC607,"dd/mm/aaaa")&amp;".- "&amp;AT607)</f>
        <v/>
      </c>
      <c r="BC593" s="247">
        <f>IF(AX607=BD607,BC607,NOW())</f>
        <v/>
      </c>
      <c r="BD593" s="246">
        <f>IF(AT607=BD607,BD607,AT607)</f>
        <v/>
      </c>
    </row>
    <row r="594">
      <c r="A594" s="82" t="n"/>
      <c r="B594" s="99" t="n"/>
      <c r="C594" s="105" t="n"/>
      <c r="D594" s="76" t="n"/>
      <c r="E594" s="76" t="n"/>
      <c r="F594" s="76" t="n"/>
      <c r="G594" s="76" t="n"/>
      <c r="H594" s="76" t="n"/>
      <c r="I594" s="76" t="n"/>
      <c r="J594" s="76" t="n"/>
      <c r="K594" s="76" t="n"/>
      <c r="L594" s="76" t="n"/>
      <c r="M594" s="76" t="n"/>
      <c r="N594" s="76">
        <f>CONCATENATE(D608," ",E608," ",F608," ",G608," ",H608," ",I608, " ",J608, " ",K608," ",L608," ",M608)</f>
        <v/>
      </c>
      <c r="O594" s="76" t="n"/>
      <c r="P594" s="76" t="n"/>
      <c r="Q594" s="76" t="n"/>
      <c r="R594" s="76" t="n"/>
      <c r="S594" s="126" t="n"/>
      <c r="T594" s="127" t="n"/>
      <c r="U594" s="127" t="n"/>
      <c r="V594" s="127" t="n"/>
      <c r="W594" s="127" t="n"/>
      <c r="X594" s="127" t="n"/>
      <c r="Y594" s="127" t="n"/>
      <c r="Z594" s="127" t="n"/>
      <c r="AA594" s="127" t="n"/>
      <c r="AB594" s="127" t="n"/>
      <c r="AC594" s="76" t="n"/>
      <c r="AD594" s="76" t="n"/>
      <c r="AE594" s="76" t="n"/>
      <c r="AF594" s="76" t="n"/>
      <c r="AG594" s="76" t="n"/>
      <c r="AH594" s="82" t="n"/>
      <c r="AI594" s="82" t="n"/>
      <c r="AJ594" s="112" t="n"/>
      <c r="AK594" s="173" t="n"/>
      <c r="AL594" s="92" t="n"/>
      <c r="AM594" s="92" t="n"/>
      <c r="AN594" s="101" t="n"/>
      <c r="AO594" s="100" t="n"/>
      <c r="AP594" s="101" t="n"/>
      <c r="AQ594" s="101" t="n"/>
      <c r="AR594" s="227" t="n"/>
      <c r="AS594" s="119" t="n"/>
      <c r="AT594" s="124" t="n"/>
      <c r="AU594" s="94" t="n"/>
      <c r="AV594" s="82" t="n"/>
      <c r="AW594" s="102">
        <f>IF(OR(AND(TODAY()-AL608&lt;10,AV608="PQRS"),AND(TODAY()-AO608&lt;90,AV608="Persuasivo")),1,IF(AND(10&lt;=TODAY()-AL608,TODAY()-AL608&lt;15,AV608="PQRS"),2,IF(OR(AND(15&lt;=TODAY()-AL608,AV608="PQRS"),AND(90&lt;=TODAY()-AO608,AV608="Persuasivo")),3,"")))</f>
        <v/>
      </c>
      <c r="AX594" s="96" t="n"/>
      <c r="AY594" s="239">
        <f>IF(AU608=BA608,AY608,AY608&amp;" → "&amp;TEXT(AZ608,"dd/mm/aaaa")&amp;".- "&amp;AU608)</f>
        <v/>
      </c>
      <c r="AZ594" s="237">
        <f>IF(AU608=BA608,AZ608,NOW())</f>
        <v/>
      </c>
      <c r="BA594" s="242">
        <f>IF(AU608=BA608,BA608,AU608)</f>
        <v/>
      </c>
      <c r="BB594" s="245">
        <f>IF(AT608=BD608,BB608,BB608&amp;" → "&amp;TEXT(BC608,"dd/mm/aaaa")&amp;".- "&amp;AT608)</f>
        <v/>
      </c>
      <c r="BC594" s="247">
        <f>IF(AX608=BD608,BC608,NOW())</f>
        <v/>
      </c>
      <c r="BD594" s="246">
        <f>IF(AT608=BD608,BD608,AT608)</f>
        <v/>
      </c>
    </row>
    <row r="595">
      <c r="A595" s="82" t="n"/>
      <c r="B595" s="99" t="n"/>
      <c r="C595" s="124" t="n"/>
      <c r="D595" s="76" t="n"/>
      <c r="E595" s="76" t="n"/>
      <c r="F595" s="76" t="n"/>
      <c r="G595" s="76" t="n"/>
      <c r="H595" s="76" t="n"/>
      <c r="I595" s="76" t="n"/>
      <c r="J595" s="76" t="n"/>
      <c r="K595" s="76" t="n"/>
      <c r="L595" s="76" t="n"/>
      <c r="M595" s="76" t="n"/>
      <c r="N595" s="76">
        <f>CONCATENATE(D609," ",E609," ",F609," ",G609," ",H609," ",I609, " ",J609, " ",K609," ",L609," ",M609)</f>
        <v/>
      </c>
      <c r="O595" s="76" t="n"/>
      <c r="P595" s="76" t="n"/>
      <c r="Q595" s="76" t="n"/>
      <c r="R595" s="76" t="n"/>
      <c r="S595" s="126" t="n"/>
      <c r="T595" s="127" t="n"/>
      <c r="U595" s="127" t="n"/>
      <c r="V595" s="127" t="n"/>
      <c r="W595" s="127" t="n"/>
      <c r="X595" s="127" t="n"/>
      <c r="Y595" s="127" t="n"/>
      <c r="Z595" s="127" t="n"/>
      <c r="AA595" s="127" t="n"/>
      <c r="AB595" s="127" t="n"/>
      <c r="AC595" s="76" t="n"/>
      <c r="AD595" s="76" t="n"/>
      <c r="AE595" s="76" t="n"/>
      <c r="AF595" s="76" t="n"/>
      <c r="AG595" s="76" t="n"/>
      <c r="AH595" s="82" t="n"/>
      <c r="AI595" s="82" t="n"/>
      <c r="AJ595" s="112" t="n"/>
      <c r="AK595" s="173" t="n"/>
      <c r="AL595" s="92" t="n"/>
      <c r="AM595" s="92" t="n"/>
      <c r="AN595" s="101" t="n"/>
      <c r="AO595" s="100" t="n"/>
      <c r="AP595" s="82" t="n"/>
      <c r="AQ595" s="94" t="n"/>
      <c r="AR595" s="227" t="n"/>
      <c r="AS595" s="119" t="n"/>
      <c r="AT595" s="124" t="n"/>
      <c r="AU595" s="94" t="n"/>
      <c r="AV595" s="82" t="n"/>
      <c r="AW595" s="102">
        <f>IF(OR(AND(TODAY()-AL609&lt;10,AV609="PQRS"),AND(TODAY()-AO609&lt;90,AV609="Persuasivo")),1,IF(AND(10&lt;=TODAY()-AL609,TODAY()-AL609&lt;15,AV609="PQRS"),2,IF(OR(AND(15&lt;=TODAY()-AL609,AV609="PQRS"),AND(90&lt;=TODAY()-AO609,AV609="Persuasivo")),3,"")))</f>
        <v/>
      </c>
      <c r="AX595" s="96" t="n"/>
      <c r="AY595" s="239">
        <f>IF(AU609=BA609,AY609,AY609&amp;" → "&amp;TEXT(AZ609,"dd/mm/aaaa")&amp;".- "&amp;AU609)</f>
        <v/>
      </c>
      <c r="AZ595" s="237">
        <f>IF(AU609=BA609,AZ609,NOW())</f>
        <v/>
      </c>
      <c r="BA595" s="242">
        <f>IF(AU609=BA609,BA609,AU609)</f>
        <v/>
      </c>
      <c r="BB595" s="245">
        <f>IF(AT609=BD609,BB609,BB609&amp;" → "&amp;TEXT(BC609,"dd/mm/aaaa")&amp;".- "&amp;AT609)</f>
        <v/>
      </c>
      <c r="BC595" s="247">
        <f>IF(AX609=BD609,BC609,NOW())</f>
        <v/>
      </c>
      <c r="BD595" s="246">
        <f>IF(AT609=BD609,BD609,AT609)</f>
        <v/>
      </c>
    </row>
    <row r="596">
      <c r="A596" s="82" t="n"/>
      <c r="B596" s="99" t="n"/>
      <c r="C596" s="124" t="n"/>
      <c r="D596" s="76" t="n"/>
      <c r="E596" s="76" t="n"/>
      <c r="F596" s="76" t="n"/>
      <c r="G596" s="76" t="n"/>
      <c r="H596" s="76" t="n"/>
      <c r="I596" s="76" t="n"/>
      <c r="J596" s="76" t="n"/>
      <c r="K596" s="76" t="n"/>
      <c r="L596" s="76" t="n"/>
      <c r="M596" s="76" t="n"/>
      <c r="N596" s="76">
        <f>CONCATENATE(D610," ",E610," ",F610," ",G610," ",H610," ",I610, " ",J610, " ",K610," ",L610," ",M610)</f>
        <v/>
      </c>
      <c r="O596" s="76" t="n"/>
      <c r="P596" s="76" t="n"/>
      <c r="Q596" s="76" t="n"/>
      <c r="R596" s="76" t="n"/>
      <c r="S596" s="126" t="n"/>
      <c r="T596" s="127" t="n"/>
      <c r="U596" s="127" t="n"/>
      <c r="V596" s="127" t="n"/>
      <c r="W596" s="127" t="n"/>
      <c r="X596" s="127" t="n"/>
      <c r="Y596" s="127" t="n"/>
      <c r="Z596" s="127" t="n"/>
      <c r="AA596" s="127" t="n"/>
      <c r="AB596" s="127" t="n"/>
      <c r="AC596" s="76" t="n"/>
      <c r="AD596" s="76" t="n"/>
      <c r="AE596" s="76" t="n"/>
      <c r="AF596" s="76" t="n"/>
      <c r="AG596" s="76" t="n"/>
      <c r="AH596" s="82" t="n"/>
      <c r="AI596" s="82" t="n"/>
      <c r="AJ596" s="112" t="n"/>
      <c r="AK596" s="173" t="n"/>
      <c r="AL596" s="92" t="n"/>
      <c r="AM596" s="75" t="n"/>
      <c r="AN596" s="101" t="n"/>
      <c r="AO596" s="100" t="n"/>
      <c r="AP596" s="82" t="n"/>
      <c r="AQ596" s="94" t="n"/>
      <c r="AR596" s="227" t="n"/>
      <c r="AS596" s="119" t="n"/>
      <c r="AT596" s="124" t="n"/>
      <c r="AU596" s="94" t="n"/>
      <c r="AV596" s="82" t="n"/>
      <c r="AW596" s="102">
        <f>IF(OR(AND(TODAY()-AL610&lt;10,AV610="PQRS"),AND(TODAY()-AO610&lt;90,AV610="Persuasivo")),1,IF(AND(10&lt;=TODAY()-AL610,TODAY()-AL610&lt;15,AV610="PQRS"),2,IF(OR(AND(15&lt;=TODAY()-AL610,AV610="PQRS"),AND(90&lt;=TODAY()-AO610,AV610="Persuasivo")),3,"")))</f>
        <v/>
      </c>
      <c r="AX596" s="96" t="n"/>
      <c r="AY596" s="239">
        <f>IF(AU610=BA610,AY610,AY610&amp;" → "&amp;TEXT(AZ610,"dd/mm/aaaa")&amp;".- "&amp;AU610)</f>
        <v/>
      </c>
      <c r="AZ596" s="237">
        <f>IF(AU610=BA610,AZ610,NOW())</f>
        <v/>
      </c>
      <c r="BA596" s="242">
        <f>IF(AU610=BA610,BA610,AU610)</f>
        <v/>
      </c>
      <c r="BB596" s="245">
        <f>IF(AT610=BD610,BB610,BB610&amp;" → "&amp;TEXT(BC610,"dd/mm/aaaa")&amp;".- "&amp;AT610)</f>
        <v/>
      </c>
      <c r="BC596" s="247">
        <f>IF(AX610=BD610,BC610,NOW())</f>
        <v/>
      </c>
      <c r="BD596" s="246">
        <f>IF(AT610=BD610,BD610,AT610)</f>
        <v/>
      </c>
    </row>
    <row r="597">
      <c r="A597" s="82" t="n"/>
      <c r="B597" s="99" t="n"/>
      <c r="C597" s="124" t="n"/>
      <c r="D597" s="82" t="n"/>
      <c r="E597" s="76" t="n"/>
      <c r="F597" s="76" t="n"/>
      <c r="G597" s="76" t="n"/>
      <c r="H597" s="76" t="n"/>
      <c r="I597" s="76" t="n"/>
      <c r="J597" s="76" t="n"/>
      <c r="K597" s="76" t="n"/>
      <c r="L597" s="76" t="n"/>
      <c r="M597" s="76" t="n"/>
      <c r="N597" s="76">
        <f>CONCATENATE(D611," ",E611," ",F611," ",G611," ",H611," ",I611, " ",J611, " ",K611," ",L611," ",M611)</f>
        <v/>
      </c>
      <c r="O597" s="76" t="n"/>
      <c r="P597" s="76" t="n"/>
      <c r="Q597" s="76" t="n"/>
      <c r="R597" s="76" t="n"/>
      <c r="S597" s="126" t="n"/>
      <c r="T597" s="127" t="n"/>
      <c r="U597" s="127" t="n"/>
      <c r="V597" s="127" t="n"/>
      <c r="W597" s="127" t="n"/>
      <c r="X597" s="127" t="n"/>
      <c r="Y597" s="127" t="n"/>
      <c r="Z597" s="127" t="n"/>
      <c r="AA597" s="127" t="n"/>
      <c r="AB597" s="127" t="n"/>
      <c r="AC597" s="76" t="n"/>
      <c r="AD597" s="76" t="n"/>
      <c r="AE597" s="76" t="n"/>
      <c r="AF597" s="76" t="n"/>
      <c r="AG597" s="76" t="n"/>
      <c r="AH597" s="76" t="n"/>
      <c r="AI597" s="82" t="n"/>
      <c r="AJ597" s="112" t="n"/>
      <c r="AK597" s="173" t="n"/>
      <c r="AL597" s="92" t="n"/>
      <c r="AM597" s="75" t="n"/>
      <c r="AN597" s="101" t="n"/>
      <c r="AO597" s="100" t="n"/>
      <c r="AP597" s="101" t="n"/>
      <c r="AQ597" s="101" t="n"/>
      <c r="AR597" s="213" t="n"/>
      <c r="AS597" s="119" t="n"/>
      <c r="AT597" s="124" t="n"/>
      <c r="AU597" s="94" t="n"/>
      <c r="AV597" s="82" t="n"/>
      <c r="AW597" s="102">
        <f>IF(OR(AND(TODAY()-AL611&lt;10,AV611="PQRS"),AND(TODAY()-AO611&lt;90,AV611="Persuasivo")),1,IF(AND(10&lt;=TODAY()-AL611,TODAY()-AL611&lt;15,AV611="PQRS"),2,IF(OR(AND(15&lt;=TODAY()-AL611,AV611="PQRS"),AND(90&lt;=TODAY()-AO611,AV611="Persuasivo")),3,"")))</f>
        <v/>
      </c>
      <c r="AX597" s="96" t="n"/>
      <c r="AY597" s="239">
        <f>IF(AU611=BA611,AY611,AY611&amp;" → "&amp;TEXT(AZ611,"dd/mm/aaaa")&amp;".- "&amp;AU611)</f>
        <v/>
      </c>
      <c r="AZ597" s="237">
        <f>IF(AU611=BA611,AZ611,NOW())</f>
        <v/>
      </c>
      <c r="BA597" s="242">
        <f>IF(AU611=BA611,BA611,AU611)</f>
        <v/>
      </c>
      <c r="BB597" s="245">
        <f>IF(AT611=BD611,BB611,BB611&amp;" → "&amp;TEXT(BC611,"dd/mm/aaaa")&amp;".- "&amp;AT611)</f>
        <v/>
      </c>
      <c r="BC597" s="247">
        <f>IF(AX611=BD611,BC611,NOW())</f>
        <v/>
      </c>
      <c r="BD597" s="246">
        <f>IF(AT611=BD611,BD611,AT611)</f>
        <v/>
      </c>
    </row>
    <row r="598">
      <c r="A598" s="82" t="n"/>
      <c r="B598" s="99" t="n"/>
      <c r="C598" s="124" t="n"/>
      <c r="D598" s="141" t="n"/>
      <c r="E598" s="141" t="n"/>
      <c r="F598" s="141" t="n"/>
      <c r="G598" s="141" t="n"/>
      <c r="H598" s="141" t="n"/>
      <c r="I598" s="141" t="n"/>
      <c r="J598" s="141" t="n"/>
      <c r="K598" s="141" t="n"/>
      <c r="L598" s="141" t="n"/>
      <c r="M598" s="141" t="n"/>
      <c r="N598" s="76">
        <f>CONCATENATE(D612," ",E612," ",F612," ",G612," ",H612," ",I612, " ",J612, " ",K612," ",L612," ",M612)</f>
        <v/>
      </c>
      <c r="O598" s="76" t="n"/>
      <c r="P598" s="76" t="n"/>
      <c r="Q598" s="76" t="n"/>
      <c r="R598" s="76" t="n"/>
      <c r="S598" s="126" t="n"/>
      <c r="T598" s="127" t="n"/>
      <c r="U598" s="127" t="n"/>
      <c r="V598" s="127" t="n"/>
      <c r="W598" s="127" t="n"/>
      <c r="X598" s="127" t="n"/>
      <c r="Y598" s="127" t="n"/>
      <c r="Z598" s="127" t="n"/>
      <c r="AA598" s="127" t="n"/>
      <c r="AB598" s="127" t="n"/>
      <c r="AC598" s="76" t="n"/>
      <c r="AD598" s="76" t="n"/>
      <c r="AE598" s="76" t="n"/>
      <c r="AF598" s="76" t="n"/>
      <c r="AG598" s="76" t="n"/>
      <c r="AH598" s="76" t="n"/>
      <c r="AI598" s="82" t="n"/>
      <c r="AJ598" s="112" t="n"/>
      <c r="AK598" s="173" t="n"/>
      <c r="AL598" s="92" t="n"/>
      <c r="AM598" s="75" t="n"/>
      <c r="AN598" s="101" t="n"/>
      <c r="AO598" s="100" t="n"/>
      <c r="AP598" s="101" t="n"/>
      <c r="AQ598" s="101" t="n"/>
      <c r="AR598" s="213" t="n"/>
      <c r="AS598" s="119" t="n"/>
      <c r="AT598" s="124" t="n"/>
      <c r="AU598" s="94" t="n"/>
      <c r="AV598" s="82" t="n"/>
      <c r="AW598" s="102">
        <f>IF(OR(AND(TODAY()-AL612&lt;10,AV612="PQRS"),AND(TODAY()-AO612&lt;90,AV612="Persuasivo")),1,IF(AND(10&lt;=TODAY()-AL612,TODAY()-AL612&lt;15,AV612="PQRS"),2,IF(OR(AND(15&lt;=TODAY()-AL612,AV612="PQRS"),AND(90&lt;=TODAY()-AO612,AV612="Persuasivo")),3,"")))</f>
        <v/>
      </c>
      <c r="AX598" s="96" t="n"/>
      <c r="AY598" s="239">
        <f>IF(AU612=BA612,AY612,AY612&amp;" → "&amp;TEXT(AZ612,"dd/mm/aaaa")&amp;".- "&amp;AU612)</f>
        <v/>
      </c>
      <c r="AZ598" s="237">
        <f>IF(AU612=BA612,AZ612,NOW())</f>
        <v/>
      </c>
      <c r="BA598" s="242">
        <f>IF(AU612=BA612,BA612,AU612)</f>
        <v/>
      </c>
      <c r="BB598" s="245">
        <f>IF(AT612=BD612,BB612,BB612&amp;" → "&amp;TEXT(BC612,"dd/mm/aaaa")&amp;".- "&amp;AT612)</f>
        <v/>
      </c>
      <c r="BC598" s="247">
        <f>IF(AX612=BD612,BC612,NOW())</f>
        <v/>
      </c>
      <c r="BD598" s="246">
        <f>IF(AT612=BD612,BD612,AT612)</f>
        <v/>
      </c>
    </row>
    <row r="599">
      <c r="A599" s="82" t="n"/>
      <c r="B599" s="104" t="n"/>
      <c r="C599" s="185" t="n"/>
      <c r="D599" s="257" t="n"/>
      <c r="E599" s="145" t="n"/>
      <c r="F599" s="145" t="n"/>
      <c r="G599" s="145" t="n"/>
      <c r="H599" s="145" t="n"/>
      <c r="I599" s="145" t="n"/>
      <c r="J599" s="145" t="n"/>
      <c r="K599" s="145" t="n"/>
      <c r="L599" s="145" t="n"/>
      <c r="M599" s="145" t="n"/>
      <c r="N599" s="76">
        <f>CONCATENATE(D613," ",E613," ",F613," ",G613," ",H613," ",I613, " ",J613, " ",K613," ",L613," ",M613)</f>
        <v/>
      </c>
      <c r="O599" s="141" t="n"/>
      <c r="P599" s="141" t="n"/>
      <c r="Q599" s="141" t="n"/>
      <c r="R599" s="141" t="n"/>
      <c r="S599" s="208" t="n"/>
      <c r="T599" s="139" t="n"/>
      <c r="U599" s="139" t="n"/>
      <c r="V599" s="139" t="n"/>
      <c r="W599" s="139" t="n"/>
      <c r="X599" s="139" t="n"/>
      <c r="Y599" s="139" t="n"/>
      <c r="Z599" s="139" t="n"/>
      <c r="AA599" s="139" t="n"/>
      <c r="AB599" s="139" t="n"/>
      <c r="AC599" s="76" t="n"/>
      <c r="AD599" s="141" t="n"/>
      <c r="AE599" s="141" t="n"/>
      <c r="AF599" s="141" t="n"/>
      <c r="AG599" s="141" t="n"/>
      <c r="AH599" s="95" t="n"/>
      <c r="AI599" s="95" t="n"/>
      <c r="AJ599" s="170" t="n"/>
      <c r="AK599" s="173" t="n"/>
      <c r="AL599" s="92" t="n"/>
      <c r="AM599" s="92" t="n"/>
      <c r="AN599" s="101" t="n"/>
      <c r="AO599" s="92" t="n"/>
      <c r="AP599" s="101" t="n"/>
      <c r="AQ599" s="101" t="n"/>
      <c r="AR599" s="213" t="n"/>
      <c r="AS599" s="119" t="n"/>
      <c r="AT599" s="124" t="n"/>
      <c r="AU599" s="94" t="n"/>
      <c r="AV599" s="82" t="n"/>
      <c r="AW599" s="102">
        <f>IF(OR(AND(TODAY()-AL613&lt;10,AV613="PQRS"),AND(TODAY()-AO613&lt;90,AV613="Persuasivo")),1,IF(AND(10&lt;=TODAY()-AL613,TODAY()-AL613&lt;15,AV613="PQRS"),2,IF(OR(AND(15&lt;=TODAY()-AL613,AV613="PQRS"),AND(90&lt;=TODAY()-AO613,AV613="Persuasivo")),3,"")))</f>
        <v/>
      </c>
      <c r="AX599" s="96" t="n"/>
      <c r="AY599" s="239">
        <f>IF(AU613=BA613,AY613,AY613&amp;" → "&amp;TEXT(AZ613,"dd/mm/aaaa")&amp;".- "&amp;AU613)</f>
        <v/>
      </c>
      <c r="AZ599" s="237">
        <f>IF(AU613=BA613,AZ613,NOW())</f>
        <v/>
      </c>
      <c r="BA599" s="242">
        <f>IF(AU613=BA613,BA613,AU613)</f>
        <v/>
      </c>
      <c r="BB599" s="245">
        <f>IF(AT613=BD613,BB613,BB613&amp;" → "&amp;TEXT(BC613,"dd/mm/aaaa")&amp;".- "&amp;AT613)</f>
        <v/>
      </c>
      <c r="BC599" s="247">
        <f>IF(AX613=BD613,BC613,NOW())</f>
        <v/>
      </c>
      <c r="BD599" s="246">
        <f>IF(AT613=BD613,BD613,AT613)</f>
        <v/>
      </c>
    </row>
    <row r="600">
      <c r="A600" s="82" t="n"/>
      <c r="B600" s="191" t="n"/>
      <c r="C600" s="183" t="n"/>
      <c r="D600" s="114" t="n"/>
      <c r="E600" s="131" t="n"/>
      <c r="F600" s="131" t="n"/>
      <c r="G600" s="131" t="n"/>
      <c r="H600" s="131" t="n"/>
      <c r="I600" s="131" t="n"/>
      <c r="J600" s="145" t="n"/>
      <c r="K600" s="131" t="n"/>
      <c r="L600" s="131" t="n"/>
      <c r="M600" s="131" t="n"/>
      <c r="N600" s="76">
        <f>CONCATENATE(D614," ",E614," ",F614," ",G614," ",H614," ",I614, " ",J614, " ",K614," ",L614," ",M614)</f>
        <v/>
      </c>
      <c r="O600" s="131" t="n"/>
      <c r="P600" s="131" t="n"/>
      <c r="Q600" s="131" t="n"/>
      <c r="R600" s="114" t="n"/>
      <c r="S600" s="114" t="n"/>
      <c r="T600" s="131" t="n"/>
      <c r="U600" s="131" t="n"/>
      <c r="V600" s="131" t="n"/>
      <c r="W600" s="131" t="n"/>
      <c r="X600" s="131" t="n"/>
      <c r="Y600" s="145" t="n"/>
      <c r="Z600" s="131" t="n"/>
      <c r="AA600" s="131" t="n"/>
      <c r="AB600" s="131" t="n"/>
      <c r="AC600" s="76" t="n"/>
      <c r="AD600" s="131" t="n"/>
      <c r="AE600" s="131" t="n"/>
      <c r="AF600" s="131" t="n"/>
      <c r="AG600" s="131" t="n"/>
      <c r="AH600" s="114" t="n"/>
      <c r="AI600" s="114" t="n"/>
      <c r="AJ600" s="171" t="n"/>
      <c r="AK600" s="173" t="n"/>
      <c r="AL600" s="92" t="n"/>
      <c r="AM600" s="92" t="n"/>
      <c r="AN600" s="101" t="n"/>
      <c r="AO600" s="100" t="n"/>
      <c r="AP600" s="101" t="n"/>
      <c r="AQ600" s="101" t="n"/>
      <c r="AR600" s="213" t="n"/>
      <c r="AS600" s="119" t="n"/>
      <c r="AT600" s="124" t="n"/>
      <c r="AU600" s="94" t="n"/>
      <c r="AV600" s="82" t="n"/>
      <c r="AW600" s="102">
        <f>IF(OR(AND(TODAY()-AL614&lt;10,AV614="PQRS"),AND(TODAY()-AO614&lt;90,AV614="Persuasivo")),1,IF(AND(10&lt;=TODAY()-AL614,TODAY()-AL614&lt;15,AV614="PQRS"),2,IF(OR(AND(15&lt;=TODAY()-AL614,AV614="PQRS"),AND(90&lt;=TODAY()-AO614,AV614="Persuasivo")),3,"")))</f>
        <v/>
      </c>
      <c r="AX600" s="96" t="n"/>
      <c r="AY600" s="239">
        <f>IF(AU614=BA614,AY614,AY614&amp;" → "&amp;TEXT(AZ614,"dd/mm/aaaa")&amp;".- "&amp;AU614)</f>
        <v/>
      </c>
      <c r="AZ600" s="237">
        <f>IF(AU614=BA614,AZ614,NOW())</f>
        <v/>
      </c>
      <c r="BA600" s="242">
        <f>IF(AU614=BA614,BA614,AU614)</f>
        <v/>
      </c>
      <c r="BB600" s="245">
        <f>IF(AT614=BD614,BB614,BB614&amp;" → "&amp;TEXT(BC614,"dd/mm/aaaa")&amp;".- "&amp;AT614)</f>
        <v/>
      </c>
      <c r="BC600" s="247">
        <f>IF(AX614=BD614,BC614,NOW())</f>
        <v/>
      </c>
      <c r="BD600" s="246">
        <f>IF(AT614=BD614,BD614,AT614)</f>
        <v/>
      </c>
    </row>
    <row r="601">
      <c r="A601" s="82" t="n"/>
      <c r="B601" s="99" t="n"/>
      <c r="C601" s="105" t="n"/>
      <c r="D601" s="99" t="n"/>
      <c r="E601" s="142" t="n"/>
      <c r="F601" s="142" t="n"/>
      <c r="G601" s="142" t="n"/>
      <c r="H601" s="142" t="n"/>
      <c r="I601" s="142" t="n"/>
      <c r="J601" s="145" t="n"/>
      <c r="K601" s="142" t="n"/>
      <c r="L601" s="142" t="n"/>
      <c r="M601" s="142" t="n"/>
      <c r="N601" s="76">
        <f>CONCATENATE(D615," ",E615," ",F615," ",G615," ",H615," ",I615, " ",J615, " ",K615," ",L615," ",M615)</f>
        <v/>
      </c>
      <c r="O601" s="142" t="n"/>
      <c r="P601" s="142" t="n"/>
      <c r="Q601" s="142" t="n"/>
      <c r="R601" s="142" t="n"/>
      <c r="S601" s="126" t="n"/>
      <c r="T601" s="127" t="n"/>
      <c r="U601" s="127" t="n"/>
      <c r="V601" s="127" t="n"/>
      <c r="W601" s="127" t="n"/>
      <c r="X601" s="151" t="n"/>
      <c r="Y601" s="140" t="n"/>
      <c r="Z601" s="127" t="n"/>
      <c r="AA601" s="127" t="n"/>
      <c r="AB601" s="127" t="n"/>
      <c r="AC601" s="76" t="n"/>
      <c r="AD601" s="142" t="n"/>
      <c r="AE601" s="142" t="n"/>
      <c r="AF601" s="142" t="n"/>
      <c r="AG601" s="142" t="n"/>
      <c r="AH601" s="99" t="n"/>
      <c r="AI601" s="99" t="n"/>
      <c r="AJ601" s="172" t="n"/>
      <c r="AK601" s="173" t="n"/>
      <c r="AL601" s="92" t="n"/>
      <c r="AM601" s="92" t="n"/>
      <c r="AN601" s="101" t="n"/>
      <c r="AO601" s="100" t="n"/>
      <c r="AP601" s="101" t="n"/>
      <c r="AQ601" s="101" t="n"/>
      <c r="AR601" s="213" t="n"/>
      <c r="AS601" s="119" t="n"/>
      <c r="AT601" s="124" t="n"/>
      <c r="AU601" s="94" t="n"/>
      <c r="AV601" s="82" t="n"/>
      <c r="AW601" s="102">
        <f>IF(OR(AND(TODAY()-AL615&lt;10,AV615="PQRS"),AND(TODAY()-AO615&lt;90,AV615="Persuasivo")),1,IF(AND(10&lt;=TODAY()-AL615,TODAY()-AL615&lt;15,AV615="PQRS"),2,IF(OR(AND(15&lt;=TODAY()-AL615,AV615="PQRS"),AND(90&lt;=TODAY()-AO615,AV615="Persuasivo")),3,"")))</f>
        <v/>
      </c>
      <c r="AX601" s="96" t="n"/>
      <c r="AY601" s="239">
        <f>IF(AU615=BA615,AY615,AY615&amp;" → "&amp;TEXT(AZ615,"dd/mm/aaaa")&amp;".- "&amp;AU615)</f>
        <v/>
      </c>
      <c r="AZ601" s="237">
        <f>IF(AU615=BA615,AZ615,NOW())</f>
        <v/>
      </c>
      <c r="BA601" s="242">
        <f>IF(AU615=BA615,BA615,AU615)</f>
        <v/>
      </c>
      <c r="BB601" s="245">
        <f>IF(AT615=BD615,BB615,BB615&amp;" → "&amp;TEXT(BC615,"dd/mm/aaaa")&amp;".- "&amp;AT615)</f>
        <v/>
      </c>
      <c r="BC601" s="247">
        <f>IF(AX615=BD615,BC615,NOW())</f>
        <v/>
      </c>
      <c r="BD601" s="246">
        <f>IF(AT615=BD615,BD615,AT615)</f>
        <v/>
      </c>
    </row>
    <row r="602">
      <c r="A602" s="82" t="n"/>
      <c r="B602" s="99" t="n"/>
      <c r="C602" s="124" t="n"/>
      <c r="D602" s="82" t="n"/>
      <c r="E602" s="76" t="n"/>
      <c r="F602" s="76" t="n"/>
      <c r="G602" s="76" t="n"/>
      <c r="H602" s="76" t="n"/>
      <c r="I602" s="76" t="n"/>
      <c r="J602" s="145" t="n"/>
      <c r="K602" s="76" t="n"/>
      <c r="L602" s="76" t="n"/>
      <c r="M602" s="76" t="n"/>
      <c r="N602" s="76">
        <f>CONCATENATE(D616," ",E616," ",F616," ",G616," ",H616," ",I616, " ",J616, " ",K616," ",L616," ",M616)</f>
        <v/>
      </c>
      <c r="O602" s="76" t="n"/>
      <c r="P602" s="76" t="n"/>
      <c r="Q602" s="76" t="n"/>
      <c r="R602" s="76" t="n"/>
      <c r="S602" s="126" t="n"/>
      <c r="T602" s="127" t="n"/>
      <c r="U602" s="127" t="n"/>
      <c r="V602" s="127" t="n"/>
      <c r="W602" s="127" t="n"/>
      <c r="X602" s="127" t="n"/>
      <c r="Y602" s="127" t="n"/>
      <c r="Z602" s="127" t="n"/>
      <c r="AA602" s="127" t="n"/>
      <c r="AB602" s="127" t="n"/>
      <c r="AC602" s="76" t="n"/>
      <c r="AD602" s="76" t="n"/>
      <c r="AE602" s="76" t="n"/>
      <c r="AF602" s="76" t="n"/>
      <c r="AG602" s="76" t="n"/>
      <c r="AH602" s="82" t="n"/>
      <c r="AI602" s="82" t="n"/>
      <c r="AJ602" s="112" t="n"/>
      <c r="AK602" s="173" t="n"/>
      <c r="AL602" s="92" t="n"/>
      <c r="AM602" s="92" t="n"/>
      <c r="AN602" s="101" t="n"/>
      <c r="AO602" s="100" t="n"/>
      <c r="AP602" s="101" t="n"/>
      <c r="AQ602" s="101" t="n"/>
      <c r="AR602" s="213" t="n"/>
      <c r="AS602" s="119" t="n"/>
      <c r="AT602" s="124" t="n"/>
      <c r="AU602" s="94" t="n"/>
      <c r="AV602" s="82" t="n"/>
      <c r="AW602" s="102">
        <f>IF(OR(AND(TODAY()-AL616&lt;10,AV616="PQRS"),AND(TODAY()-AO616&lt;90,AV616="Persuasivo")),1,IF(AND(10&lt;=TODAY()-AL616,TODAY()-AL616&lt;15,AV616="PQRS"),2,IF(OR(AND(15&lt;=TODAY()-AL616,AV616="PQRS"),AND(90&lt;=TODAY()-AO616,AV616="Persuasivo")),3,"")))</f>
        <v/>
      </c>
      <c r="AX602" s="96" t="n"/>
      <c r="AY602" s="239">
        <f>IF(AU616=BA616,AY616,AY616&amp;" → "&amp;TEXT(AZ616,"dd/mm/aaaa")&amp;".- "&amp;AU616)</f>
        <v/>
      </c>
      <c r="AZ602" s="237">
        <f>IF(AU616=BA616,AZ616,NOW())</f>
        <v/>
      </c>
      <c r="BA602" s="242">
        <f>IF(AU616=BA616,BA616,AU616)</f>
        <v/>
      </c>
      <c r="BB602" s="245">
        <f>IF(AT616=BD616,BB616,BB616&amp;" → "&amp;TEXT(BC616,"dd/mm/aaaa")&amp;".- "&amp;AT616)</f>
        <v/>
      </c>
      <c r="BC602" s="247">
        <f>IF(AX616=BD616,BC616,NOW())</f>
        <v/>
      </c>
      <c r="BD602" s="246">
        <f>IF(AT616=BD616,BD616,AT616)</f>
        <v/>
      </c>
    </row>
    <row r="603">
      <c r="A603" s="82" t="n"/>
      <c r="B603" s="99" t="n"/>
      <c r="C603" s="124" t="n"/>
      <c r="D603" s="82" t="n"/>
      <c r="E603" s="76" t="n"/>
      <c r="F603" s="76" t="n"/>
      <c r="G603" s="76" t="n"/>
      <c r="H603" s="76" t="n"/>
      <c r="I603" s="76" t="n"/>
      <c r="J603" s="145" t="n"/>
      <c r="K603" s="76" t="n"/>
      <c r="L603" s="76" t="n"/>
      <c r="M603" s="76" t="n"/>
      <c r="N603" s="76">
        <f>CONCATENATE(D617," ",E617," ",F617," ",G617," ",H617," ",I617, " ",J617, " ",K617," ",L617," ",M617)</f>
        <v/>
      </c>
      <c r="O603" s="76" t="n"/>
      <c r="P603" s="76" t="n"/>
      <c r="Q603" s="76" t="n"/>
      <c r="R603" s="76" t="n"/>
      <c r="S603" s="126" t="n"/>
      <c r="T603" s="127" t="n"/>
      <c r="U603" s="127" t="n"/>
      <c r="V603" s="127" t="n"/>
      <c r="W603" s="127" t="n"/>
      <c r="X603" s="127" t="n"/>
      <c r="Y603" s="127" t="n"/>
      <c r="Z603" s="127" t="n"/>
      <c r="AA603" s="127" t="n"/>
      <c r="AB603" s="127" t="n"/>
      <c r="AC603" s="76" t="n"/>
      <c r="AD603" s="76" t="n"/>
      <c r="AE603" s="76" t="n"/>
      <c r="AF603" s="76" t="n"/>
      <c r="AG603" s="76" t="n"/>
      <c r="AH603" s="82" t="n"/>
      <c r="AI603" s="82" t="n"/>
      <c r="AJ603" s="112" t="n"/>
      <c r="AK603" s="173" t="n"/>
      <c r="AL603" s="92" t="n"/>
      <c r="AM603" s="92" t="n"/>
      <c r="AN603" s="101" t="n"/>
      <c r="AO603" s="100" t="n"/>
      <c r="AP603" s="101" t="n"/>
      <c r="AQ603" s="101" t="n"/>
      <c r="AR603" s="213" t="n"/>
      <c r="AS603" s="119" t="n"/>
      <c r="AT603" s="124" t="n"/>
      <c r="AU603" s="94" t="n"/>
      <c r="AV603" s="82" t="n"/>
      <c r="AW603" s="102">
        <f>IF(OR(AND(TODAY()-AL617&lt;10,AV617="PQRS"),AND(TODAY()-AO617&lt;90,AV617="Persuasivo")),1,IF(AND(10&lt;=TODAY()-AL617,TODAY()-AL617&lt;15,AV617="PQRS"),2,IF(OR(AND(15&lt;=TODAY()-AL617,AV617="PQRS"),AND(90&lt;=TODAY()-AO617,AV617="Persuasivo")),3,"")))</f>
        <v/>
      </c>
      <c r="AX603" s="96" t="n"/>
      <c r="AY603" s="239">
        <f>IF(AU617=BA617,AY617,AY617&amp;" → "&amp;TEXT(AZ617,"dd/mm/aaaa")&amp;".- "&amp;AU617)</f>
        <v/>
      </c>
      <c r="AZ603" s="237">
        <f>IF(AU617=BA617,AZ617,NOW())</f>
        <v/>
      </c>
      <c r="BA603" s="242">
        <f>IF(AU617=BA617,BA617,AU617)</f>
        <v/>
      </c>
      <c r="BB603" s="245">
        <f>IF(AT617=BD617,BB617,BB617&amp;" → "&amp;TEXT(BC617,"dd/mm/aaaa")&amp;".- "&amp;AT617)</f>
        <v/>
      </c>
      <c r="BC603" s="247">
        <f>IF(AX617=BD617,BC617,NOW())</f>
        <v/>
      </c>
      <c r="BD603" s="246">
        <f>IF(AT617=BD617,BD617,AT617)</f>
        <v/>
      </c>
    </row>
    <row r="604">
      <c r="A604" s="82" t="n"/>
      <c r="B604" s="99" t="n"/>
      <c r="C604" s="124" t="n"/>
      <c r="D604" s="82" t="n"/>
      <c r="E604" s="76" t="n"/>
      <c r="F604" s="76" t="n"/>
      <c r="G604" s="76" t="n"/>
      <c r="H604" s="76" t="n"/>
      <c r="I604" s="76" t="n"/>
      <c r="J604" s="145" t="n"/>
      <c r="K604" s="76" t="n"/>
      <c r="L604" s="76" t="n"/>
      <c r="M604" s="76" t="n"/>
      <c r="N604" s="76">
        <f>CONCATENATE(D618," ",E618," ",F618," ",G618," ",H618," ",I618, " ",J618, " ",K618," ",L618," ",M618)</f>
        <v/>
      </c>
      <c r="O604" s="76" t="n"/>
      <c r="P604" s="76" t="n"/>
      <c r="Q604" s="76" t="n"/>
      <c r="R604" s="76" t="n"/>
      <c r="S604" s="126" t="n"/>
      <c r="T604" s="127" t="n"/>
      <c r="U604" s="127" t="n"/>
      <c r="V604" s="127" t="n"/>
      <c r="W604" s="127" t="n"/>
      <c r="X604" s="127" t="n"/>
      <c r="Y604" s="127" t="n"/>
      <c r="Z604" s="127" t="n"/>
      <c r="AA604" s="127" t="n"/>
      <c r="AB604" s="127" t="n"/>
      <c r="AC604" s="76" t="n"/>
      <c r="AD604" s="76" t="n"/>
      <c r="AE604" s="76" t="n"/>
      <c r="AF604" s="76" t="n"/>
      <c r="AG604" s="76" t="n"/>
      <c r="AH604" s="82" t="n"/>
      <c r="AI604" s="82" t="n"/>
      <c r="AJ604" s="112" t="n"/>
      <c r="AK604" s="173" t="n"/>
      <c r="AL604" s="92" t="n"/>
      <c r="AM604" s="92" t="n"/>
      <c r="AN604" s="101" t="n"/>
      <c r="AO604" s="100" t="n"/>
      <c r="AP604" s="101" t="n"/>
      <c r="AQ604" s="101" t="n"/>
      <c r="AR604" s="213" t="n"/>
      <c r="AS604" s="119" t="n"/>
      <c r="AT604" s="124" t="n"/>
      <c r="AU604" s="94" t="n"/>
      <c r="AV604" s="82" t="n"/>
      <c r="AW604" s="102">
        <f>IF(OR(AND(TODAY()-AL618&lt;10,AV618="PQRS"),AND(TODAY()-AO618&lt;90,AV618="Persuasivo")),1,IF(AND(10&lt;=TODAY()-AL618,TODAY()-AL618&lt;15,AV618="PQRS"),2,IF(OR(AND(15&lt;=TODAY()-AL618,AV618="PQRS"),AND(90&lt;=TODAY()-AO618,AV618="Persuasivo")),3,"")))</f>
        <v/>
      </c>
      <c r="AX604" s="96" t="n"/>
      <c r="AY604" s="239">
        <f>IF(AU618=BA618,AY618,AY618&amp;" → "&amp;TEXT(AZ618,"dd/mm/aaaa")&amp;".- "&amp;AU618)</f>
        <v/>
      </c>
      <c r="AZ604" s="237">
        <f>IF(AU618=BA618,AZ618,NOW())</f>
        <v/>
      </c>
      <c r="BA604" s="242">
        <f>IF(AU618=BA618,BA618,AU618)</f>
        <v/>
      </c>
      <c r="BB604" s="245">
        <f>IF(AT618=BD618,BB618,BB618&amp;" → "&amp;TEXT(BC618,"dd/mm/aaaa")&amp;".- "&amp;AT618)</f>
        <v/>
      </c>
      <c r="BC604" s="247">
        <f>IF(AX618=BD618,BC618,NOW())</f>
        <v/>
      </c>
      <c r="BD604" s="246">
        <f>IF(AT618=BD618,BD618,AT618)</f>
        <v/>
      </c>
    </row>
    <row r="605">
      <c r="A605" s="82" t="n"/>
      <c r="B605" s="99" t="n"/>
      <c r="C605" s="124" t="n"/>
      <c r="D605" s="82" t="n"/>
      <c r="E605" s="76" t="n"/>
      <c r="F605" s="76" t="n"/>
      <c r="G605" s="76" t="n"/>
      <c r="H605" s="76" t="n"/>
      <c r="I605" s="76" t="n"/>
      <c r="J605" s="145" t="n"/>
      <c r="K605" s="76" t="n"/>
      <c r="L605" s="76" t="n"/>
      <c r="M605" s="76" t="n"/>
      <c r="N605" s="76">
        <f>CONCATENATE(D619," ",E619," ",F619," ",G619," ",H619," ",I619, " ",J619, " ",K619," ",L619," ",M619)</f>
        <v/>
      </c>
      <c r="O605" s="76" t="n"/>
      <c r="P605" s="76" t="n"/>
      <c r="Q605" s="76" t="n"/>
      <c r="R605" s="76" t="n"/>
      <c r="S605" s="126" t="n"/>
      <c r="T605" s="127" t="n"/>
      <c r="U605" s="127" t="n"/>
      <c r="V605" s="127" t="n"/>
      <c r="W605" s="127" t="n"/>
      <c r="X605" s="127" t="n"/>
      <c r="Y605" s="127" t="n"/>
      <c r="Z605" s="127" t="n"/>
      <c r="AA605" s="127" t="n"/>
      <c r="AB605" s="127" t="n"/>
      <c r="AC605" s="76" t="n"/>
      <c r="AD605" s="76" t="n"/>
      <c r="AE605" s="76" t="n"/>
      <c r="AF605" s="76" t="n"/>
      <c r="AG605" s="76" t="n"/>
      <c r="AH605" s="82" t="n"/>
      <c r="AI605" s="82" t="n"/>
      <c r="AJ605" s="112" t="n"/>
      <c r="AK605" s="173" t="n"/>
      <c r="AL605" s="92" t="n"/>
      <c r="AM605" s="92" t="n"/>
      <c r="AN605" s="101" t="n"/>
      <c r="AO605" s="100" t="n"/>
      <c r="AP605" s="101" t="n"/>
      <c r="AQ605" s="101" t="n"/>
      <c r="AR605" s="213" t="n"/>
      <c r="AS605" s="119" t="n"/>
      <c r="AT605" s="124" t="n"/>
      <c r="AU605" s="94" t="n"/>
      <c r="AV605" s="82" t="n"/>
      <c r="AW605" s="102">
        <f>IF(OR(AND(TODAY()-AL619&lt;10,AV619="PQRS"),AND(TODAY()-AO619&lt;90,AV619="Persuasivo")),1,IF(AND(10&lt;=TODAY()-AL619,TODAY()-AL619&lt;15,AV619="PQRS"),2,IF(OR(AND(15&lt;=TODAY()-AL619,AV619="PQRS"),AND(90&lt;=TODAY()-AO619,AV619="Persuasivo")),3,"")))</f>
        <v/>
      </c>
      <c r="AX605" s="96" t="n"/>
      <c r="AY605" s="239">
        <f>IF(AU619=BA619,AY619,AY619&amp;" → "&amp;TEXT(AZ619,"dd/mm/aaaa")&amp;".- "&amp;AU619)</f>
        <v/>
      </c>
      <c r="AZ605" s="237">
        <f>IF(AU619=BA619,AZ619,NOW())</f>
        <v/>
      </c>
      <c r="BA605" s="242">
        <f>IF(AU619=BA619,BA619,AU619)</f>
        <v/>
      </c>
      <c r="BB605" s="245">
        <f>IF(AT619=BD619,BB619,BB619&amp;" → "&amp;TEXT(BC619,"dd/mm/aaaa")&amp;".- "&amp;AT619)</f>
        <v/>
      </c>
      <c r="BC605" s="247">
        <f>IF(AX619=BD619,BC619,NOW())</f>
        <v/>
      </c>
      <c r="BD605" s="246">
        <f>IF(AT619=BD619,BD619,AT619)</f>
        <v/>
      </c>
    </row>
    <row r="606">
      <c r="A606" s="82" t="n"/>
      <c r="B606" s="99" t="n"/>
      <c r="C606" s="124" t="n"/>
      <c r="D606" s="82" t="n"/>
      <c r="E606" s="76" t="n"/>
      <c r="F606" s="76" t="n"/>
      <c r="G606" s="76" t="n"/>
      <c r="H606" s="76" t="n"/>
      <c r="I606" s="76" t="n"/>
      <c r="J606" s="145" t="n"/>
      <c r="K606" s="76" t="n"/>
      <c r="L606" s="76" t="n"/>
      <c r="M606" s="76" t="n"/>
      <c r="N606" s="76">
        <f>CONCATENATE(D620," ",E620," ",F620," ",G620," ",H620," ",I620, " ",J620, " ",K620," ",L620," ",M620)</f>
        <v/>
      </c>
      <c r="O606" s="76" t="n"/>
      <c r="P606" s="76" t="n"/>
      <c r="Q606" s="76" t="n"/>
      <c r="R606" s="76" t="n"/>
      <c r="S606" s="126" t="n"/>
      <c r="T606" s="127" t="n"/>
      <c r="U606" s="127" t="n"/>
      <c r="V606" s="127" t="n"/>
      <c r="W606" s="127" t="n"/>
      <c r="X606" s="127" t="n"/>
      <c r="Y606" s="127" t="n"/>
      <c r="Z606" s="127" t="n"/>
      <c r="AA606" s="127" t="n"/>
      <c r="AB606" s="127" t="n"/>
      <c r="AC606" s="76" t="n"/>
      <c r="AD606" s="76" t="n"/>
      <c r="AE606" s="76" t="n"/>
      <c r="AF606" s="76" t="n"/>
      <c r="AG606" s="76" t="n"/>
      <c r="AH606" s="82" t="n"/>
      <c r="AI606" s="82" t="n"/>
      <c r="AJ606" s="112" t="n"/>
      <c r="AK606" s="173" t="n"/>
      <c r="AL606" s="92" t="n"/>
      <c r="AM606" s="92" t="n"/>
      <c r="AN606" s="101" t="n"/>
      <c r="AO606" s="100" t="n"/>
      <c r="AP606" s="101" t="n"/>
      <c r="AQ606" s="101" t="n"/>
      <c r="AR606" s="213" t="n"/>
      <c r="AS606" s="119" t="n"/>
      <c r="AT606" s="124" t="n"/>
      <c r="AU606" s="94" t="n"/>
      <c r="AV606" s="82" t="n"/>
      <c r="AW606" s="102">
        <f>IF(OR(AND(TODAY()-AL620&lt;10,AV620="PQRS"),AND(TODAY()-AO620&lt;90,AV620="Persuasivo")),1,IF(AND(10&lt;=TODAY()-AL620,TODAY()-AL620&lt;15,AV620="PQRS"),2,IF(OR(AND(15&lt;=TODAY()-AL620,AV620="PQRS"),AND(90&lt;=TODAY()-AO620,AV620="Persuasivo")),3,"")))</f>
        <v/>
      </c>
      <c r="AX606" s="96" t="n"/>
      <c r="AY606" s="239">
        <f>IF(AU620=BA620,AY620,AY620&amp;" → "&amp;TEXT(AZ620,"dd/mm/aaaa")&amp;".- "&amp;AU620)</f>
        <v/>
      </c>
      <c r="AZ606" s="237">
        <f>IF(AU620=BA620,AZ620,NOW())</f>
        <v/>
      </c>
      <c r="BA606" s="242">
        <f>IF(AU620=BA620,BA620,AU620)</f>
        <v/>
      </c>
      <c r="BB606" s="245">
        <f>IF(AT620=BD620,BB620,BB620&amp;" → "&amp;TEXT(BC620,"dd/mm/aaaa")&amp;".- "&amp;AT620)</f>
        <v/>
      </c>
      <c r="BC606" s="247">
        <f>IF(AX620=BD620,BC620,NOW())</f>
        <v/>
      </c>
      <c r="BD606" s="246">
        <f>IF(AT620=BD620,BD620,AT620)</f>
        <v/>
      </c>
    </row>
    <row r="607">
      <c r="A607" s="82" t="n"/>
      <c r="B607" s="99" t="n"/>
      <c r="C607" s="124" t="n"/>
      <c r="D607" s="82" t="n"/>
      <c r="E607" s="76" t="n"/>
      <c r="F607" s="76" t="n"/>
      <c r="G607" s="76" t="n"/>
      <c r="H607" s="76" t="n"/>
      <c r="I607" s="76" t="n"/>
      <c r="J607" s="145" t="n"/>
      <c r="K607" s="76" t="n"/>
      <c r="L607" s="76" t="n"/>
      <c r="M607" s="76" t="n"/>
      <c r="N607" s="76">
        <f>CONCATENATE(D621," ",E621," ",F621," ",G621," ",H621," ",I621, " ",J621, " ",K621," ",L621," ",M621)</f>
        <v/>
      </c>
      <c r="O607" s="76" t="n"/>
      <c r="P607" s="76" t="n"/>
      <c r="Q607" s="76" t="n"/>
      <c r="R607" s="76" t="n"/>
      <c r="S607" s="126" t="n"/>
      <c r="T607" s="127" t="n"/>
      <c r="U607" s="127" t="n"/>
      <c r="V607" s="127" t="n"/>
      <c r="W607" s="127" t="n"/>
      <c r="X607" s="127" t="n"/>
      <c r="Y607" s="127" t="n"/>
      <c r="Z607" s="127" t="n"/>
      <c r="AA607" s="127" t="n"/>
      <c r="AB607" s="127" t="n"/>
      <c r="AC607" s="76" t="n"/>
      <c r="AD607" s="76" t="n"/>
      <c r="AE607" s="76" t="n"/>
      <c r="AF607" s="76" t="n"/>
      <c r="AG607" s="76" t="n"/>
      <c r="AH607" s="82" t="n"/>
      <c r="AI607" s="82" t="n"/>
      <c r="AJ607" s="112" t="n"/>
      <c r="AK607" s="173" t="n"/>
      <c r="AL607" s="92" t="n"/>
      <c r="AM607" s="92" t="n"/>
      <c r="AN607" s="101" t="n"/>
      <c r="AO607" s="100" t="n"/>
      <c r="AP607" s="101" t="n"/>
      <c r="AQ607" s="101" t="n"/>
      <c r="AR607" s="213" t="n"/>
      <c r="AS607" s="119" t="n"/>
      <c r="AT607" s="124" t="n"/>
      <c r="AU607" s="94" t="n"/>
      <c r="AV607" s="82" t="n"/>
      <c r="AW607" s="102">
        <f>IF(OR(AND(TODAY()-AL621&lt;10,AV621="PQRS"),AND(TODAY()-AO621&lt;90,AV621="Persuasivo")),1,IF(AND(10&lt;=TODAY()-AL621,TODAY()-AL621&lt;15,AV621="PQRS"),2,IF(OR(AND(15&lt;=TODAY()-AL621,AV621="PQRS"),AND(90&lt;=TODAY()-AO621,AV621="Persuasivo")),3,"")))</f>
        <v/>
      </c>
      <c r="AX607" s="96" t="n"/>
      <c r="AY607" s="239">
        <f>IF(AU621=BA621,AY621,AY621&amp;" → "&amp;TEXT(AZ621,"dd/mm/aaaa")&amp;".- "&amp;AU621)</f>
        <v/>
      </c>
      <c r="AZ607" s="237">
        <f>IF(AU621=BA621,AZ621,NOW())</f>
        <v/>
      </c>
      <c r="BA607" s="242">
        <f>IF(AU621=BA621,BA621,AU621)</f>
        <v/>
      </c>
      <c r="BB607" s="245">
        <f>IF(AT621=BD621,BB621,BB621&amp;" → "&amp;TEXT(BC621,"dd/mm/aaaa")&amp;".- "&amp;AT621)</f>
        <v/>
      </c>
      <c r="BC607" s="247">
        <f>IF(AX621=BD621,BC621,NOW())</f>
        <v/>
      </c>
      <c r="BD607" s="246">
        <f>IF(AT621=BD621,BD621,AT621)</f>
        <v/>
      </c>
    </row>
    <row r="608">
      <c r="A608" s="82" t="n"/>
      <c r="B608" s="99" t="n"/>
      <c r="C608" s="124" t="n"/>
      <c r="D608" s="76" t="n"/>
      <c r="E608" s="76" t="n"/>
      <c r="F608" s="76" t="n"/>
      <c r="G608" s="76" t="n"/>
      <c r="H608" s="76" t="n"/>
      <c r="I608" s="76" t="n"/>
      <c r="J608" s="145" t="n"/>
      <c r="K608" s="76" t="n"/>
      <c r="L608" s="76" t="n"/>
      <c r="M608" s="76" t="n"/>
      <c r="N608" s="76">
        <f>CONCATENATE(D622," ",E622," ",F622," ",G622," ",H622," ",I622, " ",J622, " ",K622," ",L622," ",M622)</f>
        <v/>
      </c>
      <c r="O608" s="76" t="n"/>
      <c r="P608" s="76" t="n"/>
      <c r="Q608" s="76" t="n"/>
      <c r="R608" s="76" t="n"/>
      <c r="S608" s="126" t="n"/>
      <c r="T608" s="127" t="n"/>
      <c r="U608" s="127" t="n"/>
      <c r="V608" s="127" t="n"/>
      <c r="W608" s="127" t="n"/>
      <c r="X608" s="127" t="n"/>
      <c r="Y608" s="127" t="n"/>
      <c r="Z608" s="127" t="n"/>
      <c r="AA608" s="127" t="n"/>
      <c r="AB608" s="127" t="n"/>
      <c r="AC608" s="76" t="n"/>
      <c r="AD608" s="76" t="n"/>
      <c r="AE608" s="70" t="n"/>
      <c r="AF608" s="70" t="n"/>
      <c r="AG608" s="76" t="n"/>
      <c r="AH608" s="82" t="n"/>
      <c r="AI608" s="82" t="n"/>
      <c r="AJ608" s="112" t="n"/>
      <c r="AK608" s="173" t="n"/>
      <c r="AL608" s="92" t="n"/>
      <c r="AM608" s="92" t="n"/>
      <c r="AN608" s="101" t="n"/>
      <c r="AO608" s="100" t="n"/>
      <c r="AP608" s="101" t="n"/>
      <c r="AQ608" s="101" t="n"/>
      <c r="AR608" s="213" t="n"/>
      <c r="AS608" s="119" t="n"/>
      <c r="AT608" s="124" t="n"/>
      <c r="AU608" s="94" t="n"/>
      <c r="AV608" s="82" t="n"/>
      <c r="AW608" s="102">
        <f>IF(OR(AND(TODAY()-AL622&lt;10,AV622="PQRS"),AND(TODAY()-AO622&lt;90,AV622="Persuasivo")),1,IF(AND(10&lt;=TODAY()-AL622,TODAY()-AL622&lt;15,AV622="PQRS"),2,IF(OR(AND(15&lt;=TODAY()-AL622,AV622="PQRS"),AND(90&lt;=TODAY()-AO622,AV622="Persuasivo")),3,"")))</f>
        <v/>
      </c>
      <c r="AX608" s="96" t="n"/>
      <c r="AY608" s="239">
        <f>IF(AU622=BA622,AY622,AY622&amp;" → "&amp;TEXT(AZ622,"dd/mm/aaaa")&amp;".- "&amp;AU622)</f>
        <v/>
      </c>
      <c r="AZ608" s="237">
        <f>IF(AU622=BA622,AZ622,NOW())</f>
        <v/>
      </c>
      <c r="BA608" s="242">
        <f>IF(AU622=BA622,BA622,AU622)</f>
        <v/>
      </c>
      <c r="BB608" s="245">
        <f>IF(AT622=BD622,BB622,BB622&amp;" → "&amp;TEXT(BC622,"dd/mm/aaaa")&amp;".- "&amp;AT622)</f>
        <v/>
      </c>
      <c r="BC608" s="247">
        <f>IF(AX622=BD622,BC622,NOW())</f>
        <v/>
      </c>
      <c r="BD608" s="246">
        <f>IF(AT622=BD622,BD622,AT622)</f>
        <v/>
      </c>
    </row>
    <row r="609">
      <c r="A609" s="82" t="n"/>
      <c r="B609" s="99" t="n"/>
      <c r="C609" s="124" t="n"/>
      <c r="D609" s="76" t="n"/>
      <c r="E609" s="76" t="n"/>
      <c r="F609" s="76" t="n"/>
      <c r="G609" s="76" t="n"/>
      <c r="H609" s="76" t="n"/>
      <c r="I609" s="76" t="n"/>
      <c r="J609" s="145" t="n"/>
      <c r="K609" s="76" t="n"/>
      <c r="L609" s="76" t="n"/>
      <c r="M609" s="76" t="n"/>
      <c r="N609" s="76">
        <f>CONCATENATE(D623," ",E623," ",F623," ",G623," ",H623," ",I623, " ",J623, " ",K623," ",L623," ",M623)</f>
        <v/>
      </c>
      <c r="O609" s="76" t="n"/>
      <c r="P609" s="76" t="n"/>
      <c r="Q609" s="76" t="n"/>
      <c r="R609" s="76" t="n"/>
      <c r="S609" s="126" t="n"/>
      <c r="T609" s="127" t="n"/>
      <c r="U609" s="127" t="n"/>
      <c r="V609" s="127" t="n"/>
      <c r="W609" s="127" t="n"/>
      <c r="X609" s="127" t="n"/>
      <c r="Y609" s="127" t="n"/>
      <c r="Z609" s="127" t="n"/>
      <c r="AA609" s="127" t="n"/>
      <c r="AB609" s="127" t="n"/>
      <c r="AC609" s="76" t="n"/>
      <c r="AD609" s="76" t="n"/>
      <c r="AE609" s="76" t="n"/>
      <c r="AF609" s="76" t="n"/>
      <c r="AG609" s="76" t="n"/>
      <c r="AH609" s="82" t="n"/>
      <c r="AI609" s="82" t="n"/>
      <c r="AJ609" s="112" t="n"/>
      <c r="AK609" s="173" t="n"/>
      <c r="AL609" s="92" t="n"/>
      <c r="AM609" s="92" t="n"/>
      <c r="AN609" s="101" t="n"/>
      <c r="AO609" s="100" t="n"/>
      <c r="AP609" s="101" t="n"/>
      <c r="AQ609" s="101" t="n"/>
      <c r="AR609" s="213" t="n"/>
      <c r="AS609" s="119" t="n"/>
      <c r="AT609" s="124" t="n"/>
      <c r="AU609" s="94" t="n"/>
      <c r="AV609" s="82" t="n"/>
      <c r="AW609" s="102">
        <f>IF(OR(AND(TODAY()-AL623&lt;10,AV623="PQRS"),AND(TODAY()-AO623&lt;90,AV623="Persuasivo")),1,IF(AND(10&lt;=TODAY()-AL623,TODAY()-AL623&lt;15,AV623="PQRS"),2,IF(OR(AND(15&lt;=TODAY()-AL623,AV623="PQRS"),AND(90&lt;=TODAY()-AO623,AV623="Persuasivo")),3,"")))</f>
        <v/>
      </c>
      <c r="AX609" s="96" t="n"/>
      <c r="AY609" s="239">
        <f>IF(AU623=BA623,AY623,AY623&amp;" → "&amp;TEXT(AZ623,"dd/mm/aaaa")&amp;".- "&amp;AU623)</f>
        <v/>
      </c>
      <c r="AZ609" s="237">
        <f>IF(AU623=BA623,AZ623,NOW())</f>
        <v/>
      </c>
      <c r="BA609" s="242">
        <f>IF(AU623=BA623,BA623,AU623)</f>
        <v/>
      </c>
      <c r="BB609" s="245">
        <f>IF(AT623=BD623,BB623,BB623&amp;" → "&amp;TEXT(BC623,"dd/mm/aaaa")&amp;".- "&amp;AT623)</f>
        <v/>
      </c>
      <c r="BC609" s="247">
        <f>IF(AX623=BD623,BC623,NOW())</f>
        <v/>
      </c>
      <c r="BD609" s="246">
        <f>IF(AT623=BD623,BD623,AT623)</f>
        <v/>
      </c>
    </row>
    <row r="610">
      <c r="A610" s="82" t="n"/>
      <c r="B610" s="99" t="n"/>
      <c r="C610" s="124" t="n"/>
      <c r="D610" s="82" t="n"/>
      <c r="E610" s="76" t="n"/>
      <c r="F610" s="76" t="n"/>
      <c r="G610" s="76" t="n"/>
      <c r="H610" s="76" t="n"/>
      <c r="I610" s="76" t="n"/>
      <c r="J610" s="145" t="n"/>
      <c r="K610" s="76" t="n"/>
      <c r="L610" s="76" t="n"/>
      <c r="M610" s="76" t="n"/>
      <c r="N610" s="76">
        <f>CONCATENATE(D624," ",E624," ",F624," ",G624," ",H624," ",I624, " ",J624, " ",K624," ",L624," ",M624)</f>
        <v/>
      </c>
      <c r="O610" s="76" t="n"/>
      <c r="P610" s="76" t="n"/>
      <c r="Q610" s="76" t="n"/>
      <c r="R610" s="76" t="n"/>
      <c r="S610" s="126" t="n"/>
      <c r="T610" s="127" t="n"/>
      <c r="U610" s="127" t="n"/>
      <c r="V610" s="127" t="n"/>
      <c r="W610" s="127" t="n"/>
      <c r="X610" s="127" t="n"/>
      <c r="Y610" s="127" t="n"/>
      <c r="Z610" s="127" t="n"/>
      <c r="AA610" s="127" t="n"/>
      <c r="AB610" s="127" t="n"/>
      <c r="AC610" s="76" t="n"/>
      <c r="AD610" s="76" t="n"/>
      <c r="AE610" s="76" t="n"/>
      <c r="AF610" s="76" t="n"/>
      <c r="AG610" s="76" t="n"/>
      <c r="AH610" s="82" t="n"/>
      <c r="AI610" s="82" t="n"/>
      <c r="AJ610" s="112" t="n"/>
      <c r="AK610" s="173" t="n"/>
      <c r="AL610" s="92" t="n"/>
      <c r="AM610" s="92" t="n"/>
      <c r="AN610" s="101" t="n"/>
      <c r="AO610" s="100" t="n"/>
      <c r="AP610" s="101" t="n"/>
      <c r="AQ610" s="101" t="n"/>
      <c r="AR610" s="213" t="n"/>
      <c r="AS610" s="119" t="n"/>
      <c r="AT610" s="124" t="n"/>
      <c r="AU610" s="94" t="n"/>
      <c r="AV610" s="82" t="n"/>
      <c r="AW610" s="102">
        <f>IF(OR(AND(TODAY()-AL624&lt;10,AV624="PQRS"),AND(TODAY()-AO624&lt;90,AV624="Persuasivo")),1,IF(AND(10&lt;=TODAY()-AL624,TODAY()-AL624&lt;15,AV624="PQRS"),2,IF(OR(AND(15&lt;=TODAY()-AL624,AV624="PQRS"),AND(90&lt;=TODAY()-AO624,AV624="Persuasivo")),3,"")))</f>
        <v/>
      </c>
      <c r="AX610" s="96" t="n"/>
      <c r="AY610" s="239">
        <f>IF(AU624=BA624,AY624,AY624&amp;" → "&amp;TEXT(AZ624,"dd/mm/aaaa")&amp;".- "&amp;AU624)</f>
        <v/>
      </c>
      <c r="AZ610" s="237">
        <f>IF(AU624=BA624,AZ624,NOW())</f>
        <v/>
      </c>
      <c r="BA610" s="242">
        <f>IF(AU624=BA624,BA624,AU624)</f>
        <v/>
      </c>
      <c r="BB610" s="245">
        <f>IF(AT624=BD624,BB624,BB624&amp;" → "&amp;TEXT(BC624,"dd/mm/aaaa")&amp;".- "&amp;AT624)</f>
        <v/>
      </c>
      <c r="BC610" s="247">
        <f>IF(AX624=BD624,BC624,NOW())</f>
        <v/>
      </c>
      <c r="BD610" s="246">
        <f>IF(AT624=BD624,BD624,AT624)</f>
        <v/>
      </c>
    </row>
    <row r="611">
      <c r="A611" s="82" t="n"/>
      <c r="B611" s="99" t="n"/>
      <c r="C611" s="124" t="n"/>
      <c r="D611" s="82" t="n"/>
      <c r="E611" s="76" t="n"/>
      <c r="F611" s="76" t="n"/>
      <c r="G611" s="76" t="n"/>
      <c r="H611" s="76" t="n"/>
      <c r="I611" s="76" t="n"/>
      <c r="J611" s="145" t="n"/>
      <c r="K611" s="76" t="n"/>
      <c r="L611" s="76" t="n"/>
      <c r="M611" s="76" t="n"/>
      <c r="N611" s="76">
        <f>CONCATENATE(D625," ",E625," ",F625," ",G625," ",H625," ",I625, " ",J625, " ",K625," ",L625," ",M625)</f>
        <v/>
      </c>
      <c r="O611" s="76" t="n"/>
      <c r="P611" s="76" t="n"/>
      <c r="Q611" s="76" t="n"/>
      <c r="R611" s="76" t="n"/>
      <c r="S611" s="126" t="n"/>
      <c r="T611" s="127" t="n"/>
      <c r="U611" s="127" t="n"/>
      <c r="V611" s="127" t="n"/>
      <c r="W611" s="127" t="n"/>
      <c r="X611" s="127" t="n"/>
      <c r="Y611" s="127" t="n"/>
      <c r="Z611" s="127" t="n"/>
      <c r="AA611" s="127" t="n"/>
      <c r="AB611" s="127" t="n"/>
      <c r="AC611" s="76" t="n"/>
      <c r="AD611" s="76" t="n"/>
      <c r="AE611" s="76" t="n"/>
      <c r="AF611" s="76" t="n"/>
      <c r="AG611" s="76" t="n"/>
      <c r="AH611" s="82" t="n"/>
      <c r="AI611" s="82" t="n"/>
      <c r="AJ611" s="112" t="n"/>
      <c r="AK611" s="173" t="n"/>
      <c r="AL611" s="92" t="n"/>
      <c r="AM611" s="92" t="n"/>
      <c r="AN611" s="101" t="n"/>
      <c r="AO611" s="100" t="n"/>
      <c r="AP611" s="101" t="n"/>
      <c r="AQ611" s="101" t="n"/>
      <c r="AR611" s="213" t="n"/>
      <c r="AS611" s="119" t="n"/>
      <c r="AT611" s="124" t="n"/>
      <c r="AU611" s="94" t="n"/>
      <c r="AV611" s="82" t="n"/>
      <c r="AW611" s="102">
        <f>IF(OR(AND(TODAY()-AL625&lt;10,AV625="PQRS"),AND(TODAY()-AO625&lt;90,AV625="Persuasivo")),1,IF(AND(10&lt;=TODAY()-AL625,TODAY()-AL625&lt;15,AV625="PQRS"),2,IF(OR(AND(15&lt;=TODAY()-AL625,AV625="PQRS"),AND(90&lt;=TODAY()-AO625,AV625="Persuasivo")),3,"")))</f>
        <v/>
      </c>
      <c r="AX611" s="96" t="n"/>
      <c r="AY611" s="239">
        <f>IF(AU625=BA625,AY625,AY625&amp;" → "&amp;TEXT(AZ625,"dd/mm/aaaa")&amp;".- "&amp;AU625)</f>
        <v/>
      </c>
      <c r="AZ611" s="237">
        <f>IF(AU625=BA625,AZ625,NOW())</f>
        <v/>
      </c>
      <c r="BA611" s="242">
        <f>IF(AU625=BA625,BA625,AU625)</f>
        <v/>
      </c>
      <c r="BB611" s="245">
        <f>IF(AT625=BD625,BB625,BB625&amp;" → "&amp;TEXT(BC625,"dd/mm/aaaa")&amp;".- "&amp;AT625)</f>
        <v/>
      </c>
      <c r="BC611" s="247">
        <f>IF(AX625=BD625,BC625,NOW())</f>
        <v/>
      </c>
      <c r="BD611" s="246">
        <f>IF(AT625=BD625,BD625,AT625)</f>
        <v/>
      </c>
    </row>
    <row r="612">
      <c r="A612" s="82" t="n"/>
      <c r="B612" s="99" t="n"/>
      <c r="C612" s="124" t="n"/>
      <c r="D612" s="76" t="n"/>
      <c r="E612" s="76" t="n"/>
      <c r="F612" s="76" t="n"/>
      <c r="G612" s="76" t="n"/>
      <c r="H612" s="76" t="n"/>
      <c r="I612" s="76" t="n"/>
      <c r="J612" s="145" t="n"/>
      <c r="K612" s="76" t="n"/>
      <c r="L612" s="76" t="n"/>
      <c r="M612" s="76" t="n"/>
      <c r="N612" s="76">
        <f>CONCATENATE(D626," ",E626," ",F626," ",G626," ",H626," ",I626, " ",J626, " ",K626," ",L626," ",M626)</f>
        <v/>
      </c>
      <c r="O612" s="150" t="n"/>
      <c r="P612" s="76" t="n"/>
      <c r="Q612" s="76" t="n"/>
      <c r="R612" s="76" t="n"/>
      <c r="S612" s="126" t="n"/>
      <c r="T612" s="127" t="n"/>
      <c r="U612" s="127" t="n"/>
      <c r="V612" s="127" t="n"/>
      <c r="W612" s="127" t="n"/>
      <c r="X612" s="127" t="n"/>
      <c r="Y612" s="127" t="n"/>
      <c r="Z612" s="127" t="n"/>
      <c r="AA612" s="127" t="n"/>
      <c r="AB612" s="127" t="n"/>
      <c r="AC612" s="76" t="n"/>
      <c r="AD612" s="76" t="n"/>
      <c r="AE612" s="76" t="n"/>
      <c r="AF612" s="76" t="n"/>
      <c r="AG612" s="76" t="n"/>
      <c r="AH612" s="82" t="n"/>
      <c r="AI612" s="82" t="n"/>
      <c r="AJ612" s="112" t="n"/>
      <c r="AK612" s="173" t="n"/>
      <c r="AL612" s="92" t="n"/>
      <c r="AM612" s="92" t="n"/>
      <c r="AN612" s="101" t="n"/>
      <c r="AO612" s="100" t="n"/>
      <c r="AP612" s="101" t="n"/>
      <c r="AQ612" s="101" t="n"/>
      <c r="AR612" s="213" t="n"/>
      <c r="AS612" s="119" t="n"/>
      <c r="AT612" s="124" t="n"/>
      <c r="AU612" s="94" t="n"/>
      <c r="AV612" s="82" t="n"/>
      <c r="AW612" s="102">
        <f>IF(OR(AND(TODAY()-AL626&lt;10,AV626="PQRS"),AND(TODAY()-AO626&lt;90,AV626="Persuasivo")),1,IF(AND(10&lt;=TODAY()-AL626,TODAY()-AL626&lt;15,AV626="PQRS"),2,IF(OR(AND(15&lt;=TODAY()-AL626,AV626="PQRS"),AND(90&lt;=TODAY()-AO626,AV626="Persuasivo")),3,"")))</f>
        <v/>
      </c>
      <c r="AX612" s="96" t="n"/>
      <c r="AY612" s="239">
        <f>IF(AU626=BA626,AY626,AY626&amp;" → "&amp;TEXT(AZ626,"dd/mm/aaaa")&amp;".- "&amp;AU626)</f>
        <v/>
      </c>
      <c r="AZ612" s="237">
        <f>IF(AU626=BA626,AZ626,NOW())</f>
        <v/>
      </c>
      <c r="BA612" s="242">
        <f>IF(AU626=BA626,BA626,AU626)</f>
        <v/>
      </c>
      <c r="BB612" s="245">
        <f>IF(AT626=BD626,BB626,BB626&amp;" → "&amp;TEXT(BC626,"dd/mm/aaaa")&amp;".- "&amp;AT626)</f>
        <v/>
      </c>
      <c r="BC612" s="247">
        <f>IF(AX626=BD626,BC626,NOW())</f>
        <v/>
      </c>
      <c r="BD612" s="246">
        <f>IF(AT626=BD626,BD626,AT626)</f>
        <v/>
      </c>
    </row>
    <row r="613">
      <c r="A613" s="82" t="n"/>
      <c r="B613" s="99" t="n"/>
      <c r="C613" s="124" t="n"/>
      <c r="D613" s="82" t="n"/>
      <c r="E613" s="76" t="n"/>
      <c r="F613" s="76" t="n"/>
      <c r="G613" s="76" t="n"/>
      <c r="H613" s="76" t="n"/>
      <c r="I613" s="76" t="n"/>
      <c r="J613" s="145" t="n"/>
      <c r="K613" s="76" t="n"/>
      <c r="L613" s="76" t="n"/>
      <c r="M613" s="76" t="n"/>
      <c r="N613" s="76">
        <f>CONCATENATE(D627," ",E627," ",F627," ",G627," ",H627," ",I627, " ",J627, " ",K627," ",L627," ",M627)</f>
        <v/>
      </c>
      <c r="O613" s="76" t="n"/>
      <c r="P613" s="76" t="n"/>
      <c r="Q613" s="76" t="n"/>
      <c r="R613" s="76" t="n"/>
      <c r="S613" s="126" t="n"/>
      <c r="T613" s="127" t="n"/>
      <c r="U613" s="127" t="n"/>
      <c r="V613" s="127" t="n"/>
      <c r="W613" s="127" t="n"/>
      <c r="X613" s="127" t="n"/>
      <c r="Y613" s="127" t="n"/>
      <c r="Z613" s="127" t="n"/>
      <c r="AA613" s="127" t="n"/>
      <c r="AB613" s="127" t="n"/>
      <c r="AC613" s="76" t="n"/>
      <c r="AD613" s="76" t="n"/>
      <c r="AE613" s="76" t="n"/>
      <c r="AF613" s="76" t="n"/>
      <c r="AG613" s="76" t="n"/>
      <c r="AH613" s="82" t="n"/>
      <c r="AI613" s="82" t="n"/>
      <c r="AJ613" s="112" t="n"/>
      <c r="AK613" s="173" t="n"/>
      <c r="AL613" s="92" t="n"/>
      <c r="AM613" s="92" t="n"/>
      <c r="AN613" s="101" t="n"/>
      <c r="AO613" s="100" t="n"/>
      <c r="AP613" s="82" t="n"/>
      <c r="AQ613" s="94" t="n"/>
      <c r="AR613" s="213" t="n"/>
      <c r="AS613" s="119" t="n"/>
      <c r="AT613" s="124" t="n"/>
      <c r="AU613" s="94" t="n"/>
      <c r="AV613" s="82" t="n"/>
      <c r="AW613" s="102">
        <f>IF(OR(AND(TODAY()-AL627&lt;10,AV627="PQRS"),AND(TODAY()-AO627&lt;90,AV627="Persuasivo")),1,IF(AND(10&lt;=TODAY()-AL627,TODAY()-AL627&lt;15,AV627="PQRS"),2,IF(OR(AND(15&lt;=TODAY()-AL627,AV627="PQRS"),AND(90&lt;=TODAY()-AO627,AV627="Persuasivo")),3,"")))</f>
        <v/>
      </c>
      <c r="AX613" s="96" t="n"/>
      <c r="AY613" s="239">
        <f>IF(AU627=BA627,AY627,AY627&amp;" → "&amp;TEXT(AZ627,"dd/mm/aaaa")&amp;".- "&amp;AU627)</f>
        <v/>
      </c>
      <c r="AZ613" s="237">
        <f>IF(AU627=BA627,AZ627,NOW())</f>
        <v/>
      </c>
      <c r="BA613" s="242">
        <f>IF(AU627=BA627,BA627,AU627)</f>
        <v/>
      </c>
      <c r="BB613" s="245">
        <f>IF(AT627=BD627,BB627,BB627&amp;" → "&amp;TEXT(BC627,"dd/mm/aaaa")&amp;".- "&amp;AT627)</f>
        <v/>
      </c>
      <c r="BC613" s="247">
        <f>IF(AX627=BD627,BC627,NOW())</f>
        <v/>
      </c>
      <c r="BD613" s="246">
        <f>IF(AT627=BD627,BD627,AT627)</f>
        <v/>
      </c>
    </row>
    <row r="614">
      <c r="A614" s="82" t="n"/>
      <c r="B614" s="99" t="n"/>
      <c r="C614" s="124" t="n"/>
      <c r="D614" s="82" t="n"/>
      <c r="E614" s="76" t="n"/>
      <c r="F614" s="76" t="n"/>
      <c r="G614" s="76" t="n"/>
      <c r="H614" s="76" t="n"/>
      <c r="I614" s="76" t="n"/>
      <c r="J614" s="145" t="n"/>
      <c r="K614" s="76" t="n"/>
      <c r="L614" s="76" t="n"/>
      <c r="M614" s="76" t="n"/>
      <c r="N614" s="76">
        <f>CONCATENATE(D628," ",E628," ",F628," ",G628," ",H628," ",I628, " ",J628, " ",K628," ",L628," ",M628)</f>
        <v/>
      </c>
      <c r="O614" s="76" t="n"/>
      <c r="P614" s="76" t="n"/>
      <c r="Q614" s="76" t="n"/>
      <c r="R614" s="76" t="n"/>
      <c r="S614" s="126" t="n"/>
      <c r="T614" s="127" t="n"/>
      <c r="U614" s="127" t="n"/>
      <c r="V614" s="127" t="n"/>
      <c r="W614" s="127" t="n"/>
      <c r="X614" s="127" t="n"/>
      <c r="Y614" s="127" t="n"/>
      <c r="Z614" s="127" t="n"/>
      <c r="AA614" s="127" t="n"/>
      <c r="AB614" s="127" t="n"/>
      <c r="AC614" s="76" t="n"/>
      <c r="AD614" s="76" t="n"/>
      <c r="AE614" s="76" t="n"/>
      <c r="AF614" s="76" t="n"/>
      <c r="AG614" s="76" t="n"/>
      <c r="AH614" s="82" t="n"/>
      <c r="AI614" s="82" t="n"/>
      <c r="AJ614" s="112" t="n"/>
      <c r="AK614" s="173" t="n"/>
      <c r="AL614" s="92" t="n"/>
      <c r="AM614" s="92" t="n"/>
      <c r="AN614" s="101" t="n"/>
      <c r="AO614" s="100" t="n"/>
      <c r="AP614" s="101" t="n"/>
      <c r="AQ614" s="101" t="n"/>
      <c r="AR614" s="213" t="n"/>
      <c r="AS614" s="119" t="n"/>
      <c r="AT614" s="124" t="n"/>
      <c r="AU614" s="94" t="n"/>
      <c r="AV614" s="82" t="n"/>
      <c r="AW614" s="102">
        <f>IF(OR(AND(TODAY()-AL628&lt;10,AV628="PQRS"),AND(TODAY()-AO628&lt;90,AV628="Persuasivo")),1,IF(AND(10&lt;=TODAY()-AL628,TODAY()-AL628&lt;15,AV628="PQRS"),2,IF(OR(AND(15&lt;=TODAY()-AL628,AV628="PQRS"),AND(90&lt;=TODAY()-AO628,AV628="Persuasivo")),3,"")))</f>
        <v/>
      </c>
      <c r="AX614" s="96" t="n"/>
      <c r="AY614" s="239">
        <f>IF(AU628=BA628,AY628,AY628&amp;" → "&amp;TEXT(AZ628,"dd/mm/aaaa")&amp;".- "&amp;AU628)</f>
        <v/>
      </c>
      <c r="AZ614" s="237">
        <f>IF(AU628=BA628,AZ628,NOW())</f>
        <v/>
      </c>
      <c r="BA614" s="242">
        <f>IF(AU628=BA628,BA628,AU628)</f>
        <v/>
      </c>
      <c r="BB614" s="245">
        <f>IF(AT628=BD628,BB628,BB628&amp;" → "&amp;TEXT(BC628,"dd/mm/aaaa")&amp;".- "&amp;AT628)</f>
        <v/>
      </c>
      <c r="BC614" s="247">
        <f>IF(AX628=BD628,BC628,NOW())</f>
        <v/>
      </c>
      <c r="BD614" s="246">
        <f>IF(AT628=BD628,BD628,AT628)</f>
        <v/>
      </c>
    </row>
    <row r="615">
      <c r="A615" s="82" t="n"/>
      <c r="B615" s="99" t="n"/>
      <c r="C615" s="124" t="n"/>
      <c r="D615" s="76" t="n"/>
      <c r="E615" s="76" t="n"/>
      <c r="F615" s="76" t="n"/>
      <c r="G615" s="76" t="n"/>
      <c r="H615" s="76" t="n"/>
      <c r="I615" s="76" t="n"/>
      <c r="J615" s="145" t="n"/>
      <c r="K615" s="76" t="n"/>
      <c r="L615" s="76" t="n"/>
      <c r="M615" s="76" t="n"/>
      <c r="N615" s="76">
        <f>CONCATENATE(D629," ",E629," ",F629," ",G629," ",H629," ",I629, " ",J629, " ",K629," ",L629," ",M629)</f>
        <v/>
      </c>
      <c r="O615" s="76" t="n"/>
      <c r="P615" s="76" t="n"/>
      <c r="Q615" s="76" t="n"/>
      <c r="R615" s="76" t="n"/>
      <c r="S615" s="126" t="n"/>
      <c r="T615" s="127" t="n"/>
      <c r="U615" s="127" t="n"/>
      <c r="V615" s="127" t="n"/>
      <c r="W615" s="127" t="n"/>
      <c r="X615" s="127" t="n"/>
      <c r="Y615" s="127" t="n"/>
      <c r="Z615" s="127" t="n"/>
      <c r="AA615" s="127" t="n"/>
      <c r="AB615" s="127" t="n"/>
      <c r="AC615" s="76" t="n"/>
      <c r="AD615" s="76" t="n"/>
      <c r="AE615" s="76" t="n"/>
      <c r="AF615" s="76" t="n"/>
      <c r="AG615" s="76" t="n"/>
      <c r="AH615" s="82" t="n"/>
      <c r="AI615" s="82" t="n"/>
      <c r="AJ615" s="112" t="n"/>
      <c r="AK615" s="173" t="n"/>
      <c r="AL615" s="92" t="n"/>
      <c r="AM615" s="92" t="n"/>
      <c r="AN615" s="101" t="n"/>
      <c r="AO615" s="100" t="n"/>
      <c r="AP615" s="101" t="n"/>
      <c r="AQ615" s="101" t="n"/>
      <c r="AR615" s="213" t="n"/>
      <c r="AS615" s="119" t="n"/>
      <c r="AT615" s="124" t="n"/>
      <c r="AU615" s="94" t="n"/>
      <c r="AV615" s="82" t="n"/>
      <c r="AW615" s="102">
        <f>IF(OR(AND(TODAY()-AL629&lt;10,AV629="PQRS"),AND(TODAY()-AO629&lt;90,AV629="Persuasivo")),1,IF(AND(10&lt;=TODAY()-AL629,TODAY()-AL629&lt;15,AV629="PQRS"),2,IF(OR(AND(15&lt;=TODAY()-AL629,AV629="PQRS"),AND(90&lt;=TODAY()-AO629,AV629="Persuasivo")),3,"")))</f>
        <v/>
      </c>
      <c r="AX615" s="96" t="n"/>
      <c r="AY615" s="239">
        <f>IF(AU629=BA629,AY629,AY629&amp;" → "&amp;TEXT(AZ629,"dd/mm/aaaa")&amp;".- "&amp;AU629)</f>
        <v/>
      </c>
      <c r="AZ615" s="237">
        <f>IF(AU629=BA629,AZ629,NOW())</f>
        <v/>
      </c>
      <c r="BA615" s="242">
        <f>IF(AU629=BA629,BA629,AU629)</f>
        <v/>
      </c>
      <c r="BB615" s="245">
        <f>IF(AT629=BD629,BB629,BB629&amp;" → "&amp;TEXT(BC629,"dd/mm/aaaa")&amp;".- "&amp;AT629)</f>
        <v/>
      </c>
      <c r="BC615" s="247">
        <f>IF(AX629=BD629,BC629,NOW())</f>
        <v/>
      </c>
      <c r="BD615" s="246">
        <f>IF(AT629=BD629,BD629,AT629)</f>
        <v/>
      </c>
    </row>
    <row r="616">
      <c r="A616" s="82" t="n"/>
      <c r="B616" s="99" t="n"/>
      <c r="C616" s="124" t="n"/>
      <c r="D616" s="76" t="n"/>
      <c r="E616" s="76" t="n"/>
      <c r="F616" s="76" t="n"/>
      <c r="G616" s="76" t="n"/>
      <c r="H616" s="76" t="n"/>
      <c r="I616" s="76" t="n"/>
      <c r="J616" s="145" t="n"/>
      <c r="K616" s="76" t="n"/>
      <c r="L616" s="76" t="n"/>
      <c r="M616" s="76" t="n"/>
      <c r="N616" s="76">
        <f>CONCATENATE(D630," ",E630," ",F630," ",G630," ",H630," ",I630, " ",J630, " ",K630," ",L630," ",M630)</f>
        <v/>
      </c>
      <c r="O616" s="76" t="n"/>
      <c r="P616" s="76" t="n"/>
      <c r="Q616" s="76" t="n"/>
      <c r="R616" s="76" t="n"/>
      <c r="S616" s="126" t="n"/>
      <c r="T616" s="127" t="n"/>
      <c r="U616" s="127" t="n"/>
      <c r="V616" s="127" t="n"/>
      <c r="W616" s="127" t="n"/>
      <c r="X616" s="127" t="n"/>
      <c r="Y616" s="127" t="n"/>
      <c r="Z616" s="127" t="n"/>
      <c r="AA616" s="127" t="n"/>
      <c r="AB616" s="127" t="n"/>
      <c r="AC616" s="76" t="n"/>
      <c r="AD616" s="76" t="n"/>
      <c r="AE616" s="76" t="n"/>
      <c r="AF616" s="76" t="n"/>
      <c r="AG616" s="76" t="n"/>
      <c r="AH616" s="82" t="n"/>
      <c r="AI616" s="82" t="n"/>
      <c r="AJ616" s="112" t="n"/>
      <c r="AK616" s="173" t="n"/>
      <c r="AL616" s="92" t="n"/>
      <c r="AM616" s="92" t="n"/>
      <c r="AN616" s="101" t="n"/>
      <c r="AO616" s="100" t="n"/>
      <c r="AP616" s="101" t="n"/>
      <c r="AQ616" s="101" t="n"/>
      <c r="AR616" s="213" t="n"/>
      <c r="AS616" s="119" t="n"/>
      <c r="AT616" s="124" t="n"/>
      <c r="AU616" s="94" t="n"/>
      <c r="AV616" s="82" t="n"/>
      <c r="AW616" s="102">
        <f>IF(OR(AND(TODAY()-AL630&lt;10,AV630="PQRS"),AND(TODAY()-AO630&lt;90,AV630="Persuasivo")),1,IF(AND(10&lt;=TODAY()-AL630,TODAY()-AL630&lt;15,AV630="PQRS"),2,IF(OR(AND(15&lt;=TODAY()-AL630,AV630="PQRS"),AND(90&lt;=TODAY()-AO630,AV630="Persuasivo")),3,"")))</f>
        <v/>
      </c>
      <c r="AX616" s="96" t="n"/>
      <c r="AY616" s="239">
        <f>IF(AU630=BA630,AY630,AY630&amp;" → "&amp;TEXT(AZ630,"dd/mm/aaaa")&amp;".- "&amp;AU630)</f>
        <v/>
      </c>
      <c r="AZ616" s="237">
        <f>IF(AU630=BA630,AZ630,NOW())</f>
        <v/>
      </c>
      <c r="BA616" s="242">
        <f>IF(AU630=BA630,BA630,AU630)</f>
        <v/>
      </c>
      <c r="BB616" s="245">
        <f>IF(AT630=BD630,BB630,BB630&amp;" → "&amp;TEXT(BC630,"dd/mm/aaaa")&amp;".- "&amp;AT630)</f>
        <v/>
      </c>
      <c r="BC616" s="247">
        <f>IF(AX630=BD630,BC630,NOW())</f>
        <v/>
      </c>
      <c r="BD616" s="246">
        <f>IF(AT630=BD630,BD630,AT630)</f>
        <v/>
      </c>
    </row>
    <row r="617">
      <c r="A617" s="82" t="n"/>
      <c r="B617" s="99" t="n"/>
      <c r="C617" s="124" t="n"/>
      <c r="D617" s="82" t="n"/>
      <c r="E617" s="76" t="n"/>
      <c r="F617" s="76" t="n"/>
      <c r="G617" s="76" t="n"/>
      <c r="H617" s="76" t="n"/>
      <c r="I617" s="76" t="n"/>
      <c r="J617" s="145" t="n"/>
      <c r="K617" s="76" t="n"/>
      <c r="L617" s="76" t="n"/>
      <c r="M617" s="76" t="n"/>
      <c r="N617" s="76">
        <f>CONCATENATE(D631," ",E631," ",F631," ",G631," ",H631," ",I631, " ",J631, " ",K631," ",L631," ",M631)</f>
        <v/>
      </c>
      <c r="O617" s="76" t="n"/>
      <c r="P617" s="76" t="n"/>
      <c r="Q617" s="76" t="n"/>
      <c r="R617" s="76" t="n"/>
      <c r="S617" s="126" t="n"/>
      <c r="T617" s="127" t="n"/>
      <c r="U617" s="127" t="n"/>
      <c r="V617" s="127" t="n"/>
      <c r="W617" s="127" t="n"/>
      <c r="X617" s="127" t="n"/>
      <c r="Y617" s="127" t="n"/>
      <c r="Z617" s="127" t="n"/>
      <c r="AA617" s="127" t="n"/>
      <c r="AB617" s="127" t="n"/>
      <c r="AC617" s="76" t="n"/>
      <c r="AD617" s="76" t="n"/>
      <c r="AE617" s="76" t="n"/>
      <c r="AF617" s="76" t="n"/>
      <c r="AG617" s="76" t="n"/>
      <c r="AH617" s="82" t="n"/>
      <c r="AI617" s="82" t="n"/>
      <c r="AJ617" s="112" t="n"/>
      <c r="AK617" s="173" t="n"/>
      <c r="AL617" s="92" t="n"/>
      <c r="AM617" s="92" t="n"/>
      <c r="AN617" s="101" t="n"/>
      <c r="AO617" s="100" t="n"/>
      <c r="AP617" s="101" t="n"/>
      <c r="AQ617" s="101" t="n"/>
      <c r="AR617" s="213" t="n"/>
      <c r="AS617" s="119" t="n"/>
      <c r="AT617" s="124" t="n"/>
      <c r="AU617" s="94" t="n"/>
      <c r="AV617" s="82" t="n"/>
      <c r="AW617" s="102">
        <f>IF(OR(AND(TODAY()-AL631&lt;10,AV631="PQRS"),AND(TODAY()-AO631&lt;90,AV631="Persuasivo")),1,IF(AND(10&lt;=TODAY()-AL631,TODAY()-AL631&lt;15,AV631="PQRS"),2,IF(OR(AND(15&lt;=TODAY()-AL631,AV631="PQRS"),AND(90&lt;=TODAY()-AO631,AV631="Persuasivo")),3,"")))</f>
        <v/>
      </c>
      <c r="AX617" s="96" t="n"/>
      <c r="AY617" s="239">
        <f>IF(AU631=BA631,AY631,AY631&amp;" → "&amp;TEXT(AZ631,"dd/mm/aaaa")&amp;".- "&amp;AU631)</f>
        <v/>
      </c>
      <c r="AZ617" s="237">
        <f>IF(AU631=BA631,AZ631,NOW())</f>
        <v/>
      </c>
      <c r="BA617" s="242">
        <f>IF(AU631=BA631,BA631,AU631)</f>
        <v/>
      </c>
      <c r="BB617" s="245">
        <f>IF(AT631=BD631,BB631,BB631&amp;" → "&amp;TEXT(BC631,"dd/mm/aaaa")&amp;".- "&amp;AT631)</f>
        <v/>
      </c>
      <c r="BC617" s="247">
        <f>IF(AX631=BD631,BC631,NOW())</f>
        <v/>
      </c>
      <c r="BD617" s="246">
        <f>IF(AT631=BD631,BD631,AT631)</f>
        <v/>
      </c>
    </row>
    <row r="618">
      <c r="A618" s="82" t="n"/>
      <c r="B618" s="99" t="n"/>
      <c r="C618" s="105" t="n"/>
      <c r="D618" s="76" t="n"/>
      <c r="E618" s="76" t="n"/>
      <c r="F618" s="76" t="n"/>
      <c r="G618" s="76" t="n"/>
      <c r="H618" s="76" t="n"/>
      <c r="I618" s="76" t="n"/>
      <c r="J618" s="145" t="n"/>
      <c r="K618" s="76" t="n"/>
      <c r="L618" s="76" t="n"/>
      <c r="M618" s="76" t="n"/>
      <c r="N618" s="76">
        <f>CONCATENATE(D632," ",E632," ",F632," ",G632," ",H632," ",I632, " ",J632, " ",K632," ",L632," ",M632)</f>
        <v/>
      </c>
      <c r="O618" s="76" t="n"/>
      <c r="P618" s="76" t="n"/>
      <c r="Q618" s="76" t="n"/>
      <c r="R618" s="76" t="n"/>
      <c r="S618" s="126" t="n"/>
      <c r="T618" s="127" t="n"/>
      <c r="U618" s="127" t="n"/>
      <c r="V618" s="127" t="n"/>
      <c r="W618" s="127" t="n"/>
      <c r="X618" s="127" t="n"/>
      <c r="Y618" s="127" t="n"/>
      <c r="Z618" s="127" t="n"/>
      <c r="AA618" s="127" t="n"/>
      <c r="AB618" s="127" t="n"/>
      <c r="AC618" s="76" t="n"/>
      <c r="AD618" s="76" t="n"/>
      <c r="AE618" s="76" t="n"/>
      <c r="AF618" s="76" t="n"/>
      <c r="AG618" s="76" t="n"/>
      <c r="AH618" s="82" t="n"/>
      <c r="AI618" s="82" t="n"/>
      <c r="AJ618" s="112" t="n"/>
      <c r="AK618" s="173" t="n"/>
      <c r="AL618" s="92" t="n"/>
      <c r="AM618" s="92" t="n"/>
      <c r="AN618" s="101" t="n"/>
      <c r="AO618" s="92" t="n"/>
      <c r="AP618" s="101" t="n"/>
      <c r="AQ618" s="101" t="n"/>
      <c r="AR618" s="213" t="n"/>
      <c r="AS618" s="119" t="n"/>
      <c r="AT618" s="124" t="n"/>
      <c r="AU618" s="94" t="n"/>
      <c r="AV618" s="82" t="n"/>
      <c r="AW618" s="102">
        <f>IF(OR(AND(TODAY()-AL632&lt;10,AV632="PQRS"),AND(TODAY()-AO632&lt;90,AV632="Persuasivo")),1,IF(AND(10&lt;=TODAY()-AL632,TODAY()-AL632&lt;15,AV632="PQRS"),2,IF(OR(AND(15&lt;=TODAY()-AL632,AV632="PQRS"),AND(90&lt;=TODAY()-AO632,AV632="Persuasivo")),3,"")))</f>
        <v/>
      </c>
      <c r="AX618" s="96" t="n"/>
      <c r="AY618" s="239">
        <f>IF(AU632=BA632,AY632,AY632&amp;" → "&amp;TEXT(AZ632,"dd/mm/aaaa")&amp;".- "&amp;AU632)</f>
        <v/>
      </c>
      <c r="AZ618" s="237">
        <f>IF(AU632=BA632,AZ632,NOW())</f>
        <v/>
      </c>
      <c r="BA618" s="242">
        <f>IF(AU632=BA632,BA632,AU632)</f>
        <v/>
      </c>
      <c r="BB618" s="245">
        <f>IF(AT632=BD632,BB632,BB632&amp;" → "&amp;TEXT(BC632,"dd/mm/aaaa")&amp;".- "&amp;AT632)</f>
        <v/>
      </c>
      <c r="BC618" s="247">
        <f>IF(AX632=BD632,BC632,NOW())</f>
        <v/>
      </c>
      <c r="BD618" s="246">
        <f>IF(AT632=BD632,BD632,AT632)</f>
        <v/>
      </c>
    </row>
    <row r="619">
      <c r="A619" s="82" t="n"/>
      <c r="B619" s="99" t="n"/>
      <c r="C619" s="124" t="n"/>
      <c r="D619" s="76" t="n"/>
      <c r="E619" s="76" t="n"/>
      <c r="F619" s="76" t="n"/>
      <c r="G619" s="76" t="n"/>
      <c r="H619" s="76" t="n"/>
      <c r="I619" s="76" t="n"/>
      <c r="J619" s="145" t="n"/>
      <c r="K619" s="76" t="n"/>
      <c r="L619" s="76" t="n"/>
      <c r="M619" s="76" t="n"/>
      <c r="N619" s="76">
        <f>CONCATENATE(D633," ",E633," ",F633," ",G633," ",H633," ",I633, " ",J633, " ",K633," ",L633," ",M633)</f>
        <v/>
      </c>
      <c r="O619" s="76" t="n"/>
      <c r="P619" s="76" t="n"/>
      <c r="Q619" s="141" t="n"/>
      <c r="R619" s="141" t="n"/>
      <c r="S619" s="126" t="n"/>
      <c r="T619" s="127" t="n"/>
      <c r="U619" s="127" t="n"/>
      <c r="V619" s="127" t="n"/>
      <c r="W619" s="127" t="n"/>
      <c r="X619" s="127" t="n"/>
      <c r="Y619" s="127" t="n"/>
      <c r="Z619" s="127" t="n"/>
      <c r="AA619" s="127" t="n"/>
      <c r="AB619" s="127" t="n"/>
      <c r="AC619" s="76" t="n"/>
      <c r="AD619" s="76" t="n"/>
      <c r="AE619" s="76" t="n"/>
      <c r="AF619" s="76" t="n"/>
      <c r="AG619" s="76" t="n"/>
      <c r="AH619" s="82" t="n"/>
      <c r="AI619" s="82" t="n"/>
      <c r="AJ619" s="112" t="n"/>
      <c r="AK619" s="173" t="n"/>
      <c r="AL619" s="92" t="n"/>
      <c r="AM619" s="92" t="n"/>
      <c r="AN619" s="101" t="n"/>
      <c r="AO619" s="92" t="n"/>
      <c r="AP619" s="101" t="n"/>
      <c r="AQ619" s="101" t="n"/>
      <c r="AR619" s="213" t="n"/>
      <c r="AS619" s="119" t="n"/>
      <c r="AT619" s="124" t="n"/>
      <c r="AU619" s="94" t="n"/>
      <c r="AV619" s="82" t="n"/>
      <c r="AW619" s="102">
        <f>IF(OR(AND(TODAY()-AL633&lt;10,AV633="PQRS"),AND(TODAY()-AO633&lt;90,AV633="Persuasivo")),1,IF(AND(10&lt;=TODAY()-AL633,TODAY()-AL633&lt;15,AV633="PQRS"),2,IF(OR(AND(15&lt;=TODAY()-AL633,AV633="PQRS"),AND(90&lt;=TODAY()-AO633,AV633="Persuasivo")),3,"")))</f>
        <v/>
      </c>
      <c r="AX619" s="96" t="n"/>
      <c r="AY619" s="239">
        <f>IF(AU633=BA633,AY633,AY633&amp;" → "&amp;TEXT(AZ633,"dd/mm/aaaa")&amp;".- "&amp;AU633)</f>
        <v/>
      </c>
      <c r="AZ619" s="237">
        <f>IF(AU633=BA633,AZ633,NOW())</f>
        <v/>
      </c>
      <c r="BA619" s="242">
        <f>IF(AU633=BA633,BA633,AU633)</f>
        <v/>
      </c>
      <c r="BB619" s="245">
        <f>IF(AT633=BD633,BB633,BB633&amp;" → "&amp;TEXT(BC633,"dd/mm/aaaa")&amp;".- "&amp;AT633)</f>
        <v/>
      </c>
      <c r="BC619" s="247">
        <f>IF(AX633=BD633,BC633,NOW())</f>
        <v/>
      </c>
      <c r="BD619" s="246">
        <f>IF(AT633=BD633,BD633,AT633)</f>
        <v/>
      </c>
    </row>
    <row r="620">
      <c r="A620" s="82" t="n"/>
      <c r="B620" s="99" t="n"/>
      <c r="C620" s="124" t="n"/>
      <c r="D620" s="76" t="n"/>
      <c r="E620" s="76" t="n"/>
      <c r="F620" s="76" t="n"/>
      <c r="G620" s="76" t="n"/>
      <c r="H620" s="76" t="n"/>
      <c r="I620" s="76" t="n"/>
      <c r="J620" s="145" t="n"/>
      <c r="K620" s="76" t="n"/>
      <c r="L620" s="76" t="n"/>
      <c r="M620" s="76" t="n"/>
      <c r="N620" s="76">
        <f>CONCATENATE(D634," ",E634," ",F634," ",G634," ",H634," ",I634, " ",J634, " ",K634," ",L634," ",M634)</f>
        <v/>
      </c>
      <c r="O620" s="76" t="n"/>
      <c r="P620" s="103" t="n"/>
      <c r="Q620" s="70" t="n"/>
      <c r="R620" s="140" t="n"/>
      <c r="S620" s="127" t="n"/>
      <c r="T620" s="127" t="n"/>
      <c r="U620" s="127" t="n"/>
      <c r="V620" s="127" t="n"/>
      <c r="W620" s="127" t="n"/>
      <c r="X620" s="127" t="n"/>
      <c r="Y620" s="127" t="n"/>
      <c r="Z620" s="127" t="n"/>
      <c r="AA620" s="127" t="n"/>
      <c r="AB620" s="127" t="n"/>
      <c r="AC620" s="76" t="n"/>
      <c r="AD620" s="76" t="n"/>
      <c r="AE620" s="76" t="n"/>
      <c r="AF620" s="76" t="n"/>
      <c r="AG620" s="76" t="n"/>
      <c r="AH620" s="82" t="n"/>
      <c r="AI620" s="82" t="n"/>
      <c r="AJ620" s="112" t="n"/>
      <c r="AK620" s="173" t="n"/>
      <c r="AL620" s="92" t="n"/>
      <c r="AM620" s="92" t="n"/>
      <c r="AN620" s="101" t="n"/>
      <c r="AO620" s="92" t="n"/>
      <c r="AP620" s="101" t="n"/>
      <c r="AQ620" s="101" t="n"/>
      <c r="AR620" s="213" t="n"/>
      <c r="AS620" s="119" t="n"/>
      <c r="AT620" s="124" t="n"/>
      <c r="AU620" s="94" t="n"/>
      <c r="AV620" s="82" t="n"/>
      <c r="AW620" s="102">
        <f>IF(OR(AND(TODAY()-AL634&lt;10,AV634="PQRS"),AND(TODAY()-AO634&lt;90,AV634="Persuasivo")),1,IF(AND(10&lt;=TODAY()-AL634,TODAY()-AL634&lt;15,AV634="PQRS"),2,IF(OR(AND(15&lt;=TODAY()-AL634,AV634="PQRS"),AND(90&lt;=TODAY()-AO634,AV634="Persuasivo")),3,"")))</f>
        <v/>
      </c>
      <c r="AX620" s="96" t="n"/>
      <c r="AY620" s="239">
        <f>IF(AU634=BA634,AY634,AY634&amp;" → "&amp;TEXT(AZ634,"dd/mm/aaaa")&amp;".- "&amp;AU634)</f>
        <v/>
      </c>
      <c r="AZ620" s="237">
        <f>IF(AU634=BA634,AZ634,NOW())</f>
        <v/>
      </c>
      <c r="BA620" s="242">
        <f>IF(AU634=BA634,BA634,AU634)</f>
        <v/>
      </c>
      <c r="BB620" s="245">
        <f>IF(AT634=BD634,BB634,BB634&amp;" → "&amp;TEXT(BC634,"dd/mm/aaaa")&amp;".- "&amp;AT634)</f>
        <v/>
      </c>
      <c r="BC620" s="247">
        <f>IF(AX634=BD634,BC634,NOW())</f>
        <v/>
      </c>
      <c r="BD620" s="246">
        <f>IF(AT634=BD634,BD634,AT634)</f>
        <v/>
      </c>
    </row>
    <row r="621">
      <c r="A621" s="82" t="n"/>
      <c r="B621" s="99" t="n"/>
      <c r="C621" s="124" t="n"/>
      <c r="D621" s="76" t="n"/>
      <c r="E621" s="76" t="n"/>
      <c r="F621" s="76" t="n"/>
      <c r="G621" s="76" t="n"/>
      <c r="H621" s="76" t="n"/>
      <c r="I621" s="76" t="n"/>
      <c r="J621" s="145" t="n"/>
      <c r="K621" s="76" t="n"/>
      <c r="L621" s="76" t="n"/>
      <c r="M621" s="76" t="n"/>
      <c r="N621" s="76">
        <f>CONCATENATE(D635," ",E635," ",F635," ",G635," ",H635," ",I635, " ",J635, " ",K635," ",L635," ",M635)</f>
        <v/>
      </c>
      <c r="O621" s="76" t="n"/>
      <c r="P621" s="76" t="n"/>
      <c r="Q621" s="70" t="n"/>
      <c r="R621" s="150" t="n"/>
      <c r="S621" s="126" t="n"/>
      <c r="T621" s="127" t="n"/>
      <c r="U621" s="127" t="n"/>
      <c r="V621" s="127" t="n"/>
      <c r="W621" s="127" t="n"/>
      <c r="X621" s="127" t="n"/>
      <c r="Y621" s="127" t="n"/>
      <c r="Z621" s="127" t="n"/>
      <c r="AA621" s="127" t="n"/>
      <c r="AB621" s="127" t="n"/>
      <c r="AC621" s="76" t="n"/>
      <c r="AD621" s="76" t="n"/>
      <c r="AE621" s="76" t="n"/>
      <c r="AF621" s="76" t="n"/>
      <c r="AG621" s="76" t="n"/>
      <c r="AH621" s="82" t="n"/>
      <c r="AI621" s="82" t="n"/>
      <c r="AJ621" s="112" t="n"/>
      <c r="AK621" s="173" t="n"/>
      <c r="AL621" s="75" t="n"/>
      <c r="AM621" s="75" t="n"/>
      <c r="AN621" s="101" t="n"/>
      <c r="AO621" s="100" t="n"/>
      <c r="AP621" s="101" t="n"/>
      <c r="AQ621" s="101" t="n"/>
      <c r="AR621" s="213" t="n"/>
      <c r="AS621" s="119" t="n"/>
      <c r="AT621" s="124" t="n"/>
      <c r="AU621" s="94" t="n"/>
      <c r="AV621" s="82" t="n"/>
      <c r="AW621" s="102">
        <f>IF(OR(AND(TODAY()-AL635&lt;10,AV635="PQRS"),AND(TODAY()-AO635&lt;90,AV635="Persuasivo")),1,IF(AND(10&lt;=TODAY()-AL635,TODAY()-AL635&lt;15,AV635="PQRS"),2,IF(OR(AND(15&lt;=TODAY()-AL635,AV635="PQRS"),AND(90&lt;=TODAY()-AO635,AV635="Persuasivo")),3,"")))</f>
        <v/>
      </c>
      <c r="AX621" s="96" t="n"/>
      <c r="AY621" s="239">
        <f>IF(AU635=BA635,AY635,AY635&amp;" → "&amp;TEXT(AZ635,"dd/mm/aaaa")&amp;".- "&amp;AU635)</f>
        <v/>
      </c>
      <c r="AZ621" s="237">
        <f>IF(AU635=BA635,AZ635,NOW())</f>
        <v/>
      </c>
      <c r="BA621" s="242">
        <f>IF(AU635=BA635,BA635,AU635)</f>
        <v/>
      </c>
      <c r="BB621" s="245">
        <f>IF(AT635=BD635,BB635,BB635&amp;" → "&amp;TEXT(BC635,"dd/mm/aaaa")&amp;".- "&amp;AT635)</f>
        <v/>
      </c>
      <c r="BC621" s="247">
        <f>IF(AX635=BD635,BC635,NOW())</f>
        <v/>
      </c>
      <c r="BD621" s="246">
        <f>IF(AT635=BD635,BD635,AT635)</f>
        <v/>
      </c>
    </row>
    <row r="622">
      <c r="A622" s="82" t="n"/>
      <c r="B622" s="99" t="n"/>
      <c r="C622" s="124" t="n"/>
      <c r="D622" s="82" t="n"/>
      <c r="E622" s="76" t="n"/>
      <c r="F622" s="76" t="n"/>
      <c r="G622" s="76" t="n"/>
      <c r="H622" s="76" t="n"/>
      <c r="I622" s="76" t="n"/>
      <c r="J622" s="145" t="n"/>
      <c r="K622" s="76" t="n"/>
      <c r="L622" s="76" t="n"/>
      <c r="M622" s="76" t="n"/>
      <c r="N622" s="76">
        <f>CONCATENATE(D636," ",E636," ",F636," ",G636," ",H636," ",I636, " ",J636, " ",K636," ",L636," ",M636)</f>
        <v/>
      </c>
      <c r="O622" s="76" t="n"/>
      <c r="P622" s="76" t="n"/>
      <c r="Q622" s="76" t="n"/>
      <c r="R622" s="76" t="n"/>
      <c r="S622" s="126" t="n"/>
      <c r="T622" s="127" t="n"/>
      <c r="U622" s="127" t="n"/>
      <c r="V622" s="127" t="n"/>
      <c r="W622" s="127" t="n"/>
      <c r="X622" s="127" t="n"/>
      <c r="Y622" s="127" t="n"/>
      <c r="Z622" s="127" t="n"/>
      <c r="AA622" s="127" t="n"/>
      <c r="AB622" s="127" t="n"/>
      <c r="AC622" s="76" t="n"/>
      <c r="AD622" s="76" t="n"/>
      <c r="AE622" s="76" t="n"/>
      <c r="AF622" s="76" t="n"/>
      <c r="AG622" s="76" t="n"/>
      <c r="AH622" s="82" t="n"/>
      <c r="AI622" s="82" t="n"/>
      <c r="AJ622" s="112" t="n"/>
      <c r="AK622" s="173" t="n"/>
      <c r="AL622" s="75" t="n"/>
      <c r="AM622" s="75" t="n"/>
      <c r="AN622" s="101" t="n"/>
      <c r="AO622" s="75" t="n"/>
      <c r="AP622" s="101" t="n"/>
      <c r="AQ622" s="101" t="n"/>
      <c r="AR622" s="213" t="n"/>
      <c r="AS622" s="119" t="n"/>
      <c r="AT622" s="124" t="n"/>
      <c r="AU622" s="94" t="n"/>
      <c r="AV622" s="82" t="n"/>
      <c r="AW622" s="102">
        <f>IF(OR(AND(TODAY()-AL636&lt;10,AV636="PQRS"),AND(TODAY()-AO636&lt;90,AV636="Persuasivo")),1,IF(AND(10&lt;=TODAY()-AL636,TODAY()-AL636&lt;15,AV636="PQRS"),2,IF(OR(AND(15&lt;=TODAY()-AL636,AV636="PQRS"),AND(90&lt;=TODAY()-AO636,AV636="Persuasivo")),3,"")))</f>
        <v/>
      </c>
      <c r="AX622" s="96" t="n"/>
      <c r="AY622" s="239">
        <f>IF(AU636=BA636,AY636,AY636&amp;" → "&amp;TEXT(AZ636,"dd/mm/aaaa")&amp;".- "&amp;AU636)</f>
        <v/>
      </c>
      <c r="AZ622" s="237">
        <f>IF(AU636=BA636,AZ636,NOW())</f>
        <v/>
      </c>
      <c r="BA622" s="242">
        <f>IF(AU636=BA636,BA636,AU636)</f>
        <v/>
      </c>
      <c r="BB622" s="245">
        <f>IF(AT636=BD636,BB636,BB636&amp;" → "&amp;TEXT(BC636,"dd/mm/aaaa")&amp;".- "&amp;AT636)</f>
        <v/>
      </c>
      <c r="BC622" s="247">
        <f>IF(AX636=BD636,BC636,NOW())</f>
        <v/>
      </c>
      <c r="BD622" s="246">
        <f>IF(AT636=BD636,BD636,AT636)</f>
        <v/>
      </c>
    </row>
    <row r="623">
      <c r="A623" s="82" t="n"/>
      <c r="B623" s="99" t="n"/>
      <c r="C623" s="124" t="n"/>
      <c r="D623" s="76" t="n"/>
      <c r="E623" s="76" t="n"/>
      <c r="F623" s="76" t="n"/>
      <c r="G623" s="76" t="n"/>
      <c r="H623" s="76" t="n"/>
      <c r="I623" s="76" t="n"/>
      <c r="J623" s="145" t="n"/>
      <c r="K623" s="76" t="n"/>
      <c r="L623" s="76" t="n"/>
      <c r="M623" s="76" t="n"/>
      <c r="N623" s="76" t="n"/>
      <c r="O623" s="76" t="n"/>
      <c r="P623" s="76" t="n"/>
      <c r="Q623" s="76" t="n"/>
      <c r="R623" s="76" t="n"/>
      <c r="S623" s="126" t="n"/>
      <c r="T623" s="127" t="n"/>
      <c r="U623" s="127" t="n"/>
      <c r="V623" s="127" t="n"/>
      <c r="W623" s="127" t="n"/>
      <c r="X623" s="127" t="n"/>
      <c r="Y623" s="127" t="n"/>
      <c r="Z623" s="127" t="n"/>
      <c r="AA623" s="127" t="n"/>
      <c r="AB623" s="127" t="n"/>
      <c r="AC623" s="76" t="n"/>
      <c r="AD623" s="76" t="n"/>
      <c r="AE623" s="76" t="n"/>
      <c r="AF623" s="76" t="n"/>
      <c r="AG623" s="76" t="n"/>
      <c r="AH623" s="82" t="n"/>
      <c r="AI623" s="82" t="n"/>
      <c r="AJ623" s="112" t="n"/>
      <c r="AK623" s="173" t="n"/>
      <c r="AL623" s="75" t="n"/>
      <c r="AM623" s="75" t="n"/>
      <c r="AN623" s="101" t="n"/>
      <c r="AO623" s="100" t="n"/>
      <c r="AP623" s="101" t="n"/>
      <c r="AQ623" s="101" t="n"/>
      <c r="AR623" s="213" t="n"/>
      <c r="AS623" s="119" t="n"/>
      <c r="AT623" s="124" t="n"/>
      <c r="AU623" s="94" t="n"/>
      <c r="AV623" s="82" t="n"/>
      <c r="AW623" s="102">
        <f>IF(OR(AND(TODAY()-AL637&lt;10,AV637="PQRS"),AND(TODAY()-AO637&lt;90,AV637="Persuasivo")),1,IF(AND(10&lt;=TODAY()-AL637,TODAY()-AL637&lt;15,AV637="PQRS"),2,IF(OR(AND(15&lt;=TODAY()-AL637,AV637="PQRS"),AND(90&lt;=TODAY()-AO637,AV637="Persuasivo")),3,"")))</f>
        <v/>
      </c>
      <c r="AX623" s="96" t="n"/>
      <c r="AY623" s="239">
        <f>IF(AU637=BA637,AY637,AY637&amp;" → "&amp;TEXT(AZ637,"dd/mm/aaaa")&amp;".- "&amp;AU637)</f>
        <v/>
      </c>
      <c r="AZ623" s="237">
        <f>IF(AU637=BA637,AZ637,NOW())</f>
        <v/>
      </c>
      <c r="BA623" s="242">
        <f>IF(AU637=BA637,BA637,AU637)</f>
        <v/>
      </c>
      <c r="BB623" s="245">
        <f>IF(AT637=BD637,BB637,BB637&amp;" → "&amp;TEXT(BC637,"dd/mm/aaaa")&amp;".- "&amp;AT637)</f>
        <v/>
      </c>
      <c r="BC623" s="247">
        <f>IF(AX637=BD637,BC637,NOW())</f>
        <v/>
      </c>
      <c r="BD623" s="246">
        <f>IF(AT637=BD637,BD637,AT637)</f>
        <v/>
      </c>
    </row>
    <row r="624">
      <c r="A624" s="76" t="n"/>
      <c r="B624" s="99" t="n"/>
      <c r="C624" s="105" t="n"/>
      <c r="D624" s="76" t="n"/>
      <c r="E624" s="76" t="n"/>
      <c r="F624" s="76" t="n"/>
      <c r="G624" s="76" t="n"/>
      <c r="H624" s="76" t="n"/>
      <c r="I624" s="76" t="n"/>
      <c r="J624" s="145" t="n"/>
      <c r="K624" s="76" t="n"/>
      <c r="L624" s="76" t="n"/>
      <c r="M624" s="76" t="n"/>
      <c r="N624" s="76" t="n"/>
      <c r="O624" s="76" t="n"/>
      <c r="P624" s="76" t="n"/>
      <c r="Q624" s="76" t="n"/>
      <c r="R624" s="76" t="n"/>
      <c r="S624" s="126" t="n"/>
      <c r="T624" s="127" t="n"/>
      <c r="U624" s="127" t="n"/>
      <c r="V624" s="127" t="n"/>
      <c r="W624" s="127" t="n"/>
      <c r="X624" s="127" t="n"/>
      <c r="Y624" s="127" t="n"/>
      <c r="Z624" s="127" t="n"/>
      <c r="AA624" s="127" t="n"/>
      <c r="AB624" s="127" t="n"/>
      <c r="AC624" s="76" t="n"/>
      <c r="AD624" s="76" t="n"/>
      <c r="AE624" s="76" t="n"/>
      <c r="AF624" s="76" t="n"/>
      <c r="AG624" s="76" t="n"/>
      <c r="AH624" s="82" t="n"/>
      <c r="AI624" s="82" t="n"/>
      <c r="AJ624" s="112" t="n"/>
      <c r="AK624" s="173" t="n"/>
      <c r="AL624" s="75" t="n"/>
      <c r="AM624" s="75" t="n"/>
      <c r="AN624" s="101" t="n"/>
      <c r="AO624" s="75" t="n"/>
      <c r="AP624" s="101" t="n"/>
      <c r="AQ624" s="101" t="n"/>
      <c r="AR624" s="213" t="n"/>
      <c r="AS624" s="119" t="n"/>
      <c r="AT624" s="124" t="n"/>
      <c r="AU624" s="94" t="n"/>
      <c r="AV624" s="82" t="n"/>
      <c r="AW624" s="102">
        <f>IF(OR(AND(TODAY()-AL638&lt;10,AV638="PQRS"),AND(TODAY()-AO638&lt;90,AV638="Persuasivo")),1,IF(AND(10&lt;=TODAY()-AL638,TODAY()-AL638&lt;15,AV638="PQRS"),2,IF(OR(AND(15&lt;=TODAY()-AL638,AV638="PQRS"),AND(90&lt;=TODAY()-AO638,AV638="Persuasivo")),3,"")))</f>
        <v/>
      </c>
      <c r="AX624" s="96" t="n"/>
      <c r="AY624" s="239">
        <f>IF(AU638=BA638,AY638,AY638&amp;" → "&amp;TEXT(AZ638,"dd/mm/aaaa")&amp;".- "&amp;AU638)</f>
        <v/>
      </c>
      <c r="AZ624" s="237">
        <f>IF(AU638=BA638,AZ638,NOW())</f>
        <v/>
      </c>
      <c r="BA624" s="242">
        <f>IF(AU638=BA638,BA638,AU638)</f>
        <v/>
      </c>
      <c r="BB624" s="245">
        <f>IF(AT638=BD638,BB638,BB638&amp;" → "&amp;TEXT(BC638,"dd/mm/aaaa")&amp;".- "&amp;AT638)</f>
        <v/>
      </c>
      <c r="BC624" s="247">
        <f>IF(AX638=BD638,BC638,NOW())</f>
        <v/>
      </c>
      <c r="BD624" s="246">
        <f>IF(AT638=BD638,BD638,AT638)</f>
        <v/>
      </c>
    </row>
    <row r="625">
      <c r="A625" s="76" t="n"/>
      <c r="B625" s="99" t="n"/>
      <c r="C625" s="124" t="n"/>
      <c r="D625" s="82" t="n"/>
      <c r="E625" s="76" t="n"/>
      <c r="F625" s="76" t="n"/>
      <c r="G625" s="76" t="n"/>
      <c r="H625" s="76" t="n"/>
      <c r="I625" s="76" t="n"/>
      <c r="J625" s="145" t="n"/>
      <c r="K625" s="76" t="n"/>
      <c r="L625" s="76" t="n"/>
      <c r="M625" s="76" t="n"/>
      <c r="N625" s="76" t="n"/>
      <c r="O625" s="76" t="n"/>
      <c r="P625" s="76" t="n"/>
      <c r="Q625" s="76" t="n"/>
      <c r="R625" s="76" t="n"/>
      <c r="S625" s="126" t="n"/>
      <c r="T625" s="127" t="n"/>
      <c r="U625" s="127" t="n"/>
      <c r="V625" s="127" t="n"/>
      <c r="W625" s="127" t="n"/>
      <c r="X625" s="127" t="n"/>
      <c r="Y625" s="127" t="n"/>
      <c r="Z625" s="127" t="n"/>
      <c r="AA625" s="127" t="n"/>
      <c r="AB625" s="127" t="n"/>
      <c r="AC625" s="76" t="n"/>
      <c r="AD625" s="76" t="n"/>
      <c r="AE625" s="76" t="n"/>
      <c r="AF625" s="76" t="n"/>
      <c r="AG625" s="76" t="n"/>
      <c r="AH625" s="82" t="n"/>
      <c r="AI625" s="82" t="n"/>
      <c r="AJ625" s="112" t="n"/>
      <c r="AK625" s="173" t="n"/>
      <c r="AL625" s="75" t="n"/>
      <c r="AM625" s="75" t="n"/>
      <c r="AN625" s="101" t="n"/>
      <c r="AO625" s="75" t="n"/>
      <c r="AP625" s="101" t="n"/>
      <c r="AQ625" s="101" t="n"/>
      <c r="AR625" s="213" t="n"/>
      <c r="AS625" s="119" t="n"/>
      <c r="AT625" s="124" t="n"/>
      <c r="AU625" s="94" t="n"/>
      <c r="AV625" s="82" t="n"/>
      <c r="AW625" s="102">
        <f>IF(OR(AND(TODAY()-AL639&lt;10,AV639="PQRS"),AND(TODAY()-AO639&lt;90,AV639="Persuasivo")),1,IF(AND(10&lt;=TODAY()-AL639,TODAY()-AL639&lt;15,AV639="PQRS"),2,IF(OR(AND(15&lt;=TODAY()-AL639,AV639="PQRS"),AND(90&lt;=TODAY()-AO639,AV639="Persuasivo")),3,"")))</f>
        <v/>
      </c>
      <c r="AX625" s="96" t="n"/>
      <c r="AY625" s="239">
        <f>IF(AU639=BA639,AY639,AY639&amp;" → "&amp;TEXT(AZ639,"dd/mm/aaaa")&amp;".- "&amp;AU639)</f>
        <v/>
      </c>
      <c r="AZ625" s="237">
        <f>IF(AU639=BA639,AZ639,NOW())</f>
        <v/>
      </c>
      <c r="BA625" s="242">
        <f>IF(AU639=BA639,BA639,AU639)</f>
        <v/>
      </c>
      <c r="BB625" s="245">
        <f>IF(AT639=BD639,BB639,BB639&amp;" → "&amp;TEXT(BC639,"dd/mm/aaaa")&amp;".- "&amp;AT639)</f>
        <v/>
      </c>
      <c r="BC625" s="247">
        <f>IF(AX639=BD639,BC639,NOW())</f>
        <v/>
      </c>
      <c r="BD625" s="246">
        <f>IF(AT639=BD639,BD639,AT639)</f>
        <v/>
      </c>
    </row>
    <row r="626">
      <c r="A626" s="76" t="n"/>
      <c r="B626" s="99" t="n"/>
      <c r="C626" s="124" t="n"/>
      <c r="D626" s="76" t="n"/>
      <c r="E626" s="76" t="n"/>
      <c r="F626" s="76" t="n"/>
      <c r="G626" s="76" t="n"/>
      <c r="H626" s="76" t="n"/>
      <c r="I626" s="76" t="n"/>
      <c r="J626" s="145" t="n"/>
      <c r="K626" s="76" t="n"/>
      <c r="L626" s="76" t="n"/>
      <c r="M626" s="76" t="n"/>
      <c r="N626" s="76" t="n"/>
      <c r="O626" s="76" t="n"/>
      <c r="P626" s="76" t="n"/>
      <c r="Q626" s="76" t="n"/>
      <c r="R626" s="76" t="n"/>
      <c r="S626" s="126" t="n"/>
      <c r="T626" s="127" t="n"/>
      <c r="U626" s="127" t="n"/>
      <c r="V626" s="127" t="n"/>
      <c r="W626" s="127" t="n"/>
      <c r="X626" s="127" t="n"/>
      <c r="Y626" s="127" t="n"/>
      <c r="Z626" s="127" t="n"/>
      <c r="AA626" s="127" t="n"/>
      <c r="AB626" s="127" t="n"/>
      <c r="AC626" s="76" t="n"/>
      <c r="AD626" s="76" t="n"/>
      <c r="AE626" s="76" t="n"/>
      <c r="AF626" s="76" t="n"/>
      <c r="AG626" s="76" t="n"/>
      <c r="AH626" s="82" t="n"/>
      <c r="AI626" s="82" t="n"/>
      <c r="AJ626" s="112" t="n"/>
      <c r="AK626" s="173" t="n"/>
      <c r="AL626" s="75" t="n"/>
      <c r="AM626" s="75" t="n"/>
      <c r="AN626" s="101" t="n"/>
      <c r="AO626" s="100" t="n"/>
      <c r="AP626" s="101" t="n"/>
      <c r="AQ626" s="101" t="n"/>
      <c r="AR626" s="213" t="n"/>
      <c r="AS626" s="119" t="n"/>
      <c r="AT626" s="124" t="n"/>
      <c r="AU626" s="94" t="n"/>
      <c r="AV626" s="82" t="n"/>
      <c r="AW626" s="102">
        <f>IF(OR(AND(TODAY()-AL640&lt;10,AV640="PQRS"),AND(TODAY()-AO640&lt;90,AV640="Persuasivo")),1,IF(AND(10&lt;=TODAY()-AL640,TODAY()-AL640&lt;15,AV640="PQRS"),2,IF(OR(AND(15&lt;=TODAY()-AL640,AV640="PQRS"),AND(90&lt;=TODAY()-AO640,AV640="Persuasivo")),3,"")))</f>
        <v/>
      </c>
      <c r="AX626" s="96" t="n"/>
      <c r="AY626" s="239">
        <f>IF(AU640=BA640,AY640,AY640&amp;" → "&amp;TEXT(AZ640,"dd/mm/aaaa")&amp;".- "&amp;AU640)</f>
        <v/>
      </c>
      <c r="AZ626" s="237">
        <f>IF(AU640=BA640,AZ640,NOW())</f>
        <v/>
      </c>
      <c r="BA626" s="242">
        <f>IF(AU640=BA640,BA640,AU640)</f>
        <v/>
      </c>
      <c r="BB626" s="245">
        <f>IF(AT640=BD640,BB640,BB640&amp;" → "&amp;TEXT(BC640,"dd/mm/aaaa")&amp;".- "&amp;AT640)</f>
        <v/>
      </c>
      <c r="BC626" s="247">
        <f>IF(AX640=BD640,BC640,NOW())</f>
        <v/>
      </c>
      <c r="BD626" s="246">
        <f>IF(AT640=BD640,BD640,AT640)</f>
        <v/>
      </c>
    </row>
    <row r="627">
      <c r="A627" s="76" t="n"/>
      <c r="B627" s="99" t="n"/>
      <c r="C627" s="124" t="n"/>
      <c r="D627" s="76" t="n"/>
      <c r="E627" s="76" t="n"/>
      <c r="F627" s="76" t="n"/>
      <c r="G627" s="76" t="n"/>
      <c r="H627" s="76" t="n"/>
      <c r="I627" s="76" t="n"/>
      <c r="J627" s="145" t="n"/>
      <c r="K627" s="76" t="n"/>
      <c r="L627" s="76" t="n"/>
      <c r="M627" s="76" t="n"/>
      <c r="N627" s="76" t="n"/>
      <c r="O627" s="76" t="n"/>
      <c r="P627" s="76" t="n"/>
      <c r="Q627" s="76" t="n"/>
      <c r="R627" s="76" t="n"/>
      <c r="S627" s="126" t="n"/>
      <c r="T627" s="127" t="n"/>
      <c r="U627" s="127" t="n"/>
      <c r="V627" s="127" t="n"/>
      <c r="W627" s="127" t="n"/>
      <c r="X627" s="127" t="n"/>
      <c r="Y627" s="127" t="n"/>
      <c r="Z627" s="127" t="n"/>
      <c r="AA627" s="127" t="n"/>
      <c r="AB627" s="127" t="n"/>
      <c r="AC627" s="76" t="n"/>
      <c r="AD627" s="76" t="n"/>
      <c r="AE627" s="76" t="n"/>
      <c r="AF627" s="76" t="n"/>
      <c r="AG627" s="76" t="n"/>
      <c r="AH627" s="82" t="n"/>
      <c r="AI627" s="82" t="n"/>
      <c r="AJ627" s="112" t="n"/>
      <c r="AK627" s="173" t="n"/>
      <c r="AL627" s="75" t="n"/>
      <c r="AM627" s="75" t="n"/>
      <c r="AN627" s="101" t="n"/>
      <c r="AO627" s="100" t="n"/>
      <c r="AP627" s="101" t="n"/>
      <c r="AQ627" s="101" t="n"/>
      <c r="AR627" s="213" t="n"/>
      <c r="AS627" s="119" t="n"/>
      <c r="AT627" s="124" t="n"/>
      <c r="AU627" s="94" t="n"/>
      <c r="AV627" s="82" t="n"/>
      <c r="AW627" s="102">
        <f>IF(OR(AND(TODAY()-AL641&lt;10,AV641="PQRS"),AND(TODAY()-AO641&lt;90,AV641="Persuasivo")),1,IF(AND(10&lt;=TODAY()-AL641,TODAY()-AL641&lt;15,AV641="PQRS"),2,IF(OR(AND(15&lt;=TODAY()-AL641,AV641="PQRS"),AND(90&lt;=TODAY()-AO641,AV641="Persuasivo")),3,"")))</f>
        <v/>
      </c>
      <c r="AX627" s="96" t="n"/>
      <c r="AY627" s="239">
        <f>IF(AU641=BA641,AY641,AY641&amp;" → "&amp;TEXT(AZ641,"dd/mm/aaaa")&amp;".- "&amp;AU641)</f>
        <v/>
      </c>
      <c r="AZ627" s="237">
        <f>IF(AU641=BA641,AZ641,NOW())</f>
        <v/>
      </c>
      <c r="BA627" s="242">
        <f>IF(AU641=BA641,BA641,AU641)</f>
        <v/>
      </c>
      <c r="BB627" s="245">
        <f>IF(AT641=BD641,BB641,BB641&amp;" → "&amp;TEXT(BC641,"dd/mm/aaaa")&amp;".- "&amp;AT641)</f>
        <v/>
      </c>
      <c r="BC627" s="247">
        <f>IF(AX641=BD641,BC641,NOW())</f>
        <v/>
      </c>
      <c r="BD627" s="246">
        <f>IF(AT641=BD641,BD641,AT641)</f>
        <v/>
      </c>
    </row>
    <row r="628">
      <c r="A628" s="76" t="n"/>
      <c r="B628" s="99" t="n"/>
      <c r="C628" s="258" t="n"/>
      <c r="D628" s="76" t="n"/>
      <c r="E628" s="76" t="n"/>
      <c r="F628" s="76" t="n"/>
      <c r="G628" s="76" t="n"/>
      <c r="H628" s="76" t="n"/>
      <c r="I628" s="76" t="n"/>
      <c r="J628" s="145" t="n"/>
      <c r="K628" s="76" t="n"/>
      <c r="L628" s="76" t="n"/>
      <c r="M628" s="76" t="n"/>
      <c r="N628" s="76" t="n"/>
      <c r="O628" s="76" t="n"/>
      <c r="P628" s="76" t="n"/>
      <c r="Q628" s="76" t="n"/>
      <c r="R628" s="76" t="n"/>
      <c r="S628" s="126" t="n"/>
      <c r="T628" s="127" t="n"/>
      <c r="U628" s="127" t="n"/>
      <c r="V628" s="127" t="n"/>
      <c r="W628" s="127" t="n"/>
      <c r="X628" s="127" t="n"/>
      <c r="Y628" s="127" t="n"/>
      <c r="Z628" s="127" t="n"/>
      <c r="AA628" s="127" t="n"/>
      <c r="AB628" s="127" t="n"/>
      <c r="AC628" s="76" t="n"/>
      <c r="AD628" s="76" t="n"/>
      <c r="AE628" s="76" t="n"/>
      <c r="AF628" s="76" t="n"/>
      <c r="AG628" s="76" t="n"/>
      <c r="AH628" s="82" t="n"/>
      <c r="AI628" s="82" t="n"/>
      <c r="AJ628" s="112" t="n"/>
      <c r="AK628" s="173" t="n"/>
      <c r="AL628" s="75" t="n"/>
      <c r="AM628" s="75" t="n"/>
      <c r="AN628" s="101" t="n"/>
      <c r="AO628" s="75" t="n"/>
      <c r="AP628" s="101" t="n"/>
      <c r="AQ628" s="101" t="n"/>
      <c r="AR628" s="213" t="n"/>
      <c r="AS628" s="119" t="n"/>
      <c r="AT628" s="124" t="n"/>
      <c r="AU628" s="94" t="n"/>
      <c r="AV628" s="82" t="n"/>
      <c r="AW628" s="102">
        <f>IF(OR(AND(TODAY()-AL642&lt;10,AV642="PQRS"),AND(TODAY()-AO642&lt;90,AV642="Persuasivo")),1,IF(AND(10&lt;=TODAY()-AL642,TODAY()-AL642&lt;15,AV642="PQRS"),2,IF(OR(AND(15&lt;=TODAY()-AL642,AV642="PQRS"),AND(90&lt;=TODAY()-AO642,AV642="Persuasivo")),3,"")))</f>
        <v/>
      </c>
      <c r="AX628" s="96" t="n"/>
      <c r="AY628" s="239">
        <f>IF(AU642=BA642,AY642,AY642&amp;" → "&amp;TEXT(AZ642,"dd/mm/aaaa")&amp;".- "&amp;AU642)</f>
        <v/>
      </c>
      <c r="AZ628" s="237">
        <f>IF(AU642=BA642,AZ642,NOW())</f>
        <v/>
      </c>
      <c r="BA628" s="242">
        <f>IF(AU642=BA642,BA642,AU642)</f>
        <v/>
      </c>
      <c r="BB628" s="245">
        <f>IF(AT642=BD642,BB642,BB642&amp;" → "&amp;TEXT(BC642,"dd/mm/aaaa")&amp;".- "&amp;AT642)</f>
        <v/>
      </c>
      <c r="BC628" s="247">
        <f>IF(AX642=BD642,BC642,NOW())</f>
        <v/>
      </c>
      <c r="BD628" s="246">
        <f>IF(AT642=BD642,BD642,AT642)</f>
        <v/>
      </c>
    </row>
    <row r="629">
      <c r="A629" s="76" t="n"/>
      <c r="B629" s="99" t="n"/>
      <c r="C629" s="124" t="n"/>
      <c r="D629" s="76" t="n"/>
      <c r="E629" s="76" t="n"/>
      <c r="F629" s="76" t="n"/>
      <c r="G629" s="76" t="n"/>
      <c r="H629" s="76" t="n"/>
      <c r="I629" s="76" t="n"/>
      <c r="J629" s="145" t="n"/>
      <c r="K629" s="76" t="n"/>
      <c r="L629" s="76" t="n"/>
      <c r="M629" s="76" t="n"/>
      <c r="N629" s="76" t="n"/>
      <c r="O629" s="76" t="n"/>
      <c r="P629" s="76" t="n"/>
      <c r="Q629" s="76" t="n"/>
      <c r="R629" s="76" t="n"/>
      <c r="S629" s="126" t="n"/>
      <c r="T629" s="127" t="n"/>
      <c r="U629" s="127" t="n"/>
      <c r="V629" s="127" t="n"/>
      <c r="W629" s="127" t="n"/>
      <c r="X629" s="127" t="n"/>
      <c r="Y629" s="127" t="n"/>
      <c r="Z629" s="127" t="n"/>
      <c r="AA629" s="127" t="n"/>
      <c r="AB629" s="127" t="n"/>
      <c r="AC629" s="76" t="n"/>
      <c r="AD629" s="76" t="n"/>
      <c r="AE629" s="76" t="n"/>
      <c r="AF629" s="76" t="n"/>
      <c r="AG629" s="76" t="n"/>
      <c r="AH629" s="82" t="n"/>
      <c r="AI629" s="82" t="n"/>
      <c r="AJ629" s="112" t="n"/>
      <c r="AK629" s="173" t="n"/>
      <c r="AL629" s="75" t="n"/>
      <c r="AM629" s="75" t="n"/>
      <c r="AN629" s="101" t="n"/>
      <c r="AO629" s="75" t="n"/>
      <c r="AP629" s="101" t="n"/>
      <c r="AQ629" s="101" t="n"/>
      <c r="AR629" s="213" t="n"/>
      <c r="AS629" s="119" t="n"/>
      <c r="AT629" s="124" t="n"/>
      <c r="AU629" s="94" t="n"/>
      <c r="AV629" s="82" t="n"/>
      <c r="AW629" s="102">
        <f>IF(OR(AND(TODAY()-AL643&lt;10,AV643="PQRS"),AND(TODAY()-AO643&lt;90,AV643="Persuasivo")),1,IF(AND(10&lt;=TODAY()-AL643,TODAY()-AL643&lt;15,AV643="PQRS"),2,IF(OR(AND(15&lt;=TODAY()-AL643,AV643="PQRS"),AND(90&lt;=TODAY()-AO643,AV643="Persuasivo")),3,"")))</f>
        <v/>
      </c>
      <c r="AX629" s="96" t="n"/>
      <c r="AY629" s="239">
        <f>IF(AU643=BA643,AY643,AY643&amp;" → "&amp;TEXT(AZ643,"dd/mm/aaaa")&amp;".- "&amp;AU643)</f>
        <v/>
      </c>
      <c r="AZ629" s="237">
        <f>IF(AU643=BA643,AZ643,NOW())</f>
        <v/>
      </c>
      <c r="BA629" s="242">
        <f>IF(AU643=BA643,BA643,AU643)</f>
        <v/>
      </c>
      <c r="BB629" s="245">
        <f>IF(AT643=BD643,BB643,BB643&amp;" → "&amp;TEXT(BC643,"dd/mm/aaaa")&amp;".- "&amp;AT643)</f>
        <v/>
      </c>
      <c r="BC629" s="247">
        <f>IF(AX643=BD643,BC643,NOW())</f>
        <v/>
      </c>
      <c r="BD629" s="246">
        <f>IF(AT643=BD643,BD643,AT643)</f>
        <v/>
      </c>
    </row>
    <row r="630">
      <c r="A630" s="76" t="n"/>
      <c r="B630" s="99" t="n"/>
      <c r="C630" s="105" t="n"/>
      <c r="D630" s="76" t="n"/>
      <c r="E630" s="76" t="n"/>
      <c r="F630" s="76" t="n"/>
      <c r="G630" s="76" t="n"/>
      <c r="H630" s="76" t="n"/>
      <c r="I630" s="76" t="n"/>
      <c r="J630" s="76" t="n"/>
      <c r="K630" s="76" t="n"/>
      <c r="L630" s="76" t="n"/>
      <c r="M630" s="76" t="n"/>
      <c r="N630" s="76" t="n"/>
      <c r="O630" s="76" t="n"/>
      <c r="P630" s="76" t="n"/>
      <c r="Q630" s="76" t="n"/>
      <c r="R630" s="76" t="n"/>
      <c r="S630" s="126" t="n"/>
      <c r="T630" s="127" t="n"/>
      <c r="U630" s="127" t="n"/>
      <c r="V630" s="127" t="n"/>
      <c r="W630" s="127" t="n"/>
      <c r="X630" s="127" t="n"/>
      <c r="Y630" s="127" t="n"/>
      <c r="Z630" s="127" t="n"/>
      <c r="AA630" s="127" t="n"/>
      <c r="AB630" s="127" t="n"/>
      <c r="AC630" s="76" t="n"/>
      <c r="AD630" s="76" t="n"/>
      <c r="AE630" s="76" t="n"/>
      <c r="AF630" s="76" t="n"/>
      <c r="AG630" s="76" t="n"/>
      <c r="AH630" s="82" t="n"/>
      <c r="AI630" s="82" t="n"/>
      <c r="AJ630" s="112" t="n"/>
      <c r="AK630" s="173" t="n"/>
      <c r="AL630" s="75" t="n"/>
      <c r="AM630" s="75" t="n"/>
      <c r="AN630" s="101" t="n"/>
      <c r="AO630" s="75" t="n"/>
      <c r="AP630" s="101" t="n"/>
      <c r="AQ630" s="101" t="n"/>
      <c r="AR630" s="213" t="n"/>
      <c r="AS630" s="119" t="n"/>
      <c r="AT630" s="124" t="n"/>
      <c r="AU630" s="94" t="n"/>
      <c r="AV630" s="82" t="n"/>
      <c r="AW630" s="102">
        <f>IF(OR(AND(TODAY()-AL644&lt;10,AV644="PQRS"),AND(TODAY()-AO644&lt;90,AV644="Persuasivo")),1,IF(AND(10&lt;=TODAY()-AL644,TODAY()-AL644&lt;15,AV644="PQRS"),2,IF(OR(AND(15&lt;=TODAY()-AL644,AV644="PQRS"),AND(90&lt;=TODAY()-AO644,AV644="Persuasivo")),3,"")))</f>
        <v/>
      </c>
      <c r="AX630" s="96" t="n"/>
      <c r="AY630" s="239">
        <f>IF(AU644=BA644,AY644,AY644&amp;" → "&amp;TEXT(AZ644,"dd/mm/aaaa")&amp;".- "&amp;AU644)</f>
        <v/>
      </c>
      <c r="AZ630" s="237">
        <f>IF(AU644=BA644,AZ644,NOW())</f>
        <v/>
      </c>
      <c r="BA630" s="242">
        <f>IF(AU644=BA644,BA644,AU644)</f>
        <v/>
      </c>
      <c r="BB630" s="245">
        <f>IF(AT644=BD644,BB644,BB644&amp;" → "&amp;TEXT(BC644,"dd/mm/aaaa")&amp;".- "&amp;AT644)</f>
        <v/>
      </c>
      <c r="BC630" s="247">
        <f>IF(AX644=BD644,BC644,NOW())</f>
        <v/>
      </c>
      <c r="BD630" s="246">
        <f>IF(AT644=BD644,BD644,AT644)</f>
        <v/>
      </c>
    </row>
    <row r="631">
      <c r="A631" s="76" t="n"/>
      <c r="B631" s="99" t="n"/>
      <c r="C631" s="124" t="n"/>
      <c r="D631" s="76" t="n"/>
      <c r="E631" s="76" t="n"/>
      <c r="F631" s="76" t="n"/>
      <c r="G631" s="76" t="n"/>
      <c r="H631" s="76" t="n"/>
      <c r="I631" s="76" t="n"/>
      <c r="J631" s="76" t="n"/>
      <c r="K631" s="76" t="n"/>
      <c r="L631" s="76" t="n"/>
      <c r="M631" s="76" t="n"/>
      <c r="N631" s="76" t="n"/>
      <c r="O631" s="76" t="n"/>
      <c r="P631" s="76" t="n"/>
      <c r="Q631" s="76" t="n"/>
      <c r="R631" s="76" t="n"/>
      <c r="S631" s="126" t="n"/>
      <c r="T631" s="127" t="n"/>
      <c r="U631" s="127" t="n"/>
      <c r="V631" s="127" t="n"/>
      <c r="W631" s="127" t="n"/>
      <c r="X631" s="127" t="n"/>
      <c r="Y631" s="127" t="n"/>
      <c r="Z631" s="127" t="n"/>
      <c r="AA631" s="127" t="n"/>
      <c r="AB631" s="127" t="n"/>
      <c r="AC631" s="76" t="n"/>
      <c r="AD631" s="76" t="n"/>
      <c r="AE631" s="76" t="n"/>
      <c r="AF631" s="76" t="n"/>
      <c r="AG631" s="76" t="n"/>
      <c r="AH631" s="82" t="n"/>
      <c r="AI631" s="82" t="n"/>
      <c r="AJ631" s="112" t="n"/>
      <c r="AK631" s="173" t="n"/>
      <c r="AL631" s="75" t="n"/>
      <c r="AM631" s="75" t="n"/>
      <c r="AN631" s="101" t="n"/>
      <c r="AO631" s="75" t="n"/>
      <c r="AP631" s="101" t="n"/>
      <c r="AQ631" s="101" t="n"/>
      <c r="AR631" s="213" t="n"/>
      <c r="AS631" s="119" t="n"/>
      <c r="AT631" s="124" t="n"/>
      <c r="AU631" s="94" t="n"/>
      <c r="AV631" s="82" t="n"/>
      <c r="AW631" s="102">
        <f>IF(OR(AND(TODAY()-AL645&lt;10,AV645="PQRS"),AND(TODAY()-AO645&lt;90,AV645="Persuasivo")),1,IF(AND(10&lt;=TODAY()-AL645,TODAY()-AL645&lt;15,AV645="PQRS"),2,IF(OR(AND(15&lt;=TODAY()-AL645,AV645="PQRS"),AND(90&lt;=TODAY()-AO645,AV645="Persuasivo")),3,"")))</f>
        <v/>
      </c>
      <c r="AX631" s="96" t="n"/>
      <c r="AY631" s="239">
        <f>IF(AU645=BA645,AY645,AY645&amp;" → "&amp;TEXT(AZ645,"dd/mm/aaaa")&amp;".- "&amp;AU645)</f>
        <v/>
      </c>
      <c r="AZ631" s="237">
        <f>IF(AU645=BA645,AZ645,NOW())</f>
        <v/>
      </c>
      <c r="BA631" s="242">
        <f>IF(AU645=BA645,BA645,AU645)</f>
        <v/>
      </c>
      <c r="BB631" s="245">
        <f>IF(AT645=BD645,BB645,BB645&amp;" → "&amp;TEXT(BC645,"dd/mm/aaaa")&amp;".- "&amp;AT645)</f>
        <v/>
      </c>
      <c r="BC631" s="247">
        <f>IF(AX645=BD645,BC645,NOW())</f>
        <v/>
      </c>
      <c r="BD631" s="246">
        <f>IF(AT645=BD645,BD645,AT645)</f>
        <v/>
      </c>
    </row>
    <row r="632">
      <c r="A632" s="76" t="n"/>
      <c r="B632" s="99" t="n"/>
      <c r="C632" s="124" t="n"/>
      <c r="D632" s="76" t="n"/>
      <c r="E632" s="76" t="n"/>
      <c r="F632" s="76" t="n"/>
      <c r="G632" s="76" t="n"/>
      <c r="H632" s="76" t="n"/>
      <c r="I632" s="76" t="n"/>
      <c r="J632" s="76" t="n"/>
      <c r="K632" s="76" t="n"/>
      <c r="L632" s="76" t="n"/>
      <c r="M632" s="76" t="n"/>
      <c r="N632" s="76" t="n"/>
      <c r="O632" s="76" t="n"/>
      <c r="P632" s="76" t="n"/>
      <c r="Q632" s="76" t="n"/>
      <c r="R632" s="76" t="n"/>
      <c r="S632" s="126" t="n"/>
      <c r="T632" s="127" t="n"/>
      <c r="U632" s="127" t="n"/>
      <c r="V632" s="127" t="n"/>
      <c r="W632" s="127" t="n"/>
      <c r="X632" s="127" t="n"/>
      <c r="Y632" s="127" t="n"/>
      <c r="Z632" s="127" t="n"/>
      <c r="AA632" s="127" t="n"/>
      <c r="AB632" s="127" t="n"/>
      <c r="AC632" s="76" t="n"/>
      <c r="AD632" s="76" t="n"/>
      <c r="AE632" s="76" t="n"/>
      <c r="AF632" s="76" t="n"/>
      <c r="AG632" s="76" t="n"/>
      <c r="AH632" s="82" t="n"/>
      <c r="AI632" s="82" t="n"/>
      <c r="AJ632" s="112" t="n"/>
      <c r="AK632" s="173" t="n"/>
      <c r="AL632" s="75" t="n"/>
      <c r="AM632" s="75" t="n"/>
      <c r="AN632" s="101" t="n"/>
      <c r="AO632" s="75" t="n"/>
      <c r="AP632" s="101" t="n"/>
      <c r="AQ632" s="101" t="n"/>
      <c r="AR632" s="213" t="n"/>
      <c r="AS632" s="119" t="n"/>
      <c r="AT632" s="124" t="n"/>
      <c r="AU632" s="94" t="n"/>
      <c r="AV632" s="82" t="n"/>
      <c r="AW632" s="102">
        <f>IF(OR(AND(TODAY()-AL646&lt;10,AV646="PQRS"),AND(TODAY()-AO646&lt;90,AV646="Persuasivo")),1,IF(AND(10&lt;=TODAY()-AL646,TODAY()-AL646&lt;15,AV646="PQRS"),2,IF(OR(AND(15&lt;=TODAY()-AL646,AV646="PQRS"),AND(90&lt;=TODAY()-AO646,AV646="Persuasivo")),3,"")))</f>
        <v/>
      </c>
      <c r="AX632" s="96" t="n"/>
      <c r="AY632" s="239">
        <f>IF(AU646=BA646,AY646,AY646&amp;" → "&amp;TEXT(AZ646,"dd/mm/aaaa")&amp;".- "&amp;AU646)</f>
        <v/>
      </c>
      <c r="AZ632" s="237">
        <f>IF(AU646=BA646,AZ646,NOW())</f>
        <v/>
      </c>
      <c r="BA632" s="242">
        <f>IF(AU646=BA646,BA646,AU646)</f>
        <v/>
      </c>
      <c r="BB632" s="245">
        <f>IF(AT646=BD646,BB646,BB646&amp;" → "&amp;TEXT(BC646,"dd/mm/aaaa")&amp;".- "&amp;AT646)</f>
        <v/>
      </c>
      <c r="BC632" s="247">
        <f>IF(AX646=BD646,BC646,NOW())</f>
        <v/>
      </c>
      <c r="BD632" s="246">
        <f>IF(AT646=BD646,BD646,AT646)</f>
        <v/>
      </c>
    </row>
    <row r="633">
      <c r="A633" s="76" t="n"/>
      <c r="B633" s="99" t="n"/>
      <c r="C633" s="124" t="n"/>
      <c r="D633" s="76" t="n"/>
      <c r="E633" s="76" t="n"/>
      <c r="F633" s="76" t="n"/>
      <c r="G633" s="76" t="n"/>
      <c r="H633" s="76" t="n"/>
      <c r="I633" s="76" t="n"/>
      <c r="J633" s="76" t="n"/>
      <c r="K633" s="76" t="n"/>
      <c r="L633" s="76" t="n"/>
      <c r="M633" s="76" t="n"/>
      <c r="N633" s="76" t="n"/>
      <c r="O633" s="76" t="n"/>
      <c r="P633" s="76" t="n"/>
      <c r="Q633" s="76" t="n"/>
      <c r="R633" s="76" t="n"/>
      <c r="S633" s="76" t="n"/>
      <c r="T633" s="76" t="n"/>
      <c r="U633" s="76" t="n"/>
      <c r="V633" s="76" t="n"/>
      <c r="W633" s="76" t="n"/>
      <c r="X633" s="76" t="n"/>
      <c r="Y633" s="76" t="n"/>
      <c r="Z633" s="76" t="n"/>
      <c r="AA633" s="76" t="n"/>
      <c r="AB633" s="76" t="n"/>
      <c r="AC633" s="76" t="n"/>
      <c r="AD633" s="76" t="n"/>
      <c r="AE633" s="76" t="n"/>
      <c r="AF633" s="76" t="n"/>
      <c r="AG633" s="76" t="n"/>
      <c r="AH633" s="82" t="n"/>
      <c r="AI633" s="82" t="n"/>
      <c r="AJ633" s="112" t="n"/>
      <c r="AK633" s="173" t="n"/>
      <c r="AL633" s="75" t="n"/>
      <c r="AM633" s="75" t="n"/>
      <c r="AN633" s="101" t="n"/>
      <c r="AO633" s="75" t="n"/>
      <c r="AP633" s="101" t="n"/>
      <c r="AQ633" s="101" t="n"/>
      <c r="AR633" s="213" t="n"/>
      <c r="AS633" s="119" t="n"/>
      <c r="AT633" s="124" t="n"/>
      <c r="AU633" s="94" t="n"/>
      <c r="AV633" s="82" t="n"/>
      <c r="AW633" s="102">
        <f>IF(OR(AND(TODAY()-AL647&lt;10,AV647="PQRS"),AND(TODAY()-AO647&lt;90,AV647="Persuasivo")),1,IF(AND(10&lt;=TODAY()-AL647,TODAY()-AL647&lt;15,AV647="PQRS"),2,IF(OR(AND(15&lt;=TODAY()-AL647,AV647="PQRS"),AND(90&lt;=TODAY()-AO647,AV647="Persuasivo")),3,"")))</f>
        <v/>
      </c>
      <c r="AX633" s="96" t="n"/>
      <c r="AY633" s="239">
        <f>IF(AU647=BA647,AY647,AY647&amp;" → "&amp;TEXT(AZ647,"dd/mm/aaaa")&amp;".- "&amp;AU647)</f>
        <v/>
      </c>
      <c r="AZ633" s="237">
        <f>IF(AU647=BA647,AZ647,NOW())</f>
        <v/>
      </c>
      <c r="BA633" s="242">
        <f>IF(AU647=BA647,BA647,AU647)</f>
        <v/>
      </c>
      <c r="BB633" s="245">
        <f>IF(AT647=BD647,BB647,BB647&amp;" → "&amp;TEXT(BC647,"dd/mm/aaaa")&amp;".- "&amp;AT647)</f>
        <v/>
      </c>
      <c r="BC633" s="247">
        <f>IF(AX647=BD647,BC647,NOW())</f>
        <v/>
      </c>
      <c r="BD633" s="246">
        <f>IF(AT647=BD647,BD647,AT647)</f>
        <v/>
      </c>
    </row>
    <row r="634">
      <c r="A634" s="76" t="n"/>
      <c r="B634" s="99" t="n"/>
      <c r="C634" s="124" t="n"/>
      <c r="D634" s="76" t="n"/>
      <c r="E634" s="76" t="n"/>
      <c r="F634" s="76" t="n"/>
      <c r="G634" s="76" t="n"/>
      <c r="H634" s="76" t="n"/>
      <c r="I634" s="76" t="n"/>
      <c r="J634" s="76" t="n"/>
      <c r="K634" s="76" t="n"/>
      <c r="L634" s="76" t="n"/>
      <c r="M634" s="76" t="n"/>
      <c r="N634" s="76" t="n"/>
      <c r="O634" s="76" t="n"/>
      <c r="P634" s="76" t="n"/>
      <c r="Q634" s="76" t="n"/>
      <c r="R634" s="76" t="n"/>
      <c r="S634" s="126" t="n"/>
      <c r="T634" s="127" t="n"/>
      <c r="U634" s="127" t="n"/>
      <c r="V634" s="127" t="n"/>
      <c r="W634" s="127" t="n"/>
      <c r="X634" s="127" t="n"/>
      <c r="Y634" s="127" t="n"/>
      <c r="Z634" s="127" t="n"/>
      <c r="AA634" s="127" t="n"/>
      <c r="AB634" s="127" t="n"/>
      <c r="AC634" s="76" t="n"/>
      <c r="AD634" s="76" t="n"/>
      <c r="AE634" s="76" t="n"/>
      <c r="AF634" s="76" t="n"/>
      <c r="AG634" s="76" t="n"/>
      <c r="AH634" s="82" t="n"/>
      <c r="AI634" s="82" t="n"/>
      <c r="AJ634" s="112" t="n"/>
      <c r="AK634" s="173" t="n"/>
      <c r="AL634" s="75" t="n"/>
      <c r="AM634" s="75" t="n"/>
      <c r="AN634" s="101" t="n"/>
      <c r="AO634" s="75" t="n"/>
      <c r="AP634" s="101" t="n"/>
      <c r="AQ634" s="101" t="n"/>
      <c r="AR634" s="213" t="n"/>
      <c r="AS634" s="119" t="n"/>
      <c r="AT634" s="124" t="n"/>
      <c r="AU634" s="94" t="n"/>
      <c r="AV634" s="82" t="n"/>
      <c r="AW634" s="102">
        <f>IF(OR(AND(TODAY()-AL648&lt;10,AV648="PQRS"),AND(TODAY()-AO648&lt;90,AV648="Persuasivo")),1,IF(AND(10&lt;=TODAY()-AL648,TODAY()-AL648&lt;15,AV648="PQRS"),2,IF(OR(AND(15&lt;=TODAY()-AL648,AV648="PQRS"),AND(90&lt;=TODAY()-AO648,AV648="Persuasivo")),3,"")))</f>
        <v/>
      </c>
      <c r="AX634" s="96" t="n"/>
      <c r="AY634" s="239">
        <f>IF(AU648=BA648,AY648,AY648&amp;" → "&amp;TEXT(AZ648,"dd/mm/aaaa")&amp;".- "&amp;AU648)</f>
        <v/>
      </c>
      <c r="AZ634" s="237">
        <f>IF(AU648=BA648,AZ648,NOW())</f>
        <v/>
      </c>
      <c r="BA634" s="242">
        <f>IF(AU648=BA648,BA648,AU648)</f>
        <v/>
      </c>
      <c r="BB634" s="245">
        <f>IF(AT648=BD648,BB648,BB648&amp;" → "&amp;TEXT(BC648,"dd/mm/aaaa")&amp;".- "&amp;AT648)</f>
        <v/>
      </c>
      <c r="BC634" s="247">
        <f>IF(AX648=BD648,BC648,NOW())</f>
        <v/>
      </c>
      <c r="BD634" s="246">
        <f>IF(AT648=BD648,BD648,AT648)</f>
        <v/>
      </c>
    </row>
    <row r="635">
      <c r="A635" s="76" t="n"/>
      <c r="B635" s="99" t="n"/>
      <c r="C635" s="124" t="n"/>
      <c r="D635" s="76" t="n"/>
      <c r="E635" s="76" t="n"/>
      <c r="F635" s="76" t="n"/>
      <c r="G635" s="76" t="n"/>
      <c r="H635" s="76" t="n"/>
      <c r="I635" s="76" t="n"/>
      <c r="J635" s="76" t="n"/>
      <c r="K635" s="76" t="n"/>
      <c r="L635" s="76" t="n"/>
      <c r="M635" s="76" t="n"/>
      <c r="N635" s="76" t="n"/>
      <c r="O635" s="76" t="n"/>
      <c r="P635" s="76" t="n"/>
      <c r="Q635" s="76" t="n"/>
      <c r="R635" s="76" t="n"/>
      <c r="S635" s="126" t="n"/>
      <c r="T635" s="127" t="n"/>
      <c r="U635" s="127" t="n"/>
      <c r="V635" s="127" t="n"/>
      <c r="W635" s="127" t="n"/>
      <c r="X635" s="127" t="n"/>
      <c r="Y635" s="127" t="n"/>
      <c r="Z635" s="127" t="n"/>
      <c r="AA635" s="127" t="n"/>
      <c r="AB635" s="127" t="n"/>
      <c r="AC635" s="76" t="n"/>
      <c r="AD635" s="76" t="n"/>
      <c r="AE635" s="76" t="n"/>
      <c r="AF635" s="76" t="n"/>
      <c r="AG635" s="76" t="n"/>
      <c r="AH635" s="82" t="n"/>
      <c r="AI635" s="82" t="n"/>
      <c r="AJ635" s="112" t="n"/>
      <c r="AK635" s="173" t="n"/>
      <c r="AL635" s="75" t="n"/>
      <c r="AM635" s="75" t="n"/>
      <c r="AN635" s="101" t="n"/>
      <c r="AO635" s="75" t="n"/>
      <c r="AP635" s="101" t="n"/>
      <c r="AQ635" s="101" t="n"/>
      <c r="AR635" s="213" t="n"/>
      <c r="AS635" s="119" t="n"/>
      <c r="AT635" s="124" t="n"/>
      <c r="AU635" s="94" t="n"/>
      <c r="AV635" s="82" t="n"/>
      <c r="AW635" s="102">
        <f>IF(OR(AND(TODAY()-AL649&lt;10,AV649="PQRS"),AND(TODAY()-AO649&lt;90,AV649="Persuasivo")),1,IF(AND(10&lt;=TODAY()-AL649,TODAY()-AL649&lt;15,AV649="PQRS"),2,IF(OR(AND(15&lt;=TODAY()-AL649,AV649="PQRS"),AND(90&lt;=TODAY()-AO649,AV649="Persuasivo")),3,"")))</f>
        <v/>
      </c>
      <c r="AX635" s="96" t="n"/>
      <c r="AY635" s="239">
        <f>IF(AU649=BA649,AY649,AY649&amp;" → "&amp;TEXT(AZ649,"dd/mm/aaaa")&amp;".- "&amp;AU649)</f>
        <v/>
      </c>
      <c r="AZ635" s="237">
        <f>IF(AU649=BA649,AZ649,NOW())</f>
        <v/>
      </c>
      <c r="BA635" s="242">
        <f>IF(AU649=BA649,BA649,AU649)</f>
        <v/>
      </c>
      <c r="BB635" s="245">
        <f>IF(AT649=BD649,BB649,BB649&amp;" → "&amp;TEXT(BC649,"dd/mm/aaaa")&amp;".- "&amp;AT649)</f>
        <v/>
      </c>
      <c r="BC635" s="247">
        <f>IF(AX649=BD649,BC649,NOW())</f>
        <v/>
      </c>
      <c r="BD635" s="246">
        <f>IF(AT649=BD649,BD649,AT649)</f>
        <v/>
      </c>
    </row>
    <row r="636">
      <c r="A636" s="76" t="n"/>
      <c r="B636" s="99" t="n"/>
      <c r="C636" s="105" t="n"/>
      <c r="D636" s="76" t="n"/>
      <c r="E636" s="76" t="n"/>
      <c r="F636" s="76" t="n"/>
      <c r="G636" s="76" t="n"/>
      <c r="H636" s="76" t="n"/>
      <c r="I636" s="76" t="n"/>
      <c r="J636" s="76" t="n"/>
      <c r="K636" s="76" t="n"/>
      <c r="L636" s="76" t="n"/>
      <c r="M636" s="76" t="n"/>
      <c r="N636" s="76" t="n"/>
      <c r="O636" s="76" t="n"/>
      <c r="P636" s="76" t="n"/>
      <c r="Q636" s="76" t="n"/>
      <c r="R636" s="76" t="n"/>
      <c r="S636" s="126" t="n"/>
      <c r="T636" s="127" t="n"/>
      <c r="U636" s="127" t="n"/>
      <c r="V636" s="127" t="n"/>
      <c r="W636" s="127" t="n"/>
      <c r="X636" s="127" t="n"/>
      <c r="Y636" s="127" t="n"/>
      <c r="Z636" s="127" t="n"/>
      <c r="AA636" s="127" t="n"/>
      <c r="AB636" s="127" t="n"/>
      <c r="AC636" s="76" t="n"/>
      <c r="AD636" s="76" t="n"/>
      <c r="AE636" s="76" t="n"/>
      <c r="AF636" s="76" t="n"/>
      <c r="AG636" s="76" t="n"/>
      <c r="AH636" s="82" t="n"/>
      <c r="AI636" s="82" t="n"/>
      <c r="AJ636" s="112" t="n"/>
      <c r="AK636" s="173" t="n"/>
      <c r="AL636" s="75" t="n"/>
      <c r="AM636" s="75" t="n"/>
      <c r="AN636" s="101" t="n"/>
      <c r="AO636" s="100" t="n"/>
      <c r="AP636" s="101" t="n"/>
      <c r="AQ636" s="101" t="n"/>
      <c r="AR636" s="213" t="n"/>
      <c r="AS636" s="119" t="n"/>
      <c r="AT636" s="124" t="n"/>
      <c r="AU636" s="94" t="n"/>
      <c r="AV636" s="82" t="n"/>
      <c r="AW636" s="102">
        <f>IF(OR(AND(TODAY()-AL650&lt;10,AV650="PQRS"),AND(TODAY()-AO650&lt;90,AV650="Persuasivo")),1,IF(AND(10&lt;=TODAY()-AL650,TODAY()-AL650&lt;15,AV650="PQRS"),2,IF(OR(AND(15&lt;=TODAY()-AL650,AV650="PQRS"),AND(90&lt;=TODAY()-AO650,AV650="Persuasivo")),3,"")))</f>
        <v/>
      </c>
      <c r="AX636" s="96" t="n"/>
      <c r="AY636" s="239">
        <f>IF(AU650=BA650,AY650,AY650&amp;" → "&amp;TEXT(AZ650,"dd/mm/aaaa")&amp;".- "&amp;AU650)</f>
        <v/>
      </c>
      <c r="AZ636" s="237">
        <f>IF(AU650=BA650,AZ650,NOW())</f>
        <v/>
      </c>
      <c r="BA636" s="242">
        <f>IF(AU650=BA650,BA650,AU650)</f>
        <v/>
      </c>
      <c r="BB636" s="245">
        <f>IF(AT650=BD650,BB650,BB650&amp;" → "&amp;TEXT(BC650,"dd/mm/aaaa")&amp;".- "&amp;AT650)</f>
        <v/>
      </c>
      <c r="BC636" s="247">
        <f>IF(AX650=BD650,BC650,NOW())</f>
        <v/>
      </c>
      <c r="BD636" s="246">
        <f>IF(AT650=BD650,BD650,AT650)</f>
        <v/>
      </c>
    </row>
    <row r="637">
      <c r="A637" s="76" t="n"/>
      <c r="B637" s="99" t="n"/>
      <c r="C637" s="124" t="n"/>
      <c r="D637" s="76" t="n"/>
      <c r="E637" s="76" t="n"/>
      <c r="F637" s="76" t="n"/>
      <c r="G637" s="76" t="n"/>
      <c r="H637" s="76" t="n"/>
      <c r="I637" s="76" t="n"/>
      <c r="J637" s="76" t="n"/>
      <c r="K637" s="76" t="n"/>
      <c r="L637" s="76" t="n"/>
      <c r="M637" s="76" t="n"/>
      <c r="N637" s="76" t="n"/>
      <c r="O637" s="76" t="n"/>
      <c r="P637" s="76" t="n"/>
      <c r="Q637" s="76" t="n"/>
      <c r="R637" s="76" t="n"/>
      <c r="S637" s="126" t="n"/>
      <c r="T637" s="127" t="n"/>
      <c r="U637" s="127" t="n"/>
      <c r="V637" s="127" t="n"/>
      <c r="W637" s="127" t="n"/>
      <c r="X637" s="127" t="n"/>
      <c r="Y637" s="127" t="n"/>
      <c r="Z637" s="127" t="n"/>
      <c r="AA637" s="127" t="n"/>
      <c r="AB637" s="127" t="n"/>
      <c r="AC637" s="76" t="n"/>
      <c r="AD637" s="76" t="n"/>
      <c r="AE637" s="76" t="n"/>
      <c r="AF637" s="76" t="n"/>
      <c r="AG637" s="76" t="n"/>
      <c r="AH637" s="82" t="n"/>
      <c r="AI637" s="82" t="n"/>
      <c r="AJ637" s="112" t="n"/>
      <c r="AK637" s="173" t="n"/>
      <c r="AL637" s="75" t="n"/>
      <c r="AM637" s="75" t="n"/>
      <c r="AN637" s="101" t="n"/>
      <c r="AO637" s="75" t="n"/>
      <c r="AP637" s="101" t="n"/>
      <c r="AQ637" s="101" t="n"/>
      <c r="AR637" s="213" t="n"/>
      <c r="AS637" s="119" t="n"/>
      <c r="AT637" s="124" t="n"/>
      <c r="AU637" s="94" t="n"/>
      <c r="AV637" s="82" t="n"/>
      <c r="AW637" s="102">
        <f>IF(OR(AND(TODAY()-AL651&lt;10,AV651="PQRS"),AND(TODAY()-AO651&lt;90,AV651="Persuasivo")),1,IF(AND(10&lt;=TODAY()-AL651,TODAY()-AL651&lt;15,AV651="PQRS"),2,IF(OR(AND(15&lt;=TODAY()-AL651,AV651="PQRS"),AND(90&lt;=TODAY()-AO651,AV651="Persuasivo")),3,"")))</f>
        <v/>
      </c>
      <c r="AX637" s="96" t="n"/>
      <c r="AY637" s="239">
        <f>IF(AU651=BA651,AY651,AY651&amp;" → "&amp;TEXT(AZ651,"dd/mm/aaaa")&amp;".- "&amp;AU651)</f>
        <v/>
      </c>
      <c r="AZ637" s="237">
        <f>IF(AU651=BA651,AZ651,NOW())</f>
        <v/>
      </c>
      <c r="BA637" s="242">
        <f>IF(AU651=BA651,BA651,AU651)</f>
        <v/>
      </c>
      <c r="BB637" s="245">
        <f>IF(AT651=BD651,BB651,BB651&amp;" → "&amp;TEXT(BC651,"dd/mm/aaaa")&amp;".- "&amp;AT651)</f>
        <v/>
      </c>
      <c r="BC637" s="247">
        <f>IF(AX651=BD651,BC651,NOW())</f>
        <v/>
      </c>
      <c r="BD637" s="246">
        <f>IF(AT651=BD651,BD651,AT651)</f>
        <v/>
      </c>
    </row>
    <row r="638" ht="31.5" customHeight="1">
      <c r="A638" s="76" t="n"/>
      <c r="B638" s="99" t="n"/>
      <c r="C638" s="124" t="n"/>
      <c r="D638" s="76" t="n"/>
      <c r="E638" s="76" t="n"/>
      <c r="F638" s="76" t="n"/>
      <c r="G638" s="76" t="n"/>
      <c r="H638" s="76" t="n"/>
      <c r="I638" s="76" t="n"/>
      <c r="J638" s="76" t="n"/>
      <c r="K638" s="76" t="n"/>
      <c r="L638" s="76" t="n"/>
      <c r="M638" s="76" t="n"/>
      <c r="N638" s="76" t="n"/>
      <c r="O638" s="76" t="n"/>
      <c r="P638" s="76" t="n"/>
      <c r="Q638" s="76" t="n"/>
      <c r="R638" s="76" t="n"/>
      <c r="S638" s="126" t="n"/>
      <c r="T638" s="127" t="n"/>
      <c r="U638" s="127" t="n"/>
      <c r="V638" s="127" t="n"/>
      <c r="W638" s="127" t="n"/>
      <c r="X638" s="127" t="n"/>
      <c r="Y638" s="127" t="n"/>
      <c r="Z638" s="127" t="n"/>
      <c r="AA638" s="127" t="n"/>
      <c r="AB638" s="127" t="n"/>
      <c r="AC638" s="76" t="n"/>
      <c r="AD638" s="76" t="n"/>
      <c r="AE638" s="76" t="n"/>
      <c r="AF638" s="76" t="n"/>
      <c r="AG638" s="76" t="n"/>
      <c r="AH638" s="82" t="n"/>
      <c r="AI638" s="82" t="n"/>
      <c r="AJ638" s="112" t="n"/>
      <c r="AK638" s="173" t="n"/>
      <c r="AL638" s="75" t="n"/>
      <c r="AM638" s="75" t="n"/>
      <c r="AN638" s="101" t="n"/>
      <c r="AO638" s="75" t="n"/>
      <c r="AP638" s="101" t="n"/>
      <c r="AQ638" s="101" t="n"/>
      <c r="AR638" s="213" t="n"/>
      <c r="AS638" s="119" t="n"/>
      <c r="AT638" s="124" t="n"/>
      <c r="AU638" s="94" t="n"/>
      <c r="AV638" s="82" t="n"/>
      <c r="AW638" s="102">
        <f>IF(OR(AND(TODAY()-AL652&lt;10,AV652="PQRS"),AND(TODAY()-AO652&lt;90,AV652="Persuasivo")),1,IF(AND(10&lt;=TODAY()-AL652,TODAY()-AL652&lt;15,AV652="PQRS"),2,IF(OR(AND(15&lt;=TODAY()-AL652,AV652="PQRS"),AND(90&lt;=TODAY()-AO652,AV652="Persuasivo")),3,"")))</f>
        <v/>
      </c>
      <c r="AX638" s="96" t="n"/>
      <c r="AY638" s="239">
        <f>IF(AU652=BA652,AY652,AY652&amp;" → "&amp;TEXT(AZ652,"dd/mm/aaaa")&amp;".- "&amp;AU652)</f>
        <v/>
      </c>
      <c r="AZ638" s="237">
        <f>IF(AU652=BA652,AZ652,NOW())</f>
        <v/>
      </c>
      <c r="BA638" s="242">
        <f>IF(AU652=BA652,BA652,AU652)</f>
        <v/>
      </c>
      <c r="BB638" s="245">
        <f>IF(AT652=BD652,BB652,BB652&amp;" → "&amp;TEXT(BC652,"dd/mm/aaaa")&amp;".- "&amp;AT652)</f>
        <v/>
      </c>
      <c r="BC638" s="247">
        <f>IF(AX652=BD652,BC652,NOW())</f>
        <v/>
      </c>
      <c r="BD638" s="246">
        <f>IF(AT652=BD652,BD652,AT652)</f>
        <v/>
      </c>
    </row>
    <row r="639" ht="16.5" customHeight="1">
      <c r="A639" s="76" t="n"/>
      <c r="B639" s="99" t="n"/>
      <c r="C639" s="124" t="n"/>
      <c r="D639" s="76" t="n"/>
      <c r="E639" s="76" t="n"/>
      <c r="F639" s="76" t="n"/>
      <c r="G639" s="76" t="n"/>
      <c r="H639" s="76" t="n"/>
      <c r="I639" s="76" t="n"/>
      <c r="J639" s="76" t="n"/>
      <c r="K639" s="76" t="n"/>
      <c r="L639" s="76" t="n"/>
      <c r="M639" s="76" t="n"/>
      <c r="N639" s="76" t="n"/>
      <c r="O639" s="76" t="n"/>
      <c r="P639" s="76" t="n"/>
      <c r="Q639" s="76" t="n"/>
      <c r="R639" s="76" t="n"/>
      <c r="S639" s="126" t="n"/>
      <c r="T639" s="127" t="n"/>
      <c r="U639" s="127" t="n"/>
      <c r="V639" s="127" t="n"/>
      <c r="W639" s="127" t="n"/>
      <c r="X639" s="127" t="n"/>
      <c r="Y639" s="127" t="n"/>
      <c r="Z639" s="127" t="n"/>
      <c r="AA639" s="127" t="n"/>
      <c r="AB639" s="127" t="n"/>
      <c r="AC639" s="76" t="n"/>
      <c r="AD639" s="76" t="n"/>
      <c r="AE639" s="76" t="n"/>
      <c r="AF639" s="76" t="n"/>
      <c r="AG639" s="76" t="n"/>
      <c r="AH639" s="82" t="n"/>
      <c r="AI639" s="82" t="n"/>
      <c r="AJ639" s="112" t="n"/>
      <c r="AK639" s="173" t="n"/>
      <c r="AL639" s="75" t="n"/>
      <c r="AM639" s="75" t="n"/>
      <c r="AN639" s="101" t="n"/>
      <c r="AO639" s="75" t="n"/>
      <c r="AP639" s="101" t="n"/>
      <c r="AQ639" s="101" t="n"/>
      <c r="AR639" s="213" t="n"/>
      <c r="AS639" s="119" t="n"/>
      <c r="AT639" s="124" t="n"/>
      <c r="AU639" s="94" t="n"/>
      <c r="AV639" s="82" t="n"/>
      <c r="AW639" s="102">
        <f>IF(OR(AND(TODAY()-AL653&lt;10,AV653="PQRS"),AND(TODAY()-AO653&lt;90,AV653="Persuasivo")),1,IF(AND(10&lt;=TODAY()-AL653,TODAY()-AL653&lt;15,AV653="PQRS"),2,IF(OR(AND(15&lt;=TODAY()-AL653,AV653="PQRS"),AND(90&lt;=TODAY()-AO653,AV653="Persuasivo")),3,"")))</f>
        <v/>
      </c>
      <c r="AX639" s="96" t="n"/>
      <c r="AY639" s="239">
        <f>IF(AU653=BA653,AY653,AY653&amp;" → "&amp;TEXT(AZ653,"dd/mm/aaaa")&amp;".- "&amp;AU653)</f>
        <v/>
      </c>
      <c r="AZ639" s="237">
        <f>IF(AU653=BA653,AZ653,NOW())</f>
        <v/>
      </c>
      <c r="BA639" s="242">
        <f>IF(AU653=BA653,BA653,AU653)</f>
        <v/>
      </c>
      <c r="BB639" s="245">
        <f>IF(AT653=BD653,BB653,BB653&amp;" → "&amp;TEXT(BC653,"dd/mm/aaaa")&amp;".- "&amp;AT653)</f>
        <v/>
      </c>
      <c r="BC639" s="247">
        <f>IF(AX653=BD653,BC653,NOW())</f>
        <v/>
      </c>
      <c r="BD639" s="246">
        <f>IF(AT653=BD653,BD653,AT653)</f>
        <v/>
      </c>
    </row>
    <row r="640" ht="14.25" customHeight="1">
      <c r="A640" s="76" t="n"/>
      <c r="B640" s="99" t="n"/>
      <c r="C640" s="124" t="n"/>
      <c r="D640" s="76" t="n"/>
      <c r="E640" s="76" t="n"/>
      <c r="F640" s="76" t="n"/>
      <c r="G640" s="76" t="n"/>
      <c r="H640" s="76" t="n"/>
      <c r="I640" s="76" t="n"/>
      <c r="J640" s="76" t="n"/>
      <c r="K640" s="76" t="n"/>
      <c r="L640" s="76" t="n"/>
      <c r="M640" s="76" t="n"/>
      <c r="N640" s="76" t="n"/>
      <c r="O640" s="76" t="n"/>
      <c r="P640" s="76" t="n"/>
      <c r="Q640" s="76" t="n"/>
      <c r="R640" s="76" t="n"/>
      <c r="S640" s="126" t="n"/>
      <c r="T640" s="127" t="n"/>
      <c r="U640" s="127" t="n"/>
      <c r="V640" s="127" t="n"/>
      <c r="W640" s="127" t="n"/>
      <c r="X640" s="127" t="n"/>
      <c r="Y640" s="127" t="n"/>
      <c r="Z640" s="127" t="n"/>
      <c r="AA640" s="127" t="n"/>
      <c r="AB640" s="127" t="n"/>
      <c r="AC640" s="76" t="n"/>
      <c r="AD640" s="76" t="n"/>
      <c r="AE640" s="76" t="n"/>
      <c r="AF640" s="76" t="n"/>
      <c r="AG640" s="76" t="n"/>
      <c r="AH640" s="82" t="n"/>
      <c r="AI640" s="82" t="n"/>
      <c r="AJ640" s="112" t="n"/>
      <c r="AK640" s="173" t="n"/>
      <c r="AL640" s="75" t="n"/>
      <c r="AM640" s="75" t="n"/>
      <c r="AN640" s="101" t="n"/>
      <c r="AO640" s="75" t="n"/>
      <c r="AP640" s="101" t="n"/>
      <c r="AQ640" s="101" t="n"/>
      <c r="AR640" s="213" t="n"/>
      <c r="AS640" s="119" t="n"/>
      <c r="AT640" s="124" t="n"/>
      <c r="AU640" s="94" t="n"/>
      <c r="AV640" s="82" t="n"/>
      <c r="AW640" s="102">
        <f>IF(OR(AND(TODAY()-AL654&lt;10,AV654="PQRS"),AND(TODAY()-AO654&lt;90,AV654="Persuasivo")),1,IF(AND(10&lt;=TODAY()-AL654,TODAY()-AL654&lt;15,AV654="PQRS"),2,IF(OR(AND(15&lt;=TODAY()-AL654,AV654="PQRS"),AND(90&lt;=TODAY()-AO654,AV654="Persuasivo")),3,"")))</f>
        <v/>
      </c>
      <c r="AX640" s="96" t="n"/>
      <c r="AY640" s="239">
        <f>IF(AU654=BA654,AY654,AY654&amp;" → "&amp;TEXT(AZ654,"dd/mm/aaaa")&amp;".- "&amp;AU654)</f>
        <v/>
      </c>
      <c r="AZ640" s="237">
        <f>IF(AU654=BA654,AZ654,NOW())</f>
        <v/>
      </c>
      <c r="BA640" s="242">
        <f>IF(AU654=BA654,BA654,AU654)</f>
        <v/>
      </c>
      <c r="BB640" s="245">
        <f>IF(AT654=BD654,BB654,BB654&amp;" → "&amp;TEXT(BC654,"dd/mm/aaaa")&amp;".- "&amp;AT654)</f>
        <v/>
      </c>
      <c r="BC640" s="247">
        <f>IF(AX654=BD654,BC654,NOW())</f>
        <v/>
      </c>
      <c r="BD640" s="246">
        <f>IF(AT654=BD654,BD654,AT654)</f>
        <v/>
      </c>
    </row>
    <row r="641" ht="17.25" customHeight="1">
      <c r="A641" s="76" t="n"/>
      <c r="B641" s="99" t="n"/>
      <c r="C641" s="124" t="n"/>
      <c r="D641" s="82" t="n"/>
      <c r="E641" s="76" t="n"/>
      <c r="F641" s="76" t="n"/>
      <c r="G641" s="76" t="n"/>
      <c r="H641" s="76" t="n"/>
      <c r="I641" s="76" t="n"/>
      <c r="J641" s="76" t="n"/>
      <c r="K641" s="76" t="n"/>
      <c r="L641" s="76" t="n"/>
      <c r="M641" s="76" t="n"/>
      <c r="N641" s="76" t="n"/>
      <c r="O641" s="76" t="n"/>
      <c r="P641" s="76" t="n"/>
      <c r="Q641" s="76" t="n"/>
      <c r="R641" s="76" t="n"/>
      <c r="S641" s="126" t="n"/>
      <c r="T641" s="127" t="n"/>
      <c r="U641" s="127" t="n"/>
      <c r="V641" s="127" t="n"/>
      <c r="W641" s="127" t="n"/>
      <c r="X641" s="127" t="n"/>
      <c r="Y641" s="127" t="n"/>
      <c r="Z641" s="127" t="n"/>
      <c r="AA641" s="127" t="n"/>
      <c r="AB641" s="127" t="n"/>
      <c r="AC641" s="76" t="n"/>
      <c r="AD641" s="76" t="n"/>
      <c r="AE641" s="76" t="n"/>
      <c r="AF641" s="76" t="n"/>
      <c r="AG641" s="76" t="n"/>
      <c r="AH641" s="82" t="n"/>
      <c r="AI641" s="82" t="n"/>
      <c r="AJ641" s="112" t="n"/>
      <c r="AK641" s="173" t="n"/>
      <c r="AL641" s="75" t="n"/>
      <c r="AM641" s="75" t="n"/>
      <c r="AN641" s="101" t="n"/>
      <c r="AO641" s="100" t="n"/>
      <c r="AP641" s="82" t="n"/>
      <c r="AQ641" s="94" t="n"/>
      <c r="AR641" s="213" t="n"/>
      <c r="AS641" s="119" t="n"/>
      <c r="AT641" s="124" t="n"/>
      <c r="AU641" s="94" t="n"/>
      <c r="AV641" s="82" t="n"/>
      <c r="AW641" s="102">
        <f>IF(OR(AND(TODAY()-AL655&lt;10,AV655="PQRS"),AND(TODAY()-AO655&lt;90,AV655="Persuasivo")),1,IF(AND(10&lt;=TODAY()-AL655,TODAY()-AL655&lt;15,AV655="PQRS"),2,IF(OR(AND(15&lt;=TODAY()-AL655,AV655="PQRS"),AND(90&lt;=TODAY()-AO655,AV655="Persuasivo")),3,"")))</f>
        <v/>
      </c>
      <c r="AX641" s="96" t="n"/>
      <c r="AY641" s="239">
        <f>IF(AU655=BA655,AY655,AY655&amp;" → "&amp;TEXT(AZ655,"dd/mm/aaaa")&amp;".- "&amp;AU655)</f>
        <v/>
      </c>
      <c r="AZ641" s="237">
        <f>IF(AU655=BA655,AZ655,NOW())</f>
        <v/>
      </c>
      <c r="BA641" s="242">
        <f>IF(AU655=BA655,BA655,AU655)</f>
        <v/>
      </c>
      <c r="BB641" s="245">
        <f>IF(AT655=BD655,BB655,BB655&amp;" → "&amp;TEXT(BC655,"dd/mm/aaaa")&amp;".- "&amp;AT655)</f>
        <v/>
      </c>
      <c r="BC641" s="247">
        <f>IF(AX655=BD655,BC655,NOW())</f>
        <v/>
      </c>
      <c r="BD641" s="246">
        <f>IF(AT655=BD655,BD655,AT655)</f>
        <v/>
      </c>
    </row>
    <row r="642">
      <c r="A642" s="76" t="n"/>
      <c r="B642" s="99" t="n"/>
      <c r="C642" s="105" t="n"/>
      <c r="D642" s="76" t="n"/>
      <c r="E642" s="76" t="n"/>
      <c r="F642" s="76" t="n"/>
      <c r="G642" s="76" t="n"/>
      <c r="H642" s="76" t="n"/>
      <c r="I642" s="76" t="n"/>
      <c r="J642" s="82" t="n"/>
      <c r="K642" s="76" t="n"/>
      <c r="L642" s="76" t="n"/>
      <c r="M642" s="76" t="n"/>
      <c r="N642" s="76" t="n"/>
      <c r="O642" s="76" t="n"/>
      <c r="P642" s="76" t="n"/>
      <c r="Q642" s="76" t="n"/>
      <c r="R642" s="76" t="n"/>
      <c r="S642" s="126" t="n"/>
      <c r="T642" s="127" t="n"/>
      <c r="U642" s="127" t="n"/>
      <c r="V642" s="127" t="n"/>
      <c r="W642" s="127" t="n"/>
      <c r="X642" s="127" t="n"/>
      <c r="Y642" s="127" t="n"/>
      <c r="Z642" s="127" t="n"/>
      <c r="AA642" s="127" t="n"/>
      <c r="AB642" s="127" t="n"/>
      <c r="AC642" s="76" t="n"/>
      <c r="AD642" s="76" t="n"/>
      <c r="AE642" s="76" t="n"/>
      <c r="AF642" s="76" t="n"/>
      <c r="AG642" s="76" t="n"/>
      <c r="AH642" s="82" t="n"/>
      <c r="AI642" s="82" t="n"/>
      <c r="AJ642" s="112" t="n"/>
      <c r="AK642" s="173" t="n"/>
      <c r="AL642" s="75" t="n"/>
      <c r="AM642" s="75" t="n"/>
      <c r="AN642" s="101" t="n"/>
      <c r="AO642" s="75" t="n"/>
      <c r="AP642" s="101" t="n"/>
      <c r="AQ642" s="101" t="n"/>
      <c r="AR642" s="213" t="n"/>
      <c r="AS642" s="119" t="n"/>
      <c r="AT642" s="124" t="n"/>
      <c r="AU642" s="94" t="n"/>
      <c r="AV642" s="82" t="n"/>
      <c r="AW642" s="102">
        <f>IF(OR(AND(TODAY()-AL656&lt;10,AV656="PQRS"),AND(TODAY()-AO656&lt;90,AV656="Persuasivo")),1,IF(AND(10&lt;=TODAY()-AL656,TODAY()-AL656&lt;15,AV656="PQRS"),2,IF(OR(AND(15&lt;=TODAY()-AL656,AV656="PQRS"),AND(90&lt;=TODAY()-AO656,AV656="Persuasivo")),3,"")))</f>
        <v/>
      </c>
      <c r="AX642" s="96" t="n"/>
      <c r="AY642" s="239">
        <f>IF(AU656=BA656,AY656,AY656&amp;" → "&amp;TEXT(AZ656,"dd/mm/aaaa")&amp;".- "&amp;AU656)</f>
        <v/>
      </c>
      <c r="AZ642" s="237">
        <f>IF(AU656=BA656,AZ656,NOW())</f>
        <v/>
      </c>
      <c r="BA642" s="242">
        <f>IF(AU656=BA656,BA656,AU656)</f>
        <v/>
      </c>
      <c r="BB642" s="245">
        <f>IF(AT656=BD656,BB656,BB656&amp;" → "&amp;TEXT(BC656,"dd/mm/aaaa")&amp;".- "&amp;AT656)</f>
        <v/>
      </c>
      <c r="BC642" s="247">
        <f>IF(AX656=BD656,BC656,NOW())</f>
        <v/>
      </c>
      <c r="BD642" s="246">
        <f>IF(AT656=BD656,BD656,AT656)</f>
        <v/>
      </c>
    </row>
    <row r="643">
      <c r="A643" s="76" t="n"/>
      <c r="B643" s="99" t="n"/>
      <c r="C643" s="124" t="n"/>
      <c r="D643" s="82" t="n"/>
      <c r="E643" s="76" t="n"/>
      <c r="F643" s="76" t="n"/>
      <c r="G643" s="76" t="n"/>
      <c r="H643" s="76" t="n"/>
      <c r="I643" s="76" t="n"/>
      <c r="J643" s="82" t="n"/>
      <c r="K643" s="76" t="n"/>
      <c r="L643" s="76" t="n"/>
      <c r="M643" s="76" t="n"/>
      <c r="N643" s="76" t="n"/>
      <c r="O643" s="76" t="n"/>
      <c r="P643" s="76" t="n"/>
      <c r="Q643" s="76" t="n"/>
      <c r="R643" s="76" t="n"/>
      <c r="S643" s="126" t="n"/>
      <c r="T643" s="127" t="n"/>
      <c r="U643" s="127" t="n"/>
      <c r="V643" s="127" t="n"/>
      <c r="W643" s="127" t="n"/>
      <c r="X643" s="127" t="n"/>
      <c r="Y643" s="127" t="n"/>
      <c r="Z643" s="127" t="n"/>
      <c r="AA643" s="127" t="n"/>
      <c r="AB643" s="127" t="n"/>
      <c r="AC643" s="76" t="n"/>
      <c r="AD643" s="76" t="n"/>
      <c r="AE643" s="76" t="n"/>
      <c r="AF643" s="76" t="n"/>
      <c r="AG643" s="76" t="n"/>
      <c r="AH643" s="82" t="n"/>
      <c r="AI643" s="76" t="n"/>
      <c r="AJ643" s="112" t="n"/>
      <c r="AK643" s="173" t="n"/>
      <c r="AL643" s="75" t="n"/>
      <c r="AM643" s="75" t="n"/>
      <c r="AN643" s="101" t="n"/>
      <c r="AO643" s="100" t="n"/>
      <c r="AP643" s="101" t="n"/>
      <c r="AQ643" s="101" t="n"/>
      <c r="AR643" s="213" t="n"/>
      <c r="AS643" s="119" t="n"/>
      <c r="AT643" s="124" t="n"/>
      <c r="AU643" s="94" t="n"/>
      <c r="AV643" s="82" t="n"/>
      <c r="AW643" s="102">
        <f>IF(OR(AND(TODAY()-AL657&lt;10,AV657="PQRS"),AND(TODAY()-AO657&lt;90,AV657="Persuasivo")),1,IF(AND(10&lt;=TODAY()-AL657,TODAY()-AL657&lt;15,AV657="PQRS"),2,IF(OR(AND(15&lt;=TODAY()-AL657,AV657="PQRS"),AND(90&lt;=TODAY()-AO657,AV657="Persuasivo")),3,"")))</f>
        <v/>
      </c>
      <c r="AX643" s="96" t="n"/>
      <c r="AY643" s="239">
        <f>IF(AU657=BA657,AY657,AY657&amp;" → "&amp;TEXT(AZ657,"dd/mm/aaaa")&amp;".- "&amp;AU657)</f>
        <v/>
      </c>
      <c r="AZ643" s="237">
        <f>IF(AU657=BA657,AZ657,NOW())</f>
        <v/>
      </c>
      <c r="BA643" s="242">
        <f>IF(AU657=BA657,BA657,AU657)</f>
        <v/>
      </c>
      <c r="BB643" s="245">
        <f>IF(AT657=BD657,BB657,BB657&amp;" → "&amp;TEXT(BC657,"dd/mm/aaaa")&amp;".- "&amp;AT657)</f>
        <v/>
      </c>
      <c r="BC643" s="247">
        <f>IF(AX657=BD657,BC657,NOW())</f>
        <v/>
      </c>
      <c r="BD643" s="246">
        <f>IF(AT657=BD657,BD657,AT657)</f>
        <v/>
      </c>
    </row>
    <row r="644">
      <c r="A644" s="76" t="n"/>
      <c r="B644" s="99" t="n"/>
      <c r="C644" s="124" t="n"/>
      <c r="D644" s="76" t="n"/>
      <c r="E644" s="76" t="n"/>
      <c r="F644" s="76" t="n"/>
      <c r="G644" s="76" t="n"/>
      <c r="H644" s="76" t="n"/>
      <c r="I644" s="76" t="n"/>
      <c r="J644" s="76" t="n"/>
      <c r="K644" s="76" t="n"/>
      <c r="L644" s="76" t="n"/>
      <c r="M644" s="76" t="n"/>
      <c r="N644" s="76" t="n"/>
      <c r="O644" s="76" t="n"/>
      <c r="P644" s="76" t="n"/>
      <c r="Q644" s="76" t="n"/>
      <c r="R644" s="76" t="n"/>
      <c r="S644" s="126" t="n"/>
      <c r="T644" s="127" t="n"/>
      <c r="U644" s="127" t="n"/>
      <c r="V644" s="127" t="n"/>
      <c r="W644" s="127" t="n"/>
      <c r="X644" s="127" t="n"/>
      <c r="Y644" s="127" t="n"/>
      <c r="Z644" s="127" t="n"/>
      <c r="AA644" s="127" t="n"/>
      <c r="AB644" s="127" t="n"/>
      <c r="AC644" s="76" t="n"/>
      <c r="AD644" s="76" t="n"/>
      <c r="AE644" s="76" t="n"/>
      <c r="AF644" s="76" t="n"/>
      <c r="AG644" s="76" t="n"/>
      <c r="AH644" s="82" t="n"/>
      <c r="AI644" s="76" t="n"/>
      <c r="AJ644" s="112" t="n"/>
      <c r="AK644" s="173" t="n"/>
      <c r="AL644" s="75" t="n"/>
      <c r="AM644" s="76" t="n"/>
      <c r="AN644" s="101" t="n"/>
      <c r="AO644" s="100" t="n"/>
      <c r="AP644" s="101" t="n"/>
      <c r="AQ644" s="101" t="n"/>
      <c r="AR644" s="213" t="n"/>
      <c r="AS644" s="119" t="n"/>
      <c r="AT644" s="124" t="n"/>
      <c r="AU644" s="94" t="n"/>
      <c r="AV644" s="82" t="n"/>
      <c r="AW644" s="102">
        <f>IF(OR(AND(TODAY()-AL658&lt;10,AV658="PQRS"),AND(TODAY()-AO658&lt;90,AV658="Persuasivo")),1,IF(AND(10&lt;=TODAY()-AL658,TODAY()-AL658&lt;15,AV658="PQRS"),2,IF(OR(AND(15&lt;=TODAY()-AL658,AV658="PQRS"),AND(90&lt;=TODAY()-AO658,AV658="Persuasivo")),3,"")))</f>
        <v/>
      </c>
      <c r="AX644" s="96" t="n"/>
      <c r="AY644" s="239">
        <f>IF(AU658=BA658,AY658,AY658&amp;" → "&amp;TEXT(AZ658,"dd/mm/aaaa")&amp;".- "&amp;AU658)</f>
        <v/>
      </c>
      <c r="AZ644" s="237">
        <f>IF(AU658=BA658,AZ658,NOW())</f>
        <v/>
      </c>
      <c r="BA644" s="242">
        <f>IF(AU658=BA658,BA658,AU658)</f>
        <v/>
      </c>
      <c r="BB644" s="245">
        <f>IF(AT658=BD658,BB658,BB658&amp;" → "&amp;TEXT(BC658,"dd/mm/aaaa")&amp;".- "&amp;AT658)</f>
        <v/>
      </c>
      <c r="BC644" s="247">
        <f>IF(AX658=BD658,BC658,NOW())</f>
        <v/>
      </c>
      <c r="BD644" s="246">
        <f>IF(AT658=BD658,BD658,AT658)</f>
        <v/>
      </c>
    </row>
    <row r="645">
      <c r="A645" s="76" t="n"/>
      <c r="B645" s="99" t="n"/>
      <c r="C645" s="124" t="n"/>
      <c r="D645" s="76" t="n"/>
      <c r="E645" s="76" t="n"/>
      <c r="F645" s="76" t="n"/>
      <c r="G645" s="76" t="n"/>
      <c r="H645" s="76" t="n"/>
      <c r="I645" s="76" t="n"/>
      <c r="J645" s="76" t="n"/>
      <c r="K645" s="76" t="n"/>
      <c r="L645" s="76" t="n"/>
      <c r="M645" s="76" t="n"/>
      <c r="N645" s="76" t="n"/>
      <c r="O645" s="76" t="n"/>
      <c r="P645" s="76" t="n"/>
      <c r="Q645" s="76" t="n"/>
      <c r="R645" s="76" t="n"/>
      <c r="S645" s="126" t="n"/>
      <c r="T645" s="127" t="n"/>
      <c r="U645" s="127" t="n"/>
      <c r="V645" s="127" t="n"/>
      <c r="W645" s="127" t="n"/>
      <c r="X645" s="127" t="n"/>
      <c r="Y645" s="127" t="n"/>
      <c r="Z645" s="127" t="n"/>
      <c r="AA645" s="127" t="n"/>
      <c r="AB645" s="127" t="n"/>
      <c r="AC645" s="76" t="n"/>
      <c r="AD645" s="76" t="n"/>
      <c r="AE645" s="76" t="n"/>
      <c r="AF645" s="76" t="n"/>
      <c r="AG645" s="76" t="n"/>
      <c r="AH645" s="82" t="n"/>
      <c r="AI645" s="82" t="n"/>
      <c r="AJ645" s="112" t="n"/>
      <c r="AK645" s="173" t="n"/>
      <c r="AL645" s="75" t="n"/>
      <c r="AM645" s="75" t="n"/>
      <c r="AN645" s="101" t="n"/>
      <c r="AO645" s="75" t="n"/>
      <c r="AP645" s="101" t="n"/>
      <c r="AQ645" s="101" t="n"/>
      <c r="AR645" s="213" t="n"/>
      <c r="AS645" s="119" t="n"/>
      <c r="AT645" s="124" t="n"/>
      <c r="AU645" s="94" t="n"/>
      <c r="AV645" s="82" t="n"/>
      <c r="AW645" s="102">
        <f>IF(OR(AND(TODAY()-AL659&lt;10,AV659="PQRS"),AND(TODAY()-AO659&lt;90,AV659="Persuasivo")),1,IF(AND(10&lt;=TODAY()-AL659,TODAY()-AL659&lt;15,AV659="PQRS"),2,IF(OR(AND(15&lt;=TODAY()-AL659,AV659="PQRS"),AND(90&lt;=TODAY()-AO659,AV659="Persuasivo")),3,"")))</f>
        <v/>
      </c>
      <c r="AX645" s="96" t="n"/>
      <c r="AY645" s="239">
        <f>IF(AU659=BA659,AY659,AY659&amp;" → "&amp;TEXT(AZ659,"dd/mm/aaaa")&amp;".- "&amp;AU659)</f>
        <v/>
      </c>
      <c r="AZ645" s="237">
        <f>IF(AU659=BA659,AZ659,NOW())</f>
        <v/>
      </c>
      <c r="BA645" s="242">
        <f>IF(AU659=BA659,BA659,AU659)</f>
        <v/>
      </c>
      <c r="BB645" s="245">
        <f>IF(AT659=BD659,BB659,BB659&amp;" → "&amp;TEXT(BC659,"dd/mm/aaaa")&amp;".- "&amp;AT659)</f>
        <v/>
      </c>
      <c r="BC645" s="247">
        <f>IF(AX659=BD659,BC659,NOW())</f>
        <v/>
      </c>
      <c r="BD645" s="246">
        <f>IF(AT659=BD659,BD659,AT659)</f>
        <v/>
      </c>
    </row>
    <row r="646">
      <c r="A646" s="76" t="n"/>
      <c r="B646" s="99" t="n"/>
      <c r="C646" s="124" t="n"/>
      <c r="D646" s="76" t="n"/>
      <c r="E646" s="76" t="n"/>
      <c r="F646" s="76" t="n"/>
      <c r="G646" s="76" t="n"/>
      <c r="H646" s="76" t="n"/>
      <c r="I646" s="76" t="n"/>
      <c r="J646" s="76" t="n"/>
      <c r="K646" s="76" t="n"/>
      <c r="L646" s="76" t="n"/>
      <c r="M646" s="76" t="n"/>
      <c r="N646" s="76" t="n"/>
      <c r="O646" s="76" t="n"/>
      <c r="P646" s="76" t="n"/>
      <c r="Q646" s="76" t="n"/>
      <c r="R646" s="76" t="n"/>
      <c r="S646" s="126" t="n"/>
      <c r="T646" s="127" t="n"/>
      <c r="U646" s="127" t="n"/>
      <c r="V646" s="127" t="n"/>
      <c r="W646" s="127" t="n"/>
      <c r="X646" s="127" t="n"/>
      <c r="Y646" s="127" t="n"/>
      <c r="Z646" s="127" t="n"/>
      <c r="AA646" s="127" t="n"/>
      <c r="AB646" s="127" t="n"/>
      <c r="AC646" s="76" t="n"/>
      <c r="AD646" s="76" t="n"/>
      <c r="AE646" s="76" t="n"/>
      <c r="AF646" s="76" t="n"/>
      <c r="AG646" s="76" t="n"/>
      <c r="AH646" s="82" t="n"/>
      <c r="AI646" s="82" t="n"/>
      <c r="AJ646" s="112" t="n"/>
      <c r="AK646" s="173" t="n"/>
      <c r="AL646" s="75" t="n"/>
      <c r="AM646" s="75" t="n"/>
      <c r="AN646" s="101" t="n"/>
      <c r="AO646" s="100" t="n"/>
      <c r="AP646" s="101" t="n"/>
      <c r="AQ646" s="101" t="n"/>
      <c r="AR646" s="213" t="n"/>
      <c r="AS646" s="119" t="n"/>
      <c r="AT646" s="124" t="n"/>
      <c r="AU646" s="94" t="n"/>
      <c r="AV646" s="82" t="n"/>
      <c r="AW646" s="102">
        <f>IF(OR(AND(TODAY()-AL660&lt;10,AV660="PQRS"),AND(TODAY()-AO660&lt;90,AV660="Persuasivo")),1,IF(AND(10&lt;=TODAY()-AL660,TODAY()-AL660&lt;15,AV660="PQRS"),2,IF(OR(AND(15&lt;=TODAY()-AL660,AV660="PQRS"),AND(90&lt;=TODAY()-AO660,AV660="Persuasivo")),3,"")))</f>
        <v/>
      </c>
      <c r="AX646" s="96" t="n"/>
      <c r="AY646" s="239">
        <f>IF(AU660=BA660,AY660,AY660&amp;" → "&amp;TEXT(AZ660,"dd/mm/aaaa")&amp;".- "&amp;AU660)</f>
        <v/>
      </c>
      <c r="AZ646" s="237">
        <f>IF(AU660=BA660,AZ660,NOW())</f>
        <v/>
      </c>
      <c r="BA646" s="242">
        <f>IF(AU660=BA660,BA660,AU660)</f>
        <v/>
      </c>
      <c r="BB646" s="245">
        <f>IF(AT660=BD660,BB660,BB660&amp;" → "&amp;TEXT(BC660,"dd/mm/aaaa")&amp;".- "&amp;AT660)</f>
        <v/>
      </c>
      <c r="BC646" s="247">
        <f>IF(AX660=BD660,BC660,NOW())</f>
        <v/>
      </c>
      <c r="BD646" s="246">
        <f>IF(AT660=BD660,BD660,AT660)</f>
        <v/>
      </c>
    </row>
    <row r="647">
      <c r="A647" s="76" t="n"/>
      <c r="B647" s="99" t="n"/>
      <c r="C647" s="105" t="n"/>
      <c r="D647" s="76" t="n"/>
      <c r="E647" s="76" t="n"/>
      <c r="F647" s="76" t="n"/>
      <c r="G647" s="76" t="n"/>
      <c r="H647" s="76" t="n"/>
      <c r="I647" s="76" t="n"/>
      <c r="J647" s="76" t="n"/>
      <c r="K647" s="76" t="n"/>
      <c r="L647" s="76" t="n"/>
      <c r="M647" s="76" t="n"/>
      <c r="N647" s="76" t="n"/>
      <c r="O647" s="76" t="n"/>
      <c r="P647" s="76" t="n"/>
      <c r="Q647" s="76" t="n"/>
      <c r="R647" s="76" t="n"/>
      <c r="S647" s="126" t="n"/>
      <c r="T647" s="127" t="n"/>
      <c r="U647" s="127" t="n"/>
      <c r="V647" s="127" t="n"/>
      <c r="W647" s="127" t="n"/>
      <c r="X647" s="127" t="n"/>
      <c r="Y647" s="127" t="n"/>
      <c r="Z647" s="127" t="n"/>
      <c r="AA647" s="127" t="n"/>
      <c r="AB647" s="127" t="n"/>
      <c r="AC647" s="76" t="n"/>
      <c r="AD647" s="76" t="n"/>
      <c r="AE647" s="76" t="n"/>
      <c r="AF647" s="76" t="n"/>
      <c r="AG647" s="76" t="n"/>
      <c r="AH647" s="82" t="n"/>
      <c r="AI647" s="82" t="n"/>
      <c r="AJ647" s="112" t="n"/>
      <c r="AK647" s="173" t="n"/>
      <c r="AL647" s="75" t="n"/>
      <c r="AM647" s="75" t="n"/>
      <c r="AN647" s="101" t="n"/>
      <c r="AO647" s="75" t="n"/>
      <c r="AP647" s="101" t="n"/>
      <c r="AQ647" s="101" t="n"/>
      <c r="AR647" s="213" t="n"/>
      <c r="AS647" s="119" t="n"/>
      <c r="AT647" s="124" t="n"/>
      <c r="AU647" s="94" t="n"/>
      <c r="AV647" s="82" t="n"/>
      <c r="AW647" s="102">
        <f>IF(OR(AND(TODAY()-AL661&lt;10,AV661="PQRS"),AND(TODAY()-AO661&lt;90,AV661="Persuasivo")),1,IF(AND(10&lt;=TODAY()-AL661,TODAY()-AL661&lt;15,AV661="PQRS"),2,IF(OR(AND(15&lt;=TODAY()-AL661,AV661="PQRS"),AND(90&lt;=TODAY()-AO661,AV661="Persuasivo")),3,"")))</f>
        <v/>
      </c>
      <c r="AX647" s="96" t="n"/>
      <c r="AY647" s="239">
        <f>IF(AU661=BA661,AY661,AY661&amp;" → "&amp;TEXT(AZ661,"dd/mm/aaaa")&amp;".- "&amp;AU661)</f>
        <v/>
      </c>
      <c r="AZ647" s="237">
        <f>IF(AU661=BA661,AZ661,NOW())</f>
        <v/>
      </c>
      <c r="BA647" s="242">
        <f>IF(AU661=BA661,BA661,AU661)</f>
        <v/>
      </c>
      <c r="BB647" s="245">
        <f>IF(AT661=BD661,BB661,BB661&amp;" → "&amp;TEXT(BC661,"dd/mm/aaaa")&amp;".- "&amp;AT661)</f>
        <v/>
      </c>
      <c r="BC647" s="247">
        <f>IF(AX661=BD661,BC661,NOW())</f>
        <v/>
      </c>
      <c r="BD647" s="246">
        <f>IF(AT661=BD661,BD661,AT661)</f>
        <v/>
      </c>
    </row>
    <row r="648" ht="15" customHeight="1">
      <c r="A648" s="76" t="n"/>
      <c r="B648" s="99" t="n"/>
      <c r="C648" s="105" t="n"/>
      <c r="D648" s="76" t="n"/>
      <c r="E648" s="76" t="n"/>
      <c r="F648" s="76" t="n"/>
      <c r="G648" s="76" t="n"/>
      <c r="H648" s="76" t="n"/>
      <c r="I648" s="76" t="n"/>
      <c r="J648" s="76" t="n"/>
      <c r="K648" s="76" t="n"/>
      <c r="L648" s="76" t="n"/>
      <c r="M648" s="76" t="n"/>
      <c r="N648" s="76" t="n"/>
      <c r="O648" s="76" t="n"/>
      <c r="P648" s="76" t="n"/>
      <c r="Q648" s="76" t="n"/>
      <c r="R648" s="76" t="n"/>
      <c r="S648" s="126" t="n"/>
      <c r="T648" s="127" t="n"/>
      <c r="U648" s="127" t="n"/>
      <c r="V648" s="127" t="n"/>
      <c r="W648" s="127" t="n"/>
      <c r="X648" s="127" t="n"/>
      <c r="Y648" s="127" t="n"/>
      <c r="Z648" s="127" t="n"/>
      <c r="AA648" s="127" t="n"/>
      <c r="AB648" s="127" t="n"/>
      <c r="AC648" s="76" t="n"/>
      <c r="AD648" s="76" t="n"/>
      <c r="AE648" s="76" t="n"/>
      <c r="AF648" s="76" t="n"/>
      <c r="AG648" s="76" t="n"/>
      <c r="AH648" s="82" t="n"/>
      <c r="AI648" s="82" t="n"/>
      <c r="AJ648" s="112" t="n"/>
      <c r="AK648" s="173" t="n"/>
      <c r="AL648" s="75" t="n"/>
      <c r="AM648" s="75" t="n"/>
      <c r="AN648" s="101" t="n"/>
      <c r="AO648" s="75" t="n"/>
      <c r="AP648" s="101" t="n"/>
      <c r="AQ648" s="101" t="n"/>
      <c r="AR648" s="213" t="n"/>
      <c r="AS648" s="119" t="n"/>
      <c r="AT648" s="124" t="n"/>
      <c r="AU648" s="94" t="n"/>
      <c r="AV648" s="82" t="n"/>
      <c r="AW648" s="102">
        <f>IF(OR(AND(TODAY()-AL662&lt;10,AV662="PQRS"),AND(TODAY()-AO662&lt;90,AV662="Persuasivo")),1,IF(AND(10&lt;=TODAY()-AL662,TODAY()-AL662&lt;15,AV662="PQRS"),2,IF(OR(AND(15&lt;=TODAY()-AL662,AV662="PQRS"),AND(90&lt;=TODAY()-AO662,AV662="Persuasivo")),3,"")))</f>
        <v/>
      </c>
      <c r="AX648" s="96" t="n"/>
      <c r="AY648" s="239">
        <f>IF(AU662=BA662,AY662,AY662&amp;" → "&amp;TEXT(AZ662,"dd/mm/aaaa")&amp;".- "&amp;AU662)</f>
        <v/>
      </c>
      <c r="AZ648" s="237">
        <f>IF(AU662=BA662,AZ662,NOW())</f>
        <v/>
      </c>
      <c r="BA648" s="242">
        <f>IF(AU662=BA662,BA662,AU662)</f>
        <v/>
      </c>
      <c r="BB648" s="245">
        <f>IF(AT662=BD662,BB662,BB662&amp;" → "&amp;TEXT(BC662,"dd/mm/aaaa")&amp;".- "&amp;AT662)</f>
        <v/>
      </c>
      <c r="BC648" s="247">
        <f>IF(AX662=BD662,BC662,NOW())</f>
        <v/>
      </c>
      <c r="BD648" s="246">
        <f>IF(AT662=BD662,BD662,AT662)</f>
        <v/>
      </c>
    </row>
    <row r="649" ht="15.75" customHeight="1">
      <c r="A649" s="76" t="n"/>
      <c r="B649" s="99" t="n"/>
      <c r="C649" s="105" t="n"/>
      <c r="D649" s="76" t="n"/>
      <c r="E649" s="76" t="n"/>
      <c r="F649" s="76" t="n"/>
      <c r="G649" s="76" t="n"/>
      <c r="H649" s="76" t="n"/>
      <c r="I649" s="76" t="n"/>
      <c r="J649" s="76" t="n"/>
      <c r="K649" s="76" t="n"/>
      <c r="L649" s="76" t="n"/>
      <c r="M649" s="76" t="n"/>
      <c r="N649" s="76" t="n"/>
      <c r="O649" s="76" t="n"/>
      <c r="P649" s="76" t="n"/>
      <c r="Q649" s="76" t="n"/>
      <c r="R649" s="76" t="n"/>
      <c r="S649" s="126" t="n"/>
      <c r="T649" s="127" t="n"/>
      <c r="U649" s="127" t="n"/>
      <c r="V649" s="127" t="n"/>
      <c r="W649" s="127" t="n"/>
      <c r="X649" s="127" t="n"/>
      <c r="Y649" s="127" t="n"/>
      <c r="Z649" s="127" t="n"/>
      <c r="AA649" s="127" t="n"/>
      <c r="AB649" s="127" t="n"/>
      <c r="AC649" s="76" t="n"/>
      <c r="AD649" s="76" t="n"/>
      <c r="AE649" s="76" t="n"/>
      <c r="AF649" s="76" t="n"/>
      <c r="AG649" s="76" t="n"/>
      <c r="AH649" s="82" t="n"/>
      <c r="AI649" s="82" t="n"/>
      <c r="AJ649" s="112" t="n"/>
      <c r="AK649" s="173" t="n"/>
      <c r="AL649" s="75" t="n"/>
      <c r="AM649" s="75" t="n"/>
      <c r="AN649" s="101" t="n"/>
      <c r="AO649" s="75" t="n"/>
      <c r="AP649" s="101" t="n"/>
      <c r="AQ649" s="101" t="n"/>
      <c r="AR649" s="213" t="n"/>
      <c r="AS649" s="119" t="n"/>
      <c r="AT649" s="124" t="n"/>
      <c r="AU649" s="94" t="n"/>
      <c r="AV649" s="82" t="n"/>
      <c r="AW649" s="102">
        <f>IF(OR(AND(TODAY()-AL663&lt;10,AV663="PQRS"),AND(TODAY()-AO663&lt;90,AV663="Persuasivo")),1,IF(AND(10&lt;=TODAY()-AL663,TODAY()-AL663&lt;15,AV663="PQRS"),2,IF(OR(AND(15&lt;=TODAY()-AL663,AV663="PQRS"),AND(90&lt;=TODAY()-AO663,AV663="Persuasivo")),3,"")))</f>
        <v/>
      </c>
      <c r="AX649" s="96" t="n"/>
      <c r="AY649" s="239">
        <f>IF(AU663=BA663,AY663,AY663&amp;" → "&amp;TEXT(AZ663,"dd/mm/aaaa")&amp;".- "&amp;AU663)</f>
        <v/>
      </c>
      <c r="AZ649" s="237">
        <f>IF(AU663=BA663,AZ663,NOW())</f>
        <v/>
      </c>
      <c r="BA649" s="242">
        <f>IF(AU663=BA663,BA663,AU663)</f>
        <v/>
      </c>
      <c r="BB649" s="245">
        <f>IF(AT663=BD663,BB663,BB663&amp;" → "&amp;TEXT(BC663,"dd/mm/aaaa")&amp;".- "&amp;AT663)</f>
        <v/>
      </c>
      <c r="BC649" s="247">
        <f>IF(AX663=BD663,BC663,NOW())</f>
        <v/>
      </c>
      <c r="BD649" s="246">
        <f>IF(AT663=BD663,BD663,AT663)</f>
        <v/>
      </c>
    </row>
    <row r="650">
      <c r="A650" s="76" t="n"/>
      <c r="B650" s="99" t="n"/>
      <c r="C650" s="124" t="n"/>
      <c r="D650" s="76" t="n"/>
      <c r="E650" s="76" t="n"/>
      <c r="F650" s="76" t="n"/>
      <c r="G650" s="76" t="n"/>
      <c r="H650" s="76" t="n"/>
      <c r="I650" s="76" t="n"/>
      <c r="J650" s="76" t="n"/>
      <c r="K650" s="76" t="n"/>
      <c r="L650" s="76" t="n"/>
      <c r="M650" s="76" t="n"/>
      <c r="N650" s="76" t="n"/>
      <c r="O650" s="76" t="n"/>
      <c r="P650" s="76" t="n"/>
      <c r="Q650" s="76" t="n"/>
      <c r="R650" s="76" t="n"/>
      <c r="S650" s="126" t="n"/>
      <c r="T650" s="127" t="n"/>
      <c r="U650" s="127" t="n"/>
      <c r="V650" s="127" t="n"/>
      <c r="W650" s="127" t="n"/>
      <c r="X650" s="127" t="n"/>
      <c r="Y650" s="127" t="n"/>
      <c r="Z650" s="127" t="n"/>
      <c r="AA650" s="127" t="n"/>
      <c r="AB650" s="127" t="n"/>
      <c r="AC650" s="76" t="n"/>
      <c r="AD650" s="76" t="n"/>
      <c r="AE650" s="137" t="n"/>
      <c r="AF650" s="137" t="n"/>
      <c r="AG650" s="76" t="n"/>
      <c r="AH650" s="82" t="n"/>
      <c r="AI650" s="82" t="n"/>
      <c r="AJ650" s="112" t="n"/>
      <c r="AK650" s="173" t="n"/>
      <c r="AL650" s="75" t="n"/>
      <c r="AM650" s="75" t="n"/>
      <c r="AN650" s="101" t="n"/>
      <c r="AO650" s="75" t="n"/>
      <c r="AP650" s="82" t="n"/>
      <c r="AQ650" s="101" t="n"/>
      <c r="AR650" s="213" t="n"/>
      <c r="AS650" s="119" t="n"/>
      <c r="AT650" s="124" t="n"/>
      <c r="AU650" s="94" t="n"/>
      <c r="AV650" s="82" t="n"/>
      <c r="AW650" s="102">
        <f>IF(OR(AND(TODAY()-AL664&lt;10,AV664="PQRS"),AND(TODAY()-AO664&lt;90,AV664="Persuasivo")),1,IF(AND(10&lt;=TODAY()-AL664,TODAY()-AL664&lt;15,AV664="PQRS"),2,IF(OR(AND(15&lt;=TODAY()-AL664,AV664="PQRS"),AND(90&lt;=TODAY()-AO664,AV664="Persuasivo")),3,"")))</f>
        <v/>
      </c>
      <c r="AX650" s="96" t="n"/>
      <c r="AY650" s="239">
        <f>IF(AU664=BA664,AY664,AY664&amp;" → "&amp;TEXT(AZ664,"dd/mm/aaaa")&amp;".- "&amp;AU664)</f>
        <v/>
      </c>
      <c r="AZ650" s="237">
        <f>IF(AU664=BA664,AZ664,NOW())</f>
        <v/>
      </c>
      <c r="BA650" s="242">
        <f>IF(AU664=BA664,BA664,AU664)</f>
        <v/>
      </c>
      <c r="BB650" s="245">
        <f>IF(AT664=BD664,BB664,BB664&amp;" → "&amp;TEXT(BC664,"dd/mm/aaaa")&amp;".- "&amp;AT664)</f>
        <v/>
      </c>
      <c r="BC650" s="247">
        <f>IF(AX664=BD664,BC664,NOW())</f>
        <v/>
      </c>
      <c r="BD650" s="246">
        <f>IF(AT664=BD664,BD664,AT664)</f>
        <v/>
      </c>
    </row>
    <row r="651" ht="18" customHeight="1">
      <c r="A651" s="76" t="n"/>
      <c r="B651" s="99" t="n"/>
      <c r="C651" s="124" t="n"/>
      <c r="D651" s="76" t="n"/>
      <c r="E651" s="76" t="n"/>
      <c r="F651" s="76" t="n"/>
      <c r="G651" s="76" t="n"/>
      <c r="H651" s="76" t="n"/>
      <c r="I651" s="76" t="n"/>
      <c r="J651" s="76" t="n"/>
      <c r="K651" s="76" t="n"/>
      <c r="L651" s="76" t="n"/>
      <c r="M651" s="76" t="n"/>
      <c r="N651" s="76" t="n"/>
      <c r="O651" s="76" t="n"/>
      <c r="P651" s="76" t="n"/>
      <c r="Q651" s="76" t="n"/>
      <c r="R651" s="76" t="n"/>
      <c r="S651" s="126" t="n"/>
      <c r="T651" s="127" t="n"/>
      <c r="U651" s="127" t="n"/>
      <c r="V651" s="127" t="n"/>
      <c r="W651" s="127" t="n"/>
      <c r="X651" s="127" t="n"/>
      <c r="Y651" s="127" t="n"/>
      <c r="Z651" s="127" t="n"/>
      <c r="AA651" s="127" t="n"/>
      <c r="AB651" s="127" t="n"/>
      <c r="AC651" s="76" t="n"/>
      <c r="AD651" s="76" t="n"/>
      <c r="AE651" s="76" t="n"/>
      <c r="AF651" s="76" t="n"/>
      <c r="AG651" s="76" t="n"/>
      <c r="AH651" s="82" t="n"/>
      <c r="AI651" s="82" t="n"/>
      <c r="AJ651" s="112" t="n"/>
      <c r="AK651" s="173" t="n"/>
      <c r="AL651" s="75" t="n"/>
      <c r="AM651" s="75" t="n"/>
      <c r="AN651" s="101" t="n"/>
      <c r="AO651" s="75" t="n"/>
      <c r="AP651" s="101" t="n"/>
      <c r="AQ651" s="101" t="n"/>
      <c r="AR651" s="213" t="n"/>
      <c r="AS651" s="119" t="n"/>
      <c r="AT651" s="124" t="n"/>
      <c r="AU651" s="94" t="n"/>
      <c r="AV651" s="82" t="n"/>
      <c r="AW651" s="102">
        <f>IF(OR(AND(TODAY()-AL665&lt;10,AV665="PQRS"),AND(TODAY()-AO665&lt;90,AV665="Persuasivo")),1,IF(AND(10&lt;=TODAY()-AL665,TODAY()-AL665&lt;15,AV665="PQRS"),2,IF(OR(AND(15&lt;=TODAY()-AL665,AV665="PQRS"),AND(90&lt;=TODAY()-AO665,AV665="Persuasivo")),3,"")))</f>
        <v/>
      </c>
      <c r="AX651" s="96" t="n"/>
      <c r="AY651" s="239">
        <f>IF(AU665=BA665,AY665,AY665&amp;" → "&amp;TEXT(AZ665,"dd/mm/aaaa")&amp;".- "&amp;AU665)</f>
        <v/>
      </c>
      <c r="AZ651" s="237">
        <f>IF(AU665=BA665,AZ665,NOW())</f>
        <v/>
      </c>
      <c r="BA651" s="242">
        <f>IF(AU665=BA665,BA665,AU665)</f>
        <v/>
      </c>
      <c r="BB651" s="245">
        <f>IF(AT665=BD665,BB665,BB665&amp;" → "&amp;TEXT(BC665,"dd/mm/aaaa")&amp;".- "&amp;AT665)</f>
        <v/>
      </c>
      <c r="BC651" s="247">
        <f>IF(AX665=BD665,BC665,NOW())</f>
        <v/>
      </c>
      <c r="BD651" s="246">
        <f>IF(AT665=BD665,BD665,AT665)</f>
        <v/>
      </c>
    </row>
    <row r="652" ht="15" customHeight="1">
      <c r="A652" s="76" t="n"/>
      <c r="B652" s="99" t="n"/>
      <c r="C652" s="124" t="n"/>
      <c r="D652" s="76" t="n"/>
      <c r="E652" s="76" t="n"/>
      <c r="F652" s="76" t="n"/>
      <c r="G652" s="76" t="n"/>
      <c r="H652" s="76" t="n"/>
      <c r="I652" s="76" t="n"/>
      <c r="J652" s="76" t="n"/>
      <c r="K652" s="76" t="n"/>
      <c r="L652" s="76" t="n"/>
      <c r="M652" s="76" t="n"/>
      <c r="N652" s="76" t="n"/>
      <c r="O652" s="76" t="n"/>
      <c r="P652" s="76" t="n"/>
      <c r="Q652" s="76" t="n"/>
      <c r="R652" s="76" t="n"/>
      <c r="S652" s="126" t="n"/>
      <c r="T652" s="127" t="n"/>
      <c r="U652" s="127" t="n"/>
      <c r="V652" s="127" t="n"/>
      <c r="W652" s="127" t="n"/>
      <c r="X652" s="127" t="n"/>
      <c r="Y652" s="127" t="n"/>
      <c r="Z652" s="127" t="n"/>
      <c r="AA652" s="127" t="n"/>
      <c r="AB652" s="127" t="n"/>
      <c r="AC652" s="76" t="n"/>
      <c r="AD652" s="76" t="n"/>
      <c r="AE652" s="76" t="n"/>
      <c r="AF652" s="76" t="n"/>
      <c r="AG652" s="76" t="n"/>
      <c r="AH652" s="82" t="n"/>
      <c r="AI652" s="82" t="n"/>
      <c r="AJ652" s="112" t="n"/>
      <c r="AK652" s="173" t="n"/>
      <c r="AL652" s="75" t="n"/>
      <c r="AM652" s="75" t="n"/>
      <c r="AN652" s="101" t="n"/>
      <c r="AO652" s="75" t="n"/>
      <c r="AP652" s="101" t="n"/>
      <c r="AQ652" s="101" t="n"/>
      <c r="AR652" s="213" t="n"/>
      <c r="AS652" s="119" t="n"/>
      <c r="AT652" s="124" t="n"/>
      <c r="AU652" s="94" t="n"/>
      <c r="AV652" s="82" t="n"/>
      <c r="AW652" s="102">
        <f>IF(OR(AND(TODAY()-AL666&lt;10,AV666="PQRS"),AND(TODAY()-AO666&lt;90,AV666="Persuasivo")),1,IF(AND(10&lt;=TODAY()-AL666,TODAY()-AL666&lt;15,AV666="PQRS"),2,IF(OR(AND(15&lt;=TODAY()-AL666,AV666="PQRS"),AND(90&lt;=TODAY()-AO666,AV666="Persuasivo")),3,"")))</f>
        <v/>
      </c>
      <c r="AX652" s="96" t="n"/>
      <c r="AY652" s="239">
        <f>IF(AU666=BA666,AY666,AY666&amp;" → "&amp;TEXT(AZ666,"dd/mm/aaaa")&amp;".- "&amp;AU666)</f>
        <v/>
      </c>
      <c r="AZ652" s="237">
        <f>IF(AU666=BA666,AZ666,NOW())</f>
        <v/>
      </c>
      <c r="BA652" s="242">
        <f>IF(AU666=BA666,BA666,AU666)</f>
        <v/>
      </c>
      <c r="BB652" s="245">
        <f>IF(AT666=BD666,BB666,BB666&amp;" → "&amp;TEXT(BC666,"dd/mm/aaaa")&amp;".- "&amp;AT666)</f>
        <v/>
      </c>
      <c r="BC652" s="247">
        <f>IF(AX666=BD666,BC666,NOW())</f>
        <v/>
      </c>
      <c r="BD652" s="246">
        <f>IF(AT666=BD666,BD666,AT666)</f>
        <v/>
      </c>
    </row>
    <row r="653" ht="17.25" customHeight="1">
      <c r="A653" s="76" t="n"/>
      <c r="B653" s="99" t="n"/>
      <c r="C653" s="124" t="n"/>
      <c r="D653" s="76" t="n"/>
      <c r="E653" s="76" t="n"/>
      <c r="F653" s="76" t="n"/>
      <c r="G653" s="76" t="n"/>
      <c r="H653" s="76" t="n"/>
      <c r="I653" s="76" t="n"/>
      <c r="J653" s="76" t="n"/>
      <c r="K653" s="76" t="n"/>
      <c r="L653" s="76" t="n"/>
      <c r="M653" s="76" t="n"/>
      <c r="N653" s="76" t="n"/>
      <c r="O653" s="76" t="n"/>
      <c r="P653" s="76" t="n"/>
      <c r="Q653" s="76" t="n"/>
      <c r="R653" s="76" t="n"/>
      <c r="S653" s="126" t="n"/>
      <c r="T653" s="127" t="n"/>
      <c r="U653" s="127" t="n"/>
      <c r="V653" s="127" t="n"/>
      <c r="W653" s="127" t="n"/>
      <c r="X653" s="127" t="n"/>
      <c r="Y653" s="127" t="n"/>
      <c r="Z653" s="127" t="n"/>
      <c r="AA653" s="127" t="n"/>
      <c r="AB653" s="127" t="n"/>
      <c r="AC653" s="76" t="n"/>
      <c r="AD653" s="76" t="n"/>
      <c r="AE653" s="76" t="n"/>
      <c r="AF653" s="76" t="n"/>
      <c r="AG653" s="76" t="n"/>
      <c r="AH653" s="82" t="n"/>
      <c r="AI653" s="82" t="n"/>
      <c r="AJ653" s="112" t="n"/>
      <c r="AK653" s="173" t="n"/>
      <c r="AL653" s="75" t="n"/>
      <c r="AM653" s="75" t="n"/>
      <c r="AN653" s="101" t="n"/>
      <c r="AO653" s="100" t="n"/>
      <c r="AP653" s="101" t="n"/>
      <c r="AQ653" s="101" t="n"/>
      <c r="AR653" s="213" t="n"/>
      <c r="AS653" s="119" t="n"/>
      <c r="AT653" s="124" t="n"/>
      <c r="AU653" s="94" t="n"/>
      <c r="AV653" s="82" t="n"/>
      <c r="AW653" s="102">
        <f>IF(OR(AND(TODAY()-AL667&lt;10,AV667="PQRS"),AND(TODAY()-AO667&lt;90,AV667="Persuasivo")),1,IF(AND(10&lt;=TODAY()-AL667,TODAY()-AL667&lt;15,AV667="PQRS"),2,IF(OR(AND(15&lt;=TODAY()-AL667,AV667="PQRS"),AND(90&lt;=TODAY()-AO667,AV667="Persuasivo")),3,"")))</f>
        <v/>
      </c>
      <c r="AX653" s="96" t="n"/>
      <c r="AY653" s="239">
        <f>IF(AU667=BA667,AY667,AY667&amp;" → "&amp;TEXT(AZ667,"dd/mm/aaaa")&amp;".- "&amp;AU667)</f>
        <v/>
      </c>
      <c r="AZ653" s="237">
        <f>IF(AU667=BA667,AZ667,NOW())</f>
        <v/>
      </c>
      <c r="BA653" s="242">
        <f>IF(AU667=BA667,BA667,AU667)</f>
        <v/>
      </c>
      <c r="BB653" s="245">
        <f>IF(AT667=BD667,BB667,BB667&amp;" → "&amp;TEXT(BC667,"dd/mm/aaaa")&amp;".- "&amp;AT667)</f>
        <v/>
      </c>
      <c r="BC653" s="247">
        <f>IF(AX667=BD667,BC667,NOW())</f>
        <v/>
      </c>
      <c r="BD653" s="246">
        <f>IF(AT667=BD667,BD667,AT667)</f>
        <v/>
      </c>
    </row>
    <row r="654" ht="13.5" customHeight="1">
      <c r="A654" s="76" t="n"/>
      <c r="B654" s="253" t="n"/>
      <c r="C654" s="124" t="n"/>
      <c r="D654" s="76" t="n"/>
      <c r="E654" s="76" t="n"/>
      <c r="F654" s="76" t="n"/>
      <c r="G654" s="76" t="n"/>
      <c r="H654" s="76" t="n"/>
      <c r="I654" s="76" t="n"/>
      <c r="J654" s="76" t="n"/>
      <c r="K654" s="76" t="n"/>
      <c r="L654" s="76" t="n"/>
      <c r="M654" s="76" t="n"/>
      <c r="N654" s="76" t="n"/>
      <c r="O654" s="76" t="n"/>
      <c r="P654" s="76" t="n"/>
      <c r="Q654" s="76" t="n"/>
      <c r="R654" s="76" t="n"/>
      <c r="S654" s="76" t="n"/>
      <c r="T654" s="76" t="n"/>
      <c r="U654" s="76" t="n"/>
      <c r="V654" s="76" t="n"/>
      <c r="W654" s="76" t="n"/>
      <c r="X654" s="76" t="n"/>
      <c r="Y654" s="76" t="n"/>
      <c r="Z654" s="76" t="n"/>
      <c r="AA654" s="76" t="n"/>
      <c r="AB654" s="76" t="n"/>
      <c r="AC654" s="76" t="n"/>
      <c r="AD654" s="76" t="n"/>
      <c r="AE654" s="76" t="n"/>
      <c r="AF654" s="76" t="n"/>
      <c r="AG654" s="76" t="n"/>
      <c r="AH654" s="82" t="n"/>
      <c r="AI654" s="82" t="n"/>
      <c r="AJ654" s="112" t="n"/>
      <c r="AK654" s="173" t="n"/>
      <c r="AL654" s="75" t="n"/>
      <c r="AM654" s="75" t="n"/>
      <c r="AN654" s="101" t="n"/>
      <c r="AO654" s="100" t="n"/>
      <c r="AP654" s="101" t="n"/>
      <c r="AQ654" s="101" t="n"/>
      <c r="AR654" s="213" t="n"/>
      <c r="AS654" s="119" t="n"/>
      <c r="AT654" s="124" t="n"/>
      <c r="AU654" s="94" t="n"/>
      <c r="AV654" s="82" t="n"/>
      <c r="AW654" s="102">
        <f>IF(OR(AND(TODAY()-AL668&lt;10,AV668="PQRS"),AND(TODAY()-AO668&lt;90,AV668="Persuasivo")),1,IF(AND(10&lt;=TODAY()-AL668,TODAY()-AL668&lt;15,AV668="PQRS"),2,IF(OR(AND(15&lt;=TODAY()-AL668,AV668="PQRS"),AND(90&lt;=TODAY()-AO668,AV668="Persuasivo")),3,"")))</f>
        <v/>
      </c>
      <c r="AX654" s="96" t="n"/>
      <c r="AY654" s="239">
        <f>IF(AU668=BA668,AY668,AY668&amp;" → "&amp;TEXT(AZ668,"dd/mm/aaaa")&amp;".- "&amp;AU668)</f>
        <v/>
      </c>
      <c r="AZ654" s="237">
        <f>IF(AU668=BA668,AZ668,NOW())</f>
        <v/>
      </c>
      <c r="BA654" s="242">
        <f>IF(AU668=BA668,BA668,AU668)</f>
        <v/>
      </c>
      <c r="BB654" s="245">
        <f>IF(AT668=BD668,BB668,BB668&amp;" → "&amp;TEXT(BC668,"dd/mm/aaaa")&amp;".- "&amp;AT668)</f>
        <v/>
      </c>
      <c r="BC654" s="247">
        <f>IF(AX668=BD668,BC668,NOW())</f>
        <v/>
      </c>
      <c r="BD654" s="246">
        <f>IF(AT668=BD668,BD668,AT668)</f>
        <v/>
      </c>
    </row>
    <row r="655">
      <c r="A655" s="76" t="n"/>
      <c r="B655" s="253" t="n"/>
      <c r="C655" s="124" t="n"/>
      <c r="D655" s="76" t="n"/>
      <c r="E655" s="76" t="n"/>
      <c r="F655" s="76" t="n"/>
      <c r="G655" s="76" t="n"/>
      <c r="H655" s="76" t="n"/>
      <c r="I655" s="76" t="n"/>
      <c r="J655" s="76" t="n"/>
      <c r="K655" s="76" t="n"/>
      <c r="L655" s="76" t="n"/>
      <c r="M655" s="76" t="n"/>
      <c r="N655" s="76" t="n"/>
      <c r="O655" s="76" t="n"/>
      <c r="P655" s="76" t="n"/>
      <c r="Q655" s="76" t="n"/>
      <c r="R655" s="76" t="n"/>
      <c r="S655" s="126" t="n"/>
      <c r="T655" s="127" t="n"/>
      <c r="U655" s="127" t="n"/>
      <c r="V655" s="127" t="n"/>
      <c r="W655" s="127" t="n"/>
      <c r="X655" s="127" t="n"/>
      <c r="Y655" s="127" t="n"/>
      <c r="Z655" s="127" t="n"/>
      <c r="AA655" s="127" t="n"/>
      <c r="AB655" s="127" t="n"/>
      <c r="AC655" s="76" t="n"/>
      <c r="AD655" s="76" t="n"/>
      <c r="AE655" s="76" t="n"/>
      <c r="AF655" s="76" t="n"/>
      <c r="AG655" s="76" t="n"/>
      <c r="AH655" s="82" t="n"/>
      <c r="AI655" s="82" t="n"/>
      <c r="AJ655" s="112" t="n"/>
      <c r="AK655" s="173" t="n"/>
      <c r="AL655" s="75" t="n"/>
      <c r="AM655" s="75" t="n"/>
      <c r="AN655" s="101" t="n"/>
      <c r="AO655" s="100" t="n"/>
      <c r="AP655" s="101" t="n"/>
      <c r="AQ655" s="101" t="n"/>
      <c r="AR655" s="213" t="n"/>
      <c r="AS655" s="119" t="n"/>
      <c r="AT655" s="124" t="n"/>
      <c r="AU655" s="94" t="n"/>
      <c r="AV655" s="82" t="n"/>
      <c r="AW655" s="102">
        <f>IF(OR(AND(TODAY()-AL669&lt;10,AV669="PQRS"),AND(TODAY()-AO669&lt;90,AV669="Persuasivo")),1,IF(AND(10&lt;=TODAY()-AL669,TODAY()-AL669&lt;15,AV669="PQRS"),2,IF(OR(AND(15&lt;=TODAY()-AL669,AV669="PQRS"),AND(90&lt;=TODAY()-AO669,AV669="Persuasivo")),3,"")))</f>
        <v/>
      </c>
      <c r="AX655" s="96" t="n"/>
      <c r="AY655" s="239">
        <f>IF(AU669=BA669,AY669,AY669&amp;" → "&amp;TEXT(AZ669,"dd/mm/aaaa")&amp;".- "&amp;AU669)</f>
        <v/>
      </c>
      <c r="AZ655" s="237">
        <f>IF(AU669=BA669,AZ669,NOW())</f>
        <v/>
      </c>
      <c r="BA655" s="242">
        <f>IF(AU669=BA669,BA669,AU669)</f>
        <v/>
      </c>
      <c r="BB655" s="245">
        <f>IF(AT669=BD669,BB669,BB669&amp;" → "&amp;TEXT(BC669,"dd/mm/aaaa")&amp;".- "&amp;AT669)</f>
        <v/>
      </c>
      <c r="BC655" s="247">
        <f>IF(AX669=BD669,BC669,NOW())</f>
        <v/>
      </c>
      <c r="BD655" s="246">
        <f>IF(AT669=BD669,BD669,AT669)</f>
        <v/>
      </c>
    </row>
    <row r="656">
      <c r="A656" s="76" t="n"/>
      <c r="B656" s="99" t="n"/>
      <c r="C656" s="124" t="n"/>
      <c r="D656" s="76" t="n"/>
      <c r="E656" s="76" t="n"/>
      <c r="F656" s="76" t="n"/>
      <c r="G656" s="76" t="n"/>
      <c r="H656" s="76" t="n"/>
      <c r="I656" s="76" t="n"/>
      <c r="J656" s="76" t="n"/>
      <c r="K656" s="76" t="n"/>
      <c r="L656" s="76" t="n"/>
      <c r="M656" s="76" t="n"/>
      <c r="N656" s="76" t="n"/>
      <c r="O656" s="76" t="n"/>
      <c r="P656" s="76" t="n"/>
      <c r="Q656" s="76" t="n"/>
      <c r="R656" s="76" t="n"/>
      <c r="S656" s="126" t="n"/>
      <c r="T656" s="127" t="n"/>
      <c r="U656" s="127" t="n"/>
      <c r="V656" s="127" t="n"/>
      <c r="W656" s="127" t="n"/>
      <c r="X656" s="127" t="n"/>
      <c r="Y656" s="127" t="n"/>
      <c r="Z656" s="127" t="n"/>
      <c r="AA656" s="127" t="n"/>
      <c r="AB656" s="127" t="n"/>
      <c r="AC656" s="76" t="n"/>
      <c r="AD656" s="76" t="n"/>
      <c r="AE656" s="76" t="n"/>
      <c r="AF656" s="76" t="n"/>
      <c r="AG656" s="76" t="n"/>
      <c r="AH656" s="82" t="n"/>
      <c r="AI656" s="82" t="n"/>
      <c r="AJ656" s="112" t="n"/>
      <c r="AK656" s="173" t="n"/>
      <c r="AL656" s="75" t="n"/>
      <c r="AM656" s="75" t="n"/>
      <c r="AN656" s="101" t="n"/>
      <c r="AO656" s="75" t="n"/>
      <c r="AP656" s="101" t="n"/>
      <c r="AQ656" s="101" t="n"/>
      <c r="AR656" s="213" t="n"/>
      <c r="AS656" s="119" t="n"/>
      <c r="AT656" s="124" t="n"/>
      <c r="AU656" s="94" t="n"/>
      <c r="AV656" s="82" t="n"/>
      <c r="AW656" s="102">
        <f>IF(OR(AND(TODAY()-AL670&lt;10,AV670="PQRS"),AND(TODAY()-AO670&lt;90,AV670="Persuasivo")),1,IF(AND(10&lt;=TODAY()-AL670,TODAY()-AL670&lt;15,AV670="PQRS"),2,IF(OR(AND(15&lt;=TODAY()-AL670,AV670="PQRS"),AND(90&lt;=TODAY()-AO670,AV670="Persuasivo")),3,"")))</f>
        <v/>
      </c>
      <c r="AX656" s="96" t="n"/>
      <c r="AY656" s="239">
        <f>IF(AU670=BA670,AY670,AY670&amp;" → "&amp;TEXT(AZ670,"dd/mm/aaaa")&amp;".- "&amp;AU670)</f>
        <v/>
      </c>
      <c r="AZ656" s="237">
        <f>IF(AU670=BA670,AZ670,NOW())</f>
        <v/>
      </c>
      <c r="BA656" s="242">
        <f>IF(AU670=BA670,BA670,AU670)</f>
        <v/>
      </c>
      <c r="BB656" s="245">
        <f>IF(AT670=BD670,BB670,BB670&amp;" → "&amp;TEXT(BC670,"dd/mm/aaaa")&amp;".- "&amp;AT670)</f>
        <v/>
      </c>
      <c r="BC656" s="247">
        <f>IF(AX670=BD670,BC670,NOW())</f>
        <v/>
      </c>
      <c r="BD656" s="246">
        <f>IF(AT670=BD670,BD670,AT670)</f>
        <v/>
      </c>
    </row>
    <row r="657">
      <c r="A657" s="76" t="n"/>
      <c r="B657" s="99" t="n"/>
      <c r="C657" s="124" t="n"/>
      <c r="D657" s="76" t="n"/>
      <c r="E657" s="76" t="n"/>
      <c r="F657" s="76" t="n"/>
      <c r="G657" s="76" t="n"/>
      <c r="H657" s="76" t="n"/>
      <c r="I657" s="76" t="n"/>
      <c r="J657" s="76" t="n"/>
      <c r="K657" s="76" t="n"/>
      <c r="L657" s="76" t="n"/>
      <c r="M657" s="76" t="n"/>
      <c r="N657" s="76" t="n"/>
      <c r="O657" s="76" t="n"/>
      <c r="P657" s="76" t="n"/>
      <c r="Q657" s="76" t="n"/>
      <c r="R657" s="82" t="n"/>
      <c r="S657" s="126" t="n"/>
      <c r="T657" s="127" t="n"/>
      <c r="U657" s="127" t="n"/>
      <c r="V657" s="127" t="n"/>
      <c r="W657" s="127" t="n"/>
      <c r="X657" s="127" t="n"/>
      <c r="Y657" s="127" t="n"/>
      <c r="Z657" s="127" t="n"/>
      <c r="AA657" s="127" t="n"/>
      <c r="AB657" s="127" t="n"/>
      <c r="AC657" s="76" t="n"/>
      <c r="AD657" s="76" t="n"/>
      <c r="AE657" s="76" t="n"/>
      <c r="AF657" s="76" t="n"/>
      <c r="AG657" s="76" t="n"/>
      <c r="AH657" s="82" t="n"/>
      <c r="AI657" s="82" t="n"/>
      <c r="AJ657" s="112" t="n"/>
      <c r="AK657" s="173" t="n"/>
      <c r="AL657" s="162" t="n"/>
      <c r="AM657" s="75" t="n"/>
      <c r="AN657" s="101" t="n"/>
      <c r="AO657" s="75" t="n"/>
      <c r="AP657" s="101" t="n"/>
      <c r="AQ657" s="101" t="n"/>
      <c r="AR657" s="213" t="n"/>
      <c r="AS657" s="119" t="n"/>
      <c r="AT657" s="124" t="n"/>
      <c r="AU657" s="94" t="n"/>
      <c r="AV657" s="82" t="n"/>
      <c r="AW657" s="102">
        <f>IF(OR(AND(TODAY()-AL671&lt;10,AV671="PQRS"),AND(TODAY()-AO671&lt;90,AV671="Persuasivo")),1,IF(AND(10&lt;=TODAY()-AL671,TODAY()-AL671&lt;15,AV671="PQRS"),2,IF(OR(AND(15&lt;=TODAY()-AL671,AV671="PQRS"),AND(90&lt;=TODAY()-AO671,AV671="Persuasivo")),3,"")))</f>
        <v/>
      </c>
      <c r="AX657" s="96" t="n"/>
      <c r="AY657" s="239">
        <f>IF(AU671=BA671,AY671,AY671&amp;" → "&amp;TEXT(AZ671,"dd/mm/aaaa")&amp;".- "&amp;AU671)</f>
        <v/>
      </c>
      <c r="AZ657" s="237">
        <f>IF(AU671=BA671,AZ671,NOW())</f>
        <v/>
      </c>
      <c r="BA657" s="242">
        <f>IF(AU671=BA671,BA671,AU671)</f>
        <v/>
      </c>
      <c r="BB657" s="245">
        <f>IF(AT671=BD671,BB671,BB671&amp;" → "&amp;TEXT(BC671,"dd/mm/aaaa")&amp;".- "&amp;AT671)</f>
        <v/>
      </c>
      <c r="BC657" s="247">
        <f>IF(AX671=BD671,BC671,NOW())</f>
        <v/>
      </c>
      <c r="BD657" s="246">
        <f>IF(AT671=BD671,BD671,AT671)</f>
        <v/>
      </c>
    </row>
    <row r="658">
      <c r="A658" s="76" t="n"/>
      <c r="B658" s="188" t="n"/>
      <c r="C658" s="143" t="n"/>
      <c r="D658" s="131" t="n"/>
      <c r="E658" s="131" t="n"/>
      <c r="F658" s="131" t="n"/>
      <c r="G658" s="131" t="n"/>
      <c r="H658" s="131" t="n"/>
      <c r="I658" s="131" t="n"/>
      <c r="J658" s="131" t="n"/>
      <c r="K658" s="131" t="n"/>
      <c r="L658" s="131" t="n"/>
      <c r="M658" s="131" t="n"/>
      <c r="N658" s="76" t="n"/>
      <c r="O658" s="131" t="n"/>
      <c r="P658" s="131" t="n"/>
      <c r="Q658" s="131" t="n"/>
      <c r="R658" s="131" t="n"/>
      <c r="S658" s="126" t="n"/>
      <c r="T658" s="131" t="n"/>
      <c r="U658" s="127" t="n"/>
      <c r="V658" s="127" t="n"/>
      <c r="W658" s="131" t="n"/>
      <c r="X658" s="131" t="n"/>
      <c r="Y658" s="131" t="n"/>
      <c r="Z658" s="131" t="n"/>
      <c r="AA658" s="131" t="n"/>
      <c r="AB658" s="131" t="n"/>
      <c r="AC658" s="76" t="n"/>
      <c r="AD658" s="131" t="n"/>
      <c r="AE658" s="131" t="n"/>
      <c r="AF658" s="131" t="n"/>
      <c r="AG658" s="131" t="n"/>
      <c r="AH658" s="143" t="n"/>
      <c r="AI658" s="131" t="n"/>
      <c r="AJ658" s="144" t="n"/>
      <c r="AK658" s="173" t="n"/>
      <c r="AL658" s="162" t="n"/>
      <c r="AM658" s="135" t="n"/>
      <c r="AN658" s="101" t="n"/>
      <c r="AO658" s="135" t="n"/>
      <c r="AP658" s="101" t="n"/>
      <c r="AQ658" s="101" t="n"/>
      <c r="AR658" s="213" t="n"/>
      <c r="AS658" s="119" t="n"/>
      <c r="AT658" s="143" t="n"/>
      <c r="AU658" s="94" t="n"/>
      <c r="AV658" s="131" t="n"/>
      <c r="AW658" s="102">
        <f>IF(OR(AND(TODAY()-AL672&lt;10,AV672="PQRS"),AND(TODAY()-AO672&lt;90,AV672="Persuasivo")),1,IF(AND(10&lt;=TODAY()-AL672,TODAY()-AL672&lt;15,AV672="PQRS"),2,IF(OR(AND(15&lt;=TODAY()-AL672,AV672="PQRS"),AND(90&lt;=TODAY()-AO672,AV672="Persuasivo")),3,"")))</f>
        <v/>
      </c>
      <c r="AX658" s="103" t="n"/>
      <c r="AY658" s="239">
        <f>IF(AU672=BA672,AY672,AY672&amp;" → "&amp;TEXT(AZ672,"dd/mm/aaaa")&amp;".- "&amp;AU672)</f>
        <v/>
      </c>
      <c r="AZ658" s="237">
        <f>IF(AU672=BA672,AZ672,NOW())</f>
        <v/>
      </c>
      <c r="BA658" s="242">
        <f>IF(AU672=BA672,BA672,AU672)</f>
        <v/>
      </c>
      <c r="BB658" s="245">
        <f>IF(AT672=BD672,BB672,BB672&amp;" → "&amp;TEXT(BC672,"dd/mm/aaaa")&amp;".- "&amp;AT672)</f>
        <v/>
      </c>
      <c r="BC658" s="247">
        <f>IF(AX672=BD672,BC672,NOW())</f>
        <v/>
      </c>
      <c r="BD658" s="246">
        <f>IF(AT672=BD672,BD672,AT672)</f>
        <v/>
      </c>
    </row>
    <row r="659">
      <c r="A659" s="76" t="n"/>
      <c r="B659" s="188" t="n"/>
      <c r="C659" s="143" t="n"/>
      <c r="D659" s="131" t="n"/>
      <c r="E659" s="131" t="n"/>
      <c r="F659" s="131" t="n"/>
      <c r="G659" s="131" t="n"/>
      <c r="H659" s="131" t="n"/>
      <c r="I659" s="131" t="n"/>
      <c r="J659" s="131" t="n"/>
      <c r="K659" s="131" t="n"/>
      <c r="L659" s="131" t="n"/>
      <c r="M659" s="131" t="n"/>
      <c r="N659" s="76" t="n"/>
      <c r="O659" s="131" t="n"/>
      <c r="P659" s="131" t="n"/>
      <c r="Q659" s="131" t="n"/>
      <c r="R659" s="131" t="n"/>
      <c r="S659" s="126" t="n"/>
      <c r="T659" s="131" t="n"/>
      <c r="U659" s="131" t="n"/>
      <c r="V659" s="127" t="n"/>
      <c r="W659" s="131" t="n"/>
      <c r="X659" s="131" t="n"/>
      <c r="Y659" s="131" t="n"/>
      <c r="Z659" s="131" t="n"/>
      <c r="AA659" s="131" t="n"/>
      <c r="AB659" s="131" t="n"/>
      <c r="AC659" s="76" t="n"/>
      <c r="AD659" s="131" t="n"/>
      <c r="AE659" s="131" t="n"/>
      <c r="AF659" s="131" t="n"/>
      <c r="AG659" s="131" t="n"/>
      <c r="AH659" s="143" t="n"/>
      <c r="AI659" s="131" t="n"/>
      <c r="AJ659" s="144" t="n"/>
      <c r="AK659" s="173" t="n"/>
      <c r="AL659" s="162" t="n"/>
      <c r="AM659" s="135" t="n"/>
      <c r="AN659" s="101" t="n"/>
      <c r="AO659" s="135" t="n"/>
      <c r="AP659" s="101" t="n"/>
      <c r="AQ659" s="101" t="n"/>
      <c r="AR659" s="213" t="n"/>
      <c r="AS659" s="119" t="n"/>
      <c r="AT659" s="124" t="n"/>
      <c r="AU659" s="94" t="n"/>
      <c r="AV659" s="131" t="n"/>
      <c r="AW659" s="102">
        <f>IF(OR(AND(TODAY()-AL673&lt;10,AV673="PQRS"),AND(TODAY()-AO673&lt;90,AV673="Persuasivo")),1,IF(AND(10&lt;=TODAY()-AL673,TODAY()-AL673&lt;15,AV673="PQRS"),2,IF(OR(AND(15&lt;=TODAY()-AL673,AV673="PQRS"),AND(90&lt;=TODAY()-AO673,AV673="Persuasivo")),3,"")))</f>
        <v/>
      </c>
      <c r="AX659" s="103" t="n"/>
      <c r="AY659" s="239">
        <f>IF(AU673=BA673,AY673,AY673&amp;" → "&amp;TEXT(AZ673,"dd/mm/aaaa")&amp;".- "&amp;AU673)</f>
        <v/>
      </c>
      <c r="AZ659" s="237">
        <f>IF(AU673=BA673,AZ673,NOW())</f>
        <v/>
      </c>
      <c r="BA659" s="242">
        <f>IF(AU673=BA673,BA673,AU673)</f>
        <v/>
      </c>
      <c r="BB659" s="245">
        <f>IF(AT673=BD673,BB673,BB673&amp;" → "&amp;TEXT(BC673,"dd/mm/aaaa")&amp;".- "&amp;AT673)</f>
        <v/>
      </c>
      <c r="BC659" s="247">
        <f>IF(AX673=BD673,BC673,NOW())</f>
        <v/>
      </c>
      <c r="BD659" s="246">
        <f>IF(AT673=BD673,BD673,AT673)</f>
        <v/>
      </c>
    </row>
    <row r="660">
      <c r="A660" s="76" t="n"/>
      <c r="B660" s="188" t="n"/>
      <c r="C660" s="143" t="n"/>
      <c r="D660" s="131" t="n"/>
      <c r="E660" s="131" t="n"/>
      <c r="F660" s="131" t="n"/>
      <c r="G660" s="131" t="n"/>
      <c r="H660" s="131" t="n"/>
      <c r="I660" s="131" t="n"/>
      <c r="J660" s="131" t="n"/>
      <c r="K660" s="131" t="n"/>
      <c r="L660" s="131" t="n"/>
      <c r="M660" s="131" t="n"/>
      <c r="N660" s="76" t="n"/>
      <c r="O660" s="131" t="n"/>
      <c r="P660" s="131" t="n"/>
      <c r="Q660" s="131" t="n"/>
      <c r="R660" s="131" t="n"/>
      <c r="S660" s="126" t="n"/>
      <c r="T660" s="131" t="n"/>
      <c r="U660" s="131" t="n"/>
      <c r="V660" s="144" t="n"/>
      <c r="W660" s="131" t="n"/>
      <c r="X660" s="127" t="n"/>
      <c r="Y660" s="127" t="n"/>
      <c r="Z660" s="131" t="n"/>
      <c r="AA660" s="131" t="n"/>
      <c r="AB660" s="131" t="n"/>
      <c r="AC660" s="76" t="n"/>
      <c r="AD660" s="131" t="n"/>
      <c r="AE660" s="131" t="n"/>
      <c r="AF660" s="131" t="n"/>
      <c r="AG660" s="131" t="n"/>
      <c r="AH660" s="143" t="n"/>
      <c r="AI660" s="131" t="n"/>
      <c r="AJ660" s="144" t="n"/>
      <c r="AK660" s="173" t="n"/>
      <c r="AL660" s="162" t="n"/>
      <c r="AM660" s="135" t="n"/>
      <c r="AN660" s="101" t="n"/>
      <c r="AO660" s="135" t="n"/>
      <c r="AP660" s="101" t="n"/>
      <c r="AQ660" s="101" t="n"/>
      <c r="AR660" s="213" t="n"/>
      <c r="AS660" s="119" t="n"/>
      <c r="AT660" s="124" t="n"/>
      <c r="AU660" s="94" t="n"/>
      <c r="AV660" s="131" t="n"/>
      <c r="AW660" s="102">
        <f>IF(OR(AND(TODAY()-AL674&lt;10,AV674="PQRS"),AND(TODAY()-AO674&lt;90,AV674="Persuasivo")),1,IF(AND(10&lt;=TODAY()-AL674,TODAY()-AL674&lt;15,AV674="PQRS"),2,IF(OR(AND(15&lt;=TODAY()-AL674,AV674="PQRS"),AND(90&lt;=TODAY()-AO674,AV674="Persuasivo")),3,"")))</f>
        <v/>
      </c>
      <c r="AX660" s="103" t="n"/>
      <c r="AY660" s="239">
        <f>IF(AU674=BA674,AY674,AY674&amp;" → "&amp;TEXT(AZ674,"dd/mm/aaaa")&amp;".- "&amp;AU674)</f>
        <v/>
      </c>
      <c r="AZ660" s="237">
        <f>IF(AU674=BA674,AZ674,NOW())</f>
        <v/>
      </c>
      <c r="BA660" s="242">
        <f>IF(AU674=BA674,BA674,AU674)</f>
        <v/>
      </c>
      <c r="BB660" s="245">
        <f>IF(AT674=BD674,BB674,BB674&amp;" → "&amp;TEXT(BC674,"dd/mm/aaaa")&amp;".- "&amp;AT674)</f>
        <v/>
      </c>
      <c r="BC660" s="247">
        <f>IF(AX674=BD674,BC674,NOW())</f>
        <v/>
      </c>
      <c r="BD660" s="246">
        <f>IF(AT674=BD674,BD674,AT674)</f>
        <v/>
      </c>
    </row>
    <row r="661">
      <c r="A661" s="76" t="n"/>
      <c r="B661" s="188" t="n"/>
      <c r="C661" s="143" t="n"/>
      <c r="D661" s="131" t="n"/>
      <c r="E661" s="131" t="n"/>
      <c r="F661" s="131" t="n"/>
      <c r="G661" s="131" t="n"/>
      <c r="H661" s="131" t="n"/>
      <c r="I661" s="131" t="n"/>
      <c r="J661" s="131" t="n"/>
      <c r="K661" s="131" t="n"/>
      <c r="L661" s="131" t="n"/>
      <c r="M661" s="131" t="n"/>
      <c r="N661" s="76" t="n"/>
      <c r="O661" s="131" t="n"/>
      <c r="P661" s="131" t="n"/>
      <c r="Q661" s="131" t="n"/>
      <c r="R661" s="131" t="n"/>
      <c r="S661" s="126" t="n"/>
      <c r="T661" s="131" t="n"/>
      <c r="U661" s="131" t="n"/>
      <c r="V661" s="144" t="n"/>
      <c r="W661" s="131" t="n"/>
      <c r="X661" s="131" t="n"/>
      <c r="Y661" s="131" t="n"/>
      <c r="Z661" s="131" t="n"/>
      <c r="AA661" s="131" t="n"/>
      <c r="AB661" s="131" t="n"/>
      <c r="AC661" s="76" t="n"/>
      <c r="AD661" s="131" t="n"/>
      <c r="AE661" s="131" t="n"/>
      <c r="AF661" s="131" t="n"/>
      <c r="AG661" s="131" t="n"/>
      <c r="AH661" s="143" t="n"/>
      <c r="AI661" s="131" t="n"/>
      <c r="AJ661" s="144" t="n"/>
      <c r="AK661" s="173" t="n"/>
      <c r="AL661" s="162" t="n"/>
      <c r="AM661" s="135" t="n"/>
      <c r="AN661" s="101" t="n"/>
      <c r="AO661" s="135" t="n"/>
      <c r="AP661" s="82" t="n"/>
      <c r="AQ661" s="94" t="n"/>
      <c r="AR661" s="213" t="n"/>
      <c r="AS661" s="119" t="n"/>
      <c r="AT661" s="124" t="n"/>
      <c r="AU661" s="94" t="n"/>
      <c r="AV661" s="131" t="n"/>
      <c r="AW661" s="102">
        <f>IF(OR(AND(TODAY()-AL675&lt;10,AV675="PQRS"),AND(TODAY()-AO675&lt;90,AV675="Persuasivo")),1,IF(AND(10&lt;=TODAY()-AL675,TODAY()-AL675&lt;15,AV675="PQRS"),2,IF(OR(AND(15&lt;=TODAY()-AL675,AV675="PQRS"),AND(90&lt;=TODAY()-AO675,AV675="Persuasivo")),3,"")))</f>
        <v/>
      </c>
      <c r="AX661" s="103" t="n"/>
      <c r="AY661" s="239">
        <f>IF(AU675=BA675,AY675,AY675&amp;" → "&amp;TEXT(AZ675,"dd/mm/aaaa")&amp;".- "&amp;AU675)</f>
        <v/>
      </c>
      <c r="AZ661" s="237">
        <f>IF(AU675=BA675,AZ675,NOW())</f>
        <v/>
      </c>
      <c r="BA661" s="242">
        <f>IF(AU675=BA675,BA675,AU675)</f>
        <v/>
      </c>
      <c r="BB661" s="245">
        <f>IF(AT675=BD675,BB675,BB675&amp;" → "&amp;TEXT(BC675,"dd/mm/aaaa")&amp;".- "&amp;AT675)</f>
        <v/>
      </c>
      <c r="BC661" s="247">
        <f>IF(AX675=BD675,BC675,NOW())</f>
        <v/>
      </c>
      <c r="BD661" s="246">
        <f>IF(AT675=BD675,BD675,AT675)</f>
        <v/>
      </c>
    </row>
    <row r="662">
      <c r="A662" s="76" t="n"/>
      <c r="B662" s="188" t="n"/>
      <c r="C662" s="143" t="n"/>
      <c r="D662" s="131" t="n"/>
      <c r="E662" s="131" t="n"/>
      <c r="F662" s="131" t="n"/>
      <c r="G662" s="131" t="n"/>
      <c r="H662" s="131" t="n"/>
      <c r="I662" s="131" t="n"/>
      <c r="J662" s="131" t="n"/>
      <c r="K662" s="131" t="n"/>
      <c r="L662" s="131" t="n"/>
      <c r="M662" s="131" t="n"/>
      <c r="N662" s="76" t="n"/>
      <c r="O662" s="131" t="n"/>
      <c r="P662" s="131" t="n"/>
      <c r="Q662" s="131" t="n"/>
      <c r="R662" s="131" t="n"/>
      <c r="S662" s="126" t="n"/>
      <c r="T662" s="131" t="n"/>
      <c r="U662" s="127" t="n"/>
      <c r="V662" s="127" t="n"/>
      <c r="W662" s="131" t="n"/>
      <c r="X662" s="127" t="n"/>
      <c r="Y662" s="127" t="n"/>
      <c r="Z662" s="131" t="n"/>
      <c r="AA662" s="131" t="n"/>
      <c r="AB662" s="131" t="n"/>
      <c r="AC662" s="76" t="n"/>
      <c r="AD662" s="131" t="n"/>
      <c r="AE662" s="131" t="n"/>
      <c r="AF662" s="131" t="n"/>
      <c r="AG662" s="131" t="n"/>
      <c r="AH662" s="143" t="n"/>
      <c r="AI662" s="131" t="n"/>
      <c r="AJ662" s="144" t="n"/>
      <c r="AK662" s="173" t="n"/>
      <c r="AL662" s="162" t="n"/>
      <c r="AM662" s="135" t="n"/>
      <c r="AN662" s="101" t="n"/>
      <c r="AO662" s="135" t="n"/>
      <c r="AP662" s="82" t="n"/>
      <c r="AQ662" s="101" t="n"/>
      <c r="AR662" s="213" t="n"/>
      <c r="AS662" s="119" t="n"/>
      <c r="AT662" s="143" t="n"/>
      <c r="AU662" s="94" t="n"/>
      <c r="AV662" s="131" t="n"/>
      <c r="AW662" s="102">
        <f>IF(OR(AND(TODAY()-AL676&lt;10,AV676="PQRS"),AND(TODAY()-AO676&lt;90,AV676="Persuasivo")),1,IF(AND(10&lt;=TODAY()-AL676,TODAY()-AL676&lt;15,AV676="PQRS"),2,IF(OR(AND(15&lt;=TODAY()-AL676,AV676="PQRS"),AND(90&lt;=TODAY()-AO676,AV676="Persuasivo")),3,"")))</f>
        <v/>
      </c>
      <c r="AX662" s="103" t="n"/>
      <c r="AY662" s="239">
        <f>IF(AU676=BA676,AY676,AY676&amp;" → "&amp;TEXT(AZ676,"dd/mm/aaaa")&amp;".- "&amp;AU676)</f>
        <v/>
      </c>
      <c r="AZ662" s="237">
        <f>IF(AU676=BA676,AZ676,NOW())</f>
        <v/>
      </c>
      <c r="BA662" s="242">
        <f>IF(AU676=BA676,BA676,AU676)</f>
        <v/>
      </c>
      <c r="BB662" s="245">
        <f>IF(AT676=BD676,BB676,BB676&amp;" → "&amp;TEXT(BC676,"dd/mm/aaaa")&amp;".- "&amp;AT676)</f>
        <v/>
      </c>
      <c r="BC662" s="247">
        <f>IF(AX676=BD676,BC676,NOW())</f>
        <v/>
      </c>
      <c r="BD662" s="246">
        <f>IF(AT676=BD676,BD676,AT676)</f>
        <v/>
      </c>
    </row>
    <row r="663">
      <c r="A663" s="76" t="n"/>
      <c r="B663" s="188" t="n"/>
      <c r="C663" s="143" t="n"/>
      <c r="D663" s="131" t="n"/>
      <c r="E663" s="131" t="n"/>
      <c r="F663" s="131" t="n"/>
      <c r="G663" s="131" t="n"/>
      <c r="H663" s="131" t="n"/>
      <c r="I663" s="131" t="n"/>
      <c r="J663" s="131" t="n"/>
      <c r="K663" s="131" t="n"/>
      <c r="L663" s="131" t="n"/>
      <c r="M663" s="131" t="n"/>
      <c r="N663" s="76" t="n"/>
      <c r="O663" s="131" t="n"/>
      <c r="P663" s="131" t="n"/>
      <c r="Q663" s="131" t="n"/>
      <c r="R663" s="131" t="n"/>
      <c r="S663" s="126" t="n"/>
      <c r="T663" s="131" t="n"/>
      <c r="U663" s="131" t="n"/>
      <c r="V663" s="144" t="n"/>
      <c r="W663" s="131" t="n"/>
      <c r="X663" s="127" t="n"/>
      <c r="Y663" s="127" t="n"/>
      <c r="Z663" s="131" t="n"/>
      <c r="AA663" s="131" t="n"/>
      <c r="AB663" s="131" t="n"/>
      <c r="AC663" s="76" t="n"/>
      <c r="AD663" s="131" t="n"/>
      <c r="AE663" s="131" t="n"/>
      <c r="AF663" s="131" t="n"/>
      <c r="AG663" s="131" t="n"/>
      <c r="AH663" s="143" t="n"/>
      <c r="AI663" s="131" t="n"/>
      <c r="AJ663" s="144" t="n"/>
      <c r="AK663" s="173" t="n"/>
      <c r="AL663" s="162" t="n"/>
      <c r="AM663" s="135" t="n"/>
      <c r="AN663" s="101" t="n"/>
      <c r="AO663" s="135" t="n"/>
      <c r="AP663" s="82" t="n"/>
      <c r="AQ663" s="101" t="n"/>
      <c r="AR663" s="213" t="n"/>
      <c r="AS663" s="119" t="n"/>
      <c r="AT663" s="124" t="n"/>
      <c r="AU663" s="94" t="n"/>
      <c r="AV663" s="131" t="n"/>
      <c r="AW663" s="102">
        <f>IF(OR(AND(TODAY()-AL677&lt;10,AV677="PQRS"),AND(TODAY()-AO677&lt;90,AV677="Persuasivo")),1,IF(AND(10&lt;=TODAY()-AL677,TODAY()-AL677&lt;15,AV677="PQRS"),2,IF(OR(AND(15&lt;=TODAY()-AL677,AV677="PQRS"),AND(90&lt;=TODAY()-AO677,AV677="Persuasivo")),3,"")))</f>
        <v/>
      </c>
      <c r="AX663" s="103" t="n"/>
      <c r="AY663" s="239">
        <f>IF(AU677=BA677,AY677,AY677&amp;" → "&amp;TEXT(AZ677,"dd/mm/aaaa")&amp;".- "&amp;AU677)</f>
        <v/>
      </c>
      <c r="AZ663" s="237">
        <f>IF(AU677=BA677,AZ677,NOW())</f>
        <v/>
      </c>
      <c r="BA663" s="242">
        <f>IF(AU677=BA677,BA677,AU677)</f>
        <v/>
      </c>
      <c r="BB663" s="245">
        <f>IF(AT677=BD677,BB677,BB677&amp;" → "&amp;TEXT(BC677,"dd/mm/aaaa")&amp;".- "&amp;AT677)</f>
        <v/>
      </c>
      <c r="BC663" s="247">
        <f>IF(AX677=BD677,BC677,NOW())</f>
        <v/>
      </c>
      <c r="BD663" s="246">
        <f>IF(AT677=BD677,BD677,AT677)</f>
        <v/>
      </c>
    </row>
    <row r="664">
      <c r="A664" s="76" t="n"/>
      <c r="B664" s="188" t="n"/>
      <c r="C664" s="143" t="n"/>
      <c r="D664" s="131" t="n"/>
      <c r="E664" s="131" t="n"/>
      <c r="F664" s="131" t="n"/>
      <c r="G664" s="131" t="n"/>
      <c r="H664" s="131" t="n"/>
      <c r="I664" s="131" t="n"/>
      <c r="J664" s="131" t="n"/>
      <c r="K664" s="131" t="n"/>
      <c r="L664" s="131" t="n"/>
      <c r="M664" s="131" t="n"/>
      <c r="N664" s="76" t="n"/>
      <c r="O664" s="131" t="n"/>
      <c r="P664" s="131" t="n"/>
      <c r="Q664" s="131" t="n"/>
      <c r="R664" s="131" t="n"/>
      <c r="S664" s="126" t="n"/>
      <c r="T664" s="131" t="n"/>
      <c r="U664" s="127" t="n"/>
      <c r="V664" s="144" t="n"/>
      <c r="W664" s="131" t="n"/>
      <c r="X664" s="127" t="n"/>
      <c r="Y664" s="127" t="n"/>
      <c r="Z664" s="131" t="n"/>
      <c r="AA664" s="131" t="n"/>
      <c r="AB664" s="131" t="n"/>
      <c r="AC664" s="76" t="n"/>
      <c r="AD664" s="131" t="n"/>
      <c r="AE664" s="131" t="n"/>
      <c r="AF664" s="131" t="n"/>
      <c r="AG664" s="131" t="n"/>
      <c r="AH664" s="143" t="n"/>
      <c r="AI664" s="131" t="n"/>
      <c r="AJ664" s="144" t="n"/>
      <c r="AK664" s="173" t="n"/>
      <c r="AL664" s="162" t="n"/>
      <c r="AM664" s="135" t="n"/>
      <c r="AN664" s="101" t="n"/>
      <c r="AO664" s="135" t="n"/>
      <c r="AP664" s="101" t="n"/>
      <c r="AQ664" s="101" t="n"/>
      <c r="AR664" s="213" t="n"/>
      <c r="AS664" s="119" t="n"/>
      <c r="AT664" s="143" t="n"/>
      <c r="AU664" s="94" t="n"/>
      <c r="AV664" s="131" t="n"/>
      <c r="AW664" s="102">
        <f>IF(OR(AND(TODAY()-AL678&lt;10,AV678="PQRS"),AND(TODAY()-AO678&lt;90,AV678="Persuasivo")),1,IF(AND(10&lt;=TODAY()-AL678,TODAY()-AL678&lt;15,AV678="PQRS"),2,IF(OR(AND(15&lt;=TODAY()-AL678,AV678="PQRS"),AND(90&lt;=TODAY()-AO678,AV678="Persuasivo")),3,"")))</f>
        <v/>
      </c>
      <c r="AX664" s="103" t="n"/>
      <c r="AY664" s="239">
        <f>IF(AU678=BA678,AY678,AY678&amp;" → "&amp;TEXT(AZ678,"dd/mm/aaaa")&amp;".- "&amp;AU678)</f>
        <v/>
      </c>
      <c r="AZ664" s="237">
        <f>IF(AU678=BA678,AZ678,NOW())</f>
        <v/>
      </c>
      <c r="BA664" s="242">
        <f>IF(AU678=BA678,BA678,AU678)</f>
        <v/>
      </c>
      <c r="BB664" s="245">
        <f>IF(AT678=BD678,BB678,BB678&amp;" → "&amp;TEXT(BC678,"dd/mm/aaaa")&amp;".- "&amp;AT678)</f>
        <v/>
      </c>
      <c r="BC664" s="247">
        <f>IF(AX678=BD678,BC678,NOW())</f>
        <v/>
      </c>
      <c r="BD664" s="246">
        <f>IF(AT678=BD678,BD678,AT678)</f>
        <v/>
      </c>
    </row>
    <row r="665">
      <c r="A665" s="76" t="n"/>
      <c r="B665" s="188" t="n"/>
      <c r="C665" s="143" t="n"/>
      <c r="D665" s="131" t="n"/>
      <c r="E665" s="131" t="n"/>
      <c r="F665" s="131" t="n"/>
      <c r="G665" s="131" t="n"/>
      <c r="H665" s="131" t="n"/>
      <c r="I665" s="131" t="n"/>
      <c r="J665" s="131" t="n"/>
      <c r="K665" s="131" t="n"/>
      <c r="L665" s="131" t="n"/>
      <c r="M665" s="131" t="n"/>
      <c r="N665" s="76" t="n"/>
      <c r="O665" s="131" t="n"/>
      <c r="P665" s="131" t="n"/>
      <c r="Q665" s="131" t="n"/>
      <c r="R665" s="131" t="n"/>
      <c r="S665" s="126" t="n"/>
      <c r="T665" s="131" t="n"/>
      <c r="U665" s="127" t="n"/>
      <c r="V665" s="127" t="n"/>
      <c r="W665" s="131" t="n"/>
      <c r="X665" s="127" t="n"/>
      <c r="Y665" s="127" t="n"/>
      <c r="Z665" s="131" t="n"/>
      <c r="AA665" s="131" t="n"/>
      <c r="AB665" s="131" t="n"/>
      <c r="AC665" s="76" t="n"/>
      <c r="AD665" s="131" t="n"/>
      <c r="AE665" s="131" t="n"/>
      <c r="AF665" s="131" t="n"/>
      <c r="AG665" s="131" t="n"/>
      <c r="AH665" s="143" t="n"/>
      <c r="AI665" s="131" t="n"/>
      <c r="AJ665" s="144" t="n"/>
      <c r="AK665" s="173" t="n"/>
      <c r="AL665" s="162" t="n"/>
      <c r="AM665" s="135" t="n"/>
      <c r="AN665" s="101" t="n"/>
      <c r="AO665" s="135" t="n"/>
      <c r="AP665" s="101" t="n"/>
      <c r="AQ665" s="101" t="n"/>
      <c r="AR665" s="213" t="n"/>
      <c r="AS665" s="119" t="n"/>
      <c r="AT665" s="143" t="n"/>
      <c r="AU665" s="94" t="n"/>
      <c r="AV665" s="131" t="n"/>
      <c r="AW665" s="102">
        <f>IF(OR(AND(TODAY()-AL679&lt;10,AV679="PQRS"),AND(TODAY()-AO679&lt;90,AV679="Persuasivo")),1,IF(AND(10&lt;=TODAY()-AL679,TODAY()-AL679&lt;15,AV679="PQRS"),2,IF(OR(AND(15&lt;=TODAY()-AL679,AV679="PQRS"),AND(90&lt;=TODAY()-AO679,AV679="Persuasivo")),3,"")))</f>
        <v/>
      </c>
      <c r="AX665" s="103" t="n"/>
      <c r="AY665" s="239">
        <f>IF(AU679=BA679,AY679,AY679&amp;" → "&amp;TEXT(AZ679,"dd/mm/aaaa")&amp;".- "&amp;AU679)</f>
        <v/>
      </c>
      <c r="AZ665" s="237">
        <f>IF(AU679=BA679,AZ679,NOW())</f>
        <v/>
      </c>
      <c r="BA665" s="242">
        <f>IF(AU679=BA679,BA679,AU679)</f>
        <v/>
      </c>
      <c r="BB665" s="245">
        <f>IF(AT679=BD679,BB679,BB679&amp;" → "&amp;TEXT(BC679,"dd/mm/aaaa")&amp;".- "&amp;AT679)</f>
        <v/>
      </c>
      <c r="BC665" s="247">
        <f>IF(AX679=BD679,BC679,NOW())</f>
        <v/>
      </c>
      <c r="BD665" s="246">
        <f>IF(AT679=BD679,BD679,AT679)</f>
        <v/>
      </c>
    </row>
    <row r="666">
      <c r="A666" s="76" t="n"/>
      <c r="B666" s="188" t="n"/>
      <c r="C666" s="143" t="n"/>
      <c r="D666" s="131" t="n"/>
      <c r="E666" s="131" t="n"/>
      <c r="F666" s="131" t="n"/>
      <c r="G666" s="131" t="n"/>
      <c r="H666" s="131" t="n"/>
      <c r="I666" s="131" t="n"/>
      <c r="J666" s="131" t="n"/>
      <c r="K666" s="131" t="n"/>
      <c r="L666" s="131" t="n"/>
      <c r="M666" s="131" t="n"/>
      <c r="N666" s="76" t="n"/>
      <c r="O666" s="131" t="n"/>
      <c r="P666" s="131" t="n"/>
      <c r="Q666" s="131" t="n"/>
      <c r="R666" s="131" t="n"/>
      <c r="S666" s="126" t="n"/>
      <c r="T666" s="131" t="n"/>
      <c r="U666" s="127" t="n"/>
      <c r="V666" s="127" t="n"/>
      <c r="W666" s="131" t="n"/>
      <c r="X666" s="127" t="n"/>
      <c r="Y666" s="127" t="n"/>
      <c r="Z666" s="131" t="n"/>
      <c r="AA666" s="131" t="n"/>
      <c r="AB666" s="131" t="n"/>
      <c r="AC666" s="76" t="n"/>
      <c r="AD666" s="131" t="n"/>
      <c r="AE666" s="131" t="n"/>
      <c r="AF666" s="131" t="n"/>
      <c r="AG666" s="131" t="n"/>
      <c r="AH666" s="143" t="n"/>
      <c r="AI666" s="131" t="n"/>
      <c r="AJ666" s="144" t="n"/>
      <c r="AK666" s="173" t="n"/>
      <c r="AL666" s="162" t="n"/>
      <c r="AM666" s="135" t="n"/>
      <c r="AN666" s="101" t="n"/>
      <c r="AO666" s="135" t="n"/>
      <c r="AP666" s="101" t="n"/>
      <c r="AQ666" s="101" t="n"/>
      <c r="AR666" s="213" t="n"/>
      <c r="AS666" s="119" t="n"/>
      <c r="AT666" s="143" t="n"/>
      <c r="AU666" s="94" t="n"/>
      <c r="AV666" s="131" t="n"/>
      <c r="AW666" s="102">
        <f>IF(OR(AND(TODAY()-AL680&lt;10,AV680="PQRS"),AND(TODAY()-AO680&lt;90,AV680="Persuasivo")),1,IF(AND(10&lt;=TODAY()-AL680,TODAY()-AL680&lt;15,AV680="PQRS"),2,IF(OR(AND(15&lt;=TODAY()-AL680,AV680="PQRS"),AND(90&lt;=TODAY()-AO680,AV680="Persuasivo")),3,"")))</f>
        <v/>
      </c>
      <c r="AX666" s="103" t="n"/>
      <c r="AY666" s="239">
        <f>IF(AU680=BA680,AY680,AY680&amp;" → "&amp;TEXT(AZ680,"dd/mm/aaaa")&amp;".- "&amp;AU680)</f>
        <v/>
      </c>
      <c r="AZ666" s="237">
        <f>IF(AU680=BA680,AZ680,NOW())</f>
        <v/>
      </c>
      <c r="BA666" s="242">
        <f>IF(AU680=BA680,BA680,AU680)</f>
        <v/>
      </c>
      <c r="BB666" s="245">
        <f>IF(AT680=BD680,BB680,BB680&amp;" → "&amp;TEXT(BC680,"dd/mm/aaaa")&amp;".- "&amp;AT680)</f>
        <v/>
      </c>
      <c r="BC666" s="247">
        <f>IF(AX680=BD680,BC680,NOW())</f>
        <v/>
      </c>
      <c r="BD666" s="246">
        <f>IF(AT680=BD680,BD680,AT680)</f>
        <v/>
      </c>
    </row>
    <row r="667">
      <c r="A667" s="76" t="n"/>
      <c r="B667" s="188" t="n"/>
      <c r="C667" s="143" t="n"/>
      <c r="D667" s="131" t="n"/>
      <c r="E667" s="131" t="n"/>
      <c r="F667" s="131" t="n"/>
      <c r="G667" s="131" t="n"/>
      <c r="H667" s="131" t="n"/>
      <c r="I667" s="131" t="n"/>
      <c r="J667" s="131" t="n"/>
      <c r="K667" s="131" t="n"/>
      <c r="L667" s="131" t="n"/>
      <c r="M667" s="131" t="n"/>
      <c r="N667" s="76" t="n"/>
      <c r="O667" s="131" t="n"/>
      <c r="P667" s="131" t="n"/>
      <c r="Q667" s="131" t="n"/>
      <c r="R667" s="131" t="n"/>
      <c r="S667" s="126" t="n"/>
      <c r="T667" s="131" t="n"/>
      <c r="U667" s="127" t="n"/>
      <c r="V667" s="127" t="n"/>
      <c r="W667" s="131" t="n"/>
      <c r="X667" s="127" t="n"/>
      <c r="Y667" s="127" t="n"/>
      <c r="Z667" s="131" t="n"/>
      <c r="AA667" s="131" t="n"/>
      <c r="AB667" s="131" t="n"/>
      <c r="AC667" s="76" t="n"/>
      <c r="AD667" s="131" t="n"/>
      <c r="AE667" s="131" t="n"/>
      <c r="AF667" s="131" t="n"/>
      <c r="AG667" s="131" t="n"/>
      <c r="AH667" s="143" t="n"/>
      <c r="AI667" s="131" t="n"/>
      <c r="AJ667" s="144" t="n"/>
      <c r="AK667" s="173" t="n"/>
      <c r="AL667" s="162" t="n"/>
      <c r="AM667" s="75" t="n"/>
      <c r="AN667" s="101" t="n"/>
      <c r="AO667" s="75" t="n"/>
      <c r="AP667" s="101" t="n"/>
      <c r="AQ667" s="101" t="n"/>
      <c r="AR667" s="213" t="n"/>
      <c r="AS667" s="119" t="n"/>
      <c r="AT667" s="124" t="n"/>
      <c r="AU667" s="94" t="n"/>
      <c r="AV667" s="131" t="n"/>
      <c r="AW667" s="102">
        <f>IF(OR(AND(TODAY()-AL681&lt;10,AV681="PQRS"),AND(TODAY()-AO681&lt;90,AV681="Persuasivo")),1,IF(AND(10&lt;=TODAY()-AL681,TODAY()-AL681&lt;15,AV681="PQRS"),2,IF(OR(AND(15&lt;=TODAY()-AL681,AV681="PQRS"),AND(90&lt;=TODAY()-AO681,AV681="Persuasivo")),3,"")))</f>
        <v/>
      </c>
      <c r="AX667" s="103" t="n"/>
      <c r="AY667" s="239">
        <f>IF(AU681=BA681,AY681,AY681&amp;" → "&amp;TEXT(AZ681,"dd/mm/aaaa")&amp;".- "&amp;AU681)</f>
        <v/>
      </c>
      <c r="AZ667" s="237">
        <f>IF(AU681=BA681,AZ681,NOW())</f>
        <v/>
      </c>
      <c r="BA667" s="242">
        <f>IF(AU681=BA681,BA681,AU681)</f>
        <v/>
      </c>
      <c r="BB667" s="245">
        <f>IF(AT681=BD681,BB681,BB681&amp;" → "&amp;TEXT(BC681,"dd/mm/aaaa")&amp;".- "&amp;AT681)</f>
        <v/>
      </c>
      <c r="BC667" s="247">
        <f>IF(AX681=BD681,BC681,NOW())</f>
        <v/>
      </c>
      <c r="BD667" s="246">
        <f>IF(AT681=BD681,BD681,AT681)</f>
        <v/>
      </c>
    </row>
    <row r="668">
      <c r="A668" s="76" t="n"/>
      <c r="B668" s="188" t="n"/>
      <c r="C668" s="143" t="n"/>
      <c r="D668" s="131" t="n"/>
      <c r="E668" s="131" t="n"/>
      <c r="F668" s="131" t="n"/>
      <c r="G668" s="131" t="n"/>
      <c r="H668" s="131" t="n"/>
      <c r="I668" s="131" t="n"/>
      <c r="J668" s="131" t="n"/>
      <c r="K668" s="131" t="n"/>
      <c r="L668" s="131" t="n"/>
      <c r="M668" s="131" t="n"/>
      <c r="N668" s="76" t="n"/>
      <c r="O668" s="131" t="n"/>
      <c r="P668" s="131" t="n"/>
      <c r="Q668" s="131" t="n"/>
      <c r="R668" s="131" t="n"/>
      <c r="S668" s="126" t="n"/>
      <c r="T668" s="131" t="n"/>
      <c r="U668" s="127" t="n"/>
      <c r="V668" s="127" t="n"/>
      <c r="W668" s="131" t="n"/>
      <c r="X668" s="127" t="n"/>
      <c r="Y668" s="127" t="n"/>
      <c r="Z668" s="131" t="n"/>
      <c r="AA668" s="131" t="n"/>
      <c r="AB668" s="131" t="n"/>
      <c r="AC668" s="76" t="n"/>
      <c r="AD668" s="131" t="n"/>
      <c r="AE668" s="131" t="n"/>
      <c r="AF668" s="131" t="n"/>
      <c r="AG668" s="131" t="n"/>
      <c r="AH668" s="143" t="n"/>
      <c r="AI668" s="131" t="n"/>
      <c r="AJ668" s="144" t="n"/>
      <c r="AK668" s="173" t="n"/>
      <c r="AL668" s="162" t="n"/>
      <c r="AM668" s="135" t="n"/>
      <c r="AN668" s="101" t="n"/>
      <c r="AO668" s="135" t="n"/>
      <c r="AP668" s="101" t="n"/>
      <c r="AQ668" s="101" t="n"/>
      <c r="AR668" s="213" t="n"/>
      <c r="AS668" s="119" t="n"/>
      <c r="AT668" s="124" t="n"/>
      <c r="AU668" s="94" t="n"/>
      <c r="AV668" s="131" t="n"/>
      <c r="AW668" s="102">
        <f>IF(OR(AND(TODAY()-AL682&lt;10,AV682="PQRS"),AND(TODAY()-AO682&lt;90,AV682="Persuasivo")),1,IF(AND(10&lt;=TODAY()-AL682,TODAY()-AL682&lt;15,AV682="PQRS"),2,IF(OR(AND(15&lt;=TODAY()-AL682,AV682="PQRS"),AND(90&lt;=TODAY()-AO682,AV682="Persuasivo")),3,"")))</f>
        <v/>
      </c>
      <c r="AX668" s="103" t="n"/>
      <c r="AY668" s="239">
        <f>IF(AU682=BA682,AY682,AY682&amp;" → "&amp;TEXT(AZ682,"dd/mm/aaaa")&amp;".- "&amp;AU682)</f>
        <v/>
      </c>
      <c r="AZ668" s="237">
        <f>IF(AU682=BA682,AZ682,NOW())</f>
        <v/>
      </c>
      <c r="BA668" s="242">
        <f>IF(AU682=BA682,BA682,AU682)</f>
        <v/>
      </c>
      <c r="BB668" s="245">
        <f>IF(AT682=BD682,BB682,BB682&amp;" → "&amp;TEXT(BC682,"dd/mm/aaaa")&amp;".- "&amp;AT682)</f>
        <v/>
      </c>
      <c r="BC668" s="247">
        <f>IF(AX682=BD682,BC682,NOW())</f>
        <v/>
      </c>
      <c r="BD668" s="246">
        <f>IF(AT682=BD682,BD682,AT682)</f>
        <v/>
      </c>
    </row>
    <row r="669">
      <c r="A669" s="76" t="n"/>
      <c r="B669" s="188" t="n"/>
      <c r="C669" s="143" t="n"/>
      <c r="D669" s="131" t="n"/>
      <c r="E669" s="131" t="n"/>
      <c r="F669" s="131" t="n"/>
      <c r="G669" s="131" t="n"/>
      <c r="H669" s="131" t="n"/>
      <c r="I669" s="131" t="n"/>
      <c r="J669" s="131" t="n"/>
      <c r="K669" s="131" t="n"/>
      <c r="L669" s="131" t="n"/>
      <c r="M669" s="131" t="n"/>
      <c r="N669" s="76" t="n"/>
      <c r="O669" s="131" t="n"/>
      <c r="P669" s="131" t="n"/>
      <c r="Q669" s="131" t="n"/>
      <c r="R669" s="131" t="n"/>
      <c r="S669" s="131" t="n"/>
      <c r="T669" s="131" t="n"/>
      <c r="U669" s="131" t="n"/>
      <c r="V669" s="131" t="n"/>
      <c r="W669" s="131" t="n"/>
      <c r="X669" s="131" t="n"/>
      <c r="Y669" s="131" t="n"/>
      <c r="Z669" s="131" t="n"/>
      <c r="AA669" s="131" t="n"/>
      <c r="AB669" s="131" t="n"/>
      <c r="AC669" s="76" t="n"/>
      <c r="AD669" s="131" t="n"/>
      <c r="AE669" s="131" t="n"/>
      <c r="AF669" s="131" t="n"/>
      <c r="AG669" s="131" t="n"/>
      <c r="AH669" s="143" t="n"/>
      <c r="AI669" s="131" t="n"/>
      <c r="AJ669" s="144" t="n"/>
      <c r="AK669" s="173" t="n"/>
      <c r="AL669" s="162" t="n"/>
      <c r="AM669" s="135" t="n"/>
      <c r="AN669" s="101" t="n"/>
      <c r="AO669" s="135" t="n"/>
      <c r="AP669" s="101" t="n"/>
      <c r="AQ669" s="101" t="n"/>
      <c r="AR669" s="213" t="n"/>
      <c r="AS669" s="119" t="n"/>
      <c r="AT669" s="124" t="n"/>
      <c r="AU669" s="94" t="n"/>
      <c r="AV669" s="131" t="n"/>
      <c r="AW669" s="102">
        <f>IF(OR(AND(TODAY()-AL683&lt;10,AV683="PQRS"),AND(TODAY()-AO683&lt;90,AV683="Persuasivo")),1,IF(AND(10&lt;=TODAY()-AL683,TODAY()-AL683&lt;15,AV683="PQRS"),2,IF(OR(AND(15&lt;=TODAY()-AL683,AV683="PQRS"),AND(90&lt;=TODAY()-AO683,AV683="Persuasivo")),3,"")))</f>
        <v/>
      </c>
      <c r="AX669" s="103" t="n"/>
      <c r="AY669" s="239">
        <f>IF(AU683=BA683,AY683,AY683&amp;" → "&amp;TEXT(AZ683,"dd/mm/aaaa")&amp;".- "&amp;AU683)</f>
        <v/>
      </c>
      <c r="AZ669" s="237">
        <f>IF(AU683=BA683,AZ683,NOW())</f>
        <v/>
      </c>
      <c r="BA669" s="242">
        <f>IF(AU683=BA683,BA683,AU683)</f>
        <v/>
      </c>
      <c r="BB669" s="245">
        <f>IF(AT683=BD683,BB683,BB683&amp;" → "&amp;TEXT(BC683,"dd/mm/aaaa")&amp;".- "&amp;AT683)</f>
        <v/>
      </c>
      <c r="BC669" s="247">
        <f>IF(AX683=BD683,BC683,NOW())</f>
        <v/>
      </c>
      <c r="BD669" s="246">
        <f>IF(AT683=BD683,BD683,AT683)</f>
        <v/>
      </c>
    </row>
    <row r="670">
      <c r="A670" s="76" t="n"/>
      <c r="B670" s="188" t="n"/>
      <c r="C670" s="143" t="n"/>
      <c r="D670" s="131" t="n"/>
      <c r="E670" s="131" t="n"/>
      <c r="F670" s="131" t="n"/>
      <c r="G670" s="131" t="n"/>
      <c r="H670" s="131" t="n"/>
      <c r="I670" s="131" t="n"/>
      <c r="J670" s="131" t="n"/>
      <c r="K670" s="131" t="n"/>
      <c r="L670" s="131" t="n"/>
      <c r="M670" s="131" t="n"/>
      <c r="N670" s="76" t="n"/>
      <c r="O670" s="149" t="n"/>
      <c r="P670" s="131" t="n"/>
      <c r="Q670" s="131" t="n"/>
      <c r="R670" s="131" t="n"/>
      <c r="S670" s="126" t="n"/>
      <c r="T670" s="131" t="n"/>
      <c r="U670" s="127" t="n"/>
      <c r="V670" s="127" t="n"/>
      <c r="W670" s="131" t="n"/>
      <c r="X670" s="127" t="n"/>
      <c r="Y670" s="127" t="n"/>
      <c r="Z670" s="131" t="n"/>
      <c r="AA670" s="131" t="n"/>
      <c r="AB670" s="131" t="n"/>
      <c r="AC670" s="76" t="n"/>
      <c r="AD670" s="131" t="n"/>
      <c r="AE670" s="131" t="n"/>
      <c r="AF670" s="131" t="n"/>
      <c r="AG670" s="131" t="n"/>
      <c r="AH670" s="143" t="n"/>
      <c r="AI670" s="131" t="n"/>
      <c r="AJ670" s="144" t="n"/>
      <c r="AK670" s="173" t="n"/>
      <c r="AL670" s="162" t="n"/>
      <c r="AM670" s="75" t="n"/>
      <c r="AN670" s="101" t="n"/>
      <c r="AO670" s="75" t="n"/>
      <c r="AP670" s="101" t="n"/>
      <c r="AQ670" s="101" t="n"/>
      <c r="AR670" s="213" t="n"/>
      <c r="AS670" s="119" t="n"/>
      <c r="AT670" s="124" t="n"/>
      <c r="AU670" s="94" t="n"/>
      <c r="AV670" s="131" t="n"/>
      <c r="AW670" s="102">
        <f>IF(OR(AND(TODAY()-AL684&lt;10,AV684="PQRS"),AND(TODAY()-AO684&lt;90,AV684="Persuasivo")),1,IF(AND(10&lt;=TODAY()-AL684,TODAY()-AL684&lt;15,AV684="PQRS"),2,IF(OR(AND(15&lt;=TODAY()-AL684,AV684="PQRS"),AND(90&lt;=TODAY()-AO684,AV684="Persuasivo")),3,"")))</f>
        <v/>
      </c>
      <c r="AX670" s="103" t="n"/>
      <c r="AY670" s="239">
        <f>IF(AU684=BA684,AY684,AY684&amp;" → "&amp;TEXT(AZ684,"dd/mm/aaaa")&amp;".- "&amp;AU684)</f>
        <v/>
      </c>
      <c r="AZ670" s="237">
        <f>IF(AU684=BA684,AZ684,NOW())</f>
        <v/>
      </c>
      <c r="BA670" s="242">
        <f>IF(AU684=BA684,BA684,AU684)</f>
        <v/>
      </c>
      <c r="BB670" s="245">
        <f>IF(AT684=BD684,BB684,BB684&amp;" → "&amp;TEXT(BC684,"dd/mm/aaaa")&amp;".- "&amp;AT684)</f>
        <v/>
      </c>
      <c r="BC670" s="247">
        <f>IF(AX684=BD684,BC684,NOW())</f>
        <v/>
      </c>
      <c r="BD670" s="246">
        <f>IF(AT684=BD684,BD684,AT684)</f>
        <v/>
      </c>
    </row>
    <row r="671">
      <c r="A671" s="76" t="n"/>
      <c r="B671" s="188" t="n"/>
      <c r="C671" s="143" t="n"/>
      <c r="D671" s="131" t="n"/>
      <c r="E671" s="131" t="n"/>
      <c r="F671" s="131" t="n"/>
      <c r="G671" s="131" t="n"/>
      <c r="H671" s="131" t="n"/>
      <c r="I671" s="131" t="n"/>
      <c r="J671" s="131" t="n"/>
      <c r="K671" s="131" t="n"/>
      <c r="L671" s="131" t="n"/>
      <c r="M671" s="131" t="n"/>
      <c r="N671" s="76" t="n"/>
      <c r="O671" s="149" t="n"/>
      <c r="P671" s="131" t="n"/>
      <c r="Q671" s="131" t="n"/>
      <c r="R671" s="131" t="n"/>
      <c r="S671" s="126" t="n"/>
      <c r="T671" s="131" t="n"/>
      <c r="U671" s="127" t="n"/>
      <c r="V671" s="127" t="n"/>
      <c r="W671" s="131" t="n"/>
      <c r="X671" s="127" t="n"/>
      <c r="Y671" s="127" t="n"/>
      <c r="Z671" s="131" t="n"/>
      <c r="AA671" s="131" t="n"/>
      <c r="AB671" s="131" t="n"/>
      <c r="AC671" s="76" t="n"/>
      <c r="AD671" s="131" t="n"/>
      <c r="AE671" s="131" t="n"/>
      <c r="AF671" s="131" t="n"/>
      <c r="AG671" s="131" t="n"/>
      <c r="AH671" s="143" t="n"/>
      <c r="AI671" s="131" t="n"/>
      <c r="AJ671" s="144" t="n"/>
      <c r="AK671" s="173" t="n"/>
      <c r="AL671" s="162" t="n"/>
      <c r="AM671" s="75" t="n"/>
      <c r="AN671" s="101" t="n"/>
      <c r="AO671" s="75" t="n"/>
      <c r="AP671" s="101" t="n"/>
      <c r="AQ671" s="101" t="n"/>
      <c r="AR671" s="213" t="n"/>
      <c r="AS671" s="119" t="n"/>
      <c r="AT671" s="124" t="n"/>
      <c r="AU671" s="94" t="n"/>
      <c r="AV671" s="131" t="n"/>
      <c r="AW671" s="102">
        <f>IF(OR(AND(TODAY()-AL685&lt;10,AV685="PQRS"),AND(TODAY()-AO685&lt;90,AV685="Persuasivo")),1,IF(AND(10&lt;=TODAY()-AL685,TODAY()-AL685&lt;15,AV685="PQRS"),2,IF(OR(AND(15&lt;=TODAY()-AL685,AV685="PQRS"),AND(90&lt;=TODAY()-AO685,AV685="Persuasivo")),3,"")))</f>
        <v/>
      </c>
      <c r="AX671" s="103" t="n"/>
      <c r="AY671" s="239">
        <f>IF(AU685=BA685,AY685,AY685&amp;" → "&amp;TEXT(AZ685,"dd/mm/aaaa")&amp;".- "&amp;AU685)</f>
        <v/>
      </c>
      <c r="AZ671" s="237">
        <f>IF(AU685=BA685,AZ685,NOW())</f>
        <v/>
      </c>
      <c r="BA671" s="242">
        <f>IF(AU685=BA685,BA685,AU685)</f>
        <v/>
      </c>
      <c r="BB671" s="245">
        <f>IF(AT685=BD685,BB685,BB685&amp;" → "&amp;TEXT(BC685,"dd/mm/aaaa")&amp;".- "&amp;AT685)</f>
        <v/>
      </c>
      <c r="BC671" s="247">
        <f>IF(AX685=BD685,BC685,NOW())</f>
        <v/>
      </c>
      <c r="BD671" s="246">
        <f>IF(AT685=BD685,BD685,AT685)</f>
        <v/>
      </c>
    </row>
    <row r="672">
      <c r="A672" s="76" t="n"/>
      <c r="B672" s="188" t="n"/>
      <c r="C672" s="143" t="n"/>
      <c r="D672" s="131" t="n"/>
      <c r="E672" s="131" t="n"/>
      <c r="F672" s="131" t="n"/>
      <c r="G672" s="131" t="n"/>
      <c r="H672" s="131" t="n"/>
      <c r="I672" s="131" t="n"/>
      <c r="J672" s="131" t="n"/>
      <c r="K672" s="131" t="n"/>
      <c r="L672" s="131" t="n"/>
      <c r="M672" s="131" t="n"/>
      <c r="N672" s="76" t="n"/>
      <c r="O672" s="131" t="n"/>
      <c r="P672" s="131" t="n"/>
      <c r="Q672" s="131" t="n"/>
      <c r="R672" s="131" t="n"/>
      <c r="S672" s="126" t="n"/>
      <c r="T672" s="131" t="n"/>
      <c r="U672" s="127" t="n"/>
      <c r="V672" s="127" t="n"/>
      <c r="W672" s="131" t="n"/>
      <c r="X672" s="127" t="n"/>
      <c r="Y672" s="127" t="n"/>
      <c r="Z672" s="131" t="n"/>
      <c r="AA672" s="131" t="n"/>
      <c r="AB672" s="131" t="n"/>
      <c r="AC672" s="76" t="n"/>
      <c r="AD672" s="131" t="n"/>
      <c r="AE672" s="131" t="n"/>
      <c r="AF672" s="131" t="n"/>
      <c r="AG672" s="131" t="n"/>
      <c r="AH672" s="143" t="n"/>
      <c r="AI672" s="131" t="n"/>
      <c r="AJ672" s="144" t="n"/>
      <c r="AK672" s="173" t="n"/>
      <c r="AL672" s="162" t="n"/>
      <c r="AM672" s="75" t="n"/>
      <c r="AN672" s="101" t="n"/>
      <c r="AO672" s="75" t="n"/>
      <c r="AP672" s="101" t="n"/>
      <c r="AQ672" s="101" t="n"/>
      <c r="AR672" s="213" t="n"/>
      <c r="AS672" s="119" t="n"/>
      <c r="AT672" s="124" t="n"/>
      <c r="AU672" s="94" t="n"/>
      <c r="AV672" s="131" t="n"/>
      <c r="AW672" s="102">
        <f>IF(OR(AND(TODAY()-AL686&lt;10,AV686="PQRS"),AND(TODAY()-AO686&lt;90,AV686="Persuasivo")),1,IF(AND(10&lt;=TODAY()-AL686,TODAY()-AL686&lt;15,AV686="PQRS"),2,IF(OR(AND(15&lt;=TODAY()-AL686,AV686="PQRS"),AND(90&lt;=TODAY()-AO686,AV686="Persuasivo")),3,"")))</f>
        <v/>
      </c>
      <c r="AX672" s="103" t="n"/>
      <c r="AY672" s="239">
        <f>IF(AU686=BA686,AY686,AY686&amp;" → "&amp;TEXT(AZ686,"dd/mm/aaaa")&amp;".- "&amp;AU686)</f>
        <v/>
      </c>
      <c r="AZ672" s="237">
        <f>IF(AU686=BA686,AZ686,NOW())</f>
        <v/>
      </c>
      <c r="BA672" s="242">
        <f>IF(AU686=BA686,BA686,AU686)</f>
        <v/>
      </c>
      <c r="BB672" s="245">
        <f>IF(AT686=BD686,BB686,BB686&amp;" → "&amp;TEXT(BC686,"dd/mm/aaaa")&amp;".- "&amp;AT686)</f>
        <v/>
      </c>
      <c r="BC672" s="247">
        <f>IF(AX686=BD686,BC686,NOW())</f>
        <v/>
      </c>
      <c r="BD672" s="246">
        <f>IF(AT686=BD686,BD686,AT686)</f>
        <v/>
      </c>
    </row>
    <row r="673">
      <c r="A673" s="76" t="n"/>
      <c r="B673" s="188" t="n"/>
      <c r="C673" s="143" t="n"/>
      <c r="D673" s="131" t="n"/>
      <c r="E673" s="131" t="n"/>
      <c r="F673" s="131" t="n"/>
      <c r="G673" s="131" t="n"/>
      <c r="H673" s="131" t="n"/>
      <c r="I673" s="131" t="n"/>
      <c r="J673" s="131" t="n"/>
      <c r="K673" s="131" t="n"/>
      <c r="L673" s="131" t="n"/>
      <c r="M673" s="131" t="n"/>
      <c r="N673" s="76" t="n"/>
      <c r="O673" s="131" t="n"/>
      <c r="P673" s="131" t="n"/>
      <c r="Q673" s="131" t="n"/>
      <c r="R673" s="131" t="n"/>
      <c r="S673" s="126" t="n"/>
      <c r="T673" s="131" t="n"/>
      <c r="U673" s="127" t="n"/>
      <c r="V673" s="127" t="n"/>
      <c r="W673" s="131" t="n"/>
      <c r="X673" s="127" t="n"/>
      <c r="Y673" s="127" t="n"/>
      <c r="Z673" s="131" t="n"/>
      <c r="AA673" s="131" t="n"/>
      <c r="AB673" s="131" t="n"/>
      <c r="AC673" s="76" t="n"/>
      <c r="AD673" s="131" t="n"/>
      <c r="AE673" s="131" t="n"/>
      <c r="AF673" s="131" t="n"/>
      <c r="AG673" s="131" t="n"/>
      <c r="AH673" s="143" t="n"/>
      <c r="AI673" s="131" t="n"/>
      <c r="AJ673" s="144" t="n"/>
      <c r="AK673" s="173" t="n"/>
      <c r="AL673" s="162" t="n"/>
      <c r="AM673" s="135" t="n"/>
      <c r="AN673" s="101" t="n"/>
      <c r="AO673" s="135" t="n"/>
      <c r="AP673" s="101" t="n"/>
      <c r="AQ673" s="101" t="n"/>
      <c r="AR673" s="213" t="n"/>
      <c r="AS673" s="119" t="n"/>
      <c r="AT673" s="124" t="n"/>
      <c r="AU673" s="94" t="n"/>
      <c r="AV673" s="131" t="n"/>
      <c r="AW673" s="102">
        <f>IF(OR(AND(TODAY()-AL687&lt;10,AV687="PQRS"),AND(TODAY()-AO687&lt;90,AV687="Persuasivo")),1,IF(AND(10&lt;=TODAY()-AL687,TODAY()-AL687&lt;15,AV687="PQRS"),2,IF(OR(AND(15&lt;=TODAY()-AL687,AV687="PQRS"),AND(90&lt;=TODAY()-AO687,AV687="Persuasivo")),3,"")))</f>
        <v/>
      </c>
      <c r="AX673" s="103" t="n"/>
      <c r="AY673" s="239">
        <f>IF(AU687=BA687,AY687,AY687&amp;" → "&amp;TEXT(AZ687,"dd/mm/aaaa")&amp;".- "&amp;AU687)</f>
        <v/>
      </c>
      <c r="AZ673" s="237">
        <f>IF(AU687=BA687,AZ687,NOW())</f>
        <v/>
      </c>
      <c r="BA673" s="242">
        <f>IF(AU687=BA687,BA687,AU687)</f>
        <v/>
      </c>
      <c r="BB673" s="245">
        <f>IF(AT687=BD687,BB687,BB687&amp;" → "&amp;TEXT(BC687,"dd/mm/aaaa")&amp;".- "&amp;AT687)</f>
        <v/>
      </c>
      <c r="BC673" s="247">
        <f>IF(AX687=BD687,BC687,NOW())</f>
        <v/>
      </c>
      <c r="BD673" s="246">
        <f>IF(AT687=BD687,BD687,AT687)</f>
        <v/>
      </c>
    </row>
    <row r="674">
      <c r="A674" s="76" t="n"/>
      <c r="B674" s="188" t="n"/>
      <c r="C674" s="143" t="n"/>
      <c r="D674" s="131" t="n"/>
      <c r="E674" s="131" t="n"/>
      <c r="F674" s="131" t="n"/>
      <c r="G674" s="131" t="n"/>
      <c r="H674" s="131" t="n"/>
      <c r="I674" s="131" t="n"/>
      <c r="J674" s="131" t="n"/>
      <c r="K674" s="131" t="n"/>
      <c r="L674" s="131" t="n"/>
      <c r="M674" s="131" t="n"/>
      <c r="N674" s="76" t="n"/>
      <c r="O674" s="131" t="n"/>
      <c r="P674" s="131" t="n"/>
      <c r="Q674" s="131" t="n"/>
      <c r="R674" s="131" t="n"/>
      <c r="S674" s="126" t="n"/>
      <c r="T674" s="131" t="n"/>
      <c r="U674" s="127" t="n"/>
      <c r="V674" s="127" t="n"/>
      <c r="W674" s="131" t="n"/>
      <c r="X674" s="127" t="n"/>
      <c r="Y674" s="127" t="n"/>
      <c r="Z674" s="131" t="n"/>
      <c r="AA674" s="131" t="n"/>
      <c r="AB674" s="131" t="n"/>
      <c r="AC674" s="76" t="n"/>
      <c r="AD674" s="131" t="n"/>
      <c r="AE674" s="131" t="n"/>
      <c r="AF674" s="131" t="n"/>
      <c r="AG674" s="131" t="n"/>
      <c r="AH674" s="143" t="n"/>
      <c r="AI674" s="131" t="n"/>
      <c r="AJ674" s="144" t="n"/>
      <c r="AK674" s="173" t="n"/>
      <c r="AL674" s="162" t="n"/>
      <c r="AM674" s="75" t="n"/>
      <c r="AN674" s="101" t="n"/>
      <c r="AO674" s="75" t="n"/>
      <c r="AP674" s="101" t="n"/>
      <c r="AQ674" s="101" t="n"/>
      <c r="AR674" s="213" t="n"/>
      <c r="AS674" s="119" t="n"/>
      <c r="AT674" s="124" t="n"/>
      <c r="AU674" s="94" t="n"/>
      <c r="AV674" s="131" t="n"/>
      <c r="AW674" s="102">
        <f>IF(OR(AND(TODAY()-AL688&lt;10,AV688="PQRS"),AND(TODAY()-AO688&lt;90,AV688="Persuasivo")),1,IF(AND(10&lt;=TODAY()-AL688,TODAY()-AL688&lt;15,AV688="PQRS"),2,IF(OR(AND(15&lt;=TODAY()-AL688,AV688="PQRS"),AND(90&lt;=TODAY()-AO688,AV688="Persuasivo")),3,"")))</f>
        <v/>
      </c>
      <c r="AX674" s="103" t="n"/>
      <c r="AY674" s="239">
        <f>IF(AU688=BA688,AY688,AY688&amp;" → "&amp;TEXT(AZ688,"dd/mm/aaaa")&amp;".- "&amp;AU688)</f>
        <v/>
      </c>
      <c r="AZ674" s="237">
        <f>IF(AU688=BA688,AZ688,NOW())</f>
        <v/>
      </c>
      <c r="BA674" s="242">
        <f>IF(AU688=BA688,BA688,AU688)</f>
        <v/>
      </c>
      <c r="BB674" s="245">
        <f>IF(AT688=BD688,BB688,BB688&amp;" → "&amp;TEXT(BC688,"dd/mm/aaaa")&amp;".- "&amp;AT688)</f>
        <v/>
      </c>
      <c r="BC674" s="247">
        <f>IF(AX688=BD688,BC688,NOW())</f>
        <v/>
      </c>
      <c r="BD674" s="246">
        <f>IF(AT688=BD688,BD688,AT688)</f>
        <v/>
      </c>
    </row>
    <row r="675">
      <c r="A675" s="76" t="n"/>
      <c r="B675" s="188" t="n"/>
      <c r="C675" s="143" t="n"/>
      <c r="D675" s="131" t="n"/>
      <c r="E675" s="131" t="n"/>
      <c r="F675" s="131" t="n"/>
      <c r="G675" s="131" t="n"/>
      <c r="H675" s="131" t="n"/>
      <c r="I675" s="131" t="n"/>
      <c r="J675" s="131" t="n"/>
      <c r="K675" s="131" t="n"/>
      <c r="L675" s="131" t="n"/>
      <c r="M675" s="131" t="n"/>
      <c r="N675" s="76" t="n"/>
      <c r="O675" s="131" t="n"/>
      <c r="P675" s="131" t="n"/>
      <c r="Q675" s="131" t="n"/>
      <c r="R675" s="131" t="n"/>
      <c r="S675" s="126" t="n"/>
      <c r="T675" s="131" t="n"/>
      <c r="U675" s="127" t="n"/>
      <c r="V675" s="127" t="n"/>
      <c r="W675" s="131" t="n"/>
      <c r="X675" s="127" t="n"/>
      <c r="Y675" s="127" t="n"/>
      <c r="Z675" s="131" t="n"/>
      <c r="AA675" s="131" t="n"/>
      <c r="AB675" s="131" t="n"/>
      <c r="AC675" s="76" t="n"/>
      <c r="AD675" s="131" t="n"/>
      <c r="AE675" s="131" t="n"/>
      <c r="AF675" s="131" t="n"/>
      <c r="AG675" s="131" t="n"/>
      <c r="AH675" s="143" t="n"/>
      <c r="AI675" s="131" t="n"/>
      <c r="AJ675" s="144" t="n"/>
      <c r="AK675" s="173" t="n"/>
      <c r="AL675" s="162" t="n"/>
      <c r="AM675" s="75" t="n"/>
      <c r="AN675" s="101" t="n"/>
      <c r="AO675" s="75" t="n"/>
      <c r="AP675" s="101" t="n"/>
      <c r="AQ675" s="101" t="n"/>
      <c r="AR675" s="213" t="n"/>
      <c r="AS675" s="119" t="n"/>
      <c r="AT675" s="124" t="n"/>
      <c r="AU675" s="94" t="n"/>
      <c r="AV675" s="131" t="n"/>
      <c r="AW675" s="102">
        <f>IF(OR(AND(TODAY()-AL689&lt;10,AV689="PQRS"),AND(TODAY()-AO689&lt;90,AV689="Persuasivo")),1,IF(AND(10&lt;=TODAY()-AL689,TODAY()-AL689&lt;15,AV689="PQRS"),2,IF(OR(AND(15&lt;=TODAY()-AL689,AV689="PQRS"),AND(90&lt;=TODAY()-AO689,AV689="Persuasivo")),3,"")))</f>
        <v/>
      </c>
      <c r="AX675" s="103" t="n"/>
      <c r="AY675" s="239">
        <f>IF(AU689=BA689,AY689,AY689&amp;" → "&amp;TEXT(AZ689,"dd/mm/aaaa")&amp;".- "&amp;AU689)</f>
        <v/>
      </c>
      <c r="AZ675" s="237">
        <f>IF(AU689=BA689,AZ689,NOW())</f>
        <v/>
      </c>
      <c r="BA675" s="242">
        <f>IF(AU689=BA689,BA689,AU689)</f>
        <v/>
      </c>
      <c r="BB675" s="245">
        <f>IF(AT689=BD689,BB689,BB689&amp;" → "&amp;TEXT(BC689,"dd/mm/aaaa")&amp;".- "&amp;AT689)</f>
        <v/>
      </c>
      <c r="BC675" s="247">
        <f>IF(AX689=BD689,BC689,NOW())</f>
        <v/>
      </c>
      <c r="BD675" s="246">
        <f>IF(AT689=BD689,BD689,AT689)</f>
        <v/>
      </c>
    </row>
    <row r="676">
      <c r="A676" s="76" t="n"/>
      <c r="B676" s="188" t="n"/>
      <c r="C676" s="143" t="n"/>
      <c r="D676" s="131" t="n"/>
      <c r="E676" s="131" t="n"/>
      <c r="F676" s="131" t="n"/>
      <c r="G676" s="131" t="n"/>
      <c r="H676" s="131" t="n"/>
      <c r="I676" s="131" t="n"/>
      <c r="J676" s="131" t="n"/>
      <c r="K676" s="131" t="n"/>
      <c r="L676" s="131" t="n"/>
      <c r="M676" s="131" t="n"/>
      <c r="N676" s="76" t="n"/>
      <c r="O676" s="131" t="n"/>
      <c r="P676" s="131" t="n"/>
      <c r="Q676" s="131" t="n"/>
      <c r="R676" s="131" t="n"/>
      <c r="S676" s="126" t="n"/>
      <c r="T676" s="131" t="n"/>
      <c r="U676" s="127" t="n"/>
      <c r="V676" s="127" t="n"/>
      <c r="W676" s="131" t="n"/>
      <c r="X676" s="127" t="n"/>
      <c r="Y676" s="127" t="n"/>
      <c r="Z676" s="131" t="n"/>
      <c r="AA676" s="131" t="n"/>
      <c r="AB676" s="131" t="n"/>
      <c r="AC676" s="76" t="n"/>
      <c r="AD676" s="131" t="n"/>
      <c r="AE676" s="131" t="n"/>
      <c r="AF676" s="131" t="n"/>
      <c r="AG676" s="131" t="n"/>
      <c r="AH676" s="143" t="n"/>
      <c r="AI676" s="131" t="n"/>
      <c r="AJ676" s="144" t="n"/>
      <c r="AK676" s="173" t="n"/>
      <c r="AL676" s="162" t="n"/>
      <c r="AM676" s="75" t="n"/>
      <c r="AN676" s="101" t="n"/>
      <c r="AO676" s="75" t="n"/>
      <c r="AP676" s="101" t="n"/>
      <c r="AQ676" s="101" t="n"/>
      <c r="AR676" s="213" t="n"/>
      <c r="AS676" s="119" t="n"/>
      <c r="AT676" s="124" t="n"/>
      <c r="AU676" s="94" t="n"/>
      <c r="AV676" s="131" t="n"/>
      <c r="AW676" s="102">
        <f>IF(OR(AND(TODAY()-AL690&lt;10,AV690="PQRS"),AND(TODAY()-AO690&lt;90,AV690="Persuasivo")),1,IF(AND(10&lt;=TODAY()-AL690,TODAY()-AL690&lt;15,AV690="PQRS"),2,IF(OR(AND(15&lt;=TODAY()-AL690,AV690="PQRS"),AND(90&lt;=TODAY()-AO690,AV690="Persuasivo")),3,"")))</f>
        <v/>
      </c>
      <c r="AX676" s="103" t="n"/>
      <c r="AY676" s="239">
        <f>IF(AU690=BA690,AY690,AY690&amp;" → "&amp;TEXT(AZ690,"dd/mm/aaaa")&amp;".- "&amp;AU690)</f>
        <v/>
      </c>
      <c r="AZ676" s="237">
        <f>IF(AU690=BA690,AZ690,NOW())</f>
        <v/>
      </c>
      <c r="BA676" s="242">
        <f>IF(AU690=BA690,BA690,AU690)</f>
        <v/>
      </c>
      <c r="BB676" s="245">
        <f>IF(AT690=BD690,BB690,BB690&amp;" → "&amp;TEXT(BC690,"dd/mm/aaaa")&amp;".- "&amp;AT690)</f>
        <v/>
      </c>
      <c r="BC676" s="247">
        <f>IF(AX690=BD690,BC690,NOW())</f>
        <v/>
      </c>
      <c r="BD676" s="246">
        <f>IF(AT690=BD690,BD690,AT690)</f>
        <v/>
      </c>
    </row>
    <row r="677">
      <c r="A677" s="76" t="n"/>
      <c r="B677" s="188" t="n"/>
      <c r="C677" s="143" t="n"/>
      <c r="D677" s="131" t="n"/>
      <c r="E677" s="131" t="n"/>
      <c r="F677" s="131" t="n"/>
      <c r="G677" s="131" t="n"/>
      <c r="H677" s="131" t="n"/>
      <c r="I677" s="131" t="n"/>
      <c r="J677" s="131" t="n"/>
      <c r="K677" s="131" t="n"/>
      <c r="L677" s="131" t="n"/>
      <c r="M677" s="131" t="n"/>
      <c r="N677" s="76" t="n"/>
      <c r="O677" s="131" t="n"/>
      <c r="P677" s="131" t="n"/>
      <c r="Q677" s="131" t="n"/>
      <c r="R677" s="131" t="n"/>
      <c r="S677" s="126" t="n"/>
      <c r="T677" s="131" t="n"/>
      <c r="U677" s="127" t="n"/>
      <c r="V677" s="127" t="n"/>
      <c r="W677" s="131" t="n"/>
      <c r="X677" s="127" t="n"/>
      <c r="Y677" s="127" t="n"/>
      <c r="Z677" s="131" t="n"/>
      <c r="AA677" s="131" t="n"/>
      <c r="AB677" s="131" t="n"/>
      <c r="AC677" s="76" t="n"/>
      <c r="AD677" s="131" t="n"/>
      <c r="AE677" s="131" t="n"/>
      <c r="AF677" s="131" t="n"/>
      <c r="AG677" s="131" t="n"/>
      <c r="AH677" s="143" t="n"/>
      <c r="AI677" s="131" t="n"/>
      <c r="AJ677" s="144" t="n"/>
      <c r="AK677" s="173" t="n"/>
      <c r="AL677" s="162" t="n"/>
      <c r="AM677" s="75" t="n"/>
      <c r="AN677" s="101" t="n"/>
      <c r="AO677" s="75" t="n"/>
      <c r="AP677" s="101" t="n"/>
      <c r="AQ677" s="101" t="n"/>
      <c r="AR677" s="213" t="n"/>
      <c r="AS677" s="119" t="n"/>
      <c r="AT677" s="124" t="n"/>
      <c r="AU677" s="94" t="n"/>
      <c r="AV677" s="131" t="n"/>
      <c r="AW677" s="102">
        <f>IF(OR(AND(TODAY()-AL691&lt;10,AV691="PQRS"),AND(TODAY()-AO691&lt;90,AV691="Persuasivo")),1,IF(AND(10&lt;=TODAY()-AL691,TODAY()-AL691&lt;15,AV691="PQRS"),2,IF(OR(AND(15&lt;=TODAY()-AL691,AV691="PQRS"),AND(90&lt;=TODAY()-AO691,AV691="Persuasivo")),3,"")))</f>
        <v/>
      </c>
      <c r="AX677" s="103" t="n"/>
      <c r="AY677" s="239">
        <f>IF(AU691=BA691,AY691,AY691&amp;" → "&amp;TEXT(AZ691,"dd/mm/aaaa")&amp;".- "&amp;AU691)</f>
        <v/>
      </c>
      <c r="AZ677" s="237">
        <f>IF(AU691=BA691,AZ691,NOW())</f>
        <v/>
      </c>
      <c r="BA677" s="242">
        <f>IF(AU691=BA691,BA691,AU691)</f>
        <v/>
      </c>
      <c r="BB677" s="245">
        <f>IF(AT691=BD691,BB691,BB691&amp;" → "&amp;TEXT(BC691,"dd/mm/aaaa")&amp;".- "&amp;AT691)</f>
        <v/>
      </c>
      <c r="BC677" s="247">
        <f>IF(AX691=BD691,BC691,NOW())</f>
        <v/>
      </c>
      <c r="BD677" s="246">
        <f>IF(AT691=BD691,BD691,AT691)</f>
        <v/>
      </c>
    </row>
    <row r="678">
      <c r="A678" s="76" t="n"/>
      <c r="B678" s="188" t="n"/>
      <c r="C678" s="143" t="n"/>
      <c r="D678" s="131" t="n"/>
      <c r="E678" s="131" t="n"/>
      <c r="F678" s="131" t="n"/>
      <c r="G678" s="131" t="n"/>
      <c r="H678" s="131" t="n"/>
      <c r="I678" s="131" t="n"/>
      <c r="J678" s="131" t="n"/>
      <c r="K678" s="131" t="n"/>
      <c r="L678" s="131" t="n"/>
      <c r="M678" s="131" t="n"/>
      <c r="N678" s="76" t="n"/>
      <c r="O678" s="131" t="n"/>
      <c r="P678" s="131" t="n"/>
      <c r="Q678" s="131" t="n"/>
      <c r="R678" s="131" t="n"/>
      <c r="S678" s="126" t="n"/>
      <c r="T678" s="131" t="n"/>
      <c r="U678" s="127" t="n"/>
      <c r="V678" s="127" t="n"/>
      <c r="W678" s="131" t="n"/>
      <c r="X678" s="127" t="n"/>
      <c r="Y678" s="127" t="n"/>
      <c r="Z678" s="131" t="n"/>
      <c r="AA678" s="131" t="n"/>
      <c r="AB678" s="131" t="n"/>
      <c r="AC678" s="76" t="n"/>
      <c r="AD678" s="131" t="n"/>
      <c r="AE678" s="131" t="n"/>
      <c r="AF678" s="131" t="n"/>
      <c r="AG678" s="131" t="n"/>
      <c r="AH678" s="143" t="n"/>
      <c r="AI678" s="131" t="n"/>
      <c r="AJ678" s="144" t="n"/>
      <c r="AK678" s="173" t="n"/>
      <c r="AL678" s="162" t="n"/>
      <c r="AM678" s="75" t="n"/>
      <c r="AN678" s="101" t="n"/>
      <c r="AO678" s="75" t="n"/>
      <c r="AP678" s="101" t="n"/>
      <c r="AQ678" s="101" t="n"/>
      <c r="AR678" s="213" t="n"/>
      <c r="AS678" s="119" t="n"/>
      <c r="AT678" s="124" t="n"/>
      <c r="AU678" s="94" t="n"/>
      <c r="AV678" s="131" t="n"/>
      <c r="AW678" s="102">
        <f>IF(OR(AND(TODAY()-AL692&lt;10,AV692="PQRS"),AND(TODAY()-AO692&lt;90,AV692="Persuasivo")),1,IF(AND(10&lt;=TODAY()-AL692,TODAY()-AL692&lt;15,AV692="PQRS"),2,IF(OR(AND(15&lt;=TODAY()-AL692,AV692="PQRS"),AND(90&lt;=TODAY()-AO692,AV692="Persuasivo")),3,"")))</f>
        <v/>
      </c>
      <c r="AX678" s="103" t="n"/>
      <c r="AY678" s="239">
        <f>IF(AU692=BA692,AY692,AY692&amp;" → "&amp;TEXT(AZ692,"dd/mm/aaaa")&amp;".- "&amp;AU692)</f>
        <v/>
      </c>
      <c r="AZ678" s="237">
        <f>IF(AU692=BA692,AZ692,NOW())</f>
        <v/>
      </c>
      <c r="BA678" s="242">
        <f>IF(AU692=BA692,BA692,AU692)</f>
        <v/>
      </c>
      <c r="BB678" s="245">
        <f>IF(AT692=BD692,BB692,BB692&amp;" → "&amp;TEXT(BC692,"dd/mm/aaaa")&amp;".- "&amp;AT692)</f>
        <v/>
      </c>
      <c r="BC678" s="247">
        <f>IF(AX692=BD692,BC692,NOW())</f>
        <v/>
      </c>
      <c r="BD678" s="246">
        <f>IF(AT692=BD692,BD692,AT692)</f>
        <v/>
      </c>
    </row>
    <row r="679">
      <c r="A679" s="76" t="n"/>
      <c r="B679" s="188" t="n"/>
      <c r="C679" s="143" t="n"/>
      <c r="D679" s="131" t="n"/>
      <c r="E679" s="131" t="n"/>
      <c r="F679" s="131" t="n"/>
      <c r="G679" s="131" t="n"/>
      <c r="H679" s="131" t="n"/>
      <c r="I679" s="131" t="n"/>
      <c r="J679" s="131" t="n"/>
      <c r="K679" s="131" t="n"/>
      <c r="L679" s="131" t="n"/>
      <c r="M679" s="131" t="n"/>
      <c r="N679" s="76" t="n"/>
      <c r="O679" s="131" t="n"/>
      <c r="P679" s="131" t="n"/>
      <c r="Q679" s="131" t="n"/>
      <c r="R679" s="131" t="n"/>
      <c r="S679" s="126" t="n"/>
      <c r="T679" s="131" t="n"/>
      <c r="U679" s="127" t="n"/>
      <c r="V679" s="127" t="n"/>
      <c r="W679" s="131" t="n"/>
      <c r="X679" s="127" t="n"/>
      <c r="Y679" s="127" t="n"/>
      <c r="Z679" s="131" t="n"/>
      <c r="AA679" s="131" t="n"/>
      <c r="AB679" s="131" t="n"/>
      <c r="AC679" s="76" t="n"/>
      <c r="AD679" s="131" t="n"/>
      <c r="AE679" s="131" t="n"/>
      <c r="AF679" s="131" t="n"/>
      <c r="AG679" s="131" t="n"/>
      <c r="AH679" s="143" t="n"/>
      <c r="AI679" s="131" t="n"/>
      <c r="AJ679" s="144" t="n"/>
      <c r="AK679" s="173" t="n"/>
      <c r="AL679" s="162" t="n"/>
      <c r="AM679" s="75" t="n"/>
      <c r="AN679" s="101" t="n"/>
      <c r="AO679" s="75" t="n"/>
      <c r="AP679" s="101" t="n"/>
      <c r="AQ679" s="101" t="n"/>
      <c r="AR679" s="213" t="n"/>
      <c r="AS679" s="119" t="n"/>
      <c r="AT679" s="124" t="n"/>
      <c r="AU679" s="94" t="n"/>
      <c r="AV679" s="131" t="n"/>
      <c r="AW679" s="102">
        <f>IF(OR(AND(TODAY()-AL693&lt;10,AV693="PQRS"),AND(TODAY()-AO693&lt;90,AV693="Persuasivo")),1,IF(AND(10&lt;=TODAY()-AL693,TODAY()-AL693&lt;15,AV693="PQRS"),2,IF(OR(AND(15&lt;=TODAY()-AL693,AV693="PQRS"),AND(90&lt;=TODAY()-AO693,AV693="Persuasivo")),3,"")))</f>
        <v/>
      </c>
      <c r="AX679" s="103" t="n"/>
      <c r="AY679" s="239">
        <f>IF(AU693=BA693,AY693,AY693&amp;" → "&amp;TEXT(AZ693,"dd/mm/aaaa")&amp;".- "&amp;AU693)</f>
        <v/>
      </c>
      <c r="AZ679" s="237">
        <f>IF(AU693=BA693,AZ693,NOW())</f>
        <v/>
      </c>
      <c r="BA679" s="242">
        <f>IF(AU693=BA693,BA693,AU693)</f>
        <v/>
      </c>
      <c r="BB679" s="245">
        <f>IF(AT693=BD693,BB693,BB693&amp;" → "&amp;TEXT(BC693,"dd/mm/aaaa")&amp;".- "&amp;AT693)</f>
        <v/>
      </c>
      <c r="BC679" s="247">
        <f>IF(AX693=BD693,BC693,NOW())</f>
        <v/>
      </c>
      <c r="BD679" s="246">
        <f>IF(AT693=BD693,BD693,AT693)</f>
        <v/>
      </c>
    </row>
    <row r="680">
      <c r="A680" s="76" t="n"/>
      <c r="B680" s="188" t="n"/>
      <c r="C680" s="143" t="n"/>
      <c r="D680" s="131" t="n"/>
      <c r="E680" s="131" t="n"/>
      <c r="F680" s="131" t="n"/>
      <c r="G680" s="131" t="n"/>
      <c r="H680" s="131" t="n"/>
      <c r="I680" s="131" t="n"/>
      <c r="J680" s="131" t="n"/>
      <c r="K680" s="131" t="n"/>
      <c r="L680" s="131" t="n"/>
      <c r="M680" s="131" t="n"/>
      <c r="N680" s="76" t="n"/>
      <c r="O680" s="131" t="n"/>
      <c r="P680" s="131" t="n"/>
      <c r="Q680" s="131" t="n"/>
      <c r="R680" s="131" t="n"/>
      <c r="S680" s="126" t="n"/>
      <c r="T680" s="131" t="n"/>
      <c r="U680" s="127" t="n"/>
      <c r="V680" s="127" t="n"/>
      <c r="W680" s="131" t="n"/>
      <c r="X680" s="127" t="n"/>
      <c r="Y680" s="127" t="n"/>
      <c r="Z680" s="131" t="n"/>
      <c r="AA680" s="131" t="n"/>
      <c r="AB680" s="131" t="n"/>
      <c r="AC680" s="76" t="n"/>
      <c r="AD680" s="131" t="n"/>
      <c r="AE680" s="131" t="n"/>
      <c r="AF680" s="131" t="n"/>
      <c r="AG680" s="131" t="n"/>
      <c r="AH680" s="143" t="n"/>
      <c r="AI680" s="131" t="n"/>
      <c r="AJ680" s="144" t="n"/>
      <c r="AK680" s="173" t="n"/>
      <c r="AL680" s="162" t="n"/>
      <c r="AM680" s="75" t="n"/>
      <c r="AN680" s="101" t="n"/>
      <c r="AO680" s="75" t="n"/>
      <c r="AP680" s="101" t="n"/>
      <c r="AQ680" s="101" t="n"/>
      <c r="AR680" s="213" t="n"/>
      <c r="AS680" s="119" t="n"/>
      <c r="AT680" s="124" t="n"/>
      <c r="AU680" s="94" t="n"/>
      <c r="AV680" s="131" t="n"/>
      <c r="AW680" s="102">
        <f>IF(OR(AND(TODAY()-AL694&lt;10,AV694="PQRS"),AND(TODAY()-AO694&lt;90,AV694="Persuasivo")),1,IF(AND(10&lt;=TODAY()-AL694,TODAY()-AL694&lt;15,AV694="PQRS"),2,IF(OR(AND(15&lt;=TODAY()-AL694,AV694="PQRS"),AND(90&lt;=TODAY()-AO694,AV694="Persuasivo")),3,"")))</f>
        <v/>
      </c>
      <c r="AX680" s="103" t="n"/>
      <c r="AY680" s="239">
        <f>IF(AU694=BA694,AY694,AY694&amp;" → "&amp;TEXT(AZ694,"dd/mm/aaaa")&amp;".- "&amp;AU694)</f>
        <v/>
      </c>
      <c r="AZ680" s="237">
        <f>IF(AU694=BA694,AZ694,NOW())</f>
        <v/>
      </c>
      <c r="BA680" s="242">
        <f>IF(AU694=BA694,BA694,AU694)</f>
        <v/>
      </c>
      <c r="BB680" s="245">
        <f>IF(AT694=BD694,BB694,BB694&amp;" → "&amp;TEXT(BC694,"dd/mm/aaaa")&amp;".- "&amp;AT694)</f>
        <v/>
      </c>
      <c r="BC680" s="247">
        <f>IF(AX694=BD694,BC694,NOW())</f>
        <v/>
      </c>
      <c r="BD680" s="246">
        <f>IF(AT694=BD694,BD694,AT694)</f>
        <v/>
      </c>
    </row>
    <row r="681">
      <c r="A681" s="76" t="n"/>
      <c r="B681" s="188" t="n"/>
      <c r="C681" s="143" t="n"/>
      <c r="D681" s="131" t="n"/>
      <c r="E681" s="131" t="n"/>
      <c r="F681" s="131" t="n"/>
      <c r="G681" s="131" t="n"/>
      <c r="H681" s="131" t="n"/>
      <c r="I681" s="131" t="n"/>
      <c r="J681" s="131" t="n"/>
      <c r="K681" s="131" t="n"/>
      <c r="L681" s="131" t="n"/>
      <c r="M681" s="131" t="n"/>
      <c r="N681" s="76" t="n"/>
      <c r="O681" s="131" t="n"/>
      <c r="P681" s="131" t="n"/>
      <c r="Q681" s="131" t="n"/>
      <c r="R681" s="131" t="n"/>
      <c r="S681" s="126" t="n"/>
      <c r="T681" s="131" t="n"/>
      <c r="U681" s="127" t="n"/>
      <c r="V681" s="127" t="n"/>
      <c r="W681" s="131" t="n"/>
      <c r="X681" s="127" t="n"/>
      <c r="Y681" s="127" t="n"/>
      <c r="Z681" s="131" t="n"/>
      <c r="AA681" s="131" t="n"/>
      <c r="AB681" s="131" t="n"/>
      <c r="AC681" s="76" t="n"/>
      <c r="AD681" s="131" t="n"/>
      <c r="AE681" s="131" t="n"/>
      <c r="AF681" s="131" t="n"/>
      <c r="AG681" s="131" t="n"/>
      <c r="AH681" s="143" t="n"/>
      <c r="AI681" s="131" t="n"/>
      <c r="AJ681" s="144" t="n"/>
      <c r="AK681" s="173" t="n"/>
      <c r="AL681" s="162" t="n"/>
      <c r="AM681" s="75" t="n"/>
      <c r="AN681" s="101" t="n"/>
      <c r="AO681" s="75" t="n"/>
      <c r="AP681" s="101" t="n"/>
      <c r="AQ681" s="101" t="n"/>
      <c r="AR681" s="213" t="n"/>
      <c r="AS681" s="119" t="n"/>
      <c r="AT681" s="124" t="n"/>
      <c r="AU681" s="94" t="n"/>
      <c r="AV681" s="131" t="n"/>
      <c r="AW681" s="102">
        <f>IF(OR(AND(TODAY()-AL695&lt;10,AV695="PQRS"),AND(TODAY()-AO695&lt;90,AV695="Persuasivo")),1,IF(AND(10&lt;=TODAY()-AL695,TODAY()-AL695&lt;15,AV695="PQRS"),2,IF(OR(AND(15&lt;=TODAY()-AL695,AV695="PQRS"),AND(90&lt;=TODAY()-AO695,AV695="Persuasivo")),3,"")))</f>
        <v/>
      </c>
      <c r="AX681" s="103" t="n"/>
      <c r="AY681" s="239">
        <f>IF(AU695=BA695,AY695,AY695&amp;" → "&amp;TEXT(AZ695,"dd/mm/aaaa")&amp;".- "&amp;AU695)</f>
        <v/>
      </c>
      <c r="AZ681" s="237">
        <f>IF(AU695=BA695,AZ695,NOW())</f>
        <v/>
      </c>
      <c r="BA681" s="242">
        <f>IF(AU695=BA695,BA695,AU695)</f>
        <v/>
      </c>
      <c r="BB681" s="245">
        <f>IF(AT695=BD695,BB695,BB695&amp;" → "&amp;TEXT(BC695,"dd/mm/aaaa")&amp;".- "&amp;AT695)</f>
        <v/>
      </c>
      <c r="BC681" s="247">
        <f>IF(AX695=BD695,BC695,NOW())</f>
        <v/>
      </c>
      <c r="BD681" s="246">
        <f>IF(AT695=BD695,BD695,AT695)</f>
        <v/>
      </c>
    </row>
    <row r="682">
      <c r="A682" s="76" t="n"/>
      <c r="B682" s="188" t="n"/>
      <c r="C682" s="143" t="n"/>
      <c r="D682" s="131" t="n"/>
      <c r="E682" s="131" t="n"/>
      <c r="F682" s="131" t="n"/>
      <c r="G682" s="131" t="n"/>
      <c r="H682" s="131" t="n"/>
      <c r="I682" s="131" t="n"/>
      <c r="J682" s="131" t="n"/>
      <c r="K682" s="131" t="n"/>
      <c r="L682" s="131" t="n"/>
      <c r="M682" s="131" t="n"/>
      <c r="N682" s="76" t="n"/>
      <c r="O682" s="131" t="n"/>
      <c r="P682" s="131" t="n"/>
      <c r="Q682" s="131" t="n"/>
      <c r="R682" s="131" t="n"/>
      <c r="S682" s="126" t="n"/>
      <c r="T682" s="131" t="n"/>
      <c r="U682" s="127" t="n"/>
      <c r="V682" s="127" t="n"/>
      <c r="W682" s="131" t="n"/>
      <c r="X682" s="127" t="n"/>
      <c r="Y682" s="127" t="n"/>
      <c r="Z682" s="131" t="n"/>
      <c r="AA682" s="131" t="n"/>
      <c r="AB682" s="131" t="n"/>
      <c r="AC682" s="76" t="n"/>
      <c r="AD682" s="131" t="n"/>
      <c r="AE682" s="131" t="n"/>
      <c r="AF682" s="131" t="n"/>
      <c r="AG682" s="131" t="n"/>
      <c r="AH682" s="143" t="n"/>
      <c r="AI682" s="131" t="n"/>
      <c r="AJ682" s="144" t="n"/>
      <c r="AK682" s="173" t="n"/>
      <c r="AL682" s="162" t="n"/>
      <c r="AM682" s="75" t="n"/>
      <c r="AN682" s="101" t="n"/>
      <c r="AO682" s="75" t="n"/>
      <c r="AP682" s="101" t="n"/>
      <c r="AQ682" s="101" t="n"/>
      <c r="AR682" s="213" t="n"/>
      <c r="AS682" s="119" t="n"/>
      <c r="AT682" s="124" t="n"/>
      <c r="AU682" s="94" t="n"/>
      <c r="AV682" s="131" t="n"/>
      <c r="AW682" s="102">
        <f>IF(OR(AND(TODAY()-AL696&lt;10,AV696="PQRS"),AND(TODAY()-AO696&lt;90,AV696="Persuasivo")),1,IF(AND(10&lt;=TODAY()-AL696,TODAY()-AL696&lt;15,AV696="PQRS"),2,IF(OR(AND(15&lt;=TODAY()-AL696,AV696="PQRS"),AND(90&lt;=TODAY()-AO696,AV696="Persuasivo")),3,"")))</f>
        <v/>
      </c>
      <c r="AX682" s="103" t="n"/>
      <c r="AY682" s="239">
        <f>IF(AU696=BA696,AY696,AY696&amp;" → "&amp;TEXT(AZ696,"dd/mm/aaaa")&amp;".- "&amp;AU696)</f>
        <v/>
      </c>
      <c r="AZ682" s="237">
        <f>IF(AU696=BA696,AZ696,NOW())</f>
        <v/>
      </c>
      <c r="BA682" s="242">
        <f>IF(AU696=BA696,BA696,AU696)</f>
        <v/>
      </c>
      <c r="BB682" s="245">
        <f>IF(AT696=BD696,BB696,BB696&amp;" → "&amp;TEXT(BC696,"dd/mm/aaaa")&amp;".- "&amp;AT696)</f>
        <v/>
      </c>
      <c r="BC682" s="247">
        <f>IF(AX696=BD696,BC696,NOW())</f>
        <v/>
      </c>
      <c r="BD682" s="246">
        <f>IF(AT696=BD696,BD696,AT696)</f>
        <v/>
      </c>
    </row>
    <row r="683">
      <c r="A683" s="76" t="n"/>
      <c r="B683" s="188" t="n"/>
      <c r="C683" s="143" t="n"/>
      <c r="D683" s="131" t="n"/>
      <c r="E683" s="131" t="n"/>
      <c r="F683" s="131" t="n"/>
      <c r="G683" s="131" t="n"/>
      <c r="H683" s="131" t="n"/>
      <c r="I683" s="131" t="n"/>
      <c r="J683" s="131" t="n"/>
      <c r="K683" s="131" t="n"/>
      <c r="L683" s="131" t="n"/>
      <c r="M683" s="131" t="n"/>
      <c r="N683" s="76" t="n"/>
      <c r="O683" s="131" t="n"/>
      <c r="P683" s="131" t="n"/>
      <c r="Q683" s="131" t="n"/>
      <c r="R683" s="131" t="n"/>
      <c r="S683" s="126" t="n"/>
      <c r="T683" s="131" t="n"/>
      <c r="U683" s="127" t="n"/>
      <c r="V683" s="127" t="n"/>
      <c r="W683" s="131" t="n"/>
      <c r="X683" s="127" t="n"/>
      <c r="Y683" s="127" t="n"/>
      <c r="Z683" s="131" t="n"/>
      <c r="AA683" s="131" t="n"/>
      <c r="AB683" s="131" t="n"/>
      <c r="AC683" s="76" t="n"/>
      <c r="AD683" s="131" t="n"/>
      <c r="AE683" s="131" t="n"/>
      <c r="AF683" s="131" t="n"/>
      <c r="AG683" s="131" t="n"/>
      <c r="AH683" s="143" t="n"/>
      <c r="AI683" s="131" t="n"/>
      <c r="AJ683" s="144" t="n"/>
      <c r="AK683" s="173" t="n"/>
      <c r="AL683" s="162" t="n"/>
      <c r="AM683" s="75" t="n"/>
      <c r="AN683" s="101" t="n"/>
      <c r="AO683" s="75" t="n"/>
      <c r="AP683" s="101" t="n"/>
      <c r="AQ683" s="101" t="n"/>
      <c r="AR683" s="213" t="n"/>
      <c r="AS683" s="119" t="n"/>
      <c r="AT683" s="124" t="n"/>
      <c r="AU683" s="94" t="n"/>
      <c r="AV683" s="131" t="n"/>
      <c r="AW683" s="102">
        <f>IF(OR(AND(TODAY()-AL697&lt;10,AV697="PQRS"),AND(TODAY()-AO697&lt;90,AV697="Persuasivo")),1,IF(AND(10&lt;=TODAY()-AL697,TODAY()-AL697&lt;15,AV697="PQRS"),2,IF(OR(AND(15&lt;=TODAY()-AL697,AV697="PQRS"),AND(90&lt;=TODAY()-AO697,AV697="Persuasivo")),3,"")))</f>
        <v/>
      </c>
      <c r="AX683" s="103" t="n"/>
      <c r="AY683" s="239">
        <f>IF(AU697=BA697,AY697,AY697&amp;" → "&amp;TEXT(AZ697,"dd/mm/aaaa")&amp;".- "&amp;AU697)</f>
        <v/>
      </c>
      <c r="AZ683" s="237">
        <f>IF(AU697=BA697,AZ697,NOW())</f>
        <v/>
      </c>
      <c r="BA683" s="242">
        <f>IF(AU697=BA697,BA697,AU697)</f>
        <v/>
      </c>
      <c r="BB683" s="245">
        <f>IF(AT697=BD697,BB697,BB697&amp;" → "&amp;TEXT(BC697,"dd/mm/aaaa")&amp;".- "&amp;AT697)</f>
        <v/>
      </c>
      <c r="BC683" s="247">
        <f>IF(AX697=BD697,BC697,NOW())</f>
        <v/>
      </c>
      <c r="BD683" s="246">
        <f>IF(AT697=BD697,BD697,AT697)</f>
        <v/>
      </c>
    </row>
    <row r="684">
      <c r="A684" s="76" t="n"/>
      <c r="B684" s="188" t="n"/>
      <c r="C684" s="143" t="n"/>
      <c r="D684" s="131" t="n"/>
      <c r="E684" s="131" t="n"/>
      <c r="F684" s="131" t="n"/>
      <c r="G684" s="131" t="n"/>
      <c r="H684" s="131" t="n"/>
      <c r="I684" s="131" t="n"/>
      <c r="J684" s="131" t="n"/>
      <c r="K684" s="131" t="n"/>
      <c r="L684" s="131" t="n"/>
      <c r="M684" s="131" t="n"/>
      <c r="N684" s="76" t="n"/>
      <c r="O684" s="131" t="n"/>
      <c r="P684" s="131" t="n"/>
      <c r="Q684" s="131" t="n"/>
      <c r="R684" s="131" t="n"/>
      <c r="S684" s="126" t="n"/>
      <c r="T684" s="131" t="n"/>
      <c r="U684" s="127" t="n"/>
      <c r="V684" s="127" t="n"/>
      <c r="W684" s="131" t="n"/>
      <c r="X684" s="127" t="n"/>
      <c r="Y684" s="127" t="n"/>
      <c r="Z684" s="131" t="n"/>
      <c r="AA684" s="131" t="n"/>
      <c r="AB684" s="131" t="n"/>
      <c r="AC684" s="76" t="n"/>
      <c r="AD684" s="131" t="n"/>
      <c r="AE684" s="131" t="n"/>
      <c r="AF684" s="131" t="n"/>
      <c r="AG684" s="131" t="n"/>
      <c r="AH684" s="143" t="n"/>
      <c r="AI684" s="131" t="n"/>
      <c r="AJ684" s="144" t="n"/>
      <c r="AK684" s="173" t="n"/>
      <c r="AL684" s="162" t="n"/>
      <c r="AM684" s="75" t="n"/>
      <c r="AN684" s="101" t="n"/>
      <c r="AO684" s="75" t="n"/>
      <c r="AP684" s="101" t="n"/>
      <c r="AQ684" s="101" t="n"/>
      <c r="AR684" s="213" t="n"/>
      <c r="AS684" s="119" t="n"/>
      <c r="AT684" s="124" t="n"/>
      <c r="AU684" s="94" t="n"/>
      <c r="AV684" s="131" t="n"/>
      <c r="AW684" s="102">
        <f>IF(OR(AND(TODAY()-AL698&lt;10,AV698="PQRS"),AND(TODAY()-AO698&lt;90,AV698="Persuasivo")),1,IF(AND(10&lt;=TODAY()-AL698,TODAY()-AL698&lt;15,AV698="PQRS"),2,IF(OR(AND(15&lt;=TODAY()-AL698,AV698="PQRS"),AND(90&lt;=TODAY()-AO698,AV698="Persuasivo")),3,"")))</f>
        <v/>
      </c>
      <c r="AX684" s="103" t="n"/>
      <c r="AY684" s="239">
        <f>IF(AU698=BA698,AY698,AY698&amp;" → "&amp;TEXT(AZ698,"dd/mm/aaaa")&amp;".- "&amp;AU698)</f>
        <v/>
      </c>
      <c r="AZ684" s="237">
        <f>IF(AU698=BA698,AZ698,NOW())</f>
        <v/>
      </c>
      <c r="BA684" s="242">
        <f>IF(AU698=BA698,BA698,AU698)</f>
        <v/>
      </c>
      <c r="BB684" s="245">
        <f>IF(AT698=BD698,BB698,BB698&amp;" → "&amp;TEXT(BC698,"dd/mm/aaaa")&amp;".- "&amp;AT698)</f>
        <v/>
      </c>
      <c r="BC684" s="247">
        <f>IF(AX698=BD698,BC698,NOW())</f>
        <v/>
      </c>
      <c r="BD684" s="246">
        <f>IF(AT698=BD698,BD698,AT698)</f>
        <v/>
      </c>
    </row>
    <row r="685">
      <c r="A685" s="76" t="n"/>
      <c r="B685" s="188" t="n"/>
      <c r="C685" s="143" t="n"/>
      <c r="D685" s="131" t="n"/>
      <c r="E685" s="131" t="n"/>
      <c r="F685" s="131" t="n"/>
      <c r="G685" s="131" t="n"/>
      <c r="H685" s="131" t="n"/>
      <c r="I685" s="131" t="n"/>
      <c r="J685" s="131" t="n"/>
      <c r="K685" s="131" t="n"/>
      <c r="L685" s="131" t="n"/>
      <c r="M685" s="131" t="n"/>
      <c r="N685" s="76" t="n"/>
      <c r="O685" s="131" t="n"/>
      <c r="P685" s="131" t="n"/>
      <c r="Q685" s="131" t="n"/>
      <c r="R685" s="131" t="n"/>
      <c r="S685" s="126" t="n"/>
      <c r="T685" s="131" t="n"/>
      <c r="U685" s="127" t="n"/>
      <c r="V685" s="127" t="n"/>
      <c r="W685" s="131" t="n"/>
      <c r="X685" s="127" t="n"/>
      <c r="Y685" s="127" t="n"/>
      <c r="Z685" s="131" t="n"/>
      <c r="AA685" s="131" t="n"/>
      <c r="AB685" s="131" t="n"/>
      <c r="AC685" s="76" t="n"/>
      <c r="AD685" s="131" t="n"/>
      <c r="AE685" s="131" t="n"/>
      <c r="AF685" s="131" t="n"/>
      <c r="AG685" s="131" t="n"/>
      <c r="AH685" s="143" t="n"/>
      <c r="AI685" s="131" t="n"/>
      <c r="AJ685" s="144" t="n"/>
      <c r="AK685" s="173" t="n"/>
      <c r="AL685" s="162" t="n"/>
      <c r="AM685" s="75" t="n"/>
      <c r="AN685" s="101" t="n"/>
      <c r="AO685" s="75" t="n"/>
      <c r="AP685" s="101" t="n"/>
      <c r="AQ685" s="101" t="n"/>
      <c r="AR685" s="213" t="n"/>
      <c r="AS685" s="119" t="n"/>
      <c r="AT685" s="124" t="n"/>
      <c r="AU685" s="94" t="n"/>
      <c r="AV685" s="131" t="n"/>
      <c r="AW685" s="102">
        <f>IF(OR(AND(TODAY()-AL699&lt;10,AV699="PQRS"),AND(TODAY()-AO699&lt;90,AV699="Persuasivo")),1,IF(AND(10&lt;=TODAY()-AL699,TODAY()-AL699&lt;15,AV699="PQRS"),2,IF(OR(AND(15&lt;=TODAY()-AL699,AV699="PQRS"),AND(90&lt;=TODAY()-AO699,AV699="Persuasivo")),3,"")))</f>
        <v/>
      </c>
      <c r="AX685" s="103" t="n"/>
      <c r="AY685" s="239">
        <f>IF(AU699=BA699,AY699,AY699&amp;" → "&amp;TEXT(AZ699,"dd/mm/aaaa")&amp;".- "&amp;AU699)</f>
        <v/>
      </c>
      <c r="AZ685" s="237">
        <f>IF(AU699=BA699,AZ699,NOW())</f>
        <v/>
      </c>
      <c r="BA685" s="242">
        <f>IF(AU699=BA699,BA699,AU699)</f>
        <v/>
      </c>
      <c r="BB685" s="245">
        <f>IF(AT699=BD699,BB699,BB699&amp;" → "&amp;TEXT(BC699,"dd/mm/aaaa")&amp;".- "&amp;AT699)</f>
        <v/>
      </c>
      <c r="BC685" s="247">
        <f>IF(AX699=BD699,BC699,NOW())</f>
        <v/>
      </c>
      <c r="BD685" s="246">
        <f>IF(AT699=BD699,BD699,AT699)</f>
        <v/>
      </c>
    </row>
    <row r="686">
      <c r="A686" s="76" t="n"/>
      <c r="B686" s="188" t="n"/>
      <c r="C686" s="143" t="n"/>
      <c r="D686" s="131" t="n"/>
      <c r="E686" s="131" t="n"/>
      <c r="F686" s="131" t="n"/>
      <c r="G686" s="131" t="n"/>
      <c r="H686" s="131" t="n"/>
      <c r="I686" s="131" t="n"/>
      <c r="J686" s="131" t="n"/>
      <c r="K686" s="131" t="n"/>
      <c r="L686" s="131" t="n"/>
      <c r="M686" s="131" t="n"/>
      <c r="N686" s="76" t="n"/>
      <c r="O686" s="131" t="n"/>
      <c r="P686" s="131" t="n"/>
      <c r="Q686" s="131" t="n"/>
      <c r="R686" s="131" t="n"/>
      <c r="S686" s="126" t="n"/>
      <c r="T686" s="131" t="n"/>
      <c r="U686" s="127" t="n"/>
      <c r="V686" s="127" t="n"/>
      <c r="W686" s="131" t="n"/>
      <c r="X686" s="127" t="n"/>
      <c r="Y686" s="127" t="n"/>
      <c r="Z686" s="131" t="n"/>
      <c r="AA686" s="131" t="n"/>
      <c r="AB686" s="131" t="n"/>
      <c r="AC686" s="76" t="n"/>
      <c r="AD686" s="131" t="n"/>
      <c r="AE686" s="131" t="n"/>
      <c r="AF686" s="131" t="n"/>
      <c r="AG686" s="131" t="n"/>
      <c r="AH686" s="143" t="n"/>
      <c r="AI686" s="131" t="n"/>
      <c r="AJ686" s="144" t="n"/>
      <c r="AK686" s="173" t="n"/>
      <c r="AL686" s="162" t="n"/>
      <c r="AM686" s="75" t="n"/>
      <c r="AN686" s="101" t="n"/>
      <c r="AO686" s="75" t="n"/>
      <c r="AP686" s="101" t="n"/>
      <c r="AQ686" s="101" t="n"/>
      <c r="AR686" s="213" t="n"/>
      <c r="AS686" s="119" t="n"/>
      <c r="AT686" s="124" t="n"/>
      <c r="AU686" s="94" t="n"/>
      <c r="AV686" s="131" t="n"/>
      <c r="AW686" s="102">
        <f>IF(OR(AND(TODAY()-AL700&lt;10,AV700="PQRS"),AND(TODAY()-AO700&lt;90,AV700="Persuasivo")),1,IF(AND(10&lt;=TODAY()-AL700,TODAY()-AL700&lt;15,AV700="PQRS"),2,IF(OR(AND(15&lt;=TODAY()-AL700,AV700="PQRS"),AND(90&lt;=TODAY()-AO700,AV700="Persuasivo")),3,"")))</f>
        <v/>
      </c>
      <c r="AX686" s="103" t="n"/>
      <c r="AY686" s="239">
        <f>IF(AU700=BA700,AY700,AY700&amp;" → "&amp;TEXT(AZ700,"dd/mm/aaaa")&amp;".- "&amp;AU700)</f>
        <v/>
      </c>
      <c r="AZ686" s="237">
        <f>IF(AU700=BA700,AZ700,NOW())</f>
        <v/>
      </c>
      <c r="BA686" s="242">
        <f>IF(AU700=BA700,BA700,AU700)</f>
        <v/>
      </c>
      <c r="BB686" s="245">
        <f>IF(AT700=BD700,BB700,BB700&amp;" → "&amp;TEXT(BC700,"dd/mm/aaaa")&amp;".- "&amp;AT700)</f>
        <v/>
      </c>
      <c r="BC686" s="247">
        <f>IF(AX700=BD700,BC700,NOW())</f>
        <v/>
      </c>
      <c r="BD686" s="246">
        <f>IF(AT700=BD700,BD700,AT700)</f>
        <v/>
      </c>
    </row>
    <row r="687">
      <c r="A687" s="76" t="n"/>
      <c r="B687" s="188" t="n"/>
      <c r="C687" s="143" t="n"/>
      <c r="D687" s="131" t="n"/>
      <c r="E687" s="131" t="n"/>
      <c r="F687" s="131" t="n"/>
      <c r="G687" s="131" t="n"/>
      <c r="H687" s="131" t="n"/>
      <c r="I687" s="131" t="n"/>
      <c r="J687" s="131" t="n"/>
      <c r="K687" s="131" t="n"/>
      <c r="L687" s="131" t="n"/>
      <c r="M687" s="131" t="n"/>
      <c r="N687" s="76" t="n"/>
      <c r="O687" s="131" t="n"/>
      <c r="P687" s="131" t="n"/>
      <c r="Q687" s="131" t="n"/>
      <c r="R687" s="131" t="n"/>
      <c r="S687" s="126" t="n"/>
      <c r="T687" s="131" t="n"/>
      <c r="U687" s="127" t="n"/>
      <c r="V687" s="127" t="n"/>
      <c r="W687" s="131" t="n"/>
      <c r="X687" s="127" t="n"/>
      <c r="Y687" s="127" t="n"/>
      <c r="Z687" s="131" t="n"/>
      <c r="AA687" s="131" t="n"/>
      <c r="AB687" s="131" t="n"/>
      <c r="AC687" s="76" t="n"/>
      <c r="AD687" s="131" t="n"/>
      <c r="AE687" s="131" t="n"/>
      <c r="AF687" s="131" t="n"/>
      <c r="AG687" s="131" t="n"/>
      <c r="AH687" s="143" t="n"/>
      <c r="AI687" s="131" t="n"/>
      <c r="AJ687" s="144" t="n"/>
      <c r="AK687" s="173" t="n"/>
      <c r="AL687" s="162" t="n"/>
      <c r="AM687" s="75" t="n"/>
      <c r="AN687" s="101" t="n"/>
      <c r="AO687" s="75" t="n"/>
      <c r="AP687" s="101" t="n"/>
      <c r="AQ687" s="101" t="n"/>
      <c r="AR687" s="213" t="n"/>
      <c r="AS687" s="119" t="n"/>
      <c r="AT687" s="124" t="n"/>
      <c r="AU687" s="94" t="n"/>
      <c r="AV687" s="131" t="n"/>
      <c r="AW687" s="102">
        <f>IF(OR(AND(TODAY()-AL701&lt;10,AV701="PQRS"),AND(TODAY()-AO701&lt;90,AV701="Persuasivo")),1,IF(AND(10&lt;=TODAY()-AL701,TODAY()-AL701&lt;15,AV701="PQRS"),2,IF(OR(AND(15&lt;=TODAY()-AL701,AV701="PQRS"),AND(90&lt;=TODAY()-AO701,AV701="Persuasivo")),3,"")))</f>
        <v/>
      </c>
      <c r="AX687" s="103" t="n"/>
      <c r="AY687" s="239">
        <f>IF(AU701=BA701,AY701,AY701&amp;" → "&amp;TEXT(AZ701,"dd/mm/aaaa")&amp;".- "&amp;AU701)</f>
        <v/>
      </c>
      <c r="AZ687" s="237">
        <f>IF(AU701=BA701,AZ701,NOW())</f>
        <v/>
      </c>
      <c r="BA687" s="242">
        <f>IF(AU701=BA701,BA701,AU701)</f>
        <v/>
      </c>
      <c r="BB687" s="245">
        <f>IF(AT701=BD701,BB701,BB701&amp;" → "&amp;TEXT(BC701,"dd/mm/aaaa")&amp;".- "&amp;AT701)</f>
        <v/>
      </c>
      <c r="BC687" s="247">
        <f>IF(AX701=BD701,BC701,NOW())</f>
        <v/>
      </c>
      <c r="BD687" s="246">
        <f>IF(AT701=BD701,BD701,AT701)</f>
        <v/>
      </c>
    </row>
    <row r="688">
      <c r="A688" s="76" t="n"/>
      <c r="B688" s="188" t="n"/>
      <c r="C688" s="143" t="n"/>
      <c r="D688" s="131" t="n"/>
      <c r="E688" s="131" t="n"/>
      <c r="F688" s="131" t="n"/>
      <c r="G688" s="131" t="n"/>
      <c r="H688" s="131" t="n"/>
      <c r="I688" s="131" t="n"/>
      <c r="J688" s="131" t="n"/>
      <c r="K688" s="131" t="n"/>
      <c r="L688" s="131" t="n"/>
      <c r="M688" s="131" t="n"/>
      <c r="N688" s="76" t="n"/>
      <c r="O688" s="131" t="n"/>
      <c r="P688" s="131" t="n"/>
      <c r="Q688" s="131" t="n"/>
      <c r="R688" s="131" t="n"/>
      <c r="S688" s="126" t="n"/>
      <c r="T688" s="131" t="n"/>
      <c r="U688" s="127" t="n"/>
      <c r="V688" s="127" t="n"/>
      <c r="W688" s="131" t="n"/>
      <c r="X688" s="127" t="n"/>
      <c r="Y688" s="127" t="n"/>
      <c r="Z688" s="131" t="n"/>
      <c r="AA688" s="131" t="n"/>
      <c r="AB688" s="131" t="n"/>
      <c r="AC688" s="76" t="n"/>
      <c r="AD688" s="131" t="n"/>
      <c r="AE688" s="131" t="n"/>
      <c r="AF688" s="131" t="n"/>
      <c r="AG688" s="131" t="n"/>
      <c r="AH688" s="143" t="n"/>
      <c r="AI688" s="131" t="n"/>
      <c r="AJ688" s="144" t="n"/>
      <c r="AK688" s="173" t="n"/>
      <c r="AL688" s="162" t="n"/>
      <c r="AM688" s="75" t="n"/>
      <c r="AN688" s="101" t="n"/>
      <c r="AO688" s="75" t="n"/>
      <c r="AP688" s="101" t="n"/>
      <c r="AQ688" s="101" t="n"/>
      <c r="AR688" s="213" t="n"/>
      <c r="AS688" s="119" t="n"/>
      <c r="AT688" s="124" t="n"/>
      <c r="AU688" s="94" t="n"/>
      <c r="AV688" s="131" t="n"/>
      <c r="AW688" s="102">
        <f>IF(OR(AND(TODAY()-AL702&lt;10,AV702="PQRS"),AND(TODAY()-AO702&lt;90,AV702="Persuasivo")),1,IF(AND(10&lt;=TODAY()-AL702,TODAY()-AL702&lt;15,AV702="PQRS"),2,IF(OR(AND(15&lt;=TODAY()-AL702,AV702="PQRS"),AND(90&lt;=TODAY()-AO702,AV702="Persuasivo")),3,"")))</f>
        <v/>
      </c>
      <c r="AX688" s="103" t="n"/>
      <c r="AY688" s="239">
        <f>IF(AU702=BA702,AY702,AY702&amp;" → "&amp;TEXT(AZ702,"dd/mm/aaaa")&amp;".- "&amp;AU702)</f>
        <v/>
      </c>
      <c r="AZ688" s="237">
        <f>IF(AU702=BA702,AZ702,NOW())</f>
        <v/>
      </c>
      <c r="BA688" s="242">
        <f>IF(AU702=BA702,BA702,AU702)</f>
        <v/>
      </c>
      <c r="BB688" s="245">
        <f>IF(AT702=BD702,BB702,BB702&amp;" → "&amp;TEXT(BC702,"dd/mm/aaaa")&amp;".- "&amp;AT702)</f>
        <v/>
      </c>
      <c r="BC688" s="247">
        <f>IF(AX702=BD702,BC702,NOW())</f>
        <v/>
      </c>
      <c r="BD688" s="246">
        <f>IF(AT702=BD702,BD702,AT702)</f>
        <v/>
      </c>
    </row>
    <row r="689">
      <c r="A689" s="76" t="n"/>
      <c r="B689" s="188" t="n"/>
      <c r="C689" s="143" t="n"/>
      <c r="D689" s="131" t="n"/>
      <c r="E689" s="131" t="n"/>
      <c r="F689" s="131" t="n"/>
      <c r="G689" s="131" t="n"/>
      <c r="H689" s="131" t="n"/>
      <c r="I689" s="131" t="n"/>
      <c r="J689" s="131" t="n"/>
      <c r="K689" s="131" t="n"/>
      <c r="L689" s="131" t="n"/>
      <c r="M689" s="131" t="n"/>
      <c r="N689" s="76" t="n"/>
      <c r="O689" s="131" t="n"/>
      <c r="P689" s="131" t="n"/>
      <c r="Q689" s="131" t="n"/>
      <c r="R689" s="131" t="n"/>
      <c r="S689" s="126" t="n"/>
      <c r="T689" s="131" t="n"/>
      <c r="U689" s="127" t="n"/>
      <c r="V689" s="127" t="n"/>
      <c r="W689" s="131" t="n"/>
      <c r="X689" s="127" t="n"/>
      <c r="Y689" s="127" t="n"/>
      <c r="Z689" s="131" t="n"/>
      <c r="AA689" s="131" t="n"/>
      <c r="AB689" s="131" t="n"/>
      <c r="AC689" s="76" t="n"/>
      <c r="AD689" s="131" t="n"/>
      <c r="AE689" s="131" t="n"/>
      <c r="AF689" s="131" t="n"/>
      <c r="AG689" s="131" t="n"/>
      <c r="AH689" s="143" t="n"/>
      <c r="AI689" s="131" t="n"/>
      <c r="AJ689" s="144" t="n"/>
      <c r="AK689" s="173" t="n"/>
      <c r="AL689" s="162" t="n"/>
      <c r="AM689" s="75" t="n"/>
      <c r="AN689" s="101" t="n"/>
      <c r="AO689" s="75" t="n"/>
      <c r="AP689" s="101" t="n"/>
      <c r="AQ689" s="101" t="n"/>
      <c r="AR689" s="213" t="n"/>
      <c r="AS689" s="119" t="n"/>
      <c r="AT689" s="136" t="n"/>
      <c r="AU689" s="101" t="n"/>
      <c r="AV689" s="131" t="n"/>
      <c r="AW689" s="102">
        <f>IF(OR(AND(TODAY()-AL703&lt;10,AV703="PQRS"),AND(TODAY()-AO703&lt;90,AV703="Persuasivo")),1,IF(AND(10&lt;=TODAY()-AL703,TODAY()-AL703&lt;15,AV703="PQRS"),2,IF(OR(AND(15&lt;=TODAY()-AL703,AV703="PQRS"),AND(90&lt;=TODAY()-AO703,AV703="Persuasivo")),3,"")))</f>
        <v/>
      </c>
      <c r="AX689" s="103" t="n"/>
      <c r="AY689" s="239">
        <f>IF(AU703=BA703,AY703,AY703&amp;" → "&amp;TEXT(AZ703,"dd/mm/aaaa")&amp;".- "&amp;AU703)</f>
        <v/>
      </c>
      <c r="AZ689" s="237">
        <f>IF(AU703=BA703,AZ703,NOW())</f>
        <v/>
      </c>
      <c r="BA689" s="242">
        <f>IF(AU703=BA703,BA703,AU703)</f>
        <v/>
      </c>
      <c r="BB689" s="245">
        <f>IF(AT703=BD703,BB703,BB703&amp;" → "&amp;TEXT(BC703,"dd/mm/aaaa")&amp;".- "&amp;AT703)</f>
        <v/>
      </c>
      <c r="BC689" s="247">
        <f>IF(AX703=BD703,BC703,NOW())</f>
        <v/>
      </c>
      <c r="BD689" s="246">
        <f>IF(AT703=BD703,BD703,AT703)</f>
        <v/>
      </c>
    </row>
    <row r="690">
      <c r="A690" s="76" t="n"/>
      <c r="B690" s="188" t="n"/>
      <c r="C690" s="143" t="n"/>
      <c r="D690" s="131" t="n"/>
      <c r="E690" s="131" t="n"/>
      <c r="F690" s="131" t="n"/>
      <c r="G690" s="131" t="n"/>
      <c r="H690" s="131" t="n"/>
      <c r="I690" s="131" t="n"/>
      <c r="J690" s="131" t="n"/>
      <c r="K690" s="131" t="n"/>
      <c r="L690" s="131" t="n"/>
      <c r="M690" s="131" t="n"/>
      <c r="N690" s="76" t="n"/>
      <c r="O690" s="131" t="n"/>
      <c r="P690" s="131" t="n"/>
      <c r="Q690" s="131" t="n"/>
      <c r="R690" s="131" t="n"/>
      <c r="S690" s="126" t="n"/>
      <c r="T690" s="131" t="n"/>
      <c r="U690" s="127" t="n"/>
      <c r="V690" s="127" t="n"/>
      <c r="W690" s="131" t="n"/>
      <c r="X690" s="127" t="n"/>
      <c r="Y690" s="127" t="n"/>
      <c r="Z690" s="131" t="n"/>
      <c r="AA690" s="131" t="n"/>
      <c r="AB690" s="131" t="n"/>
      <c r="AC690" s="76" t="n"/>
      <c r="AD690" s="131" t="n"/>
      <c r="AE690" s="131" t="n"/>
      <c r="AF690" s="131" t="n"/>
      <c r="AG690" s="131" t="n"/>
      <c r="AH690" s="143" t="n"/>
      <c r="AI690" s="131" t="n"/>
      <c r="AJ690" s="144" t="n"/>
      <c r="AK690" s="173" t="n"/>
      <c r="AL690" s="162" t="n"/>
      <c r="AM690" s="75" t="n"/>
      <c r="AN690" s="101" t="n"/>
      <c r="AO690" s="75" t="n"/>
      <c r="AP690" s="101" t="n"/>
      <c r="AQ690" s="101" t="n"/>
      <c r="AR690" s="213" t="n"/>
      <c r="AS690" s="119" t="n"/>
      <c r="AT690" s="124" t="n"/>
      <c r="AU690" s="94" t="n"/>
      <c r="AV690" s="131" t="n"/>
      <c r="AW690" s="102">
        <f>IF(OR(AND(TODAY()-AL704&lt;10,AV704="PQRS"),AND(TODAY()-AO704&lt;90,AV704="Persuasivo")),1,IF(AND(10&lt;=TODAY()-AL704,TODAY()-AL704&lt;15,AV704="PQRS"),2,IF(OR(AND(15&lt;=TODAY()-AL704,AV704="PQRS"),AND(90&lt;=TODAY()-AO704,AV704="Persuasivo")),3,"")))</f>
        <v/>
      </c>
      <c r="AX690" s="103" t="n"/>
      <c r="AY690" s="239">
        <f>IF(AU704=BA704,AY704,AY704&amp;" → "&amp;TEXT(AZ704,"dd/mm/aaaa")&amp;".- "&amp;AU704)</f>
        <v/>
      </c>
      <c r="AZ690" s="237">
        <f>IF(AU704=BA704,AZ704,NOW())</f>
        <v/>
      </c>
      <c r="BA690" s="242">
        <f>IF(AU704=BA704,BA704,AU704)</f>
        <v/>
      </c>
      <c r="BB690" s="245">
        <f>IF(AT704=BD704,BB704,BB704&amp;" → "&amp;TEXT(BC704,"dd/mm/aaaa")&amp;".- "&amp;AT704)</f>
        <v/>
      </c>
      <c r="BC690" s="247">
        <f>IF(AX704=BD704,BC704,NOW())</f>
        <v/>
      </c>
      <c r="BD690" s="246">
        <f>IF(AT704=BD704,BD704,AT704)</f>
        <v/>
      </c>
    </row>
    <row r="691">
      <c r="A691" s="76" t="n"/>
      <c r="B691" s="188" t="n"/>
      <c r="C691" s="143" t="n"/>
      <c r="D691" s="131" t="n"/>
      <c r="E691" s="131" t="n"/>
      <c r="F691" s="131" t="n"/>
      <c r="G691" s="131" t="n"/>
      <c r="H691" s="131" t="n"/>
      <c r="I691" s="131" t="n"/>
      <c r="J691" s="131" t="n"/>
      <c r="K691" s="131" t="n"/>
      <c r="L691" s="131" t="n"/>
      <c r="M691" s="131" t="n"/>
      <c r="N691" s="76" t="n"/>
      <c r="O691" s="131" t="n"/>
      <c r="P691" s="131" t="n"/>
      <c r="Q691" s="131" t="n"/>
      <c r="R691" s="131" t="n"/>
      <c r="S691" s="126" t="n"/>
      <c r="T691" s="131" t="n"/>
      <c r="U691" s="127" t="n"/>
      <c r="V691" s="127" t="n"/>
      <c r="W691" s="131" t="n"/>
      <c r="X691" s="127" t="n"/>
      <c r="Y691" s="127" t="n"/>
      <c r="Z691" s="131" t="n"/>
      <c r="AA691" s="131" t="n"/>
      <c r="AB691" s="131" t="n"/>
      <c r="AC691" s="76" t="n"/>
      <c r="AD691" s="131" t="n"/>
      <c r="AE691" s="131" t="n"/>
      <c r="AF691" s="131" t="n"/>
      <c r="AG691" s="131" t="n"/>
      <c r="AH691" s="143" t="n"/>
      <c r="AI691" s="131" t="n"/>
      <c r="AJ691" s="144" t="n"/>
      <c r="AK691" s="173" t="n"/>
      <c r="AL691" s="162" t="n"/>
      <c r="AM691" s="75" t="n"/>
      <c r="AN691" s="101" t="n"/>
      <c r="AO691" s="75" t="n"/>
      <c r="AP691" s="101" t="n"/>
      <c r="AQ691" s="101" t="n"/>
      <c r="AR691" s="213" t="n"/>
      <c r="AS691" s="119" t="n"/>
      <c r="AT691" s="124" t="n"/>
      <c r="AU691" s="94" t="n"/>
      <c r="AV691" s="131" t="n"/>
      <c r="AW691" s="102">
        <f>IF(OR(AND(TODAY()-AL705&lt;10,AV705="PQRS"),AND(TODAY()-AO705&lt;90,AV705="Persuasivo")),1,IF(AND(10&lt;=TODAY()-AL705,TODAY()-AL705&lt;15,AV705="PQRS"),2,IF(OR(AND(15&lt;=TODAY()-AL705,AV705="PQRS"),AND(90&lt;=TODAY()-AO705,AV705="Persuasivo")),3,"")))</f>
        <v/>
      </c>
      <c r="AX691" s="103" t="n"/>
      <c r="AY691" s="239">
        <f>IF(AU705=BA705,AY705,AY705&amp;" → "&amp;TEXT(AZ705,"dd/mm/aaaa")&amp;".- "&amp;AU705)</f>
        <v/>
      </c>
      <c r="AZ691" s="237">
        <f>IF(AU705=BA705,AZ705,NOW())</f>
        <v/>
      </c>
      <c r="BA691" s="242">
        <f>IF(AU705=BA705,BA705,AU705)</f>
        <v/>
      </c>
      <c r="BB691" s="245">
        <f>IF(AT705=BD705,BB705,BB705&amp;" → "&amp;TEXT(BC705,"dd/mm/aaaa")&amp;".- "&amp;AT705)</f>
        <v/>
      </c>
      <c r="BC691" s="247">
        <f>IF(AX705=BD705,BC705,NOW())</f>
        <v/>
      </c>
      <c r="BD691" s="246">
        <f>IF(AT705=BD705,BD705,AT705)</f>
        <v/>
      </c>
    </row>
    <row r="692">
      <c r="A692" s="76" t="n"/>
      <c r="B692" s="188" t="n"/>
      <c r="C692" s="143" t="n"/>
      <c r="D692" s="131" t="n"/>
      <c r="E692" s="131" t="n"/>
      <c r="F692" s="131" t="n"/>
      <c r="G692" s="131" t="n"/>
      <c r="H692" s="131" t="n"/>
      <c r="I692" s="131" t="n"/>
      <c r="J692" s="131" t="n"/>
      <c r="K692" s="131" t="n"/>
      <c r="L692" s="131" t="n"/>
      <c r="M692" s="131" t="n"/>
      <c r="N692" s="76" t="n"/>
      <c r="O692" s="131" t="n"/>
      <c r="P692" s="131" t="n"/>
      <c r="Q692" s="131" t="n"/>
      <c r="R692" s="131" t="n"/>
      <c r="S692" s="126" t="n"/>
      <c r="T692" s="131" t="n"/>
      <c r="U692" s="127" t="n"/>
      <c r="V692" s="127" t="n"/>
      <c r="W692" s="131" t="n"/>
      <c r="X692" s="127" t="n"/>
      <c r="Y692" s="127" t="n"/>
      <c r="Z692" s="131" t="n"/>
      <c r="AA692" s="131" t="n"/>
      <c r="AB692" s="131" t="n"/>
      <c r="AC692" s="76" t="n"/>
      <c r="AD692" s="131" t="n"/>
      <c r="AE692" s="131" t="n"/>
      <c r="AF692" s="131" t="n"/>
      <c r="AG692" s="131" t="n"/>
      <c r="AH692" s="143" t="n"/>
      <c r="AI692" s="131" t="n"/>
      <c r="AJ692" s="144" t="n"/>
      <c r="AK692" s="173" t="n"/>
      <c r="AL692" s="162" t="n"/>
      <c r="AM692" s="75" t="n"/>
      <c r="AN692" s="101" t="n"/>
      <c r="AO692" s="75" t="n"/>
      <c r="AP692" s="101" t="n"/>
      <c r="AQ692" s="101" t="n"/>
      <c r="AR692" s="213" t="n"/>
      <c r="AS692" s="119" t="n"/>
      <c r="AT692" s="124" t="n"/>
      <c r="AU692" s="94" t="n"/>
      <c r="AV692" s="131" t="n"/>
      <c r="AW692" s="102">
        <f>IF(OR(AND(TODAY()-AL706&lt;10,AV706="PQRS"),AND(TODAY()-AO706&lt;90,AV706="Persuasivo")),1,IF(AND(10&lt;=TODAY()-AL706,TODAY()-AL706&lt;15,AV706="PQRS"),2,IF(OR(AND(15&lt;=TODAY()-AL706,AV706="PQRS"),AND(90&lt;=TODAY()-AO706,AV706="Persuasivo")),3,"")))</f>
        <v/>
      </c>
      <c r="AX692" s="103" t="n"/>
      <c r="AY692" s="239">
        <f>IF(AU706=BA706,AY706,AY706&amp;" → "&amp;TEXT(AZ706,"dd/mm/aaaa")&amp;".- "&amp;AU706)</f>
        <v/>
      </c>
      <c r="AZ692" s="237">
        <f>IF(AU706=BA706,AZ706,NOW())</f>
        <v/>
      </c>
      <c r="BA692" s="242">
        <f>IF(AU706=BA706,BA706,AU706)</f>
        <v/>
      </c>
      <c r="BB692" s="245">
        <f>IF(AT706=BD706,BB706,BB706&amp;" → "&amp;TEXT(BC706,"dd/mm/aaaa")&amp;".- "&amp;AT706)</f>
        <v/>
      </c>
      <c r="BC692" s="247">
        <f>IF(AX706=BD706,BC706,NOW())</f>
        <v/>
      </c>
      <c r="BD692" s="246">
        <f>IF(AT706=BD706,BD706,AT706)</f>
        <v/>
      </c>
    </row>
    <row r="693">
      <c r="A693" s="76" t="n"/>
      <c r="B693" s="188" t="n"/>
      <c r="C693" s="143" t="n"/>
      <c r="D693" s="131" t="n"/>
      <c r="E693" s="131" t="n"/>
      <c r="F693" s="131" t="n"/>
      <c r="G693" s="131" t="n"/>
      <c r="H693" s="131" t="n"/>
      <c r="I693" s="131" t="n"/>
      <c r="J693" s="131" t="n"/>
      <c r="K693" s="131" t="n"/>
      <c r="L693" s="131" t="n"/>
      <c r="M693" s="131" t="n"/>
      <c r="N693" s="76" t="n"/>
      <c r="O693" s="131" t="n"/>
      <c r="P693" s="131" t="n"/>
      <c r="Q693" s="131" t="n"/>
      <c r="R693" s="131" t="n"/>
      <c r="S693" s="126" t="n"/>
      <c r="T693" s="131" t="n"/>
      <c r="U693" s="127" t="n"/>
      <c r="V693" s="127" t="n"/>
      <c r="W693" s="131" t="n"/>
      <c r="X693" s="127" t="n"/>
      <c r="Y693" s="127" t="n"/>
      <c r="Z693" s="131" t="n"/>
      <c r="AA693" s="131" t="n"/>
      <c r="AB693" s="131" t="n"/>
      <c r="AC693" s="76" t="n"/>
      <c r="AD693" s="131" t="n"/>
      <c r="AE693" s="131" t="n"/>
      <c r="AF693" s="131" t="n"/>
      <c r="AG693" s="131" t="n"/>
      <c r="AH693" s="143" t="n"/>
      <c r="AI693" s="131" t="n"/>
      <c r="AJ693" s="144" t="n"/>
      <c r="AK693" s="173" t="n"/>
      <c r="AL693" s="162" t="n"/>
      <c r="AM693" s="135" t="n"/>
      <c r="AN693" s="101" t="n"/>
      <c r="AO693" s="135" t="n"/>
      <c r="AP693" s="82" t="n"/>
      <c r="AQ693" s="94" t="n"/>
      <c r="AR693" s="213" t="n"/>
      <c r="AS693" s="119" t="n"/>
      <c r="AT693" s="124" t="n"/>
      <c r="AU693" s="94" t="n"/>
      <c r="AV693" s="131" t="n"/>
      <c r="AW693" s="102">
        <f>IF(OR(AND(TODAY()-AL707&lt;10,AV707="PQRS"),AND(TODAY()-AO707&lt;90,AV707="Persuasivo")),1,IF(AND(10&lt;=TODAY()-AL707,TODAY()-AL707&lt;15,AV707="PQRS"),2,IF(OR(AND(15&lt;=TODAY()-AL707,AV707="PQRS"),AND(90&lt;=TODAY()-AO707,AV707="Persuasivo")),3,"")))</f>
        <v/>
      </c>
      <c r="AX693" s="103" t="n"/>
      <c r="AY693" s="239">
        <f>IF(AU707=BA707,AY707,AY707&amp;" → "&amp;TEXT(AZ707,"dd/mm/aaaa")&amp;".- "&amp;AU707)</f>
        <v/>
      </c>
      <c r="AZ693" s="237">
        <f>IF(AU707=BA707,AZ707,NOW())</f>
        <v/>
      </c>
      <c r="BA693" s="242">
        <f>IF(AU707=BA707,BA707,AU707)</f>
        <v/>
      </c>
      <c r="BB693" s="245">
        <f>IF(AT707=BD707,BB707,BB707&amp;" → "&amp;TEXT(BC707,"dd/mm/aaaa")&amp;".- "&amp;AT707)</f>
        <v/>
      </c>
      <c r="BC693" s="247">
        <f>IF(AX707=BD707,BC707,NOW())</f>
        <v/>
      </c>
      <c r="BD693" s="246">
        <f>IF(AT707=BD707,BD707,AT707)</f>
        <v/>
      </c>
    </row>
    <row r="694">
      <c r="A694" s="76" t="n"/>
      <c r="B694" s="188" t="n"/>
      <c r="C694" s="143" t="n"/>
      <c r="D694" s="131" t="n"/>
      <c r="E694" s="131" t="n"/>
      <c r="F694" s="131" t="n"/>
      <c r="G694" s="131" t="n"/>
      <c r="H694" s="131" t="n"/>
      <c r="I694" s="131" t="n"/>
      <c r="J694" s="131" t="n"/>
      <c r="K694" s="131" t="n"/>
      <c r="L694" s="131" t="n"/>
      <c r="M694" s="131" t="n"/>
      <c r="N694" s="76" t="n"/>
      <c r="O694" s="131" t="n"/>
      <c r="P694" s="131" t="n"/>
      <c r="Q694" s="131" t="n"/>
      <c r="R694" s="131" t="n"/>
      <c r="S694" s="126" t="n"/>
      <c r="T694" s="131" t="n"/>
      <c r="U694" s="127" t="n"/>
      <c r="V694" s="127" t="n"/>
      <c r="W694" s="131" t="n"/>
      <c r="X694" s="127" t="n"/>
      <c r="Y694" s="127" t="n"/>
      <c r="Z694" s="131" t="n"/>
      <c r="AA694" s="131" t="n"/>
      <c r="AB694" s="131" t="n"/>
      <c r="AC694" s="76" t="n"/>
      <c r="AD694" s="131" t="n"/>
      <c r="AE694" s="131" t="n"/>
      <c r="AF694" s="131" t="n"/>
      <c r="AG694" s="131" t="n"/>
      <c r="AH694" s="143" t="n"/>
      <c r="AI694" s="131" t="n"/>
      <c r="AJ694" s="144" t="n"/>
      <c r="AK694" s="173" t="n"/>
      <c r="AL694" s="162" t="n"/>
      <c r="AM694" s="131" t="n"/>
      <c r="AN694" s="101" t="n"/>
      <c r="AO694" s="135" t="n"/>
      <c r="AP694" s="101" t="n"/>
      <c r="AQ694" s="101" t="n"/>
      <c r="AR694" s="213" t="n"/>
      <c r="AS694" s="119" t="n"/>
      <c r="AT694" s="124" t="n"/>
      <c r="AU694" s="94" t="n"/>
      <c r="AV694" s="131" t="n"/>
      <c r="AW694" s="102">
        <f>IF(OR(AND(TODAY()-AL708&lt;10,AV708="PQRS"),AND(TODAY()-AO708&lt;90,AV708="Persuasivo")),1,IF(AND(10&lt;=TODAY()-AL708,TODAY()-AL708&lt;15,AV708="PQRS"),2,IF(OR(AND(15&lt;=TODAY()-AL708,AV708="PQRS"),AND(90&lt;=TODAY()-AO708,AV708="Persuasivo")),3,"")))</f>
        <v/>
      </c>
      <c r="AX694" s="103" t="n"/>
      <c r="AY694" s="239">
        <f>IF(AU708=BA708,AY708,AY708&amp;" → "&amp;TEXT(AZ708,"dd/mm/aaaa")&amp;".- "&amp;AU708)</f>
        <v/>
      </c>
      <c r="AZ694" s="237">
        <f>IF(AU708=BA708,AZ708,NOW())</f>
        <v/>
      </c>
      <c r="BA694" s="242">
        <f>IF(AU708=BA708,BA708,AU708)</f>
        <v/>
      </c>
      <c r="BB694" s="245">
        <f>IF(AT708=BD708,BB708,BB708&amp;" → "&amp;TEXT(BC708,"dd/mm/aaaa")&amp;".- "&amp;AT708)</f>
        <v/>
      </c>
      <c r="BC694" s="247">
        <f>IF(AX708=BD708,BC708,NOW())</f>
        <v/>
      </c>
      <c r="BD694" s="246">
        <f>IF(AT708=BD708,BD708,AT708)</f>
        <v/>
      </c>
    </row>
    <row r="695">
      <c r="A695" s="76" t="n"/>
      <c r="B695" s="188" t="n"/>
      <c r="C695" s="124" t="n"/>
      <c r="D695" s="82" t="n"/>
      <c r="E695" s="82" t="n"/>
      <c r="F695" s="82" t="n"/>
      <c r="G695" s="82" t="n"/>
      <c r="H695" s="82" t="n"/>
      <c r="I695" s="82" t="n"/>
      <c r="J695" s="82" t="n"/>
      <c r="K695" s="82" t="n"/>
      <c r="L695" s="82" t="n"/>
      <c r="M695" s="82" t="n"/>
      <c r="N695" s="76" t="n"/>
      <c r="O695" s="82" t="n"/>
      <c r="P695" s="82" t="n"/>
      <c r="Q695" s="82" t="n"/>
      <c r="R695" s="82" t="n"/>
      <c r="S695" s="82" t="n"/>
      <c r="T695" s="82" t="n"/>
      <c r="U695" s="82" t="n"/>
      <c r="V695" s="82" t="n"/>
      <c r="W695" s="82" t="n"/>
      <c r="X695" s="82" t="n"/>
      <c r="Y695" s="82" t="n"/>
      <c r="Z695" s="82" t="n"/>
      <c r="AA695" s="127" t="n"/>
      <c r="AB695" s="127" t="n"/>
      <c r="AC695" s="76" t="n"/>
      <c r="AD695" s="82" t="n"/>
      <c r="AE695" s="82" t="n"/>
      <c r="AF695" s="82" t="n"/>
      <c r="AG695" s="82" t="n"/>
      <c r="AH695" s="82" t="n"/>
      <c r="AI695" s="82" t="n"/>
      <c r="AJ695" s="96" t="n"/>
      <c r="AK695" s="173" t="n"/>
      <c r="AL695" s="162" t="n"/>
      <c r="AM695" s="75" t="n"/>
      <c r="AN695" s="101" t="n"/>
      <c r="AO695" s="75" t="n"/>
      <c r="AP695" s="101" t="n"/>
      <c r="AQ695" s="101" t="n"/>
      <c r="AR695" s="213" t="n"/>
      <c r="AS695" s="119" t="n"/>
      <c r="AT695" s="124" t="n"/>
      <c r="AU695" s="94" t="n"/>
      <c r="AV695" s="131" t="n"/>
      <c r="AW695" s="102">
        <f>IF(OR(AND(TODAY()-AL709&lt;10,AV709="PQRS"),AND(TODAY()-AO709&lt;90,AV709="Persuasivo")),1,IF(AND(10&lt;=TODAY()-AL709,TODAY()-AL709&lt;15,AV709="PQRS"),2,IF(OR(AND(15&lt;=TODAY()-AL709,AV709="PQRS"),AND(90&lt;=TODAY()-AO709,AV709="Persuasivo")),3,"")))</f>
        <v/>
      </c>
      <c r="AX695" s="103" t="n"/>
      <c r="AY695" s="239">
        <f>IF(AU709=BA709,AY709,AY709&amp;" → "&amp;TEXT(AZ709,"dd/mm/aaaa")&amp;".- "&amp;AU709)</f>
        <v/>
      </c>
      <c r="AZ695" s="237">
        <f>IF(AU709=BA709,AZ709,NOW())</f>
        <v/>
      </c>
      <c r="BA695" s="242">
        <f>IF(AU709=BA709,BA709,AU709)</f>
        <v/>
      </c>
      <c r="BB695" s="245">
        <f>IF(AT709=BD709,BB709,BB709&amp;" → "&amp;TEXT(BC709,"dd/mm/aaaa")&amp;".- "&amp;AT709)</f>
        <v/>
      </c>
      <c r="BC695" s="247">
        <f>IF(AX709=BD709,BC709,NOW())</f>
        <v/>
      </c>
      <c r="BD695" s="246">
        <f>IF(AT709=BD709,BD709,AT709)</f>
        <v/>
      </c>
    </row>
    <row r="696">
      <c r="A696" s="76" t="n"/>
      <c r="B696" s="188" t="n"/>
      <c r="C696" s="143" t="n"/>
      <c r="D696" s="131" t="n"/>
      <c r="E696" s="131" t="n"/>
      <c r="F696" s="131" t="n"/>
      <c r="G696" s="131" t="n"/>
      <c r="H696" s="131" t="n"/>
      <c r="I696" s="131" t="n"/>
      <c r="J696" s="131" t="n"/>
      <c r="K696" s="131" t="n"/>
      <c r="L696" s="131" t="n"/>
      <c r="M696" s="131" t="n"/>
      <c r="N696" s="76" t="n"/>
      <c r="O696" s="131" t="n"/>
      <c r="P696" s="131" t="n"/>
      <c r="Q696" s="131" t="n"/>
      <c r="R696" s="131" t="n"/>
      <c r="S696" s="126" t="n"/>
      <c r="T696" s="131" t="n"/>
      <c r="U696" s="127" t="n"/>
      <c r="V696" s="127" t="n"/>
      <c r="W696" s="131" t="n"/>
      <c r="X696" s="127" t="n"/>
      <c r="Y696" s="127" t="n"/>
      <c r="Z696" s="131" t="n"/>
      <c r="AA696" s="131" t="n"/>
      <c r="AB696" s="131" t="n"/>
      <c r="AC696" s="76" t="n"/>
      <c r="AD696" s="131" t="n"/>
      <c r="AE696" s="131" t="n"/>
      <c r="AF696" s="131" t="n"/>
      <c r="AG696" s="131" t="n"/>
      <c r="AH696" s="143" t="n"/>
      <c r="AI696" s="131" t="n"/>
      <c r="AJ696" s="144" t="n"/>
      <c r="AK696" s="173" t="n"/>
      <c r="AL696" s="162" t="n"/>
      <c r="AM696" s="75" t="n"/>
      <c r="AN696" s="101" t="n"/>
      <c r="AO696" s="75" t="n"/>
      <c r="AP696" s="101" t="n"/>
      <c r="AQ696" s="101" t="n"/>
      <c r="AR696" s="213" t="n"/>
      <c r="AS696" s="119" t="n"/>
      <c r="AT696" s="124" t="n"/>
      <c r="AU696" s="94" t="n"/>
      <c r="AV696" s="131" t="n"/>
      <c r="AW696" s="102">
        <f>IF(OR(AND(TODAY()-AL710&lt;10,AV710="PQRS"),AND(TODAY()-AO710&lt;90,AV710="Persuasivo")),1,IF(AND(10&lt;=TODAY()-AL710,TODAY()-AL710&lt;15,AV710="PQRS"),2,IF(OR(AND(15&lt;=TODAY()-AL710,AV710="PQRS"),AND(90&lt;=TODAY()-AO710,AV710="Persuasivo")),3,"")))</f>
        <v/>
      </c>
      <c r="AX696" s="103" t="n"/>
      <c r="AY696" s="239">
        <f>IF(AU710=BA710,AY710,AY710&amp;" → "&amp;TEXT(AZ710,"dd/mm/aaaa")&amp;".- "&amp;AU710)</f>
        <v/>
      </c>
      <c r="AZ696" s="237">
        <f>IF(AU710=BA710,AZ710,NOW())</f>
        <v/>
      </c>
      <c r="BA696" s="242">
        <f>IF(AU710=BA710,BA710,AU710)</f>
        <v/>
      </c>
      <c r="BB696" s="245">
        <f>IF(AT710=BD710,BB710,BB710&amp;" → "&amp;TEXT(BC710,"dd/mm/aaaa")&amp;".- "&amp;AT710)</f>
        <v/>
      </c>
      <c r="BC696" s="247">
        <f>IF(AX710=BD710,BC710,NOW())</f>
        <v/>
      </c>
      <c r="BD696" s="246">
        <f>IF(AT710=BD710,BD710,AT710)</f>
        <v/>
      </c>
    </row>
    <row r="697">
      <c r="A697" s="76" t="n"/>
      <c r="B697" s="188" t="n"/>
      <c r="C697" s="143" t="n"/>
      <c r="D697" s="131" t="n"/>
      <c r="E697" s="131" t="n"/>
      <c r="F697" s="131" t="n"/>
      <c r="G697" s="131" t="n"/>
      <c r="H697" s="131" t="n"/>
      <c r="I697" s="131" t="n"/>
      <c r="J697" s="131" t="n"/>
      <c r="K697" s="131" t="n"/>
      <c r="L697" s="131" t="n"/>
      <c r="M697" s="131" t="n"/>
      <c r="N697" s="76" t="n"/>
      <c r="O697" s="131" t="n"/>
      <c r="P697" s="131" t="n"/>
      <c r="Q697" s="131" t="n"/>
      <c r="R697" s="131" t="n"/>
      <c r="S697" s="126" t="n"/>
      <c r="T697" s="131" t="n"/>
      <c r="U697" s="127" t="n"/>
      <c r="V697" s="127" t="n"/>
      <c r="W697" s="131" t="n"/>
      <c r="X697" s="127" t="n"/>
      <c r="Y697" s="127" t="n"/>
      <c r="Z697" s="131" t="n"/>
      <c r="AA697" s="131" t="n"/>
      <c r="AB697" s="131" t="n"/>
      <c r="AC697" s="76" t="n"/>
      <c r="AD697" s="131" t="n"/>
      <c r="AE697" s="131" t="n"/>
      <c r="AF697" s="131" t="n"/>
      <c r="AG697" s="131" t="n"/>
      <c r="AH697" s="143" t="n"/>
      <c r="AI697" s="131" t="n"/>
      <c r="AJ697" s="144" t="n"/>
      <c r="AK697" s="173" t="n"/>
      <c r="AL697" s="162" t="n"/>
      <c r="AM697" s="75" t="n"/>
      <c r="AN697" s="101" t="n"/>
      <c r="AO697" s="75" t="n"/>
      <c r="AP697" s="101" t="n"/>
      <c r="AQ697" s="101" t="n"/>
      <c r="AR697" s="213" t="n"/>
      <c r="AS697" s="119" t="n"/>
      <c r="AT697" s="124" t="n"/>
      <c r="AU697" s="94" t="n"/>
      <c r="AV697" s="131" t="n"/>
      <c r="AW697" s="102">
        <f>IF(OR(AND(TODAY()-AL711&lt;10,AV711="PQRS"),AND(TODAY()-AO711&lt;90,AV711="Persuasivo")),1,IF(AND(10&lt;=TODAY()-AL711,TODAY()-AL711&lt;15,AV711="PQRS"),2,IF(OR(AND(15&lt;=TODAY()-AL711,AV711="PQRS"),AND(90&lt;=TODAY()-AO711,AV711="Persuasivo")),3,"")))</f>
        <v/>
      </c>
      <c r="AX697" s="103" t="n"/>
      <c r="AY697" s="239">
        <f>IF(AU711=BA711,AY711,AY711&amp;" → "&amp;TEXT(AZ711,"dd/mm/aaaa")&amp;".- "&amp;AU711)</f>
        <v/>
      </c>
      <c r="AZ697" s="237">
        <f>IF(AU711=BA711,AZ711,NOW())</f>
        <v/>
      </c>
      <c r="BA697" s="242">
        <f>IF(AU711=BA711,BA711,AU711)</f>
        <v/>
      </c>
      <c r="BB697" s="245">
        <f>IF(AT711=BD711,BB711,BB711&amp;" → "&amp;TEXT(BC711,"dd/mm/aaaa")&amp;".- "&amp;AT711)</f>
        <v/>
      </c>
      <c r="BC697" s="247">
        <f>IF(AX711=BD711,BC711,NOW())</f>
        <v/>
      </c>
      <c r="BD697" s="246">
        <f>IF(AT711=BD711,BD711,AT711)</f>
        <v/>
      </c>
    </row>
    <row r="698">
      <c r="A698" s="76" t="n"/>
      <c r="B698" s="188" t="n"/>
      <c r="C698" s="143" t="n"/>
      <c r="D698" s="131" t="n"/>
      <c r="E698" s="131" t="n"/>
      <c r="F698" s="131" t="n"/>
      <c r="G698" s="131" t="n"/>
      <c r="H698" s="131" t="n"/>
      <c r="I698" s="131" t="n"/>
      <c r="J698" s="131" t="n"/>
      <c r="K698" s="131" t="n"/>
      <c r="L698" s="131" t="n"/>
      <c r="M698" s="131" t="n"/>
      <c r="N698" s="76" t="n"/>
      <c r="O698" s="131" t="n"/>
      <c r="P698" s="131" t="n"/>
      <c r="Q698" s="131" t="n"/>
      <c r="R698" s="131" t="n"/>
      <c r="S698" s="126" t="n"/>
      <c r="T698" s="131" t="n"/>
      <c r="U698" s="127" t="n"/>
      <c r="V698" s="127" t="n"/>
      <c r="W698" s="131" t="n"/>
      <c r="X698" s="127" t="n"/>
      <c r="Y698" s="127" t="n"/>
      <c r="Z698" s="131" t="n"/>
      <c r="AA698" s="131" t="n"/>
      <c r="AB698" s="131" t="n"/>
      <c r="AC698" s="76" t="n"/>
      <c r="AD698" s="131" t="n"/>
      <c r="AE698" s="131" t="n"/>
      <c r="AF698" s="131" t="n"/>
      <c r="AG698" s="131" t="n"/>
      <c r="AH698" s="143" t="n"/>
      <c r="AI698" s="131" t="n"/>
      <c r="AJ698" s="144" t="n"/>
      <c r="AK698" s="173" t="n"/>
      <c r="AL698" s="162" t="n"/>
      <c r="AM698" s="75" t="n"/>
      <c r="AN698" s="101" t="n"/>
      <c r="AO698" s="75" t="n"/>
      <c r="AP698" s="101" t="n"/>
      <c r="AQ698" s="101" t="n"/>
      <c r="AR698" s="213" t="n"/>
      <c r="AS698" s="119" t="n"/>
      <c r="AT698" s="124" t="n"/>
      <c r="AU698" s="94" t="n"/>
      <c r="AV698" s="131" t="n"/>
      <c r="AW698" s="102">
        <f>IF(OR(AND(TODAY()-AL712&lt;10,AV712="PQRS"),AND(TODAY()-AO712&lt;90,AV712="Persuasivo")),1,IF(AND(10&lt;=TODAY()-AL712,TODAY()-AL712&lt;15,AV712="PQRS"),2,IF(OR(AND(15&lt;=TODAY()-AL712,AV712="PQRS"),AND(90&lt;=TODAY()-AO712,AV712="Persuasivo")),3,"")))</f>
        <v/>
      </c>
      <c r="AX698" s="103" t="n"/>
      <c r="AY698" s="239">
        <f>IF(AU712=BA712,AY712,AY712&amp;" → "&amp;TEXT(AZ712,"dd/mm/aaaa")&amp;".- "&amp;AU712)</f>
        <v/>
      </c>
      <c r="AZ698" s="237">
        <f>IF(AU712=BA712,AZ712,NOW())</f>
        <v/>
      </c>
      <c r="BA698" s="242">
        <f>IF(AU712=BA712,BA712,AU712)</f>
        <v/>
      </c>
      <c r="BB698" s="245">
        <f>IF(AT712=BD712,BB712,BB712&amp;" → "&amp;TEXT(BC712,"dd/mm/aaaa")&amp;".- "&amp;AT712)</f>
        <v/>
      </c>
      <c r="BC698" s="247">
        <f>IF(AX712=BD712,BC712,NOW())</f>
        <v/>
      </c>
      <c r="BD698" s="246">
        <f>IF(AT712=BD712,BD712,AT712)</f>
        <v/>
      </c>
    </row>
    <row r="699">
      <c r="A699" s="76" t="n"/>
      <c r="B699" s="188" t="n"/>
      <c r="C699" s="143" t="n"/>
      <c r="D699" s="131" t="n"/>
      <c r="E699" s="131" t="n"/>
      <c r="F699" s="131" t="n"/>
      <c r="G699" s="131" t="n"/>
      <c r="H699" s="131" t="n"/>
      <c r="I699" s="131" t="n"/>
      <c r="J699" s="131" t="n"/>
      <c r="K699" s="131" t="n"/>
      <c r="L699" s="131" t="n"/>
      <c r="M699" s="131" t="n"/>
      <c r="N699" s="76" t="n"/>
      <c r="O699" s="131" t="n"/>
      <c r="P699" s="131" t="n"/>
      <c r="Q699" s="131" t="n"/>
      <c r="R699" s="131" t="n"/>
      <c r="S699" s="126" t="n"/>
      <c r="T699" s="131" t="n"/>
      <c r="U699" s="127" t="n"/>
      <c r="V699" s="127" t="n"/>
      <c r="W699" s="131" t="n"/>
      <c r="X699" s="127" t="n"/>
      <c r="Y699" s="127" t="n"/>
      <c r="Z699" s="131" t="n"/>
      <c r="AA699" s="131" t="n"/>
      <c r="AB699" s="131" t="n"/>
      <c r="AC699" s="76" t="n"/>
      <c r="AD699" s="131" t="n"/>
      <c r="AE699" s="131" t="n"/>
      <c r="AF699" s="131" t="n"/>
      <c r="AG699" s="131" t="n"/>
      <c r="AH699" s="143" t="n"/>
      <c r="AI699" s="131" t="n"/>
      <c r="AJ699" s="144" t="n"/>
      <c r="AK699" s="173" t="n"/>
      <c r="AL699" s="162" t="n"/>
      <c r="AM699" s="135" t="n"/>
      <c r="AN699" s="101" t="n"/>
      <c r="AO699" s="135" t="n"/>
      <c r="AP699" s="101" t="n"/>
      <c r="AQ699" s="101" t="n"/>
      <c r="AR699" s="213" t="n"/>
      <c r="AS699" s="119" t="n"/>
      <c r="AT699" s="124" t="n"/>
      <c r="AU699" s="94" t="n"/>
      <c r="AV699" s="131" t="n"/>
      <c r="AW699" s="102">
        <f>IF(OR(AND(TODAY()-AL713&lt;10,AV713="PQRS"),AND(TODAY()-AO713&lt;90,AV713="Persuasivo")),1,IF(AND(10&lt;=TODAY()-AL713,TODAY()-AL713&lt;15,AV713="PQRS"),2,IF(OR(AND(15&lt;=TODAY()-AL713,AV713="PQRS"),AND(90&lt;=TODAY()-AO713,AV713="Persuasivo")),3,"")))</f>
        <v/>
      </c>
      <c r="AX699" s="103" t="n"/>
      <c r="AY699" s="239">
        <f>IF(AU713=BA713,AY713,AY713&amp;" → "&amp;TEXT(AZ713,"dd/mm/aaaa")&amp;".- "&amp;AU713)</f>
        <v/>
      </c>
      <c r="AZ699" s="237">
        <f>IF(AU713=BA713,AZ713,NOW())</f>
        <v/>
      </c>
      <c r="BA699" s="242">
        <f>IF(AU713=BA713,BA713,AU713)</f>
        <v/>
      </c>
      <c r="BB699" s="245">
        <f>IF(AT713=BD713,BB713,BB713&amp;" → "&amp;TEXT(BC713,"dd/mm/aaaa")&amp;".- "&amp;AT713)</f>
        <v/>
      </c>
      <c r="BC699" s="247">
        <f>IF(AX713=BD713,BC713,NOW())</f>
        <v/>
      </c>
      <c r="BD699" s="246">
        <f>IF(AT713=BD713,BD713,AT713)</f>
        <v/>
      </c>
    </row>
    <row r="700">
      <c r="A700" s="76" t="n"/>
      <c r="B700" s="188" t="n"/>
      <c r="C700" s="143" t="n"/>
      <c r="D700" s="131" t="n"/>
      <c r="E700" s="131" t="n"/>
      <c r="F700" s="131" t="n"/>
      <c r="G700" s="131" t="n"/>
      <c r="H700" s="131" t="n"/>
      <c r="I700" s="131" t="n"/>
      <c r="J700" s="131" t="n"/>
      <c r="K700" s="131" t="n"/>
      <c r="L700" s="131" t="n"/>
      <c r="M700" s="131" t="n"/>
      <c r="N700" s="76" t="n"/>
      <c r="O700" s="131" t="n"/>
      <c r="P700" s="131" t="n"/>
      <c r="Q700" s="131" t="n"/>
      <c r="R700" s="131" t="n"/>
      <c r="S700" s="126" t="n"/>
      <c r="T700" s="131" t="n"/>
      <c r="U700" s="127" t="n"/>
      <c r="V700" s="127" t="n"/>
      <c r="W700" s="131" t="n"/>
      <c r="X700" s="127" t="n"/>
      <c r="Y700" s="127" t="n"/>
      <c r="Z700" s="131" t="n"/>
      <c r="AA700" s="131" t="n"/>
      <c r="AB700" s="131" t="n"/>
      <c r="AC700" s="76" t="n"/>
      <c r="AD700" s="131" t="n"/>
      <c r="AE700" s="131" t="n"/>
      <c r="AF700" s="131" t="n"/>
      <c r="AG700" s="131" t="n"/>
      <c r="AH700" s="143" t="n"/>
      <c r="AI700" s="131" t="n"/>
      <c r="AJ700" s="144" t="n"/>
      <c r="AK700" s="173" t="n"/>
      <c r="AL700" s="162" t="n"/>
      <c r="AM700" s="135" t="n"/>
      <c r="AN700" s="101" t="n"/>
      <c r="AO700" s="135" t="n"/>
      <c r="AP700" s="101" t="n"/>
      <c r="AQ700" s="101" t="n"/>
      <c r="AR700" s="213" t="n"/>
      <c r="AS700" s="119" t="n"/>
      <c r="AT700" s="124" t="n"/>
      <c r="AU700" s="94" t="n"/>
      <c r="AV700" s="131" t="n"/>
      <c r="AW700" s="102">
        <f>IF(OR(AND(TODAY()-AL714&lt;10,AV714="PQRS"),AND(TODAY()-AO714&lt;90,AV714="Persuasivo")),1,IF(AND(10&lt;=TODAY()-AL714,TODAY()-AL714&lt;15,AV714="PQRS"),2,IF(OR(AND(15&lt;=TODAY()-AL714,AV714="PQRS"),AND(90&lt;=TODAY()-AO714,AV714="Persuasivo")),3,"")))</f>
        <v/>
      </c>
      <c r="AX700" s="103" t="n"/>
      <c r="AY700" s="239">
        <f>IF(AU714=BA714,AY714,AY714&amp;" → "&amp;TEXT(AZ714,"dd/mm/aaaa")&amp;".- "&amp;AU714)</f>
        <v/>
      </c>
      <c r="AZ700" s="237">
        <f>IF(AU714=BA714,AZ714,NOW())</f>
        <v/>
      </c>
      <c r="BA700" s="242">
        <f>IF(AU714=BA714,BA714,AU714)</f>
        <v/>
      </c>
      <c r="BB700" s="245">
        <f>IF(AT714=BD714,BB714,BB714&amp;" → "&amp;TEXT(BC714,"dd/mm/aaaa")&amp;".- "&amp;AT714)</f>
        <v/>
      </c>
      <c r="BC700" s="247">
        <f>IF(AX714=BD714,BC714,NOW())</f>
        <v/>
      </c>
      <c r="BD700" s="246">
        <f>IF(AT714=BD714,BD714,AT714)</f>
        <v/>
      </c>
    </row>
    <row r="701">
      <c r="A701" s="76" t="n"/>
      <c r="B701" s="188" t="n"/>
      <c r="C701" s="143" t="n"/>
      <c r="D701" s="131" t="n"/>
      <c r="E701" s="131" t="n"/>
      <c r="F701" s="131" t="n"/>
      <c r="G701" s="131" t="n"/>
      <c r="H701" s="131" t="n"/>
      <c r="I701" s="131" t="n"/>
      <c r="J701" s="131" t="n"/>
      <c r="K701" s="131" t="n"/>
      <c r="L701" s="131" t="n"/>
      <c r="M701" s="131" t="n"/>
      <c r="N701" s="76" t="n"/>
      <c r="O701" s="131" t="n"/>
      <c r="P701" s="131" t="n"/>
      <c r="Q701" s="131" t="n"/>
      <c r="R701" s="131" t="n"/>
      <c r="S701" s="126" t="n"/>
      <c r="T701" s="131" t="n"/>
      <c r="U701" s="127" t="n"/>
      <c r="V701" s="127" t="n"/>
      <c r="W701" s="131" t="n"/>
      <c r="X701" s="127" t="n"/>
      <c r="Y701" s="127" t="n"/>
      <c r="Z701" s="131" t="n"/>
      <c r="AA701" s="131" t="n"/>
      <c r="AB701" s="131" t="n"/>
      <c r="AC701" s="76" t="n"/>
      <c r="AD701" s="131" t="n"/>
      <c r="AE701" s="131" t="n"/>
      <c r="AF701" s="131" t="n"/>
      <c r="AG701" s="131" t="n"/>
      <c r="AH701" s="143" t="n"/>
      <c r="AI701" s="131" t="n"/>
      <c r="AJ701" s="144" t="n"/>
      <c r="AK701" s="173" t="n"/>
      <c r="AL701" s="163" t="n"/>
      <c r="AM701" s="135" t="n"/>
      <c r="AN701" s="101" t="n"/>
      <c r="AO701" s="135" t="n"/>
      <c r="AP701" s="101" t="n"/>
      <c r="AQ701" s="101" t="n"/>
      <c r="AR701" s="213" t="n"/>
      <c r="AS701" s="119" t="n"/>
      <c r="AT701" s="124" t="n"/>
      <c r="AU701" s="94" t="n"/>
      <c r="AV701" s="131" t="n"/>
      <c r="AW701" s="102">
        <f>IF(OR(AND(TODAY()-AL715&lt;10,AV715="PQRS"),AND(TODAY()-AO715&lt;90,AV715="Persuasivo")),1,IF(AND(10&lt;=TODAY()-AL715,TODAY()-AL715&lt;15,AV715="PQRS"),2,IF(OR(AND(15&lt;=TODAY()-AL715,AV715="PQRS"),AND(90&lt;=TODAY()-AO715,AV715="Persuasivo")),3,"")))</f>
        <v/>
      </c>
      <c r="AX701" s="103" t="n"/>
      <c r="AY701" s="239">
        <f>IF(AU715=BA715,AY715,AY715&amp;" → "&amp;TEXT(AZ715,"dd/mm/aaaa")&amp;".- "&amp;AU715)</f>
        <v/>
      </c>
      <c r="AZ701" s="237">
        <f>IF(AU715=BA715,AZ715,NOW())</f>
        <v/>
      </c>
      <c r="BA701" s="242">
        <f>IF(AU715=BA715,BA715,AU715)</f>
        <v/>
      </c>
      <c r="BB701" s="245">
        <f>IF(AT715=BD715,BB715,BB715&amp;" → "&amp;TEXT(BC715,"dd/mm/aaaa")&amp;".- "&amp;AT715)</f>
        <v/>
      </c>
      <c r="BC701" s="247">
        <f>IF(AX715=BD715,BC715,NOW())</f>
        <v/>
      </c>
      <c r="BD701" s="246">
        <f>IF(AT715=BD715,BD715,AT715)</f>
        <v/>
      </c>
    </row>
    <row r="702">
      <c r="A702" s="76" t="n"/>
      <c r="B702" s="188" t="n"/>
      <c r="C702" s="143" t="n"/>
      <c r="D702" s="131" t="n"/>
      <c r="E702" s="131" t="n"/>
      <c r="F702" s="131" t="n"/>
      <c r="G702" s="131" t="n"/>
      <c r="H702" s="131" t="n"/>
      <c r="I702" s="131" t="n"/>
      <c r="J702" s="131" t="n"/>
      <c r="K702" s="131" t="n"/>
      <c r="L702" s="131" t="n"/>
      <c r="M702" s="131" t="n"/>
      <c r="N702" s="76" t="n"/>
      <c r="O702" s="131" t="n"/>
      <c r="P702" s="131" t="n"/>
      <c r="Q702" s="131" t="n"/>
      <c r="R702" s="131" t="n"/>
      <c r="S702" s="126" t="n"/>
      <c r="T702" s="131" t="n"/>
      <c r="U702" s="127" t="n"/>
      <c r="V702" s="127" t="n"/>
      <c r="W702" s="131" t="n"/>
      <c r="X702" s="127" t="n"/>
      <c r="Y702" s="127" t="n"/>
      <c r="Z702" s="131" t="n"/>
      <c r="AA702" s="131" t="n"/>
      <c r="AB702" s="131" t="n"/>
      <c r="AC702" s="76" t="n"/>
      <c r="AD702" s="131" t="n"/>
      <c r="AE702" s="131" t="n"/>
      <c r="AF702" s="131" t="n"/>
      <c r="AG702" s="131" t="n"/>
      <c r="AH702" s="143" t="n"/>
      <c r="AI702" s="131" t="n"/>
      <c r="AJ702" s="144" t="n"/>
      <c r="AK702" s="173" t="n"/>
      <c r="AL702" s="135" t="n"/>
      <c r="AM702" s="135" t="n"/>
      <c r="AN702" s="101" t="n"/>
      <c r="AO702" s="135" t="n"/>
      <c r="AP702" s="101" t="n"/>
      <c r="AQ702" s="101" t="n"/>
      <c r="AR702" s="213" t="n"/>
      <c r="AS702" s="119" t="n"/>
      <c r="AT702" s="124" t="n"/>
      <c r="AU702" s="94" t="n"/>
      <c r="AV702" s="131" t="n"/>
      <c r="AW702" s="102">
        <f>IF(OR(AND(TODAY()-AL716&lt;10,AV716="PQRS"),AND(TODAY()-AO716&lt;90,AV716="Persuasivo")),1,IF(AND(10&lt;=TODAY()-AL716,TODAY()-AL716&lt;15,AV716="PQRS"),2,IF(OR(AND(15&lt;=TODAY()-AL716,AV716="PQRS"),AND(90&lt;=TODAY()-AO716,AV716="Persuasivo")),3,"")))</f>
        <v/>
      </c>
      <c r="AX702" s="103" t="n"/>
      <c r="AY702" s="239">
        <f>IF(AU716=BA716,AY716,AY716&amp;" → "&amp;TEXT(AZ716,"dd/mm/aaaa")&amp;".- "&amp;AU716)</f>
        <v/>
      </c>
      <c r="AZ702" s="237">
        <f>IF(AU716=BA716,AZ716,NOW())</f>
        <v/>
      </c>
      <c r="BA702" s="242">
        <f>IF(AU716=BA716,BA716,AU716)</f>
        <v/>
      </c>
      <c r="BB702" s="245">
        <f>IF(AT716=BD716,BB716,BB716&amp;" → "&amp;TEXT(BC716,"dd/mm/aaaa")&amp;".- "&amp;AT716)</f>
        <v/>
      </c>
      <c r="BC702" s="247">
        <f>IF(AX716=BD716,BC716,NOW())</f>
        <v/>
      </c>
      <c r="BD702" s="246">
        <f>IF(AT716=BD716,BD716,AT716)</f>
        <v/>
      </c>
    </row>
    <row r="703">
      <c r="A703" s="76" t="n"/>
      <c r="B703" s="188" t="n"/>
      <c r="C703" s="143" t="n"/>
      <c r="D703" s="131" t="n"/>
      <c r="E703" s="131" t="n"/>
      <c r="F703" s="131" t="n"/>
      <c r="G703" s="131" t="n"/>
      <c r="H703" s="131" t="n"/>
      <c r="I703" s="131" t="n"/>
      <c r="J703" s="131" t="n"/>
      <c r="K703" s="131" t="n"/>
      <c r="L703" s="131" t="n"/>
      <c r="M703" s="131" t="n"/>
      <c r="N703" s="76" t="n"/>
      <c r="O703" s="131" t="n"/>
      <c r="P703" s="131" t="n"/>
      <c r="Q703" s="131" t="n"/>
      <c r="R703" s="131" t="n"/>
      <c r="S703" s="131" t="n"/>
      <c r="T703" s="131" t="n"/>
      <c r="U703" s="131" t="n"/>
      <c r="V703" s="131" t="n"/>
      <c r="W703" s="131" t="n"/>
      <c r="X703" s="131" t="n"/>
      <c r="Y703" s="131" t="n"/>
      <c r="Z703" s="131" t="n"/>
      <c r="AA703" s="131" t="n"/>
      <c r="AB703" s="131" t="n"/>
      <c r="AC703" s="76" t="n"/>
      <c r="AD703" s="131" t="n"/>
      <c r="AE703" s="131" t="n"/>
      <c r="AF703" s="131" t="n"/>
      <c r="AG703" s="131" t="n"/>
      <c r="AH703" s="143" t="n"/>
      <c r="AI703" s="131" t="n"/>
      <c r="AJ703" s="144" t="n"/>
      <c r="AK703" s="173" t="n"/>
      <c r="AL703" s="135" t="n"/>
      <c r="AM703" s="135" t="n"/>
      <c r="AN703" s="101" t="n"/>
      <c r="AO703" s="135" t="n"/>
      <c r="AP703" s="101" t="n"/>
      <c r="AQ703" s="101" t="n"/>
      <c r="AR703" s="213" t="n"/>
      <c r="AS703" s="119" t="n"/>
      <c r="AT703" s="124" t="n"/>
      <c r="AU703" s="94" t="n"/>
      <c r="AV703" s="131" t="n"/>
      <c r="AW703" s="102">
        <f>IF(OR(AND(TODAY()-AL717&lt;10,AV717="PQRS"),AND(TODAY()-AO717&lt;90,AV717="Persuasivo")),1,IF(AND(10&lt;=TODAY()-AL717,TODAY()-AL717&lt;15,AV717="PQRS"),2,IF(OR(AND(15&lt;=TODAY()-AL717,AV717="PQRS"),AND(90&lt;=TODAY()-AO717,AV717="Persuasivo")),3,"")))</f>
        <v/>
      </c>
      <c r="AX703" s="103" t="n"/>
      <c r="AY703" s="239">
        <f>IF(AU717=BA717,AY717,AY717&amp;" → "&amp;TEXT(AZ717,"dd/mm/aaaa")&amp;".- "&amp;AU717)</f>
        <v/>
      </c>
      <c r="AZ703" s="237">
        <f>IF(AU717=BA717,AZ717,NOW())</f>
        <v/>
      </c>
      <c r="BA703" s="242">
        <f>IF(AU717=BA717,BA717,AU717)</f>
        <v/>
      </c>
      <c r="BB703" s="245">
        <f>IF(AT717=BD717,BB717,BB717&amp;" → "&amp;TEXT(BC717,"dd/mm/aaaa")&amp;".- "&amp;AT717)</f>
        <v/>
      </c>
      <c r="BC703" s="247">
        <f>IF(AX717=BD717,BC717,NOW())</f>
        <v/>
      </c>
      <c r="BD703" s="246">
        <f>IF(AT717=BD717,BD717,AT717)</f>
        <v/>
      </c>
    </row>
    <row r="704">
      <c r="A704" s="76" t="n"/>
      <c r="B704" s="188" t="n"/>
      <c r="C704" s="143" t="n"/>
      <c r="D704" s="131" t="n"/>
      <c r="E704" s="131" t="n"/>
      <c r="F704" s="131" t="n"/>
      <c r="G704" s="131" t="n"/>
      <c r="H704" s="131" t="n"/>
      <c r="I704" s="131" t="n"/>
      <c r="J704" s="131" t="n"/>
      <c r="K704" s="131" t="n"/>
      <c r="L704" s="131" t="n"/>
      <c r="M704" s="131" t="n"/>
      <c r="N704" s="76" t="n"/>
      <c r="O704" s="131" t="n"/>
      <c r="P704" s="131" t="n"/>
      <c r="Q704" s="131" t="n"/>
      <c r="R704" s="131" t="n"/>
      <c r="S704" s="126" t="n"/>
      <c r="T704" s="131" t="n"/>
      <c r="U704" s="127" t="n"/>
      <c r="V704" s="127" t="n"/>
      <c r="W704" s="131" t="n"/>
      <c r="X704" s="127" t="n"/>
      <c r="Y704" s="127" t="n"/>
      <c r="Z704" s="131" t="n"/>
      <c r="AA704" s="131" t="n"/>
      <c r="AB704" s="131" t="n"/>
      <c r="AC704" s="76" t="n"/>
      <c r="AD704" s="131" t="n"/>
      <c r="AE704" s="131" t="n"/>
      <c r="AF704" s="131" t="n"/>
      <c r="AG704" s="131" t="n"/>
      <c r="AH704" s="143" t="n"/>
      <c r="AI704" s="131" t="n"/>
      <c r="AJ704" s="144" t="n"/>
      <c r="AK704" s="173" t="n"/>
      <c r="AL704" s="135" t="n"/>
      <c r="AM704" s="135" t="n"/>
      <c r="AN704" s="101" t="n"/>
      <c r="AO704" s="135" t="n"/>
      <c r="AP704" s="101" t="n"/>
      <c r="AQ704" s="101" t="n"/>
      <c r="AR704" s="213" t="n"/>
      <c r="AS704" s="119" t="n"/>
      <c r="AT704" s="124" t="n"/>
      <c r="AU704" s="94" t="n"/>
      <c r="AV704" s="131" t="n"/>
      <c r="AW704" s="102">
        <f>IF(OR(AND(TODAY()-AL718&lt;10,AV718="PQRS"),AND(TODAY()-AO718&lt;90,AV718="Persuasivo")),1,IF(AND(10&lt;=TODAY()-AL718,TODAY()-AL718&lt;15,AV718="PQRS"),2,IF(OR(AND(15&lt;=TODAY()-AL718,AV718="PQRS"),AND(90&lt;=TODAY()-AO718,AV718="Persuasivo")),3,"")))</f>
        <v/>
      </c>
      <c r="AX704" s="103" t="n"/>
      <c r="AY704" s="239">
        <f>IF(AU718=BA718,AY718,AY718&amp;" → "&amp;TEXT(AZ718,"dd/mm/aaaa")&amp;".- "&amp;AU718)</f>
        <v/>
      </c>
      <c r="AZ704" s="237">
        <f>IF(AU718=BA718,AZ718,NOW())</f>
        <v/>
      </c>
      <c r="BA704" s="242">
        <f>IF(AU718=BA718,BA718,AU718)</f>
        <v/>
      </c>
      <c r="BB704" s="245">
        <f>IF(AT718=BD718,BB718,BB718&amp;" → "&amp;TEXT(BC718,"dd/mm/aaaa")&amp;".- "&amp;AT718)</f>
        <v/>
      </c>
      <c r="BC704" s="247">
        <f>IF(AX718=BD718,BC718,NOW())</f>
        <v/>
      </c>
      <c r="BD704" s="246">
        <f>IF(AT718=BD718,BD718,AT718)</f>
        <v/>
      </c>
    </row>
    <row r="705">
      <c r="A705" s="76" t="n"/>
      <c r="B705" s="188" t="n"/>
      <c r="C705" s="143" t="n"/>
      <c r="D705" s="131" t="n"/>
      <c r="E705" s="131" t="n"/>
      <c r="F705" s="131" t="n"/>
      <c r="G705" s="131" t="n"/>
      <c r="H705" s="131" t="n"/>
      <c r="I705" s="131" t="n"/>
      <c r="J705" s="131" t="n"/>
      <c r="K705" s="131" t="n"/>
      <c r="L705" s="131" t="n"/>
      <c r="M705" s="131" t="n"/>
      <c r="N705" s="76" t="n"/>
      <c r="O705" s="131" t="n"/>
      <c r="P705" s="131" t="n"/>
      <c r="Q705" s="131" t="n"/>
      <c r="R705" s="131" t="n"/>
      <c r="S705" s="126" t="n"/>
      <c r="T705" s="131" t="n"/>
      <c r="U705" s="127" t="n"/>
      <c r="V705" s="127" t="n"/>
      <c r="W705" s="131" t="n"/>
      <c r="X705" s="139" t="n"/>
      <c r="Y705" s="139" t="n"/>
      <c r="Z705" s="145" t="n"/>
      <c r="AA705" s="145" t="n"/>
      <c r="AB705" s="145" t="n"/>
      <c r="AC705" s="76" t="n"/>
      <c r="AD705" s="131" t="n"/>
      <c r="AE705" s="131" t="n"/>
      <c r="AF705" s="131" t="n"/>
      <c r="AG705" s="131" t="n"/>
      <c r="AH705" s="143" t="n"/>
      <c r="AI705" s="131" t="n"/>
      <c r="AJ705" s="144" t="n"/>
      <c r="AK705" s="173" t="n"/>
      <c r="AL705" s="135" t="n"/>
      <c r="AM705" s="135" t="n"/>
      <c r="AN705" s="101" t="n"/>
      <c r="AO705" s="135" t="n"/>
      <c r="AP705" s="101" t="n"/>
      <c r="AQ705" s="101" t="n"/>
      <c r="AR705" s="213" t="n"/>
      <c r="AS705" s="119" t="n"/>
      <c r="AT705" s="124" t="n"/>
      <c r="AU705" s="94" t="n"/>
      <c r="AV705" s="131" t="n"/>
      <c r="AW705" s="102">
        <f>IF(OR(AND(TODAY()-AL719&lt;10,AV719="PQRS"),AND(TODAY()-AO719&lt;90,AV719="Persuasivo")),1,IF(AND(10&lt;=TODAY()-AL719,TODAY()-AL719&lt;15,AV719="PQRS"),2,IF(OR(AND(15&lt;=TODAY()-AL719,AV719="PQRS"),AND(90&lt;=TODAY()-AO719,AV719="Persuasivo")),3,"")))</f>
        <v/>
      </c>
      <c r="AX705" s="103" t="n"/>
      <c r="AY705" s="239">
        <f>IF(AU719=BA719,AY719,AY719&amp;" → "&amp;TEXT(AZ719,"dd/mm/aaaa")&amp;".- "&amp;AU719)</f>
        <v/>
      </c>
      <c r="AZ705" s="237">
        <f>IF(AU719=BA719,AZ719,NOW())</f>
        <v/>
      </c>
      <c r="BA705" s="242">
        <f>IF(AU719=BA719,BA719,AU719)</f>
        <v/>
      </c>
      <c r="BB705" s="245">
        <f>IF(AT719=BD719,BB719,BB719&amp;" → "&amp;TEXT(BC719,"dd/mm/aaaa")&amp;".- "&amp;AT719)</f>
        <v/>
      </c>
      <c r="BC705" s="247">
        <f>IF(AX719=BD719,BC719,NOW())</f>
        <v/>
      </c>
      <c r="BD705" s="246">
        <f>IF(AT719=BD719,BD719,AT719)</f>
        <v/>
      </c>
    </row>
    <row r="706">
      <c r="A706" s="76" t="n"/>
      <c r="B706" s="188" t="n"/>
      <c r="C706" s="143" t="n"/>
      <c r="D706" s="131" t="n"/>
      <c r="E706" s="131" t="n"/>
      <c r="F706" s="131" t="n"/>
      <c r="G706" s="131" t="n"/>
      <c r="H706" s="131" t="n"/>
      <c r="I706" s="131" t="n"/>
      <c r="J706" s="131" t="n"/>
      <c r="K706" s="131" t="n"/>
      <c r="L706" s="131" t="n"/>
      <c r="M706" s="131" t="n"/>
      <c r="N706" s="76" t="n"/>
      <c r="O706" s="131" t="n"/>
      <c r="P706" s="131" t="n"/>
      <c r="Q706" s="131" t="n"/>
      <c r="R706" s="131" t="n"/>
      <c r="S706" s="126" t="n"/>
      <c r="T706" s="131" t="n"/>
      <c r="U706" s="127" t="n"/>
      <c r="V706" s="127" t="n"/>
      <c r="W706" s="144" t="n"/>
      <c r="X706" s="140" t="n"/>
      <c r="Y706" s="140" t="n"/>
      <c r="Z706" s="131" t="n"/>
      <c r="AA706" s="131" t="n"/>
      <c r="AB706" s="131" t="n"/>
      <c r="AC706" s="76" t="n"/>
      <c r="AD706" s="143" t="n"/>
      <c r="AE706" s="131" t="n"/>
      <c r="AF706" s="131" t="n"/>
      <c r="AG706" s="131" t="n"/>
      <c r="AH706" s="143" t="n"/>
      <c r="AI706" s="131" t="n"/>
      <c r="AJ706" s="144" t="n"/>
      <c r="AK706" s="173" t="n"/>
      <c r="AL706" s="135" t="n"/>
      <c r="AM706" s="135" t="n"/>
      <c r="AN706" s="101" t="n"/>
      <c r="AO706" s="135" t="n"/>
      <c r="AP706" s="101" t="n"/>
      <c r="AQ706" s="101" t="n"/>
      <c r="AR706" s="213" t="n"/>
      <c r="AS706" s="119" t="n"/>
      <c r="AT706" s="124" t="n"/>
      <c r="AU706" s="94" t="n"/>
      <c r="AV706" s="131" t="n"/>
      <c r="AW706" s="102">
        <f>IF(OR(AND(TODAY()-AL720&lt;10,AV720="PQRS"),AND(TODAY()-AO720&lt;90,AV720="Persuasivo")),1,IF(AND(10&lt;=TODAY()-AL720,TODAY()-AL720&lt;15,AV720="PQRS"),2,IF(OR(AND(15&lt;=TODAY()-AL720,AV720="PQRS"),AND(90&lt;=TODAY()-AO720,AV720="Persuasivo")),3,"")))</f>
        <v/>
      </c>
      <c r="AX706" s="103" t="n"/>
      <c r="AY706" s="239">
        <f>IF(AU720=BA720,AY720,AY720&amp;" → "&amp;TEXT(AZ720,"dd/mm/aaaa")&amp;".- "&amp;AU720)</f>
        <v/>
      </c>
      <c r="AZ706" s="237">
        <f>IF(AU720=BA720,AZ720,NOW())</f>
        <v/>
      </c>
      <c r="BA706" s="242">
        <f>IF(AU720=BA720,BA720,AU720)</f>
        <v/>
      </c>
      <c r="BB706" s="245">
        <f>IF(AT720=BD720,BB720,BB720&amp;" → "&amp;TEXT(BC720,"dd/mm/aaaa")&amp;".- "&amp;AT720)</f>
        <v/>
      </c>
      <c r="BC706" s="247">
        <f>IF(AX720=BD720,BC720,NOW())</f>
        <v/>
      </c>
      <c r="BD706" s="246">
        <f>IF(AT720=BD720,BD720,AT720)</f>
        <v/>
      </c>
    </row>
    <row r="707">
      <c r="A707" s="76" t="n"/>
      <c r="B707" s="188" t="n"/>
      <c r="C707" s="143" t="n"/>
      <c r="D707" s="131" t="n"/>
      <c r="E707" s="131" t="n"/>
      <c r="F707" s="131" t="n"/>
      <c r="G707" s="131" t="n"/>
      <c r="H707" s="131" t="n"/>
      <c r="I707" s="131" t="n"/>
      <c r="J707" s="131" t="n"/>
      <c r="K707" s="131" t="n"/>
      <c r="L707" s="131" t="n"/>
      <c r="M707" s="131" t="n"/>
      <c r="N707" s="76" t="n"/>
      <c r="O707" s="131" t="n"/>
      <c r="P707" s="131" t="n"/>
      <c r="Q707" s="131" t="n"/>
      <c r="R707" s="131" t="n"/>
      <c r="S707" s="126" t="n"/>
      <c r="T707" s="131" t="n"/>
      <c r="U707" s="127" t="n"/>
      <c r="V707" s="127" t="n"/>
      <c r="W707" s="144" t="n"/>
      <c r="X707" s="140" t="n"/>
      <c r="Y707" s="140" t="n"/>
      <c r="Z707" s="131" t="n"/>
      <c r="AA707" s="131" t="n"/>
      <c r="AB707" s="131" t="n"/>
      <c r="AC707" s="76" t="n"/>
      <c r="AD707" s="143" t="n"/>
      <c r="AE707" s="131" t="n"/>
      <c r="AF707" s="131" t="n"/>
      <c r="AG707" s="131" t="n"/>
      <c r="AH707" s="143" t="n"/>
      <c r="AI707" s="131" t="n"/>
      <c r="AJ707" s="144" t="n"/>
      <c r="AK707" s="173" t="n"/>
      <c r="AL707" s="135" t="n"/>
      <c r="AM707" s="135" t="n"/>
      <c r="AN707" s="101" t="n"/>
      <c r="AO707" s="135" t="n"/>
      <c r="AP707" s="101" t="n"/>
      <c r="AQ707" s="101" t="n"/>
      <c r="AR707" s="213" t="n"/>
      <c r="AS707" s="119" t="n"/>
      <c r="AT707" s="124" t="n"/>
      <c r="AU707" s="94" t="n"/>
      <c r="AV707" s="131" t="n"/>
      <c r="AW707" s="102">
        <f>IF(OR(AND(TODAY()-AL721&lt;10,AV721="PQRS"),AND(TODAY()-AO721&lt;90,AV721="Persuasivo")),1,IF(AND(10&lt;=TODAY()-AL721,TODAY()-AL721&lt;15,AV721="PQRS"),2,IF(OR(AND(15&lt;=TODAY()-AL721,AV721="PQRS"),AND(90&lt;=TODAY()-AO721,AV721="Persuasivo")),3,"")))</f>
        <v/>
      </c>
      <c r="AX707" s="103" t="n"/>
      <c r="AY707" s="239">
        <f>IF(AU721=BA721,AY721,AY721&amp;" → "&amp;TEXT(AZ721,"dd/mm/aaaa")&amp;".- "&amp;AU721)</f>
        <v/>
      </c>
      <c r="AZ707" s="237">
        <f>IF(AU721=BA721,AZ721,NOW())</f>
        <v/>
      </c>
      <c r="BA707" s="242">
        <f>IF(AU721=BA721,BA721,AU721)</f>
        <v/>
      </c>
      <c r="BB707" s="245">
        <f>IF(AT721=BD721,BB721,BB721&amp;" → "&amp;TEXT(BC721,"dd/mm/aaaa")&amp;".- "&amp;AT721)</f>
        <v/>
      </c>
      <c r="BC707" s="247">
        <f>IF(AX721=BD721,BC721,NOW())</f>
        <v/>
      </c>
      <c r="BD707" s="246">
        <f>IF(AT721=BD721,BD721,AT721)</f>
        <v/>
      </c>
    </row>
    <row r="708">
      <c r="A708" s="76" t="n"/>
      <c r="B708" s="188" t="n"/>
      <c r="C708" s="143" t="n"/>
      <c r="D708" s="131" t="n"/>
      <c r="E708" s="131" t="n"/>
      <c r="F708" s="131" t="n"/>
      <c r="G708" s="131" t="n"/>
      <c r="H708" s="131" t="n"/>
      <c r="I708" s="131" t="n"/>
      <c r="J708" s="131" t="n"/>
      <c r="K708" s="131" t="n"/>
      <c r="L708" s="131" t="n"/>
      <c r="M708" s="131" t="n"/>
      <c r="N708" s="76" t="n"/>
      <c r="O708" s="131" t="n"/>
      <c r="P708" s="131" t="n"/>
      <c r="Q708" s="131" t="n"/>
      <c r="R708" s="131" t="n"/>
      <c r="S708" s="126" t="n"/>
      <c r="T708" s="131" t="n"/>
      <c r="U708" s="127" t="n"/>
      <c r="V708" s="127" t="n"/>
      <c r="W708" s="144" t="n"/>
      <c r="X708" s="140" t="n"/>
      <c r="Y708" s="140" t="n"/>
      <c r="Z708" s="131" t="n"/>
      <c r="AA708" s="131" t="n"/>
      <c r="AB708" s="131" t="n"/>
      <c r="AC708" s="76" t="n"/>
      <c r="AD708" s="143" t="n"/>
      <c r="AE708" s="131" t="n"/>
      <c r="AF708" s="131" t="n"/>
      <c r="AG708" s="131" t="n"/>
      <c r="AH708" s="143" t="n"/>
      <c r="AI708" s="131" t="n"/>
      <c r="AJ708" s="144" t="n"/>
      <c r="AK708" s="173" t="n"/>
      <c r="AL708" s="135" t="n"/>
      <c r="AM708" s="135" t="n"/>
      <c r="AN708" s="101" t="n"/>
      <c r="AO708" s="135" t="n"/>
      <c r="AP708" s="101" t="n"/>
      <c r="AQ708" s="101" t="n"/>
      <c r="AR708" s="213" t="n"/>
      <c r="AS708" s="119" t="n"/>
      <c r="AT708" s="124" t="n"/>
      <c r="AU708" s="94" t="n"/>
      <c r="AV708" s="131" t="n"/>
      <c r="AW708" s="102">
        <f>IF(OR(AND(TODAY()-AL722&lt;10,AV722="PQRS"),AND(TODAY()-AO722&lt;90,AV722="Persuasivo")),1,IF(AND(10&lt;=TODAY()-AL722,TODAY()-AL722&lt;15,AV722="PQRS"),2,IF(OR(AND(15&lt;=TODAY()-AL722,AV722="PQRS"),AND(90&lt;=TODAY()-AO722,AV722="Persuasivo")),3,"")))</f>
        <v/>
      </c>
      <c r="AX708" s="103" t="n"/>
      <c r="AY708" s="239">
        <f>IF(AU722=BA722,AY722,AY722&amp;" → "&amp;TEXT(AZ722,"dd/mm/aaaa")&amp;".- "&amp;AU722)</f>
        <v/>
      </c>
      <c r="AZ708" s="237">
        <f>IF(AU722=BA722,AZ722,NOW())</f>
        <v/>
      </c>
      <c r="BA708" s="242">
        <f>IF(AU722=BA722,BA722,AU722)</f>
        <v/>
      </c>
      <c r="BB708" s="245">
        <f>IF(AT722=BD722,BB722,BB722&amp;" → "&amp;TEXT(BC722,"dd/mm/aaaa")&amp;".- "&amp;AT722)</f>
        <v/>
      </c>
      <c r="BC708" s="247">
        <f>IF(AX722=BD722,BC722,NOW())</f>
        <v/>
      </c>
      <c r="BD708" s="246">
        <f>IF(AT722=BD722,BD722,AT722)</f>
        <v/>
      </c>
    </row>
    <row r="709">
      <c r="A709" s="76" t="n"/>
      <c r="B709" s="188" t="n"/>
      <c r="C709" s="143" t="n"/>
      <c r="D709" s="131" t="n"/>
      <c r="E709" s="131" t="n"/>
      <c r="F709" s="131" t="n"/>
      <c r="G709" s="131" t="n"/>
      <c r="H709" s="131" t="n"/>
      <c r="I709" s="131" t="n"/>
      <c r="J709" s="131" t="n"/>
      <c r="K709" s="131" t="n"/>
      <c r="L709" s="131" t="n"/>
      <c r="M709" s="131" t="n"/>
      <c r="N709" s="76" t="n"/>
      <c r="O709" s="131" t="n"/>
      <c r="P709" s="131" t="n"/>
      <c r="Q709" s="131" t="n"/>
      <c r="R709" s="131" t="n"/>
      <c r="S709" s="126" t="n"/>
      <c r="T709" s="131" t="n"/>
      <c r="U709" s="127" t="n"/>
      <c r="V709" s="127" t="n"/>
      <c r="W709" s="144" t="n"/>
      <c r="X709" s="140" t="n"/>
      <c r="Y709" s="140" t="n"/>
      <c r="Z709" s="131" t="n"/>
      <c r="AA709" s="131" t="n"/>
      <c r="AB709" s="131" t="n"/>
      <c r="AC709" s="76" t="n"/>
      <c r="AD709" s="143" t="n"/>
      <c r="AE709" s="131" t="n"/>
      <c r="AF709" s="131" t="n"/>
      <c r="AG709" s="131" t="n"/>
      <c r="AH709" s="143" t="n"/>
      <c r="AI709" s="131" t="n"/>
      <c r="AJ709" s="144" t="n"/>
      <c r="AK709" s="173" t="n"/>
      <c r="AL709" s="135" t="n"/>
      <c r="AM709" s="135" t="n"/>
      <c r="AN709" s="101" t="n"/>
      <c r="AO709" s="135" t="n"/>
      <c r="AP709" s="101" t="n"/>
      <c r="AQ709" s="101" t="n"/>
      <c r="AR709" s="213" t="n"/>
      <c r="AS709" s="119" t="n"/>
      <c r="AT709" s="124" t="n"/>
      <c r="AU709" s="94" t="n"/>
      <c r="AV709" s="131" t="n"/>
      <c r="AW709" s="102">
        <f>IF(OR(AND(TODAY()-AL723&lt;10,AV723="PQRS"),AND(TODAY()-AO723&lt;90,AV723="Persuasivo")),1,IF(AND(10&lt;=TODAY()-AL723,TODAY()-AL723&lt;15,AV723="PQRS"),2,IF(OR(AND(15&lt;=TODAY()-AL723,AV723="PQRS"),AND(90&lt;=TODAY()-AO723,AV723="Persuasivo")),3,"")))</f>
        <v/>
      </c>
      <c r="AX709" s="103" t="n"/>
      <c r="AY709" s="239">
        <f>IF(AU723=BA723,AY723,AY723&amp;" → "&amp;TEXT(AZ723,"dd/mm/aaaa")&amp;".- "&amp;AU723)</f>
        <v/>
      </c>
      <c r="AZ709" s="237">
        <f>IF(AU723=BA723,AZ723,NOW())</f>
        <v/>
      </c>
      <c r="BA709" s="242">
        <f>IF(AU723=BA723,BA723,AU723)</f>
        <v/>
      </c>
      <c r="BB709" s="245">
        <f>IF(AT723=BD723,BB723,BB723&amp;" → "&amp;TEXT(BC723,"dd/mm/aaaa")&amp;".- "&amp;AT723)</f>
        <v/>
      </c>
      <c r="BC709" s="247">
        <f>IF(AX723=BD723,BC723,NOW())</f>
        <v/>
      </c>
      <c r="BD709" s="246">
        <f>IF(AT723=BD723,BD723,AT723)</f>
        <v/>
      </c>
    </row>
    <row r="710">
      <c r="A710" s="76" t="n"/>
      <c r="B710" s="188" t="n"/>
      <c r="C710" s="143" t="n"/>
      <c r="D710" s="131" t="n"/>
      <c r="E710" s="131" t="n"/>
      <c r="F710" s="131" t="n"/>
      <c r="G710" s="131" t="n"/>
      <c r="H710" s="131" t="n"/>
      <c r="I710" s="131" t="n"/>
      <c r="J710" s="131" t="n"/>
      <c r="K710" s="131" t="n"/>
      <c r="L710" s="131" t="n"/>
      <c r="M710" s="131" t="n"/>
      <c r="N710" s="76" t="n"/>
      <c r="O710" s="131" t="n"/>
      <c r="P710" s="131" t="n"/>
      <c r="Q710" s="131" t="n"/>
      <c r="R710" s="131" t="n"/>
      <c r="S710" s="126" t="n"/>
      <c r="T710" s="131" t="n"/>
      <c r="U710" s="127" t="n"/>
      <c r="V710" s="127" t="n"/>
      <c r="W710" s="144" t="n"/>
      <c r="X710" s="140" t="n"/>
      <c r="Y710" s="140" t="n"/>
      <c r="Z710" s="131" t="n"/>
      <c r="AA710" s="131" t="n"/>
      <c r="AB710" s="131" t="n"/>
      <c r="AC710" s="76" t="n"/>
      <c r="AD710" s="143" t="n"/>
      <c r="AE710" s="131" t="n"/>
      <c r="AF710" s="131" t="n"/>
      <c r="AG710" s="131" t="n"/>
      <c r="AH710" s="143" t="n"/>
      <c r="AI710" s="131" t="n"/>
      <c r="AJ710" s="144" t="n"/>
      <c r="AK710" s="173" t="n"/>
      <c r="AL710" s="135" t="n"/>
      <c r="AM710" s="135" t="n"/>
      <c r="AN710" s="101" t="n"/>
      <c r="AO710" s="135" t="n"/>
      <c r="AP710" s="101" t="n"/>
      <c r="AQ710" s="101" t="n"/>
      <c r="AR710" s="213" t="n"/>
      <c r="AS710" s="119" t="n"/>
      <c r="AT710" s="124" t="n"/>
      <c r="AU710" s="94" t="n"/>
      <c r="AV710" s="131" t="n"/>
      <c r="AW710" s="102">
        <f>IF(OR(AND(TODAY()-AL724&lt;10,AV724="PQRS"),AND(TODAY()-AO724&lt;90,AV724="Persuasivo")),1,IF(AND(10&lt;=TODAY()-AL724,TODAY()-AL724&lt;15,AV724="PQRS"),2,IF(OR(AND(15&lt;=TODAY()-AL724,AV724="PQRS"),AND(90&lt;=TODAY()-AO724,AV724="Persuasivo")),3,"")))</f>
        <v/>
      </c>
      <c r="AX710" s="103" t="n"/>
      <c r="AY710" s="239">
        <f>IF(AU724=BA724,AY724,AY724&amp;" → "&amp;TEXT(AZ724,"dd/mm/aaaa")&amp;".- "&amp;AU724)</f>
        <v/>
      </c>
      <c r="AZ710" s="237">
        <f>IF(AU724=BA724,AZ724,NOW())</f>
        <v/>
      </c>
      <c r="BA710" s="242">
        <f>IF(AU724=BA724,BA724,AU724)</f>
        <v/>
      </c>
      <c r="BB710" s="245">
        <f>IF(AT724=BD724,BB724,BB724&amp;" → "&amp;TEXT(BC724,"dd/mm/aaaa")&amp;".- "&amp;AT724)</f>
        <v/>
      </c>
      <c r="BC710" s="247">
        <f>IF(AX724=BD724,BC724,NOW())</f>
        <v/>
      </c>
      <c r="BD710" s="246">
        <f>IF(AT724=BD724,BD724,AT724)</f>
        <v/>
      </c>
    </row>
    <row r="711">
      <c r="A711" s="76" t="n"/>
      <c r="B711" s="188" t="n"/>
      <c r="C711" s="143" t="n"/>
      <c r="D711" s="131" t="n"/>
      <c r="E711" s="131" t="n"/>
      <c r="F711" s="131" t="n"/>
      <c r="G711" s="131" t="n"/>
      <c r="H711" s="131" t="n"/>
      <c r="I711" s="131" t="n"/>
      <c r="J711" s="131" t="n"/>
      <c r="K711" s="131" t="n"/>
      <c r="L711" s="131" t="n"/>
      <c r="M711" s="131" t="n"/>
      <c r="N711" s="76" t="n"/>
      <c r="O711" s="131" t="n"/>
      <c r="P711" s="131" t="n"/>
      <c r="Q711" s="131" t="n"/>
      <c r="R711" s="131" t="n"/>
      <c r="S711" s="126" t="n"/>
      <c r="T711" s="131" t="n"/>
      <c r="U711" s="127" t="n"/>
      <c r="V711" s="127" t="n"/>
      <c r="W711" s="144" t="n"/>
      <c r="X711" s="140" t="n"/>
      <c r="Y711" s="140" t="n"/>
      <c r="Z711" s="131" t="n"/>
      <c r="AA711" s="131" t="n"/>
      <c r="AB711" s="131" t="n"/>
      <c r="AC711" s="76" t="n"/>
      <c r="AD711" s="143" t="n"/>
      <c r="AE711" s="131" t="n"/>
      <c r="AF711" s="131" t="n"/>
      <c r="AG711" s="131" t="n"/>
      <c r="AH711" s="143" t="n"/>
      <c r="AI711" s="131" t="n"/>
      <c r="AJ711" s="144" t="n"/>
      <c r="AK711" s="173" t="n"/>
      <c r="AL711" s="135" t="n"/>
      <c r="AM711" s="135" t="n"/>
      <c r="AN711" s="101" t="n"/>
      <c r="AO711" s="135" t="n"/>
      <c r="AP711" s="82" t="n"/>
      <c r="AQ711" s="94" t="n"/>
      <c r="AR711" s="213" t="n"/>
      <c r="AS711" s="119" t="n"/>
      <c r="AT711" s="124" t="n"/>
      <c r="AU711" s="94" t="n"/>
      <c r="AV711" s="131" t="n"/>
      <c r="AW711" s="102">
        <f>IF(OR(AND(TODAY()-AL725&lt;10,AV725="PQRS"),AND(TODAY()-AO725&lt;90,AV725="Persuasivo")),1,IF(AND(10&lt;=TODAY()-AL725,TODAY()-AL725&lt;15,AV725="PQRS"),2,IF(OR(AND(15&lt;=TODAY()-AL725,AV725="PQRS"),AND(90&lt;=TODAY()-AO725,AV725="Persuasivo")),3,"")))</f>
        <v/>
      </c>
      <c r="AX711" s="103" t="n"/>
      <c r="AY711" s="239">
        <f>IF(AU725=BA725,AY725,AY725&amp;" → "&amp;TEXT(AZ725,"dd/mm/aaaa")&amp;".- "&amp;AU725)</f>
        <v/>
      </c>
      <c r="AZ711" s="237">
        <f>IF(AU725=BA725,AZ725,NOW())</f>
        <v/>
      </c>
      <c r="BA711" s="242">
        <f>IF(AU725=BA725,BA725,AU725)</f>
        <v/>
      </c>
      <c r="BB711" s="245">
        <f>IF(AT725=BD725,BB725,BB725&amp;" → "&amp;TEXT(BC725,"dd/mm/aaaa")&amp;".- "&amp;AT725)</f>
        <v/>
      </c>
      <c r="BC711" s="247">
        <f>IF(AX725=BD725,BC725,NOW())</f>
        <v/>
      </c>
      <c r="BD711" s="246">
        <f>IF(AT725=BD725,BD725,AT725)</f>
        <v/>
      </c>
    </row>
    <row r="712">
      <c r="A712" s="76" t="n"/>
      <c r="B712" s="188" t="n"/>
      <c r="C712" s="143" t="n"/>
      <c r="D712" s="131" t="n"/>
      <c r="E712" s="131" t="n"/>
      <c r="F712" s="131" t="n"/>
      <c r="G712" s="131" t="n"/>
      <c r="H712" s="131" t="n"/>
      <c r="I712" s="131" t="n"/>
      <c r="J712" s="131" t="n"/>
      <c r="K712" s="131" t="n"/>
      <c r="L712" s="131" t="n"/>
      <c r="M712" s="131" t="n"/>
      <c r="N712" s="76" t="n"/>
      <c r="O712" s="131" t="n"/>
      <c r="P712" s="131" t="n"/>
      <c r="Q712" s="131" t="n"/>
      <c r="R712" s="131" t="n"/>
      <c r="S712" s="126" t="n"/>
      <c r="T712" s="131" t="n"/>
      <c r="U712" s="127" t="n"/>
      <c r="V712" s="127" t="n"/>
      <c r="W712" s="146" t="n"/>
      <c r="X712" s="140" t="n"/>
      <c r="Y712" s="140" t="n"/>
      <c r="Z712" s="131" t="n"/>
      <c r="AA712" s="131" t="n"/>
      <c r="AB712" s="131" t="n"/>
      <c r="AC712" s="76" t="n"/>
      <c r="AD712" s="143" t="n"/>
      <c r="AE712" s="131" t="n"/>
      <c r="AF712" s="131" t="n"/>
      <c r="AG712" s="131" t="n"/>
      <c r="AH712" s="143" t="n"/>
      <c r="AI712" s="131" t="n"/>
      <c r="AJ712" s="144" t="n"/>
      <c r="AK712" s="173" t="n"/>
      <c r="AL712" s="135" t="n"/>
      <c r="AM712" s="135" t="n"/>
      <c r="AN712" s="101" t="n"/>
      <c r="AO712" s="135" t="n"/>
      <c r="AP712" s="101" t="n"/>
      <c r="AQ712" s="101" t="n"/>
      <c r="AR712" s="213" t="n"/>
      <c r="AS712" s="119" t="n"/>
      <c r="AT712" s="124" t="n"/>
      <c r="AU712" s="94" t="n"/>
      <c r="AV712" s="131" t="n"/>
      <c r="AW712" s="102">
        <f>IF(OR(AND(TODAY()-AL726&lt;10,AV726="PQRS"),AND(TODAY()-AO726&lt;90,AV726="Persuasivo")),1,IF(AND(10&lt;=TODAY()-AL726,TODAY()-AL726&lt;15,AV726="PQRS"),2,IF(OR(AND(15&lt;=TODAY()-AL726,AV726="PQRS"),AND(90&lt;=TODAY()-AO726,AV726="Persuasivo")),3,"")))</f>
        <v/>
      </c>
      <c r="AX712" s="103" t="n"/>
      <c r="AY712" s="239">
        <f>IF(AU726=BA726,AY726,AY726&amp;" → "&amp;TEXT(AZ726,"dd/mm/aaaa")&amp;".- "&amp;AU726)</f>
        <v/>
      </c>
      <c r="AZ712" s="237">
        <f>IF(AU726=BA726,AZ726,NOW())</f>
        <v/>
      </c>
      <c r="BA712" s="242">
        <f>IF(AU726=BA726,BA726,AU726)</f>
        <v/>
      </c>
      <c r="BB712" s="245">
        <f>IF(AT726=BD726,BB726,BB726&amp;" → "&amp;TEXT(BC726,"dd/mm/aaaa")&amp;".- "&amp;AT726)</f>
        <v/>
      </c>
      <c r="BC712" s="247">
        <f>IF(AX726=BD726,BC726,NOW())</f>
        <v/>
      </c>
      <c r="BD712" s="246">
        <f>IF(AT726=BD726,BD726,AT726)</f>
        <v/>
      </c>
    </row>
    <row r="713">
      <c r="A713" s="76" t="n"/>
      <c r="B713" s="188" t="n"/>
      <c r="C713" s="143" t="n"/>
      <c r="D713" s="131" t="n"/>
      <c r="E713" s="131" t="n"/>
      <c r="F713" s="131" t="n"/>
      <c r="G713" s="131" t="n"/>
      <c r="H713" s="131" t="n"/>
      <c r="I713" s="131" t="n"/>
      <c r="J713" s="131" t="n"/>
      <c r="K713" s="131" t="n"/>
      <c r="L713" s="131" t="n"/>
      <c r="M713" s="131" t="n"/>
      <c r="N713" s="76" t="n"/>
      <c r="O713" s="131" t="n"/>
      <c r="P713" s="131" t="n"/>
      <c r="Q713" s="131" t="n"/>
      <c r="R713" s="131" t="n"/>
      <c r="S713" s="126" t="n"/>
      <c r="T713" s="131" t="n"/>
      <c r="U713" s="127" t="n"/>
      <c r="V713" s="151" t="n"/>
      <c r="W713" s="131" t="n"/>
      <c r="X713" s="251" t="n"/>
      <c r="Y713" s="140" t="n"/>
      <c r="Z713" s="131" t="n"/>
      <c r="AA713" s="131" t="n"/>
      <c r="AB713" s="131" t="n"/>
      <c r="AC713" s="76" t="n"/>
      <c r="AD713" s="143" t="n"/>
      <c r="AE713" s="131" t="n"/>
      <c r="AF713" s="131" t="n"/>
      <c r="AG713" s="131" t="n"/>
      <c r="AH713" s="143" t="n"/>
      <c r="AI713" s="131" t="n"/>
      <c r="AJ713" s="144" t="n"/>
      <c r="AK713" s="173" t="n"/>
      <c r="AL713" s="135" t="n"/>
      <c r="AM713" s="135" t="n"/>
      <c r="AN713" s="101" t="n"/>
      <c r="AO713" s="135" t="n"/>
      <c r="AP713" s="101" t="n"/>
      <c r="AQ713" s="101" t="n"/>
      <c r="AR713" s="213" t="n"/>
      <c r="AS713" s="119" t="n"/>
      <c r="AT713" s="124" t="n"/>
      <c r="AU713" s="94" t="n"/>
      <c r="AV713" s="131" t="n"/>
      <c r="AW713" s="102">
        <f>IF(OR(AND(TODAY()-AL727&lt;10,AV727="PQRS"),AND(TODAY()-AO727&lt;90,AV727="Persuasivo")),1,IF(AND(10&lt;=TODAY()-AL727,TODAY()-AL727&lt;15,AV727="PQRS"),2,IF(OR(AND(15&lt;=TODAY()-AL727,AV727="PQRS"),AND(90&lt;=TODAY()-AO727,AV727="Persuasivo")),3,"")))</f>
        <v/>
      </c>
      <c r="AX713" s="103" t="n"/>
      <c r="AY713" s="239">
        <f>IF(AU727=BA727,AY727,AY727&amp;" → "&amp;TEXT(AZ727,"dd/mm/aaaa")&amp;".- "&amp;AU727)</f>
        <v/>
      </c>
      <c r="AZ713" s="237">
        <f>IF(AU727=BA727,AZ727,NOW())</f>
        <v/>
      </c>
      <c r="BA713" s="242">
        <f>IF(AU727=BA727,BA727,AU727)</f>
        <v/>
      </c>
      <c r="BB713" s="245">
        <f>IF(AT727=BD727,BB727,BB727&amp;" → "&amp;TEXT(BC727,"dd/mm/aaaa")&amp;".- "&amp;AT727)</f>
        <v/>
      </c>
      <c r="BC713" s="247">
        <f>IF(AX727=BD727,BC727,NOW())</f>
        <v/>
      </c>
      <c r="BD713" s="246">
        <f>IF(AT727=BD727,BD727,AT727)</f>
        <v/>
      </c>
    </row>
    <row r="714">
      <c r="A714" s="76" t="n"/>
      <c r="B714" s="188" t="n"/>
      <c r="C714" s="143" t="n"/>
      <c r="D714" s="131" t="n"/>
      <c r="E714" s="131" t="n"/>
      <c r="F714" s="131" t="n"/>
      <c r="G714" s="131" t="n"/>
      <c r="H714" s="131" t="n"/>
      <c r="I714" s="131" t="n"/>
      <c r="J714" s="131" t="n"/>
      <c r="K714" s="131" t="n"/>
      <c r="L714" s="131" t="n"/>
      <c r="M714" s="131" t="n"/>
      <c r="N714" s="76" t="n"/>
      <c r="O714" s="131" t="n"/>
      <c r="P714" s="131" t="n"/>
      <c r="Q714" s="131" t="n"/>
      <c r="R714" s="131" t="n"/>
      <c r="S714" s="126" t="n"/>
      <c r="T714" s="131" t="n"/>
      <c r="U714" s="127" t="n"/>
      <c r="V714" s="151" t="n"/>
      <c r="W714" s="131" t="n"/>
      <c r="X714" s="251" t="n"/>
      <c r="Y714" s="140" t="n"/>
      <c r="Z714" s="131" t="n"/>
      <c r="AA714" s="131" t="n"/>
      <c r="AB714" s="131" t="n"/>
      <c r="AC714" s="76" t="n"/>
      <c r="AD714" s="143" t="n"/>
      <c r="AE714" s="131" t="n"/>
      <c r="AF714" s="131" t="n"/>
      <c r="AG714" s="131" t="n"/>
      <c r="AH714" s="143" t="n"/>
      <c r="AI714" s="131" t="n"/>
      <c r="AJ714" s="144" t="n"/>
      <c r="AK714" s="173" t="n"/>
      <c r="AL714" s="135" t="n"/>
      <c r="AM714" s="135" t="n"/>
      <c r="AN714" s="101" t="n"/>
      <c r="AO714" s="135" t="n"/>
      <c r="AP714" s="101" t="n"/>
      <c r="AQ714" s="101" t="n"/>
      <c r="AR714" s="213" t="n"/>
      <c r="AS714" s="119" t="n"/>
      <c r="AT714" s="124" t="n"/>
      <c r="AU714" s="94" t="n"/>
      <c r="AV714" s="131" t="n"/>
      <c r="AW714" s="102">
        <f>IF(OR(AND(TODAY()-AL728&lt;10,AV728="PQRS"),AND(TODAY()-AO728&lt;90,AV728="Persuasivo")),1,IF(AND(10&lt;=TODAY()-AL728,TODAY()-AL728&lt;15,AV728="PQRS"),2,IF(OR(AND(15&lt;=TODAY()-AL728,AV728="PQRS"),AND(90&lt;=TODAY()-AO728,AV728="Persuasivo")),3,"")))</f>
        <v/>
      </c>
      <c r="AX714" s="103" t="n"/>
      <c r="AY714" s="239">
        <f>IF(AU728=BA728,AY728,AY728&amp;" → "&amp;TEXT(AZ728,"dd/mm/aaaa")&amp;".- "&amp;AU728)</f>
        <v/>
      </c>
      <c r="AZ714" s="237">
        <f>IF(AU728=BA728,AZ728,NOW())</f>
        <v/>
      </c>
      <c r="BA714" s="242">
        <f>IF(AU728=BA728,BA728,AU728)</f>
        <v/>
      </c>
      <c r="BB714" s="245">
        <f>IF(AT728=BD728,BB728,BB728&amp;" → "&amp;TEXT(BC728,"dd/mm/aaaa")&amp;".- "&amp;AT728)</f>
        <v/>
      </c>
      <c r="BC714" s="247">
        <f>IF(AX728=BD728,BC728,NOW())</f>
        <v/>
      </c>
      <c r="BD714" s="246">
        <f>IF(AT728=BD728,BD728,AT728)</f>
        <v/>
      </c>
    </row>
    <row r="715">
      <c r="A715" s="76" t="n"/>
      <c r="B715" s="188" t="n"/>
      <c r="C715" s="143" t="n"/>
      <c r="D715" s="131" t="n"/>
      <c r="E715" s="131" t="n"/>
      <c r="F715" s="131" t="n"/>
      <c r="G715" s="131" t="n"/>
      <c r="H715" s="131" t="n"/>
      <c r="I715" s="131" t="n"/>
      <c r="J715" s="131" t="n"/>
      <c r="K715" s="131" t="n"/>
      <c r="L715" s="131" t="n"/>
      <c r="M715" s="131" t="n"/>
      <c r="N715" s="76" t="n"/>
      <c r="O715" s="131" t="n"/>
      <c r="P715" s="131" t="n"/>
      <c r="Q715" s="131" t="n"/>
      <c r="R715" s="131" t="n"/>
      <c r="S715" s="126" t="n"/>
      <c r="T715" s="131" t="n"/>
      <c r="U715" s="127" t="n"/>
      <c r="V715" s="151" t="n"/>
      <c r="W715" s="131" t="n"/>
      <c r="X715" s="251" t="n"/>
      <c r="Y715" s="140" t="n"/>
      <c r="Z715" s="131" t="n"/>
      <c r="AA715" s="131" t="n"/>
      <c r="AB715" s="131" t="n"/>
      <c r="AC715" s="76" t="n"/>
      <c r="AD715" s="143" t="n"/>
      <c r="AE715" s="131" t="n"/>
      <c r="AF715" s="131" t="n"/>
      <c r="AG715" s="131" t="n"/>
      <c r="AH715" s="143" t="n"/>
      <c r="AI715" s="131" t="n"/>
      <c r="AJ715" s="144" t="n"/>
      <c r="AK715" s="173" t="n"/>
      <c r="AL715" s="135" t="n"/>
      <c r="AM715" s="135" t="n"/>
      <c r="AN715" s="101" t="n"/>
      <c r="AO715" s="135" t="n"/>
      <c r="AP715" s="101" t="n"/>
      <c r="AQ715" s="101" t="n"/>
      <c r="AR715" s="213" t="n"/>
      <c r="AS715" s="119" t="n"/>
      <c r="AT715" s="124" t="n"/>
      <c r="AU715" s="94" t="n"/>
      <c r="AV715" s="131" t="n"/>
      <c r="AW715" s="102">
        <f>IF(OR(AND(TODAY()-AL729&lt;10,AV729="PQRS"),AND(TODAY()-AO729&lt;90,AV729="Persuasivo")),1,IF(AND(10&lt;=TODAY()-AL729,TODAY()-AL729&lt;15,AV729="PQRS"),2,IF(OR(AND(15&lt;=TODAY()-AL729,AV729="PQRS"),AND(90&lt;=TODAY()-AO729,AV729="Persuasivo")),3,"")))</f>
        <v/>
      </c>
      <c r="AX715" s="103" t="n"/>
      <c r="AY715" s="239">
        <f>IF(AU729=BA729,AY729,AY729&amp;" → "&amp;TEXT(AZ729,"dd/mm/aaaa")&amp;".- "&amp;AU729)</f>
        <v/>
      </c>
      <c r="AZ715" s="237">
        <f>IF(AU729=BA729,AZ729,NOW())</f>
        <v/>
      </c>
      <c r="BA715" s="242">
        <f>IF(AU729=BA729,BA729,AU729)</f>
        <v/>
      </c>
      <c r="BB715" s="245">
        <f>IF(AT729=BD729,BB729,BB729&amp;" → "&amp;TEXT(BC729,"dd/mm/aaaa")&amp;".- "&amp;AT729)</f>
        <v/>
      </c>
      <c r="BC715" s="247">
        <f>IF(AX729=BD729,BC729,NOW())</f>
        <v/>
      </c>
      <c r="BD715" s="246">
        <f>IF(AT729=BD729,BD729,AT729)</f>
        <v/>
      </c>
    </row>
    <row r="716">
      <c r="A716" s="76" t="n"/>
      <c r="B716" s="188" t="n"/>
      <c r="C716" s="143" t="n"/>
      <c r="D716" s="131" t="n"/>
      <c r="E716" s="131" t="n"/>
      <c r="F716" s="131" t="n"/>
      <c r="G716" s="131" t="n"/>
      <c r="H716" s="131" t="n"/>
      <c r="I716" s="131" t="n"/>
      <c r="J716" s="131" t="n"/>
      <c r="K716" s="131" t="n"/>
      <c r="L716" s="131" t="n"/>
      <c r="M716" s="131" t="n"/>
      <c r="N716" s="76" t="n"/>
      <c r="O716" s="131" t="n"/>
      <c r="P716" s="131" t="n"/>
      <c r="Q716" s="131" t="n"/>
      <c r="R716" s="131" t="n"/>
      <c r="S716" s="131" t="n"/>
      <c r="T716" s="131" t="n"/>
      <c r="U716" s="131" t="n"/>
      <c r="V716" s="131" t="n"/>
      <c r="W716" s="131" t="n"/>
      <c r="X716" s="131" t="n"/>
      <c r="Y716" s="131" t="n"/>
      <c r="Z716" s="131" t="n"/>
      <c r="AA716" s="131" t="n"/>
      <c r="AB716" s="131" t="n"/>
      <c r="AC716" s="76" t="n"/>
      <c r="AD716" s="143" t="n"/>
      <c r="AE716" s="131" t="n"/>
      <c r="AF716" s="131" t="n"/>
      <c r="AG716" s="131" t="n"/>
      <c r="AH716" s="143" t="n"/>
      <c r="AI716" s="131" t="n"/>
      <c r="AJ716" s="144" t="n"/>
      <c r="AK716" s="173" t="n"/>
      <c r="AL716" s="135" t="n"/>
      <c r="AM716" s="135" t="n"/>
      <c r="AN716" s="101" t="n"/>
      <c r="AO716" s="135" t="n"/>
      <c r="AP716" s="101" t="n"/>
      <c r="AQ716" s="101" t="n"/>
      <c r="AR716" s="213" t="n"/>
      <c r="AS716" s="119" t="n"/>
      <c r="AT716" s="124" t="n"/>
      <c r="AU716" s="94" t="n"/>
      <c r="AV716" s="131" t="n"/>
      <c r="AW716" s="102">
        <f>IF(OR(AND(TODAY()-AL730&lt;10,AV730="PQRS"),AND(TODAY()-AO730&lt;90,AV730="Persuasivo")),1,IF(AND(10&lt;=TODAY()-AL730,TODAY()-AL730&lt;15,AV730="PQRS"),2,IF(OR(AND(15&lt;=TODAY()-AL730,AV730="PQRS"),AND(90&lt;=TODAY()-AO730,AV730="Persuasivo")),3,"")))</f>
        <v/>
      </c>
      <c r="AX716" s="103" t="n"/>
      <c r="AY716" s="239">
        <f>IF(AU730=BA730,AY730,AY730&amp;" → "&amp;TEXT(AZ730,"dd/mm/aaaa")&amp;".- "&amp;AU730)</f>
        <v/>
      </c>
      <c r="AZ716" s="237">
        <f>IF(AU730=BA730,AZ730,NOW())</f>
        <v/>
      </c>
      <c r="BA716" s="242">
        <f>IF(AU730=BA730,BA730,AU730)</f>
        <v/>
      </c>
      <c r="BB716" s="245">
        <f>IF(AT730=BD730,BB730,BB730&amp;" → "&amp;TEXT(BC730,"dd/mm/aaaa")&amp;".- "&amp;AT730)</f>
        <v/>
      </c>
      <c r="BC716" s="247">
        <f>IF(AX730=BD730,BC730,NOW())</f>
        <v/>
      </c>
      <c r="BD716" s="246">
        <f>IF(AT730=BD730,BD730,AT730)</f>
        <v/>
      </c>
    </row>
    <row r="717">
      <c r="A717" s="76" t="n"/>
      <c r="B717" s="188" t="n"/>
      <c r="C717" s="143" t="n"/>
      <c r="D717" s="131" t="n"/>
      <c r="E717" s="131" t="n"/>
      <c r="F717" s="131" t="n"/>
      <c r="G717" s="131" t="n"/>
      <c r="H717" s="131" t="n"/>
      <c r="I717" s="131" t="n"/>
      <c r="J717" s="131" t="n"/>
      <c r="K717" s="131" t="n"/>
      <c r="L717" s="131" t="n"/>
      <c r="M717" s="131" t="n"/>
      <c r="N717" s="76" t="n"/>
      <c r="O717" s="131" t="n"/>
      <c r="P717" s="131" t="n"/>
      <c r="Q717" s="131" t="n"/>
      <c r="R717" s="131" t="n"/>
      <c r="S717" s="126" t="n"/>
      <c r="T717" s="131" t="n"/>
      <c r="U717" s="127" t="n"/>
      <c r="V717" s="151" t="n"/>
      <c r="W717" s="131" t="n"/>
      <c r="X717" s="251" t="n"/>
      <c r="Y717" s="140" t="n"/>
      <c r="Z717" s="131" t="n"/>
      <c r="AA717" s="131" t="n"/>
      <c r="AB717" s="131" t="n"/>
      <c r="AC717" s="76" t="n"/>
      <c r="AD717" s="143" t="n"/>
      <c r="AE717" s="131" t="n"/>
      <c r="AF717" s="131" t="n"/>
      <c r="AG717" s="131" t="n"/>
      <c r="AH717" s="143" t="n"/>
      <c r="AI717" s="131" t="n"/>
      <c r="AJ717" s="144" t="n"/>
      <c r="AK717" s="173" t="n"/>
      <c r="AL717" s="135" t="n"/>
      <c r="AM717" s="135" t="n"/>
      <c r="AN717" s="101" t="n"/>
      <c r="AO717" s="135" t="n"/>
      <c r="AP717" s="82" t="n"/>
      <c r="AQ717" s="94" t="n"/>
      <c r="AR717" s="213" t="n"/>
      <c r="AS717" s="119" t="n"/>
      <c r="AT717" s="124" t="n"/>
      <c r="AU717" s="94" t="n"/>
      <c r="AV717" s="131" t="n"/>
      <c r="AW717" s="102">
        <f>IF(OR(AND(TODAY()-AL731&lt;10,AV731="PQRS"),AND(TODAY()-AO731&lt;90,AV731="Persuasivo")),1,IF(AND(10&lt;=TODAY()-AL731,TODAY()-AL731&lt;15,AV731="PQRS"),2,IF(OR(AND(15&lt;=TODAY()-AL731,AV731="PQRS"),AND(90&lt;=TODAY()-AO731,AV731="Persuasivo")),3,"")))</f>
        <v/>
      </c>
      <c r="AX717" s="103" t="n"/>
      <c r="AY717" s="239">
        <f>IF(AU731=BA731,AY731,AY731&amp;" → "&amp;TEXT(AZ731,"dd/mm/aaaa")&amp;".- "&amp;AU731)</f>
        <v/>
      </c>
      <c r="AZ717" s="237">
        <f>IF(AU731=BA731,AZ731,NOW())</f>
        <v/>
      </c>
      <c r="BA717" s="242">
        <f>IF(AU731=BA731,BA731,AU731)</f>
        <v/>
      </c>
      <c r="BB717" s="245">
        <f>IF(AT731=BD731,BB731,BB731&amp;" → "&amp;TEXT(BC731,"dd/mm/aaaa")&amp;".- "&amp;AT731)</f>
        <v/>
      </c>
      <c r="BC717" s="247">
        <f>IF(AX731=BD731,BC731,NOW())</f>
        <v/>
      </c>
      <c r="BD717" s="246">
        <f>IF(AT731=BD731,BD731,AT731)</f>
        <v/>
      </c>
    </row>
    <row r="718">
      <c r="A718" s="76" t="n"/>
      <c r="B718" s="188" t="n"/>
      <c r="C718" s="143" t="n"/>
      <c r="D718" s="131" t="n"/>
      <c r="E718" s="131" t="n"/>
      <c r="F718" s="131" t="n"/>
      <c r="G718" s="131" t="n"/>
      <c r="H718" s="131" t="n"/>
      <c r="I718" s="131" t="n"/>
      <c r="J718" s="131" t="n"/>
      <c r="K718" s="131" t="n"/>
      <c r="L718" s="131" t="n"/>
      <c r="M718" s="131" t="n"/>
      <c r="N718" s="76" t="n"/>
      <c r="O718" s="131" t="n"/>
      <c r="P718" s="131" t="n"/>
      <c r="Q718" s="131" t="n"/>
      <c r="R718" s="131" t="n"/>
      <c r="S718" s="126" t="n"/>
      <c r="T718" s="131" t="n"/>
      <c r="U718" s="127" t="n"/>
      <c r="V718" s="151" t="n"/>
      <c r="W718" s="131" t="n"/>
      <c r="X718" s="251" t="n"/>
      <c r="Y718" s="140" t="n"/>
      <c r="Z718" s="131" t="n"/>
      <c r="AA718" s="131" t="n"/>
      <c r="AB718" s="131" t="n"/>
      <c r="AC718" s="76" t="n"/>
      <c r="AD718" s="143" t="n"/>
      <c r="AE718" s="131" t="n"/>
      <c r="AF718" s="131" t="n"/>
      <c r="AG718" s="131" t="n"/>
      <c r="AH718" s="143" t="n"/>
      <c r="AI718" s="131" t="n"/>
      <c r="AJ718" s="144" t="n"/>
      <c r="AK718" s="173" t="n"/>
      <c r="AL718" s="135" t="n"/>
      <c r="AM718" s="135" t="n"/>
      <c r="AN718" s="101" t="n"/>
      <c r="AO718" s="135" t="n"/>
      <c r="AP718" s="101" t="n"/>
      <c r="AQ718" s="101" t="n"/>
      <c r="AR718" s="213" t="n"/>
      <c r="AS718" s="119" t="n"/>
      <c r="AT718" s="124" t="n"/>
      <c r="AU718" s="94" t="n"/>
      <c r="AV718" s="131" t="n"/>
      <c r="AW718" s="102">
        <f>IF(OR(AND(TODAY()-AL732&lt;10,AV732="PQRS"),AND(TODAY()-AO732&lt;90,AV732="Persuasivo")),1,IF(AND(10&lt;=TODAY()-AL732,TODAY()-AL732&lt;15,AV732="PQRS"),2,IF(OR(AND(15&lt;=TODAY()-AL732,AV732="PQRS"),AND(90&lt;=TODAY()-AO732,AV732="Persuasivo")),3,"")))</f>
        <v/>
      </c>
      <c r="AX718" s="103" t="n"/>
      <c r="AY718" s="239">
        <f>IF(AU732=BA732,AY732,AY732&amp;" → "&amp;TEXT(AZ732,"dd/mm/aaaa")&amp;".- "&amp;AU732)</f>
        <v/>
      </c>
      <c r="AZ718" s="237">
        <f>IF(AU732=BA732,AZ732,NOW())</f>
        <v/>
      </c>
      <c r="BA718" s="242">
        <f>IF(AU732=BA732,BA732,AU732)</f>
        <v/>
      </c>
      <c r="BB718" s="245">
        <f>IF(AT732=BD732,BB732,BB732&amp;" → "&amp;TEXT(BC732,"dd/mm/aaaa")&amp;".- "&amp;AT732)</f>
        <v/>
      </c>
      <c r="BC718" s="247">
        <f>IF(AX732=BD732,BC732,NOW())</f>
        <v/>
      </c>
      <c r="BD718" s="246">
        <f>IF(AT732=BD732,BD732,AT732)</f>
        <v/>
      </c>
    </row>
    <row r="719">
      <c r="A719" s="76" t="n"/>
      <c r="B719" s="188" t="n"/>
      <c r="C719" s="143" t="n"/>
      <c r="D719" s="131" t="n"/>
      <c r="E719" s="131" t="n"/>
      <c r="F719" s="131" t="n"/>
      <c r="G719" s="131" t="n"/>
      <c r="H719" s="131" t="n"/>
      <c r="I719" s="131" t="n"/>
      <c r="J719" s="131" t="n"/>
      <c r="K719" s="131" t="n"/>
      <c r="L719" s="131" t="n"/>
      <c r="M719" s="131" t="n"/>
      <c r="N719" s="76" t="n"/>
      <c r="O719" s="131" t="n"/>
      <c r="P719" s="131" t="n"/>
      <c r="Q719" s="131" t="n"/>
      <c r="R719" s="131" t="n"/>
      <c r="S719" s="131" t="n"/>
      <c r="T719" s="131" t="n"/>
      <c r="U719" s="131" t="n"/>
      <c r="V719" s="131" t="n"/>
      <c r="W719" s="131" t="n"/>
      <c r="X719" s="131" t="n"/>
      <c r="Y719" s="131" t="n"/>
      <c r="Z719" s="131" t="n"/>
      <c r="AA719" s="131" t="n"/>
      <c r="AB719" s="131" t="n"/>
      <c r="AC719" s="76" t="n"/>
      <c r="AD719" s="131" t="n"/>
      <c r="AE719" s="131" t="n"/>
      <c r="AF719" s="131" t="n"/>
      <c r="AG719" s="131" t="n"/>
      <c r="AH719" s="143" t="n"/>
      <c r="AI719" s="131" t="n"/>
      <c r="AJ719" s="144" t="n"/>
      <c r="AK719" s="173" t="n"/>
      <c r="AL719" s="135" t="n"/>
      <c r="AM719" s="135" t="n"/>
      <c r="AN719" s="101" t="n"/>
      <c r="AO719" s="135" t="n"/>
      <c r="AP719" s="101" t="n"/>
      <c r="AQ719" s="101" t="n"/>
      <c r="AR719" s="213" t="n"/>
      <c r="AS719" s="119" t="n"/>
      <c r="AT719" s="124" t="n"/>
      <c r="AU719" s="94" t="n"/>
      <c r="AV719" s="131" t="n"/>
      <c r="AW719" s="102">
        <f>IF(OR(AND(TODAY()-AL733&lt;10,AV733="PQRS"),AND(TODAY()-AO733&lt;90,AV733="Persuasivo")),1,IF(AND(10&lt;=TODAY()-AL733,TODAY()-AL733&lt;15,AV733="PQRS"),2,IF(OR(AND(15&lt;=TODAY()-AL733,AV733="PQRS"),AND(90&lt;=TODAY()-AO733,AV733="Persuasivo")),3,"")))</f>
        <v/>
      </c>
      <c r="AX719" s="103" t="n"/>
      <c r="AY719" s="239">
        <f>IF(AU733=BA733,AY733,AY733&amp;" → "&amp;TEXT(AZ733,"dd/mm/aaaa")&amp;".- "&amp;AU733)</f>
        <v/>
      </c>
      <c r="AZ719" s="237">
        <f>IF(AU733=BA733,AZ733,NOW())</f>
        <v/>
      </c>
      <c r="BA719" s="242">
        <f>IF(AU733=BA733,BA733,AU733)</f>
        <v/>
      </c>
      <c r="BB719" s="245">
        <f>IF(AT733=BD733,BB733,BB733&amp;" → "&amp;TEXT(BC733,"dd/mm/aaaa")&amp;".- "&amp;AT733)</f>
        <v/>
      </c>
      <c r="BC719" s="247">
        <f>IF(AX733=BD733,BC733,NOW())</f>
        <v/>
      </c>
      <c r="BD719" s="246">
        <f>IF(AT733=BD733,BD733,AT733)</f>
        <v/>
      </c>
    </row>
    <row r="720">
      <c r="A720" s="76" t="n"/>
      <c r="B720" s="188" t="n"/>
      <c r="C720" s="143" t="n"/>
      <c r="D720" s="131" t="n"/>
      <c r="E720" s="131" t="n"/>
      <c r="F720" s="131" t="n"/>
      <c r="G720" s="131" t="n"/>
      <c r="H720" s="131" t="n"/>
      <c r="I720" s="131" t="n"/>
      <c r="J720" s="131" t="n"/>
      <c r="K720" s="131" t="n"/>
      <c r="L720" s="131" t="n"/>
      <c r="M720" s="131" t="n"/>
      <c r="N720" s="76" t="n"/>
      <c r="O720" s="131" t="n"/>
      <c r="P720" s="131" t="n"/>
      <c r="Q720" s="131" t="n"/>
      <c r="R720" s="131" t="n"/>
      <c r="S720" s="126" t="n"/>
      <c r="T720" s="131" t="n"/>
      <c r="U720" s="127" t="n"/>
      <c r="V720" s="151" t="n"/>
      <c r="W720" s="131" t="n"/>
      <c r="X720" s="251" t="n"/>
      <c r="Y720" s="140" t="n"/>
      <c r="Z720" s="131" t="n"/>
      <c r="AA720" s="131" t="n"/>
      <c r="AB720" s="131" t="n"/>
      <c r="AC720" s="76" t="n"/>
      <c r="AD720" s="143" t="n"/>
      <c r="AE720" s="131" t="n"/>
      <c r="AF720" s="131" t="n"/>
      <c r="AG720" s="131" t="n"/>
      <c r="AH720" s="143" t="n"/>
      <c r="AI720" s="131" t="n"/>
      <c r="AJ720" s="144" t="n"/>
      <c r="AK720" s="173" t="n"/>
      <c r="AL720" s="135" t="n"/>
      <c r="AM720" s="135" t="n"/>
      <c r="AN720" s="101" t="n"/>
      <c r="AO720" s="135" t="n"/>
      <c r="AP720" s="101" t="n"/>
      <c r="AQ720" s="101" t="n"/>
      <c r="AR720" s="213" t="n"/>
      <c r="AS720" s="119" t="n"/>
      <c r="AT720" s="124" t="n"/>
      <c r="AU720" s="94" t="n"/>
      <c r="AV720" s="131" t="n"/>
      <c r="AW720" s="102">
        <f>IF(OR(AND(TODAY()-AL734&lt;10,AV734="PQRS"),AND(TODAY()-AO734&lt;90,AV734="Persuasivo")),1,IF(AND(10&lt;=TODAY()-AL734,TODAY()-AL734&lt;15,AV734="PQRS"),2,IF(OR(AND(15&lt;=TODAY()-AL734,AV734="PQRS"),AND(90&lt;=TODAY()-AO734,AV734="Persuasivo")),3,"")))</f>
        <v/>
      </c>
      <c r="AX720" s="103" t="n"/>
      <c r="AY720" s="239">
        <f>IF(AU734=BA734,AY734,AY734&amp;" → "&amp;TEXT(AZ734,"dd/mm/aaaa")&amp;".- "&amp;AU734)</f>
        <v/>
      </c>
      <c r="AZ720" s="237">
        <f>IF(AU734=BA734,AZ734,NOW())</f>
        <v/>
      </c>
      <c r="BA720" s="242">
        <f>IF(AU734=BA734,BA734,AU734)</f>
        <v/>
      </c>
      <c r="BB720" s="245">
        <f>IF(AT734=BD734,BB734,BB734&amp;" → "&amp;TEXT(BC734,"dd/mm/aaaa")&amp;".- "&amp;AT734)</f>
        <v/>
      </c>
      <c r="BC720" s="247">
        <f>IF(AX734=BD734,BC734,NOW())</f>
        <v/>
      </c>
      <c r="BD720" s="246">
        <f>IF(AT734=BD734,BD734,AT734)</f>
        <v/>
      </c>
    </row>
    <row r="721">
      <c r="A721" s="76" t="n"/>
      <c r="B721" s="188" t="n"/>
      <c r="C721" s="143" t="n"/>
      <c r="D721" s="131" t="n"/>
      <c r="E721" s="131" t="n"/>
      <c r="F721" s="131" t="n"/>
      <c r="G721" s="131" t="n"/>
      <c r="H721" s="131" t="n"/>
      <c r="I721" s="131" t="n"/>
      <c r="J721" s="131" t="n"/>
      <c r="K721" s="131" t="n"/>
      <c r="L721" s="131" t="n"/>
      <c r="M721" s="131" t="n"/>
      <c r="N721" s="76" t="n"/>
      <c r="O721" s="131" t="n"/>
      <c r="P721" s="131" t="n"/>
      <c r="Q721" s="131" t="n"/>
      <c r="R721" s="131" t="n"/>
      <c r="S721" s="126" t="n"/>
      <c r="T721" s="131" t="n"/>
      <c r="U721" s="127" t="n"/>
      <c r="V721" s="151" t="n"/>
      <c r="W721" s="131" t="n"/>
      <c r="X721" s="251" t="n"/>
      <c r="Y721" s="140" t="n"/>
      <c r="Z721" s="131" t="n"/>
      <c r="AA721" s="131" t="n"/>
      <c r="AB721" s="131" t="n"/>
      <c r="AC721" s="76" t="n"/>
      <c r="AD721" s="143" t="n"/>
      <c r="AE721" s="131" t="n"/>
      <c r="AF721" s="131" t="n"/>
      <c r="AG721" s="131" t="n"/>
      <c r="AH721" s="143" t="n"/>
      <c r="AI721" s="131" t="n"/>
      <c r="AJ721" s="144" t="n"/>
      <c r="AK721" s="173" t="n"/>
      <c r="AL721" s="135" t="n"/>
      <c r="AM721" s="135" t="n"/>
      <c r="AN721" s="101" t="n"/>
      <c r="AO721" s="135" t="n"/>
      <c r="AP721" s="101" t="n"/>
      <c r="AQ721" s="101" t="n"/>
      <c r="AR721" s="213" t="n"/>
      <c r="AS721" s="119" t="n"/>
      <c r="AT721" s="124" t="n"/>
      <c r="AU721" s="94" t="n"/>
      <c r="AV721" s="131" t="n"/>
      <c r="AW721" s="102">
        <f>IF(OR(AND(TODAY()-AL735&lt;10,AV735="PQRS"),AND(TODAY()-AO735&lt;90,AV735="Persuasivo")),1,IF(AND(10&lt;=TODAY()-AL735,TODAY()-AL735&lt;15,AV735="PQRS"),2,IF(OR(AND(15&lt;=TODAY()-AL735,AV735="PQRS"),AND(90&lt;=TODAY()-AO735,AV735="Persuasivo")),3,"")))</f>
        <v/>
      </c>
      <c r="AX721" s="103" t="n"/>
      <c r="AY721" s="239">
        <f>IF(AU735=BA735,AY735,AY735&amp;" → "&amp;TEXT(AZ735,"dd/mm/aaaa")&amp;".- "&amp;AU735)</f>
        <v/>
      </c>
      <c r="AZ721" s="237">
        <f>IF(AU735=BA735,AZ735,NOW())</f>
        <v/>
      </c>
      <c r="BA721" s="242">
        <f>IF(AU735=BA735,BA735,AU735)</f>
        <v/>
      </c>
      <c r="BB721" s="245">
        <f>IF(AT735=BD735,BB735,BB735&amp;" → "&amp;TEXT(BC735,"dd/mm/aaaa")&amp;".- "&amp;AT735)</f>
        <v/>
      </c>
      <c r="BC721" s="247">
        <f>IF(AX735=BD735,BC735,NOW())</f>
        <v/>
      </c>
      <c r="BD721" s="246">
        <f>IF(AT735=BD735,BD735,AT735)</f>
        <v/>
      </c>
    </row>
    <row r="722">
      <c r="A722" s="76" t="n"/>
      <c r="B722" s="188" t="n"/>
      <c r="C722" s="143" t="n"/>
      <c r="D722" s="131" t="n"/>
      <c r="E722" s="131" t="n"/>
      <c r="F722" s="131" t="n"/>
      <c r="G722" s="131" t="n"/>
      <c r="H722" s="131" t="n"/>
      <c r="I722" s="131" t="n"/>
      <c r="J722" s="131" t="n"/>
      <c r="K722" s="131" t="n"/>
      <c r="L722" s="131" t="n"/>
      <c r="M722" s="131" t="n"/>
      <c r="N722" s="76" t="n"/>
      <c r="O722" s="131" t="n"/>
      <c r="P722" s="131" t="n"/>
      <c r="Q722" s="131" t="n"/>
      <c r="R722" s="131" t="n"/>
      <c r="S722" s="126" t="n"/>
      <c r="T722" s="131" t="n"/>
      <c r="U722" s="127" t="n"/>
      <c r="V722" s="151" t="n"/>
      <c r="W722" s="131" t="n"/>
      <c r="X722" s="251" t="n"/>
      <c r="Y722" s="140" t="n"/>
      <c r="Z722" s="131" t="n"/>
      <c r="AA722" s="131" t="n"/>
      <c r="AB722" s="131" t="n"/>
      <c r="AC722" s="76" t="n"/>
      <c r="AD722" s="143" t="n"/>
      <c r="AE722" s="131" t="n"/>
      <c r="AF722" s="131" t="n"/>
      <c r="AG722" s="131" t="n"/>
      <c r="AH722" s="143" t="n"/>
      <c r="AI722" s="131" t="n"/>
      <c r="AJ722" s="144" t="n"/>
      <c r="AK722" s="173" t="n"/>
      <c r="AL722" s="135" t="n"/>
      <c r="AM722" s="135" t="n"/>
      <c r="AN722" s="101" t="n"/>
      <c r="AO722" s="135" t="n"/>
      <c r="AP722" s="101" t="n"/>
      <c r="AQ722" s="101" t="n"/>
      <c r="AR722" s="213" t="n"/>
      <c r="AS722" s="119" t="n"/>
      <c r="AT722" s="124" t="n"/>
      <c r="AU722" s="94" t="n"/>
      <c r="AV722" s="131" t="n"/>
      <c r="AW722" s="102">
        <f>IF(OR(AND(TODAY()-AL736&lt;10,AV736="PQRS"),AND(TODAY()-AO736&lt;90,AV736="Persuasivo")),1,IF(AND(10&lt;=TODAY()-AL736,TODAY()-AL736&lt;15,AV736="PQRS"),2,IF(OR(AND(15&lt;=TODAY()-AL736,AV736="PQRS"),AND(90&lt;=TODAY()-AO736,AV736="Persuasivo")),3,"")))</f>
        <v/>
      </c>
      <c r="AX722" s="103" t="n"/>
      <c r="AY722" s="239">
        <f>IF(AU736=BA736,AY736,AY736&amp;" → "&amp;TEXT(AZ736,"dd/mm/aaaa")&amp;".- "&amp;AU736)</f>
        <v/>
      </c>
      <c r="AZ722" s="237">
        <f>IF(AU736=BA736,AZ736,NOW())</f>
        <v/>
      </c>
      <c r="BA722" s="242">
        <f>IF(AU736=BA736,BA736,AU736)</f>
        <v/>
      </c>
      <c r="BB722" s="245">
        <f>IF(AT736=BD736,BB736,BB736&amp;" → "&amp;TEXT(BC736,"dd/mm/aaaa")&amp;".- "&amp;AT736)</f>
        <v/>
      </c>
      <c r="BC722" s="247">
        <f>IF(AX736=BD736,BC736,NOW())</f>
        <v/>
      </c>
      <c r="BD722" s="246">
        <f>IF(AT736=BD736,BD736,AT736)</f>
        <v/>
      </c>
    </row>
    <row r="723">
      <c r="A723" s="76" t="n"/>
      <c r="B723" s="188" t="n"/>
      <c r="C723" s="143" t="n"/>
      <c r="D723" s="131" t="n"/>
      <c r="E723" s="131" t="n"/>
      <c r="F723" s="131" t="n"/>
      <c r="G723" s="131" t="n"/>
      <c r="H723" s="131" t="n"/>
      <c r="I723" s="131" t="n"/>
      <c r="J723" s="131" t="n"/>
      <c r="K723" s="131" t="n"/>
      <c r="L723" s="131" t="n"/>
      <c r="M723" s="131" t="n"/>
      <c r="N723" s="76" t="n"/>
      <c r="O723" s="131" t="n"/>
      <c r="P723" s="131" t="n"/>
      <c r="Q723" s="131" t="n"/>
      <c r="R723" s="131" t="n"/>
      <c r="S723" s="126" t="n"/>
      <c r="T723" s="131" t="n"/>
      <c r="U723" s="127" t="n"/>
      <c r="V723" s="151" t="n"/>
      <c r="W723" s="131" t="n"/>
      <c r="X723" s="251" t="n"/>
      <c r="Y723" s="140" t="n"/>
      <c r="Z723" s="131" t="n"/>
      <c r="AA723" s="131" t="n"/>
      <c r="AB723" s="131" t="n"/>
      <c r="AC723" s="76" t="n"/>
      <c r="AD723" s="143" t="n"/>
      <c r="AE723" s="131" t="n"/>
      <c r="AF723" s="131" t="n"/>
      <c r="AG723" s="131" t="n"/>
      <c r="AH723" s="143" t="n"/>
      <c r="AI723" s="131" t="n"/>
      <c r="AJ723" s="144" t="n"/>
      <c r="AK723" s="173" t="n"/>
      <c r="AL723" s="135" t="n"/>
      <c r="AM723" s="135" t="n"/>
      <c r="AN723" s="101" t="n"/>
      <c r="AO723" s="135" t="n"/>
      <c r="AP723" s="101" t="n"/>
      <c r="AQ723" s="101" t="n"/>
      <c r="AR723" s="213" t="n"/>
      <c r="AS723" s="119" t="n"/>
      <c r="AT723" s="124" t="n"/>
      <c r="AU723" s="94" t="n"/>
      <c r="AV723" s="131" t="n"/>
      <c r="AW723" s="102">
        <f>IF(OR(AND(TODAY()-AL737&lt;10,AV737="PQRS"),AND(TODAY()-AO737&lt;90,AV737="Persuasivo")),1,IF(AND(10&lt;=TODAY()-AL737,TODAY()-AL737&lt;15,AV737="PQRS"),2,IF(OR(AND(15&lt;=TODAY()-AL737,AV737="PQRS"),AND(90&lt;=TODAY()-AO737,AV737="Persuasivo")),3,"")))</f>
        <v/>
      </c>
      <c r="AX723" s="103" t="n"/>
      <c r="AY723" s="239">
        <f>IF(AU737=BA737,AY737,AY737&amp;" → "&amp;TEXT(AZ737,"dd/mm/aaaa")&amp;".- "&amp;AU737)</f>
        <v/>
      </c>
      <c r="AZ723" s="237">
        <f>IF(AU737=BA737,AZ737,NOW())</f>
        <v/>
      </c>
      <c r="BA723" s="242">
        <f>IF(AU737=BA737,BA737,AU737)</f>
        <v/>
      </c>
      <c r="BB723" s="245">
        <f>IF(AT737=BD737,BB737,BB737&amp;" → "&amp;TEXT(BC737,"dd/mm/aaaa")&amp;".- "&amp;AT737)</f>
        <v/>
      </c>
      <c r="BC723" s="247">
        <f>IF(AX737=BD737,BC737,NOW())</f>
        <v/>
      </c>
      <c r="BD723" s="246">
        <f>IF(AT737=BD737,BD737,AT737)</f>
        <v/>
      </c>
    </row>
    <row r="724">
      <c r="A724" s="76" t="n"/>
      <c r="B724" s="188" t="n"/>
      <c r="C724" s="143" t="n"/>
      <c r="D724" s="131" t="n"/>
      <c r="E724" s="131" t="n"/>
      <c r="F724" s="131" t="n"/>
      <c r="G724" s="131" t="n"/>
      <c r="H724" s="131" t="n"/>
      <c r="I724" s="131" t="n"/>
      <c r="J724" s="131" t="n"/>
      <c r="K724" s="131" t="n"/>
      <c r="L724" s="131" t="n"/>
      <c r="M724" s="131" t="n"/>
      <c r="N724" s="76">
        <f>CONCATENATE(D738," ",E738," ",F738," ",G738," ",H738," ",I738," ",J738," ",K738," ",L738," ",M738)</f>
        <v/>
      </c>
      <c r="O724" s="131" t="n"/>
      <c r="P724" s="131" t="n"/>
      <c r="Q724" s="131" t="n"/>
      <c r="R724" s="131" t="n"/>
      <c r="S724" s="126" t="n"/>
      <c r="T724" s="131" t="n"/>
      <c r="U724" s="127" t="n"/>
      <c r="V724" s="151" t="n"/>
      <c r="W724" s="131" t="n"/>
      <c r="X724" s="251" t="n"/>
      <c r="Y724" s="140" t="n"/>
      <c r="Z724" s="131" t="n"/>
      <c r="AA724" s="131" t="n"/>
      <c r="AB724" s="131" t="n"/>
      <c r="AC724" s="76" t="n"/>
      <c r="AD724" s="143" t="n"/>
      <c r="AE724" s="131" t="n"/>
      <c r="AF724" s="131" t="n"/>
      <c r="AG724" s="131" t="n"/>
      <c r="AH724" s="143" t="n"/>
      <c r="AI724" s="131" t="n"/>
      <c r="AJ724" s="144" t="n"/>
      <c r="AK724" s="82" t="n"/>
      <c r="AL724" s="135" t="n"/>
      <c r="AM724" s="135" t="n"/>
      <c r="AN724" s="101" t="n"/>
      <c r="AO724" s="135" t="n"/>
      <c r="AP724" s="101" t="n"/>
      <c r="AQ724" s="101" t="n"/>
      <c r="AR724" s="213" t="n"/>
      <c r="AS724" s="119" t="n"/>
      <c r="AT724" s="124" t="n"/>
      <c r="AU724" s="94" t="n"/>
      <c r="AV724" s="131" t="n"/>
      <c r="AW724" s="102">
        <f>IF(OR(AND(TODAY()-AL738&lt;10,AV738="PQRS"),AND(TODAY()-AO738&lt;90,AV738="Persuasivo")),1,IF(AND(10&lt;=TODAY()-AL738,TODAY()-AL738&lt;15,AV738="PQRS"),2,IF(OR(AND(15&lt;=TODAY()-AL738,AV738="PQRS"),AND(90&lt;=TODAY()-AO738,AV738="Persuasivo")),3,"")))</f>
        <v/>
      </c>
      <c r="AX724" s="103" t="n"/>
      <c r="AY724" s="239">
        <f>IF(AU738=BA738,AY738,AY738&amp;" → "&amp;TEXT(AZ738,"dd/mm/aaaa")&amp;".- "&amp;AU738)</f>
        <v/>
      </c>
      <c r="AZ724" s="237">
        <f>IF(AU738=BA738,AZ738,NOW())</f>
        <v/>
      </c>
      <c r="BA724" s="242">
        <f>IF(AU738=BA738,BA738,AU738)</f>
        <v/>
      </c>
      <c r="BB724" s="245">
        <f>IF(AT738=BD738,BB738,BB738&amp;" → "&amp;TEXT(BC738,"dd/mm/aaaa")&amp;".- "&amp;AT738)</f>
        <v/>
      </c>
      <c r="BC724" s="247">
        <f>IF(AX738=BD738,BC738,NOW())</f>
        <v/>
      </c>
      <c r="BD724" s="246">
        <f>IF(AT738=BD738,BD738,AT738)</f>
        <v/>
      </c>
    </row>
    <row r="725">
      <c r="A725" s="76" t="n"/>
      <c r="B725" s="188" t="n"/>
      <c r="C725" s="143" t="n"/>
      <c r="D725" s="131" t="n"/>
      <c r="E725" s="131" t="n"/>
      <c r="F725" s="131" t="n"/>
      <c r="G725" s="131" t="n"/>
      <c r="H725" s="131" t="n"/>
      <c r="I725" s="131" t="n"/>
      <c r="J725" s="131" t="n"/>
      <c r="K725" s="131" t="n"/>
      <c r="L725" s="131" t="n"/>
      <c r="M725" s="131" t="n"/>
      <c r="N725" s="76">
        <f>CONCATENATE(D739," ",E739," ",F739," ",G739," ",H739," ",I739," ",J739," ",K739," ",L739," ",M739)</f>
        <v/>
      </c>
      <c r="O725" s="131" t="n"/>
      <c r="P725" s="131" t="n"/>
      <c r="Q725" s="131" t="n"/>
      <c r="R725" s="131" t="n"/>
      <c r="S725" s="126" t="n"/>
      <c r="T725" s="131" t="n"/>
      <c r="U725" s="127" t="n"/>
      <c r="V725" s="151" t="n"/>
      <c r="W725" s="131" t="n"/>
      <c r="X725" s="251" t="n"/>
      <c r="Y725" s="140" t="n"/>
      <c r="Z725" s="131" t="n"/>
      <c r="AA725" s="131" t="n"/>
      <c r="AB725" s="131" t="n"/>
      <c r="AC725" s="76" t="n"/>
      <c r="AD725" s="143" t="n"/>
      <c r="AE725" s="131" t="n"/>
      <c r="AF725" s="131" t="n"/>
      <c r="AG725" s="131" t="n"/>
      <c r="AH725" s="143" t="n"/>
      <c r="AI725" s="131" t="n"/>
      <c r="AJ725" s="131" t="n"/>
      <c r="AK725" s="99" t="n"/>
      <c r="AL725" s="135" t="n"/>
      <c r="AM725" s="135" t="n"/>
      <c r="AN725" s="101" t="n"/>
      <c r="AO725" s="135" t="n"/>
      <c r="AP725" s="101" t="n"/>
      <c r="AQ725" s="101" t="n"/>
      <c r="AR725" s="213" t="n"/>
      <c r="AS725" s="119" t="n"/>
      <c r="AT725" s="124" t="n"/>
      <c r="AU725" s="94" t="n"/>
      <c r="AV725" s="131" t="n"/>
      <c r="AW725" s="102">
        <f>IF(OR(AND(TODAY()-AL739&lt;10,AV739="PQRS"),AND(TODAY()-AO739&lt;90,AV739="Persuasivo")),1,IF(AND(10&lt;=TODAY()-AL739,TODAY()-AL739&lt;15,AV739="PQRS"),2,IF(OR(AND(15&lt;=TODAY()-AL739,AV739="PQRS"),AND(90&lt;=TODAY()-AO739,AV739="Persuasivo")),3,"")))</f>
        <v/>
      </c>
      <c r="AX725" s="103" t="n"/>
      <c r="AY725" s="239">
        <f>IF(AU739=BA739,AY739,AY739&amp;" → "&amp;TEXT(AZ739,"dd/mm/aaaa")&amp;".- "&amp;AU739)</f>
        <v/>
      </c>
      <c r="AZ725" s="237">
        <f>IF(AU739=BA739,AZ739,NOW())</f>
        <v/>
      </c>
      <c r="BA725" s="242">
        <f>IF(AU739=BA739,BA739,AU739)</f>
        <v/>
      </c>
      <c r="BB725" s="245">
        <f>IF(AT739=BD739,BB739,BB739&amp;" → "&amp;TEXT(BC739,"dd/mm/aaaa")&amp;".- "&amp;AT739)</f>
        <v/>
      </c>
      <c r="BC725" s="247">
        <f>IF(AX739=BD739,BC739,NOW())</f>
        <v/>
      </c>
      <c r="BD725" s="246">
        <f>IF(AT739=BD739,BD739,AT739)</f>
        <v/>
      </c>
    </row>
    <row r="726">
      <c r="A726" s="76" t="n"/>
      <c r="B726" s="188" t="n"/>
      <c r="C726" s="143" t="n"/>
      <c r="D726" s="131" t="n"/>
      <c r="E726" s="131" t="n"/>
      <c r="F726" s="131" t="n"/>
      <c r="G726" s="131" t="n"/>
      <c r="H726" s="131" t="n"/>
      <c r="I726" s="131" t="n"/>
      <c r="J726" s="131" t="n"/>
      <c r="K726" s="131" t="n"/>
      <c r="L726" s="131" t="n"/>
      <c r="M726" s="131" t="n"/>
      <c r="N726" s="76">
        <f>CONCATENATE(D740," ",E740," ",F740," ",G740," ",H740," ",I740," ",J740," ",K740," ",L740," ",M740)</f>
        <v/>
      </c>
      <c r="O726" s="131" t="n"/>
      <c r="P726" s="131" t="n"/>
      <c r="Q726" s="131" t="n"/>
      <c r="R726" s="131" t="n"/>
      <c r="S726" s="126" t="n"/>
      <c r="T726" s="131" t="n"/>
      <c r="U726" s="127" t="n"/>
      <c r="V726" s="151" t="n"/>
      <c r="W726" s="131" t="n"/>
      <c r="X726" s="251" t="n"/>
      <c r="Y726" s="140" t="n"/>
      <c r="Z726" s="131" t="n"/>
      <c r="AA726" s="131" t="n"/>
      <c r="AB726" s="131" t="n"/>
      <c r="AC726" s="76" t="n"/>
      <c r="AD726" s="143" t="n"/>
      <c r="AE726" s="131" t="n"/>
      <c r="AF726" s="131" t="n"/>
      <c r="AG726" s="131" t="n"/>
      <c r="AH726" s="143" t="n"/>
      <c r="AI726" s="131" t="n"/>
      <c r="AJ726" s="131" t="n"/>
      <c r="AK726" s="99" t="n"/>
      <c r="AL726" s="135" t="n"/>
      <c r="AM726" s="135" t="n"/>
      <c r="AN726" s="101" t="n"/>
      <c r="AO726" s="135" t="n"/>
      <c r="AP726" s="101" t="n"/>
      <c r="AQ726" s="101" t="n"/>
      <c r="AR726" s="213" t="n"/>
      <c r="AS726" s="119" t="n"/>
      <c r="AT726" s="124" t="n"/>
      <c r="AU726" s="94" t="n"/>
      <c r="AV726" s="131" t="n"/>
      <c r="AW726" s="102">
        <f>IF(OR(AND(TODAY()-AL740&lt;10,AV740="PQRS"),AND(TODAY()-AO740&lt;90,AV740="Persuasivo")),1,IF(AND(10&lt;=TODAY()-AL740,TODAY()-AL740&lt;15,AV740="PQRS"),2,IF(OR(AND(15&lt;=TODAY()-AL740,AV740="PQRS"),AND(90&lt;=TODAY()-AO740,AV740="Persuasivo")),3,"")))</f>
        <v/>
      </c>
      <c r="AX726" s="103" t="n"/>
      <c r="AY726" s="239">
        <f>IF(AU740=BA740,AY740,AY740&amp;" → "&amp;TEXT(AZ740,"dd/mm/aaaa")&amp;".- "&amp;AU740)</f>
        <v/>
      </c>
      <c r="AZ726" s="237">
        <f>IF(AU740=BA740,AZ740,NOW())</f>
        <v/>
      </c>
      <c r="BA726" s="242">
        <f>IF(AU740=BA740,BA740,AU740)</f>
        <v/>
      </c>
      <c r="BB726" s="245">
        <f>IF(AT740=BD740,BB740,BB740&amp;" → "&amp;TEXT(BC740,"dd/mm/aaaa")&amp;".- "&amp;AT740)</f>
        <v/>
      </c>
      <c r="BC726" s="247">
        <f>IF(AX740=BD740,BC740,NOW())</f>
        <v/>
      </c>
      <c r="BD726" s="246">
        <f>IF(AT740=BD740,BD740,AT740)</f>
        <v/>
      </c>
    </row>
    <row r="727">
      <c r="A727" s="76" t="n"/>
      <c r="B727" s="188" t="n"/>
      <c r="C727" s="143" t="n"/>
      <c r="D727" s="131" t="n"/>
      <c r="E727" s="131" t="n"/>
      <c r="F727" s="131" t="n"/>
      <c r="G727" s="131" t="n"/>
      <c r="H727" s="131" t="n"/>
      <c r="I727" s="131" t="n"/>
      <c r="J727" s="131" t="n"/>
      <c r="K727" s="131" t="n"/>
      <c r="L727" s="131" t="n"/>
      <c r="M727" s="131" t="n"/>
      <c r="N727" s="76">
        <f>CONCATENATE(D741," ",E741," ",F741," ",G741," ",H741," ",I741," ",J741," ",K741," ",L741," ",M741)</f>
        <v/>
      </c>
      <c r="O727" s="131" t="n"/>
      <c r="P727" s="131" t="n"/>
      <c r="Q727" s="131" t="n"/>
      <c r="R727" s="131" t="n"/>
      <c r="S727" s="126" t="n"/>
      <c r="T727" s="131" t="n"/>
      <c r="U727" s="127" t="n"/>
      <c r="V727" s="151" t="n"/>
      <c r="W727" s="131" t="n"/>
      <c r="X727" s="251" t="n"/>
      <c r="Y727" s="140" t="n"/>
      <c r="Z727" s="131" t="n"/>
      <c r="AA727" s="131" t="n"/>
      <c r="AB727" s="131" t="n"/>
      <c r="AC727" s="76" t="n"/>
      <c r="AD727" s="143" t="n"/>
      <c r="AE727" s="131" t="n"/>
      <c r="AF727" s="131" t="n"/>
      <c r="AG727" s="131" t="n"/>
      <c r="AH727" s="143" t="n"/>
      <c r="AI727" s="131" t="n"/>
      <c r="AJ727" s="131" t="n"/>
      <c r="AK727" s="99" t="n"/>
      <c r="AL727" s="135" t="n"/>
      <c r="AM727" s="135" t="n"/>
      <c r="AN727" s="101" t="n"/>
      <c r="AO727" s="135" t="n"/>
      <c r="AP727" s="101" t="n"/>
      <c r="AQ727" s="101" t="n"/>
      <c r="AR727" s="213" t="n"/>
      <c r="AS727" s="119" t="n"/>
      <c r="AT727" s="124" t="n"/>
      <c r="AU727" s="94" t="n"/>
      <c r="AV727" s="131" t="n"/>
      <c r="AW727" s="102">
        <f>IF(OR(AND(TODAY()-AL741&lt;10,AV741="PQRS"),AND(TODAY()-AO741&lt;90,AV741="Persuasivo")),1,IF(AND(10&lt;=TODAY()-AL741,TODAY()-AL741&lt;15,AV741="PQRS"),2,IF(OR(AND(15&lt;=TODAY()-AL741,AV741="PQRS"),AND(90&lt;=TODAY()-AO741,AV741="Persuasivo")),3,"")))</f>
        <v/>
      </c>
      <c r="AX727" s="103" t="n"/>
      <c r="AY727" s="239">
        <f>IF(AU741=BA741,AY741,AY741&amp;" → "&amp;TEXT(AZ741,"dd/mm/aaaa")&amp;".- "&amp;AU741)</f>
        <v/>
      </c>
      <c r="AZ727" s="237">
        <f>IF(AU741=BA741,AZ741,NOW())</f>
        <v/>
      </c>
      <c r="BA727" s="242">
        <f>IF(AU741=BA741,BA741,AU741)</f>
        <v/>
      </c>
      <c r="BB727" s="245">
        <f>IF(AT741=BD741,BB741,BB741&amp;" → "&amp;TEXT(BC741,"dd/mm/aaaa")&amp;".- "&amp;AT741)</f>
        <v/>
      </c>
      <c r="BC727" s="247">
        <f>IF(AX741=BD741,BC741,NOW())</f>
        <v/>
      </c>
      <c r="BD727" s="246">
        <f>IF(AT741=BD741,BD741,AT741)</f>
        <v/>
      </c>
    </row>
    <row r="728">
      <c r="A728" s="76" t="n"/>
      <c r="B728" s="188" t="n"/>
      <c r="C728" s="143" t="n"/>
      <c r="D728" s="131" t="n"/>
      <c r="E728" s="131" t="n"/>
      <c r="F728" s="131" t="n"/>
      <c r="G728" s="131" t="n"/>
      <c r="H728" s="131" t="n"/>
      <c r="I728" s="131" t="n"/>
      <c r="J728" s="131" t="n"/>
      <c r="K728" s="131" t="n"/>
      <c r="L728" s="131" t="n"/>
      <c r="M728" s="131" t="n"/>
      <c r="N728" s="76">
        <f>CONCATENATE(D742," ",E742," ",F742," ",G742," ",H742," ",I742," ",J742," ",K742," ",L742," ",M742)</f>
        <v/>
      </c>
      <c r="O728" s="131" t="n"/>
      <c r="P728" s="131" t="n"/>
      <c r="Q728" s="131" t="n"/>
      <c r="R728" s="131" t="n"/>
      <c r="S728" s="126" t="n"/>
      <c r="T728" s="131" t="n"/>
      <c r="U728" s="127" t="n"/>
      <c r="V728" s="151" t="n"/>
      <c r="W728" s="131" t="n"/>
      <c r="X728" s="251" t="n"/>
      <c r="Y728" s="140" t="n"/>
      <c r="Z728" s="131" t="n"/>
      <c r="AA728" s="131" t="n"/>
      <c r="AB728" s="131" t="n"/>
      <c r="AC728" s="76" t="n"/>
      <c r="AD728" s="143" t="n"/>
      <c r="AE728" s="150" t="n"/>
      <c r="AF728" s="150" t="n"/>
      <c r="AG728" s="131" t="n"/>
      <c r="AH728" s="143" t="n"/>
      <c r="AI728" s="131" t="n"/>
      <c r="AJ728" s="131" t="n"/>
      <c r="AK728" s="99" t="n"/>
      <c r="AL728" s="135" t="n"/>
      <c r="AM728" s="131" t="n"/>
      <c r="AN728" s="101" t="n"/>
      <c r="AO728" s="135" t="n"/>
      <c r="AP728" s="101" t="n"/>
      <c r="AQ728" s="101" t="n"/>
      <c r="AR728" s="213" t="n"/>
      <c r="AS728" s="119" t="n"/>
      <c r="AT728" s="124" t="n"/>
      <c r="AU728" s="94" t="n"/>
      <c r="AV728" s="131" t="n"/>
      <c r="AW728" s="102">
        <f>IF(OR(AND(TODAY()-AL742&lt;10,AV742="PQRS"),AND(TODAY()-AO742&lt;90,AV742="Persuasivo")),1,IF(AND(10&lt;=TODAY()-AL742,TODAY()-AL742&lt;15,AV742="PQRS"),2,IF(OR(AND(15&lt;=TODAY()-AL742,AV742="PQRS"),AND(90&lt;=TODAY()-AO742,AV742="Persuasivo")),3,"")))</f>
        <v/>
      </c>
      <c r="AX728" s="103" t="n"/>
      <c r="AY728" s="239">
        <f>IF(AU742=BA742,AY742,AY742&amp;" → "&amp;TEXT(AZ742,"dd/mm/aaaa")&amp;".- "&amp;AU742)</f>
        <v/>
      </c>
      <c r="AZ728" s="237">
        <f>IF(AU742=BA742,AZ742,NOW())</f>
        <v/>
      </c>
      <c r="BA728" s="242">
        <f>IF(AU742=BA742,BA742,AU742)</f>
        <v/>
      </c>
      <c r="BB728" s="245">
        <f>IF(AT742=BD742,BB742,BB742&amp;" → "&amp;TEXT(BC742,"dd/mm/aaaa")&amp;".- "&amp;AT742)</f>
        <v/>
      </c>
      <c r="BC728" s="247">
        <f>IF(AX742=BD742,BC742,NOW())</f>
        <v/>
      </c>
      <c r="BD728" s="246">
        <f>IF(AT742=BD742,BD742,AT742)</f>
        <v/>
      </c>
    </row>
    <row r="729">
      <c r="A729" s="76" t="n"/>
      <c r="B729" s="188" t="n"/>
      <c r="C729" s="143" t="n"/>
      <c r="D729" s="131" t="n"/>
      <c r="E729" s="131" t="n"/>
      <c r="F729" s="131" t="n"/>
      <c r="G729" s="131" t="n"/>
      <c r="H729" s="131" t="n"/>
      <c r="I729" s="131" t="n"/>
      <c r="J729" s="131" t="n"/>
      <c r="K729" s="131" t="n"/>
      <c r="L729" s="131" t="n"/>
      <c r="M729" s="131" t="n"/>
      <c r="N729" s="76">
        <f>CONCATENATE(D743," ",E743," ",F743," ",G743," ",H743," ",I743," ",J743," ",K743," ",L743," ",M743)</f>
        <v/>
      </c>
      <c r="O729" s="131" t="n"/>
      <c r="P729" s="131" t="n"/>
      <c r="Q729" s="131" t="n"/>
      <c r="R729" s="131" t="n"/>
      <c r="S729" s="126" t="n"/>
      <c r="T729" s="131" t="n"/>
      <c r="U729" s="127" t="n"/>
      <c r="V729" s="151" t="n"/>
      <c r="W729" s="131" t="n"/>
      <c r="X729" s="251" t="n"/>
      <c r="Y729" s="140" t="n"/>
      <c r="Z729" s="131" t="n"/>
      <c r="AA729" s="131" t="n"/>
      <c r="AB729" s="131" t="n"/>
      <c r="AC729" s="76" t="n"/>
      <c r="AD729" s="143" t="n"/>
      <c r="AE729" s="131" t="n"/>
      <c r="AF729" s="131" t="n"/>
      <c r="AG729" s="131" t="n"/>
      <c r="AH729" s="143" t="n"/>
      <c r="AI729" s="131" t="n"/>
      <c r="AJ729" s="131" t="n"/>
      <c r="AK729" s="99" t="n"/>
      <c r="AL729" s="135" t="n"/>
      <c r="AM729" s="131" t="n"/>
      <c r="AN729" s="101" t="n"/>
      <c r="AO729" s="135" t="n"/>
      <c r="AP729" s="101" t="n"/>
      <c r="AQ729" s="101" t="n"/>
      <c r="AR729" s="213" t="n"/>
      <c r="AS729" s="119" t="n"/>
      <c r="AT729" s="124" t="n"/>
      <c r="AU729" s="94" t="n"/>
      <c r="AV729" s="131" t="n"/>
      <c r="AW729" s="102">
        <f>IF(OR(AND(TODAY()-AL743&lt;10,AV743="PQRS"),AND(TODAY()-AO743&lt;90,AV743="Persuasivo")),1,IF(AND(10&lt;=TODAY()-AL743,TODAY()-AL743&lt;15,AV743="PQRS"),2,IF(OR(AND(15&lt;=TODAY()-AL743,AV743="PQRS"),AND(90&lt;=TODAY()-AO743,AV743="Persuasivo")),3,"")))</f>
        <v/>
      </c>
      <c r="AX729" s="103" t="n"/>
      <c r="AY729" s="239">
        <f>IF(AU743=BA743,AY743,AY743&amp;" → "&amp;TEXT(AZ743,"dd/mm/aaaa")&amp;".- "&amp;AU743)</f>
        <v/>
      </c>
      <c r="AZ729" s="237">
        <f>IF(AU743=BA743,AZ743,NOW())</f>
        <v/>
      </c>
      <c r="BA729" s="242">
        <f>IF(AU743=BA743,BA743,AU743)</f>
        <v/>
      </c>
      <c r="BB729" s="245">
        <f>IF(AT743=BD743,BB743,BB743&amp;" → "&amp;TEXT(BC743,"dd/mm/aaaa")&amp;".- "&amp;AT743)</f>
        <v/>
      </c>
      <c r="BC729" s="247">
        <f>IF(AX743=BD743,BC743,NOW())</f>
        <v/>
      </c>
      <c r="BD729" s="246">
        <f>IF(AT743=BD743,BD743,AT743)</f>
        <v/>
      </c>
    </row>
    <row r="730">
      <c r="A730" s="76" t="n"/>
      <c r="B730" s="188" t="n"/>
      <c r="C730" s="143" t="n"/>
      <c r="D730" s="131" t="n"/>
      <c r="E730" s="131" t="n"/>
      <c r="F730" s="131" t="n"/>
      <c r="G730" s="131" t="n"/>
      <c r="H730" s="131" t="n"/>
      <c r="I730" s="131" t="n"/>
      <c r="J730" s="131" t="n"/>
      <c r="K730" s="131" t="n"/>
      <c r="L730" s="131" t="n"/>
      <c r="M730" s="131" t="n"/>
      <c r="N730" s="76">
        <f>CONCATENATE(D744," ",E744," ",F744," ",G744," ",H744," ",I744," ",J744," ",K744," ",L744," ",M744)</f>
        <v/>
      </c>
      <c r="O730" s="131" t="n"/>
      <c r="P730" s="131" t="n"/>
      <c r="Q730" s="131" t="n"/>
      <c r="R730" s="131" t="n"/>
      <c r="S730" s="126" t="n"/>
      <c r="T730" s="131" t="n"/>
      <c r="U730" s="127" t="n"/>
      <c r="V730" s="151" t="n"/>
      <c r="W730" s="131" t="n"/>
      <c r="X730" s="251" t="n"/>
      <c r="Y730" s="140" t="n"/>
      <c r="Z730" s="131" t="n"/>
      <c r="AA730" s="131" t="n"/>
      <c r="AB730" s="131" t="n"/>
      <c r="AC730" s="76" t="n"/>
      <c r="AD730" s="143" t="n"/>
      <c r="AE730" s="131" t="n"/>
      <c r="AF730" s="131" t="n"/>
      <c r="AG730" s="131" t="n"/>
      <c r="AH730" s="143" t="n"/>
      <c r="AI730" s="131" t="n"/>
      <c r="AJ730" s="131" t="n"/>
      <c r="AK730" s="99" t="n"/>
      <c r="AL730" s="135" t="n"/>
      <c r="AM730" s="135" t="n"/>
      <c r="AN730" s="101" t="n"/>
      <c r="AO730" s="135" t="n"/>
      <c r="AP730" s="101" t="n"/>
      <c r="AQ730" s="101" t="n"/>
      <c r="AR730" s="213" t="n"/>
      <c r="AS730" s="119" t="n"/>
      <c r="AT730" s="124" t="n"/>
      <c r="AU730" s="94" t="n"/>
      <c r="AV730" s="131" t="n"/>
      <c r="AW730" s="102">
        <f>IF(OR(AND(TODAY()-AL744&lt;10,AV744="PQRS"),AND(TODAY()-AO744&lt;90,AV744="Persuasivo")),1,IF(AND(10&lt;=TODAY()-AL744,TODAY()-AL744&lt;15,AV744="PQRS"),2,IF(OR(AND(15&lt;=TODAY()-AL744,AV744="PQRS"),AND(90&lt;=TODAY()-AO744,AV744="Persuasivo")),3,"")))</f>
        <v/>
      </c>
      <c r="AX730" s="103" t="n"/>
      <c r="AY730" s="239">
        <f>IF(AU744=BA744,AY744,AY744&amp;" → "&amp;TEXT(AZ744,"dd/mm/aaaa")&amp;".- "&amp;AU744)</f>
        <v/>
      </c>
      <c r="AZ730" s="237">
        <f>IF(AU744=BA744,AZ744,NOW())</f>
        <v/>
      </c>
      <c r="BA730" s="242">
        <f>IF(AU744=BA744,BA744,AU744)</f>
        <v/>
      </c>
      <c r="BB730" s="245">
        <f>IF(AT744=BD744,BB744,BB744&amp;" → "&amp;TEXT(BC744,"dd/mm/aaaa")&amp;".- "&amp;AT744)</f>
        <v/>
      </c>
      <c r="BC730" s="247">
        <f>IF(AX744=BD744,BC744,NOW())</f>
        <v/>
      </c>
      <c r="BD730" s="246">
        <f>IF(AT744=BD744,BD744,AT744)</f>
        <v/>
      </c>
    </row>
    <row r="731">
      <c r="A731" s="76" t="n"/>
      <c r="B731" s="188" t="n"/>
      <c r="C731" s="143" t="n"/>
      <c r="D731" s="131" t="n"/>
      <c r="E731" s="131" t="n"/>
      <c r="F731" s="131" t="n"/>
      <c r="G731" s="131" t="n"/>
      <c r="H731" s="131" t="n"/>
      <c r="I731" s="131" t="n"/>
      <c r="J731" s="131" t="n"/>
      <c r="K731" s="131" t="n"/>
      <c r="L731" s="131" t="n"/>
      <c r="M731" s="131" t="n"/>
      <c r="N731" s="76">
        <f>CONCATENATE(D745," ",E745," ",F745," ",G745," ",H745," ",I745," ",J745," ",K745," ",L745," ",M745)</f>
        <v/>
      </c>
      <c r="O731" s="131" t="n"/>
      <c r="P731" s="131" t="n"/>
      <c r="Q731" s="131" t="n"/>
      <c r="R731" s="131" t="n"/>
      <c r="S731" s="126" t="n"/>
      <c r="T731" s="131" t="n"/>
      <c r="U731" s="127" t="n"/>
      <c r="V731" s="151" t="n"/>
      <c r="W731" s="131" t="n"/>
      <c r="X731" s="251" t="n"/>
      <c r="Y731" s="140" t="n"/>
      <c r="Z731" s="131" t="n"/>
      <c r="AA731" s="131" t="n"/>
      <c r="AB731" s="131" t="n"/>
      <c r="AC731" s="76" t="n"/>
      <c r="AD731" s="143" t="n"/>
      <c r="AE731" s="131" t="n"/>
      <c r="AF731" s="131" t="n"/>
      <c r="AG731" s="131" t="n"/>
      <c r="AH731" s="143" t="n"/>
      <c r="AI731" s="131" t="n"/>
      <c r="AJ731" s="131" t="n"/>
      <c r="AK731" s="99" t="n"/>
      <c r="AL731" s="135" t="n"/>
      <c r="AM731" s="135" t="n"/>
      <c r="AN731" s="101" t="n"/>
      <c r="AO731" s="135" t="n"/>
      <c r="AP731" s="101" t="n"/>
      <c r="AQ731" s="101" t="n"/>
      <c r="AR731" s="213" t="n"/>
      <c r="AS731" s="119" t="n"/>
      <c r="AT731" s="124" t="n"/>
      <c r="AU731" s="94" t="n"/>
      <c r="AV731" s="131" t="n"/>
      <c r="AW731" s="102">
        <f>IF(OR(AND(TODAY()-AL745&lt;10,AV745="PQRS"),AND(TODAY()-AO745&lt;90,AV745="Persuasivo")),1,IF(AND(10&lt;=TODAY()-AL745,TODAY()-AL745&lt;15,AV745="PQRS"),2,IF(OR(AND(15&lt;=TODAY()-AL745,AV745="PQRS"),AND(90&lt;=TODAY()-AO745,AV745="Persuasivo")),3,"")))</f>
        <v/>
      </c>
      <c r="AX731" s="103" t="n"/>
      <c r="AY731" s="239">
        <f>IF(AU745=BA745,AY745,AY745&amp;" → "&amp;TEXT(AZ745,"dd/mm/aaaa")&amp;".- "&amp;AU745)</f>
        <v/>
      </c>
      <c r="AZ731" s="237">
        <f>IF(AU745=BA745,AZ745,NOW())</f>
        <v/>
      </c>
      <c r="BA731" s="242">
        <f>IF(AU745=BA745,BA745,AU745)</f>
        <v/>
      </c>
      <c r="BB731" s="245">
        <f>IF(AT745=BD745,BB745,BB745&amp;" → "&amp;TEXT(BC745,"dd/mm/aaaa")&amp;".- "&amp;AT745)</f>
        <v/>
      </c>
      <c r="BC731" s="247">
        <f>IF(AX745=BD745,BC745,NOW())</f>
        <v/>
      </c>
      <c r="BD731" s="246">
        <f>IF(AT745=BD745,BD745,AT745)</f>
        <v/>
      </c>
    </row>
    <row r="732">
      <c r="A732" s="76" t="n"/>
      <c r="B732" s="188" t="n"/>
      <c r="C732" s="143" t="n"/>
      <c r="D732" s="131" t="n"/>
      <c r="E732" s="131" t="n"/>
      <c r="F732" s="131" t="n"/>
      <c r="G732" s="131" t="n"/>
      <c r="H732" s="131" t="n"/>
      <c r="I732" s="131" t="n"/>
      <c r="J732" s="131" t="n"/>
      <c r="K732" s="131" t="n"/>
      <c r="L732" s="131" t="n"/>
      <c r="M732" s="131" t="n"/>
      <c r="N732" s="76">
        <f>CONCATENATE(D746," ",E746," ",F746," ",G746," ",H746," ",I746," ",J746," ",K746," ",L746," ",M746)</f>
        <v/>
      </c>
      <c r="O732" s="131" t="n"/>
      <c r="P732" s="131" t="n"/>
      <c r="Q732" s="131" t="n"/>
      <c r="R732" s="131" t="n"/>
      <c r="S732" s="126" t="n"/>
      <c r="T732" s="131" t="n"/>
      <c r="U732" s="127" t="n"/>
      <c r="V732" s="151" t="n"/>
      <c r="W732" s="131" t="n"/>
      <c r="X732" s="251" t="n"/>
      <c r="Y732" s="140" t="n"/>
      <c r="Z732" s="131" t="n"/>
      <c r="AA732" s="131" t="n"/>
      <c r="AB732" s="131" t="n"/>
      <c r="AC732" s="76" t="n"/>
      <c r="AD732" s="143" t="n"/>
      <c r="AE732" s="131" t="n"/>
      <c r="AF732" s="131" t="n"/>
      <c r="AG732" s="131" t="n"/>
      <c r="AH732" s="143" t="n"/>
      <c r="AI732" s="131" t="n"/>
      <c r="AJ732" s="131" t="n"/>
      <c r="AK732" s="99" t="n"/>
      <c r="AL732" s="135" t="n"/>
      <c r="AM732" s="135" t="n"/>
      <c r="AN732" s="101" t="n"/>
      <c r="AO732" s="135" t="n"/>
      <c r="AP732" s="101" t="n"/>
      <c r="AQ732" s="101" t="n"/>
      <c r="AR732" s="213" t="n"/>
      <c r="AS732" s="119" t="n"/>
      <c r="AT732" s="124" t="n"/>
      <c r="AU732" s="94" t="n"/>
      <c r="AV732" s="131" t="n"/>
      <c r="AW732" s="102">
        <f>IF(OR(AND(TODAY()-AL746&lt;10,AV746="PQRS"),AND(TODAY()-AO746&lt;90,AV746="Persuasivo")),1,IF(AND(10&lt;=TODAY()-AL746,TODAY()-AL746&lt;15,AV746="PQRS"),2,IF(OR(AND(15&lt;=TODAY()-AL746,AV746="PQRS"),AND(90&lt;=TODAY()-AO746,AV746="Persuasivo")),3,"")))</f>
        <v/>
      </c>
      <c r="AX732" s="103" t="n"/>
      <c r="AY732" s="239">
        <f>IF(AU746=BA746,AY746,AY746&amp;" → "&amp;TEXT(AZ746,"dd/mm/aaaa")&amp;".- "&amp;AU746)</f>
        <v/>
      </c>
      <c r="AZ732" s="237">
        <f>IF(AU746=BA746,AZ746,NOW())</f>
        <v/>
      </c>
      <c r="BA732" s="242">
        <f>IF(AU746=BA746,BA746,AU746)</f>
        <v/>
      </c>
      <c r="BB732" s="245">
        <f>IF(AT746=BD746,BB746,BB746&amp;" → "&amp;TEXT(BC746,"dd/mm/aaaa")&amp;".- "&amp;AT746)</f>
        <v/>
      </c>
      <c r="BC732" s="247">
        <f>IF(AX746=BD746,BC746,NOW())</f>
        <v/>
      </c>
      <c r="BD732" s="246">
        <f>IF(AT746=BD746,BD746,AT746)</f>
        <v/>
      </c>
    </row>
    <row r="733">
      <c r="A733" s="76" t="n"/>
      <c r="B733" s="188" t="n"/>
      <c r="C733" s="143" t="n"/>
      <c r="D733" s="131" t="n"/>
      <c r="E733" s="131" t="n"/>
      <c r="F733" s="131" t="n"/>
      <c r="G733" s="131" t="n"/>
      <c r="H733" s="131" t="n"/>
      <c r="I733" s="131" t="n"/>
      <c r="J733" s="131" t="n"/>
      <c r="K733" s="131" t="n"/>
      <c r="L733" s="131" t="n"/>
      <c r="M733" s="131" t="n"/>
      <c r="N733" s="76">
        <f>CONCATENATE(D747," ",E747," ",F747," ",G747," ",H747," ",I747," ",J747," ",K747," ",L747," ",M747)</f>
        <v/>
      </c>
      <c r="O733" s="131" t="n"/>
      <c r="P733" s="131" t="n"/>
      <c r="Q733" s="131" t="n"/>
      <c r="R733" s="131" t="n"/>
      <c r="S733" s="126" t="n"/>
      <c r="T733" s="131" t="n"/>
      <c r="U733" s="127" t="n"/>
      <c r="V733" s="151" t="n"/>
      <c r="W733" s="131" t="n"/>
      <c r="X733" s="251" t="n"/>
      <c r="Y733" s="140" t="n"/>
      <c r="Z733" s="131" t="n"/>
      <c r="AA733" s="131" t="n"/>
      <c r="AB733" s="131" t="n"/>
      <c r="AC733" s="76" t="n"/>
      <c r="AD733" s="143" t="n"/>
      <c r="AE733" s="131" t="n"/>
      <c r="AF733" s="131" t="n"/>
      <c r="AG733" s="131" t="n"/>
      <c r="AH733" s="143" t="n"/>
      <c r="AI733" s="131" t="n"/>
      <c r="AJ733" s="131" t="n"/>
      <c r="AK733" s="99" t="n"/>
      <c r="AL733" s="135" t="n"/>
      <c r="AM733" s="135" t="n"/>
      <c r="AN733" s="101" t="n"/>
      <c r="AO733" s="135" t="n"/>
      <c r="AP733" s="101" t="n"/>
      <c r="AQ733" s="101" t="n"/>
      <c r="AR733" s="213" t="n"/>
      <c r="AS733" s="119" t="n"/>
      <c r="AT733" s="124" t="n"/>
      <c r="AU733" s="94" t="n"/>
      <c r="AV733" s="131" t="n"/>
      <c r="AW733" s="102">
        <f>IF(OR(AND(TODAY()-AL747&lt;10,AV747="PQRS"),AND(TODAY()-AO747&lt;90,AV747="Persuasivo")),1,IF(AND(10&lt;=TODAY()-AL747,TODAY()-AL747&lt;15,AV747="PQRS"),2,IF(OR(AND(15&lt;=TODAY()-AL747,AV747="PQRS"),AND(90&lt;=TODAY()-AO747,AV747="Persuasivo")),3,"")))</f>
        <v/>
      </c>
      <c r="AX733" s="103" t="n"/>
      <c r="AY733" s="239">
        <f>IF(AU747=BA747,AY747,AY747&amp;" → "&amp;TEXT(AZ747,"dd/mm/aaaa")&amp;".- "&amp;AU747)</f>
        <v/>
      </c>
      <c r="AZ733" s="237">
        <f>IF(AU747=BA747,AZ747,NOW())</f>
        <v/>
      </c>
      <c r="BA733" s="242">
        <f>IF(AU747=BA747,BA747,AU747)</f>
        <v/>
      </c>
      <c r="BB733" s="245">
        <f>IF(AT747=BD747,BB747,BB747&amp;" → "&amp;TEXT(BC747,"dd/mm/aaaa")&amp;".- "&amp;AT747)</f>
        <v/>
      </c>
      <c r="BC733" s="247">
        <f>IF(AX747=BD747,BC747,NOW())</f>
        <v/>
      </c>
      <c r="BD733" s="246">
        <f>IF(AT747=BD747,BD747,AT747)</f>
        <v/>
      </c>
    </row>
    <row r="734">
      <c r="A734" s="76" t="n"/>
      <c r="B734" s="192" t="n"/>
      <c r="C734" s="147" t="n"/>
      <c r="D734" s="145" t="n"/>
      <c r="E734" s="145" t="n"/>
      <c r="F734" s="145" t="n"/>
      <c r="G734" s="145" t="n"/>
      <c r="H734" s="145" t="n"/>
      <c r="I734" s="145" t="n"/>
      <c r="J734" s="145" t="n"/>
      <c r="K734" s="145" t="n"/>
      <c r="L734" s="145" t="n"/>
      <c r="M734" s="145" t="n"/>
      <c r="N734" s="76">
        <f>CONCATENATE(D748," ",E748," ",F748," ",G748," ",H748," ",I748," ",J748," ",K748," ",L748," ",M748)</f>
        <v/>
      </c>
      <c r="O734" s="145" t="n"/>
      <c r="P734" s="145" t="n"/>
      <c r="Q734" s="145" t="n"/>
      <c r="R734" s="145" t="n"/>
      <c r="S734" s="208" t="n"/>
      <c r="T734" s="145" t="n"/>
      <c r="U734" s="139" t="n"/>
      <c r="V734" s="150" t="n"/>
      <c r="W734" s="145" t="n"/>
      <c r="X734" s="259" t="n"/>
      <c r="Y734" s="260" t="n"/>
      <c r="Z734" s="145" t="n"/>
      <c r="AA734" s="145" t="n"/>
      <c r="AB734" s="145" t="n"/>
      <c r="AC734" s="76" t="n"/>
      <c r="AD734" s="147" t="n"/>
      <c r="AE734" s="145" t="n"/>
      <c r="AF734" s="145" t="n"/>
      <c r="AG734" s="145" t="n"/>
      <c r="AH734" s="147" t="n"/>
      <c r="AI734" s="145" t="n"/>
      <c r="AJ734" s="145" t="n"/>
      <c r="AK734" s="99" t="n"/>
      <c r="AL734" s="148" t="n"/>
      <c r="AM734" s="148" t="n"/>
      <c r="AN734" s="101" t="n"/>
      <c r="AO734" s="148" t="n"/>
      <c r="AP734" s="122" t="n"/>
      <c r="AQ734" s="122" t="n"/>
      <c r="AR734" s="221" t="n"/>
      <c r="AS734" s="119" t="n"/>
      <c r="AT734" s="184" t="n"/>
      <c r="AU734" s="155" t="n"/>
      <c r="AV734" s="145" t="n"/>
      <c r="AW734" s="102">
        <f>IF(OR(AND(TODAY()-AL748&lt;10,AV748="PQRS"),AND(TODAY()-AO748&lt;90,AV748="Persuasivo")),1,IF(AND(10&lt;=TODAY()-AL748,TODAY()-AL748&lt;15,AV748="PQRS"),2,IF(OR(AND(15&lt;=TODAY()-AL748,AV748="PQRS"),AND(90&lt;=TODAY()-AO748,AV748="Persuasivo")),3,"")))</f>
        <v/>
      </c>
      <c r="AX734" s="103" t="n"/>
      <c r="AY734" s="239">
        <f>IF(AU748=BA748,AY748,AY748&amp;" → "&amp;TEXT(AZ748,"dd/mm/aaaa")&amp;".- "&amp;AU748)</f>
        <v/>
      </c>
      <c r="AZ734" s="237">
        <f>IF(AU748=BA748,AZ748,NOW())</f>
        <v/>
      </c>
      <c r="BA734" s="242">
        <f>IF(AU748=BA748,BA748,AU748)</f>
        <v/>
      </c>
      <c r="BB734" s="245">
        <f>IF(AT748=BD748,BB748,BB748&amp;" → "&amp;TEXT(BC748,"dd/mm/aaaa")&amp;".- "&amp;AT748)</f>
        <v/>
      </c>
      <c r="BC734" s="247">
        <f>IF(AX748=BD748,BC748,NOW())</f>
        <v/>
      </c>
      <c r="BD734" s="246">
        <f>IF(AT748=BD748,BD748,AT748)</f>
        <v/>
      </c>
    </row>
    <row r="735">
      <c r="A735" s="76" t="n"/>
      <c r="B735" s="188" t="n"/>
      <c r="C735" s="143" t="n"/>
      <c r="D735" s="131" t="n"/>
      <c r="E735" s="131" t="n"/>
      <c r="F735" s="131" t="n"/>
      <c r="G735" s="131" t="n"/>
      <c r="H735" s="131" t="n"/>
      <c r="I735" s="131" t="n"/>
      <c r="J735" s="131" t="n"/>
      <c r="K735" s="131" t="n"/>
      <c r="L735" s="131" t="n"/>
      <c r="M735" s="131" t="n"/>
      <c r="N735" s="76">
        <f>CONCATENATE(D749," ",E749," ",F749," ",G749," ",H749," ",I749," ",J749," ",K749," ",L749," ",M749)</f>
        <v/>
      </c>
      <c r="O735" s="131" t="n"/>
      <c r="P735" s="131" t="n"/>
      <c r="Q735" s="131" t="n"/>
      <c r="R735" s="131" t="n"/>
      <c r="S735" s="140" t="n"/>
      <c r="T735" s="131" t="n"/>
      <c r="U735" s="140" t="n"/>
      <c r="V735" s="140" t="n"/>
      <c r="W735" s="131" t="n"/>
      <c r="X735" s="140" t="n"/>
      <c r="Y735" s="140" t="n"/>
      <c r="Z735" s="131" t="n"/>
      <c r="AA735" s="131" t="n"/>
      <c r="AB735" s="131" t="n"/>
      <c r="AC735" s="76" t="n"/>
      <c r="AD735" s="131" t="n"/>
      <c r="AE735" s="131" t="n"/>
      <c r="AF735" s="131" t="n"/>
      <c r="AG735" s="131" t="n"/>
      <c r="AH735" s="131" t="n"/>
      <c r="AI735" s="131" t="n"/>
      <c r="AJ735" s="131" t="n"/>
      <c r="AK735" s="99" t="n"/>
      <c r="AL735" s="148" t="n"/>
      <c r="AM735" s="148" t="n"/>
      <c r="AN735" s="101" t="n"/>
      <c r="AO735" s="148" t="n"/>
      <c r="AP735" s="119" t="n"/>
      <c r="AQ735" s="119" t="n"/>
      <c r="AR735" s="227" t="n"/>
      <c r="AS735" s="119" t="n"/>
      <c r="AT735" s="183" t="n"/>
      <c r="AU735" s="156" t="n"/>
      <c r="AV735" s="131" t="n"/>
      <c r="AW735" s="102">
        <f>IF(OR(AND(TODAY()-AL749&lt;10,AV749="PQRS"),AND(TODAY()-AO749&lt;90,AV749="Persuasivo")),1,IF(AND(10&lt;=TODAY()-AL749,TODAY()-AL749&lt;15,AV749="PQRS"),2,IF(OR(AND(15&lt;=TODAY()-AL749,AV749="PQRS"),AND(90&lt;=TODAY()-AO749,AV749="Persuasivo")),3,"")))</f>
        <v/>
      </c>
      <c r="AX735" s="103" t="n"/>
      <c r="AY735" s="239">
        <f>IF(AU749=BA749,AY749,AY749&amp;" → "&amp;TEXT(AZ749,"dd/mm/aaaa")&amp;".- "&amp;AU749)</f>
        <v/>
      </c>
      <c r="AZ735" s="237">
        <f>IF(AU749=BA749,AZ749,NOW())</f>
        <v/>
      </c>
      <c r="BA735" s="242">
        <f>IF(AU749=BA749,BA749,AU749)</f>
        <v/>
      </c>
      <c r="BB735" s="245">
        <f>IF(AT749=BD749,BB749,BB749&amp;" → "&amp;TEXT(BC749,"dd/mm/aaaa")&amp;".- "&amp;AT749)</f>
        <v/>
      </c>
      <c r="BC735" s="247">
        <f>IF(AX749=BD749,BC749,NOW())</f>
        <v/>
      </c>
      <c r="BD735" s="246">
        <f>IF(AT749=BD749,BD749,AT749)</f>
        <v/>
      </c>
      <c r="BE735" s="118" t="n"/>
    </row>
    <row r="736">
      <c r="A736" s="76" t="n"/>
      <c r="B736" s="188" t="n"/>
      <c r="C736" s="143" t="n"/>
      <c r="D736" s="131" t="n"/>
      <c r="E736" s="131" t="n"/>
      <c r="F736" s="131" t="n"/>
      <c r="G736" s="131" t="n"/>
      <c r="H736" s="131" t="n"/>
      <c r="I736" s="131" t="n"/>
      <c r="J736" s="131" t="n"/>
      <c r="K736" s="131" t="n"/>
      <c r="L736" s="131" t="n"/>
      <c r="M736" s="131" t="n"/>
      <c r="N736" s="76">
        <f>CONCATENATE(D750," ",E750," ",F750," ",G750," ",H750," ",I750," ",J750," ",K750," ",L750," ",M750)</f>
        <v/>
      </c>
      <c r="O736" s="131" t="n"/>
      <c r="P736" s="131" t="n"/>
      <c r="Q736" s="131" t="n"/>
      <c r="R736" s="131" t="n"/>
      <c r="S736" s="140" t="n"/>
      <c r="T736" s="131" t="n"/>
      <c r="U736" s="140" t="n"/>
      <c r="V736" s="140" t="n"/>
      <c r="W736" s="131" t="n"/>
      <c r="X736" s="140" t="n"/>
      <c r="Y736" s="140" t="n"/>
      <c r="Z736" s="131" t="n"/>
      <c r="AA736" s="131" t="n"/>
      <c r="AB736" s="131" t="n"/>
      <c r="AC736" s="76" t="n"/>
      <c r="AD736" s="131" t="n"/>
      <c r="AE736" s="131" t="n"/>
      <c r="AF736" s="131" t="n"/>
      <c r="AG736" s="131" t="n"/>
      <c r="AH736" s="131" t="n"/>
      <c r="AI736" s="131" t="n"/>
      <c r="AJ736" s="131" t="n"/>
      <c r="AK736" s="99" t="n"/>
      <c r="AL736" s="148" t="n"/>
      <c r="AM736" s="148" t="n"/>
      <c r="AN736" s="101" t="n"/>
      <c r="AO736" s="148" t="n"/>
      <c r="AP736" s="119" t="n"/>
      <c r="AQ736" s="119" t="n"/>
      <c r="AR736" s="227" t="n"/>
      <c r="AS736" s="119" t="n"/>
      <c r="AT736" s="143" t="n"/>
      <c r="AU736" s="156" t="n"/>
      <c r="AV736" s="131" t="n"/>
      <c r="AW736" s="102">
        <f>IF(OR(AND(TODAY()-AL750&lt;10,AV750="PQRS"),AND(TODAY()-AO750&lt;90,AV750="Persuasivo")),1,IF(AND(10&lt;=TODAY()-AL750,TODAY()-AL750&lt;15,AV750="PQRS"),2,IF(OR(AND(15&lt;=TODAY()-AL750,AV750="PQRS"),AND(90&lt;=TODAY()-AO750,AV750="Persuasivo")),3,"")))</f>
        <v/>
      </c>
      <c r="AX736" s="103" t="n"/>
      <c r="AY736" s="239">
        <f>IF(AU750=BA750,AY750,AY750&amp;" → "&amp;TEXT(AZ750,"dd/mm/aaaa")&amp;".- "&amp;AU750)</f>
        <v/>
      </c>
      <c r="AZ736" s="237">
        <f>IF(AU750=BA750,AZ750,NOW())</f>
        <v/>
      </c>
      <c r="BA736" s="242">
        <f>IF(AU750=BA750,BA750,AU750)</f>
        <v/>
      </c>
      <c r="BB736" s="245">
        <f>IF(AT750=BD750,BB750,BB750&amp;" → "&amp;TEXT(BC750,"dd/mm/aaaa")&amp;".- "&amp;AT750)</f>
        <v/>
      </c>
      <c r="BC736" s="247">
        <f>IF(AX750=BD750,BC750,NOW())</f>
        <v/>
      </c>
      <c r="BD736" s="246">
        <f>IF(AT750=BD750,BD750,AT750)</f>
        <v/>
      </c>
      <c r="BE736" s="118" t="n"/>
    </row>
    <row r="737">
      <c r="A737" s="76" t="n"/>
      <c r="B737" s="188" t="n"/>
      <c r="C737" s="143" t="n"/>
      <c r="D737" s="131" t="n"/>
      <c r="E737" s="131" t="n"/>
      <c r="F737" s="131" t="n"/>
      <c r="G737" s="131" t="n"/>
      <c r="H737" s="131" t="n"/>
      <c r="I737" s="131" t="n"/>
      <c r="J737" s="131" t="n"/>
      <c r="K737" s="131" t="n"/>
      <c r="L737" s="131" t="n"/>
      <c r="M737" s="131" t="n"/>
      <c r="N737" s="76">
        <f>CONCATENATE(D751," ",E751," ",F751," ",G751," ",H751," ",I751," ",J751," ",K751," ",L751," ",M751)</f>
        <v/>
      </c>
      <c r="O737" s="131" t="n"/>
      <c r="P737" s="131" t="n"/>
      <c r="Q737" s="131" t="n"/>
      <c r="R737" s="131" t="n"/>
      <c r="S737" s="140" t="n"/>
      <c r="T737" s="131" t="n"/>
      <c r="U737" s="140" t="n"/>
      <c r="V737" s="140" t="n"/>
      <c r="W737" s="131" t="n"/>
      <c r="X737" s="140" t="n"/>
      <c r="Y737" s="140" t="n"/>
      <c r="Z737" s="131" t="n"/>
      <c r="AA737" s="131" t="n"/>
      <c r="AB737" s="131" t="n"/>
      <c r="AC737" s="76" t="n"/>
      <c r="AD737" s="131" t="n"/>
      <c r="AE737" s="131" t="n"/>
      <c r="AF737" s="131" t="n"/>
      <c r="AG737" s="131" t="n"/>
      <c r="AH737" s="131" t="n"/>
      <c r="AI737" s="131" t="n"/>
      <c r="AJ737" s="131" t="n"/>
      <c r="AK737" s="99" t="n"/>
      <c r="AL737" s="148" t="n"/>
      <c r="AM737" s="135" t="n"/>
      <c r="AN737" s="101" t="n"/>
      <c r="AO737" s="135" t="n"/>
      <c r="AP737" s="119" t="n"/>
      <c r="AQ737" s="119" t="n"/>
      <c r="AR737" s="227" t="n"/>
      <c r="AS737" s="119" t="n"/>
      <c r="AT737" s="143" t="n"/>
      <c r="AU737" s="156" t="n"/>
      <c r="AV737" s="131" t="n"/>
      <c r="AW737" s="102">
        <f>IF(OR(AND(TODAY()-AL751&lt;10,AV751="PQRS"),AND(TODAY()-AO751&lt;90,AV751="Persuasivo")),1,IF(AND(10&lt;=TODAY()-AL751,TODAY()-AL751&lt;15,AV751="PQRS"),2,IF(OR(AND(15&lt;=TODAY()-AL751,AV751="PQRS"),AND(90&lt;=TODAY()-AO751,AV751="Persuasivo")),3,"")))</f>
        <v/>
      </c>
      <c r="AX737" s="103" t="n"/>
      <c r="AY737" s="239">
        <f>IF(AU751=BA751,AY751,AY751&amp;" → "&amp;TEXT(AZ751,"dd/mm/aaaa")&amp;".- "&amp;AU751)</f>
        <v/>
      </c>
      <c r="AZ737" s="237">
        <f>IF(AU751=BA751,AZ751,NOW())</f>
        <v/>
      </c>
      <c r="BA737" s="242">
        <f>IF(AU751=BA751,BA751,AU751)</f>
        <v/>
      </c>
      <c r="BB737" s="245">
        <f>IF(AT751=BD751,BB751,BB751&amp;" → "&amp;TEXT(BC751,"dd/mm/aaaa")&amp;".- "&amp;AT751)</f>
        <v/>
      </c>
      <c r="BC737" s="247">
        <f>IF(AX751=BD751,BC751,NOW())</f>
        <v/>
      </c>
      <c r="BD737" s="246">
        <f>IF(AT751=BD751,BD751,AT751)</f>
        <v/>
      </c>
      <c r="BE737" s="118" t="n"/>
    </row>
    <row r="738">
      <c r="A738" s="76" t="n"/>
      <c r="B738" s="188" t="n"/>
      <c r="C738" s="143" t="n"/>
      <c r="D738" s="131" t="n"/>
      <c r="E738" s="131" t="n"/>
      <c r="F738" s="131" t="n"/>
      <c r="G738" s="131" t="n"/>
      <c r="H738" s="131" t="n"/>
      <c r="I738" s="131" t="n"/>
      <c r="J738" s="131" t="n"/>
      <c r="K738" s="131" t="n"/>
      <c r="L738" s="131" t="n"/>
      <c r="M738" s="131" t="n"/>
      <c r="N738" s="76">
        <f>CONCATENATE(D752," ",E752," ",F752," ",G752," ",H752," ",I752," ",J752," ",K752," ",L752," ",M752)</f>
        <v/>
      </c>
      <c r="O738" s="131" t="n"/>
      <c r="P738" s="131" t="n"/>
      <c r="Q738" s="131" t="n"/>
      <c r="R738" s="131" t="n"/>
      <c r="S738" s="140" t="n"/>
      <c r="T738" s="131" t="n"/>
      <c r="U738" s="140" t="n"/>
      <c r="V738" s="140" t="n"/>
      <c r="W738" s="131" t="n"/>
      <c r="X738" s="140" t="n"/>
      <c r="Y738" s="140" t="n"/>
      <c r="Z738" s="131" t="n"/>
      <c r="AA738" s="131" t="n"/>
      <c r="AB738" s="131" t="n"/>
      <c r="AC738" s="76" t="n"/>
      <c r="AD738" s="131" t="n"/>
      <c r="AE738" s="131" t="n"/>
      <c r="AF738" s="131" t="n"/>
      <c r="AG738" s="131" t="n"/>
      <c r="AH738" s="131" t="n"/>
      <c r="AI738" s="131" t="n"/>
      <c r="AJ738" s="131" t="n"/>
      <c r="AK738" s="99" t="n"/>
      <c r="AL738" s="148" t="n"/>
      <c r="AM738" s="131" t="n"/>
      <c r="AN738" s="101" t="n"/>
      <c r="AO738" s="135" t="n"/>
      <c r="AP738" s="119" t="n"/>
      <c r="AQ738" s="119" t="n"/>
      <c r="AR738" s="227" t="n"/>
      <c r="AS738" s="119" t="n"/>
      <c r="AT738" s="143" t="n"/>
      <c r="AU738" s="156" t="n"/>
      <c r="AV738" s="131" t="n"/>
      <c r="AW738" s="102">
        <f>IF(OR(AND(TODAY()-AL752&lt;10,AV752="PQRS"),AND(TODAY()-AO752&lt;90,AV752="Persuasivo")),1,IF(AND(10&lt;=TODAY()-AL752,TODAY()-AL752&lt;15,AV752="PQRS"),2,IF(OR(AND(15&lt;=TODAY()-AL752,AV752="PQRS"),AND(90&lt;=TODAY()-AO752,AV752="Persuasivo")),3,"")))</f>
        <v/>
      </c>
      <c r="AX738" s="103" t="n"/>
      <c r="AY738" s="239">
        <f>IF(AU752=BA752,AY752,AY752&amp;" → "&amp;TEXT(AZ752,"dd/mm/aaaa")&amp;".- "&amp;AU752)</f>
        <v/>
      </c>
      <c r="AZ738" s="237">
        <f>IF(AU752=BA752,AZ752,NOW())</f>
        <v/>
      </c>
      <c r="BA738" s="242">
        <f>IF(AU752=BA752,BA752,AU752)</f>
        <v/>
      </c>
      <c r="BB738" s="245">
        <f>IF(AT752=BD752,BB752,BB752&amp;" → "&amp;TEXT(BC752,"dd/mm/aaaa")&amp;".- "&amp;AT752)</f>
        <v/>
      </c>
      <c r="BC738" s="247">
        <f>IF(AX752=BD752,BC752,NOW())</f>
        <v/>
      </c>
      <c r="BD738" s="246">
        <f>IF(AT752=BD752,BD752,AT752)</f>
        <v/>
      </c>
      <c r="BE738" s="118" t="n"/>
    </row>
    <row r="739">
      <c r="A739" s="76" t="n"/>
      <c r="B739" s="188" t="n"/>
      <c r="C739" s="143" t="n"/>
      <c r="D739" s="131" t="n"/>
      <c r="E739" s="131" t="n"/>
      <c r="F739" s="131" t="n"/>
      <c r="G739" s="131" t="n"/>
      <c r="H739" s="131" t="n"/>
      <c r="I739" s="131" t="n"/>
      <c r="J739" s="131" t="n"/>
      <c r="K739" s="131" t="n"/>
      <c r="L739" s="131" t="n"/>
      <c r="M739" s="131" t="n"/>
      <c r="N739" s="76">
        <f>CONCATENATE(D753," ",E753," ",F753," ",G753," ",H753," ",I753," ",J753," ",K753," ",L753," ",M753)</f>
        <v/>
      </c>
      <c r="O739" s="131" t="n"/>
      <c r="P739" s="131" t="n"/>
      <c r="Q739" s="131" t="n"/>
      <c r="R739" s="131" t="n"/>
      <c r="S739" s="140" t="n"/>
      <c r="T739" s="131" t="n"/>
      <c r="U739" s="140" t="n"/>
      <c r="V739" s="140" t="n"/>
      <c r="W739" s="131" t="n"/>
      <c r="X739" s="140" t="n"/>
      <c r="Y739" s="140" t="n"/>
      <c r="Z739" s="131" t="n"/>
      <c r="AA739" s="131" t="n"/>
      <c r="AB739" s="131" t="n"/>
      <c r="AC739" s="76" t="n"/>
      <c r="AD739" s="131" t="n"/>
      <c r="AE739" s="131" t="n"/>
      <c r="AF739" s="131" t="n"/>
      <c r="AG739" s="131" t="n"/>
      <c r="AH739" s="131" t="n"/>
      <c r="AI739" s="131" t="n"/>
      <c r="AJ739" s="131" t="n"/>
      <c r="AK739" s="99" t="n"/>
      <c r="AL739" s="148" t="n"/>
      <c r="AM739" s="131" t="n"/>
      <c r="AN739" s="101" t="n"/>
      <c r="AO739" s="135" t="n"/>
      <c r="AP739" s="119" t="n"/>
      <c r="AQ739" s="119" t="n"/>
      <c r="AR739" s="227" t="n"/>
      <c r="AS739" s="119" t="n"/>
      <c r="AT739" s="143" t="n"/>
      <c r="AU739" s="156" t="n"/>
      <c r="AV739" s="131" t="n"/>
      <c r="AW739" s="102">
        <f>IF(OR(AND(TODAY()-AL753&lt;10,AV753="PQRS"),AND(TODAY()-AO753&lt;90,AV753="Persuasivo")),1,IF(AND(10&lt;=TODAY()-AL753,TODAY()-AL753&lt;15,AV753="PQRS"),2,IF(OR(AND(15&lt;=TODAY()-AL753,AV753="PQRS"),AND(90&lt;=TODAY()-AO753,AV753="Persuasivo")),3,"")))</f>
        <v/>
      </c>
      <c r="AX739" s="103" t="n"/>
      <c r="AY739" s="239">
        <f>IF(AU753=BA753,AY753,AY753&amp;" → "&amp;TEXT(AZ753,"dd/mm/aaaa")&amp;".- "&amp;AU753)</f>
        <v/>
      </c>
      <c r="AZ739" s="237">
        <f>IF(AU753=BA753,AZ753,NOW())</f>
        <v/>
      </c>
      <c r="BA739" s="242">
        <f>IF(AU753=BA753,BA753,AU753)</f>
        <v/>
      </c>
      <c r="BB739" s="245">
        <f>IF(AT753=BD753,BB753,BB753&amp;" → "&amp;TEXT(BC753,"dd/mm/aaaa")&amp;".- "&amp;AT753)</f>
        <v/>
      </c>
      <c r="BC739" s="247">
        <f>IF(AX753=BD753,BC753,NOW())</f>
        <v/>
      </c>
      <c r="BD739" s="246">
        <f>IF(AT753=BD753,BD753,AT753)</f>
        <v/>
      </c>
      <c r="BE739" s="118" t="n"/>
    </row>
    <row r="740">
      <c r="A740" s="76" t="n"/>
      <c r="B740" s="188" t="n"/>
      <c r="C740" s="143" t="n"/>
      <c r="D740" s="131" t="n"/>
      <c r="E740" s="131" t="n"/>
      <c r="F740" s="131" t="n"/>
      <c r="G740" s="131" t="n"/>
      <c r="H740" s="131" t="n"/>
      <c r="I740" s="131" t="n"/>
      <c r="J740" s="131" t="n"/>
      <c r="K740" s="131" t="n"/>
      <c r="L740" s="131" t="n"/>
      <c r="M740" s="131" t="n"/>
      <c r="N740" s="76">
        <f>CONCATENATE(D754," ",E754," ",F754," ",G754," ",H754," ",I754," ",J754," ",K754," ",L754," ",M754)</f>
        <v/>
      </c>
      <c r="O740" s="131" t="n"/>
      <c r="P740" s="131" t="n"/>
      <c r="Q740" s="131" t="n"/>
      <c r="R740" s="131" t="n"/>
      <c r="S740" s="140" t="n"/>
      <c r="T740" s="131" t="n"/>
      <c r="U740" s="140" t="n"/>
      <c r="V740" s="140" t="n"/>
      <c r="W740" s="131" t="n"/>
      <c r="X740" s="140" t="n"/>
      <c r="Y740" s="140" t="n"/>
      <c r="Z740" s="131" t="n"/>
      <c r="AA740" s="131" t="n"/>
      <c r="AB740" s="131" t="n"/>
      <c r="AC740" s="76" t="n"/>
      <c r="AD740" s="131" t="n"/>
      <c r="AE740" s="131" t="n"/>
      <c r="AF740" s="131" t="n"/>
      <c r="AG740" s="131" t="n"/>
      <c r="AH740" s="131" t="n"/>
      <c r="AI740" s="131" t="n"/>
      <c r="AJ740" s="131" t="n"/>
      <c r="AK740" s="99" t="n"/>
      <c r="AL740" s="148" t="n"/>
      <c r="AM740" s="135" t="n"/>
      <c r="AN740" s="101" t="n"/>
      <c r="AO740" s="135" t="n"/>
      <c r="AP740" s="119" t="n"/>
      <c r="AQ740" s="119" t="n"/>
      <c r="AR740" s="227" t="n"/>
      <c r="AS740" s="119" t="n"/>
      <c r="AT740" s="143" t="n"/>
      <c r="AU740" s="156" t="n"/>
      <c r="AV740" s="131" t="n"/>
      <c r="AW740" s="102">
        <f>IF(OR(AND(TODAY()-AL754&lt;10,AV754="PQRS"),AND(TODAY()-AO754&lt;90,AV754="Persuasivo")),1,IF(AND(10&lt;=TODAY()-AL754,TODAY()-AL754&lt;15,AV754="PQRS"),2,IF(OR(AND(15&lt;=TODAY()-AL754,AV754="PQRS"),AND(90&lt;=TODAY()-AO754,AV754="Persuasivo")),3,"")))</f>
        <v/>
      </c>
      <c r="AX740" s="103" t="n"/>
      <c r="AY740" s="239">
        <f>IF(AU754=BA754,AY754,AY754&amp;" → "&amp;TEXT(AZ754,"dd/mm/aaaa")&amp;".- "&amp;AU754)</f>
        <v/>
      </c>
      <c r="AZ740" s="237">
        <f>IF(AU754=BA754,AZ754,NOW())</f>
        <v/>
      </c>
      <c r="BA740" s="242">
        <f>IF(AU754=BA754,BA754,AU754)</f>
        <v/>
      </c>
      <c r="BB740" s="245">
        <f>IF(AT754=BD754,BB754,BB754&amp;" → "&amp;TEXT(BC754,"dd/mm/aaaa")&amp;".- "&amp;AT754)</f>
        <v/>
      </c>
      <c r="BC740" s="247">
        <f>IF(AX754=BD754,BC754,NOW())</f>
        <v/>
      </c>
      <c r="BD740" s="246">
        <f>IF(AT754=BD754,BD754,AT754)</f>
        <v/>
      </c>
      <c r="BE740" s="118" t="n"/>
    </row>
    <row r="741">
      <c r="A741" s="76" t="n"/>
      <c r="B741" s="188" t="n"/>
      <c r="C741" s="143" t="n"/>
      <c r="D741" s="131" t="n"/>
      <c r="E741" s="131" t="n"/>
      <c r="F741" s="131" t="n"/>
      <c r="G741" s="131" t="n"/>
      <c r="H741" s="131" t="n"/>
      <c r="I741" s="131" t="n"/>
      <c r="J741" s="131" t="n"/>
      <c r="K741" s="131" t="n"/>
      <c r="L741" s="131" t="n"/>
      <c r="M741" s="131" t="n"/>
      <c r="N741" s="76">
        <f>CONCATENATE(D755," ",E755," ",F755," ",G755," ",H755," ",I755," ",J755," ",K755," ",L755," ",M755)</f>
        <v/>
      </c>
      <c r="O741" s="131" t="n"/>
      <c r="P741" s="131" t="n"/>
      <c r="Q741" s="131" t="n"/>
      <c r="R741" s="131" t="n"/>
      <c r="S741" s="140" t="n"/>
      <c r="T741" s="131" t="n"/>
      <c r="U741" s="140" t="n"/>
      <c r="V741" s="140" t="n"/>
      <c r="W741" s="131" t="n"/>
      <c r="X741" s="140" t="n"/>
      <c r="Y741" s="140" t="n"/>
      <c r="Z741" s="131" t="n"/>
      <c r="AA741" s="131" t="n"/>
      <c r="AB741" s="131" t="n"/>
      <c r="AC741" s="76" t="n"/>
      <c r="AD741" s="131" t="n"/>
      <c r="AE741" s="131" t="n"/>
      <c r="AF741" s="131" t="n"/>
      <c r="AG741" s="131" t="n"/>
      <c r="AH741" s="131" t="n"/>
      <c r="AI741" s="131" t="n"/>
      <c r="AJ741" s="131" t="n"/>
      <c r="AK741" s="99" t="n"/>
      <c r="AL741" s="148" t="n"/>
      <c r="AM741" s="135" t="n"/>
      <c r="AN741" s="101" t="n"/>
      <c r="AO741" s="135" t="n"/>
      <c r="AP741" s="119" t="n"/>
      <c r="AQ741" s="119" t="n"/>
      <c r="AR741" s="227" t="n"/>
      <c r="AS741" s="119" t="n"/>
      <c r="AT741" s="184" t="n"/>
      <c r="AU741" s="156" t="n"/>
      <c r="AV741" s="131" t="n"/>
      <c r="AW741" s="102">
        <f>IF(OR(AND(TODAY()-AL755&lt;10,AV755="PQRS"),AND(TODAY()-AO755&lt;90,AV755="Persuasivo")),1,IF(AND(10&lt;=TODAY()-AL755,TODAY()-AL755&lt;15,AV755="PQRS"),2,IF(OR(AND(15&lt;=TODAY()-AL755,AV755="PQRS"),AND(90&lt;=TODAY()-AO755,AV755="Persuasivo")),3,"")))</f>
        <v/>
      </c>
      <c r="AX741" s="103" t="n"/>
      <c r="AY741" s="239">
        <f>IF(AU755=BA755,AY755,AY755&amp;" → "&amp;TEXT(AZ755,"dd/mm/aaaa")&amp;".- "&amp;AU755)</f>
        <v/>
      </c>
      <c r="AZ741" s="237">
        <f>IF(AU755=BA755,AZ755,NOW())</f>
        <v/>
      </c>
      <c r="BA741" s="242">
        <f>IF(AU755=BA755,BA755,AU755)</f>
        <v/>
      </c>
      <c r="BB741" s="245">
        <f>IF(AT755=BD755,BB755,BB755&amp;" → "&amp;TEXT(BC755,"dd/mm/aaaa")&amp;".- "&amp;AT755)</f>
        <v/>
      </c>
      <c r="BC741" s="247">
        <f>IF(AX755=BD755,BC755,NOW())</f>
        <v/>
      </c>
      <c r="BD741" s="246">
        <f>IF(AT755=BD755,BD755,AT755)</f>
        <v/>
      </c>
      <c r="BE741" s="118" t="n"/>
    </row>
    <row r="742">
      <c r="A742" s="76" t="n"/>
      <c r="B742" s="188" t="n"/>
      <c r="C742" s="143" t="n"/>
      <c r="D742" s="131" t="n"/>
      <c r="E742" s="131" t="n"/>
      <c r="F742" s="131" t="n"/>
      <c r="G742" s="131" t="n"/>
      <c r="H742" s="131" t="n"/>
      <c r="I742" s="131" t="n"/>
      <c r="J742" s="131" t="n"/>
      <c r="K742" s="131" t="n"/>
      <c r="L742" s="131" t="n"/>
      <c r="M742" s="131" t="n"/>
      <c r="N742" s="76">
        <f>CONCATENATE(D756," ",E756," ",F756," ",G756," ",H756," ",I756," ",J756," ",K756," ",L756," ",M756)</f>
        <v/>
      </c>
      <c r="O742" s="131" t="n"/>
      <c r="P742" s="131" t="n"/>
      <c r="Q742" s="131" t="n"/>
      <c r="R742" s="131" t="n"/>
      <c r="S742" s="140" t="n"/>
      <c r="T742" s="131" t="n"/>
      <c r="U742" s="140" t="n"/>
      <c r="V742" s="140" t="n"/>
      <c r="W742" s="131" t="n"/>
      <c r="X742" s="140" t="n"/>
      <c r="Y742" s="140" t="n"/>
      <c r="Z742" s="131" t="n"/>
      <c r="AA742" s="131" t="n"/>
      <c r="AB742" s="131" t="n"/>
      <c r="AC742" s="76" t="n"/>
      <c r="AD742" s="131" t="n"/>
      <c r="AE742" s="131" t="n"/>
      <c r="AF742" s="131" t="n"/>
      <c r="AG742" s="131" t="n"/>
      <c r="AH742" s="131" t="n"/>
      <c r="AI742" s="131" t="n"/>
      <c r="AJ742" s="131" t="n"/>
      <c r="AK742" s="99" t="n"/>
      <c r="AL742" s="135" t="n"/>
      <c r="AM742" s="131" t="n"/>
      <c r="AN742" s="101" t="n"/>
      <c r="AO742" s="135" t="n"/>
      <c r="AP742" s="119" t="n"/>
      <c r="AQ742" s="119" t="n"/>
      <c r="AR742" s="227" t="n"/>
      <c r="AS742" s="119" t="n"/>
      <c r="AT742" s="143" t="n"/>
      <c r="AU742" s="156" t="n"/>
      <c r="AV742" s="131" t="n"/>
      <c r="AW742" s="102">
        <f>IF(OR(AND(TODAY()-AL756&lt;10,AV756="PQRS"),AND(TODAY()-AO756&lt;90,AV756="Persuasivo")),1,IF(AND(10&lt;=TODAY()-AL756,TODAY()-AL756&lt;15,AV756="PQRS"),2,IF(OR(AND(15&lt;=TODAY()-AL756,AV756="PQRS"),AND(90&lt;=TODAY()-AO756,AV756="Persuasivo")),3,"")))</f>
        <v/>
      </c>
      <c r="AX742" s="103" t="n"/>
      <c r="AY742" s="239">
        <f>IF(AU756=BA756,AY756,AY756&amp;" → "&amp;TEXT(AZ756,"dd/mm/aaaa")&amp;".- "&amp;AU756)</f>
        <v/>
      </c>
      <c r="AZ742" s="237">
        <f>IF(AU756=BA756,AZ756,NOW())</f>
        <v/>
      </c>
      <c r="BA742" s="242">
        <f>IF(AU756=BA756,BA756,AU756)</f>
        <v/>
      </c>
      <c r="BB742" s="245">
        <f>IF(AT756=BD756,BB756,BB756&amp;" → "&amp;TEXT(BC756,"dd/mm/aaaa")&amp;".- "&amp;AT756)</f>
        <v/>
      </c>
      <c r="BC742" s="247">
        <f>IF(AX756=BD756,BC756,NOW())</f>
        <v/>
      </c>
      <c r="BD742" s="246">
        <f>IF(AT756=BD756,BD756,AT756)</f>
        <v/>
      </c>
      <c r="BE742" s="118" t="n"/>
    </row>
    <row r="743">
      <c r="A743" s="76" t="n"/>
      <c r="B743" s="188" t="n"/>
      <c r="C743" s="143" t="n"/>
      <c r="D743" s="131" t="n"/>
      <c r="E743" s="131" t="n"/>
      <c r="F743" s="131" t="n"/>
      <c r="G743" s="131" t="n"/>
      <c r="H743" s="131" t="n"/>
      <c r="I743" s="131" t="n"/>
      <c r="J743" s="131" t="n"/>
      <c r="K743" s="131" t="n"/>
      <c r="L743" s="131" t="n"/>
      <c r="M743" s="131" t="n"/>
      <c r="N743" s="76">
        <f>CONCATENATE(D757," ",E757," ",F757," ",G757," ",H757," ",I757," ",J757," ",K757," ",L757," ",M757)</f>
        <v/>
      </c>
      <c r="O743" s="131" t="n"/>
      <c r="P743" s="131" t="n"/>
      <c r="Q743" s="131" t="n"/>
      <c r="R743" s="131" t="n"/>
      <c r="S743" s="140" t="n"/>
      <c r="T743" s="131" t="n"/>
      <c r="U743" s="140" t="n"/>
      <c r="V743" s="140" t="n"/>
      <c r="W743" s="131" t="n"/>
      <c r="X743" s="140" t="n"/>
      <c r="Y743" s="140" t="n"/>
      <c r="Z743" s="131" t="n"/>
      <c r="AA743" s="131" t="n"/>
      <c r="AB743" s="131" t="n"/>
      <c r="AC743" s="76" t="n"/>
      <c r="AD743" s="131" t="n"/>
      <c r="AE743" s="131" t="n"/>
      <c r="AF743" s="131" t="n"/>
      <c r="AG743" s="131" t="n"/>
      <c r="AH743" s="131" t="n"/>
      <c r="AI743" s="131" t="n"/>
      <c r="AJ743" s="131" t="n"/>
      <c r="AK743" s="99" t="n"/>
      <c r="AL743" s="135" t="n"/>
      <c r="AM743" s="131" t="n"/>
      <c r="AN743" s="101" t="n"/>
      <c r="AO743" s="135" t="n"/>
      <c r="AP743" s="119" t="n"/>
      <c r="AQ743" s="119" t="n"/>
      <c r="AR743" s="227" t="n"/>
      <c r="AS743" s="119" t="n"/>
      <c r="AT743" s="143" t="n"/>
      <c r="AU743" s="156" t="n"/>
      <c r="AV743" s="131" t="n"/>
      <c r="AW743" s="102">
        <f>IF(OR(AND(TODAY()-AL757&lt;10,AV757="PQRS"),AND(TODAY()-AO757&lt;90,AV757="Persuasivo")),1,IF(AND(10&lt;=TODAY()-AL757,TODAY()-AL757&lt;15,AV757="PQRS"),2,IF(OR(AND(15&lt;=TODAY()-AL757,AV757="PQRS"),AND(90&lt;=TODAY()-AO757,AV757="Persuasivo")),3,"")))</f>
        <v/>
      </c>
      <c r="AX743" s="103" t="n"/>
      <c r="AY743" s="239">
        <f>IF(AU757=BA757,AY757,AY757&amp;" → "&amp;TEXT(AZ757,"dd/mm/aaaa")&amp;".- "&amp;AU757)</f>
        <v/>
      </c>
      <c r="AZ743" s="237">
        <f>IF(AU757=BA757,AZ757,NOW())</f>
        <v/>
      </c>
      <c r="BA743" s="242">
        <f>IF(AU757=BA757,BA757,AU757)</f>
        <v/>
      </c>
      <c r="BB743" s="245">
        <f>IF(AT757=BD757,BB757,BB757&amp;" → "&amp;TEXT(BC757,"dd/mm/aaaa")&amp;".- "&amp;AT757)</f>
        <v/>
      </c>
      <c r="BC743" s="247">
        <f>IF(AX757=BD757,BC757,NOW())</f>
        <v/>
      </c>
      <c r="BD743" s="246">
        <f>IF(AT757=BD757,BD757,AT757)</f>
        <v/>
      </c>
      <c r="BE743" s="118" t="n"/>
    </row>
    <row r="744">
      <c r="A744" s="76" t="n"/>
      <c r="B744" s="188" t="n"/>
      <c r="C744" s="143" t="n"/>
      <c r="D744" s="131" t="n"/>
      <c r="E744" s="131" t="n"/>
      <c r="F744" s="131" t="n"/>
      <c r="G744" s="131" t="n"/>
      <c r="H744" s="131" t="n"/>
      <c r="I744" s="131" t="n"/>
      <c r="J744" s="131" t="n"/>
      <c r="K744" s="131" t="n"/>
      <c r="L744" s="131" t="n"/>
      <c r="M744" s="131" t="n"/>
      <c r="N744" s="76">
        <f>CONCATENATE(D758," ",E758," ",F758," ",G758," ",H758," ",I758," ",J758," ",K758," ",L758," ",M758)</f>
        <v/>
      </c>
      <c r="O744" s="131" t="n"/>
      <c r="P744" s="131" t="n"/>
      <c r="Q744" s="131" t="n"/>
      <c r="R744" s="131" t="n"/>
      <c r="S744" s="140" t="n"/>
      <c r="T744" s="131" t="n"/>
      <c r="U744" s="140" t="n"/>
      <c r="V744" s="140" t="n"/>
      <c r="W744" s="131" t="n"/>
      <c r="X744" s="140" t="n"/>
      <c r="Y744" s="140" t="n"/>
      <c r="Z744" s="131" t="n"/>
      <c r="AA744" s="131" t="n"/>
      <c r="AB744" s="131" t="n"/>
      <c r="AC744" s="76" t="n"/>
      <c r="AD744" s="131" t="n"/>
      <c r="AE744" s="131" t="n"/>
      <c r="AF744" s="131" t="n"/>
      <c r="AG744" s="131" t="n"/>
      <c r="AH744" s="131" t="n"/>
      <c r="AI744" s="131" t="n"/>
      <c r="AJ744" s="131" t="n"/>
      <c r="AK744" s="99" t="n"/>
      <c r="AL744" s="135" t="n"/>
      <c r="AM744" s="135" t="n"/>
      <c r="AN744" s="101" t="n"/>
      <c r="AO744" s="135" t="n"/>
      <c r="AP744" s="119" t="n"/>
      <c r="AQ744" s="119" t="n"/>
      <c r="AR744" s="227" t="n"/>
      <c r="AS744" s="119" t="n"/>
      <c r="AT744" s="143" t="n"/>
      <c r="AU744" s="156" t="n"/>
      <c r="AV744" s="131" t="n"/>
      <c r="AW744" s="102">
        <f>IF(OR(AND(TODAY()-AL758&lt;10,AV758="PQRS"),AND(TODAY()-AO758&lt;90,AV758="Persuasivo")),1,IF(AND(10&lt;=TODAY()-AL758,TODAY()-AL758&lt;15,AV758="PQRS"),2,IF(OR(AND(15&lt;=TODAY()-AL758,AV758="PQRS"),AND(90&lt;=TODAY()-AO758,AV758="Persuasivo")),3,"")))</f>
        <v/>
      </c>
      <c r="AX744" s="103" t="n"/>
      <c r="AY744" s="239">
        <f>IF(AU758=BA758,AY758,AY758&amp;" → "&amp;TEXT(AZ758,"dd/mm/aaaa")&amp;".- "&amp;AU758)</f>
        <v/>
      </c>
      <c r="AZ744" s="237">
        <f>IF(AU758=BA758,AZ758,NOW())</f>
        <v/>
      </c>
      <c r="BA744" s="242">
        <f>IF(AU758=BA758,BA758,AU758)</f>
        <v/>
      </c>
      <c r="BB744" s="245">
        <f>IF(AT758=BD758,BB758,BB758&amp;" → "&amp;TEXT(BC758,"dd/mm/aaaa")&amp;".- "&amp;AT758)</f>
        <v/>
      </c>
      <c r="BC744" s="247">
        <f>IF(AX758=BD758,BC758,NOW())</f>
        <v/>
      </c>
      <c r="BD744" s="246">
        <f>IF(AT758=BD758,BD758,AT758)</f>
        <v/>
      </c>
      <c r="BE744" s="118" t="n"/>
    </row>
    <row r="745">
      <c r="A745" s="76" t="n"/>
      <c r="B745" s="188" t="n"/>
      <c r="C745" s="143" t="n"/>
      <c r="D745" s="131" t="n"/>
      <c r="E745" s="131" t="n"/>
      <c r="F745" s="131" t="n"/>
      <c r="G745" s="131" t="n"/>
      <c r="H745" s="131" t="n"/>
      <c r="I745" s="131" t="n"/>
      <c r="J745" s="131" t="n"/>
      <c r="K745" s="131" t="n"/>
      <c r="L745" s="131" t="n"/>
      <c r="M745" s="131" t="n"/>
      <c r="N745" s="76">
        <f>CONCATENATE(D759," ",E759," ",F759," ",G759," ",H759," ",I759," ",J759," ",K759," ",L759," ",M759)</f>
        <v/>
      </c>
      <c r="O745" s="131" t="n"/>
      <c r="P745" s="131" t="n"/>
      <c r="Q745" s="131" t="n"/>
      <c r="R745" s="131" t="n"/>
      <c r="S745" s="140" t="n"/>
      <c r="T745" s="131" t="n"/>
      <c r="U745" s="140" t="n"/>
      <c r="V745" s="140" t="n"/>
      <c r="W745" s="131" t="n"/>
      <c r="X745" s="140" t="n"/>
      <c r="Y745" s="140" t="n"/>
      <c r="Z745" s="131" t="n"/>
      <c r="AA745" s="131" t="n"/>
      <c r="AB745" s="131" t="n"/>
      <c r="AC745" s="76" t="n"/>
      <c r="AD745" s="131" t="n"/>
      <c r="AE745" s="131" t="n"/>
      <c r="AF745" s="131" t="n"/>
      <c r="AG745" s="131" t="n"/>
      <c r="AH745" s="131" t="n"/>
      <c r="AI745" s="131" t="n"/>
      <c r="AJ745" s="131" t="n"/>
      <c r="AK745" s="99" t="n"/>
      <c r="AL745" s="135" t="n"/>
      <c r="AM745" s="135" t="n"/>
      <c r="AN745" s="101" t="n"/>
      <c r="AO745" s="135" t="n"/>
      <c r="AP745" s="119" t="n"/>
      <c r="AQ745" s="119" t="n"/>
      <c r="AR745" s="227" t="n"/>
      <c r="AS745" s="119" t="n"/>
      <c r="AT745" s="143" t="n"/>
      <c r="AU745" s="156" t="n"/>
      <c r="AV745" s="131" t="n"/>
      <c r="AW745" s="102">
        <f>IF(OR(AND(TODAY()-AL759&lt;10,AV759="PQRS"),AND(TODAY()-AO759&lt;90,AV759="Persuasivo")),1,IF(AND(10&lt;=TODAY()-AL759,TODAY()-AL759&lt;15,AV759="PQRS"),2,IF(OR(AND(15&lt;=TODAY()-AL759,AV759="PQRS"),AND(90&lt;=TODAY()-AO759,AV759="Persuasivo")),3,"")))</f>
        <v/>
      </c>
      <c r="AX745" s="103" t="n"/>
      <c r="AY745" s="239">
        <f>IF(AU759=BA759,AY759,AY759&amp;" → "&amp;TEXT(AZ759,"dd/mm/aaaa")&amp;".- "&amp;AU759)</f>
        <v/>
      </c>
      <c r="AZ745" s="237">
        <f>IF(AU759=BA759,AZ759,NOW())</f>
        <v/>
      </c>
      <c r="BA745" s="242">
        <f>IF(AU759=BA759,BA759,AU759)</f>
        <v/>
      </c>
      <c r="BB745" s="245">
        <f>IF(AT759=BD759,BB759,BB759&amp;" → "&amp;TEXT(BC759,"dd/mm/aaaa")&amp;".- "&amp;AT759)</f>
        <v/>
      </c>
      <c r="BC745" s="247">
        <f>IF(AX759=BD759,BC759,NOW())</f>
        <v/>
      </c>
      <c r="BD745" s="246">
        <f>IF(AT759=BD759,BD759,AT759)</f>
        <v/>
      </c>
      <c r="BE745" s="118" t="n"/>
    </row>
    <row r="746">
      <c r="A746" s="76" t="n"/>
      <c r="B746" s="188" t="n"/>
      <c r="C746" s="143" t="n"/>
      <c r="D746" s="131" t="n"/>
      <c r="E746" s="131" t="n"/>
      <c r="F746" s="131" t="n"/>
      <c r="G746" s="131" t="n"/>
      <c r="H746" s="131" t="n"/>
      <c r="I746" s="131" t="n"/>
      <c r="J746" s="131" t="n"/>
      <c r="K746" s="131" t="n"/>
      <c r="L746" s="131" t="n"/>
      <c r="M746" s="131" t="n"/>
      <c r="N746" s="76">
        <f>CONCATENATE(D760," ",E760," ",F760," ",G760," ",H760," ",I760," ",J760," ",K760," ",L760," ",M760)</f>
        <v/>
      </c>
      <c r="O746" s="131" t="n"/>
      <c r="P746" s="131" t="n"/>
      <c r="Q746" s="131" t="n"/>
      <c r="R746" s="131" t="n"/>
      <c r="S746" s="140" t="n"/>
      <c r="T746" s="131" t="n"/>
      <c r="U746" s="140" t="n"/>
      <c r="V746" s="140" t="n"/>
      <c r="W746" s="131" t="n"/>
      <c r="X746" s="140" t="n"/>
      <c r="Y746" s="140" t="n"/>
      <c r="Z746" s="131" t="n"/>
      <c r="AA746" s="131" t="n"/>
      <c r="AB746" s="131" t="n"/>
      <c r="AC746" s="76" t="n"/>
      <c r="AD746" s="131" t="n"/>
      <c r="AE746" s="131" t="n"/>
      <c r="AF746" s="131" t="n"/>
      <c r="AG746" s="131" t="n"/>
      <c r="AH746" s="131" t="n"/>
      <c r="AI746" s="131" t="n"/>
      <c r="AJ746" s="131" t="n"/>
      <c r="AK746" s="99" t="n"/>
      <c r="AL746" s="135" t="n"/>
      <c r="AM746" s="131" t="n"/>
      <c r="AN746" s="101" t="n"/>
      <c r="AO746" s="135" t="n"/>
      <c r="AP746" s="119" t="n"/>
      <c r="AQ746" s="119" t="n"/>
      <c r="AR746" s="227" t="n"/>
      <c r="AS746" s="119" t="n"/>
      <c r="AT746" s="143" t="n"/>
      <c r="AU746" s="156" t="n"/>
      <c r="AV746" s="131" t="n"/>
      <c r="AW746" s="102">
        <f>IF(OR(AND(TODAY()-AL760&lt;10,AV760="PQRS"),AND(TODAY()-AO760&lt;90,AV760="Persuasivo")),1,IF(AND(10&lt;=TODAY()-AL760,TODAY()-AL760&lt;15,AV760="PQRS"),2,IF(OR(AND(15&lt;=TODAY()-AL760,AV760="PQRS"),AND(90&lt;=TODAY()-AO760,AV760="Persuasivo")),3,"")))</f>
        <v/>
      </c>
      <c r="AX746" s="103" t="n"/>
      <c r="AY746" s="239">
        <f>IF(AU760=BA760,AY760,AY760&amp;" → "&amp;TEXT(AZ760,"dd/mm/aaaa")&amp;".- "&amp;AU760)</f>
        <v/>
      </c>
      <c r="AZ746" s="237">
        <f>IF(AU760=BA760,AZ760,NOW())</f>
        <v/>
      </c>
      <c r="BA746" s="242">
        <f>IF(AU760=BA760,BA760,AU760)</f>
        <v/>
      </c>
      <c r="BB746" s="245">
        <f>IF(AT760=BD760,BB760,BB760&amp;" → "&amp;TEXT(BC760,"dd/mm/aaaa")&amp;".- "&amp;AT760)</f>
        <v/>
      </c>
      <c r="BC746" s="247">
        <f>IF(AX760=BD760,BC760,NOW())</f>
        <v/>
      </c>
      <c r="BD746" s="246">
        <f>IF(AT760=BD760,BD760,AT760)</f>
        <v/>
      </c>
      <c r="BE746" s="118" t="n"/>
    </row>
    <row r="747">
      <c r="A747" s="76" t="n"/>
      <c r="B747" s="188" t="n"/>
      <c r="C747" s="143" t="n"/>
      <c r="D747" s="131" t="n"/>
      <c r="E747" s="131" t="n"/>
      <c r="F747" s="131" t="n"/>
      <c r="G747" s="131" t="n"/>
      <c r="H747" s="131" t="n"/>
      <c r="I747" s="131" t="n"/>
      <c r="J747" s="131" t="n"/>
      <c r="K747" s="131" t="n"/>
      <c r="L747" s="131" t="n"/>
      <c r="M747" s="131" t="n"/>
      <c r="N747" s="76">
        <f>CONCATENATE(D761," ",E761," ",F761," ",G761," ",H761," ",I761," ",J761," ",K761," ",L761," ",M761)</f>
        <v/>
      </c>
      <c r="O747" s="131" t="n"/>
      <c r="P747" s="131" t="n"/>
      <c r="Q747" s="131" t="n"/>
      <c r="R747" s="131" t="n"/>
      <c r="S747" s="140" t="n"/>
      <c r="T747" s="131" t="n"/>
      <c r="U747" s="140" t="n"/>
      <c r="V747" s="140" t="n"/>
      <c r="W747" s="131" t="n"/>
      <c r="X747" s="140" t="n"/>
      <c r="Y747" s="140" t="n"/>
      <c r="Z747" s="131" t="n"/>
      <c r="AA747" s="131" t="n"/>
      <c r="AB747" s="131" t="n"/>
      <c r="AC747" s="76" t="n"/>
      <c r="AD747" s="131" t="n"/>
      <c r="AE747" s="131" t="n"/>
      <c r="AF747" s="131" t="n"/>
      <c r="AG747" s="131" t="n"/>
      <c r="AH747" s="131" t="n"/>
      <c r="AI747" s="131" t="n"/>
      <c r="AJ747" s="131" t="n"/>
      <c r="AK747" s="99" t="n"/>
      <c r="AL747" s="135" t="n"/>
      <c r="AM747" s="131" t="n"/>
      <c r="AN747" s="101" t="n"/>
      <c r="AO747" s="135" t="n"/>
      <c r="AP747" s="119" t="n"/>
      <c r="AQ747" s="119" t="n"/>
      <c r="AR747" s="227" t="n"/>
      <c r="AS747" s="119" t="n"/>
      <c r="AT747" s="143" t="n"/>
      <c r="AU747" s="156" t="n"/>
      <c r="AV747" s="131" t="n"/>
      <c r="AW747" s="102">
        <f>IF(OR(AND(TODAY()-AL761&lt;10,AV761="PQRS"),AND(TODAY()-AO761&lt;90,AV761="Persuasivo")),1,IF(AND(10&lt;=TODAY()-AL761,TODAY()-AL761&lt;15,AV761="PQRS"),2,IF(OR(AND(15&lt;=TODAY()-AL761,AV761="PQRS"),AND(90&lt;=TODAY()-AO761,AV761="Persuasivo")),3,"")))</f>
        <v/>
      </c>
      <c r="AX747" s="103" t="n"/>
      <c r="AY747" s="239">
        <f>IF(AU761=BA761,AY761,AY761&amp;" → "&amp;TEXT(AZ761,"dd/mm/aaaa")&amp;".- "&amp;AU761)</f>
        <v/>
      </c>
      <c r="AZ747" s="237">
        <f>IF(AU761=BA761,AZ761,NOW())</f>
        <v/>
      </c>
      <c r="BA747" s="242">
        <f>IF(AU761=BA761,BA761,AU761)</f>
        <v/>
      </c>
      <c r="BB747" s="245">
        <f>IF(AT761=BD761,BB761,BB761&amp;" → "&amp;TEXT(BC761,"dd/mm/aaaa")&amp;".- "&amp;AT761)</f>
        <v/>
      </c>
      <c r="BC747" s="247">
        <f>IF(AX761=BD761,BC761,NOW())</f>
        <v/>
      </c>
      <c r="BD747" s="246">
        <f>IF(AT761=BD761,BD761,AT761)</f>
        <v/>
      </c>
      <c r="BE747" s="118" t="n"/>
    </row>
    <row r="748">
      <c r="A748" s="76" t="n"/>
      <c r="B748" s="188" t="n"/>
      <c r="C748" s="143" t="n"/>
      <c r="D748" s="131" t="n"/>
      <c r="E748" s="131" t="n"/>
      <c r="F748" s="131" t="n"/>
      <c r="G748" s="131" t="n"/>
      <c r="H748" s="131" t="n"/>
      <c r="I748" s="131" t="n"/>
      <c r="J748" s="131" t="n"/>
      <c r="K748" s="131" t="n"/>
      <c r="L748" s="131" t="n"/>
      <c r="M748" s="131" t="n"/>
      <c r="N748" s="76">
        <f>CONCATENATE(D762," ",E762," ",F762," ",G762," ",H762," ",I762," ",J762," ",K762," ",L762," ",M762)</f>
        <v/>
      </c>
      <c r="O748" s="131" t="n"/>
      <c r="P748" s="131" t="n"/>
      <c r="Q748" s="131" t="n"/>
      <c r="R748" s="131" t="n"/>
      <c r="S748" s="140" t="n"/>
      <c r="T748" s="131" t="n"/>
      <c r="U748" s="140" t="n"/>
      <c r="V748" s="140" t="n"/>
      <c r="W748" s="131" t="n"/>
      <c r="X748" s="140" t="n"/>
      <c r="Y748" s="140" t="n"/>
      <c r="Z748" s="131" t="n"/>
      <c r="AA748" s="131" t="n"/>
      <c r="AB748" s="131" t="n"/>
      <c r="AC748" s="76" t="n"/>
      <c r="AD748" s="131" t="n"/>
      <c r="AE748" s="131" t="n"/>
      <c r="AF748" s="131" t="n"/>
      <c r="AG748" s="131" t="n"/>
      <c r="AH748" s="131" t="n"/>
      <c r="AI748" s="131" t="n"/>
      <c r="AJ748" s="131" t="n"/>
      <c r="AK748" s="99" t="n"/>
      <c r="AL748" s="135" t="n"/>
      <c r="AM748" s="135" t="n"/>
      <c r="AN748" s="101" t="n"/>
      <c r="AO748" s="135" t="n"/>
      <c r="AP748" s="119" t="n"/>
      <c r="AQ748" s="119" t="n"/>
      <c r="AR748" s="227" t="n"/>
      <c r="AS748" s="119" t="n"/>
      <c r="AT748" s="143" t="n"/>
      <c r="AU748" s="156" t="n"/>
      <c r="AV748" s="131" t="n"/>
      <c r="AW748" s="102">
        <f>IF(OR(AND(TODAY()-AL762&lt;10,AV762="PQRS"),AND(TODAY()-AO762&lt;90,AV762="Persuasivo")),1,IF(AND(10&lt;=TODAY()-AL762,TODAY()-AL762&lt;15,AV762="PQRS"),2,IF(OR(AND(15&lt;=TODAY()-AL762,AV762="PQRS"),AND(90&lt;=TODAY()-AO762,AV762="Persuasivo")),3,"")))</f>
        <v/>
      </c>
      <c r="AX748" s="103" t="n"/>
      <c r="AY748" s="239">
        <f>IF(AU762=BA762,AY762,AY762&amp;" → "&amp;TEXT(AZ762,"dd/mm/aaaa")&amp;".- "&amp;AU762)</f>
        <v/>
      </c>
      <c r="AZ748" s="237">
        <f>IF(AU762=BA762,AZ762,NOW())</f>
        <v/>
      </c>
      <c r="BA748" s="242">
        <f>IF(AU762=BA762,BA762,AU762)</f>
        <v/>
      </c>
      <c r="BB748" s="245">
        <f>IF(AT762=BD762,BB762,BB762&amp;" → "&amp;TEXT(BC762,"dd/mm/aaaa")&amp;".- "&amp;AT762)</f>
        <v/>
      </c>
      <c r="BC748" s="247">
        <f>IF(AX762=BD762,BC762,NOW())</f>
        <v/>
      </c>
      <c r="BD748" s="246">
        <f>IF(AT762=BD762,BD762,AT762)</f>
        <v/>
      </c>
      <c r="BE748" s="118" t="n"/>
    </row>
    <row r="749" customFormat="1" s="113">
      <c r="A749" s="76" t="n"/>
      <c r="B749" s="188" t="n"/>
      <c r="C749" s="143" t="n"/>
      <c r="D749" s="131" t="n"/>
      <c r="E749" s="131" t="n"/>
      <c r="F749" s="131" t="n"/>
      <c r="G749" s="131" t="n"/>
      <c r="H749" s="131" t="n"/>
      <c r="I749" s="131" t="n"/>
      <c r="J749" s="131" t="n"/>
      <c r="K749" s="131" t="n"/>
      <c r="L749" s="131" t="n"/>
      <c r="M749" s="131" t="n"/>
      <c r="N749" s="76">
        <f>CONCATENATE(D763," ",E763," ",F763," ",G763," ",H763," ",I763," ",J763," ",K763," ",L763," ",M763)</f>
        <v/>
      </c>
      <c r="O749" s="131" t="n"/>
      <c r="P749" s="131" t="n"/>
      <c r="Q749" s="131" t="n"/>
      <c r="R749" s="131" t="n"/>
      <c r="S749" s="140" t="n"/>
      <c r="T749" s="131" t="n"/>
      <c r="U749" s="140" t="n"/>
      <c r="V749" s="140" t="n"/>
      <c r="W749" s="131" t="n"/>
      <c r="X749" s="140" t="n"/>
      <c r="Y749" s="140" t="n"/>
      <c r="Z749" s="131" t="n"/>
      <c r="AA749" s="131" t="n"/>
      <c r="AB749" s="131" t="n"/>
      <c r="AC749" s="76" t="n"/>
      <c r="AD749" s="131" t="n"/>
      <c r="AE749" s="131" t="n"/>
      <c r="AF749" s="131" t="n"/>
      <c r="AG749" s="131" t="n"/>
      <c r="AH749" s="131" t="n"/>
      <c r="AI749" s="131" t="n"/>
      <c r="AJ749" s="131" t="n"/>
      <c r="AK749" s="99" t="n"/>
      <c r="AL749" s="135" t="n"/>
      <c r="AM749" s="135" t="n"/>
      <c r="AN749" s="101" t="n"/>
      <c r="AO749" s="135" t="n"/>
      <c r="AP749" s="119" t="n"/>
      <c r="AQ749" s="119" t="n"/>
      <c r="AR749" s="227" t="n"/>
      <c r="AS749" s="119" t="n"/>
      <c r="AT749" s="143" t="n"/>
      <c r="AU749" s="156" t="n"/>
      <c r="AV749" s="131" t="n"/>
      <c r="AW749" s="102">
        <f>IF(OR(AND(TODAY()-AL763&lt;10,AV763="PQRS"),AND(TODAY()-AO763&lt;90,AV763="Persuasivo")),1,IF(AND(10&lt;=TODAY()-AL763,TODAY()-AL763&lt;15,AV763="PQRS"),2,IF(OR(AND(15&lt;=TODAY()-AL763,AV763="PQRS"),AND(90&lt;=TODAY()-AO763,AV763="Persuasivo")),3,"")))</f>
        <v/>
      </c>
      <c r="AX749" s="103" t="n"/>
      <c r="AY749" s="239">
        <f>IF(AU763=BA763,AY763,AY763&amp;" → "&amp;TEXT(AZ763,"dd/mm/aaaa")&amp;".- "&amp;AU763)</f>
        <v/>
      </c>
      <c r="AZ749" s="237">
        <f>IF(AU763=BA763,AZ763,NOW())</f>
        <v/>
      </c>
      <c r="BA749" s="242">
        <f>IF(AU763=BA763,BA763,AU763)</f>
        <v/>
      </c>
      <c r="BB749" s="245">
        <f>IF(AT763=BD763,BB763,BB763&amp;" → "&amp;TEXT(BC763,"dd/mm/aaaa")&amp;".- "&amp;AT763)</f>
        <v/>
      </c>
      <c r="BC749" s="247">
        <f>IF(AX763=BD763,BC763,NOW())</f>
        <v/>
      </c>
      <c r="BD749" s="246">
        <f>IF(AT763=BD763,BD763,AT763)</f>
        <v/>
      </c>
      <c r="BE749" s="118" t="n"/>
    </row>
    <row r="750" customFormat="1" s="113">
      <c r="A750" s="76" t="n"/>
      <c r="B750" s="188" t="n"/>
      <c r="C750" s="143" t="n"/>
      <c r="D750" s="131" t="n"/>
      <c r="E750" s="131" t="n"/>
      <c r="F750" s="131" t="n"/>
      <c r="G750" s="131" t="n"/>
      <c r="H750" s="131" t="n"/>
      <c r="I750" s="131" t="n"/>
      <c r="J750" s="131" t="n"/>
      <c r="K750" s="131" t="n"/>
      <c r="L750" s="131" t="n"/>
      <c r="M750" s="131" t="n"/>
      <c r="N750" s="76">
        <f>CONCATENATE(D764," ",E764," ",F764," ",G764," ",H764," ",I764," ",J764," ",K764," ",L764," ",M764)</f>
        <v/>
      </c>
      <c r="O750" s="131" t="n"/>
      <c r="P750" s="131" t="n"/>
      <c r="Q750" s="131" t="n"/>
      <c r="R750" s="131" t="n"/>
      <c r="S750" s="140" t="n"/>
      <c r="T750" s="131" t="n"/>
      <c r="U750" s="140" t="n"/>
      <c r="V750" s="140" t="n"/>
      <c r="W750" s="131" t="n"/>
      <c r="X750" s="140" t="n"/>
      <c r="Y750" s="140" t="n"/>
      <c r="Z750" s="131" t="n"/>
      <c r="AA750" s="131" t="n"/>
      <c r="AB750" s="131" t="n"/>
      <c r="AC750" s="76" t="n"/>
      <c r="AD750" s="131" t="n"/>
      <c r="AE750" s="131" t="n"/>
      <c r="AF750" s="131" t="n"/>
      <c r="AG750" s="131" t="n"/>
      <c r="AH750" s="131" t="n"/>
      <c r="AI750" s="131" t="n"/>
      <c r="AJ750" s="131" t="n"/>
      <c r="AK750" s="99" t="n"/>
      <c r="AL750" s="135" t="n"/>
      <c r="AM750" s="131" t="n"/>
      <c r="AN750" s="101" t="n"/>
      <c r="AO750" s="135" t="n"/>
      <c r="AP750" s="119" t="n"/>
      <c r="AQ750" s="119" t="n"/>
      <c r="AR750" s="227" t="n"/>
      <c r="AS750" s="119" t="n"/>
      <c r="AT750" s="143" t="n"/>
      <c r="AU750" s="156" t="n"/>
      <c r="AV750" s="131" t="n"/>
      <c r="AW750" s="102">
        <f>IF(OR(AND(TODAY()-AL764&lt;10,AV764="PQRS"),AND(TODAY()-AO764&lt;90,AV764="Persuasivo")),1,IF(AND(10&lt;=TODAY()-AL764,TODAY()-AL764&lt;15,AV764="PQRS"),2,IF(OR(AND(15&lt;=TODAY()-AL764,AV764="PQRS"),AND(90&lt;=TODAY()-AO764,AV764="Persuasivo")),3,"")))</f>
        <v/>
      </c>
      <c r="AX750" s="103" t="n"/>
      <c r="AY750" s="239">
        <f>IF(AU764=BA764,AY764,AY764&amp;" → "&amp;TEXT(AZ764,"dd/mm/aaaa")&amp;".- "&amp;AU764)</f>
        <v/>
      </c>
      <c r="AZ750" s="237">
        <f>IF(AU764=BA764,AZ764,NOW())</f>
        <v/>
      </c>
      <c r="BA750" s="242">
        <f>IF(AU764=BA764,BA764,AU764)</f>
        <v/>
      </c>
      <c r="BB750" s="245">
        <f>IF(AT764=BD764,BB764,BB764&amp;" → "&amp;TEXT(BC764,"dd/mm/aaaa")&amp;".- "&amp;AT764)</f>
        <v/>
      </c>
      <c r="BC750" s="247">
        <f>IF(AX764=BD764,BC764,NOW())</f>
        <v/>
      </c>
      <c r="BD750" s="246">
        <f>IF(AT764=BD764,BD764,AT764)</f>
        <v/>
      </c>
      <c r="BE750" s="118" t="n"/>
    </row>
    <row r="751" customFormat="1" s="113">
      <c r="A751" s="76" t="n"/>
      <c r="B751" s="188" t="n"/>
      <c r="C751" s="143" t="n"/>
      <c r="D751" s="131" t="n"/>
      <c r="E751" s="131" t="n"/>
      <c r="F751" s="131" t="n"/>
      <c r="G751" s="131" t="n"/>
      <c r="H751" s="131" t="n"/>
      <c r="I751" s="131" t="n"/>
      <c r="J751" s="131" t="n"/>
      <c r="K751" s="131" t="n"/>
      <c r="L751" s="131" t="n"/>
      <c r="M751" s="131" t="n"/>
      <c r="N751" s="76">
        <f>CONCATENATE(D765," ",E765," ",F765," ",G765," ",H765," ",I765," ",J765," ",K765," ",L765," ",M765)</f>
        <v/>
      </c>
      <c r="O751" s="131" t="n"/>
      <c r="P751" s="131" t="n"/>
      <c r="Q751" s="131" t="n"/>
      <c r="R751" s="131" t="n"/>
      <c r="S751" s="140" t="n"/>
      <c r="T751" s="131" t="n"/>
      <c r="U751" s="140" t="n"/>
      <c r="V751" s="140" t="n"/>
      <c r="W751" s="131" t="n"/>
      <c r="X751" s="140" t="n"/>
      <c r="Y751" s="140" t="n"/>
      <c r="Z751" s="131" t="n"/>
      <c r="AA751" s="131" t="n"/>
      <c r="AB751" s="131" t="n"/>
      <c r="AC751" s="76" t="n"/>
      <c r="AD751" s="131" t="n"/>
      <c r="AE751" s="131" t="n"/>
      <c r="AF751" s="131" t="n"/>
      <c r="AG751" s="131" t="n"/>
      <c r="AH751" s="131" t="n"/>
      <c r="AI751" s="131" t="n"/>
      <c r="AJ751" s="131" t="n"/>
      <c r="AK751" s="99" t="n"/>
      <c r="AL751" s="135" t="n"/>
      <c r="AM751" s="135" t="n"/>
      <c r="AN751" s="101" t="n"/>
      <c r="AO751" s="135" t="n"/>
      <c r="AP751" s="119" t="n"/>
      <c r="AQ751" s="119" t="n"/>
      <c r="AR751" s="227" t="n"/>
      <c r="AS751" s="119" t="n"/>
      <c r="AT751" s="143" t="n"/>
      <c r="AU751" s="156" t="n"/>
      <c r="AV751" s="131" t="n"/>
      <c r="AW751" s="102">
        <f>IF(OR(AND(TODAY()-AL765&lt;10,AV765="PQRS"),AND(TODAY()-AO765&lt;90,AV765="Persuasivo")),1,IF(AND(10&lt;=TODAY()-AL765,TODAY()-AL765&lt;15,AV765="PQRS"),2,IF(OR(AND(15&lt;=TODAY()-AL765,AV765="PQRS"),AND(90&lt;=TODAY()-AO765,AV765="Persuasivo")),3,"")))</f>
        <v/>
      </c>
      <c r="AX751" s="103" t="n"/>
      <c r="AY751" s="239">
        <f>IF(AU765=BA765,AY765,AY765&amp;" → "&amp;TEXT(AZ765,"dd/mm/aaaa")&amp;".- "&amp;AU765)</f>
        <v/>
      </c>
      <c r="AZ751" s="237">
        <f>IF(AU765=BA765,AZ765,NOW())</f>
        <v/>
      </c>
      <c r="BA751" s="242">
        <f>IF(AU765=BA765,BA765,AU765)</f>
        <v/>
      </c>
      <c r="BB751" s="245">
        <f>IF(AT765=BD765,BB765,BB765&amp;" → "&amp;TEXT(BC765,"dd/mm/aaaa")&amp;".- "&amp;AT765)</f>
        <v/>
      </c>
      <c r="BC751" s="247">
        <f>IF(AX765=BD765,BC765,NOW())</f>
        <v/>
      </c>
      <c r="BD751" s="246">
        <f>IF(AT765=BD765,BD765,AT765)</f>
        <v/>
      </c>
      <c r="BE751" s="118" t="n"/>
    </row>
    <row r="752" customFormat="1" s="113">
      <c r="A752" s="76" t="n"/>
      <c r="B752" s="188" t="n"/>
      <c r="C752" s="143" t="n"/>
      <c r="D752" s="131" t="n"/>
      <c r="E752" s="131" t="n"/>
      <c r="F752" s="131" t="n"/>
      <c r="G752" s="131" t="n"/>
      <c r="H752" s="131" t="n"/>
      <c r="I752" s="131" t="n"/>
      <c r="J752" s="131" t="n"/>
      <c r="K752" s="131" t="n"/>
      <c r="L752" s="131" t="n"/>
      <c r="M752" s="131" t="n"/>
      <c r="N752" s="76">
        <f>CONCATENATE(D766," ",E766," ",F766," ",G766," ",H766," ",I766," ",J766," ",K766," ",L766," ",M766)</f>
        <v/>
      </c>
      <c r="O752" s="131" t="n"/>
      <c r="P752" s="131" t="n"/>
      <c r="Q752" s="131" t="n"/>
      <c r="R752" s="131" t="n"/>
      <c r="S752" s="140" t="n"/>
      <c r="T752" s="131" t="n"/>
      <c r="U752" s="140" t="n"/>
      <c r="V752" s="140" t="n"/>
      <c r="W752" s="131" t="n"/>
      <c r="X752" s="140" t="n"/>
      <c r="Y752" s="140" t="n"/>
      <c r="Z752" s="131" t="n"/>
      <c r="AA752" s="131" t="n"/>
      <c r="AB752" s="131" t="n"/>
      <c r="AC752" s="76" t="n"/>
      <c r="AD752" s="131" t="n"/>
      <c r="AE752" s="131" t="n"/>
      <c r="AF752" s="131" t="n"/>
      <c r="AG752" s="131" t="n"/>
      <c r="AH752" s="131" t="n"/>
      <c r="AI752" s="131" t="n"/>
      <c r="AJ752" s="131" t="n"/>
      <c r="AK752" s="99" t="n"/>
      <c r="AL752" s="135" t="n"/>
      <c r="AM752" s="131" t="n"/>
      <c r="AN752" s="101" t="n"/>
      <c r="AO752" s="135" t="n"/>
      <c r="AP752" s="119" t="n"/>
      <c r="AQ752" s="119" t="n"/>
      <c r="AR752" s="227" t="n"/>
      <c r="AS752" s="119" t="n"/>
      <c r="AT752" s="143" t="n"/>
      <c r="AU752" s="156" t="n"/>
      <c r="AV752" s="131" t="n"/>
      <c r="AW752" s="102">
        <f>IF(OR(AND(TODAY()-AL766&lt;10,AV766="PQRS"),AND(TODAY()-AO766&lt;90,AV766="Persuasivo")),1,IF(AND(10&lt;=TODAY()-AL766,TODAY()-AL766&lt;15,AV766="PQRS"),2,IF(OR(AND(15&lt;=TODAY()-AL766,AV766="PQRS"),AND(90&lt;=TODAY()-AO766,AV766="Persuasivo")),3,"")))</f>
        <v/>
      </c>
      <c r="AX752" s="103" t="n"/>
      <c r="AY752" s="239">
        <f>IF(AU766=BA766,AY766,AY766&amp;" → "&amp;TEXT(AZ766,"dd/mm/aaaa")&amp;".- "&amp;AU766)</f>
        <v/>
      </c>
      <c r="AZ752" s="237">
        <f>IF(AU766=BA766,AZ766,NOW())</f>
        <v/>
      </c>
      <c r="BA752" s="242">
        <f>IF(AU766=BA766,BA766,AU766)</f>
        <v/>
      </c>
      <c r="BB752" s="245">
        <f>IF(AT766=BD766,BB766,BB766&amp;" → "&amp;TEXT(BC766,"dd/mm/aaaa")&amp;".- "&amp;AT766)</f>
        <v/>
      </c>
      <c r="BC752" s="247">
        <f>IF(AX766=BD766,BC766,NOW())</f>
        <v/>
      </c>
      <c r="BD752" s="246">
        <f>IF(AT766=BD766,BD766,AT766)</f>
        <v/>
      </c>
      <c r="BE752" s="118" t="n"/>
    </row>
    <row r="753" customFormat="1" s="113">
      <c r="A753" s="76" t="n"/>
      <c r="B753" s="188" t="n"/>
      <c r="C753" s="143" t="n"/>
      <c r="D753" s="131" t="n"/>
      <c r="E753" s="131" t="n"/>
      <c r="F753" s="131" t="n"/>
      <c r="G753" s="131" t="n"/>
      <c r="H753" s="131" t="n"/>
      <c r="I753" s="131" t="n"/>
      <c r="J753" s="131" t="n"/>
      <c r="K753" s="131" t="n"/>
      <c r="L753" s="131" t="n"/>
      <c r="M753" s="131" t="n"/>
      <c r="N753" s="76">
        <f>CONCATENATE(D767," ",E767," ",F767," ",G767," ",H767," ",I767," ",J767," ",K767," ",L767," ",M767)</f>
        <v/>
      </c>
      <c r="O753" s="131" t="n"/>
      <c r="P753" s="131" t="n"/>
      <c r="Q753" s="131" t="n"/>
      <c r="R753" s="131" t="n"/>
      <c r="S753" s="140" t="n"/>
      <c r="T753" s="131" t="n"/>
      <c r="U753" s="140" t="n"/>
      <c r="V753" s="140" t="n"/>
      <c r="W753" s="131" t="n"/>
      <c r="X753" s="140" t="n"/>
      <c r="Y753" s="140" t="n"/>
      <c r="Z753" s="131" t="n"/>
      <c r="AA753" s="131" t="n"/>
      <c r="AB753" s="131" t="n"/>
      <c r="AC753" s="76" t="n"/>
      <c r="AD753" s="131" t="n"/>
      <c r="AE753" s="131" t="n"/>
      <c r="AF753" s="131" t="n"/>
      <c r="AG753" s="131" t="n"/>
      <c r="AH753" s="131" t="n"/>
      <c r="AI753" s="131" t="n"/>
      <c r="AJ753" s="131" t="n"/>
      <c r="AK753" s="99" t="n"/>
      <c r="AL753" s="135" t="n"/>
      <c r="AM753" s="135" t="n"/>
      <c r="AN753" s="101" t="n"/>
      <c r="AO753" s="135" t="n"/>
      <c r="AP753" s="119" t="n"/>
      <c r="AQ753" s="119" t="n"/>
      <c r="AR753" s="227" t="n"/>
      <c r="AS753" s="119" t="n"/>
      <c r="AT753" s="143" t="n"/>
      <c r="AU753" s="156" t="n"/>
      <c r="AV753" s="131" t="n"/>
      <c r="AW753" s="102">
        <f>IF(OR(AND(TODAY()-AL767&lt;10,AV767="PQRS"),AND(TODAY()-AO767&lt;90,AV767="Persuasivo")),1,IF(AND(10&lt;=TODAY()-AL767,TODAY()-AL767&lt;15,AV767="PQRS"),2,IF(OR(AND(15&lt;=TODAY()-AL767,AV767="PQRS"),AND(90&lt;=TODAY()-AO767,AV767="Persuasivo")),3,"")))</f>
        <v/>
      </c>
      <c r="AX753" s="103" t="n"/>
      <c r="AY753" s="239">
        <f>IF(AU767=BA767,AY767,AY767&amp;" → "&amp;TEXT(AZ767,"dd/mm/aaaa")&amp;".- "&amp;AU767)</f>
        <v/>
      </c>
      <c r="AZ753" s="237">
        <f>IF(AU767=BA767,AZ767,NOW())</f>
        <v/>
      </c>
      <c r="BA753" s="242">
        <f>IF(AU767=BA767,BA767,AU767)</f>
        <v/>
      </c>
      <c r="BB753" s="245">
        <f>IF(AT767=BD767,BB767,BB767&amp;" → "&amp;TEXT(BC767,"dd/mm/aaaa")&amp;".- "&amp;AT767)</f>
        <v/>
      </c>
      <c r="BC753" s="247">
        <f>IF(AX767=BD767,BC767,NOW())</f>
        <v/>
      </c>
      <c r="BD753" s="246">
        <f>IF(AT767=BD767,BD767,AT767)</f>
        <v/>
      </c>
      <c r="BE753" s="118" t="n"/>
    </row>
    <row r="754" customFormat="1" s="113">
      <c r="A754" s="76" t="n"/>
      <c r="B754" s="188" t="n"/>
      <c r="C754" s="143" t="n"/>
      <c r="D754" s="131" t="n"/>
      <c r="E754" s="131" t="n"/>
      <c r="F754" s="131" t="n"/>
      <c r="G754" s="131" t="n"/>
      <c r="H754" s="131" t="n"/>
      <c r="I754" s="131" t="n"/>
      <c r="J754" s="131" t="n"/>
      <c r="K754" s="131" t="n"/>
      <c r="L754" s="131" t="n"/>
      <c r="M754" s="131" t="n"/>
      <c r="N754" s="76">
        <f>CONCATENATE(D768," ",E768," ",F768," ",G768," ",H768," ",I768," ",J768," ",K768," ",L768," ",M768)</f>
        <v/>
      </c>
      <c r="O754" s="131" t="n"/>
      <c r="P754" s="131" t="n"/>
      <c r="Q754" s="131" t="n"/>
      <c r="R754" s="131" t="n"/>
      <c r="S754" s="140" t="n"/>
      <c r="T754" s="131" t="n"/>
      <c r="U754" s="140" t="n"/>
      <c r="V754" s="140" t="n"/>
      <c r="W754" s="131" t="n"/>
      <c r="X754" s="140" t="n"/>
      <c r="Y754" s="140" t="n"/>
      <c r="Z754" s="131" t="n"/>
      <c r="AA754" s="131" t="n"/>
      <c r="AB754" s="131" t="n"/>
      <c r="AC754" s="76" t="n"/>
      <c r="AD754" s="131" t="n"/>
      <c r="AE754" s="131" t="n"/>
      <c r="AF754" s="131" t="n"/>
      <c r="AG754" s="131" t="n"/>
      <c r="AH754" s="131" t="n"/>
      <c r="AI754" s="131" t="n"/>
      <c r="AJ754" s="131" t="n"/>
      <c r="AK754" s="99" t="n"/>
      <c r="AL754" s="135" t="n"/>
      <c r="AM754" s="135" t="n"/>
      <c r="AN754" s="101" t="n"/>
      <c r="AO754" s="135" t="n"/>
      <c r="AP754" s="119" t="n"/>
      <c r="AQ754" s="119" t="n"/>
      <c r="AR754" s="227" t="n"/>
      <c r="AS754" s="119" t="n"/>
      <c r="AT754" s="143" t="n"/>
      <c r="AU754" s="156" t="n"/>
      <c r="AV754" s="131" t="n"/>
      <c r="AW754" s="102">
        <f>IF(OR(AND(TODAY()-AL768&lt;10,AV768="PQRS"),AND(TODAY()-AO768&lt;90,AV768="Persuasivo")),1,IF(AND(10&lt;=TODAY()-AL768,TODAY()-AL768&lt;15,AV768="PQRS"),2,IF(OR(AND(15&lt;=TODAY()-AL768,AV768="PQRS"),AND(90&lt;=TODAY()-AO768,AV768="Persuasivo")),3,"")))</f>
        <v/>
      </c>
      <c r="AX754" s="103" t="n"/>
      <c r="AY754" s="239">
        <f>IF(AU768=BA768,AY768,AY768&amp;" → "&amp;TEXT(AZ768,"dd/mm/aaaa")&amp;".- "&amp;AU768)</f>
        <v/>
      </c>
      <c r="AZ754" s="237">
        <f>IF(AU768=BA768,AZ768,NOW())</f>
        <v/>
      </c>
      <c r="BA754" s="242">
        <f>IF(AU768=BA768,BA768,AU768)</f>
        <v/>
      </c>
      <c r="BB754" s="245">
        <f>IF(AT768=BD768,BB768,BB768&amp;" → "&amp;TEXT(BC768,"dd/mm/aaaa")&amp;".- "&amp;AT768)</f>
        <v/>
      </c>
      <c r="BC754" s="247">
        <f>IF(AX768=BD768,BC768,NOW())</f>
        <v/>
      </c>
      <c r="BD754" s="246">
        <f>IF(AT768=BD768,BD768,AT768)</f>
        <v/>
      </c>
      <c r="BE754" s="118" t="n"/>
    </row>
    <row r="755" customFormat="1" s="113">
      <c r="A755" s="76" t="n"/>
      <c r="B755" s="188" t="n"/>
      <c r="C755" s="143" t="n"/>
      <c r="D755" s="131" t="n"/>
      <c r="E755" s="131" t="n"/>
      <c r="F755" s="131" t="n"/>
      <c r="G755" s="131" t="n"/>
      <c r="H755" s="131" t="n"/>
      <c r="I755" s="131" t="n"/>
      <c r="J755" s="131" t="n"/>
      <c r="K755" s="131" t="n"/>
      <c r="L755" s="131" t="n"/>
      <c r="M755" s="131" t="n"/>
      <c r="N755" s="76">
        <f>CONCATENATE(D769," ",E769," ",F769," ",G769," ",H769," ",I769," ",J769," ",K769," ",L769," ",M769)</f>
        <v/>
      </c>
      <c r="O755" s="131" t="n"/>
      <c r="P755" s="131" t="n"/>
      <c r="Q755" s="131" t="n"/>
      <c r="R755" s="131" t="n"/>
      <c r="S755" s="140" t="n"/>
      <c r="T755" s="131" t="n"/>
      <c r="U755" s="140" t="n"/>
      <c r="V755" s="140" t="n"/>
      <c r="W755" s="131" t="n"/>
      <c r="X755" s="140" t="n"/>
      <c r="Y755" s="140" t="n"/>
      <c r="Z755" s="131" t="n"/>
      <c r="AA755" s="131" t="n"/>
      <c r="AB755" s="131" t="n"/>
      <c r="AC755" s="76" t="n"/>
      <c r="AD755" s="131" t="n"/>
      <c r="AE755" s="131" t="n"/>
      <c r="AF755" s="131" t="n"/>
      <c r="AG755" s="131" t="n"/>
      <c r="AH755" s="131" t="n"/>
      <c r="AI755" s="131" t="n"/>
      <c r="AJ755" s="131" t="n"/>
      <c r="AK755" s="99" t="n"/>
      <c r="AL755" s="131" t="n"/>
      <c r="AM755" s="131" t="n"/>
      <c r="AN755" s="101" t="n"/>
      <c r="AO755" s="135" t="n"/>
      <c r="AP755" s="119" t="n"/>
      <c r="AQ755" s="119" t="n"/>
      <c r="AR755" s="227" t="n"/>
      <c r="AS755" s="119" t="n"/>
      <c r="AT755" s="143" t="n"/>
      <c r="AU755" s="156" t="n"/>
      <c r="AV755" s="131" t="n"/>
      <c r="AW755" s="102">
        <f>IF(OR(AND(TODAY()-AL769&lt;10,AV769="PQRS"),AND(TODAY()-AO769&lt;90,AV769="Persuasivo")),1,IF(AND(10&lt;=TODAY()-AL769,TODAY()-AL769&lt;15,AV769="PQRS"),2,IF(OR(AND(15&lt;=TODAY()-AL769,AV769="PQRS"),AND(90&lt;=TODAY()-AO769,AV769="Persuasivo")),3,"")))</f>
        <v/>
      </c>
      <c r="AX755" s="103" t="n"/>
      <c r="AY755" s="239">
        <f>IF(AU769=BA769,AY769,AY769&amp;" → "&amp;TEXT(AZ769,"dd/mm/aaaa")&amp;".- "&amp;AU769)</f>
        <v/>
      </c>
      <c r="AZ755" s="237">
        <f>IF(AU769=BA769,AZ769,NOW())</f>
        <v/>
      </c>
      <c r="BA755" s="242">
        <f>IF(AU769=BA769,BA769,AU769)</f>
        <v/>
      </c>
      <c r="BB755" s="245">
        <f>IF(AT769=BD769,BB769,BB769&amp;" → "&amp;TEXT(BC769,"dd/mm/aaaa")&amp;".- "&amp;AT769)</f>
        <v/>
      </c>
      <c r="BC755" s="247">
        <f>IF(AX769=BD769,BC769,NOW())</f>
        <v/>
      </c>
      <c r="BD755" s="246">
        <f>IF(AT769=BD769,BD769,AT769)</f>
        <v/>
      </c>
      <c r="BE755" s="118" t="n"/>
    </row>
    <row r="756" customFormat="1" s="113">
      <c r="A756" s="76" t="n"/>
      <c r="B756" s="188" t="n"/>
      <c r="C756" s="143" t="n"/>
      <c r="D756" s="131" t="n"/>
      <c r="E756" s="131" t="n"/>
      <c r="F756" s="131" t="n"/>
      <c r="G756" s="131" t="n"/>
      <c r="H756" s="131" t="n"/>
      <c r="I756" s="131" t="n"/>
      <c r="J756" s="131" t="n"/>
      <c r="K756" s="131" t="n"/>
      <c r="L756" s="131" t="n"/>
      <c r="M756" s="131" t="n"/>
      <c r="N756" s="76">
        <f>CONCATENATE(D770," ",E770," ",F770," ",G770," ",H770," ",I770," ",J770," ",K770," ",L770," ",M770)</f>
        <v/>
      </c>
      <c r="O756" s="131" t="n"/>
      <c r="P756" s="131" t="n"/>
      <c r="Q756" s="131" t="n"/>
      <c r="R756" s="131" t="n"/>
      <c r="S756" s="140" t="n"/>
      <c r="T756" s="131" t="n"/>
      <c r="U756" s="140" t="n"/>
      <c r="V756" s="140" t="n"/>
      <c r="W756" s="131" t="n"/>
      <c r="X756" s="140" t="n"/>
      <c r="Y756" s="140" t="n"/>
      <c r="Z756" s="131" t="n"/>
      <c r="AA756" s="131" t="n"/>
      <c r="AB756" s="131" t="n"/>
      <c r="AC756" s="76" t="n"/>
      <c r="AD756" s="131" t="n"/>
      <c r="AE756" s="131" t="n"/>
      <c r="AF756" s="131" t="n"/>
      <c r="AG756" s="131" t="n"/>
      <c r="AH756" s="131" t="n"/>
      <c r="AI756" s="131" t="n"/>
      <c r="AJ756" s="131" t="n"/>
      <c r="AK756" s="99" t="n"/>
      <c r="AL756" s="135" t="n"/>
      <c r="AM756" s="135" t="n"/>
      <c r="AN756" s="101" t="n"/>
      <c r="AO756" s="135" t="n"/>
      <c r="AP756" s="119" t="n"/>
      <c r="AQ756" s="119" t="n"/>
      <c r="AR756" s="227" t="n"/>
      <c r="AS756" s="119" t="n"/>
      <c r="AT756" s="143" t="n"/>
      <c r="AU756" s="156" t="n"/>
      <c r="AV756" s="131" t="n"/>
      <c r="AW756" s="102">
        <f>IF(OR(AND(TODAY()-AL770&lt;10,AV770="PQRS"),AND(TODAY()-AO770&lt;90,AV770="Persuasivo")),1,IF(AND(10&lt;=TODAY()-AL770,TODAY()-AL770&lt;15,AV770="PQRS"),2,IF(OR(AND(15&lt;=TODAY()-AL770,AV770="PQRS"),AND(90&lt;=TODAY()-AO770,AV770="Persuasivo")),3,"")))</f>
        <v/>
      </c>
      <c r="AX756" s="103" t="n"/>
      <c r="AY756" s="239">
        <f>IF(AU770=BA770,AY770,AY770&amp;" → "&amp;TEXT(AZ770,"dd/mm/aaaa")&amp;".- "&amp;AU770)</f>
        <v/>
      </c>
      <c r="AZ756" s="237">
        <f>IF(AU770=BA770,AZ770,NOW())</f>
        <v/>
      </c>
      <c r="BA756" s="242">
        <f>IF(AU770=BA770,BA770,AU770)</f>
        <v/>
      </c>
      <c r="BB756" s="245">
        <f>IF(AT770=BD770,BB770,BB770&amp;" → "&amp;TEXT(BC770,"dd/mm/aaaa")&amp;".- "&amp;AT770)</f>
        <v/>
      </c>
      <c r="BC756" s="247">
        <f>IF(AX770=BD770,BC770,NOW())</f>
        <v/>
      </c>
      <c r="BD756" s="246">
        <f>IF(AT770=BD770,BD770,AT770)</f>
        <v/>
      </c>
      <c r="BE756" s="118" t="n"/>
    </row>
    <row r="757" customFormat="1" s="113">
      <c r="A757" s="76" t="n"/>
      <c r="B757" s="188" t="n"/>
      <c r="C757" s="143" t="n"/>
      <c r="D757" s="131" t="n"/>
      <c r="E757" s="131" t="n"/>
      <c r="F757" s="131" t="n"/>
      <c r="G757" s="131" t="n"/>
      <c r="H757" s="131" t="n"/>
      <c r="I757" s="131" t="n"/>
      <c r="J757" s="131" t="n"/>
      <c r="K757" s="131" t="n"/>
      <c r="L757" s="131" t="n"/>
      <c r="M757" s="131" t="n"/>
      <c r="N757" s="76">
        <f>CONCATENATE(D771," ",E771," ",F771," ",G771," ",H771," ",I771," ",J771," ",K771," ",L771," ",M771)</f>
        <v/>
      </c>
      <c r="O757" s="131" t="n"/>
      <c r="P757" s="131" t="n"/>
      <c r="Q757" s="131" t="n"/>
      <c r="R757" s="131" t="n"/>
      <c r="S757" s="140" t="n"/>
      <c r="T757" s="131" t="n"/>
      <c r="U757" s="140" t="n"/>
      <c r="V757" s="140" t="n"/>
      <c r="W757" s="131" t="n"/>
      <c r="X757" s="140" t="n"/>
      <c r="Y757" s="140" t="n"/>
      <c r="Z757" s="131" t="n"/>
      <c r="AA757" s="131" t="n"/>
      <c r="AB757" s="131" t="n"/>
      <c r="AC757" s="76" t="n"/>
      <c r="AD757" s="131" t="n"/>
      <c r="AE757" s="131" t="n"/>
      <c r="AF757" s="131" t="n"/>
      <c r="AG757" s="131" t="n"/>
      <c r="AH757" s="131" t="n"/>
      <c r="AI757" s="131" t="n"/>
      <c r="AJ757" s="131" t="n"/>
      <c r="AK757" s="99" t="n"/>
      <c r="AL757" s="135" t="n"/>
      <c r="AM757" s="135" t="n"/>
      <c r="AN757" s="101" t="n"/>
      <c r="AO757" s="135" t="n"/>
      <c r="AP757" s="119" t="n"/>
      <c r="AQ757" s="119" t="n"/>
      <c r="AR757" s="227" t="n"/>
      <c r="AS757" s="119" t="n"/>
      <c r="AT757" s="143" t="n"/>
      <c r="AU757" s="156" t="n"/>
      <c r="AV757" s="131" t="n"/>
      <c r="AW757" s="102">
        <f>IF(OR(AND(TODAY()-AL771&lt;10,AV771="PQRS"),AND(TODAY()-AO771&lt;90,AV771="Persuasivo")),1,IF(AND(10&lt;=TODAY()-AL771,TODAY()-AL771&lt;15,AV771="PQRS"),2,IF(OR(AND(15&lt;=TODAY()-AL771,AV771="PQRS"),AND(90&lt;=TODAY()-AO771,AV771="Persuasivo")),3,"")))</f>
        <v/>
      </c>
      <c r="AX757" s="103" t="n"/>
      <c r="AY757" s="239">
        <f>IF(AU771=BA771,AY771,AY771&amp;" → "&amp;TEXT(AZ771,"dd/mm/aaaa")&amp;".- "&amp;AU771)</f>
        <v/>
      </c>
      <c r="AZ757" s="237">
        <f>IF(AU771=BA771,AZ771,NOW())</f>
        <v/>
      </c>
      <c r="BA757" s="242">
        <f>IF(AU771=BA771,BA771,AU771)</f>
        <v/>
      </c>
      <c r="BB757" s="245">
        <f>IF(AT771=BD771,BB771,BB771&amp;" → "&amp;TEXT(BC771,"dd/mm/aaaa")&amp;".- "&amp;AT771)</f>
        <v/>
      </c>
      <c r="BC757" s="247">
        <f>IF(AX771=BD771,BC771,NOW())</f>
        <v/>
      </c>
      <c r="BD757" s="246">
        <f>IF(AT771=BD771,BD771,AT771)</f>
        <v/>
      </c>
      <c r="BE757" s="118" t="n"/>
    </row>
    <row r="758" customFormat="1" s="113">
      <c r="A758" s="76" t="n"/>
      <c r="B758" s="188" t="n"/>
      <c r="C758" s="143" t="n"/>
      <c r="D758" s="131" t="n"/>
      <c r="E758" s="131" t="n"/>
      <c r="F758" s="131" t="n"/>
      <c r="G758" s="131" t="n"/>
      <c r="H758" s="131" t="n"/>
      <c r="I758" s="131" t="n"/>
      <c r="J758" s="131" t="n"/>
      <c r="K758" s="131" t="n"/>
      <c r="L758" s="131" t="n"/>
      <c r="M758" s="131" t="n"/>
      <c r="N758" s="76">
        <f>CONCATENATE(D772," ",E772," ",F772," ",G772," ",H772," ",I772," ",J772," ",K772," ",L772," ",M772)</f>
        <v/>
      </c>
      <c r="O758" s="131" t="n"/>
      <c r="P758" s="131" t="n"/>
      <c r="Q758" s="131" t="n"/>
      <c r="R758" s="131" t="n"/>
      <c r="S758" s="140" t="n"/>
      <c r="T758" s="131" t="n"/>
      <c r="U758" s="140" t="n"/>
      <c r="V758" s="140" t="n"/>
      <c r="W758" s="131" t="n"/>
      <c r="X758" s="140" t="n"/>
      <c r="Y758" s="140" t="n"/>
      <c r="Z758" s="131" t="n"/>
      <c r="AA758" s="131" t="n"/>
      <c r="AB758" s="131" t="n"/>
      <c r="AC758" s="76" t="n"/>
      <c r="AD758" s="131" t="n"/>
      <c r="AE758" s="131" t="n"/>
      <c r="AF758" s="131" t="n"/>
      <c r="AG758" s="131" t="n"/>
      <c r="AH758" s="131" t="n"/>
      <c r="AI758" s="131" t="n"/>
      <c r="AJ758" s="131" t="n"/>
      <c r="AK758" s="99" t="n"/>
      <c r="AL758" s="135" t="n"/>
      <c r="AM758" s="135" t="n"/>
      <c r="AN758" s="101" t="n"/>
      <c r="AO758" s="135" t="n"/>
      <c r="AP758" s="119" t="n"/>
      <c r="AQ758" s="119" t="n"/>
      <c r="AR758" s="227" t="n"/>
      <c r="AS758" s="119" t="n"/>
      <c r="AT758" s="143" t="n"/>
      <c r="AU758" s="156" t="n"/>
      <c r="AV758" s="131" t="n"/>
      <c r="AW758" s="102">
        <f>IF(OR(AND(TODAY()-AL772&lt;10,AV772="PQRS"),AND(TODAY()-AO772&lt;90,AV772="Persuasivo")),1,IF(AND(10&lt;=TODAY()-AL772,TODAY()-AL772&lt;15,AV772="PQRS"),2,IF(OR(AND(15&lt;=TODAY()-AL772,AV772="PQRS"),AND(90&lt;=TODAY()-AO772,AV772="Persuasivo")),3,"")))</f>
        <v/>
      </c>
      <c r="AX758" s="103" t="n"/>
      <c r="AY758" s="239">
        <f>IF(AU772=BA772,AY772,AY772&amp;" → "&amp;TEXT(AZ772,"dd/mm/aaaa")&amp;".- "&amp;AU772)</f>
        <v/>
      </c>
      <c r="AZ758" s="237">
        <f>IF(AU772=BA772,AZ772,NOW())</f>
        <v/>
      </c>
      <c r="BA758" s="242">
        <f>IF(AU772=BA772,BA772,AU772)</f>
        <v/>
      </c>
      <c r="BB758" s="245">
        <f>IF(AT772=BD772,BB772,BB772&amp;" → "&amp;TEXT(BC772,"dd/mm/aaaa")&amp;".- "&amp;AT772)</f>
        <v/>
      </c>
      <c r="BC758" s="247">
        <f>IF(AX772=BD772,BC772,NOW())</f>
        <v/>
      </c>
      <c r="BD758" s="246">
        <f>IF(AT772=BD772,BD772,AT772)</f>
        <v/>
      </c>
      <c r="BE758" s="118" t="n"/>
    </row>
    <row r="759" customFormat="1" s="113">
      <c r="A759" s="76" t="n"/>
      <c r="B759" s="188" t="n"/>
      <c r="C759" s="143" t="n"/>
      <c r="D759" s="131" t="n"/>
      <c r="E759" s="131" t="n"/>
      <c r="F759" s="131" t="n"/>
      <c r="G759" s="131" t="n"/>
      <c r="H759" s="131" t="n"/>
      <c r="I759" s="131" t="n"/>
      <c r="J759" s="131" t="n"/>
      <c r="K759" s="131" t="n"/>
      <c r="L759" s="131" t="n"/>
      <c r="M759" s="131" t="n"/>
      <c r="N759" s="76">
        <f>CONCATENATE(D773," ",E773," ",F773," ",G773," ",H773," ",I773," ",J773," ",K773," ",L773," ",M773)</f>
        <v/>
      </c>
      <c r="O759" s="131" t="n"/>
      <c r="P759" s="131" t="n"/>
      <c r="Q759" s="131" t="n"/>
      <c r="R759" s="131" t="n"/>
      <c r="S759" s="140" t="n"/>
      <c r="T759" s="131" t="n"/>
      <c r="U759" s="140" t="n"/>
      <c r="V759" s="140" t="n"/>
      <c r="W759" s="131" t="n"/>
      <c r="X759" s="140" t="n"/>
      <c r="Y759" s="140" t="n"/>
      <c r="Z759" s="131" t="n"/>
      <c r="AA759" s="131" t="n"/>
      <c r="AB759" s="131" t="n"/>
      <c r="AC759" s="76" t="n"/>
      <c r="AD759" s="131" t="n"/>
      <c r="AE759" s="131" t="n"/>
      <c r="AF759" s="131" t="n"/>
      <c r="AG759" s="131" t="n"/>
      <c r="AH759" s="131" t="n"/>
      <c r="AI759" s="131" t="n"/>
      <c r="AJ759" s="131" t="n"/>
      <c r="AK759" s="99" t="n"/>
      <c r="AL759" s="135" t="n"/>
      <c r="AM759" s="135" t="n"/>
      <c r="AN759" s="101" t="n"/>
      <c r="AO759" s="135" t="n"/>
      <c r="AP759" s="119" t="n"/>
      <c r="AQ759" s="119" t="n"/>
      <c r="AR759" s="227" t="n"/>
      <c r="AS759" s="119" t="n"/>
      <c r="AT759" s="143" t="n"/>
      <c r="AU759" s="156" t="n"/>
      <c r="AV759" s="131" t="n"/>
      <c r="AW759" s="102">
        <f>IF(OR(AND(TODAY()-AL773&lt;10,AV773="PQRS"),AND(TODAY()-AO773&lt;90,AV773="Persuasivo")),1,IF(AND(10&lt;=TODAY()-AL773,TODAY()-AL773&lt;15,AV773="PQRS"),2,IF(OR(AND(15&lt;=TODAY()-AL773,AV773="PQRS"),AND(90&lt;=TODAY()-AO773,AV773="Persuasivo")),3,"")))</f>
        <v/>
      </c>
      <c r="AX759" s="103" t="n"/>
      <c r="AY759" s="239">
        <f>IF(AU773=BA773,AY773,AY773&amp;" → "&amp;TEXT(AZ773,"dd/mm/aaaa")&amp;".- "&amp;AU773)</f>
        <v/>
      </c>
      <c r="AZ759" s="237">
        <f>IF(AU773=BA773,AZ773,NOW())</f>
        <v/>
      </c>
      <c r="BA759" s="242">
        <f>IF(AU773=BA773,BA773,AU773)</f>
        <v/>
      </c>
      <c r="BB759" s="245">
        <f>IF(AT773=BD773,BB773,BB773&amp;" → "&amp;TEXT(BC773,"dd/mm/aaaa")&amp;".- "&amp;AT773)</f>
        <v/>
      </c>
      <c r="BC759" s="247">
        <f>IF(AX773=BD773,BC773,NOW())</f>
        <v/>
      </c>
      <c r="BD759" s="246">
        <f>IF(AT773=BD773,BD773,AT773)</f>
        <v/>
      </c>
      <c r="BE759" s="118" t="n"/>
    </row>
    <row r="760" customFormat="1" s="113">
      <c r="A760" s="76" t="n"/>
      <c r="B760" s="188" t="n"/>
      <c r="C760" s="143" t="n"/>
      <c r="D760" s="131" t="n"/>
      <c r="E760" s="131" t="n"/>
      <c r="F760" s="131" t="n"/>
      <c r="G760" s="131" t="n"/>
      <c r="H760" s="131" t="n"/>
      <c r="I760" s="131" t="n"/>
      <c r="J760" s="131" t="n"/>
      <c r="K760" s="131" t="n"/>
      <c r="L760" s="131" t="n"/>
      <c r="M760" s="131" t="n"/>
      <c r="N760" s="76">
        <f>CONCATENATE(D774," ",E774," ",F774," ",G774," ",H774," ",I774," ",J774," ",K774," ",L774," ",M774)</f>
        <v/>
      </c>
      <c r="O760" s="131" t="n"/>
      <c r="P760" s="131" t="n"/>
      <c r="Q760" s="131" t="n"/>
      <c r="R760" s="131" t="n"/>
      <c r="S760" s="140" t="n"/>
      <c r="T760" s="131" t="n"/>
      <c r="U760" s="140" t="n"/>
      <c r="V760" s="140" t="n"/>
      <c r="W760" s="131" t="n"/>
      <c r="X760" s="140" t="n"/>
      <c r="Y760" s="140" t="n"/>
      <c r="Z760" s="131" t="n"/>
      <c r="AA760" s="131" t="n"/>
      <c r="AB760" s="131" t="n"/>
      <c r="AC760" s="76" t="n"/>
      <c r="AD760" s="131" t="n"/>
      <c r="AE760" s="131" t="n"/>
      <c r="AF760" s="131" t="n"/>
      <c r="AG760" s="131" t="n"/>
      <c r="AH760" s="131" t="n"/>
      <c r="AI760" s="131" t="n"/>
      <c r="AJ760" s="131" t="n"/>
      <c r="AK760" s="99" t="n"/>
      <c r="AL760" s="135" t="n"/>
      <c r="AM760" s="135" t="n"/>
      <c r="AN760" s="101" t="n"/>
      <c r="AO760" s="135" t="n"/>
      <c r="AP760" s="119" t="n"/>
      <c r="AQ760" s="119" t="n"/>
      <c r="AR760" s="227" t="n"/>
      <c r="AS760" s="119" t="n"/>
      <c r="AT760" s="143" t="n"/>
      <c r="AU760" s="156" t="n"/>
      <c r="AV760" s="131" t="n"/>
      <c r="AW760" s="102">
        <f>IF(OR(AND(TODAY()-AL774&lt;10,AV774="PQRS"),AND(TODAY()-AO774&lt;90,AV774="Persuasivo")),1,IF(AND(10&lt;=TODAY()-AL774,TODAY()-AL774&lt;15,AV774="PQRS"),2,IF(OR(AND(15&lt;=TODAY()-AL774,AV774="PQRS"),AND(90&lt;=TODAY()-AO774,AV774="Persuasivo")),3,"")))</f>
        <v/>
      </c>
      <c r="AX760" s="103" t="n"/>
      <c r="AY760" s="239">
        <f>IF(AU774=BA774,AY774,AY774&amp;" → "&amp;TEXT(AZ774,"dd/mm/aaaa")&amp;".- "&amp;AU774)</f>
        <v/>
      </c>
      <c r="AZ760" s="237">
        <f>IF(AU774=BA774,AZ774,NOW())</f>
        <v/>
      </c>
      <c r="BA760" s="242">
        <f>IF(AU774=BA774,BA774,AU774)</f>
        <v/>
      </c>
      <c r="BB760" s="245">
        <f>IF(AT774=BD774,BB774,BB774&amp;" → "&amp;TEXT(BC774,"dd/mm/aaaa")&amp;".- "&amp;AT774)</f>
        <v/>
      </c>
      <c r="BC760" s="247">
        <f>IF(AX774=BD774,BC774,NOW())</f>
        <v/>
      </c>
      <c r="BD760" s="246">
        <f>IF(AT774=BD774,BD774,AT774)</f>
        <v/>
      </c>
      <c r="BE760" s="118" t="n"/>
    </row>
    <row r="761" customFormat="1" s="113">
      <c r="A761" s="76" t="n"/>
      <c r="B761" s="188" t="n"/>
      <c r="C761" s="143" t="n"/>
      <c r="D761" s="131" t="n"/>
      <c r="E761" s="131" t="n"/>
      <c r="F761" s="131" t="n"/>
      <c r="G761" s="131" t="n"/>
      <c r="H761" s="131" t="n"/>
      <c r="I761" s="131" t="n"/>
      <c r="J761" s="131" t="n"/>
      <c r="K761" s="131" t="n"/>
      <c r="L761" s="131" t="n"/>
      <c r="M761" s="131" t="n"/>
      <c r="N761" s="76">
        <f>CONCATENATE(D775," ",E775," ",F775," ",G775," ",H775," ",I775," ",J775," ",K775," ",L775," ",M775)</f>
        <v/>
      </c>
      <c r="O761" s="131" t="n"/>
      <c r="P761" s="131" t="n"/>
      <c r="Q761" s="131" t="n"/>
      <c r="R761" s="131" t="n"/>
      <c r="S761" s="140" t="n"/>
      <c r="T761" s="131" t="n"/>
      <c r="U761" s="140" t="n"/>
      <c r="V761" s="140" t="n"/>
      <c r="W761" s="131" t="n"/>
      <c r="X761" s="140" t="n"/>
      <c r="Y761" s="140" t="n"/>
      <c r="Z761" s="131" t="n"/>
      <c r="AA761" s="131" t="n"/>
      <c r="AB761" s="131" t="n"/>
      <c r="AC761" s="76" t="n"/>
      <c r="AD761" s="131" t="n"/>
      <c r="AE761" s="131" t="n"/>
      <c r="AF761" s="131" t="n"/>
      <c r="AG761" s="131" t="n"/>
      <c r="AH761" s="131" t="n"/>
      <c r="AI761" s="131" t="n"/>
      <c r="AJ761" s="131" t="n"/>
      <c r="AK761" s="99" t="n"/>
      <c r="AL761" s="135" t="n"/>
      <c r="AM761" s="135" t="n"/>
      <c r="AN761" s="101" t="n"/>
      <c r="AO761" s="135" t="n"/>
      <c r="AP761" s="119" t="n"/>
      <c r="AQ761" s="119" t="n"/>
      <c r="AR761" s="227" t="n"/>
      <c r="AS761" s="119" t="n"/>
      <c r="AT761" s="143" t="n"/>
      <c r="AU761" s="156" t="n"/>
      <c r="AV761" s="131" t="n"/>
      <c r="AW761" s="102">
        <f>IF(OR(AND(TODAY()-AL775&lt;10,AV775="PQRS"),AND(TODAY()-AO775&lt;90,AV775="Persuasivo")),1,IF(AND(10&lt;=TODAY()-AL775,TODAY()-AL775&lt;15,AV775="PQRS"),2,IF(OR(AND(15&lt;=TODAY()-AL775,AV775="PQRS"),AND(90&lt;=TODAY()-AO775,AV775="Persuasivo")),3,"")))</f>
        <v/>
      </c>
      <c r="AX761" s="103" t="n"/>
      <c r="AY761" s="239">
        <f>IF(AU775=BA775,AY775,AY775&amp;" → "&amp;TEXT(AZ775,"dd/mm/aaaa")&amp;".- "&amp;AU775)</f>
        <v/>
      </c>
      <c r="AZ761" s="237">
        <f>IF(AU775=BA775,AZ775,NOW())</f>
        <v/>
      </c>
      <c r="BA761" s="242">
        <f>IF(AU775=BA775,BA775,AU775)</f>
        <v/>
      </c>
      <c r="BB761" s="245">
        <f>IF(AT775=BD775,BB775,BB775&amp;" → "&amp;TEXT(BC775,"dd/mm/aaaa")&amp;".- "&amp;AT775)</f>
        <v/>
      </c>
      <c r="BC761" s="247">
        <f>IF(AX775=BD775,BC775,NOW())</f>
        <v/>
      </c>
      <c r="BD761" s="246">
        <f>IF(AT775=BD775,BD775,AT775)</f>
        <v/>
      </c>
      <c r="BE761" s="118" t="n"/>
    </row>
    <row r="762" customFormat="1" s="113">
      <c r="A762" s="76" t="n"/>
      <c r="B762" s="188" t="n"/>
      <c r="C762" s="143" t="n"/>
      <c r="D762" s="131" t="n"/>
      <c r="E762" s="131" t="n"/>
      <c r="F762" s="131" t="n"/>
      <c r="G762" s="131" t="n"/>
      <c r="H762" s="131" t="n"/>
      <c r="I762" s="131" t="n"/>
      <c r="J762" s="131" t="n"/>
      <c r="K762" s="131" t="n"/>
      <c r="L762" s="131" t="n"/>
      <c r="M762" s="131" t="n"/>
      <c r="N762" s="76">
        <f>CONCATENATE(D776," ",E776," ",F776," ",G776," ",H776," ",I776," ",J776," ",K776," ",L776," ",M776)</f>
        <v/>
      </c>
      <c r="O762" s="131" t="n"/>
      <c r="P762" s="131" t="n"/>
      <c r="Q762" s="131" t="n"/>
      <c r="R762" s="131" t="n"/>
      <c r="S762" s="140" t="n"/>
      <c r="T762" s="131" t="n"/>
      <c r="U762" s="140" t="n"/>
      <c r="V762" s="140" t="n"/>
      <c r="W762" s="131" t="n"/>
      <c r="X762" s="140" t="n"/>
      <c r="Y762" s="140" t="n"/>
      <c r="Z762" s="131" t="n"/>
      <c r="AA762" s="131" t="n"/>
      <c r="AB762" s="131" t="n"/>
      <c r="AC762" s="76" t="n"/>
      <c r="AD762" s="131" t="n"/>
      <c r="AE762" s="131" t="n"/>
      <c r="AF762" s="131" t="n"/>
      <c r="AG762" s="131" t="n"/>
      <c r="AH762" s="131" t="n"/>
      <c r="AI762" s="131" t="n"/>
      <c r="AJ762" s="131" t="n"/>
      <c r="AK762" s="99" t="n"/>
      <c r="AL762" s="135" t="n"/>
      <c r="AM762" s="135" t="n"/>
      <c r="AN762" s="101" t="n"/>
      <c r="AO762" s="135" t="n"/>
      <c r="AP762" s="131" t="n"/>
      <c r="AQ762" s="119" t="n"/>
      <c r="AR762" s="227" t="n"/>
      <c r="AS762" s="119" t="n"/>
      <c r="AT762" s="143" t="n"/>
      <c r="AU762" s="156" t="n"/>
      <c r="AV762" s="131" t="n"/>
      <c r="AW762" s="102">
        <f>IF(OR(AND(TODAY()-AL776&lt;10,AV776="PQRS"),AND(TODAY()-AO776&lt;90,AV776="Persuasivo")),1,IF(AND(10&lt;=TODAY()-AL776,TODAY()-AL776&lt;15,AV776="PQRS"),2,IF(OR(AND(15&lt;=TODAY()-AL776,AV776="PQRS"),AND(90&lt;=TODAY()-AO776,AV776="Persuasivo")),3,"")))</f>
        <v/>
      </c>
      <c r="AX762" s="103" t="n"/>
      <c r="AY762" s="239">
        <f>IF(AU776=BA776,AY776,AY776&amp;" → "&amp;TEXT(AZ776,"dd/mm/aaaa")&amp;".- "&amp;AU776)</f>
        <v/>
      </c>
      <c r="AZ762" s="237">
        <f>IF(AU776=BA776,AZ776,NOW())</f>
        <v/>
      </c>
      <c r="BA762" s="242">
        <f>IF(AU776=BA776,BA776,AU776)</f>
        <v/>
      </c>
      <c r="BB762" s="245">
        <f>IF(AT776=BD776,BB776,BB776&amp;" → "&amp;TEXT(BC776,"dd/mm/aaaa")&amp;".- "&amp;AT776)</f>
        <v/>
      </c>
      <c r="BC762" s="247">
        <f>IF(AX776=BD776,BC776,NOW())</f>
        <v/>
      </c>
      <c r="BD762" s="246">
        <f>IF(AT776=BD776,BD776,AT776)</f>
        <v/>
      </c>
      <c r="BE762" s="118" t="n"/>
    </row>
    <row r="763" customFormat="1" s="113">
      <c r="A763" s="76" t="n"/>
      <c r="B763" s="188" t="n"/>
      <c r="C763" s="143" t="n"/>
      <c r="D763" s="131" t="n"/>
      <c r="E763" s="131" t="n"/>
      <c r="F763" s="131" t="n"/>
      <c r="G763" s="131" t="n"/>
      <c r="H763" s="131" t="n"/>
      <c r="I763" s="131" t="n"/>
      <c r="J763" s="131" t="n"/>
      <c r="K763" s="131" t="n"/>
      <c r="L763" s="131" t="n"/>
      <c r="M763" s="131" t="n"/>
      <c r="N763" s="76">
        <f>CONCATENATE(D777," ",E777," ",F777," ",G777," ",H777," ",I777," ",J777," ",K777," ",L777," ",M777)</f>
        <v/>
      </c>
      <c r="O763" s="131" t="n"/>
      <c r="P763" s="131" t="n"/>
      <c r="Q763" s="131" t="n"/>
      <c r="R763" s="131" t="n"/>
      <c r="S763" s="140" t="n"/>
      <c r="T763" s="131" t="n"/>
      <c r="U763" s="140" t="n"/>
      <c r="V763" s="140" t="n"/>
      <c r="W763" s="131" t="n"/>
      <c r="X763" s="140" t="n"/>
      <c r="Y763" s="140" t="n"/>
      <c r="Z763" s="131" t="n"/>
      <c r="AA763" s="131" t="n"/>
      <c r="AB763" s="131" t="n"/>
      <c r="AC763" s="76" t="n"/>
      <c r="AD763" s="131" t="n"/>
      <c r="AE763" s="131" t="n"/>
      <c r="AF763" s="131" t="n"/>
      <c r="AG763" s="131" t="n"/>
      <c r="AH763" s="131" t="n"/>
      <c r="AI763" s="131" t="n"/>
      <c r="AJ763" s="131" t="n"/>
      <c r="AK763" s="99" t="n"/>
      <c r="AL763" s="135" t="n"/>
      <c r="AM763" s="135" t="n"/>
      <c r="AN763" s="101" t="n"/>
      <c r="AO763" s="135" t="n"/>
      <c r="AP763" s="119" t="n"/>
      <c r="AQ763" s="119" t="n"/>
      <c r="AR763" s="227" t="n"/>
      <c r="AS763" s="119" t="n"/>
      <c r="AT763" s="143" t="n"/>
      <c r="AU763" s="156" t="n"/>
      <c r="AV763" s="131" t="n"/>
      <c r="AW763" s="102">
        <f>IF(OR(AND(TODAY()-AL777&lt;10,AV777="PQRS"),AND(TODAY()-AO777&lt;90,AV777="Persuasivo")),1,IF(AND(10&lt;=TODAY()-AL777,TODAY()-AL777&lt;15,AV777="PQRS"),2,IF(OR(AND(15&lt;=TODAY()-AL777,AV777="PQRS"),AND(90&lt;=TODAY()-AO777,AV777="Persuasivo")),3,"")))</f>
        <v/>
      </c>
      <c r="AX763" s="103" t="n"/>
      <c r="AY763" s="239">
        <f>IF(AU777=BA777,AY777,AY777&amp;" → "&amp;TEXT(AZ777,"dd/mm/aaaa")&amp;".- "&amp;AU777)</f>
        <v/>
      </c>
      <c r="AZ763" s="237">
        <f>IF(AU777=BA777,AZ777,NOW())</f>
        <v/>
      </c>
      <c r="BA763" s="242">
        <f>IF(AU777=BA777,BA777,AU777)</f>
        <v/>
      </c>
      <c r="BB763" s="245">
        <f>IF(AT777=BD777,BB777,BB777&amp;" → "&amp;TEXT(BC777,"dd/mm/aaaa")&amp;".- "&amp;AT777)</f>
        <v/>
      </c>
      <c r="BC763" s="247">
        <f>IF(AX777=BD777,BC777,NOW())</f>
        <v/>
      </c>
      <c r="BD763" s="246">
        <f>IF(AT777=BD777,BD777,AT777)</f>
        <v/>
      </c>
      <c r="BE763" s="118" t="n"/>
    </row>
    <row r="764" customFormat="1" s="113">
      <c r="A764" s="76" t="n"/>
      <c r="B764" s="188" t="n"/>
      <c r="C764" s="143" t="n"/>
      <c r="D764" s="131" t="n"/>
      <c r="E764" s="131" t="n"/>
      <c r="F764" s="131" t="n"/>
      <c r="G764" s="131" t="n"/>
      <c r="H764" s="131" t="n"/>
      <c r="I764" s="131" t="n"/>
      <c r="J764" s="131" t="n"/>
      <c r="K764" s="131" t="n"/>
      <c r="L764" s="131" t="n"/>
      <c r="M764" s="131" t="n"/>
      <c r="N764" s="76">
        <f>CONCATENATE(D778," ",E778," ",F778," ",G778," ",H778," ",I778," ",J778," ",K778," ",L778," ",M778)</f>
        <v/>
      </c>
      <c r="O764" s="131" t="n"/>
      <c r="P764" s="131" t="n"/>
      <c r="Q764" s="131" t="n"/>
      <c r="R764" s="131" t="n"/>
      <c r="S764" s="140" t="n"/>
      <c r="T764" s="131" t="n"/>
      <c r="U764" s="140" t="n"/>
      <c r="V764" s="140" t="n"/>
      <c r="W764" s="131" t="n"/>
      <c r="X764" s="140" t="n"/>
      <c r="Y764" s="140" t="n"/>
      <c r="Z764" s="131" t="n"/>
      <c r="AA764" s="131" t="n"/>
      <c r="AB764" s="131" t="n"/>
      <c r="AC764" s="76" t="n"/>
      <c r="AD764" s="131" t="n"/>
      <c r="AE764" s="131" t="n"/>
      <c r="AF764" s="131" t="n"/>
      <c r="AG764" s="131" t="n"/>
      <c r="AH764" s="131" t="n"/>
      <c r="AI764" s="131" t="n"/>
      <c r="AJ764" s="131" t="n"/>
      <c r="AK764" s="99" t="n"/>
      <c r="AL764" s="135" t="n"/>
      <c r="AM764" s="135" t="n"/>
      <c r="AN764" s="101" t="n"/>
      <c r="AO764" s="135" t="n"/>
      <c r="AP764" s="119" t="n"/>
      <c r="AQ764" s="119" t="n"/>
      <c r="AR764" s="227" t="n"/>
      <c r="AS764" s="119" t="n"/>
      <c r="AT764" s="143" t="n"/>
      <c r="AU764" s="156" t="n"/>
      <c r="AV764" s="131" t="n"/>
      <c r="AW764" s="102">
        <f>IF(OR(AND(TODAY()-AL778&lt;10,AV778="PQRS"),AND(TODAY()-AO778&lt;90,AV778="Persuasivo")),1,IF(AND(10&lt;=TODAY()-AL778,TODAY()-AL778&lt;15,AV778="PQRS"),2,IF(OR(AND(15&lt;=TODAY()-AL778,AV778="PQRS"),AND(90&lt;=TODAY()-AO778,AV778="Persuasivo")),3,"")))</f>
        <v/>
      </c>
      <c r="AX764" s="103" t="n"/>
      <c r="AY764" s="239">
        <f>IF(AU778=BA778,AY778,AY778&amp;" → "&amp;TEXT(AZ778,"dd/mm/aaaa")&amp;".- "&amp;AU778)</f>
        <v/>
      </c>
      <c r="AZ764" s="237">
        <f>IF(AU778=BA778,AZ778,NOW())</f>
        <v/>
      </c>
      <c r="BA764" s="242">
        <f>IF(AU778=BA778,BA778,AU778)</f>
        <v/>
      </c>
      <c r="BB764" s="245">
        <f>IF(AT778=BD778,BB778,BB778&amp;" → "&amp;TEXT(BC778,"dd/mm/aaaa")&amp;".- "&amp;AT778)</f>
        <v/>
      </c>
      <c r="BC764" s="247">
        <f>IF(AX778=BD778,BC778,NOW())</f>
        <v/>
      </c>
      <c r="BD764" s="246">
        <f>IF(AT778=BD778,BD778,AT778)</f>
        <v/>
      </c>
      <c r="BE764" s="118" t="n"/>
    </row>
    <row r="765" customFormat="1" s="113">
      <c r="A765" s="76" t="n"/>
      <c r="B765" s="188" t="n"/>
      <c r="C765" s="143" t="n"/>
      <c r="D765" s="131" t="n"/>
      <c r="E765" s="131" t="n"/>
      <c r="F765" s="131" t="n"/>
      <c r="G765" s="131" t="n"/>
      <c r="H765" s="131" t="n"/>
      <c r="I765" s="131" t="n"/>
      <c r="J765" s="131" t="n"/>
      <c r="K765" s="131" t="n"/>
      <c r="L765" s="131" t="n"/>
      <c r="M765" s="131" t="n"/>
      <c r="N765" s="76">
        <f>CONCATENATE(D779," ",E779," ",F779," ",G779," ",H779," ",I779," ",J779," ",K779," ",L779," ",M779)</f>
        <v/>
      </c>
      <c r="O765" s="131" t="n"/>
      <c r="P765" s="131" t="n"/>
      <c r="Q765" s="131" t="n"/>
      <c r="R765" s="131" t="n"/>
      <c r="S765" s="140" t="n"/>
      <c r="T765" s="131" t="n"/>
      <c r="U765" s="140" t="n"/>
      <c r="V765" s="140" t="n"/>
      <c r="W765" s="131" t="n"/>
      <c r="X765" s="140" t="n"/>
      <c r="Y765" s="140" t="n"/>
      <c r="Z765" s="131" t="n"/>
      <c r="AA765" s="131" t="n"/>
      <c r="AB765" s="131" t="n"/>
      <c r="AC765" s="76" t="n"/>
      <c r="AD765" s="131" t="n"/>
      <c r="AE765" s="131" t="n"/>
      <c r="AF765" s="131" t="n"/>
      <c r="AG765" s="131" t="n"/>
      <c r="AH765" s="131" t="n"/>
      <c r="AI765" s="131" t="n"/>
      <c r="AJ765" s="131" t="n"/>
      <c r="AK765" s="99" t="n"/>
      <c r="AL765" s="135" t="n"/>
      <c r="AM765" s="135" t="n"/>
      <c r="AN765" s="101" t="n"/>
      <c r="AO765" s="135" t="n"/>
      <c r="AP765" s="119" t="n"/>
      <c r="AQ765" s="119" t="n"/>
      <c r="AR765" s="227" t="n"/>
      <c r="AS765" s="119" t="n"/>
      <c r="AT765" s="143" t="n"/>
      <c r="AU765" s="156" t="n"/>
      <c r="AV765" s="131" t="n"/>
      <c r="AW765" s="102">
        <f>IF(OR(AND(TODAY()-AL779&lt;10,AV779="PQRS"),AND(TODAY()-AO779&lt;90,AV779="Persuasivo")),1,IF(AND(10&lt;=TODAY()-AL779,TODAY()-AL779&lt;15,AV779="PQRS"),2,IF(OR(AND(15&lt;=TODAY()-AL779,AV779="PQRS"),AND(90&lt;=TODAY()-AO779,AV779="Persuasivo")),3,"")))</f>
        <v/>
      </c>
      <c r="AX765" s="103" t="n"/>
      <c r="AY765" s="239">
        <f>IF(AU779=BA779,AY779,AY779&amp;" → "&amp;TEXT(AZ779,"dd/mm/aaaa")&amp;".- "&amp;AU779)</f>
        <v/>
      </c>
      <c r="AZ765" s="237">
        <f>IF(AU779=BA779,AZ779,NOW())</f>
        <v/>
      </c>
      <c r="BA765" s="242">
        <f>IF(AU779=BA779,BA779,AU779)</f>
        <v/>
      </c>
      <c r="BB765" s="245">
        <f>IF(AT779=BD779,BB779,BB779&amp;" → "&amp;TEXT(BC779,"dd/mm/aaaa")&amp;".- "&amp;AT779)</f>
        <v/>
      </c>
      <c r="BC765" s="247">
        <f>IF(AX779=BD779,BC779,NOW())</f>
        <v/>
      </c>
      <c r="BD765" s="246">
        <f>IF(AT779=BD779,BD779,AT779)</f>
        <v/>
      </c>
      <c r="BE765" s="118" t="n"/>
    </row>
    <row r="766" customFormat="1" s="113">
      <c r="A766" s="76" t="n"/>
      <c r="B766" s="188" t="n"/>
      <c r="C766" s="143" t="n"/>
      <c r="D766" s="131" t="n"/>
      <c r="E766" s="131" t="n"/>
      <c r="F766" s="131" t="n"/>
      <c r="G766" s="131" t="n"/>
      <c r="H766" s="131" t="n"/>
      <c r="I766" s="131" t="n"/>
      <c r="J766" s="131" t="n"/>
      <c r="K766" s="131" t="n"/>
      <c r="L766" s="131" t="n"/>
      <c r="M766" s="131" t="n"/>
      <c r="N766" s="76">
        <f>CONCATENATE(D780," ",E780," ",F780," ",G780," ",H780," ",I780," ",J780," ",K780," ",L780," ",M780)</f>
        <v/>
      </c>
      <c r="O766" s="131" t="n"/>
      <c r="P766" s="131" t="n"/>
      <c r="Q766" s="131" t="n"/>
      <c r="R766" s="131" t="n"/>
      <c r="S766" s="140" t="n"/>
      <c r="T766" s="131" t="n"/>
      <c r="U766" s="140" t="n"/>
      <c r="V766" s="140" t="n"/>
      <c r="W766" s="131" t="n"/>
      <c r="X766" s="140" t="n"/>
      <c r="Y766" s="140" t="n"/>
      <c r="Z766" s="131" t="n"/>
      <c r="AA766" s="131" t="n"/>
      <c r="AB766" s="131" t="n"/>
      <c r="AC766" s="76" t="n"/>
      <c r="AD766" s="131" t="n"/>
      <c r="AE766" s="131" t="n"/>
      <c r="AF766" s="131" t="n"/>
      <c r="AG766" s="131" t="n"/>
      <c r="AH766" s="131" t="n"/>
      <c r="AI766" s="131" t="n"/>
      <c r="AJ766" s="131" t="n"/>
      <c r="AK766" s="99" t="n"/>
      <c r="AL766" s="135" t="n"/>
      <c r="AM766" s="135" t="n"/>
      <c r="AN766" s="101" t="n"/>
      <c r="AO766" s="135" t="n"/>
      <c r="AP766" s="119" t="n"/>
      <c r="AQ766" s="119" t="n"/>
      <c r="AR766" s="227" t="n"/>
      <c r="AS766" s="119" t="n"/>
      <c r="AT766" s="143" t="n"/>
      <c r="AU766" s="156" t="n"/>
      <c r="AV766" s="131" t="n"/>
      <c r="AW766" s="102">
        <f>IF(OR(AND(TODAY()-AL780&lt;10,AV780="PQRS"),AND(TODAY()-AO780&lt;90,AV780="Persuasivo")),1,IF(AND(10&lt;=TODAY()-AL780,TODAY()-AL780&lt;15,AV780="PQRS"),2,IF(OR(AND(15&lt;=TODAY()-AL780,AV780="PQRS"),AND(90&lt;=TODAY()-AO780,AV780="Persuasivo")),3,"")))</f>
        <v/>
      </c>
      <c r="AX766" s="103" t="n"/>
      <c r="AY766" s="239">
        <f>IF(AU780=BA780,AY780,AY780&amp;" → "&amp;TEXT(AZ780,"dd/mm/aaaa")&amp;".- "&amp;AU780)</f>
        <v/>
      </c>
      <c r="AZ766" s="237">
        <f>IF(AU780=BA780,AZ780,NOW())</f>
        <v/>
      </c>
      <c r="BA766" s="242">
        <f>IF(AU780=BA780,BA780,AU780)</f>
        <v/>
      </c>
      <c r="BB766" s="245">
        <f>IF(AT780=BD780,BB780,BB780&amp;" → "&amp;TEXT(BC780,"dd/mm/aaaa")&amp;".- "&amp;AT780)</f>
        <v/>
      </c>
      <c r="BC766" s="247">
        <f>IF(AX780=BD780,BC780,NOW())</f>
        <v/>
      </c>
      <c r="BD766" s="246">
        <f>IF(AT780=BD780,BD780,AT780)</f>
        <v/>
      </c>
      <c r="BE766" s="118" t="n"/>
    </row>
    <row r="767" customFormat="1" s="113">
      <c r="A767" s="76" t="n"/>
      <c r="B767" s="188" t="n"/>
      <c r="C767" s="143" t="n"/>
      <c r="D767" s="131" t="n"/>
      <c r="E767" s="131" t="n"/>
      <c r="F767" s="131" t="n"/>
      <c r="G767" s="131" t="n"/>
      <c r="H767" s="131" t="n"/>
      <c r="I767" s="131" t="n"/>
      <c r="J767" s="131" t="n"/>
      <c r="K767" s="131" t="n"/>
      <c r="L767" s="131" t="n"/>
      <c r="M767" s="131" t="n"/>
      <c r="N767" s="76">
        <f>CONCATENATE(D781," ",E781," ",F781," ",G781," ",H781," ",I781," ",J781," ",K781," ",L781," ",M781)</f>
        <v/>
      </c>
      <c r="O767" s="131" t="n"/>
      <c r="P767" s="131" t="n"/>
      <c r="Q767" s="131" t="n"/>
      <c r="R767" s="131" t="n"/>
      <c r="S767" s="140" t="n"/>
      <c r="T767" s="131" t="n"/>
      <c r="U767" s="140" t="n"/>
      <c r="V767" s="140" t="n"/>
      <c r="W767" s="131" t="n"/>
      <c r="X767" s="140" t="n"/>
      <c r="Y767" s="140" t="n"/>
      <c r="Z767" s="131" t="n"/>
      <c r="AA767" s="131" t="n"/>
      <c r="AB767" s="131" t="n"/>
      <c r="AC767" s="76" t="n"/>
      <c r="AD767" s="131" t="n"/>
      <c r="AE767" s="131" t="n"/>
      <c r="AF767" s="131" t="n"/>
      <c r="AG767" s="131" t="n"/>
      <c r="AH767" s="131" t="n"/>
      <c r="AI767" s="131" t="n"/>
      <c r="AJ767" s="131" t="n"/>
      <c r="AK767" s="99" t="n"/>
      <c r="AL767" s="135" t="n"/>
      <c r="AM767" s="135" t="n"/>
      <c r="AN767" s="101" t="n"/>
      <c r="AO767" s="135" t="n"/>
      <c r="AP767" s="119" t="n"/>
      <c r="AQ767" s="119" t="n"/>
      <c r="AR767" s="227" t="n"/>
      <c r="AS767" s="119" t="n"/>
      <c r="AT767" s="143" t="n"/>
      <c r="AU767" s="156" t="n"/>
      <c r="AV767" s="131" t="n"/>
      <c r="AW767" s="102">
        <f>IF(OR(AND(TODAY()-AL781&lt;10,AV781="PQRS"),AND(TODAY()-AO781&lt;90,AV781="Persuasivo")),1,IF(AND(10&lt;=TODAY()-AL781,TODAY()-AL781&lt;15,AV781="PQRS"),2,IF(OR(AND(15&lt;=TODAY()-AL781,AV781="PQRS"),AND(90&lt;=TODAY()-AO781,AV781="Persuasivo")),3,"")))</f>
        <v/>
      </c>
      <c r="AX767" s="103" t="n"/>
      <c r="AY767" s="239">
        <f>IF(AU781=BA781,AY781,AY781&amp;" → "&amp;TEXT(AZ781,"dd/mm/aaaa")&amp;".- "&amp;AU781)</f>
        <v/>
      </c>
      <c r="AZ767" s="237">
        <f>IF(AU781=BA781,AZ781,NOW())</f>
        <v/>
      </c>
      <c r="BA767" s="242">
        <f>IF(AU781=BA781,BA781,AU781)</f>
        <v/>
      </c>
      <c r="BB767" s="245">
        <f>IF(AT781=BD781,BB781,BB781&amp;" → "&amp;TEXT(BC781,"dd/mm/aaaa")&amp;".- "&amp;AT781)</f>
        <v/>
      </c>
      <c r="BC767" s="247">
        <f>IF(AX781=BD781,BC781,NOW())</f>
        <v/>
      </c>
      <c r="BD767" s="246">
        <f>IF(AT781=BD781,BD781,AT781)</f>
        <v/>
      </c>
      <c r="BE767" s="118" t="n"/>
    </row>
    <row r="768" customFormat="1" s="113">
      <c r="A768" s="76" t="n"/>
      <c r="B768" s="188" t="n"/>
      <c r="C768" s="143" t="n"/>
      <c r="D768" s="131" t="n"/>
      <c r="E768" s="131" t="n"/>
      <c r="F768" s="131" t="n"/>
      <c r="G768" s="131" t="n"/>
      <c r="H768" s="131" t="n"/>
      <c r="I768" s="131" t="n"/>
      <c r="J768" s="131" t="n"/>
      <c r="K768" s="131" t="n"/>
      <c r="L768" s="131" t="n"/>
      <c r="M768" s="131" t="n"/>
      <c r="N768" s="76">
        <f>CONCATENATE(D782," ",E782," ",F782," ",G782," ",H782," ",I782," ",J782," ",K782," ",L782," ",M782)</f>
        <v/>
      </c>
      <c r="O768" s="131" t="n"/>
      <c r="P768" s="131" t="n"/>
      <c r="Q768" s="131" t="n"/>
      <c r="R768" s="131" t="n"/>
      <c r="S768" s="140" t="n"/>
      <c r="T768" s="131" t="n"/>
      <c r="U768" s="140" t="n"/>
      <c r="V768" s="140" t="n"/>
      <c r="W768" s="131" t="n"/>
      <c r="X768" s="140" t="n"/>
      <c r="Y768" s="140" t="n"/>
      <c r="Z768" s="131" t="n"/>
      <c r="AA768" s="131" t="n"/>
      <c r="AB768" s="131" t="n"/>
      <c r="AC768" s="76" t="n"/>
      <c r="AD768" s="131" t="n"/>
      <c r="AE768" s="131" t="n"/>
      <c r="AF768" s="131" t="n"/>
      <c r="AG768" s="131" t="n"/>
      <c r="AH768" s="131" t="n"/>
      <c r="AI768" s="131" t="n"/>
      <c r="AJ768" s="131" t="n"/>
      <c r="AK768" s="99" t="n"/>
      <c r="AL768" s="135" t="n"/>
      <c r="AM768" s="135" t="n"/>
      <c r="AN768" s="101" t="n"/>
      <c r="AO768" s="135" t="n"/>
      <c r="AP768" s="119" t="n"/>
      <c r="AQ768" s="119" t="n"/>
      <c r="AR768" s="227" t="n"/>
      <c r="AS768" s="119" t="n"/>
      <c r="AT768" s="143" t="n"/>
      <c r="AU768" s="156" t="n"/>
      <c r="AV768" s="131" t="n"/>
      <c r="AW768" s="102">
        <f>IF(OR(AND(TODAY()-AL782&lt;10,AV782="PQRS"),AND(TODAY()-AO782&lt;90,AV782="Persuasivo")),1,IF(AND(10&lt;=TODAY()-AL782,TODAY()-AL782&lt;15,AV782="PQRS"),2,IF(OR(AND(15&lt;=TODAY()-AL782,AV782="PQRS"),AND(90&lt;=TODAY()-AO782,AV782="Persuasivo")),3,"")))</f>
        <v/>
      </c>
      <c r="AX768" s="103" t="n"/>
      <c r="AY768" s="239">
        <f>IF(AU782=BA782,AY782,AY782&amp;" → "&amp;TEXT(AZ782,"dd/mm/aaaa")&amp;".- "&amp;AU782)</f>
        <v/>
      </c>
      <c r="AZ768" s="237">
        <f>IF(AU782=BA782,AZ782,NOW())</f>
        <v/>
      </c>
      <c r="BA768" s="242">
        <f>IF(AU782=BA782,BA782,AU782)</f>
        <v/>
      </c>
      <c r="BB768" s="245">
        <f>IF(AT782=BD782,BB782,BB782&amp;" → "&amp;TEXT(BC782,"dd/mm/aaaa")&amp;".- "&amp;AT782)</f>
        <v/>
      </c>
      <c r="BC768" s="247">
        <f>IF(AX782=BD782,BC782,NOW())</f>
        <v/>
      </c>
      <c r="BD768" s="246">
        <f>IF(AT782=BD782,BD782,AT782)</f>
        <v/>
      </c>
      <c r="BE768" s="118" t="n"/>
    </row>
    <row r="769" customFormat="1" s="113">
      <c r="A769" s="76" t="n"/>
      <c r="B769" s="188" t="n"/>
      <c r="C769" s="143" t="n"/>
      <c r="D769" s="131" t="n"/>
      <c r="E769" s="131" t="n"/>
      <c r="F769" s="131" t="n"/>
      <c r="G769" s="131" t="n"/>
      <c r="H769" s="131" t="n"/>
      <c r="I769" s="131" t="n"/>
      <c r="J769" s="131" t="n"/>
      <c r="K769" s="131" t="n"/>
      <c r="L769" s="131" t="n"/>
      <c r="M769" s="131" t="n"/>
      <c r="N769" s="76">
        <f>CONCATENATE(D783," ",E783," ",F783," ",G783," ",H783," ",I783," ",J783," ",K783," ",L783," ",M783)</f>
        <v/>
      </c>
      <c r="O769" s="131" t="n"/>
      <c r="P769" s="131" t="n"/>
      <c r="Q769" s="131" t="n"/>
      <c r="R769" s="131" t="n"/>
      <c r="S769" s="140" t="n"/>
      <c r="T769" s="131" t="n"/>
      <c r="U769" s="140" t="n"/>
      <c r="V769" s="140" t="n"/>
      <c r="W769" s="131" t="n"/>
      <c r="X769" s="140" t="n"/>
      <c r="Y769" s="140" t="n"/>
      <c r="Z769" s="131" t="n"/>
      <c r="AA769" s="131" t="n"/>
      <c r="AB769" s="131" t="n"/>
      <c r="AC769" s="76" t="n"/>
      <c r="AD769" s="131" t="n"/>
      <c r="AE769" s="131" t="n"/>
      <c r="AF769" s="131" t="n"/>
      <c r="AG769" s="131" t="n"/>
      <c r="AH769" s="131" t="n"/>
      <c r="AI769" s="131" t="n"/>
      <c r="AJ769" s="131" t="n"/>
      <c r="AK769" s="99" t="n"/>
      <c r="AL769" s="135" t="n"/>
      <c r="AM769" s="135" t="n"/>
      <c r="AN769" s="101" t="n"/>
      <c r="AO769" s="135" t="n"/>
      <c r="AP769" s="119" t="n"/>
      <c r="AQ769" s="119" t="n"/>
      <c r="AR769" s="144" t="n"/>
      <c r="AS769" s="131" t="n"/>
      <c r="AT769" s="143" t="n"/>
      <c r="AU769" s="156" t="n"/>
      <c r="AV769" s="131" t="n"/>
      <c r="AW769" s="102">
        <f>IF(OR(AND(TODAY()-AL783&lt;10,AV783="PQRS"),AND(TODAY()-AO783&lt;90,AV783="Persuasivo")),1,IF(AND(10&lt;=TODAY()-AL783,TODAY()-AL783&lt;15,AV783="PQRS"),2,IF(OR(AND(15&lt;=TODAY()-AL783,AV783="PQRS"),AND(90&lt;=TODAY()-AO783,AV783="Persuasivo")),3,"")))</f>
        <v/>
      </c>
      <c r="AX769" s="103" t="n"/>
      <c r="AY769" s="239">
        <f>IF(AU783=BA783,AY783,AY783&amp;" → "&amp;TEXT(AZ783,"dd/mm/aaaa")&amp;".- "&amp;AU783)</f>
        <v/>
      </c>
      <c r="AZ769" s="237">
        <f>IF(AU783=BA783,AZ783,NOW())</f>
        <v/>
      </c>
      <c r="BA769" s="242">
        <f>IF(AU783=BA783,BA783,AU783)</f>
        <v/>
      </c>
      <c r="BB769" s="245">
        <f>IF(AT783=BD783,BB783,BB783&amp;" → "&amp;TEXT(BC783,"dd/mm/aaaa")&amp;".- "&amp;AT783)</f>
        <v/>
      </c>
      <c r="BC769" s="247">
        <f>IF(AX783=BD783,BC783,NOW())</f>
        <v/>
      </c>
      <c r="BD769" s="246">
        <f>IF(AT783=BD783,BD783,AT783)</f>
        <v/>
      </c>
      <c r="BE769" s="118" t="n"/>
    </row>
    <row r="770" customFormat="1" s="113">
      <c r="A770" s="76" t="n"/>
      <c r="B770" s="188" t="n"/>
      <c r="C770" s="143" t="n"/>
      <c r="D770" s="131" t="n"/>
      <c r="E770" s="131" t="n"/>
      <c r="F770" s="131" t="n"/>
      <c r="G770" s="131" t="n"/>
      <c r="H770" s="131" t="n"/>
      <c r="I770" s="131" t="n"/>
      <c r="J770" s="131" t="n"/>
      <c r="K770" s="131" t="n"/>
      <c r="L770" s="131" t="n"/>
      <c r="M770" s="131" t="n"/>
      <c r="N770" s="76">
        <f>CONCATENATE(D784," ",E784," ",F784," ",G784," ",H784," ",I784," ",J784," ",K784," ",L784," ",M784)</f>
        <v/>
      </c>
      <c r="O770" s="131" t="n"/>
      <c r="P770" s="131" t="n"/>
      <c r="Q770" s="131" t="n"/>
      <c r="R770" s="131" t="n"/>
      <c r="S770" s="140" t="n"/>
      <c r="T770" s="131" t="n"/>
      <c r="U770" s="140" t="n"/>
      <c r="V770" s="140" t="n"/>
      <c r="W770" s="131" t="n"/>
      <c r="X770" s="140" t="n"/>
      <c r="Y770" s="140" t="n"/>
      <c r="Z770" s="131" t="n"/>
      <c r="AA770" s="131" t="n"/>
      <c r="AB770" s="131" t="n"/>
      <c r="AC770" s="76" t="n"/>
      <c r="AD770" s="131" t="n"/>
      <c r="AE770" s="131" t="n"/>
      <c r="AF770" s="131" t="n"/>
      <c r="AG770" s="131" t="n"/>
      <c r="AH770" s="131" t="n"/>
      <c r="AI770" s="131" t="n"/>
      <c r="AJ770" s="131" t="n"/>
      <c r="AK770" s="99" t="n"/>
      <c r="AL770" s="135" t="n"/>
      <c r="AM770" s="135" t="n"/>
      <c r="AN770" s="101" t="n"/>
      <c r="AO770" s="135" t="n"/>
      <c r="AP770" s="119" t="n"/>
      <c r="AQ770" s="119" t="n"/>
      <c r="AR770" s="144" t="n"/>
      <c r="AS770" s="131" t="n"/>
      <c r="AT770" s="143" t="n"/>
      <c r="AU770" s="156" t="n"/>
      <c r="AV770" s="131" t="n"/>
      <c r="AW770" s="102">
        <f>IF(OR(AND(TODAY()-AL784&lt;10,AV784="PQRS"),AND(TODAY()-AO784&lt;90,AV784="Persuasivo")),1,IF(AND(10&lt;=TODAY()-AL784,TODAY()-AL784&lt;15,AV784="PQRS"),2,IF(OR(AND(15&lt;=TODAY()-AL784,AV784="PQRS"),AND(90&lt;=TODAY()-AO784,AV784="Persuasivo")),3,"")))</f>
        <v/>
      </c>
      <c r="AX770" s="103" t="n"/>
      <c r="AY770" s="239">
        <f>IF(AU784=BA784,AY784,AY784&amp;" → "&amp;TEXT(AZ784,"dd/mm/aaaa")&amp;".- "&amp;AU784)</f>
        <v/>
      </c>
      <c r="AZ770" s="237">
        <f>IF(AU784=BA784,AZ784,NOW())</f>
        <v/>
      </c>
      <c r="BA770" s="242">
        <f>IF(AU784=BA784,BA784,AU784)</f>
        <v/>
      </c>
      <c r="BB770" s="245">
        <f>IF(AT784=BD784,BB784,BB784&amp;" → "&amp;TEXT(BC784,"dd/mm/aaaa")&amp;".- "&amp;AT784)</f>
        <v/>
      </c>
      <c r="BC770" s="247">
        <f>IF(AX784=BD784,BC784,NOW())</f>
        <v/>
      </c>
      <c r="BD770" s="246">
        <f>IF(AT784=BD784,BD784,AT784)</f>
        <v/>
      </c>
      <c r="BE770" s="118" t="n"/>
    </row>
    <row r="771" customFormat="1" s="113">
      <c r="A771" s="76" t="n"/>
      <c r="B771" s="188" t="n"/>
      <c r="C771" s="143" t="n"/>
      <c r="D771" s="131" t="n"/>
      <c r="E771" s="131" t="n"/>
      <c r="F771" s="131" t="n"/>
      <c r="G771" s="131" t="n"/>
      <c r="H771" s="131" t="n"/>
      <c r="I771" s="131" t="n"/>
      <c r="J771" s="131" t="n"/>
      <c r="K771" s="131" t="n"/>
      <c r="L771" s="131" t="n"/>
      <c r="M771" s="131" t="n"/>
      <c r="N771" s="76">
        <f>CONCATENATE(D785," ",E785," ",F785," ",G785," ",H785," ",I785," ",J785," ",K785," ",L785," ",M785)</f>
        <v/>
      </c>
      <c r="O771" s="131" t="n"/>
      <c r="P771" s="131" t="n"/>
      <c r="Q771" s="131" t="n"/>
      <c r="R771" s="131" t="n"/>
      <c r="S771" s="140" t="n"/>
      <c r="T771" s="131" t="n"/>
      <c r="U771" s="140" t="n"/>
      <c r="V771" s="140" t="n"/>
      <c r="W771" s="131" t="n"/>
      <c r="X771" s="140" t="n"/>
      <c r="Y771" s="140" t="n"/>
      <c r="Z771" s="131" t="n"/>
      <c r="AA771" s="131" t="n"/>
      <c r="AB771" s="131" t="n"/>
      <c r="AC771" s="76" t="n"/>
      <c r="AD771" s="131" t="n"/>
      <c r="AE771" s="131" t="n"/>
      <c r="AF771" s="131" t="n"/>
      <c r="AG771" s="131" t="n"/>
      <c r="AH771" s="131" t="n"/>
      <c r="AI771" s="131" t="n"/>
      <c r="AJ771" s="131" t="n"/>
      <c r="AK771" s="99" t="n"/>
      <c r="AL771" s="135" t="n"/>
      <c r="AM771" s="135" t="n"/>
      <c r="AN771" s="101" t="n"/>
      <c r="AO771" s="135" t="n"/>
      <c r="AP771" s="119" t="n"/>
      <c r="AQ771" s="119" t="n"/>
      <c r="AR771" s="144" t="n"/>
      <c r="AS771" s="131" t="n"/>
      <c r="AT771" s="143" t="n"/>
      <c r="AU771" s="156" t="n"/>
      <c r="AV771" s="131" t="n"/>
      <c r="AW771" s="102">
        <f>IF(OR(AND(TODAY()-AL785&lt;10,AV785="PQRS"),AND(TODAY()-AO785&lt;90,AV785="Persuasivo")),1,IF(AND(10&lt;=TODAY()-AL785,TODAY()-AL785&lt;15,AV785="PQRS"),2,IF(OR(AND(15&lt;=TODAY()-AL785,AV785="PQRS"),AND(90&lt;=TODAY()-AO785,AV785="Persuasivo")),3,"")))</f>
        <v/>
      </c>
      <c r="AX771" s="103" t="n"/>
      <c r="AY771" s="239">
        <f>IF(AU785=BA785,AY785,AY785&amp;" → "&amp;TEXT(AZ785,"dd/mm/aaaa")&amp;".- "&amp;AU785)</f>
        <v/>
      </c>
      <c r="AZ771" s="237">
        <f>IF(AU785=BA785,AZ785,NOW())</f>
        <v/>
      </c>
      <c r="BA771" s="242">
        <f>IF(AU785=BA785,BA785,AU785)</f>
        <v/>
      </c>
      <c r="BB771" s="245">
        <f>IF(AT785=BD785,BB785,BB785&amp;" → "&amp;TEXT(BC785,"dd/mm/aaaa")&amp;".- "&amp;AT785)</f>
        <v/>
      </c>
      <c r="BC771" s="247">
        <f>IF(AX785=BD785,BC785,NOW())</f>
        <v/>
      </c>
      <c r="BD771" s="246">
        <f>IF(AT785=BD785,BD785,AT785)</f>
        <v/>
      </c>
      <c r="BE771" s="118" t="n"/>
    </row>
    <row r="772" customFormat="1" s="113">
      <c r="A772" s="76" t="n"/>
      <c r="B772" s="188" t="n"/>
      <c r="C772" s="143" t="n"/>
      <c r="D772" s="131" t="n"/>
      <c r="E772" s="131" t="n"/>
      <c r="F772" s="131" t="n"/>
      <c r="G772" s="131" t="n"/>
      <c r="H772" s="131" t="n"/>
      <c r="I772" s="131" t="n"/>
      <c r="J772" s="131" t="n"/>
      <c r="K772" s="131" t="n"/>
      <c r="L772" s="131" t="n"/>
      <c r="M772" s="131" t="n"/>
      <c r="N772" s="76">
        <f>CONCATENATE(D786," ",E786," ",F786," ",G786," ",H786," ",I786," ",J786," ",K786," ",L786," ",M786)</f>
        <v/>
      </c>
      <c r="O772" s="131" t="n"/>
      <c r="P772" s="131" t="n"/>
      <c r="Q772" s="131" t="n"/>
      <c r="R772" s="131" t="n"/>
      <c r="S772" s="140" t="n"/>
      <c r="T772" s="131" t="n"/>
      <c r="U772" s="140" t="n"/>
      <c r="V772" s="140" t="n"/>
      <c r="W772" s="131" t="n"/>
      <c r="X772" s="140" t="n"/>
      <c r="Y772" s="140" t="n"/>
      <c r="Z772" s="131" t="n"/>
      <c r="AA772" s="131" t="n"/>
      <c r="AB772" s="131" t="n"/>
      <c r="AC772" s="76" t="n"/>
      <c r="AD772" s="131" t="n"/>
      <c r="AE772" s="131" t="n"/>
      <c r="AF772" s="131" t="n"/>
      <c r="AG772" s="131" t="n"/>
      <c r="AH772" s="131" t="n"/>
      <c r="AI772" s="131" t="n"/>
      <c r="AJ772" s="131" t="n"/>
      <c r="AK772" s="99" t="n"/>
      <c r="AL772" s="135" t="n"/>
      <c r="AM772" s="135" t="n"/>
      <c r="AN772" s="101" t="n"/>
      <c r="AO772" s="135" t="n"/>
      <c r="AP772" s="119" t="n"/>
      <c r="AQ772" s="119" t="n"/>
      <c r="AR772" s="227" t="n"/>
      <c r="AS772" s="119" t="n"/>
      <c r="AT772" s="143" t="n"/>
      <c r="AU772" s="156" t="n"/>
      <c r="AV772" s="131" t="n"/>
      <c r="AW772" s="102">
        <f>IF(OR(AND(TODAY()-AL786&lt;10,AV786="PQRS"),AND(TODAY()-AO786&lt;90,AV786="Persuasivo")),1,IF(AND(10&lt;=TODAY()-AL786,TODAY()-AL786&lt;15,AV786="PQRS"),2,IF(OR(AND(15&lt;=TODAY()-AL786,AV786="PQRS"),AND(90&lt;=TODAY()-AO786,AV786="Persuasivo")),3,"")))</f>
        <v/>
      </c>
      <c r="AX772" s="103" t="n"/>
      <c r="AY772" s="239">
        <f>IF(AU786=BA786,AY786,AY786&amp;" → "&amp;TEXT(AZ786,"dd/mm/aaaa")&amp;".- "&amp;AU786)</f>
        <v/>
      </c>
      <c r="AZ772" s="237">
        <f>IF(AU786=BA786,AZ786,NOW())</f>
        <v/>
      </c>
      <c r="BA772" s="242">
        <f>IF(AU786=BA786,BA786,AU786)</f>
        <v/>
      </c>
      <c r="BB772" s="245">
        <f>IF(AT786=BD786,BB786,BB786&amp;" → "&amp;TEXT(BC786,"dd/mm/aaaa")&amp;".- "&amp;AT786)</f>
        <v/>
      </c>
      <c r="BC772" s="247">
        <f>IF(AX786=BD786,BC786,NOW())</f>
        <v/>
      </c>
      <c r="BD772" s="246">
        <f>IF(AT786=BD786,BD786,AT786)</f>
        <v/>
      </c>
      <c r="BE772" s="118" t="n"/>
    </row>
    <row r="773" customFormat="1" s="113">
      <c r="A773" s="76" t="n"/>
      <c r="B773" s="188" t="n"/>
      <c r="C773" s="143" t="n"/>
      <c r="D773" s="131" t="n"/>
      <c r="E773" s="131" t="n"/>
      <c r="F773" s="131" t="n"/>
      <c r="G773" s="131" t="n"/>
      <c r="H773" s="131" t="n"/>
      <c r="I773" s="131" t="n"/>
      <c r="J773" s="131" t="n"/>
      <c r="K773" s="131" t="n"/>
      <c r="L773" s="131" t="n"/>
      <c r="M773" s="131" t="n"/>
      <c r="N773" s="76">
        <f>CONCATENATE(D787," ",E787," ",F787," ",G787," ",H787," ",I787," ",J787," ",K787," ",L787," ",M787)</f>
        <v/>
      </c>
      <c r="O773" s="131" t="n"/>
      <c r="P773" s="131" t="n"/>
      <c r="Q773" s="131" t="n"/>
      <c r="R773" s="131" t="n"/>
      <c r="S773" s="140" t="n"/>
      <c r="T773" s="131" t="n"/>
      <c r="U773" s="140" t="n"/>
      <c r="V773" s="140" t="n"/>
      <c r="W773" s="131" t="n"/>
      <c r="X773" s="140" t="n"/>
      <c r="Y773" s="140" t="n"/>
      <c r="Z773" s="131" t="n"/>
      <c r="AA773" s="131" t="n"/>
      <c r="AB773" s="131" t="n"/>
      <c r="AC773" s="76" t="n"/>
      <c r="AD773" s="131" t="n"/>
      <c r="AE773" s="131" t="n"/>
      <c r="AF773" s="131" t="n"/>
      <c r="AG773" s="131" t="n"/>
      <c r="AH773" s="131" t="n"/>
      <c r="AI773" s="131" t="n"/>
      <c r="AJ773" s="131" t="n"/>
      <c r="AK773" s="99" t="n"/>
      <c r="AL773" s="135" t="n"/>
      <c r="AM773" s="135" t="n"/>
      <c r="AN773" s="101" t="n"/>
      <c r="AO773" s="135" t="n"/>
      <c r="AP773" s="119" t="n"/>
      <c r="AQ773" s="119" t="n"/>
      <c r="AR773" s="144" t="n"/>
      <c r="AS773" s="131" t="n"/>
      <c r="AT773" s="143" t="n"/>
      <c r="AU773" s="156" t="n"/>
      <c r="AV773" s="131" t="n"/>
      <c r="AW773" s="102">
        <f>IF(OR(AND(TODAY()-AL787&lt;10,AV787="PQRS"),AND(TODAY()-AO787&lt;90,AV787="Persuasivo")),1,IF(AND(10&lt;=TODAY()-AL787,TODAY()-AL787&lt;15,AV787="PQRS"),2,IF(OR(AND(15&lt;=TODAY()-AL787,AV787="PQRS"),AND(90&lt;=TODAY()-AO787,AV787="Persuasivo")),3,"")))</f>
        <v/>
      </c>
      <c r="AX773" s="103" t="n"/>
      <c r="AY773" s="239">
        <f>IF(AU787=BA787,AY787,AY787&amp;" → "&amp;TEXT(AZ787,"dd/mm/aaaa")&amp;".- "&amp;AU787)</f>
        <v/>
      </c>
      <c r="AZ773" s="237">
        <f>IF(AU787=BA787,AZ787,NOW())</f>
        <v/>
      </c>
      <c r="BA773" s="242">
        <f>IF(AU787=BA787,BA787,AU787)</f>
        <v/>
      </c>
      <c r="BB773" s="245">
        <f>IF(AT787=BD787,BB787,BB787&amp;" → "&amp;TEXT(BC787,"dd/mm/aaaa")&amp;".- "&amp;AT787)</f>
        <v/>
      </c>
      <c r="BC773" s="247">
        <f>IF(AX787=BD787,BC787,NOW())</f>
        <v/>
      </c>
      <c r="BD773" s="246">
        <f>IF(AT787=BD787,BD787,AT787)</f>
        <v/>
      </c>
      <c r="BE773" s="118" t="n"/>
    </row>
    <row r="774" customFormat="1" s="113">
      <c r="A774" s="76" t="n"/>
      <c r="B774" s="188" t="n"/>
      <c r="C774" s="143" t="n"/>
      <c r="D774" s="131" t="n"/>
      <c r="E774" s="131" t="n"/>
      <c r="F774" s="131" t="n"/>
      <c r="G774" s="131" t="n"/>
      <c r="H774" s="131" t="n"/>
      <c r="I774" s="131" t="n"/>
      <c r="J774" s="131" t="n"/>
      <c r="K774" s="131" t="n"/>
      <c r="L774" s="131" t="n"/>
      <c r="M774" s="131" t="n"/>
      <c r="N774" s="76">
        <f>CONCATENATE(D788," ",E788," ",F788," ",G788," ",H788," ",I788," ",J788," ",K788," ",L788," ",M788)</f>
        <v/>
      </c>
      <c r="O774" s="131" t="n"/>
      <c r="P774" s="131" t="n"/>
      <c r="Q774" s="131" t="n"/>
      <c r="R774" s="131" t="n"/>
      <c r="S774" s="140" t="n"/>
      <c r="T774" s="131" t="n"/>
      <c r="U774" s="140" t="n"/>
      <c r="V774" s="140" t="n"/>
      <c r="W774" s="131" t="n"/>
      <c r="X774" s="140" t="n"/>
      <c r="Y774" s="140" t="n"/>
      <c r="Z774" s="131" t="n"/>
      <c r="AA774" s="131" t="n"/>
      <c r="AB774" s="131" t="n"/>
      <c r="AC774" s="76" t="n"/>
      <c r="AD774" s="131" t="n"/>
      <c r="AE774" s="131" t="n"/>
      <c r="AF774" s="131" t="n"/>
      <c r="AG774" s="131" t="n"/>
      <c r="AH774" s="131" t="n"/>
      <c r="AI774" s="131" t="n"/>
      <c r="AJ774" s="131" t="n"/>
      <c r="AK774" s="99" t="n"/>
      <c r="AL774" s="135" t="n"/>
      <c r="AM774" s="135" t="n"/>
      <c r="AN774" s="101" t="n"/>
      <c r="AO774" s="135" t="n"/>
      <c r="AP774" s="119" t="n"/>
      <c r="AQ774" s="119" t="n"/>
      <c r="AR774" s="144" t="n"/>
      <c r="AS774" s="131" t="n"/>
      <c r="AT774" s="143" t="n"/>
      <c r="AU774" s="156" t="n"/>
      <c r="AV774" s="131" t="n"/>
      <c r="AW774" s="102">
        <f>IF(OR(AND(TODAY()-AL788&lt;10,AV788="PQRS"),AND(TODAY()-AO788&lt;90,AV788="Persuasivo")),1,IF(AND(10&lt;=TODAY()-AL788,TODAY()-AL788&lt;15,AV788="PQRS"),2,IF(OR(AND(15&lt;=TODAY()-AL788,AV788="PQRS"),AND(90&lt;=TODAY()-AO788,AV788="Persuasivo")),3,"")))</f>
        <v/>
      </c>
      <c r="AX774" s="103" t="n"/>
      <c r="AY774" s="239">
        <f>IF(AU788=BA788,AY788,AY788&amp;" → "&amp;TEXT(AZ788,"dd/mm/aaaa")&amp;".- "&amp;AU788)</f>
        <v/>
      </c>
      <c r="AZ774" s="237">
        <f>IF(AU788=BA788,AZ788,NOW())</f>
        <v/>
      </c>
      <c r="BA774" s="242">
        <f>IF(AU788=BA788,BA788,AU788)</f>
        <v/>
      </c>
      <c r="BB774" s="245">
        <f>IF(AT788=BD788,BB788,BB788&amp;" → "&amp;TEXT(BC788,"dd/mm/aaaa")&amp;".- "&amp;AT788)</f>
        <v/>
      </c>
      <c r="BC774" s="247">
        <f>IF(AX788=BD788,BC788,NOW())</f>
        <v/>
      </c>
      <c r="BD774" s="246">
        <f>IF(AT788=BD788,BD788,AT788)</f>
        <v/>
      </c>
      <c r="BE774" s="118" t="n"/>
    </row>
    <row r="775" customFormat="1" s="113">
      <c r="A775" s="76" t="n"/>
      <c r="B775" s="188" t="n"/>
      <c r="C775" s="143" t="n"/>
      <c r="D775" s="131" t="n"/>
      <c r="E775" s="131" t="n"/>
      <c r="F775" s="131" t="n"/>
      <c r="G775" s="131" t="n"/>
      <c r="H775" s="131" t="n"/>
      <c r="I775" s="131" t="n"/>
      <c r="J775" s="131" t="n"/>
      <c r="K775" s="131" t="n"/>
      <c r="L775" s="131" t="n"/>
      <c r="M775" s="131" t="n"/>
      <c r="N775" s="76">
        <f>CONCATENATE(D789," ",E789," ",F789," ",G789," ",H789," ",I789," ",J789," ",K789," ",L789," ",M789)</f>
        <v/>
      </c>
      <c r="O775" s="131" t="n"/>
      <c r="P775" s="131" t="n"/>
      <c r="Q775" s="131" t="n"/>
      <c r="R775" s="131" t="n"/>
      <c r="S775" s="140" t="n"/>
      <c r="T775" s="131" t="n"/>
      <c r="U775" s="140" t="n"/>
      <c r="V775" s="140" t="n"/>
      <c r="W775" s="131" t="n"/>
      <c r="X775" s="140" t="n"/>
      <c r="Y775" s="140" t="n"/>
      <c r="Z775" s="131" t="n"/>
      <c r="AA775" s="131" t="n"/>
      <c r="AB775" s="131" t="n"/>
      <c r="AC775" s="76" t="n"/>
      <c r="AD775" s="131" t="n"/>
      <c r="AE775" s="131" t="n"/>
      <c r="AF775" s="131" t="n"/>
      <c r="AG775" s="131" t="n"/>
      <c r="AH775" s="131" t="n"/>
      <c r="AI775" s="131" t="n"/>
      <c r="AJ775" s="131" t="n"/>
      <c r="AK775" s="99" t="n"/>
      <c r="AL775" s="135" t="n"/>
      <c r="AM775" s="135" t="n"/>
      <c r="AN775" s="101" t="n"/>
      <c r="AO775" s="135" t="n"/>
      <c r="AP775" s="119" t="n"/>
      <c r="AQ775" s="119" t="n"/>
      <c r="AR775" s="144" t="n"/>
      <c r="AS775" s="131" t="n"/>
      <c r="AT775" s="143" t="n"/>
      <c r="AU775" s="156" t="n"/>
      <c r="AV775" s="131" t="n"/>
      <c r="AW775" s="102">
        <f>IF(OR(AND(TODAY()-AL789&lt;10,AV789="PQRS"),AND(TODAY()-AO789&lt;90,AV789="Persuasivo")),1,IF(AND(10&lt;=TODAY()-AL789,TODAY()-AL789&lt;15,AV789="PQRS"),2,IF(OR(AND(15&lt;=TODAY()-AL789,AV789="PQRS"),AND(90&lt;=TODAY()-AO789,AV789="Persuasivo")),3,"")))</f>
        <v/>
      </c>
      <c r="AX775" s="103" t="n"/>
      <c r="AY775" s="239">
        <f>IF(AU789=BA789,AY789,AY789&amp;" → "&amp;TEXT(AZ789,"dd/mm/aaaa")&amp;".- "&amp;AU789)</f>
        <v/>
      </c>
      <c r="AZ775" s="237">
        <f>IF(AU789=BA789,AZ789,NOW())</f>
        <v/>
      </c>
      <c r="BA775" s="242">
        <f>IF(AU789=BA789,BA789,AU789)</f>
        <v/>
      </c>
      <c r="BB775" s="245">
        <f>IF(AT789=BD789,BB789,BB789&amp;" → "&amp;TEXT(BC789,"dd/mm/aaaa")&amp;".- "&amp;AT789)</f>
        <v/>
      </c>
      <c r="BC775" s="247">
        <f>IF(AX789=BD789,BC789,NOW())</f>
        <v/>
      </c>
      <c r="BD775" s="246">
        <f>IF(AT789=BD789,BD789,AT789)</f>
        <v/>
      </c>
      <c r="BE775" s="118" t="n"/>
    </row>
    <row r="776" customFormat="1" s="113">
      <c r="A776" s="76" t="n"/>
      <c r="B776" s="188" t="n"/>
      <c r="C776" s="143" t="n"/>
      <c r="D776" s="131" t="n"/>
      <c r="E776" s="131" t="n"/>
      <c r="F776" s="131" t="n"/>
      <c r="G776" s="131" t="n"/>
      <c r="H776" s="131" t="n"/>
      <c r="I776" s="131" t="n"/>
      <c r="J776" s="131" t="n"/>
      <c r="K776" s="131" t="n"/>
      <c r="L776" s="131" t="n"/>
      <c r="M776" s="131" t="n"/>
      <c r="N776" s="76">
        <f>CONCATENATE(D790," ",E790," ",F790," ",G790," ",H790," ",I790," ",J790," ",K790," ",L790," ",M790)</f>
        <v/>
      </c>
      <c r="O776" s="131" t="n"/>
      <c r="P776" s="131" t="n"/>
      <c r="Q776" s="131" t="n"/>
      <c r="R776" s="131" t="n"/>
      <c r="S776" s="140" t="n"/>
      <c r="T776" s="131" t="n"/>
      <c r="U776" s="140" t="n"/>
      <c r="V776" s="140" t="n"/>
      <c r="W776" s="131" t="n"/>
      <c r="X776" s="140" t="n"/>
      <c r="Y776" s="140" t="n"/>
      <c r="Z776" s="131" t="n"/>
      <c r="AA776" s="131" t="n"/>
      <c r="AB776" s="131" t="n"/>
      <c r="AC776" s="76" t="n"/>
      <c r="AD776" s="131" t="n"/>
      <c r="AE776" s="131" t="n"/>
      <c r="AF776" s="131" t="n"/>
      <c r="AG776" s="131" t="n"/>
      <c r="AH776" s="131" t="n"/>
      <c r="AI776" s="131" t="n"/>
      <c r="AJ776" s="131" t="n"/>
      <c r="AK776" s="99" t="n"/>
      <c r="AL776" s="135" t="n"/>
      <c r="AM776" s="135" t="n"/>
      <c r="AN776" s="101" t="n"/>
      <c r="AO776" s="135" t="n"/>
      <c r="AP776" s="119" t="n"/>
      <c r="AQ776" s="119" t="n"/>
      <c r="AR776" s="144" t="n"/>
      <c r="AS776" s="131" t="n"/>
      <c r="AT776" s="143" t="n"/>
      <c r="AU776" s="156" t="n"/>
      <c r="AV776" s="131" t="n"/>
      <c r="AW776" s="102">
        <f>IF(OR(AND(TODAY()-AL790&lt;10,AV790="PQRS"),AND(TODAY()-AO790&lt;90,AV790="Persuasivo")),1,IF(AND(10&lt;=TODAY()-AL790,TODAY()-AL790&lt;15,AV790="PQRS"),2,IF(OR(AND(15&lt;=TODAY()-AL790,AV790="PQRS"),AND(90&lt;=TODAY()-AO790,AV790="Persuasivo")),3,"")))</f>
        <v/>
      </c>
      <c r="AX776" s="103" t="n"/>
      <c r="AY776" s="239">
        <f>IF(AU790=BA790,AY790,AY790&amp;" → "&amp;TEXT(AZ790,"dd/mm/aaaa")&amp;".- "&amp;AU790)</f>
        <v/>
      </c>
      <c r="AZ776" s="237">
        <f>IF(AU790=BA790,AZ790,NOW())</f>
        <v/>
      </c>
      <c r="BA776" s="242">
        <f>IF(AU790=BA790,BA790,AU790)</f>
        <v/>
      </c>
      <c r="BB776" s="245">
        <f>IF(AT790=BD790,BB790,BB790&amp;" → "&amp;TEXT(BC790,"dd/mm/aaaa")&amp;".- "&amp;AT790)</f>
        <v/>
      </c>
      <c r="BC776" s="247">
        <f>IF(AX790=BD790,BC790,NOW())</f>
        <v/>
      </c>
      <c r="BD776" s="246">
        <f>IF(AT790=BD790,BD790,AT790)</f>
        <v/>
      </c>
      <c r="BE776" s="118" t="n"/>
    </row>
    <row r="777" customFormat="1" s="113">
      <c r="A777" s="76" t="n"/>
      <c r="B777" s="188" t="n"/>
      <c r="C777" s="143" t="n"/>
      <c r="D777" s="131" t="n"/>
      <c r="E777" s="131" t="n"/>
      <c r="F777" s="131" t="n"/>
      <c r="G777" s="131" t="n"/>
      <c r="H777" s="131" t="n"/>
      <c r="I777" s="131" t="n"/>
      <c r="J777" s="131" t="n"/>
      <c r="K777" s="131" t="n"/>
      <c r="L777" s="131" t="n"/>
      <c r="M777" s="131" t="n"/>
      <c r="N777" s="76">
        <f>CONCATENATE(D791," ",E791," ",F791," ",G791," ",H791," ",I791," ",J791," ",K791," ",L791," ",M791)</f>
        <v/>
      </c>
      <c r="O777" s="131" t="n"/>
      <c r="P777" s="131" t="n"/>
      <c r="Q777" s="131" t="n"/>
      <c r="R777" s="131" t="n"/>
      <c r="S777" s="140" t="n"/>
      <c r="T777" s="131" t="n"/>
      <c r="U777" s="140" t="n"/>
      <c r="V777" s="140" t="n"/>
      <c r="W777" s="131" t="n"/>
      <c r="X777" s="140" t="n"/>
      <c r="Y777" s="140" t="n"/>
      <c r="Z777" s="131" t="n"/>
      <c r="AA777" s="131" t="n"/>
      <c r="AB777" s="131" t="n"/>
      <c r="AC777" s="76" t="n"/>
      <c r="AD777" s="131" t="n"/>
      <c r="AE777" s="131" t="n"/>
      <c r="AF777" s="131" t="n"/>
      <c r="AG777" s="131" t="n"/>
      <c r="AH777" s="131" t="n"/>
      <c r="AI777" s="131" t="n"/>
      <c r="AJ777" s="131" t="n"/>
      <c r="AK777" s="99" t="n"/>
      <c r="AL777" s="135" t="n"/>
      <c r="AM777" s="135" t="n"/>
      <c r="AN777" s="101" t="n"/>
      <c r="AO777" s="135" t="n"/>
      <c r="AP777" s="119" t="n"/>
      <c r="AQ777" s="119" t="n"/>
      <c r="AR777" s="144" t="n"/>
      <c r="AS777" s="131" t="n"/>
      <c r="AT777" s="143" t="n"/>
      <c r="AU777" s="156" t="n"/>
      <c r="AV777" s="131" t="n"/>
      <c r="AW777" s="102">
        <f>IF(OR(AND(TODAY()-AL791&lt;10,AV791="PQRS"),AND(TODAY()-AO791&lt;90,AV791="Persuasivo")),1,IF(AND(10&lt;=TODAY()-AL791,TODAY()-AL791&lt;15,AV791="PQRS"),2,IF(OR(AND(15&lt;=TODAY()-AL791,AV791="PQRS"),AND(90&lt;=TODAY()-AO791,AV791="Persuasivo")),3,"")))</f>
        <v/>
      </c>
      <c r="AX777" s="103" t="n"/>
      <c r="AY777" s="239">
        <f>IF(AU791=BA791,AY791,AY791&amp;" → "&amp;TEXT(AZ791,"dd/mm/aaaa")&amp;".- "&amp;AU791)</f>
        <v/>
      </c>
      <c r="AZ777" s="237">
        <f>IF(AU791=BA791,AZ791,NOW())</f>
        <v/>
      </c>
      <c r="BA777" s="242">
        <f>IF(AU791=BA791,BA791,AU791)</f>
        <v/>
      </c>
      <c r="BB777" s="245">
        <f>IF(AT791=BD791,BB791,BB791&amp;" → "&amp;TEXT(BC791,"dd/mm/aaaa")&amp;".- "&amp;AT791)</f>
        <v/>
      </c>
      <c r="BC777" s="247">
        <f>IF(AX791=BD791,BC791,NOW())</f>
        <v/>
      </c>
      <c r="BD777" s="246">
        <f>IF(AT791=BD791,BD791,AT791)</f>
        <v/>
      </c>
      <c r="BE777" s="118" t="n"/>
    </row>
    <row r="778" customFormat="1" s="113">
      <c r="A778" s="76" t="n"/>
      <c r="B778" s="188" t="n"/>
      <c r="C778" s="143" t="n"/>
      <c r="D778" s="131" t="n"/>
      <c r="E778" s="131" t="n"/>
      <c r="F778" s="131" t="n"/>
      <c r="G778" s="131" t="n"/>
      <c r="H778" s="131" t="n"/>
      <c r="I778" s="131" t="n"/>
      <c r="J778" s="131" t="n"/>
      <c r="K778" s="131" t="n"/>
      <c r="L778" s="131" t="n"/>
      <c r="M778" s="131" t="n"/>
      <c r="N778" s="76">
        <f>CONCATENATE(D792," ",E792," ",F792," ",G792," ",H792," ",I792," ",J792," ",K792," ",L792," ",M792)</f>
        <v/>
      </c>
      <c r="O778" s="131" t="n"/>
      <c r="P778" s="131" t="n"/>
      <c r="Q778" s="131" t="n"/>
      <c r="R778" s="131" t="n"/>
      <c r="S778" s="140" t="n"/>
      <c r="T778" s="131" t="n"/>
      <c r="U778" s="140" t="n"/>
      <c r="V778" s="140" t="n"/>
      <c r="W778" s="131" t="n"/>
      <c r="X778" s="140" t="n"/>
      <c r="Y778" s="140" t="n"/>
      <c r="Z778" s="131" t="n"/>
      <c r="AA778" s="131" t="n"/>
      <c r="AB778" s="131" t="n"/>
      <c r="AC778" s="76" t="n"/>
      <c r="AD778" s="131" t="n"/>
      <c r="AE778" s="131" t="n"/>
      <c r="AF778" s="131" t="n"/>
      <c r="AG778" s="131" t="n"/>
      <c r="AH778" s="131" t="n"/>
      <c r="AI778" s="131" t="n"/>
      <c r="AJ778" s="131" t="n"/>
      <c r="AK778" s="99" t="n"/>
      <c r="AL778" s="135" t="n"/>
      <c r="AM778" s="135" t="n"/>
      <c r="AN778" s="101" t="n"/>
      <c r="AO778" s="135" t="n"/>
      <c r="AP778" s="119" t="n"/>
      <c r="AQ778" s="119" t="n"/>
      <c r="AR778" s="144" t="n"/>
      <c r="AS778" s="131" t="n"/>
      <c r="AT778" s="143" t="n"/>
      <c r="AU778" s="156" t="n"/>
      <c r="AV778" s="131" t="n"/>
      <c r="AW778" s="102">
        <f>IF(OR(AND(TODAY()-AL792&lt;10,AV792="PQRS"),AND(TODAY()-AO792&lt;90,AV792="Persuasivo")),1,IF(AND(10&lt;=TODAY()-AL792,TODAY()-AL792&lt;15,AV792="PQRS"),2,IF(OR(AND(15&lt;=TODAY()-AL792,AV792="PQRS"),AND(90&lt;=TODAY()-AO792,AV792="Persuasivo")),3,"")))</f>
        <v/>
      </c>
      <c r="AX778" s="103" t="n"/>
      <c r="AY778" s="239">
        <f>IF(AU792=BA792,AY792,AY792&amp;" → "&amp;TEXT(AZ792,"dd/mm/aaaa")&amp;".- "&amp;AU792)</f>
        <v/>
      </c>
      <c r="AZ778" s="237">
        <f>IF(AU792=BA792,AZ792,NOW())</f>
        <v/>
      </c>
      <c r="BA778" s="242">
        <f>IF(AU792=BA792,BA792,AU792)</f>
        <v/>
      </c>
      <c r="BB778" s="245">
        <f>IF(AT792=BD792,BB792,BB792&amp;" → "&amp;TEXT(BC792,"dd/mm/aaaa")&amp;".- "&amp;AT792)</f>
        <v/>
      </c>
      <c r="BC778" s="247">
        <f>IF(AX792=BD792,BC792,NOW())</f>
        <v/>
      </c>
      <c r="BD778" s="246">
        <f>IF(AT792=BD792,BD792,AT792)</f>
        <v/>
      </c>
      <c r="BE778" s="118" t="n"/>
    </row>
    <row r="779" customFormat="1" s="113">
      <c r="A779" s="76" t="n"/>
      <c r="B779" s="188" t="n"/>
      <c r="C779" s="143" t="n"/>
      <c r="D779" s="131" t="n"/>
      <c r="E779" s="131" t="n"/>
      <c r="F779" s="131" t="n"/>
      <c r="G779" s="131" t="n"/>
      <c r="H779" s="131" t="n"/>
      <c r="I779" s="131" t="n"/>
      <c r="J779" s="131" t="n"/>
      <c r="K779" s="131" t="n"/>
      <c r="L779" s="131" t="n"/>
      <c r="M779" s="131" t="n"/>
      <c r="N779" s="76">
        <f>CONCATENATE(D793," ",E793," ",F793," ",G793," ",H793," ",I793," ",J793," ",K793," ",L793," ",M793)</f>
        <v/>
      </c>
      <c r="O779" s="131" t="n"/>
      <c r="P779" s="131" t="n"/>
      <c r="Q779" s="131" t="n"/>
      <c r="R779" s="131" t="n"/>
      <c r="S779" s="140" t="n"/>
      <c r="T779" s="131" t="n"/>
      <c r="U779" s="140" t="n"/>
      <c r="V779" s="140" t="n"/>
      <c r="W779" s="131" t="n"/>
      <c r="X779" s="140" t="n"/>
      <c r="Y779" s="140" t="n"/>
      <c r="Z779" s="131" t="n"/>
      <c r="AA779" s="131" t="n"/>
      <c r="AB779" s="131" t="n"/>
      <c r="AC779" s="76" t="n"/>
      <c r="AD779" s="131" t="n"/>
      <c r="AE779" s="131" t="n"/>
      <c r="AF779" s="131" t="n"/>
      <c r="AG779" s="131" t="n"/>
      <c r="AH779" s="131" t="n"/>
      <c r="AI779" s="131" t="n"/>
      <c r="AJ779" s="131" t="n"/>
      <c r="AK779" s="99" t="n"/>
      <c r="AL779" s="135" t="n"/>
      <c r="AM779" s="135" t="n"/>
      <c r="AN779" s="101" t="n"/>
      <c r="AO779" s="135" t="n"/>
      <c r="AP779" s="119" t="n"/>
      <c r="AQ779" s="119" t="n"/>
      <c r="AR779" s="144" t="n"/>
      <c r="AS779" s="131" t="n"/>
      <c r="AT779" s="143" t="n"/>
      <c r="AU779" s="156" t="n"/>
      <c r="AV779" s="131" t="n"/>
      <c r="AW779" s="102">
        <f>IF(OR(AND(TODAY()-AL793&lt;10,AV793="PQRS"),AND(TODAY()-AO793&lt;90,AV793="Persuasivo")),1,IF(AND(10&lt;=TODAY()-AL793,TODAY()-AL793&lt;15,AV793="PQRS"),2,IF(OR(AND(15&lt;=TODAY()-AL793,AV793="PQRS"),AND(90&lt;=TODAY()-AO793,AV793="Persuasivo")),3,"")))</f>
        <v/>
      </c>
      <c r="AX779" s="103" t="n"/>
      <c r="AY779" s="239">
        <f>IF(AU793=BA793,AY793,AY793&amp;" → "&amp;TEXT(AZ793,"dd/mm/aaaa")&amp;".- "&amp;AU793)</f>
        <v/>
      </c>
      <c r="AZ779" s="237">
        <f>IF(AU793=BA793,AZ793,NOW())</f>
        <v/>
      </c>
      <c r="BA779" s="242">
        <f>IF(AU793=BA793,BA793,AU793)</f>
        <v/>
      </c>
      <c r="BB779" s="245">
        <f>IF(AT793=BD793,BB793,BB793&amp;" → "&amp;TEXT(BC793,"dd/mm/aaaa")&amp;".- "&amp;AT793)</f>
        <v/>
      </c>
      <c r="BC779" s="247">
        <f>IF(AX793=BD793,BC793,NOW())</f>
        <v/>
      </c>
      <c r="BD779" s="246">
        <f>IF(AT793=BD793,BD793,AT793)</f>
        <v/>
      </c>
      <c r="BE779" s="118" t="n"/>
    </row>
    <row r="780" customFormat="1" s="113">
      <c r="A780" s="76" t="n"/>
      <c r="B780" s="188" t="n"/>
      <c r="C780" s="143" t="n"/>
      <c r="D780" s="131" t="n"/>
      <c r="E780" s="131" t="n"/>
      <c r="F780" s="131" t="n"/>
      <c r="G780" s="131" t="n"/>
      <c r="H780" s="131" t="n"/>
      <c r="I780" s="131" t="n"/>
      <c r="J780" s="131" t="n"/>
      <c r="K780" s="131" t="n"/>
      <c r="L780" s="131" t="n"/>
      <c r="M780" s="131" t="n"/>
      <c r="N780" s="76">
        <f>CONCATENATE(D794," ",E794," ",F794," ",G794," ",H794," ",I794," ",J794," ",K794," ",L794," ",M794)</f>
        <v/>
      </c>
      <c r="O780" s="131" t="n"/>
      <c r="P780" s="131" t="n"/>
      <c r="Q780" s="131" t="n"/>
      <c r="R780" s="131" t="n"/>
      <c r="S780" s="140" t="n"/>
      <c r="T780" s="131" t="n"/>
      <c r="U780" s="140" t="n"/>
      <c r="V780" s="140" t="n"/>
      <c r="W780" s="131" t="n"/>
      <c r="X780" s="140" t="n"/>
      <c r="Y780" s="140" t="n"/>
      <c r="Z780" s="131" t="n"/>
      <c r="AA780" s="131" t="n"/>
      <c r="AB780" s="131" t="n"/>
      <c r="AC780" s="76" t="n"/>
      <c r="AD780" s="131" t="n"/>
      <c r="AE780" s="131" t="n"/>
      <c r="AF780" s="131" t="n"/>
      <c r="AG780" s="131" t="n"/>
      <c r="AH780" s="131" t="n"/>
      <c r="AI780" s="131" t="n"/>
      <c r="AJ780" s="131" t="n"/>
      <c r="AK780" s="99" t="n"/>
      <c r="AL780" s="135" t="n"/>
      <c r="AM780" s="131" t="n"/>
      <c r="AN780" s="101" t="n"/>
      <c r="AO780" s="135" t="n"/>
      <c r="AP780" s="119" t="n"/>
      <c r="AQ780" s="119" t="n"/>
      <c r="AR780" s="227" t="n"/>
      <c r="AS780" s="119" t="n"/>
      <c r="AT780" s="143" t="n"/>
      <c r="AU780" s="156" t="n"/>
      <c r="AV780" s="131" t="n"/>
      <c r="AW780" s="102">
        <f>IF(OR(AND(TODAY()-AL794&lt;10,AV794="PQRS"),AND(TODAY()-AO794&lt;90,AV794="Persuasivo")),1,IF(AND(10&lt;=TODAY()-AL794,TODAY()-AL794&lt;15,AV794="PQRS"),2,IF(OR(AND(15&lt;=TODAY()-AL794,AV794="PQRS"),AND(90&lt;=TODAY()-AO794,AV794="Persuasivo")),3,"")))</f>
        <v/>
      </c>
      <c r="AX780" s="103" t="n"/>
      <c r="AY780" s="239">
        <f>IF(AU794=BA794,AY794,AY794&amp;" → "&amp;TEXT(AZ794,"dd/mm/aaaa")&amp;".- "&amp;AU794)</f>
        <v/>
      </c>
      <c r="AZ780" s="237">
        <f>IF(AU794=BA794,AZ794,NOW())</f>
        <v/>
      </c>
      <c r="BA780" s="242">
        <f>IF(AU794=BA794,BA794,AU794)</f>
        <v/>
      </c>
      <c r="BB780" s="245">
        <f>IF(AT794=BD794,BB794,BB794&amp;" → "&amp;TEXT(BC794,"dd/mm/aaaa")&amp;".- "&amp;AT794)</f>
        <v/>
      </c>
      <c r="BC780" s="247">
        <f>IF(AX794=BD794,BC794,NOW())</f>
        <v/>
      </c>
      <c r="BD780" s="246">
        <f>IF(AT794=BD794,BD794,AT794)</f>
        <v/>
      </c>
      <c r="BE780" s="118" t="n"/>
    </row>
    <row r="781" customFormat="1" s="113">
      <c r="A781" s="76" t="n"/>
      <c r="B781" s="188" t="n"/>
      <c r="C781" s="143" t="n"/>
      <c r="D781" s="131" t="n"/>
      <c r="E781" s="131" t="n"/>
      <c r="F781" s="131" t="n"/>
      <c r="G781" s="131" t="n"/>
      <c r="H781" s="131" t="n"/>
      <c r="I781" s="131" t="n"/>
      <c r="J781" s="131" t="n"/>
      <c r="K781" s="131" t="n"/>
      <c r="L781" s="131" t="n"/>
      <c r="M781" s="131" t="n"/>
      <c r="N781" s="76">
        <f>CONCATENATE(D795," ",E795," ",F795," ",G795," ",H795," ",I795," ",J795," ",K795," ",L795," ",M795)</f>
        <v/>
      </c>
      <c r="O781" s="131" t="n"/>
      <c r="P781" s="131" t="n"/>
      <c r="Q781" s="131" t="n"/>
      <c r="R781" s="131" t="n"/>
      <c r="S781" s="140" t="n"/>
      <c r="T781" s="131" t="n"/>
      <c r="U781" s="140" t="n"/>
      <c r="V781" s="140" t="n"/>
      <c r="W781" s="131" t="n"/>
      <c r="X781" s="140" t="n"/>
      <c r="Y781" s="140" t="n"/>
      <c r="Z781" s="131" t="n"/>
      <c r="AA781" s="131" t="n"/>
      <c r="AB781" s="131" t="n"/>
      <c r="AC781" s="76" t="n"/>
      <c r="AD781" s="131" t="n"/>
      <c r="AE781" s="131" t="n"/>
      <c r="AF781" s="131" t="n"/>
      <c r="AG781" s="131" t="n"/>
      <c r="AH781" s="131" t="n"/>
      <c r="AI781" s="131" t="n"/>
      <c r="AJ781" s="131" t="n"/>
      <c r="AK781" s="99" t="n"/>
      <c r="AL781" s="135" t="n"/>
      <c r="AM781" s="135" t="n"/>
      <c r="AN781" s="101" t="n"/>
      <c r="AO781" s="135" t="n"/>
      <c r="AP781" s="119" t="n"/>
      <c r="AQ781" s="119" t="n"/>
      <c r="AR781" s="144" t="n"/>
      <c r="AS781" s="131" t="n"/>
      <c r="AT781" s="143" t="n"/>
      <c r="AU781" s="156" t="n"/>
      <c r="AV781" s="131" t="n"/>
      <c r="AW781" s="102">
        <f>IF(OR(AND(TODAY()-AL795&lt;10,AV795="PQRS"),AND(TODAY()-AO795&lt;90,AV795="Persuasivo")),1,IF(AND(10&lt;=TODAY()-AL795,TODAY()-AL795&lt;15,AV795="PQRS"),2,IF(OR(AND(15&lt;=TODAY()-AL795,AV795="PQRS"),AND(90&lt;=TODAY()-AO795,AV795="Persuasivo")),3,"")))</f>
        <v/>
      </c>
      <c r="AX781" s="103" t="n"/>
      <c r="AY781" s="239">
        <f>IF(AU795=BA795,AY795,AY795&amp;" → "&amp;TEXT(AZ795,"dd/mm/aaaa")&amp;".- "&amp;AU795)</f>
        <v/>
      </c>
      <c r="AZ781" s="237">
        <f>IF(AU795=BA795,AZ795,NOW())</f>
        <v/>
      </c>
      <c r="BA781" s="242">
        <f>IF(AU795=BA795,BA795,AU795)</f>
        <v/>
      </c>
      <c r="BB781" s="245">
        <f>IF(AT795=BD795,BB795,BB795&amp;" → "&amp;TEXT(BC795,"dd/mm/aaaa")&amp;".- "&amp;AT795)</f>
        <v/>
      </c>
      <c r="BC781" s="247">
        <f>IF(AX795=BD795,BC795,NOW())</f>
        <v/>
      </c>
      <c r="BD781" s="246">
        <f>IF(AT795=BD795,BD795,AT795)</f>
        <v/>
      </c>
      <c r="BE781" s="118" t="n"/>
    </row>
    <row r="782" customFormat="1" s="113">
      <c r="A782" s="76" t="n"/>
      <c r="B782" s="188" t="n"/>
      <c r="C782" s="143" t="n"/>
      <c r="D782" s="131" t="n"/>
      <c r="E782" s="131" t="n"/>
      <c r="F782" s="131" t="n"/>
      <c r="G782" s="131" t="n"/>
      <c r="H782" s="131" t="n"/>
      <c r="I782" s="131" t="n"/>
      <c r="J782" s="131" t="n"/>
      <c r="K782" s="131" t="n"/>
      <c r="L782" s="131" t="n"/>
      <c r="M782" s="131" t="n"/>
      <c r="N782" s="76">
        <f>CONCATENATE(D796," ",E796," ",F796," ",G796," ",H796," ",I796," ",J796," ",K796," ",L796," ",M796)</f>
        <v/>
      </c>
      <c r="O782" s="131" t="n"/>
      <c r="P782" s="131" t="n"/>
      <c r="Q782" s="131" t="n"/>
      <c r="R782" s="131" t="n"/>
      <c r="S782" s="140" t="n"/>
      <c r="T782" s="131" t="n"/>
      <c r="U782" s="140" t="n"/>
      <c r="V782" s="140" t="n"/>
      <c r="W782" s="131" t="n"/>
      <c r="X782" s="140" t="n"/>
      <c r="Y782" s="140" t="n"/>
      <c r="Z782" s="131" t="n"/>
      <c r="AA782" s="131" t="n"/>
      <c r="AB782" s="131" t="n"/>
      <c r="AC782" s="76" t="n"/>
      <c r="AD782" s="131" t="n"/>
      <c r="AE782" s="131" t="n"/>
      <c r="AF782" s="131" t="n"/>
      <c r="AG782" s="131" t="n"/>
      <c r="AH782" s="131" t="n"/>
      <c r="AI782" s="131" t="n"/>
      <c r="AJ782" s="131" t="n"/>
      <c r="AK782" s="99" t="n"/>
      <c r="AL782" s="135" t="n"/>
      <c r="AM782" s="131" t="n"/>
      <c r="AN782" s="101" t="n"/>
      <c r="AO782" s="135" t="n"/>
      <c r="AP782" s="119" t="n"/>
      <c r="AQ782" s="119" t="n"/>
      <c r="AR782" s="227" t="n"/>
      <c r="AS782" s="119" t="n"/>
      <c r="AT782" s="143" t="n"/>
      <c r="AU782" s="156" t="n"/>
      <c r="AV782" s="131" t="n"/>
      <c r="AW782" s="102">
        <f>IF(OR(AND(TODAY()-AL796&lt;10,AV796="PQRS"),AND(TODAY()-AO796&lt;90,AV796="Persuasivo")),1,IF(AND(10&lt;=TODAY()-AL796,TODAY()-AL796&lt;15,AV796="PQRS"),2,IF(OR(AND(15&lt;=TODAY()-AL796,AV796="PQRS"),AND(90&lt;=TODAY()-AO796,AV796="Persuasivo")),3,"")))</f>
        <v/>
      </c>
      <c r="AX782" s="103" t="n"/>
      <c r="AY782" s="239">
        <f>IF(AU796=BA796,AY796,AY796&amp;" → "&amp;TEXT(AZ796,"dd/mm/aaaa")&amp;".- "&amp;AU796)</f>
        <v/>
      </c>
      <c r="AZ782" s="237">
        <f>IF(AU796=BA796,AZ796,NOW())</f>
        <v/>
      </c>
      <c r="BA782" s="242">
        <f>IF(AU796=BA796,BA796,AU796)</f>
        <v/>
      </c>
      <c r="BB782" s="245">
        <f>IF(AT796=BD796,BB796,BB796&amp;" → "&amp;TEXT(BC796,"dd/mm/aaaa")&amp;".- "&amp;AT796)</f>
        <v/>
      </c>
      <c r="BC782" s="247">
        <f>IF(AX796=BD796,BC796,NOW())</f>
        <v/>
      </c>
      <c r="BD782" s="246">
        <f>IF(AT796=BD796,BD796,AT796)</f>
        <v/>
      </c>
      <c r="BE782" s="118" t="n"/>
    </row>
    <row r="783" customFormat="1" s="113">
      <c r="A783" s="76" t="n"/>
      <c r="B783" s="188" t="n"/>
      <c r="C783" s="143" t="n"/>
      <c r="D783" s="131" t="n"/>
      <c r="E783" s="131" t="n"/>
      <c r="F783" s="131" t="n"/>
      <c r="G783" s="131" t="n"/>
      <c r="H783" s="131" t="n"/>
      <c r="I783" s="131" t="n"/>
      <c r="J783" s="131" t="n"/>
      <c r="K783" s="131" t="n"/>
      <c r="L783" s="131" t="n"/>
      <c r="M783" s="131" t="n"/>
      <c r="N783" s="76">
        <f>CONCATENATE(D797," ",E797," ",F797," ",G797," ",H797," ",I797," ",J797," ",K797," ",L797," ",M797)</f>
        <v/>
      </c>
      <c r="O783" s="131" t="n"/>
      <c r="P783" s="131" t="n"/>
      <c r="Q783" s="131" t="n"/>
      <c r="R783" s="131" t="n"/>
      <c r="S783" s="140" t="n"/>
      <c r="T783" s="131" t="n"/>
      <c r="U783" s="140" t="n"/>
      <c r="V783" s="140" t="n"/>
      <c r="W783" s="131" t="n"/>
      <c r="X783" s="140" t="n"/>
      <c r="Y783" s="140" t="n"/>
      <c r="Z783" s="131" t="n"/>
      <c r="AA783" s="131" t="n"/>
      <c r="AB783" s="131" t="n"/>
      <c r="AC783" s="76" t="n"/>
      <c r="AD783" s="131" t="n"/>
      <c r="AE783" s="131" t="n"/>
      <c r="AF783" s="131" t="n"/>
      <c r="AG783" s="131" t="n"/>
      <c r="AH783" s="131" t="n"/>
      <c r="AI783" s="131" t="n"/>
      <c r="AJ783" s="131" t="n"/>
      <c r="AK783" s="99" t="n"/>
      <c r="AL783" s="135" t="n"/>
      <c r="AM783" s="135" t="n"/>
      <c r="AN783" s="101" t="n"/>
      <c r="AO783" s="135" t="n"/>
      <c r="AP783" s="119" t="n"/>
      <c r="AQ783" s="119" t="n"/>
      <c r="AR783" s="144" t="n"/>
      <c r="AS783" s="131" t="n"/>
      <c r="AT783" s="143" t="n"/>
      <c r="AU783" s="156" t="n"/>
      <c r="AV783" s="131" t="n"/>
      <c r="AW783" s="102">
        <f>IF(OR(AND(TODAY()-AL797&lt;10,AV797="PQRS"),AND(TODAY()-AO797&lt;90,AV797="Persuasivo")),1,IF(AND(10&lt;=TODAY()-AL797,TODAY()-AL797&lt;15,AV797="PQRS"),2,IF(OR(AND(15&lt;=TODAY()-AL797,AV797="PQRS"),AND(90&lt;=TODAY()-AO797,AV797="Persuasivo")),3,"")))</f>
        <v/>
      </c>
      <c r="AX783" s="103" t="n"/>
      <c r="AY783" s="239">
        <f>IF(AU797=BA797,AY797,AY797&amp;" → "&amp;TEXT(AZ797,"dd/mm/aaaa")&amp;".- "&amp;AU797)</f>
        <v/>
      </c>
      <c r="AZ783" s="237">
        <f>IF(AU797=BA797,AZ797,NOW())</f>
        <v/>
      </c>
      <c r="BA783" s="242">
        <f>IF(AU797=BA797,BA797,AU797)</f>
        <v/>
      </c>
      <c r="BB783" s="245">
        <f>IF(AT797=BD797,BB797,BB797&amp;" → "&amp;TEXT(BC797,"dd/mm/aaaa")&amp;".- "&amp;AT797)</f>
        <v/>
      </c>
      <c r="BC783" s="247">
        <f>IF(AX797=BD797,BC797,NOW())</f>
        <v/>
      </c>
      <c r="BD783" s="246">
        <f>IF(AT797=BD797,BD797,AT797)</f>
        <v/>
      </c>
      <c r="BE783" s="118" t="n"/>
    </row>
    <row r="784" customFormat="1" s="113">
      <c r="A784" s="76" t="n"/>
      <c r="B784" s="188" t="n"/>
      <c r="C784" s="143" t="n"/>
      <c r="D784" s="131" t="n"/>
      <c r="E784" s="131" t="n"/>
      <c r="F784" s="131" t="n"/>
      <c r="G784" s="131" t="n"/>
      <c r="H784" s="131" t="n"/>
      <c r="I784" s="131" t="n"/>
      <c r="J784" s="131" t="n"/>
      <c r="K784" s="131" t="n"/>
      <c r="L784" s="131" t="n"/>
      <c r="M784" s="131" t="n"/>
      <c r="N784" s="76">
        <f>CONCATENATE(D798," ",E798," ",F798," ",G798," ",H798," ",I798," ",J798," ",K798," ",L798," ",M798)</f>
        <v/>
      </c>
      <c r="O784" s="131" t="n"/>
      <c r="P784" s="131" t="n"/>
      <c r="Q784" s="131" t="n"/>
      <c r="R784" s="131" t="n"/>
      <c r="S784" s="140" t="n"/>
      <c r="T784" s="131" t="n"/>
      <c r="U784" s="140" t="n"/>
      <c r="V784" s="140" t="n"/>
      <c r="W784" s="131" t="n"/>
      <c r="X784" s="140" t="n"/>
      <c r="Y784" s="140" t="n"/>
      <c r="Z784" s="131" t="n"/>
      <c r="AA784" s="131" t="n"/>
      <c r="AB784" s="131" t="n"/>
      <c r="AC784" s="76" t="n"/>
      <c r="AD784" s="131" t="n"/>
      <c r="AE784" s="131" t="n"/>
      <c r="AF784" s="131" t="n"/>
      <c r="AG784" s="131" t="n"/>
      <c r="AH784" s="131" t="n"/>
      <c r="AI784" s="131" t="n"/>
      <c r="AJ784" s="131" t="n"/>
      <c r="AK784" s="99" t="n"/>
      <c r="AL784" s="135" t="n"/>
      <c r="AM784" s="135" t="n"/>
      <c r="AN784" s="101" t="n"/>
      <c r="AO784" s="135" t="n"/>
      <c r="AP784" s="119" t="n"/>
      <c r="AQ784" s="119" t="n"/>
      <c r="AR784" s="227" t="n"/>
      <c r="AS784" s="119" t="n"/>
      <c r="AT784" s="143" t="n"/>
      <c r="AU784" s="156" t="n"/>
      <c r="AV784" s="131" t="n"/>
      <c r="AW784" s="102">
        <f>IF(OR(AND(TODAY()-AL798&lt;10,AV798="PQRS"),AND(TODAY()-AO798&lt;90,AV798="Persuasivo")),1,IF(AND(10&lt;=TODAY()-AL798,TODAY()-AL798&lt;15,AV798="PQRS"),2,IF(OR(AND(15&lt;=TODAY()-AL798,AV798="PQRS"),AND(90&lt;=TODAY()-AO798,AV798="Persuasivo")),3,"")))</f>
        <v/>
      </c>
      <c r="AX784" s="103" t="n"/>
      <c r="AY784" s="239">
        <f>IF(AU798=BA798,AY798,AY798&amp;" → "&amp;TEXT(AZ798,"dd/mm/aaaa")&amp;".- "&amp;AU798)</f>
        <v/>
      </c>
      <c r="AZ784" s="237">
        <f>IF(AU798=BA798,AZ798,NOW())</f>
        <v/>
      </c>
      <c r="BA784" s="242">
        <f>IF(AU798=BA798,BA798,AU798)</f>
        <v/>
      </c>
      <c r="BB784" s="245">
        <f>IF(AT798=BD798,BB798,BB798&amp;" → "&amp;TEXT(BC798,"dd/mm/aaaa")&amp;".- "&amp;AT798)</f>
        <v/>
      </c>
      <c r="BC784" s="247">
        <f>IF(AX798=BD798,BC798,NOW())</f>
        <v/>
      </c>
      <c r="BD784" s="246">
        <f>IF(AT798=BD798,BD798,AT798)</f>
        <v/>
      </c>
      <c r="BE784" s="118" t="n"/>
    </row>
    <row r="785" customFormat="1" s="113">
      <c r="A785" s="76" t="n"/>
      <c r="B785" s="188" t="n"/>
      <c r="C785" s="143" t="n"/>
      <c r="D785" s="131" t="n"/>
      <c r="E785" s="131" t="n"/>
      <c r="F785" s="131" t="n"/>
      <c r="G785" s="131" t="n"/>
      <c r="H785" s="131" t="n"/>
      <c r="I785" s="131" t="n"/>
      <c r="J785" s="131" t="n"/>
      <c r="K785" s="131" t="n"/>
      <c r="L785" s="131" t="n"/>
      <c r="M785" s="131" t="n"/>
      <c r="N785" s="76">
        <f>CONCATENATE(D799," ",E799," ",F799," ",G799," ",H799," ",I799," ",J799," ",K799," ",L799," ",M799)</f>
        <v/>
      </c>
      <c r="O785" s="131" t="n"/>
      <c r="P785" s="131" t="n"/>
      <c r="Q785" s="131" t="n"/>
      <c r="R785" s="131" t="n"/>
      <c r="S785" s="140" t="n"/>
      <c r="T785" s="131" t="n"/>
      <c r="U785" s="140" t="n"/>
      <c r="V785" s="140" t="n"/>
      <c r="W785" s="131" t="n"/>
      <c r="X785" s="140" t="n"/>
      <c r="Y785" s="140" t="n"/>
      <c r="Z785" s="131" t="n"/>
      <c r="AA785" s="131" t="n"/>
      <c r="AB785" s="131" t="n"/>
      <c r="AC785" s="76" t="n"/>
      <c r="AD785" s="131" t="n"/>
      <c r="AE785" s="131" t="n"/>
      <c r="AF785" s="131" t="n"/>
      <c r="AG785" s="131" t="n"/>
      <c r="AH785" s="131" t="n"/>
      <c r="AI785" s="131" t="n"/>
      <c r="AJ785" s="131" t="n"/>
      <c r="AK785" s="99" t="n"/>
      <c r="AL785" s="135" t="n"/>
      <c r="AM785" s="131" t="n"/>
      <c r="AN785" s="101" t="n"/>
      <c r="AO785" s="135" t="n"/>
      <c r="AP785" s="119" t="n"/>
      <c r="AQ785" s="119" t="n"/>
      <c r="AR785" s="227" t="n"/>
      <c r="AS785" s="119" t="n"/>
      <c r="AT785" s="143" t="n"/>
      <c r="AU785" s="156" t="n"/>
      <c r="AV785" s="131" t="n"/>
      <c r="AW785" s="102">
        <f>IF(OR(AND(TODAY()-AL799&lt;10,AV799="PQRS"),AND(TODAY()-AO799&lt;90,AV799="Persuasivo")),1,IF(AND(10&lt;=TODAY()-AL799,TODAY()-AL799&lt;15,AV799="PQRS"),2,IF(OR(AND(15&lt;=TODAY()-AL799,AV799="PQRS"),AND(90&lt;=TODAY()-AO799,AV799="Persuasivo")),3,"")))</f>
        <v/>
      </c>
      <c r="AX785" s="103" t="n"/>
      <c r="AY785" s="239">
        <f>IF(AU799=BA799,AY799,AY799&amp;" → "&amp;TEXT(AZ799,"dd/mm/aaaa")&amp;".- "&amp;AU799)</f>
        <v/>
      </c>
      <c r="AZ785" s="237">
        <f>IF(AU799=BA799,AZ799,NOW())</f>
        <v/>
      </c>
      <c r="BA785" s="242">
        <f>IF(AU799=BA799,BA799,AU799)</f>
        <v/>
      </c>
      <c r="BB785" s="245">
        <f>IF(AT799=BD799,BB799,BB799&amp;" → "&amp;TEXT(BC799,"dd/mm/aaaa")&amp;".- "&amp;AT799)</f>
        <v/>
      </c>
      <c r="BC785" s="247">
        <f>IF(AX799=BD799,BC799,NOW())</f>
        <v/>
      </c>
      <c r="BD785" s="246">
        <f>IF(AT799=BD799,BD799,AT799)</f>
        <v/>
      </c>
      <c r="BE785" s="118" t="n"/>
    </row>
    <row r="786" customFormat="1" s="113">
      <c r="A786" s="76" t="n"/>
      <c r="B786" s="188" t="n"/>
      <c r="C786" s="143" t="n"/>
      <c r="D786" s="131" t="n"/>
      <c r="E786" s="131" t="n"/>
      <c r="F786" s="131" t="n"/>
      <c r="G786" s="131" t="n"/>
      <c r="H786" s="131" t="n"/>
      <c r="I786" s="131" t="n"/>
      <c r="J786" s="131" t="n"/>
      <c r="K786" s="131" t="n"/>
      <c r="L786" s="131" t="n"/>
      <c r="M786" s="131" t="n"/>
      <c r="N786" s="76">
        <f>CONCATENATE(D800," ",E800," ",F800," ",G800," ",H800," ",I800," ",J800," ",K800," ",L800," ",M800)</f>
        <v/>
      </c>
      <c r="O786" s="131" t="n"/>
      <c r="P786" s="131" t="n"/>
      <c r="Q786" s="131" t="n"/>
      <c r="R786" s="131" t="n"/>
      <c r="S786" s="140" t="n"/>
      <c r="T786" s="131" t="n"/>
      <c r="U786" s="140" t="n"/>
      <c r="V786" s="140" t="n"/>
      <c r="W786" s="131" t="n"/>
      <c r="X786" s="140" t="n"/>
      <c r="Y786" s="140" t="n"/>
      <c r="Z786" s="131" t="n"/>
      <c r="AA786" s="131" t="n"/>
      <c r="AB786" s="131" t="n"/>
      <c r="AC786" s="76" t="n"/>
      <c r="AD786" s="131" t="n"/>
      <c r="AE786" s="131" t="n"/>
      <c r="AF786" s="131" t="n"/>
      <c r="AG786" s="131" t="n"/>
      <c r="AH786" s="131" t="n"/>
      <c r="AI786" s="131" t="n"/>
      <c r="AJ786" s="131" t="n"/>
      <c r="AK786" s="99" t="n"/>
      <c r="AL786" s="135" t="n"/>
      <c r="AM786" s="131" t="n"/>
      <c r="AN786" s="101" t="n"/>
      <c r="AO786" s="135" t="n"/>
      <c r="AP786" s="119" t="n"/>
      <c r="AQ786" s="119" t="n"/>
      <c r="AR786" s="227" t="n"/>
      <c r="AS786" s="119" t="n"/>
      <c r="AT786" s="143" t="n"/>
      <c r="AU786" s="156" t="n"/>
      <c r="AV786" s="131" t="n"/>
      <c r="AW786" s="102">
        <f>IF(OR(AND(TODAY()-AL800&lt;10,AV800="PQRS"),AND(TODAY()-AO800&lt;90,AV800="Persuasivo")),1,IF(AND(10&lt;=TODAY()-AL800,TODAY()-AL800&lt;15,AV800="PQRS"),2,IF(OR(AND(15&lt;=TODAY()-AL800,AV800="PQRS"),AND(90&lt;=TODAY()-AO800,AV800="Persuasivo")),3,"")))</f>
        <v/>
      </c>
      <c r="AX786" s="103" t="n"/>
      <c r="AY786" s="239">
        <f>IF(AU800=BA800,AY800,AY800&amp;" → "&amp;TEXT(AZ800,"dd/mm/aaaa")&amp;".- "&amp;AU800)</f>
        <v/>
      </c>
      <c r="AZ786" s="237">
        <f>IF(AU800=BA800,AZ800,NOW())</f>
        <v/>
      </c>
      <c r="BA786" s="242">
        <f>IF(AU800=BA800,BA800,AU800)</f>
        <v/>
      </c>
      <c r="BB786" s="245">
        <f>IF(AT800=BD800,BB800,BB800&amp;" → "&amp;TEXT(BC800,"dd/mm/aaaa")&amp;".- "&amp;AT800)</f>
        <v/>
      </c>
      <c r="BC786" s="247">
        <f>IF(AX800=BD800,BC800,NOW())</f>
        <v/>
      </c>
      <c r="BD786" s="246">
        <f>IF(AT800=BD800,BD800,AT800)</f>
        <v/>
      </c>
      <c r="BE786" s="118" t="n"/>
    </row>
    <row r="787" customFormat="1" s="113">
      <c r="A787" s="76" t="n"/>
      <c r="B787" s="188" t="n"/>
      <c r="C787" s="143" t="n"/>
      <c r="D787" s="131" t="n"/>
      <c r="E787" s="131" t="n"/>
      <c r="F787" s="131" t="n"/>
      <c r="G787" s="131" t="n"/>
      <c r="H787" s="131" t="n"/>
      <c r="I787" s="131" t="n"/>
      <c r="J787" s="131" t="n"/>
      <c r="K787" s="131" t="n"/>
      <c r="L787" s="131" t="n"/>
      <c r="M787" s="131" t="n"/>
      <c r="N787" s="76">
        <f>CONCATENATE(D801," ",E801," ",F801," ",G801," ",H801," ",I801," ",J801," ",K801," ",L801," ",M801)</f>
        <v/>
      </c>
      <c r="O787" s="131" t="n"/>
      <c r="P787" s="131" t="n"/>
      <c r="Q787" s="131" t="n"/>
      <c r="R787" s="131" t="n"/>
      <c r="S787" s="140" t="n"/>
      <c r="T787" s="131" t="n"/>
      <c r="U787" s="140" t="n"/>
      <c r="V787" s="140" t="n"/>
      <c r="W787" s="131" t="n"/>
      <c r="X787" s="140" t="n"/>
      <c r="Y787" s="140" t="n"/>
      <c r="Z787" s="131" t="n"/>
      <c r="AA787" s="131" t="n"/>
      <c r="AB787" s="131" t="n"/>
      <c r="AC787" s="76" t="n"/>
      <c r="AD787" s="131" t="n"/>
      <c r="AE787" s="131" t="n"/>
      <c r="AF787" s="131" t="n"/>
      <c r="AG787" s="131" t="n"/>
      <c r="AH787" s="131" t="n"/>
      <c r="AI787" s="131" t="n"/>
      <c r="AJ787" s="131" t="n"/>
      <c r="AK787" s="99" t="n"/>
      <c r="AL787" s="135" t="n"/>
      <c r="AM787" s="131" t="n"/>
      <c r="AN787" s="101" t="n"/>
      <c r="AO787" s="135" t="n"/>
      <c r="AP787" s="119" t="n"/>
      <c r="AQ787" s="119" t="n"/>
      <c r="AR787" s="227" t="n"/>
      <c r="AS787" s="119" t="n"/>
      <c r="AT787" s="143" t="n"/>
      <c r="AU787" s="156" t="n"/>
      <c r="AV787" s="131" t="n"/>
      <c r="AW787" s="102">
        <f>IF(OR(AND(TODAY()-AL801&lt;10,AV801="PQRS"),AND(TODAY()-AO801&lt;90,AV801="Persuasivo")),1,IF(AND(10&lt;=TODAY()-AL801,TODAY()-AL801&lt;15,AV801="PQRS"),2,IF(OR(AND(15&lt;=TODAY()-AL801,AV801="PQRS"),AND(90&lt;=TODAY()-AO801,AV801="Persuasivo")),3,"")))</f>
        <v/>
      </c>
      <c r="AX787" s="103" t="n"/>
      <c r="AY787" s="239">
        <f>IF(AU801=BA801,AY801,AY801&amp;" → "&amp;TEXT(AZ801,"dd/mm/aaaa")&amp;".- "&amp;AU801)</f>
        <v/>
      </c>
      <c r="AZ787" s="237">
        <f>IF(AU801=BA801,AZ801,NOW())</f>
        <v/>
      </c>
      <c r="BA787" s="242">
        <f>IF(AU801=BA801,BA801,AU801)</f>
        <v/>
      </c>
      <c r="BB787" s="245">
        <f>IF(AT801=BD801,BB801,BB801&amp;" → "&amp;TEXT(BC801,"dd/mm/aaaa")&amp;".- "&amp;AT801)</f>
        <v/>
      </c>
      <c r="BC787" s="247">
        <f>IF(AX801=BD801,BC801,NOW())</f>
        <v/>
      </c>
      <c r="BD787" s="246">
        <f>IF(AT801=BD801,BD801,AT801)</f>
        <v/>
      </c>
      <c r="BE787" s="118" t="n"/>
    </row>
    <row r="788" customFormat="1" s="113">
      <c r="A788" s="76" t="n"/>
      <c r="B788" s="188" t="n"/>
      <c r="C788" s="143" t="n"/>
      <c r="D788" s="131" t="n"/>
      <c r="E788" s="131" t="n"/>
      <c r="F788" s="131" t="n"/>
      <c r="G788" s="131" t="n"/>
      <c r="H788" s="131" t="n"/>
      <c r="I788" s="131" t="n"/>
      <c r="J788" s="131" t="n"/>
      <c r="K788" s="131" t="n"/>
      <c r="L788" s="131" t="n"/>
      <c r="M788" s="131" t="n"/>
      <c r="N788" s="76">
        <f>CONCATENATE(D802," ",E802," ",F802," ",G802," ",H802," ",I802," ",J802," ",K802," ",L802," ",M802)</f>
        <v/>
      </c>
      <c r="O788" s="131" t="n"/>
      <c r="P788" s="131" t="n"/>
      <c r="Q788" s="131" t="n"/>
      <c r="R788" s="131" t="n"/>
      <c r="S788" s="140" t="n"/>
      <c r="T788" s="131" t="n"/>
      <c r="U788" s="140" t="n"/>
      <c r="V788" s="140" t="n"/>
      <c r="W788" s="131" t="n"/>
      <c r="X788" s="140" t="n"/>
      <c r="Y788" s="140" t="n"/>
      <c r="Z788" s="131" t="n"/>
      <c r="AA788" s="131" t="n"/>
      <c r="AB788" s="131" t="n"/>
      <c r="AC788" s="76" t="n"/>
      <c r="AD788" s="131" t="n"/>
      <c r="AE788" s="131" t="n"/>
      <c r="AF788" s="131" t="n"/>
      <c r="AG788" s="131" t="n"/>
      <c r="AH788" s="131" t="n"/>
      <c r="AI788" s="131" t="n"/>
      <c r="AJ788" s="131" t="n"/>
      <c r="AK788" s="99" t="n"/>
      <c r="AL788" s="135" t="n"/>
      <c r="AM788" s="135" t="n"/>
      <c r="AN788" s="101" t="n"/>
      <c r="AO788" s="135" t="n"/>
      <c r="AP788" s="119" t="n"/>
      <c r="AQ788" s="119" t="n"/>
      <c r="AR788" s="227" t="n"/>
      <c r="AS788" s="119" t="n"/>
      <c r="AT788" s="143" t="n"/>
      <c r="AU788" s="156" t="n"/>
      <c r="AV788" s="131" t="n"/>
      <c r="AW788" s="102">
        <f>IF(OR(AND(TODAY()-AL802&lt;10,AV802="PQRS"),AND(TODAY()-AO802&lt;90,AV802="Persuasivo")),1,IF(AND(10&lt;=TODAY()-AL802,TODAY()-AL802&lt;15,AV802="PQRS"),2,IF(OR(AND(15&lt;=TODAY()-AL802,AV802="PQRS"),AND(90&lt;=TODAY()-AO802,AV802="Persuasivo")),3,"")))</f>
        <v/>
      </c>
      <c r="AX788" s="103" t="n"/>
      <c r="AY788" s="239">
        <f>IF(AU802=BA802,AY802,AY802&amp;" → "&amp;TEXT(AZ802,"dd/mm/aaaa")&amp;".- "&amp;AU802)</f>
        <v/>
      </c>
      <c r="AZ788" s="237">
        <f>IF(AU802=BA802,AZ802,NOW())</f>
        <v/>
      </c>
      <c r="BA788" s="242">
        <f>IF(AU802=BA802,BA802,AU802)</f>
        <v/>
      </c>
      <c r="BB788" s="245">
        <f>IF(AT802=BD802,BB802,BB802&amp;" → "&amp;TEXT(BC802,"dd/mm/aaaa")&amp;".- "&amp;AT802)</f>
        <v/>
      </c>
      <c r="BC788" s="247">
        <f>IF(AX802=BD802,BC802,NOW())</f>
        <v/>
      </c>
      <c r="BD788" s="246">
        <f>IF(AT802=BD802,BD802,AT802)</f>
        <v/>
      </c>
      <c r="BE788" s="118" t="n"/>
    </row>
    <row r="789" customFormat="1" s="113">
      <c r="A789" s="76" t="n"/>
      <c r="B789" s="188" t="n"/>
      <c r="C789" s="143" t="n"/>
      <c r="D789" s="131" t="n"/>
      <c r="E789" s="131" t="n"/>
      <c r="F789" s="131" t="n"/>
      <c r="G789" s="131" t="n"/>
      <c r="H789" s="131" t="n"/>
      <c r="I789" s="131" t="n"/>
      <c r="J789" s="131" t="n"/>
      <c r="K789" s="131" t="n"/>
      <c r="L789" s="131" t="n"/>
      <c r="M789" s="131" t="n"/>
      <c r="N789" s="76">
        <f>CONCATENATE(D803," ",E803," ",F803," ",G803," ",H803," ",I803," ",J803," ",K803," ",L803," ",M803)</f>
        <v/>
      </c>
      <c r="O789" s="131" t="n"/>
      <c r="P789" s="131" t="n"/>
      <c r="Q789" s="131" t="n"/>
      <c r="R789" s="131" t="n"/>
      <c r="S789" s="140" t="n"/>
      <c r="T789" s="131" t="n"/>
      <c r="U789" s="140" t="n"/>
      <c r="V789" s="140" t="n"/>
      <c r="W789" s="131" t="n"/>
      <c r="X789" s="140" t="n"/>
      <c r="Y789" s="140" t="n"/>
      <c r="Z789" s="131" t="n"/>
      <c r="AA789" s="131" t="n"/>
      <c r="AB789" s="131" t="n"/>
      <c r="AC789" s="76" t="n"/>
      <c r="AD789" s="131" t="n"/>
      <c r="AE789" s="131" t="n"/>
      <c r="AF789" s="131" t="n"/>
      <c r="AG789" s="131" t="n"/>
      <c r="AH789" s="131" t="n"/>
      <c r="AI789" s="131" t="n"/>
      <c r="AJ789" s="131" t="n"/>
      <c r="AK789" s="99" t="n"/>
      <c r="AL789" s="135" t="n"/>
      <c r="AM789" s="131" t="n"/>
      <c r="AN789" s="101" t="n"/>
      <c r="AO789" s="135" t="n"/>
      <c r="AP789" s="119" t="n"/>
      <c r="AQ789" s="119" t="n"/>
      <c r="AR789" s="227" t="n"/>
      <c r="AS789" s="119" t="n"/>
      <c r="AT789" s="143" t="n"/>
      <c r="AU789" s="156" t="n"/>
      <c r="AV789" s="131" t="n"/>
      <c r="AW789" s="102">
        <f>IF(OR(AND(TODAY()-AL803&lt;10,AV803="PQRS"),AND(TODAY()-AO803&lt;90,AV803="Persuasivo")),1,IF(AND(10&lt;=TODAY()-AL803,TODAY()-AL803&lt;15,AV803="PQRS"),2,IF(OR(AND(15&lt;=TODAY()-AL803,AV803="PQRS"),AND(90&lt;=TODAY()-AO803,AV803="Persuasivo")),3,"")))</f>
        <v/>
      </c>
      <c r="AX789" s="103" t="n"/>
      <c r="AY789" s="239">
        <f>IF(AU803=BA803,AY803,AY803&amp;" → "&amp;TEXT(AZ803,"dd/mm/aaaa")&amp;".- "&amp;AU803)</f>
        <v/>
      </c>
      <c r="AZ789" s="237">
        <f>IF(AU803=BA803,AZ803,NOW())</f>
        <v/>
      </c>
      <c r="BA789" s="242">
        <f>IF(AU803=BA803,BA803,AU803)</f>
        <v/>
      </c>
      <c r="BB789" s="245">
        <f>IF(AT803=BD803,BB803,BB803&amp;" → "&amp;TEXT(BC803,"dd/mm/aaaa")&amp;".- "&amp;AT803)</f>
        <v/>
      </c>
      <c r="BC789" s="247">
        <f>IF(AX803=BD803,BC803,NOW())</f>
        <v/>
      </c>
      <c r="BD789" s="246">
        <f>IF(AT803=BD803,BD803,AT803)</f>
        <v/>
      </c>
      <c r="BE789" s="118" t="n"/>
    </row>
    <row r="790" customFormat="1" s="113">
      <c r="A790" s="76" t="n"/>
      <c r="B790" s="188" t="n"/>
      <c r="C790" s="143" t="n"/>
      <c r="D790" s="131" t="n"/>
      <c r="E790" s="131" t="n"/>
      <c r="F790" s="131" t="n"/>
      <c r="G790" s="131" t="n"/>
      <c r="H790" s="131" t="n"/>
      <c r="I790" s="131" t="n"/>
      <c r="J790" s="131" t="n"/>
      <c r="K790" s="131" t="n"/>
      <c r="L790" s="131" t="n"/>
      <c r="M790" s="131" t="n"/>
      <c r="N790" s="76">
        <f>CONCATENATE(D804," ",E804," ",F804," ",G804," ",H804," ",I804," ",J804," ",K804," ",L804," ",M804)</f>
        <v/>
      </c>
      <c r="O790" s="149" t="n"/>
      <c r="P790" s="131" t="n"/>
      <c r="Q790" s="131" t="n"/>
      <c r="R790" s="131" t="n"/>
      <c r="S790" s="140" t="n"/>
      <c r="T790" s="131" t="n"/>
      <c r="U790" s="140" t="n"/>
      <c r="V790" s="140" t="n"/>
      <c r="W790" s="131" t="n"/>
      <c r="X790" s="140" t="n"/>
      <c r="Y790" s="140" t="n"/>
      <c r="Z790" s="131" t="n"/>
      <c r="AA790" s="131" t="n"/>
      <c r="AB790" s="131" t="n"/>
      <c r="AC790" s="76" t="n"/>
      <c r="AD790" s="131" t="n"/>
      <c r="AE790" s="131" t="n"/>
      <c r="AF790" s="131" t="n"/>
      <c r="AG790" s="131" t="n"/>
      <c r="AH790" s="131" t="n"/>
      <c r="AI790" s="131" t="n"/>
      <c r="AJ790" s="131" t="n"/>
      <c r="AK790" s="99" t="n"/>
      <c r="AL790" s="135" t="n"/>
      <c r="AM790" s="131" t="n"/>
      <c r="AN790" s="101" t="n"/>
      <c r="AO790" s="135" t="n"/>
      <c r="AP790" s="119" t="n"/>
      <c r="AQ790" s="119" t="n"/>
      <c r="AR790" s="227" t="n"/>
      <c r="AS790" s="119" t="n"/>
      <c r="AT790" s="143" t="n"/>
      <c r="AU790" s="156" t="n"/>
      <c r="AV790" s="131" t="n"/>
      <c r="AW790" s="102">
        <f>IF(OR(AND(TODAY()-AL804&lt;10,AV804="PQRS"),AND(TODAY()-AO804&lt;90,AV804="Persuasivo")),1,IF(AND(10&lt;=TODAY()-AL804,TODAY()-AL804&lt;15,AV804="PQRS"),2,IF(OR(AND(15&lt;=TODAY()-AL804,AV804="PQRS"),AND(90&lt;=TODAY()-AO804,AV804="Persuasivo")),3,"")))</f>
        <v/>
      </c>
      <c r="AX790" s="103" t="n"/>
      <c r="AY790" s="239">
        <f>IF(AU804=BA804,AY804,AY804&amp;" → "&amp;TEXT(AZ804,"dd/mm/aaaa")&amp;".- "&amp;AU804)</f>
        <v/>
      </c>
      <c r="AZ790" s="237">
        <f>IF(AU804=BA804,AZ804,NOW())</f>
        <v/>
      </c>
      <c r="BA790" s="242">
        <f>IF(AU804=BA804,BA804,AU804)</f>
        <v/>
      </c>
      <c r="BB790" s="245">
        <f>IF(AT804=BD804,BB804,BB804&amp;" → "&amp;TEXT(BC804,"dd/mm/aaaa")&amp;".- "&amp;AT804)</f>
        <v/>
      </c>
      <c r="BC790" s="247">
        <f>IF(AX804=BD804,BC804,NOW())</f>
        <v/>
      </c>
      <c r="BD790" s="246">
        <f>IF(AT804=BD804,BD804,AT804)</f>
        <v/>
      </c>
      <c r="BE790" s="118" t="n"/>
    </row>
    <row r="791" customFormat="1" s="113">
      <c r="A791" s="76" t="n"/>
      <c r="B791" s="188" t="n"/>
      <c r="C791" s="143" t="n"/>
      <c r="D791" s="131" t="n"/>
      <c r="E791" s="131" t="n"/>
      <c r="F791" s="131" t="n"/>
      <c r="G791" s="131" t="n"/>
      <c r="H791" s="131" t="n"/>
      <c r="I791" s="131" t="n"/>
      <c r="J791" s="131" t="n"/>
      <c r="K791" s="131" t="n"/>
      <c r="L791" s="131" t="n"/>
      <c r="M791" s="131" t="n"/>
      <c r="N791" s="76">
        <f>CONCATENATE(D805," ",E805," ",F805," ",G805," ",H805," ",I805," ",J805," ",K805," ",L805," ",M805)</f>
        <v/>
      </c>
      <c r="O791" s="131" t="n"/>
      <c r="P791" s="131" t="n"/>
      <c r="Q791" s="131" t="n"/>
      <c r="R791" s="131" t="n"/>
      <c r="S791" s="140" t="n"/>
      <c r="T791" s="131" t="n"/>
      <c r="U791" s="140" t="n"/>
      <c r="V791" s="140" t="n"/>
      <c r="W791" s="131" t="n"/>
      <c r="X791" s="140" t="n"/>
      <c r="Y791" s="140" t="n"/>
      <c r="Z791" s="131" t="n"/>
      <c r="AA791" s="131" t="n"/>
      <c r="AB791" s="131" t="n"/>
      <c r="AC791" s="76" t="n"/>
      <c r="AD791" s="131" t="n"/>
      <c r="AE791" s="131" t="n"/>
      <c r="AF791" s="131" t="n"/>
      <c r="AG791" s="131" t="n"/>
      <c r="AH791" s="131" t="n"/>
      <c r="AI791" s="131" t="n"/>
      <c r="AJ791" s="131" t="n"/>
      <c r="AK791" s="99" t="n"/>
      <c r="AL791" s="135" t="n"/>
      <c r="AM791" s="135" t="n"/>
      <c r="AN791" s="101" t="n"/>
      <c r="AO791" s="135" t="n"/>
      <c r="AP791" s="119" t="n"/>
      <c r="AQ791" s="119" t="n"/>
      <c r="AR791" s="227" t="n"/>
      <c r="AS791" s="119" t="n"/>
      <c r="AT791" s="143" t="n"/>
      <c r="AU791" s="156" t="n"/>
      <c r="AV791" s="131" t="n"/>
      <c r="AW791" s="102">
        <f>IF(OR(AND(TODAY()-AL805&lt;10,AV805="PQRS"),AND(TODAY()-AO805&lt;90,AV805="Persuasivo")),1,IF(AND(10&lt;=TODAY()-AL805,TODAY()-AL805&lt;15,AV805="PQRS"),2,IF(OR(AND(15&lt;=TODAY()-AL805,AV805="PQRS"),AND(90&lt;=TODAY()-AO805,AV805="Persuasivo")),3,"")))</f>
        <v/>
      </c>
      <c r="AX791" s="103" t="n"/>
      <c r="AY791" s="239">
        <f>IF(AU805=BA805,AY805,AY805&amp;" → "&amp;TEXT(AZ805,"dd/mm/aaaa")&amp;".- "&amp;AU805)</f>
        <v/>
      </c>
      <c r="AZ791" s="237">
        <f>IF(AU805=BA805,AZ805,NOW())</f>
        <v/>
      </c>
      <c r="BA791" s="242">
        <f>IF(AU805=BA805,BA805,AU805)</f>
        <v/>
      </c>
      <c r="BB791" s="245">
        <f>IF(AT805=BD805,BB805,BB805&amp;" → "&amp;TEXT(BC805,"dd/mm/aaaa")&amp;".- "&amp;AT805)</f>
        <v/>
      </c>
      <c r="BC791" s="247">
        <f>IF(AX805=BD805,BC805,NOW())</f>
        <v/>
      </c>
      <c r="BD791" s="246">
        <f>IF(AT805=BD805,BD805,AT805)</f>
        <v/>
      </c>
      <c r="BE791" s="118" t="n"/>
    </row>
    <row r="792" customFormat="1" s="113">
      <c r="A792" s="76" t="n"/>
      <c r="B792" s="188" t="n"/>
      <c r="C792" s="143" t="n"/>
      <c r="D792" s="131" t="n"/>
      <c r="E792" s="131" t="n"/>
      <c r="F792" s="131" t="n"/>
      <c r="G792" s="131" t="n"/>
      <c r="H792" s="131" t="n"/>
      <c r="I792" s="131" t="n"/>
      <c r="J792" s="131" t="n"/>
      <c r="K792" s="131" t="n"/>
      <c r="L792" s="131" t="n"/>
      <c r="M792" s="131" t="n"/>
      <c r="N792" s="76">
        <f>CONCATENATE(D806," ",E806," ",F806," ",G806," ",H806," ",I806," ",J806," ",K806," ",L806," ",M806)</f>
        <v/>
      </c>
      <c r="O792" s="131" t="n"/>
      <c r="P792" s="131" t="n"/>
      <c r="Q792" s="131" t="n"/>
      <c r="R792" s="131" t="n"/>
      <c r="S792" s="140" t="n"/>
      <c r="T792" s="131" t="n"/>
      <c r="U792" s="140" t="n"/>
      <c r="V792" s="140" t="n"/>
      <c r="W792" s="131" t="n"/>
      <c r="X792" s="140" t="n"/>
      <c r="Y792" s="140" t="n"/>
      <c r="Z792" s="131" t="n"/>
      <c r="AA792" s="131" t="n"/>
      <c r="AB792" s="131" t="n"/>
      <c r="AC792" s="76" t="n"/>
      <c r="AD792" s="131" t="n"/>
      <c r="AE792" s="131" t="n"/>
      <c r="AF792" s="131" t="n"/>
      <c r="AG792" s="131" t="n"/>
      <c r="AH792" s="131" t="n"/>
      <c r="AI792" s="131" t="n"/>
      <c r="AJ792" s="131" t="n"/>
      <c r="AK792" s="99" t="n"/>
      <c r="AL792" s="135" t="n"/>
      <c r="AM792" s="135" t="n"/>
      <c r="AN792" s="101" t="n"/>
      <c r="AO792" s="135" t="n"/>
      <c r="AP792" s="119" t="n"/>
      <c r="AQ792" s="119" t="n"/>
      <c r="AR792" s="227" t="n"/>
      <c r="AS792" s="119" t="n"/>
      <c r="AT792" s="143" t="n"/>
      <c r="AU792" s="156" t="n"/>
      <c r="AV792" s="131" t="n"/>
      <c r="AW792" s="102">
        <f>IF(OR(AND(TODAY()-AL806&lt;10,AV806="PQRS"),AND(TODAY()-AO806&lt;90,AV806="Persuasivo")),1,IF(AND(10&lt;=TODAY()-AL806,TODAY()-AL806&lt;15,AV806="PQRS"),2,IF(OR(AND(15&lt;=TODAY()-AL806,AV806="PQRS"),AND(90&lt;=TODAY()-AO806,AV806="Persuasivo")),3,"")))</f>
        <v/>
      </c>
      <c r="AX792" s="103" t="n"/>
      <c r="AY792" s="239">
        <f>IF(AU806=BA806,AY806,AY806&amp;" → "&amp;TEXT(AZ806,"dd/mm/aaaa")&amp;".- "&amp;AU806)</f>
        <v/>
      </c>
      <c r="AZ792" s="237">
        <f>IF(AU806=BA806,AZ806,NOW())</f>
        <v/>
      </c>
      <c r="BA792" s="242">
        <f>IF(AU806=BA806,BA806,AU806)</f>
        <v/>
      </c>
      <c r="BB792" s="245">
        <f>IF(AT806=BD806,BB806,BB806&amp;" → "&amp;TEXT(BC806,"dd/mm/aaaa")&amp;".- "&amp;AT806)</f>
        <v/>
      </c>
      <c r="BC792" s="247">
        <f>IF(AX806=BD806,BC806,NOW())</f>
        <v/>
      </c>
      <c r="BD792" s="246">
        <f>IF(AT806=BD806,BD806,AT806)</f>
        <v/>
      </c>
      <c r="BE792" s="118" t="n"/>
    </row>
    <row r="793" customFormat="1" s="113">
      <c r="A793" s="76" t="n"/>
      <c r="B793" s="188" t="n"/>
      <c r="C793" s="143" t="n"/>
      <c r="D793" s="131" t="n"/>
      <c r="E793" s="131" t="n"/>
      <c r="F793" s="131" t="n"/>
      <c r="G793" s="131" t="n"/>
      <c r="H793" s="131" t="n"/>
      <c r="I793" s="131" t="n"/>
      <c r="J793" s="131" t="n"/>
      <c r="K793" s="131" t="n"/>
      <c r="L793" s="131" t="n"/>
      <c r="M793" s="131" t="n"/>
      <c r="N793" s="76">
        <f>CONCATENATE(D807," ",E807," ",F807," ",G807," ",H807," ",I807," ",J807," ",K807," ",L807," ",M807)</f>
        <v/>
      </c>
      <c r="O793" s="131" t="n"/>
      <c r="P793" s="131" t="n"/>
      <c r="Q793" s="131" t="n"/>
      <c r="R793" s="131" t="n"/>
      <c r="S793" s="140" t="n"/>
      <c r="T793" s="131" t="n"/>
      <c r="U793" s="140" t="n"/>
      <c r="V793" s="140" t="n"/>
      <c r="W793" s="131" t="n"/>
      <c r="X793" s="140" t="n"/>
      <c r="Y793" s="140" t="n"/>
      <c r="Z793" s="131" t="n"/>
      <c r="AA793" s="131" t="n"/>
      <c r="AB793" s="131" t="n"/>
      <c r="AC793" s="76" t="n"/>
      <c r="AD793" s="131" t="n"/>
      <c r="AE793" s="131" t="n"/>
      <c r="AF793" s="131" t="n"/>
      <c r="AG793" s="131" t="n"/>
      <c r="AH793" s="131" t="n"/>
      <c r="AI793" s="131" t="n"/>
      <c r="AJ793" s="131" t="n"/>
      <c r="AK793" s="99" t="n"/>
      <c r="AL793" s="135" t="n"/>
      <c r="AM793" s="135" t="n"/>
      <c r="AN793" s="101" t="n"/>
      <c r="AO793" s="135" t="n"/>
      <c r="AP793" s="119" t="n"/>
      <c r="AQ793" s="119" t="n"/>
      <c r="AR793" s="227" t="n"/>
      <c r="AS793" s="119" t="n"/>
      <c r="AT793" s="143" t="n"/>
      <c r="AU793" s="156" t="n"/>
      <c r="AV793" s="131" t="n"/>
      <c r="AW793" s="102">
        <f>IF(OR(AND(TODAY()-AL807&lt;10,AV807="PQRS"),AND(TODAY()-AO807&lt;90,AV807="Persuasivo")),1,IF(AND(10&lt;=TODAY()-AL807,TODAY()-AL807&lt;15,AV807="PQRS"),2,IF(OR(AND(15&lt;=TODAY()-AL807,AV807="PQRS"),AND(90&lt;=TODAY()-AO807,AV807="Persuasivo")),3,"")))</f>
        <v/>
      </c>
      <c r="AX793" s="103" t="n"/>
      <c r="AY793" s="239">
        <f>IF(AU807=BA807,AY807,AY807&amp;" → "&amp;TEXT(AZ807,"dd/mm/aaaa")&amp;".- "&amp;AU807)</f>
        <v/>
      </c>
      <c r="AZ793" s="237">
        <f>IF(AU807=BA807,AZ807,NOW())</f>
        <v/>
      </c>
      <c r="BA793" s="242">
        <f>IF(AU807=BA807,BA807,AU807)</f>
        <v/>
      </c>
      <c r="BB793" s="245">
        <f>IF(AT807=BD807,BB807,BB807&amp;" → "&amp;TEXT(BC807,"dd/mm/aaaa")&amp;".- "&amp;AT807)</f>
        <v/>
      </c>
      <c r="BC793" s="247">
        <f>IF(AX807=BD807,BC807,NOW())</f>
        <v/>
      </c>
      <c r="BD793" s="246">
        <f>IF(AT807=BD807,BD807,AT807)</f>
        <v/>
      </c>
      <c r="BE793" s="118" t="n"/>
    </row>
    <row r="794" customFormat="1" s="113">
      <c r="A794" s="76" t="n"/>
      <c r="B794" s="188" t="n"/>
      <c r="C794" s="143" t="n"/>
      <c r="D794" s="131" t="n"/>
      <c r="E794" s="131" t="n"/>
      <c r="F794" s="131" t="n"/>
      <c r="G794" s="131" t="n"/>
      <c r="H794" s="131" t="n"/>
      <c r="I794" s="131" t="n"/>
      <c r="J794" s="131" t="n"/>
      <c r="K794" s="131" t="n"/>
      <c r="L794" s="131" t="n"/>
      <c r="M794" s="131" t="n"/>
      <c r="N794" s="76">
        <f>CONCATENATE(D808," ",E808," ",F808," ",G808," ",H808," ",I808," ",J808," ",K808," ",L808," ",M808)</f>
        <v/>
      </c>
      <c r="O794" s="131" t="n"/>
      <c r="P794" s="131" t="n"/>
      <c r="Q794" s="131" t="n"/>
      <c r="R794" s="131" t="n"/>
      <c r="S794" s="140" t="n"/>
      <c r="T794" s="131" t="n"/>
      <c r="U794" s="140" t="n"/>
      <c r="V794" s="140" t="n"/>
      <c r="W794" s="131" t="n"/>
      <c r="X794" s="140" t="n"/>
      <c r="Y794" s="140" t="n"/>
      <c r="Z794" s="131" t="n"/>
      <c r="AA794" s="131" t="n"/>
      <c r="AB794" s="131" t="n"/>
      <c r="AC794" s="76" t="n"/>
      <c r="AD794" s="131" t="n"/>
      <c r="AE794" s="131" t="n"/>
      <c r="AF794" s="131" t="n"/>
      <c r="AG794" s="131" t="n"/>
      <c r="AH794" s="131" t="n"/>
      <c r="AI794" s="131" t="n"/>
      <c r="AJ794" s="131" t="n"/>
      <c r="AK794" s="99" t="n"/>
      <c r="AL794" s="135" t="n"/>
      <c r="AM794" s="135" t="n"/>
      <c r="AN794" s="101" t="n"/>
      <c r="AO794" s="135" t="n"/>
      <c r="AP794" s="119" t="n"/>
      <c r="AQ794" s="119" t="n"/>
      <c r="AR794" s="227" t="n"/>
      <c r="AS794" s="119" t="n"/>
      <c r="AT794" s="143" t="n"/>
      <c r="AU794" s="156" t="n"/>
      <c r="AV794" s="131" t="n"/>
      <c r="AW794" s="102">
        <f>IF(OR(AND(TODAY()-AL808&lt;10,AV808="PQRS"),AND(TODAY()-AO808&lt;90,AV808="Persuasivo")),1,IF(AND(10&lt;=TODAY()-AL808,TODAY()-AL808&lt;15,AV808="PQRS"),2,IF(OR(AND(15&lt;=TODAY()-AL808,AV808="PQRS"),AND(90&lt;=TODAY()-AO808,AV808="Persuasivo")),3,"")))</f>
        <v/>
      </c>
      <c r="AX794" s="103" t="n"/>
      <c r="AY794" s="239">
        <f>IF(AU808=BA808,AY808,AY808&amp;" → "&amp;TEXT(AZ808,"dd/mm/aaaa")&amp;".- "&amp;AU808)</f>
        <v/>
      </c>
      <c r="AZ794" s="237">
        <f>IF(AU808=BA808,AZ808,NOW())</f>
        <v/>
      </c>
      <c r="BA794" s="242">
        <f>IF(AU808=BA808,BA808,AU808)</f>
        <v/>
      </c>
      <c r="BB794" s="245">
        <f>IF(AT808=BD808,BB808,BB808&amp;" → "&amp;TEXT(BC808,"dd/mm/aaaa")&amp;".- "&amp;AT808)</f>
        <v/>
      </c>
      <c r="BC794" s="247">
        <f>IF(AX808=BD808,BC808,NOW())</f>
        <v/>
      </c>
      <c r="BD794" s="246">
        <f>IF(AT808=BD808,BD808,AT808)</f>
        <v/>
      </c>
      <c r="BE794" s="118" t="n"/>
    </row>
    <row r="795" customFormat="1" s="113">
      <c r="A795" s="76" t="n"/>
      <c r="B795" s="188" t="n"/>
      <c r="C795" s="143" t="n"/>
      <c r="D795" s="131" t="n"/>
      <c r="E795" s="131" t="n"/>
      <c r="F795" s="131" t="n"/>
      <c r="G795" s="131" t="n"/>
      <c r="H795" s="131" t="n"/>
      <c r="I795" s="131" t="n"/>
      <c r="J795" s="131" t="n"/>
      <c r="K795" s="131" t="n"/>
      <c r="L795" s="131" t="n"/>
      <c r="M795" s="131" t="n"/>
      <c r="N795" s="76">
        <f>CONCATENATE(D809," ",E809," ",F809," ",G809," ",H809," ",I809," ",J809," ",K809," ",L809," ",M809)</f>
        <v/>
      </c>
      <c r="O795" s="131" t="n"/>
      <c r="P795" s="131" t="n"/>
      <c r="Q795" s="131" t="n"/>
      <c r="R795" s="131" t="n"/>
      <c r="S795" s="140" t="n"/>
      <c r="T795" s="131" t="n"/>
      <c r="U795" s="140" t="n"/>
      <c r="V795" s="140" t="n"/>
      <c r="W795" s="131" t="n"/>
      <c r="X795" s="140" t="n"/>
      <c r="Y795" s="140" t="n"/>
      <c r="Z795" s="131" t="n"/>
      <c r="AA795" s="131" t="n"/>
      <c r="AB795" s="131" t="n"/>
      <c r="AC795" s="76" t="n"/>
      <c r="AD795" s="131" t="n"/>
      <c r="AE795" s="131" t="n"/>
      <c r="AF795" s="131" t="n"/>
      <c r="AG795" s="131" t="n"/>
      <c r="AH795" s="131" t="n"/>
      <c r="AI795" s="131" t="n"/>
      <c r="AJ795" s="131" t="n"/>
      <c r="AK795" s="99" t="n"/>
      <c r="AL795" s="135" t="n"/>
      <c r="AM795" s="135" t="n"/>
      <c r="AN795" s="101" t="n"/>
      <c r="AO795" s="135" t="n"/>
      <c r="AP795" s="119" t="n"/>
      <c r="AQ795" s="119" t="n"/>
      <c r="AR795" s="227" t="n"/>
      <c r="AS795" s="119" t="n"/>
      <c r="AT795" s="143" t="n"/>
      <c r="AU795" s="156" t="n"/>
      <c r="AV795" s="131" t="n"/>
      <c r="AW795" s="102">
        <f>IF(OR(AND(TODAY()-AL809&lt;10,AV809="PQRS"),AND(TODAY()-AO809&lt;90,AV809="Persuasivo")),1,IF(AND(10&lt;=TODAY()-AL809,TODAY()-AL809&lt;15,AV809="PQRS"),2,IF(OR(AND(15&lt;=TODAY()-AL809,AV809="PQRS"),AND(90&lt;=TODAY()-AO809,AV809="Persuasivo")),3,"")))</f>
        <v/>
      </c>
      <c r="AX795" s="103" t="n"/>
      <c r="AY795" s="239">
        <f>IF(AU809=BA809,AY809,AY809&amp;" → "&amp;TEXT(AZ809,"dd/mm/aaaa")&amp;".- "&amp;AU809)</f>
        <v/>
      </c>
      <c r="AZ795" s="237">
        <f>IF(AU809=BA809,AZ809,NOW())</f>
        <v/>
      </c>
      <c r="BA795" s="242">
        <f>IF(AU809=BA809,BA809,AU809)</f>
        <v/>
      </c>
      <c r="BB795" s="245">
        <f>IF(AT809=BD809,BB809,BB809&amp;" → "&amp;TEXT(BC809,"dd/mm/aaaa")&amp;".- "&amp;AT809)</f>
        <v/>
      </c>
      <c r="BC795" s="247">
        <f>IF(AX809=BD809,BC809,NOW())</f>
        <v/>
      </c>
      <c r="BD795" s="246">
        <f>IF(AT809=BD809,BD809,AT809)</f>
        <v/>
      </c>
      <c r="BE795" s="118" t="n"/>
    </row>
    <row r="796" customFormat="1" s="113">
      <c r="A796" s="76" t="n"/>
      <c r="B796" s="188" t="n"/>
      <c r="C796" s="143" t="n"/>
      <c r="D796" s="131" t="n"/>
      <c r="E796" s="131" t="n"/>
      <c r="F796" s="131" t="n"/>
      <c r="G796" s="131" t="n"/>
      <c r="H796" s="131" t="n"/>
      <c r="I796" s="131" t="n"/>
      <c r="J796" s="131" t="n"/>
      <c r="K796" s="131" t="n"/>
      <c r="L796" s="131" t="n"/>
      <c r="M796" s="131" t="n"/>
      <c r="N796" s="76">
        <f>CONCATENATE(D810," ",E810," ",F810," ",G810," ",H810," ",I810," ",J810," ",K810," ",L810," ",M810)</f>
        <v/>
      </c>
      <c r="O796" s="131" t="n"/>
      <c r="P796" s="131" t="n"/>
      <c r="Q796" s="131" t="n"/>
      <c r="R796" s="131" t="n"/>
      <c r="S796" s="140" t="n"/>
      <c r="T796" s="131" t="n"/>
      <c r="U796" s="140" t="n"/>
      <c r="V796" s="140" t="n"/>
      <c r="W796" s="131" t="n"/>
      <c r="X796" s="140" t="n"/>
      <c r="Y796" s="140" t="n"/>
      <c r="Z796" s="131" t="n"/>
      <c r="AA796" s="131" t="n"/>
      <c r="AB796" s="131" t="n"/>
      <c r="AC796" s="76" t="n"/>
      <c r="AD796" s="131" t="n"/>
      <c r="AE796" s="131" t="n"/>
      <c r="AF796" s="131" t="n"/>
      <c r="AG796" s="131" t="n"/>
      <c r="AH796" s="131" t="n"/>
      <c r="AI796" s="131" t="n"/>
      <c r="AJ796" s="131" t="n"/>
      <c r="AK796" s="99" t="n"/>
      <c r="AL796" s="135" t="n"/>
      <c r="AM796" s="135" t="n"/>
      <c r="AN796" s="101" t="n"/>
      <c r="AO796" s="135" t="n"/>
      <c r="AP796" s="119" t="n"/>
      <c r="AQ796" s="119" t="n"/>
      <c r="AR796" s="227" t="n"/>
      <c r="AS796" s="119" t="n"/>
      <c r="AT796" s="143" t="n"/>
      <c r="AU796" s="156" t="n"/>
      <c r="AV796" s="131" t="n"/>
      <c r="AW796" s="102">
        <f>IF(OR(AND(TODAY()-AL810&lt;10,AV810="PQRS"),AND(TODAY()-AO810&lt;90,AV810="Persuasivo")),1,IF(AND(10&lt;=TODAY()-AL810,TODAY()-AL810&lt;15,AV810="PQRS"),2,IF(OR(AND(15&lt;=TODAY()-AL810,AV810="PQRS"),AND(90&lt;=TODAY()-AO810,AV810="Persuasivo")),3,"")))</f>
        <v/>
      </c>
      <c r="AX796" s="103" t="n"/>
      <c r="AY796" s="239">
        <f>IF(AU810=BA810,AY810,AY810&amp;" → "&amp;TEXT(AZ810,"dd/mm/aaaa")&amp;".- "&amp;AU810)</f>
        <v/>
      </c>
      <c r="AZ796" s="237">
        <f>IF(AU810=BA810,AZ810,NOW())</f>
        <v/>
      </c>
      <c r="BA796" s="242">
        <f>IF(AU810=BA810,BA810,AU810)</f>
        <v/>
      </c>
      <c r="BB796" s="245">
        <f>IF(AT810=BD810,BB810,BB810&amp;" → "&amp;TEXT(BC810,"dd/mm/aaaa")&amp;".- "&amp;AT810)</f>
        <v/>
      </c>
      <c r="BC796" s="247">
        <f>IF(AX810=BD810,BC810,NOW())</f>
        <v/>
      </c>
      <c r="BD796" s="246">
        <f>IF(AT810=BD810,BD810,AT810)</f>
        <v/>
      </c>
      <c r="BE796" s="118" t="n"/>
    </row>
    <row r="797" customFormat="1" s="113">
      <c r="A797" s="76" t="n"/>
      <c r="B797" s="188" t="n"/>
      <c r="C797" s="143" t="n"/>
      <c r="D797" s="131" t="n"/>
      <c r="E797" s="131" t="n"/>
      <c r="F797" s="131" t="n"/>
      <c r="G797" s="131" t="n"/>
      <c r="H797" s="131" t="n"/>
      <c r="I797" s="131" t="n"/>
      <c r="J797" s="131" t="n"/>
      <c r="K797" s="131" t="n"/>
      <c r="L797" s="131" t="n"/>
      <c r="M797" s="131" t="n"/>
      <c r="N797" s="76">
        <f>CONCATENATE(D811," ",E811," ",F811," ",G811," ",H811," ",I811," ",J811," ",K811," ",L811," ",M811)</f>
        <v/>
      </c>
      <c r="O797" s="131" t="n"/>
      <c r="P797" s="131" t="n"/>
      <c r="Q797" s="131" t="n"/>
      <c r="R797" s="131" t="n"/>
      <c r="S797" s="140" t="n"/>
      <c r="T797" s="131" t="n"/>
      <c r="U797" s="140" t="n"/>
      <c r="V797" s="140" t="n"/>
      <c r="W797" s="131" t="n"/>
      <c r="X797" s="140" t="n"/>
      <c r="Y797" s="140" t="n"/>
      <c r="Z797" s="131" t="n"/>
      <c r="AA797" s="131" t="n"/>
      <c r="AB797" s="131" t="n"/>
      <c r="AC797" s="76" t="n"/>
      <c r="AD797" s="131" t="n"/>
      <c r="AE797" s="131" t="n"/>
      <c r="AF797" s="131" t="n"/>
      <c r="AG797" s="131" t="n"/>
      <c r="AH797" s="131" t="n"/>
      <c r="AI797" s="131" t="n"/>
      <c r="AJ797" s="131" t="n"/>
      <c r="AK797" s="99" t="n"/>
      <c r="AL797" s="135" t="n"/>
      <c r="AM797" s="135" t="n"/>
      <c r="AN797" s="101" t="n"/>
      <c r="AO797" s="135" t="n"/>
      <c r="AP797" s="119" t="n"/>
      <c r="AQ797" s="119" t="n"/>
      <c r="AR797" s="227" t="n"/>
      <c r="AS797" s="119" t="n"/>
      <c r="AT797" s="143" t="n"/>
      <c r="AU797" s="156" t="n"/>
      <c r="AV797" s="131" t="n"/>
      <c r="AW797" s="102">
        <f>IF(OR(AND(TODAY()-AL811&lt;10,AV811="PQRS"),AND(TODAY()-AO811&lt;90,AV811="Persuasivo")),1,IF(AND(10&lt;=TODAY()-AL811,TODAY()-AL811&lt;15,AV811="PQRS"),2,IF(OR(AND(15&lt;=TODAY()-AL811,AV811="PQRS"),AND(90&lt;=TODAY()-AO811,AV811="Persuasivo")),3,"")))</f>
        <v/>
      </c>
      <c r="AX797" s="103" t="n"/>
      <c r="AY797" s="239">
        <f>IF(AU811=BA811,AY811,AY811&amp;" → "&amp;TEXT(AZ811,"dd/mm/aaaa")&amp;".- "&amp;AU811)</f>
        <v/>
      </c>
      <c r="AZ797" s="237">
        <f>IF(AU811=BA811,AZ811,NOW())</f>
        <v/>
      </c>
      <c r="BA797" s="242">
        <f>IF(AU811=BA811,BA811,AU811)</f>
        <v/>
      </c>
      <c r="BB797" s="245">
        <f>IF(AT811=BD811,BB811,BB811&amp;" → "&amp;TEXT(BC811,"dd/mm/aaaa")&amp;".- "&amp;AT811)</f>
        <v/>
      </c>
      <c r="BC797" s="247">
        <f>IF(AX811=BD811,BC811,NOW())</f>
        <v/>
      </c>
      <c r="BD797" s="246">
        <f>IF(AT811=BD811,BD811,AT811)</f>
        <v/>
      </c>
      <c r="BE797" s="118" t="n"/>
    </row>
    <row r="798" customFormat="1" s="113">
      <c r="A798" s="76" t="n"/>
      <c r="B798" s="188" t="n"/>
      <c r="C798" s="143" t="n"/>
      <c r="D798" s="131" t="n"/>
      <c r="E798" s="131" t="n"/>
      <c r="F798" s="131" t="n"/>
      <c r="G798" s="131" t="n"/>
      <c r="H798" s="131" t="n"/>
      <c r="I798" s="131" t="n"/>
      <c r="J798" s="131" t="n"/>
      <c r="K798" s="131" t="n"/>
      <c r="L798" s="131" t="n"/>
      <c r="M798" s="131" t="n"/>
      <c r="N798" s="76">
        <f>CONCATENATE(D812," ",E812," ",F812," ",G812," ",H812," ",I812," ",J812," ",K812," ",L812," ",M812)</f>
        <v/>
      </c>
      <c r="O798" s="131" t="n"/>
      <c r="P798" s="131" t="n"/>
      <c r="Q798" s="131" t="n"/>
      <c r="R798" s="131" t="n"/>
      <c r="S798" s="140" t="n"/>
      <c r="T798" s="131" t="n"/>
      <c r="U798" s="140" t="n"/>
      <c r="V798" s="140" t="n"/>
      <c r="W798" s="131" t="n"/>
      <c r="X798" s="140" t="n"/>
      <c r="Y798" s="140" t="n"/>
      <c r="Z798" s="131" t="n"/>
      <c r="AA798" s="131" t="n"/>
      <c r="AB798" s="131" t="n"/>
      <c r="AC798" s="76" t="n"/>
      <c r="AD798" s="131" t="n"/>
      <c r="AE798" s="131" t="n"/>
      <c r="AF798" s="131" t="n"/>
      <c r="AG798" s="131" t="n"/>
      <c r="AH798" s="131" t="n"/>
      <c r="AI798" s="131" t="n"/>
      <c r="AJ798" s="131" t="n"/>
      <c r="AK798" s="99" t="n"/>
      <c r="AL798" s="135" t="n"/>
      <c r="AM798" s="135" t="n"/>
      <c r="AN798" s="101" t="n"/>
      <c r="AO798" s="135" t="n"/>
      <c r="AP798" s="119" t="n"/>
      <c r="AQ798" s="119" t="n"/>
      <c r="AR798" s="227" t="n"/>
      <c r="AS798" s="119" t="n"/>
      <c r="AT798" s="143" t="n"/>
      <c r="AU798" s="156" t="n"/>
      <c r="AV798" s="131" t="n"/>
      <c r="AW798" s="102">
        <f>IF(OR(AND(TODAY()-AL812&lt;10,AV812="PQRS"),AND(TODAY()-AO812&lt;90,AV812="Persuasivo")),1,IF(AND(10&lt;=TODAY()-AL812,TODAY()-AL812&lt;15,AV812="PQRS"),2,IF(OR(AND(15&lt;=TODAY()-AL812,AV812="PQRS"),AND(90&lt;=TODAY()-AO812,AV812="Persuasivo")),3,"")))</f>
        <v/>
      </c>
      <c r="AX798" s="103" t="n"/>
      <c r="AY798" s="239">
        <f>IF(AU812=BA812,AY812,AY812&amp;" → "&amp;TEXT(AZ812,"dd/mm/aaaa")&amp;".- "&amp;AU812)</f>
        <v/>
      </c>
      <c r="AZ798" s="237">
        <f>IF(AU812=BA812,AZ812,NOW())</f>
        <v/>
      </c>
      <c r="BA798" s="242">
        <f>IF(AU812=BA812,BA812,AU812)</f>
        <v/>
      </c>
      <c r="BB798" s="245">
        <f>IF(AT812=BD812,BB812,BB812&amp;" → "&amp;TEXT(BC812,"dd/mm/aaaa")&amp;".- "&amp;AT812)</f>
        <v/>
      </c>
      <c r="BC798" s="247">
        <f>IF(AX812=BD812,BC812,NOW())</f>
        <v/>
      </c>
      <c r="BD798" s="246">
        <f>IF(AT812=BD812,BD812,AT812)</f>
        <v/>
      </c>
      <c r="BE798" s="118" t="n"/>
    </row>
    <row r="799" customFormat="1" s="113">
      <c r="A799" s="76" t="n"/>
      <c r="B799" s="188" t="n"/>
      <c r="C799" s="143" t="n"/>
      <c r="D799" s="131" t="n"/>
      <c r="E799" s="131" t="n"/>
      <c r="F799" s="131" t="n"/>
      <c r="G799" s="131" t="n"/>
      <c r="H799" s="131" t="n"/>
      <c r="I799" s="131" t="n"/>
      <c r="J799" s="131" t="n"/>
      <c r="K799" s="131" t="n"/>
      <c r="L799" s="131" t="n"/>
      <c r="M799" s="131" t="n"/>
      <c r="N799" s="76">
        <f>CONCATENATE(D813," ",E813," ",F813," ",G813," ",H813," ",I813," ",J813," ",K813," ",L813," ",M813)</f>
        <v/>
      </c>
      <c r="O799" s="131" t="n"/>
      <c r="P799" s="131" t="n"/>
      <c r="Q799" s="131" t="n"/>
      <c r="R799" s="131" t="n"/>
      <c r="S799" s="140" t="n"/>
      <c r="T799" s="131" t="n"/>
      <c r="U799" s="140" t="n"/>
      <c r="V799" s="140" t="n"/>
      <c r="W799" s="131" t="n"/>
      <c r="X799" s="140" t="n"/>
      <c r="Y799" s="140" t="n"/>
      <c r="Z799" s="131" t="n"/>
      <c r="AA799" s="131" t="n"/>
      <c r="AB799" s="131" t="n"/>
      <c r="AC799" s="76" t="n"/>
      <c r="AD799" s="131" t="n"/>
      <c r="AE799" s="131" t="n"/>
      <c r="AF799" s="131" t="n"/>
      <c r="AG799" s="131" t="n"/>
      <c r="AH799" s="131" t="n"/>
      <c r="AI799" s="131" t="n"/>
      <c r="AJ799" s="131" t="n"/>
      <c r="AK799" s="99" t="n"/>
      <c r="AL799" s="135" t="n"/>
      <c r="AM799" s="135" t="n"/>
      <c r="AN799" s="101" t="n"/>
      <c r="AO799" s="135" t="n"/>
      <c r="AP799" s="119" t="n"/>
      <c r="AQ799" s="119" t="n"/>
      <c r="AR799" s="227" t="n"/>
      <c r="AS799" s="119" t="n"/>
      <c r="AT799" s="143" t="n"/>
      <c r="AU799" s="156" t="n"/>
      <c r="AV799" s="131" t="n"/>
      <c r="AW799" s="102">
        <f>IF(OR(AND(TODAY()-AL813&lt;10,AV813="PQRS"),AND(TODAY()-AO813&lt;90,AV813="Persuasivo")),1,IF(AND(10&lt;=TODAY()-AL813,TODAY()-AL813&lt;15,AV813="PQRS"),2,IF(OR(AND(15&lt;=TODAY()-AL813,AV813="PQRS"),AND(90&lt;=TODAY()-AO813,AV813="Persuasivo")),3,"")))</f>
        <v/>
      </c>
      <c r="AX799" s="103" t="n"/>
      <c r="AY799" s="239">
        <f>IF(AU813=BA813,AY813,AY813&amp;" → "&amp;TEXT(AZ813,"dd/mm/aaaa")&amp;".- "&amp;AU813)</f>
        <v/>
      </c>
      <c r="AZ799" s="237">
        <f>IF(AU813=BA813,AZ813,NOW())</f>
        <v/>
      </c>
      <c r="BA799" s="242">
        <f>IF(AU813=BA813,BA813,AU813)</f>
        <v/>
      </c>
      <c r="BB799" s="245">
        <f>IF(AT813=BD813,BB813,BB813&amp;" → "&amp;TEXT(BC813,"dd/mm/aaaa")&amp;".- "&amp;AT813)</f>
        <v/>
      </c>
      <c r="BC799" s="247">
        <f>IF(AX813=BD813,BC813,NOW())</f>
        <v/>
      </c>
      <c r="BD799" s="246">
        <f>IF(AT813=BD813,BD813,AT813)</f>
        <v/>
      </c>
      <c r="BE799" s="118" t="n"/>
    </row>
    <row r="800" customFormat="1" s="113">
      <c r="A800" s="76" t="n"/>
      <c r="B800" s="188" t="n"/>
      <c r="C800" s="143" t="n"/>
      <c r="D800" s="131" t="n"/>
      <c r="E800" s="131" t="n"/>
      <c r="F800" s="131" t="n"/>
      <c r="G800" s="131" t="n"/>
      <c r="H800" s="131" t="n"/>
      <c r="I800" s="131" t="n"/>
      <c r="J800" s="131" t="n"/>
      <c r="K800" s="131" t="n"/>
      <c r="L800" s="131" t="n"/>
      <c r="M800" s="131" t="n"/>
      <c r="N800" s="76">
        <f>CONCATENATE(D814," ",E814," ",F814," ",G814," ",H814," ",I814," ",J814," ",K814," ",L814," ",M814)</f>
        <v/>
      </c>
      <c r="O800" s="131" t="n"/>
      <c r="P800" s="131" t="n"/>
      <c r="Q800" s="131" t="n"/>
      <c r="R800" s="131" t="n"/>
      <c r="S800" s="140" t="n"/>
      <c r="T800" s="131" t="n"/>
      <c r="U800" s="140" t="n"/>
      <c r="V800" s="140" t="n"/>
      <c r="W800" s="131" t="n"/>
      <c r="X800" s="140" t="n"/>
      <c r="Y800" s="140" t="n"/>
      <c r="Z800" s="131" t="n"/>
      <c r="AA800" s="131" t="n"/>
      <c r="AB800" s="131" t="n"/>
      <c r="AC800" s="76" t="n"/>
      <c r="AD800" s="131" t="n"/>
      <c r="AE800" s="131" t="n"/>
      <c r="AF800" s="131" t="n"/>
      <c r="AG800" s="131" t="n"/>
      <c r="AH800" s="131" t="n"/>
      <c r="AI800" s="131" t="n"/>
      <c r="AJ800" s="131" t="n"/>
      <c r="AK800" s="99" t="n"/>
      <c r="AL800" s="135" t="n"/>
      <c r="AM800" s="131" t="n"/>
      <c r="AN800" s="101" t="n"/>
      <c r="AO800" s="135" t="n"/>
      <c r="AP800" s="119" t="n"/>
      <c r="AQ800" s="119" t="n"/>
      <c r="AR800" s="227" t="n"/>
      <c r="AS800" s="119" t="n"/>
      <c r="AT800" s="143" t="n"/>
      <c r="AU800" s="156" t="n"/>
      <c r="AV800" s="131" t="n"/>
      <c r="AW800" s="102">
        <f>IF(OR(AND(TODAY()-AL814&lt;10,AV814="PQRS"),AND(TODAY()-AO814&lt;90,AV814="Persuasivo")),1,IF(AND(10&lt;=TODAY()-AL814,TODAY()-AL814&lt;15,AV814="PQRS"),2,IF(OR(AND(15&lt;=TODAY()-AL814,AV814="PQRS"),AND(90&lt;=TODAY()-AO814,AV814="Persuasivo")),3,"")))</f>
        <v/>
      </c>
      <c r="AX800" s="103" t="n"/>
      <c r="AY800" s="239">
        <f>IF(AU814=BA814,AY814,AY814&amp;" → "&amp;TEXT(AZ814,"dd/mm/aaaa")&amp;".- "&amp;AU814)</f>
        <v/>
      </c>
      <c r="AZ800" s="237">
        <f>IF(AU814=BA814,AZ814,NOW())</f>
        <v/>
      </c>
      <c r="BA800" s="242">
        <f>IF(AU814=BA814,BA814,AU814)</f>
        <v/>
      </c>
      <c r="BB800" s="245">
        <f>IF(AT814=BD814,BB814,BB814&amp;" → "&amp;TEXT(BC814,"dd/mm/aaaa")&amp;".- "&amp;AT814)</f>
        <v/>
      </c>
      <c r="BC800" s="247">
        <f>IF(AX814=BD814,BC814,NOW())</f>
        <v/>
      </c>
      <c r="BD800" s="246">
        <f>IF(AT814=BD814,BD814,AT814)</f>
        <v/>
      </c>
      <c r="BE800" s="118" t="n"/>
    </row>
    <row r="801" customFormat="1" s="113">
      <c r="A801" s="76" t="n"/>
      <c r="B801" s="188" t="n"/>
      <c r="C801" s="143" t="n"/>
      <c r="D801" s="131" t="n"/>
      <c r="E801" s="131" t="n"/>
      <c r="F801" s="131" t="n"/>
      <c r="G801" s="131" t="n"/>
      <c r="H801" s="131" t="n"/>
      <c r="I801" s="131" t="n"/>
      <c r="J801" s="131" t="n"/>
      <c r="K801" s="131" t="n"/>
      <c r="L801" s="131" t="n"/>
      <c r="M801" s="131" t="n"/>
      <c r="N801" s="76">
        <f>CONCATENATE(D815," ",E815," ",F815," ",G815," ",H815," ",I815," ",J815," ",K815," ",L815," ",M815)</f>
        <v/>
      </c>
      <c r="O801" s="131" t="n"/>
      <c r="P801" s="131" t="n"/>
      <c r="Q801" s="131" t="n"/>
      <c r="R801" s="131" t="n"/>
      <c r="S801" s="140" t="n"/>
      <c r="T801" s="131" t="n"/>
      <c r="U801" s="140" t="n"/>
      <c r="V801" s="140" t="n"/>
      <c r="W801" s="131" t="n"/>
      <c r="X801" s="140" t="n"/>
      <c r="Y801" s="140" t="n"/>
      <c r="Z801" s="131" t="n"/>
      <c r="AA801" s="131" t="n"/>
      <c r="AB801" s="131" t="n"/>
      <c r="AC801" s="76" t="n"/>
      <c r="AD801" s="131" t="n"/>
      <c r="AE801" s="131" t="n"/>
      <c r="AF801" s="131" t="n"/>
      <c r="AG801" s="131" t="n"/>
      <c r="AH801" s="131" t="n"/>
      <c r="AI801" s="131" t="n"/>
      <c r="AJ801" s="131" t="n"/>
      <c r="AK801" s="99" t="n"/>
      <c r="AL801" s="135" t="n"/>
      <c r="AM801" s="135" t="n"/>
      <c r="AN801" s="101" t="n"/>
      <c r="AO801" s="135" t="n"/>
      <c r="AP801" s="119" t="n"/>
      <c r="AQ801" s="119" t="n"/>
      <c r="AR801" s="227" t="n"/>
      <c r="AS801" s="119" t="n"/>
      <c r="AT801" s="143" t="n"/>
      <c r="AU801" s="156" t="n"/>
      <c r="AV801" s="131" t="n"/>
      <c r="AW801" s="102">
        <f>IF(OR(AND(TODAY()-AL815&lt;10,AV815="PQRS"),AND(TODAY()-AO815&lt;90,AV815="Persuasivo")),1,IF(AND(10&lt;=TODAY()-AL815,TODAY()-AL815&lt;15,AV815="PQRS"),2,IF(OR(AND(15&lt;=TODAY()-AL815,AV815="PQRS"),AND(90&lt;=TODAY()-AO815,AV815="Persuasivo")),3,"")))</f>
        <v/>
      </c>
      <c r="AX801" s="103" t="n"/>
      <c r="AY801" s="239">
        <f>IF(AU815=BA815,AY815,AY815&amp;" → "&amp;TEXT(AZ815,"dd/mm/aaaa")&amp;".- "&amp;AU815)</f>
        <v/>
      </c>
      <c r="AZ801" s="237">
        <f>IF(AU815=BA815,AZ815,NOW())</f>
        <v/>
      </c>
      <c r="BA801" s="242">
        <f>IF(AU815=BA815,BA815,AU815)</f>
        <v/>
      </c>
      <c r="BB801" s="245">
        <f>IF(AT815=BD815,BB815,BB815&amp;" → "&amp;TEXT(BC815,"dd/mm/aaaa")&amp;".- "&amp;AT815)</f>
        <v/>
      </c>
      <c r="BC801" s="247">
        <f>IF(AX815=BD815,BC815,NOW())</f>
        <v/>
      </c>
      <c r="BD801" s="246">
        <f>IF(AT815=BD815,BD815,AT815)</f>
        <v/>
      </c>
      <c r="BE801" s="118" t="n"/>
    </row>
    <row r="802" customFormat="1" s="113">
      <c r="A802" s="76" t="n"/>
      <c r="B802" s="188" t="n"/>
      <c r="C802" s="143" t="n"/>
      <c r="D802" s="131" t="n"/>
      <c r="E802" s="131" t="n"/>
      <c r="F802" s="131" t="n"/>
      <c r="G802" s="131" t="n"/>
      <c r="H802" s="131" t="n"/>
      <c r="I802" s="131" t="n"/>
      <c r="J802" s="131" t="n"/>
      <c r="K802" s="131" t="n"/>
      <c r="L802" s="131" t="n"/>
      <c r="M802" s="131" t="n"/>
      <c r="N802" s="76">
        <f>CONCATENATE(D816," ",E816," ",F816," ",G816," ",H816," ",I816," ",J816," ",K816," ",L816," ",M816)</f>
        <v/>
      </c>
      <c r="O802" s="131" t="n"/>
      <c r="P802" s="131" t="n"/>
      <c r="Q802" s="131" t="n"/>
      <c r="R802" s="131" t="n"/>
      <c r="S802" s="140" t="n"/>
      <c r="T802" s="131" t="n"/>
      <c r="U802" s="140" t="n"/>
      <c r="V802" s="140" t="n"/>
      <c r="W802" s="131" t="n"/>
      <c r="X802" s="140" t="n"/>
      <c r="Y802" s="140" t="n"/>
      <c r="Z802" s="131" t="n"/>
      <c r="AA802" s="131" t="n"/>
      <c r="AB802" s="131" t="n"/>
      <c r="AC802" s="76" t="n"/>
      <c r="AD802" s="131" t="n"/>
      <c r="AE802" s="131" t="n"/>
      <c r="AF802" s="131" t="n"/>
      <c r="AG802" s="131" t="n"/>
      <c r="AH802" s="131" t="n"/>
      <c r="AI802" s="131" t="n"/>
      <c r="AJ802" s="131" t="n"/>
      <c r="AK802" s="99" t="n"/>
      <c r="AL802" s="135" t="n"/>
      <c r="AM802" s="135" t="n"/>
      <c r="AN802" s="101" t="n"/>
      <c r="AO802" s="135" t="n"/>
      <c r="AP802" s="119" t="n"/>
      <c r="AQ802" s="119" t="n"/>
      <c r="AR802" s="227" t="n"/>
      <c r="AS802" s="119" t="n"/>
      <c r="AT802" s="143" t="n"/>
      <c r="AU802" s="156" t="n"/>
      <c r="AV802" s="131" t="n"/>
      <c r="AW802" s="102">
        <f>IF(OR(AND(TODAY()-AL816&lt;10,AV816="PQRS"),AND(TODAY()-AO816&lt;90,AV816="Persuasivo")),1,IF(AND(10&lt;=TODAY()-AL816,TODAY()-AL816&lt;15,AV816="PQRS"),2,IF(OR(AND(15&lt;=TODAY()-AL816,AV816="PQRS"),AND(90&lt;=TODAY()-AO816,AV816="Persuasivo")),3,"")))</f>
        <v/>
      </c>
      <c r="AX802" s="103" t="n"/>
      <c r="AY802" s="239">
        <f>IF(AU816=BA816,AY816,AY816&amp;" → "&amp;TEXT(AZ816,"dd/mm/aaaa")&amp;".- "&amp;AU816)</f>
        <v/>
      </c>
      <c r="AZ802" s="237">
        <f>IF(AU816=BA816,AZ816,NOW())</f>
        <v/>
      </c>
      <c r="BA802" s="242">
        <f>IF(AU816=BA816,BA816,AU816)</f>
        <v/>
      </c>
      <c r="BB802" s="245">
        <f>IF(AT816=BD816,BB816,BB816&amp;" → "&amp;TEXT(BC816,"dd/mm/aaaa")&amp;".- "&amp;AT816)</f>
        <v/>
      </c>
      <c r="BC802" s="247">
        <f>IF(AX816=BD816,BC816,NOW())</f>
        <v/>
      </c>
      <c r="BD802" s="246">
        <f>IF(AT816=BD816,BD816,AT816)</f>
        <v/>
      </c>
      <c r="BE802" s="118" t="n"/>
    </row>
    <row r="803" customFormat="1" s="113">
      <c r="A803" s="76" t="n"/>
      <c r="B803" s="188" t="n"/>
      <c r="C803" s="143" t="n"/>
      <c r="D803" s="131" t="n"/>
      <c r="E803" s="131" t="n"/>
      <c r="F803" s="131" t="n"/>
      <c r="G803" s="131" t="n"/>
      <c r="H803" s="131" t="n"/>
      <c r="I803" s="131" t="n"/>
      <c r="J803" s="131" t="n"/>
      <c r="K803" s="131" t="n"/>
      <c r="L803" s="131" t="n"/>
      <c r="M803" s="131" t="n"/>
      <c r="N803" s="76">
        <f>CONCATENATE(D817," ",E817," ",F817," ",G817," ",H817," ",I817," ",J817," ",K817," ",L817," ",M817)</f>
        <v/>
      </c>
      <c r="O803" s="131" t="n"/>
      <c r="P803" s="131" t="n"/>
      <c r="Q803" s="131" t="n"/>
      <c r="R803" s="131" t="n"/>
      <c r="S803" s="140" t="n"/>
      <c r="T803" s="131" t="n"/>
      <c r="U803" s="140" t="n"/>
      <c r="V803" s="140" t="n"/>
      <c r="W803" s="131" t="n"/>
      <c r="X803" s="140" t="n"/>
      <c r="Y803" s="140" t="n"/>
      <c r="Z803" s="131" t="n"/>
      <c r="AA803" s="131" t="n"/>
      <c r="AB803" s="131" t="n"/>
      <c r="AC803" s="76" t="n"/>
      <c r="AD803" s="131" t="n"/>
      <c r="AE803" s="131" t="n"/>
      <c r="AF803" s="131" t="n"/>
      <c r="AG803" s="131" t="n"/>
      <c r="AH803" s="131" t="n"/>
      <c r="AI803" s="131" t="n"/>
      <c r="AJ803" s="131" t="n"/>
      <c r="AK803" s="99" t="n"/>
      <c r="AL803" s="135" t="n"/>
      <c r="AM803" s="135" t="n"/>
      <c r="AN803" s="101" t="n"/>
      <c r="AO803" s="135" t="n"/>
      <c r="AP803" s="119" t="n"/>
      <c r="AQ803" s="119" t="n"/>
      <c r="AR803" s="227" t="n"/>
      <c r="AS803" s="119" t="n"/>
      <c r="AT803" s="143" t="n"/>
      <c r="AU803" s="156" t="n"/>
      <c r="AV803" s="131" t="n"/>
      <c r="AW803" s="102">
        <f>IF(OR(AND(TODAY()-AL817&lt;10,AV817="PQRS"),AND(TODAY()-AO817&lt;90,AV817="Persuasivo")),1,IF(AND(10&lt;=TODAY()-AL817,TODAY()-AL817&lt;15,AV817="PQRS"),2,IF(OR(AND(15&lt;=TODAY()-AL817,AV817="PQRS"),AND(90&lt;=TODAY()-AO817,AV817="Persuasivo")),3,"")))</f>
        <v/>
      </c>
      <c r="AX803" s="103" t="n"/>
      <c r="AY803" s="239">
        <f>IF(AU817=BA817,AY817,AY817&amp;" → "&amp;TEXT(AZ817,"dd/mm/aaaa")&amp;".- "&amp;AU817)</f>
        <v/>
      </c>
      <c r="AZ803" s="237">
        <f>IF(AU817=BA817,AZ817,NOW())</f>
        <v/>
      </c>
      <c r="BA803" s="242">
        <f>IF(AU817=BA817,BA817,AU817)</f>
        <v/>
      </c>
      <c r="BB803" s="245">
        <f>IF(AT817=BD817,BB817,BB817&amp;" → "&amp;TEXT(BC817,"dd/mm/aaaa")&amp;".- "&amp;AT817)</f>
        <v/>
      </c>
      <c r="BC803" s="247">
        <f>IF(AX817=BD817,BC817,NOW())</f>
        <v/>
      </c>
      <c r="BD803" s="246">
        <f>IF(AT817=BD817,BD817,AT817)</f>
        <v/>
      </c>
      <c r="BE803" s="118" t="n"/>
    </row>
    <row r="804" customFormat="1" s="113">
      <c r="A804" s="76" t="n"/>
      <c r="B804" s="188" t="n"/>
      <c r="C804" s="143" t="n"/>
      <c r="D804" s="131" t="n"/>
      <c r="E804" s="131" t="n"/>
      <c r="F804" s="131" t="n"/>
      <c r="G804" s="131" t="n"/>
      <c r="H804" s="131" t="n"/>
      <c r="I804" s="131" t="n"/>
      <c r="J804" s="131" t="n"/>
      <c r="K804" s="131" t="n"/>
      <c r="L804" s="131" t="n"/>
      <c r="M804" s="131" t="n"/>
      <c r="N804" s="76">
        <f>CONCATENATE(D818," ",E818," ",F818," ",G818," ",H818," ",I818," ",J818," ",K818," ",L818," ",M818)</f>
        <v/>
      </c>
      <c r="O804" s="131" t="n"/>
      <c r="P804" s="131" t="n"/>
      <c r="Q804" s="131" t="n"/>
      <c r="R804" s="131" t="n"/>
      <c r="S804" s="140" t="n"/>
      <c r="T804" s="131" t="n"/>
      <c r="U804" s="140" t="n"/>
      <c r="V804" s="140" t="n"/>
      <c r="W804" s="131" t="n"/>
      <c r="X804" s="140" t="n"/>
      <c r="Y804" s="140" t="n"/>
      <c r="Z804" s="131" t="n"/>
      <c r="AA804" s="131" t="n"/>
      <c r="AB804" s="131" t="n"/>
      <c r="AC804" s="76" t="n"/>
      <c r="AD804" s="131" t="n"/>
      <c r="AE804" s="131" t="n"/>
      <c r="AF804" s="131" t="n"/>
      <c r="AG804" s="131" t="n"/>
      <c r="AH804" s="131" t="n"/>
      <c r="AI804" s="131" t="n"/>
      <c r="AJ804" s="131" t="n"/>
      <c r="AK804" s="99" t="n"/>
      <c r="AL804" s="135" t="n"/>
      <c r="AM804" s="135" t="n"/>
      <c r="AN804" s="101" t="n"/>
      <c r="AO804" s="135" t="n"/>
      <c r="AP804" s="119" t="n"/>
      <c r="AQ804" s="119" t="n"/>
      <c r="AR804" s="227" t="n"/>
      <c r="AS804" s="119" t="n"/>
      <c r="AT804" s="143" t="n"/>
      <c r="AU804" s="156" t="n"/>
      <c r="AV804" s="131" t="n"/>
      <c r="AW804" s="102">
        <f>IF(OR(AND(TODAY()-AL818&lt;10,AV818="PQRS"),AND(TODAY()-AO818&lt;90,AV818="Persuasivo")),1,IF(AND(10&lt;=TODAY()-AL818,TODAY()-AL818&lt;15,AV818="PQRS"),2,IF(OR(AND(15&lt;=TODAY()-AL818,AV818="PQRS"),AND(90&lt;=TODAY()-AO818,AV818="Persuasivo")),3,"")))</f>
        <v/>
      </c>
      <c r="AX804" s="103" t="n"/>
      <c r="AY804" s="239">
        <f>IF(AU818=BA818,AY818,AY818&amp;" → "&amp;TEXT(AZ818,"dd/mm/aaaa")&amp;".- "&amp;AU818)</f>
        <v/>
      </c>
      <c r="AZ804" s="237">
        <f>IF(AU818=BA818,AZ818,NOW())</f>
        <v/>
      </c>
      <c r="BA804" s="242">
        <f>IF(AU818=BA818,BA818,AU818)</f>
        <v/>
      </c>
      <c r="BB804" s="245">
        <f>IF(AT818=BD818,BB818,BB818&amp;" → "&amp;TEXT(BC818,"dd/mm/aaaa")&amp;".- "&amp;AT818)</f>
        <v/>
      </c>
      <c r="BC804" s="247">
        <f>IF(AX818=BD818,BC818,NOW())</f>
        <v/>
      </c>
      <c r="BD804" s="246">
        <f>IF(AT818=BD818,BD818,AT818)</f>
        <v/>
      </c>
      <c r="BE804" s="118" t="n"/>
    </row>
    <row r="805" customFormat="1" s="113">
      <c r="A805" s="76" t="n"/>
      <c r="B805" s="188" t="n"/>
      <c r="C805" s="143" t="n"/>
      <c r="D805" s="131" t="n"/>
      <c r="E805" s="131" t="n"/>
      <c r="F805" s="131" t="n"/>
      <c r="G805" s="131" t="n"/>
      <c r="H805" s="131" t="n"/>
      <c r="I805" s="131" t="n"/>
      <c r="J805" s="131" t="n"/>
      <c r="K805" s="131" t="n"/>
      <c r="L805" s="131" t="n"/>
      <c r="M805" s="131" t="n"/>
      <c r="N805" s="76">
        <f>CONCATENATE(D819," ",E819," ",F819," ",G819," ",H819," ",I819," ",J819," ",K819," ",L819," ",M819)</f>
        <v/>
      </c>
      <c r="O805" s="131" t="n"/>
      <c r="P805" s="131" t="n"/>
      <c r="Q805" s="131" t="n"/>
      <c r="R805" s="131" t="n"/>
      <c r="S805" s="140" t="n"/>
      <c r="T805" s="131" t="n"/>
      <c r="U805" s="140" t="n"/>
      <c r="V805" s="140" t="n"/>
      <c r="W805" s="131" t="n"/>
      <c r="X805" s="140" t="n"/>
      <c r="Y805" s="140" t="n"/>
      <c r="Z805" s="131" t="n"/>
      <c r="AA805" s="131" t="n"/>
      <c r="AB805" s="131" t="n"/>
      <c r="AC805" s="76" t="n"/>
      <c r="AD805" s="131" t="n"/>
      <c r="AE805" s="131" t="n"/>
      <c r="AF805" s="131" t="n"/>
      <c r="AG805" s="131" t="n"/>
      <c r="AH805" s="131" t="n"/>
      <c r="AI805" s="131" t="n"/>
      <c r="AJ805" s="131" t="n"/>
      <c r="AK805" s="99" t="n"/>
      <c r="AL805" s="135" t="n"/>
      <c r="AM805" s="135" t="n"/>
      <c r="AN805" s="101" t="n"/>
      <c r="AO805" s="135" t="n"/>
      <c r="AP805" s="119" t="n"/>
      <c r="AQ805" s="119" t="n"/>
      <c r="AR805" s="227" t="n"/>
      <c r="AS805" s="119" t="n"/>
      <c r="AT805" s="143" t="n"/>
      <c r="AU805" s="156" t="n"/>
      <c r="AV805" s="131" t="n"/>
      <c r="AW805" s="102">
        <f>IF(OR(AND(TODAY()-AL819&lt;10,AV819="PQRS"),AND(TODAY()-AO819&lt;90,AV819="Persuasivo")),1,IF(AND(10&lt;=TODAY()-AL819,TODAY()-AL819&lt;15,AV819="PQRS"),2,IF(OR(AND(15&lt;=TODAY()-AL819,AV819="PQRS"),AND(90&lt;=TODAY()-AO819,AV819="Persuasivo")),3,"")))</f>
        <v/>
      </c>
      <c r="AX805" s="103" t="n"/>
      <c r="AY805" s="239">
        <f>IF(AU819=BA819,AY819,AY819&amp;" → "&amp;TEXT(AZ819,"dd/mm/aaaa")&amp;".- "&amp;AU819)</f>
        <v/>
      </c>
      <c r="AZ805" s="237">
        <f>IF(AU819=BA819,AZ819,NOW())</f>
        <v/>
      </c>
      <c r="BA805" s="242">
        <f>IF(AU819=BA819,BA819,AU819)</f>
        <v/>
      </c>
      <c r="BB805" s="245">
        <f>IF(AT819=BD819,BB819,BB819&amp;" → "&amp;TEXT(BC819,"dd/mm/aaaa")&amp;".- "&amp;AT819)</f>
        <v/>
      </c>
      <c r="BC805" s="247">
        <f>IF(AX819=BD819,BC819,NOW())</f>
        <v/>
      </c>
      <c r="BD805" s="246">
        <f>IF(AT819=BD819,BD819,AT819)</f>
        <v/>
      </c>
      <c r="BE805" s="118" t="n"/>
    </row>
    <row r="806" customFormat="1" s="113">
      <c r="A806" s="76" t="n"/>
      <c r="B806" s="188" t="n"/>
      <c r="C806" s="143" t="n"/>
      <c r="D806" s="131" t="n"/>
      <c r="E806" s="131" t="n"/>
      <c r="F806" s="131" t="n"/>
      <c r="G806" s="131" t="n"/>
      <c r="H806" s="131" t="n"/>
      <c r="I806" s="131" t="n"/>
      <c r="J806" s="131" t="n"/>
      <c r="K806" s="131" t="n"/>
      <c r="L806" s="131" t="n"/>
      <c r="M806" s="131" t="n"/>
      <c r="N806" s="76">
        <f>CONCATENATE(D820," ",E820," ",F820," ",G820," ",H820," ",I820," ",J820," ",K820," ",L820," ",M820)</f>
        <v/>
      </c>
      <c r="O806" s="131" t="n"/>
      <c r="P806" s="131" t="n"/>
      <c r="Q806" s="131" t="n"/>
      <c r="R806" s="131" t="n"/>
      <c r="S806" s="140" t="n"/>
      <c r="T806" s="131" t="n"/>
      <c r="U806" s="140" t="n"/>
      <c r="V806" s="140" t="n"/>
      <c r="W806" s="131" t="n"/>
      <c r="X806" s="140" t="n"/>
      <c r="Y806" s="140" t="n"/>
      <c r="Z806" s="131" t="n"/>
      <c r="AA806" s="131" t="n"/>
      <c r="AB806" s="131" t="n"/>
      <c r="AC806" s="76" t="n"/>
      <c r="AD806" s="131" t="n"/>
      <c r="AE806" s="131" t="n"/>
      <c r="AF806" s="131" t="n"/>
      <c r="AG806" s="131" t="n"/>
      <c r="AH806" s="131" t="n"/>
      <c r="AI806" s="131" t="n"/>
      <c r="AJ806" s="131" t="n"/>
      <c r="AK806" s="99" t="n"/>
      <c r="AL806" s="135" t="n"/>
      <c r="AM806" s="135" t="n"/>
      <c r="AN806" s="101" t="n"/>
      <c r="AO806" s="135" t="n"/>
      <c r="AP806" s="119" t="n"/>
      <c r="AQ806" s="119" t="n"/>
      <c r="AR806" s="227" t="n"/>
      <c r="AS806" s="119" t="n"/>
      <c r="AT806" s="184" t="n"/>
      <c r="AU806" s="156" t="n"/>
      <c r="AV806" s="131" t="n"/>
      <c r="AW806" s="102">
        <f>IF(OR(AND(TODAY()-AL820&lt;10,AV820="PQRS"),AND(TODAY()-AO820&lt;90,AV820="Persuasivo")),1,IF(AND(10&lt;=TODAY()-AL820,TODAY()-AL820&lt;15,AV820="PQRS"),2,IF(OR(AND(15&lt;=TODAY()-AL820,AV820="PQRS"),AND(90&lt;=TODAY()-AO820,AV820="Persuasivo")),3,"")))</f>
        <v/>
      </c>
      <c r="AX806" s="103" t="n"/>
      <c r="AY806" s="239">
        <f>IF(AU820=BA820,AY820,AY820&amp;" → "&amp;TEXT(AZ820,"dd/mm/aaaa")&amp;".- "&amp;AU820)</f>
        <v/>
      </c>
      <c r="AZ806" s="237">
        <f>IF(AU820=BA820,AZ820,NOW())</f>
        <v/>
      </c>
      <c r="BA806" s="242">
        <f>IF(AU820=BA820,BA820,AU820)</f>
        <v/>
      </c>
      <c r="BB806" s="245">
        <f>IF(AT820=BD820,BB820,BB820&amp;" → "&amp;TEXT(BC820,"dd/mm/aaaa")&amp;".- "&amp;AT820)</f>
        <v/>
      </c>
      <c r="BC806" s="247">
        <f>IF(AX820=BD820,BC820,NOW())</f>
        <v/>
      </c>
      <c r="BD806" s="246">
        <f>IF(AT820=BD820,BD820,AT820)</f>
        <v/>
      </c>
      <c r="BE806" s="118" t="n"/>
    </row>
    <row r="807" customFormat="1" s="113">
      <c r="A807" s="76" t="n"/>
      <c r="B807" s="188" t="n"/>
      <c r="C807" s="143" t="n"/>
      <c r="D807" s="131" t="n"/>
      <c r="E807" s="131" t="n"/>
      <c r="F807" s="131" t="n"/>
      <c r="G807" s="131" t="n"/>
      <c r="H807" s="131" t="n"/>
      <c r="I807" s="131" t="n"/>
      <c r="J807" s="131" t="n"/>
      <c r="K807" s="131" t="n"/>
      <c r="L807" s="131" t="n"/>
      <c r="M807" s="131" t="n"/>
      <c r="N807" s="76">
        <f>CONCATENATE(D821," ",E821," ",F821," ",G821," ",H821," ",I821," ",J821," ",K821," ",L821," ",M821)</f>
        <v/>
      </c>
      <c r="O807" s="131" t="n"/>
      <c r="P807" s="131" t="n"/>
      <c r="Q807" s="131" t="n"/>
      <c r="R807" s="131" t="n"/>
      <c r="S807" s="140" t="n"/>
      <c r="T807" s="131" t="n"/>
      <c r="U807" s="140" t="n"/>
      <c r="V807" s="140" t="n"/>
      <c r="W807" s="131" t="n"/>
      <c r="X807" s="140" t="n"/>
      <c r="Y807" s="140" t="n"/>
      <c r="Z807" s="131" t="n"/>
      <c r="AA807" s="131" t="n"/>
      <c r="AB807" s="131" t="n"/>
      <c r="AC807" s="76" t="n"/>
      <c r="AD807" s="131" t="n"/>
      <c r="AE807" s="131" t="n"/>
      <c r="AF807" s="131" t="n"/>
      <c r="AG807" s="131" t="n"/>
      <c r="AH807" s="131" t="n"/>
      <c r="AI807" s="131" t="n"/>
      <c r="AJ807" s="131" t="n"/>
      <c r="AK807" s="99" t="n"/>
      <c r="AL807" s="135" t="n"/>
      <c r="AM807" s="135" t="n"/>
      <c r="AN807" s="101" t="n"/>
      <c r="AO807" s="135" t="n"/>
      <c r="AP807" s="119" t="n"/>
      <c r="AQ807" s="119" t="n"/>
      <c r="AR807" s="227" t="n"/>
      <c r="AS807" s="119" t="n"/>
      <c r="AT807" s="143" t="n"/>
      <c r="AU807" s="156" t="n"/>
      <c r="AV807" s="131" t="n"/>
      <c r="AW807" s="102">
        <f>IF(OR(AND(TODAY()-AL821&lt;10,AV821="PQRS"),AND(TODAY()-AO821&lt;90,AV821="Persuasivo")),1,IF(AND(10&lt;=TODAY()-AL821,TODAY()-AL821&lt;15,AV821="PQRS"),2,IF(OR(AND(15&lt;=TODAY()-AL821,AV821="PQRS"),AND(90&lt;=TODAY()-AO821,AV821="Persuasivo")),3,"")))</f>
        <v/>
      </c>
      <c r="AX807" s="103" t="n"/>
      <c r="AY807" s="239">
        <f>IF(AU821=BA821,AY821,AY821&amp;" → "&amp;TEXT(AZ821,"dd/mm/aaaa")&amp;".- "&amp;AU821)</f>
        <v/>
      </c>
      <c r="AZ807" s="237">
        <f>IF(AU821=BA821,AZ821,NOW())</f>
        <v/>
      </c>
      <c r="BA807" s="242">
        <f>IF(AU821=BA821,BA821,AU821)</f>
        <v/>
      </c>
      <c r="BB807" s="245">
        <f>IF(AT821=BD821,BB821,BB821&amp;" → "&amp;TEXT(BC821,"dd/mm/aaaa")&amp;".- "&amp;AT821)</f>
        <v/>
      </c>
      <c r="BC807" s="247">
        <f>IF(AX821=BD821,BC821,NOW())</f>
        <v/>
      </c>
      <c r="BD807" s="246">
        <f>IF(AT821=BD821,BD821,AT821)</f>
        <v/>
      </c>
      <c r="BE807" s="118" t="n"/>
    </row>
    <row r="808" customFormat="1" s="113">
      <c r="A808" s="76" t="n"/>
      <c r="B808" s="188" t="n"/>
      <c r="C808" s="143" t="n"/>
      <c r="D808" s="131" t="n"/>
      <c r="E808" s="131" t="n"/>
      <c r="F808" s="131" t="n"/>
      <c r="G808" s="131" t="n"/>
      <c r="H808" s="131" t="n"/>
      <c r="I808" s="131" t="n"/>
      <c r="J808" s="131" t="n"/>
      <c r="K808" s="131" t="n"/>
      <c r="L808" s="131" t="n"/>
      <c r="M808" s="131" t="n"/>
      <c r="N808" s="76">
        <f>CONCATENATE(D822," ",E822," ",F822," ",G822," ",H822," ",I822," ",J822," ",K822," ",L822," ",M822)</f>
        <v/>
      </c>
      <c r="O808" s="131" t="n"/>
      <c r="P808" s="131" t="n"/>
      <c r="Q808" s="131" t="n"/>
      <c r="R808" s="131" t="n"/>
      <c r="S808" s="140" t="n"/>
      <c r="T808" s="131" t="n"/>
      <c r="U808" s="140" t="n"/>
      <c r="V808" s="140" t="n"/>
      <c r="W808" s="131" t="n"/>
      <c r="X808" s="140" t="n"/>
      <c r="Y808" s="140" t="n"/>
      <c r="Z808" s="131" t="n"/>
      <c r="AA808" s="131" t="n"/>
      <c r="AB808" s="131" t="n"/>
      <c r="AC808" s="76" t="n"/>
      <c r="AD808" s="131" t="n"/>
      <c r="AE808" s="131" t="n"/>
      <c r="AF808" s="131" t="n"/>
      <c r="AG808" s="131" t="n"/>
      <c r="AH808" s="131" t="n"/>
      <c r="AI808" s="131" t="n"/>
      <c r="AJ808" s="131" t="n"/>
      <c r="AK808" s="99" t="n"/>
      <c r="AL808" s="135" t="n"/>
      <c r="AM808" s="135" t="n"/>
      <c r="AN808" s="101" t="n"/>
      <c r="AO808" s="135" t="n"/>
      <c r="AP808" s="119" t="n"/>
      <c r="AQ808" s="119" t="n"/>
      <c r="AR808" s="227" t="n"/>
      <c r="AS808" s="119" t="n"/>
      <c r="AT808" s="143" t="n"/>
      <c r="AU808" s="156" t="n"/>
      <c r="AV808" s="131" t="n"/>
      <c r="AW808" s="102">
        <f>IF(OR(AND(TODAY()-AL822&lt;10,AV822="PQRS"),AND(TODAY()-AO822&lt;90,AV822="Persuasivo")),1,IF(AND(10&lt;=TODAY()-AL822,TODAY()-AL822&lt;15,AV822="PQRS"),2,IF(OR(AND(15&lt;=TODAY()-AL822,AV822="PQRS"),AND(90&lt;=TODAY()-AO822,AV822="Persuasivo")),3,"")))</f>
        <v/>
      </c>
      <c r="AX808" s="103" t="n"/>
      <c r="AY808" s="239">
        <f>IF(AU822=BA822,AY822,AY822&amp;" → "&amp;TEXT(AZ822,"dd/mm/aaaa")&amp;".- "&amp;AU822)</f>
        <v/>
      </c>
      <c r="AZ808" s="237">
        <f>IF(AU822=BA822,AZ822,NOW())</f>
        <v/>
      </c>
      <c r="BA808" s="242">
        <f>IF(AU822=BA822,BA822,AU822)</f>
        <v/>
      </c>
      <c r="BB808" s="245">
        <f>IF(AT822=BD822,BB822,BB822&amp;" → "&amp;TEXT(BC822,"dd/mm/aaaa")&amp;".- "&amp;AT822)</f>
        <v/>
      </c>
      <c r="BC808" s="247">
        <f>IF(AX822=BD822,BC822,NOW())</f>
        <v/>
      </c>
      <c r="BD808" s="246">
        <f>IF(AT822=BD822,BD822,AT822)</f>
        <v/>
      </c>
      <c r="BE808" s="118" t="n"/>
    </row>
    <row r="809" customFormat="1" s="113">
      <c r="A809" s="76" t="n"/>
      <c r="B809" s="188" t="n"/>
      <c r="C809" s="143" t="n"/>
      <c r="D809" s="131" t="n"/>
      <c r="E809" s="131" t="n"/>
      <c r="F809" s="131" t="n"/>
      <c r="G809" s="131" t="n"/>
      <c r="H809" s="131" t="n"/>
      <c r="I809" s="131" t="n"/>
      <c r="J809" s="131" t="n"/>
      <c r="K809" s="131" t="n"/>
      <c r="L809" s="131" t="n"/>
      <c r="M809" s="131" t="n"/>
      <c r="N809" s="76">
        <f>CONCATENATE(D823," ",E823," ",F823," ",G823," ",H823," ",I823," ",J823," ",K823," ",L823," ",M823)</f>
        <v/>
      </c>
      <c r="O809" s="131" t="n"/>
      <c r="P809" s="131" t="n"/>
      <c r="Q809" s="131" t="n"/>
      <c r="R809" s="131" t="n"/>
      <c r="S809" s="140" t="n"/>
      <c r="T809" s="131" t="n"/>
      <c r="U809" s="140" t="n"/>
      <c r="V809" s="140" t="n"/>
      <c r="W809" s="131" t="n"/>
      <c r="X809" s="140" t="n"/>
      <c r="Y809" s="140" t="n"/>
      <c r="Z809" s="131" t="n"/>
      <c r="AA809" s="131" t="n"/>
      <c r="AB809" s="131" t="n"/>
      <c r="AC809" s="76" t="n"/>
      <c r="AD809" s="131" t="n"/>
      <c r="AE809" s="131" t="n"/>
      <c r="AF809" s="131" t="n"/>
      <c r="AG809" s="131" t="n"/>
      <c r="AH809" s="131" t="n"/>
      <c r="AI809" s="131" t="n"/>
      <c r="AJ809" s="131" t="n"/>
      <c r="AK809" s="99" t="n"/>
      <c r="AL809" s="135" t="n"/>
      <c r="AM809" s="135" t="n"/>
      <c r="AN809" s="101" t="n"/>
      <c r="AO809" s="135" t="n"/>
      <c r="AP809" s="119" t="n"/>
      <c r="AQ809" s="119" t="n"/>
      <c r="AR809" s="227" t="n"/>
      <c r="AS809" s="119" t="n"/>
      <c r="AT809" s="143" t="n"/>
      <c r="AU809" s="156" t="n"/>
      <c r="AV809" s="131" t="n"/>
      <c r="AW809" s="102">
        <f>IF(OR(AND(TODAY()-AL823&lt;10,AV823="PQRS"),AND(TODAY()-AO823&lt;90,AV823="Persuasivo")),1,IF(AND(10&lt;=TODAY()-AL823,TODAY()-AL823&lt;15,AV823="PQRS"),2,IF(OR(AND(15&lt;=TODAY()-AL823,AV823="PQRS"),AND(90&lt;=TODAY()-AO823,AV823="Persuasivo")),3,"")))</f>
        <v/>
      </c>
      <c r="AX809" s="103" t="n"/>
      <c r="AY809" s="239">
        <f>IF(AU823=BA823,AY823,AY823&amp;" → "&amp;TEXT(AZ823,"dd/mm/aaaa")&amp;".- "&amp;AU823)</f>
        <v/>
      </c>
      <c r="AZ809" s="237">
        <f>IF(AU823=BA823,AZ823,NOW())</f>
        <v/>
      </c>
      <c r="BA809" s="242">
        <f>IF(AU823=BA823,BA823,AU823)</f>
        <v/>
      </c>
      <c r="BB809" s="245">
        <f>IF(AT823=BD823,BB823,BB823&amp;" → "&amp;TEXT(BC823,"dd/mm/aaaa")&amp;".- "&amp;AT823)</f>
        <v/>
      </c>
      <c r="BC809" s="247">
        <f>IF(AX823=BD823,BC823,NOW())</f>
        <v/>
      </c>
      <c r="BD809" s="246">
        <f>IF(AT823=BD823,BD823,AT823)</f>
        <v/>
      </c>
      <c r="BE809" s="118" t="n"/>
    </row>
    <row r="810" customFormat="1" s="113">
      <c r="A810" s="76" t="n"/>
      <c r="B810" s="192" t="n"/>
      <c r="C810" s="147" t="n"/>
      <c r="D810" s="145" t="n"/>
      <c r="E810" s="145" t="n"/>
      <c r="F810" s="145" t="n"/>
      <c r="G810" s="145" t="n"/>
      <c r="H810" s="145" t="n"/>
      <c r="I810" s="145" t="n"/>
      <c r="J810" s="145" t="n"/>
      <c r="K810" s="145" t="n"/>
      <c r="L810" s="145" t="n"/>
      <c r="M810" s="145" t="n"/>
      <c r="N810" s="76">
        <f>CONCATENATE(D824," ",E824," ",F824," ",G824," ",H824," ",I824," ",J824," ",K824," ",L824," ",M824)</f>
        <v/>
      </c>
      <c r="O810" s="145" t="n"/>
      <c r="P810" s="145" t="n"/>
      <c r="Q810" s="145" t="n"/>
      <c r="R810" s="145" t="n"/>
      <c r="S810" s="260" t="n"/>
      <c r="T810" s="145" t="n"/>
      <c r="U810" s="260" t="n"/>
      <c r="V810" s="260" t="n"/>
      <c r="W810" s="145" t="n"/>
      <c r="X810" s="260" t="n"/>
      <c r="Y810" s="260" t="n"/>
      <c r="Z810" s="145" t="n"/>
      <c r="AA810" s="145" t="n"/>
      <c r="AB810" s="145" t="n"/>
      <c r="AC810" s="76" t="n"/>
      <c r="AD810" s="145" t="n"/>
      <c r="AE810" s="145" t="n"/>
      <c r="AF810" s="145" t="n"/>
      <c r="AG810" s="145" t="n"/>
      <c r="AH810" s="145" t="n"/>
      <c r="AI810" s="145" t="n"/>
      <c r="AJ810" s="145" t="n"/>
      <c r="AK810" s="99" t="n"/>
      <c r="AL810" s="135" t="n"/>
      <c r="AM810" s="135" t="n"/>
      <c r="AN810" s="122" t="n"/>
      <c r="AO810" s="148" t="n"/>
      <c r="AP810" s="125" t="n"/>
      <c r="AQ810" s="125" t="n"/>
      <c r="AR810" s="282" t="n"/>
      <c r="AS810" s="119" t="n"/>
      <c r="AT810" s="147" t="n"/>
      <c r="AU810" s="157" t="n"/>
      <c r="AV810" s="145" t="n"/>
      <c r="AW810" s="102">
        <f>IF(OR(AND(TODAY()-AL824&lt;10,AV824="PQRS"),AND(TODAY()-AO824&lt;90,AV824="Persuasivo")),1,IF(AND(10&lt;=TODAY()-AL824,TODAY()-AL824&lt;15,AV824="PQRS"),2,IF(OR(AND(15&lt;=TODAY()-AL824,AV824="PQRS"),AND(90&lt;=TODAY()-AO824,AV824="Persuasivo")),3,"")))</f>
        <v/>
      </c>
      <c r="AX810" s="103" t="n"/>
      <c r="AY810" s="239">
        <f>IF(AU824=BA824,AY824,AY824&amp;" → "&amp;TEXT(AZ824,"dd/mm/aaaa")&amp;".- "&amp;AU824)</f>
        <v/>
      </c>
      <c r="AZ810" s="237">
        <f>IF(AU824=BA824,AZ824,NOW())</f>
        <v/>
      </c>
      <c r="BA810" s="242">
        <f>IF(AU824=BA824,BA824,AU824)</f>
        <v/>
      </c>
      <c r="BB810" s="245">
        <f>IF(AT824=BD824,BB824,BB824&amp;" → "&amp;TEXT(BC824,"dd/mm/aaaa")&amp;".- "&amp;AT824)</f>
        <v/>
      </c>
      <c r="BC810" s="247">
        <f>IF(AX824=BD824,BC824,NOW())</f>
        <v/>
      </c>
      <c r="BD810" s="246">
        <f>IF(AT824=BD824,BD824,AT824)</f>
        <v/>
      </c>
      <c r="BE810" s="118" t="n"/>
    </row>
    <row r="811" customFormat="1" s="113">
      <c r="A811" s="76" t="n"/>
      <c r="B811" s="188" t="n"/>
      <c r="C811" s="143" t="n"/>
      <c r="D811" s="131" t="n"/>
      <c r="E811" s="131" t="n"/>
      <c r="F811" s="131" t="n"/>
      <c r="G811" s="131" t="n"/>
      <c r="H811" s="131" t="n"/>
      <c r="I811" s="131" t="n"/>
      <c r="J811" s="131" t="n"/>
      <c r="K811" s="131" t="n"/>
      <c r="L811" s="131" t="n"/>
      <c r="M811" s="131" t="n"/>
      <c r="N811" s="76">
        <f>CONCATENATE(D825," ",E825," ",F825," ",G825," ",H825," ",I825," ",J825," ",K825," ",L825," ",M825)</f>
        <v/>
      </c>
      <c r="O811" s="131" t="n"/>
      <c r="P811" s="131" t="n"/>
      <c r="Q811" s="131" t="n"/>
      <c r="R811" s="131" t="n"/>
      <c r="S811" s="140" t="n"/>
      <c r="T811" s="131" t="n"/>
      <c r="U811" s="140" t="n"/>
      <c r="V811" s="140" t="n"/>
      <c r="W811" s="131" t="n"/>
      <c r="X811" s="140" t="n"/>
      <c r="Y811" s="140" t="n"/>
      <c r="Z811" s="131" t="n"/>
      <c r="AA811" s="131" t="n"/>
      <c r="AB811" s="131" t="n"/>
      <c r="AC811" s="76" t="n"/>
      <c r="AD811" s="131" t="n"/>
      <c r="AE811" s="131" t="n"/>
      <c r="AF811" s="131" t="n"/>
      <c r="AG811" s="131" t="n"/>
      <c r="AH811" s="131" t="n"/>
      <c r="AI811" s="131" t="n"/>
      <c r="AJ811" s="131" t="n"/>
      <c r="AK811" s="99" t="n"/>
      <c r="AL811" s="135" t="n"/>
      <c r="AM811" s="135" t="n"/>
      <c r="AN811" s="119" t="n"/>
      <c r="AO811" s="135" t="n"/>
      <c r="AP811" s="119" t="n"/>
      <c r="AQ811" s="119" t="n"/>
      <c r="AR811" s="227" t="n"/>
      <c r="AS811" s="119" t="n"/>
      <c r="AT811" s="143" t="n"/>
      <c r="AU811" s="156" t="n"/>
      <c r="AV811" s="131" t="n"/>
      <c r="AW811" s="102">
        <f>IF(OR(AND(TODAY()-AL825&lt;10,AV825="PQRS"),AND(TODAY()-AO825&lt;90,AV825="Persuasivo")),1,IF(AND(10&lt;=TODAY()-AL825,TODAY()-AL825&lt;15,AV825="PQRS"),2,IF(OR(AND(15&lt;=TODAY()-AL825,AV825="PQRS"),AND(90&lt;=TODAY()-AO825,AV825="Persuasivo")),3,"")))</f>
        <v/>
      </c>
      <c r="AX811" s="103" t="n"/>
      <c r="AY811" s="239">
        <f>IF(AU825=BA825,AY825,AY825&amp;" → "&amp;TEXT(AZ825,"dd/mm/aaaa")&amp;".- "&amp;AU825)</f>
        <v/>
      </c>
      <c r="AZ811" s="237">
        <f>IF(AU825=BA825,AZ825,NOW())</f>
        <v/>
      </c>
      <c r="BA811" s="242">
        <f>IF(AU825=BA825,BA825,AU825)</f>
        <v/>
      </c>
      <c r="BB811" s="245">
        <f>IF(AT825=BD825,BB825,BB825&amp;" → "&amp;TEXT(BC825,"dd/mm/aaaa")&amp;".- "&amp;AT825)</f>
        <v/>
      </c>
      <c r="BC811" s="247">
        <f>IF(AX825=BD825,BC825,NOW())</f>
        <v/>
      </c>
      <c r="BD811" s="246">
        <f>IF(AT825=BD825,BD825,AT825)</f>
        <v/>
      </c>
    </row>
    <row r="812" customFormat="1" s="113">
      <c r="A812" s="76" t="n"/>
      <c r="B812" s="188" t="n"/>
      <c r="C812" s="143" t="n"/>
      <c r="D812" s="131" t="n"/>
      <c r="E812" s="131" t="n"/>
      <c r="F812" s="131" t="n"/>
      <c r="G812" s="131" t="n"/>
      <c r="H812" s="131" t="n"/>
      <c r="I812" s="131" t="n"/>
      <c r="J812" s="131" t="n"/>
      <c r="K812" s="131" t="n"/>
      <c r="L812" s="131" t="n"/>
      <c r="M812" s="131" t="n"/>
      <c r="N812" s="76">
        <f>CONCATENATE(D826," ",E826," ",F826," ",G826," ",H826," ",I826," ",J826," ",K826," ",L826," ",M826)</f>
        <v/>
      </c>
      <c r="O812" s="131" t="n"/>
      <c r="P812" s="131" t="n"/>
      <c r="Q812" s="131" t="n"/>
      <c r="R812" s="131" t="n"/>
      <c r="S812" s="140" t="n"/>
      <c r="T812" s="131" t="n"/>
      <c r="U812" s="140" t="n"/>
      <c r="V812" s="140" t="n"/>
      <c r="W812" s="131" t="n"/>
      <c r="X812" s="140" t="n"/>
      <c r="Y812" s="140" t="n"/>
      <c r="Z812" s="131" t="n"/>
      <c r="AA812" s="131" t="n"/>
      <c r="AB812" s="131" t="n"/>
      <c r="AC812" s="76" t="n"/>
      <c r="AD812" s="131" t="n"/>
      <c r="AE812" s="131" t="n"/>
      <c r="AF812" s="131" t="n"/>
      <c r="AG812" s="131" t="n"/>
      <c r="AH812" s="131" t="n"/>
      <c r="AI812" s="131" t="n"/>
      <c r="AJ812" s="131" t="n"/>
      <c r="AK812" s="99" t="n"/>
      <c r="AL812" s="135" t="n"/>
      <c r="AM812" s="135" t="n"/>
      <c r="AN812" s="119" t="n"/>
      <c r="AO812" s="135" t="n"/>
      <c r="AP812" s="119" t="n"/>
      <c r="AQ812" s="119" t="n"/>
      <c r="AR812" s="227" t="n"/>
      <c r="AS812" s="119" t="n"/>
      <c r="AT812" s="143" t="n"/>
      <c r="AU812" s="156" t="n"/>
      <c r="AV812" s="131" t="n"/>
      <c r="AW812" s="102">
        <f>IF(OR(AND(TODAY()-AL826&lt;10,AV826="PQRS"),AND(TODAY()-AO826&lt;90,AV826="Persuasivo")),1,IF(AND(10&lt;=TODAY()-AL826,TODAY()-AL826&lt;15,AV826="PQRS"),2,IF(OR(AND(15&lt;=TODAY()-AL826,AV826="PQRS"),AND(90&lt;=TODAY()-AO826,AV826="Persuasivo")),3,"")))</f>
        <v/>
      </c>
      <c r="AX812" s="103" t="n"/>
      <c r="AY812" s="239">
        <f>IF(AU826=BA826,AY826,AY826&amp;" → "&amp;TEXT(AZ826,"dd/mm/aaaa")&amp;".- "&amp;AU826)</f>
        <v/>
      </c>
      <c r="AZ812" s="237">
        <f>IF(AU826=BA826,AZ826,NOW())</f>
        <v/>
      </c>
      <c r="BA812" s="242">
        <f>IF(AU826=BA826,BA826,AU826)</f>
        <v/>
      </c>
      <c r="BB812" s="245">
        <f>IF(AT826=BD826,BB826,BB826&amp;" → "&amp;TEXT(BC826,"dd/mm/aaaa")&amp;".- "&amp;AT826)</f>
        <v/>
      </c>
      <c r="BC812" s="247">
        <f>IF(AX826=BD826,BC826,NOW())</f>
        <v/>
      </c>
      <c r="BD812" s="246">
        <f>IF(AT826=BD826,BD826,AT826)</f>
        <v/>
      </c>
    </row>
    <row r="813" customFormat="1" s="113">
      <c r="A813" s="76" t="n"/>
      <c r="B813" s="188" t="n"/>
      <c r="C813" s="143" t="n"/>
      <c r="D813" s="131" t="n"/>
      <c r="E813" s="131" t="n"/>
      <c r="F813" s="131" t="n"/>
      <c r="G813" s="131" t="n"/>
      <c r="H813" s="131" t="n"/>
      <c r="I813" s="131" t="n"/>
      <c r="J813" s="131" t="n"/>
      <c r="K813" s="131" t="n"/>
      <c r="L813" s="131" t="n"/>
      <c r="M813" s="131" t="n"/>
      <c r="N813" s="76">
        <f>CONCATENATE(D827," ",E827," ",F827," ",G827," ",H827," ",I827," ",J827," ",K827," ",L827," ",M827)</f>
        <v/>
      </c>
      <c r="O813" s="131" t="n"/>
      <c r="P813" s="131" t="n"/>
      <c r="Q813" s="131" t="n"/>
      <c r="R813" s="131" t="n"/>
      <c r="S813" s="140" t="n"/>
      <c r="T813" s="131" t="n"/>
      <c r="U813" s="140" t="n"/>
      <c r="V813" s="140" t="n"/>
      <c r="W813" s="131" t="n"/>
      <c r="X813" s="140" t="n"/>
      <c r="Y813" s="140" t="n"/>
      <c r="Z813" s="131" t="n"/>
      <c r="AA813" s="131" t="n"/>
      <c r="AB813" s="131" t="n"/>
      <c r="AC813" s="76" t="n"/>
      <c r="AD813" s="131" t="n"/>
      <c r="AE813" s="131" t="n"/>
      <c r="AF813" s="131" t="n"/>
      <c r="AG813" s="131" t="n"/>
      <c r="AH813" s="131" t="n"/>
      <c r="AI813" s="131" t="n"/>
      <c r="AJ813" s="131" t="n"/>
      <c r="AK813" s="99" t="n"/>
      <c r="AL813" s="135" t="n"/>
      <c r="AM813" s="131" t="n"/>
      <c r="AN813" s="119" t="n"/>
      <c r="AO813" s="135" t="n"/>
      <c r="AP813" s="119" t="n"/>
      <c r="AQ813" s="119" t="n"/>
      <c r="AR813" s="227" t="n"/>
      <c r="AS813" s="119" t="n"/>
      <c r="AT813" s="143" t="n"/>
      <c r="AU813" s="156" t="n"/>
      <c r="AV813" s="131" t="n"/>
      <c r="AW813" s="102">
        <f>IF(OR(AND(TODAY()-AL827&lt;10,AV827="PQRS"),AND(TODAY()-AO827&lt;90,AV827="Persuasivo")),1,IF(AND(10&lt;=TODAY()-AL827,TODAY()-AL827&lt;15,AV827="PQRS"),2,IF(OR(AND(15&lt;=TODAY()-AL827,AV827="PQRS"),AND(90&lt;=TODAY()-AO827,AV827="Persuasivo")),3,"")))</f>
        <v/>
      </c>
      <c r="AX813" s="103" t="n"/>
      <c r="AY813" s="239">
        <f>IF(AU827=BA827,AY827,AY827&amp;" → "&amp;TEXT(AZ827,"dd/mm/aaaa")&amp;".- "&amp;AU827)</f>
        <v/>
      </c>
      <c r="AZ813" s="237">
        <f>IF(AU827=BA827,AZ827,NOW())</f>
        <v/>
      </c>
      <c r="BA813" s="242">
        <f>IF(AU827=BA827,BA827,AU827)</f>
        <v/>
      </c>
      <c r="BB813" s="245">
        <f>IF(AT827=BD827,BB827,BB827&amp;" → "&amp;TEXT(BC827,"dd/mm/aaaa")&amp;".- "&amp;AT827)</f>
        <v/>
      </c>
      <c r="BC813" s="247">
        <f>IF(AX827=BD827,BC827,NOW())</f>
        <v/>
      </c>
      <c r="BD813" s="246">
        <f>IF(AT827=BD827,BD827,AT827)</f>
        <v/>
      </c>
    </row>
    <row r="814" customFormat="1" s="113">
      <c r="A814" s="76" t="n"/>
      <c r="B814" s="188" t="n"/>
      <c r="C814" s="143" t="n"/>
      <c r="D814" s="131" t="n"/>
      <c r="E814" s="131" t="n"/>
      <c r="F814" s="131" t="n"/>
      <c r="G814" s="131" t="n"/>
      <c r="H814" s="131" t="n"/>
      <c r="I814" s="131" t="n"/>
      <c r="J814" s="131" t="n"/>
      <c r="K814" s="131" t="n"/>
      <c r="L814" s="131" t="n"/>
      <c r="M814" s="131" t="n"/>
      <c r="N814" s="76">
        <f>CONCATENATE(D828," ",E828," ",F828," ",G828," ",H828," ",I828," ",J828," ",K828," ",L828," ",M828)</f>
        <v/>
      </c>
      <c r="O814" s="131" t="n"/>
      <c r="P814" s="131" t="n"/>
      <c r="Q814" s="131" t="n"/>
      <c r="R814" s="131" t="n"/>
      <c r="S814" s="140" t="n"/>
      <c r="T814" s="131" t="n"/>
      <c r="U814" s="140" t="n"/>
      <c r="V814" s="140" t="n"/>
      <c r="W814" s="131" t="n"/>
      <c r="X814" s="140" t="n"/>
      <c r="Y814" s="140" t="n"/>
      <c r="Z814" s="131" t="n"/>
      <c r="AA814" s="131" t="n"/>
      <c r="AB814" s="131" t="n"/>
      <c r="AC814" s="76" t="n"/>
      <c r="AD814" s="131" t="n"/>
      <c r="AE814" s="131" t="n"/>
      <c r="AF814" s="131" t="n"/>
      <c r="AG814" s="131" t="n"/>
      <c r="AH814" s="131" t="n"/>
      <c r="AI814" s="131" t="n"/>
      <c r="AJ814" s="131" t="n"/>
      <c r="AK814" s="99" t="n"/>
      <c r="AL814" s="135" t="n"/>
      <c r="AM814" s="135" t="n"/>
      <c r="AN814" s="119" t="n"/>
      <c r="AO814" s="135" t="n"/>
      <c r="AP814" s="119" t="n"/>
      <c r="AQ814" s="119" t="n"/>
      <c r="AR814" s="227" t="n"/>
      <c r="AS814" s="119" t="n"/>
      <c r="AT814" s="143" t="n"/>
      <c r="AU814" s="156" t="n"/>
      <c r="AV814" s="131" t="n"/>
      <c r="AW814" s="102">
        <f>IF(OR(AND(TODAY()-AL828&lt;10,AV828="PQRS"),AND(TODAY()-AO828&lt;90,AV828="Persuasivo")),1,IF(AND(10&lt;=TODAY()-AL828,TODAY()-AL828&lt;15,AV828="PQRS"),2,IF(OR(AND(15&lt;=TODAY()-AL828,AV828="PQRS"),AND(90&lt;=TODAY()-AO828,AV828="Persuasivo")),3,"")))</f>
        <v/>
      </c>
      <c r="AX814" s="103" t="n"/>
      <c r="AY814" s="239">
        <f>IF(AU828=BA828,AY828,AY828&amp;" → "&amp;TEXT(AZ828,"dd/mm/aaaa")&amp;".- "&amp;AU828)</f>
        <v/>
      </c>
      <c r="AZ814" s="237">
        <f>IF(AU828=BA828,AZ828,NOW())</f>
        <v/>
      </c>
      <c r="BA814" s="242">
        <f>IF(AU828=BA828,BA828,AU828)</f>
        <v/>
      </c>
      <c r="BB814" s="245">
        <f>IF(AT828=BD828,BB828,BB828&amp;" → "&amp;TEXT(BC828,"dd/mm/aaaa")&amp;".- "&amp;AT828)</f>
        <v/>
      </c>
      <c r="BC814" s="247">
        <f>IF(AX828=BD828,BC828,NOW())</f>
        <v/>
      </c>
      <c r="BD814" s="246">
        <f>IF(AT828=BD828,BD828,AT828)</f>
        <v/>
      </c>
    </row>
    <row r="815" customFormat="1" s="113">
      <c r="A815" s="76" t="n"/>
      <c r="B815" s="188" t="n"/>
      <c r="C815" s="143" t="n"/>
      <c r="D815" s="131" t="n"/>
      <c r="E815" s="131" t="n"/>
      <c r="F815" s="131" t="n"/>
      <c r="G815" s="131" t="n"/>
      <c r="H815" s="131" t="n"/>
      <c r="I815" s="131" t="n"/>
      <c r="J815" s="131" t="n"/>
      <c r="K815" s="131" t="n"/>
      <c r="L815" s="131" t="n"/>
      <c r="M815" s="131" t="n"/>
      <c r="N815" s="76">
        <f>CONCATENATE(D829," ",E829," ",F829," ",G829," ",H829," ",I829," ",J829," ",K829," ",L829," ",M829)</f>
        <v/>
      </c>
      <c r="O815" s="131" t="n"/>
      <c r="P815" s="131" t="n"/>
      <c r="Q815" s="131" t="n"/>
      <c r="R815" s="131" t="n"/>
      <c r="S815" s="140" t="n"/>
      <c r="T815" s="131" t="n"/>
      <c r="U815" s="140" t="n"/>
      <c r="V815" s="140" t="n"/>
      <c r="W815" s="131" t="n"/>
      <c r="X815" s="140" t="n"/>
      <c r="Y815" s="140" t="n"/>
      <c r="Z815" s="131" t="n"/>
      <c r="AA815" s="131" t="n"/>
      <c r="AB815" s="131" t="n"/>
      <c r="AC815" s="76" t="n"/>
      <c r="AD815" s="131" t="n"/>
      <c r="AE815" s="131" t="n"/>
      <c r="AF815" s="131" t="n"/>
      <c r="AG815" s="131" t="n"/>
      <c r="AH815" s="131" t="n"/>
      <c r="AI815" s="131" t="n"/>
      <c r="AJ815" s="131" t="n"/>
      <c r="AK815" s="99" t="n"/>
      <c r="AL815" s="135" t="n"/>
      <c r="AM815" s="135" t="n"/>
      <c r="AN815" s="119" t="n"/>
      <c r="AO815" s="135" t="n"/>
      <c r="AP815" s="119" t="n"/>
      <c r="AQ815" s="119" t="n"/>
      <c r="AR815" s="227" t="n"/>
      <c r="AS815" s="119" t="n"/>
      <c r="AT815" s="143" t="n"/>
      <c r="AU815" s="156" t="n"/>
      <c r="AV815" s="131" t="n"/>
      <c r="AW815" s="102">
        <f>IF(OR(AND(TODAY()-AL829&lt;10,AV829="PQRS"),AND(TODAY()-AO829&lt;90,AV829="Persuasivo")),1,IF(AND(10&lt;=TODAY()-AL829,TODAY()-AL829&lt;15,AV829="PQRS"),2,IF(OR(AND(15&lt;=TODAY()-AL829,AV829="PQRS"),AND(90&lt;=TODAY()-AO829,AV829="Persuasivo")),3,"")))</f>
        <v/>
      </c>
      <c r="AX815" s="103" t="n"/>
      <c r="AY815" s="239">
        <f>IF(AU829=BA829,AY829,AY829&amp;" → "&amp;TEXT(AZ829,"dd/mm/aaaa")&amp;".- "&amp;AU829)</f>
        <v/>
      </c>
      <c r="AZ815" s="237">
        <f>IF(AU829=BA829,AZ829,NOW())</f>
        <v/>
      </c>
      <c r="BA815" s="242">
        <f>IF(AU829=BA829,BA829,AU829)</f>
        <v/>
      </c>
      <c r="BB815" s="245">
        <f>IF(AT829=BD829,BB829,BB829&amp;" → "&amp;TEXT(BC829,"dd/mm/aaaa")&amp;".- "&amp;AT829)</f>
        <v/>
      </c>
      <c r="BC815" s="247">
        <f>IF(AX829=BD829,BC829,NOW())</f>
        <v/>
      </c>
      <c r="BD815" s="246">
        <f>IF(AT829=BD829,BD829,AT829)</f>
        <v/>
      </c>
    </row>
    <row r="816" customFormat="1" s="113">
      <c r="A816" s="76" t="n"/>
      <c r="B816" s="188" t="n"/>
      <c r="C816" s="143" t="n"/>
      <c r="D816" s="131" t="n"/>
      <c r="E816" s="131" t="n"/>
      <c r="F816" s="131" t="n"/>
      <c r="G816" s="131" t="n"/>
      <c r="H816" s="131" t="n"/>
      <c r="I816" s="131" t="n"/>
      <c r="J816" s="131" t="n"/>
      <c r="K816" s="131" t="n"/>
      <c r="L816" s="131" t="n"/>
      <c r="M816" s="131" t="n"/>
      <c r="N816" s="76">
        <f>CONCATENATE(D830," ",E830," ",F830," ",G830," ",H830," ",I830," ",J830," ",K830," ",L830," ",M830)</f>
        <v/>
      </c>
      <c r="O816" s="131" t="n"/>
      <c r="P816" s="131" t="n"/>
      <c r="Q816" s="131" t="n"/>
      <c r="R816" s="131" t="n"/>
      <c r="S816" s="140" t="n"/>
      <c r="T816" s="131" t="n"/>
      <c r="U816" s="140" t="n"/>
      <c r="V816" s="140" t="n"/>
      <c r="W816" s="131" t="n"/>
      <c r="X816" s="140" t="n"/>
      <c r="Y816" s="140" t="n"/>
      <c r="Z816" s="131" t="n"/>
      <c r="AA816" s="131" t="n"/>
      <c r="AB816" s="131" t="n"/>
      <c r="AC816" s="76" t="n"/>
      <c r="AD816" s="131" t="n"/>
      <c r="AE816" s="131" t="n"/>
      <c r="AF816" s="131" t="n"/>
      <c r="AG816" s="131" t="n"/>
      <c r="AH816" s="131" t="n"/>
      <c r="AI816" s="131" t="n"/>
      <c r="AJ816" s="131" t="n"/>
      <c r="AK816" s="99" t="n"/>
      <c r="AL816" s="135" t="n"/>
      <c r="AM816" s="135" t="n"/>
      <c r="AN816" s="119" t="n"/>
      <c r="AO816" s="135" t="n"/>
      <c r="AP816" s="119" t="n"/>
      <c r="AQ816" s="119" t="n"/>
      <c r="AR816" s="227" t="n"/>
      <c r="AS816" s="119" t="n"/>
      <c r="AT816" s="143" t="n"/>
      <c r="AU816" s="156" t="n"/>
      <c r="AV816" s="131" t="n"/>
      <c r="AW816" s="102">
        <f>IF(OR(AND(TODAY()-AL830&lt;10,AV830="PQRS"),AND(TODAY()-AO830&lt;90,AV830="Persuasivo")),1,IF(AND(10&lt;=TODAY()-AL830,TODAY()-AL830&lt;15,AV830="PQRS"),2,IF(OR(AND(15&lt;=TODAY()-AL830,AV830="PQRS"),AND(90&lt;=TODAY()-AO830,AV830="Persuasivo")),3,"")))</f>
        <v/>
      </c>
      <c r="AX816" s="103" t="n"/>
      <c r="AY816" s="239">
        <f>IF(AU830=BA830,AY830,AY830&amp;" → "&amp;TEXT(AZ830,"dd/mm/aaaa")&amp;".- "&amp;AU830)</f>
        <v/>
      </c>
      <c r="AZ816" s="237">
        <f>IF(AU830=BA830,AZ830,NOW())</f>
        <v/>
      </c>
      <c r="BA816" s="242">
        <f>IF(AU830=BA830,BA830,AU830)</f>
        <v/>
      </c>
      <c r="BB816" s="245">
        <f>IF(AT830=BD830,BB830,BB830&amp;" → "&amp;TEXT(BC830,"dd/mm/aaaa")&amp;".- "&amp;AT830)</f>
        <v/>
      </c>
      <c r="BC816" s="247">
        <f>IF(AX830=BD830,BC830,NOW())</f>
        <v/>
      </c>
      <c r="BD816" s="246">
        <f>IF(AT830=BD830,BD830,AT830)</f>
        <v/>
      </c>
    </row>
    <row r="817" customFormat="1" s="113">
      <c r="A817" s="76" t="n"/>
      <c r="B817" s="188" t="n"/>
      <c r="C817" s="143" t="n"/>
      <c r="D817" s="131" t="n"/>
      <c r="E817" s="131" t="n"/>
      <c r="F817" s="131" t="n"/>
      <c r="G817" s="131" t="n"/>
      <c r="H817" s="131" t="n"/>
      <c r="I817" s="131" t="n"/>
      <c r="J817" s="131" t="n"/>
      <c r="K817" s="131" t="n"/>
      <c r="L817" s="131" t="n"/>
      <c r="M817" s="131" t="n"/>
      <c r="N817" s="76">
        <f>CONCATENATE(D831," ",E831," ",F831," ",G831," ",H831," ",I831," ",J831," ",K831," ",L831," ",M831)</f>
        <v/>
      </c>
      <c r="O817" s="131" t="n"/>
      <c r="P817" s="131" t="n"/>
      <c r="Q817" s="131" t="n"/>
      <c r="R817" s="131" t="n"/>
      <c r="S817" s="140" t="n"/>
      <c r="T817" s="131" t="n"/>
      <c r="U817" s="140" t="n"/>
      <c r="V817" s="140" t="n"/>
      <c r="W817" s="131" t="n"/>
      <c r="X817" s="140" t="n"/>
      <c r="Y817" s="140" t="n"/>
      <c r="Z817" s="131" t="n"/>
      <c r="AA817" s="131" t="n"/>
      <c r="AB817" s="131" t="n"/>
      <c r="AC817" s="76" t="n"/>
      <c r="AD817" s="131" t="n"/>
      <c r="AE817" s="131" t="n"/>
      <c r="AF817" s="131" t="n"/>
      <c r="AG817" s="131" t="n"/>
      <c r="AH817" s="131" t="n"/>
      <c r="AI817" s="131" t="n"/>
      <c r="AJ817" s="131" t="n"/>
      <c r="AK817" s="99" t="n"/>
      <c r="AL817" s="135" t="n"/>
      <c r="AM817" s="135" t="n"/>
      <c r="AN817" s="119" t="n"/>
      <c r="AO817" s="135" t="n"/>
      <c r="AP817" s="119" t="n"/>
      <c r="AQ817" s="119" t="n"/>
      <c r="AR817" s="227" t="n"/>
      <c r="AS817" s="119" t="n"/>
      <c r="AT817" s="143" t="n"/>
      <c r="AU817" s="156" t="n"/>
      <c r="AV817" s="131" t="n"/>
      <c r="AW817" s="102">
        <f>IF(OR(AND(TODAY()-AL831&lt;10,AV831="PQRS"),AND(TODAY()-AO831&lt;90,AV831="Persuasivo")),1,IF(AND(10&lt;=TODAY()-AL831,TODAY()-AL831&lt;15,AV831="PQRS"),2,IF(OR(AND(15&lt;=TODAY()-AL831,AV831="PQRS"),AND(90&lt;=TODAY()-AO831,AV831="Persuasivo")),3,"")))</f>
        <v/>
      </c>
      <c r="AX817" s="103" t="n"/>
      <c r="AY817" s="239">
        <f>IF(AU831=BA831,AY831,AY831&amp;" → "&amp;TEXT(AZ831,"dd/mm/aaaa")&amp;".- "&amp;AU831)</f>
        <v/>
      </c>
      <c r="AZ817" s="237">
        <f>IF(AU831=BA831,AZ831,NOW())</f>
        <v/>
      </c>
      <c r="BA817" s="242">
        <f>IF(AU831=BA831,BA831,AU831)</f>
        <v/>
      </c>
      <c r="BB817" s="245">
        <f>IF(AT831=BD831,BB831,BB831&amp;" → "&amp;TEXT(BC831,"dd/mm/aaaa")&amp;".- "&amp;AT831)</f>
        <v/>
      </c>
      <c r="BC817" s="247">
        <f>IF(AX831=BD831,BC831,NOW())</f>
        <v/>
      </c>
      <c r="BD817" s="246">
        <f>IF(AT831=BD831,BD831,AT831)</f>
        <v/>
      </c>
    </row>
    <row r="818" customFormat="1" s="113">
      <c r="B818" s="193" t="n"/>
      <c r="C818" s="118" t="n"/>
      <c r="D818" s="113" t="n"/>
      <c r="E818" s="113" t="n"/>
      <c r="F818" s="113" t="n"/>
      <c r="G818" s="113" t="n"/>
      <c r="H818" s="113" t="n"/>
      <c r="I818" s="113" t="n"/>
      <c r="J818" s="113" t="n"/>
      <c r="K818" s="113" t="n"/>
      <c r="L818" s="113" t="n"/>
      <c r="M818" s="113" t="n"/>
      <c r="N818" s="113" t="n"/>
      <c r="O818" s="113" t="n"/>
      <c r="P818" s="113" t="n"/>
      <c r="Q818" s="113" t="n"/>
      <c r="R818" s="113" t="n"/>
      <c r="S818" s="261" t="n"/>
      <c r="T818" s="113" t="n"/>
      <c r="U818" s="113" t="n"/>
      <c r="V818" s="262" t="inlineStr">
        <is>
          <t xml:space="preserve"> </t>
        </is>
      </c>
      <c r="W818" s="113" t="n"/>
      <c r="X818" s="262" t="inlineStr">
        <is>
          <t xml:space="preserve"> </t>
        </is>
      </c>
      <c r="Y818" s="262" t="inlineStr">
        <is>
          <t xml:space="preserve"> </t>
        </is>
      </c>
      <c r="Z818" s="113" t="n"/>
      <c r="AA818" s="113" t="n"/>
      <c r="AB818" s="113" t="n"/>
      <c r="AC818" s="113" t="n"/>
      <c r="AD818" s="113" t="n"/>
      <c r="AE818" s="113" t="n"/>
      <c r="AF818" s="113" t="n"/>
      <c r="AG818" s="113" t="n"/>
      <c r="AH818" s="113" t="n"/>
      <c r="AI818" s="113" t="n"/>
      <c r="AJ818" s="113" t="n"/>
      <c r="AK818" s="263" t="n"/>
      <c r="AL818" s="113" t="n"/>
      <c r="AM818" s="113" t="n"/>
      <c r="AN818" s="119" t="n"/>
      <c r="AO818" s="115" t="n"/>
      <c r="AP818" s="119" t="n"/>
      <c r="AQ818" s="119" t="n"/>
      <c r="AR818" s="227" t="n"/>
      <c r="AS818" s="119" t="n"/>
      <c r="AT818" s="118" t="n"/>
      <c r="AU818" s="156" t="n"/>
      <c r="AV818" s="113" t="n"/>
      <c r="AW818" s="102">
        <f>IF(OR(AND(TODAY()-AL832&lt;10,AV832="PQRS"),AND(TODAY()-AO832&lt;90,AV832="Persuasivo")),1,IF(AND(10&lt;=TODAY()-AL832,TODAY()-AL832&lt;15,AV832="PQRS"),2,IF(OR(AND(15&lt;=TODAY()-AL832,AV832="PQRS"),AND(90&lt;=TODAY()-AO832,AV832="Persuasivo")),3,"")))</f>
        <v/>
      </c>
      <c r="AY818" s="239">
        <f>IF(AU832=BA832,AY832,AY832&amp;" → "&amp;TEXT(AZ832,"dd/mm/aaaa")&amp;".- "&amp;AU832)</f>
        <v/>
      </c>
      <c r="AZ818" s="237">
        <f>IF(AU832=BA832,AZ832,NOW())</f>
        <v/>
      </c>
      <c r="BA818" s="242">
        <f>IF(AU832=BA832,BA832,AU832)</f>
        <v/>
      </c>
      <c r="BB818" s="245">
        <f>IF(AT832=BD832,BB832,BB832&amp;" → "&amp;TEXT(BC832,"dd/mm/aaaa")&amp;".- "&amp;AT832)</f>
        <v/>
      </c>
      <c r="BC818" s="247">
        <f>IF(AX832=BD832,BC832,NOW())</f>
        <v/>
      </c>
      <c r="BD818" s="246">
        <f>IF(AT832=BD832,BD832,AT832)</f>
        <v/>
      </c>
    </row>
    <row r="819" customFormat="1" s="113">
      <c r="B819" s="193" t="n"/>
      <c r="C819" s="118" t="n"/>
      <c r="D819" s="113" t="n"/>
      <c r="E819" s="113" t="n"/>
      <c r="F819" s="113" t="n"/>
      <c r="G819" s="113" t="n"/>
      <c r="H819" s="113" t="n"/>
      <c r="I819" s="113" t="n"/>
      <c r="J819" s="113" t="n"/>
      <c r="K819" s="113" t="n"/>
      <c r="L819" s="113" t="n"/>
      <c r="M819" s="113" t="n"/>
      <c r="N819" s="113" t="n"/>
      <c r="O819" s="113" t="n"/>
      <c r="P819" s="113" t="n"/>
      <c r="Q819" s="113" t="n"/>
      <c r="R819" s="113" t="n"/>
      <c r="S819" s="261" t="n"/>
      <c r="T819" s="113" t="n"/>
      <c r="U819" s="113" t="n"/>
      <c r="V819" s="262" t="inlineStr">
        <is>
          <t xml:space="preserve"> </t>
        </is>
      </c>
      <c r="W819" s="113" t="n"/>
      <c r="X819" s="262" t="inlineStr">
        <is>
          <t xml:space="preserve"> </t>
        </is>
      </c>
      <c r="Y819" s="262" t="inlineStr">
        <is>
          <t xml:space="preserve"> </t>
        </is>
      </c>
      <c r="Z819" s="113" t="n"/>
      <c r="AA819" s="113" t="n"/>
      <c r="AB819" s="113" t="n"/>
      <c r="AC819" s="113" t="n"/>
      <c r="AD819" s="113" t="n"/>
      <c r="AE819" s="113" t="n"/>
      <c r="AF819" s="113" t="n"/>
      <c r="AG819" s="113" t="n"/>
      <c r="AH819" s="113" t="n"/>
      <c r="AI819" s="113" t="n"/>
      <c r="AJ819" s="113" t="n"/>
      <c r="AK819" s="263" t="n"/>
      <c r="AL819" s="113" t="n"/>
      <c r="AM819" s="113" t="n"/>
      <c r="AN819" s="119" t="n"/>
      <c r="AO819" s="115" t="n"/>
      <c r="AP819" s="119" t="n"/>
      <c r="AQ819" s="119" t="n"/>
      <c r="AR819" s="227" t="n"/>
      <c r="AS819" s="119" t="n"/>
      <c r="AT819" s="118" t="n"/>
      <c r="AU819" s="156" t="n"/>
      <c r="AV819" s="113" t="n"/>
      <c r="AW819" s="102">
        <f>IF(OR(AND(TODAY()-AL833&lt;10,AV833="PQRS"),AND(TODAY()-AO833&lt;90,AV833="Persuasivo")),1,IF(AND(10&lt;=TODAY()-AL833,TODAY()-AL833&lt;15,AV833="PQRS"),2,IF(OR(AND(15&lt;=TODAY()-AL833,AV833="PQRS"),AND(90&lt;=TODAY()-AO833,AV833="Persuasivo")),3,"")))</f>
        <v/>
      </c>
      <c r="AY819" s="239">
        <f>IF(AU833=BA833,AY833,AY833&amp;" → "&amp;TEXT(AZ833,"dd/mm/aaaa")&amp;".- "&amp;AU833)</f>
        <v/>
      </c>
      <c r="AZ819" s="237">
        <f>IF(AU833=BA833,AZ833,NOW())</f>
        <v/>
      </c>
      <c r="BA819" s="242">
        <f>IF(AU833=BA833,BA833,AU833)</f>
        <v/>
      </c>
      <c r="BB819" s="245">
        <f>IF(AT833=BD833,BB833,BB833&amp;" → "&amp;TEXT(BC833,"dd/mm/aaaa")&amp;".- "&amp;AT833)</f>
        <v/>
      </c>
      <c r="BC819" s="247">
        <f>IF(AX833=BD833,BC833,NOW())</f>
        <v/>
      </c>
      <c r="BD819" s="246">
        <f>IF(AT833=BD833,BD833,AT833)</f>
        <v/>
      </c>
    </row>
    <row r="820" customFormat="1" s="113">
      <c r="B820" s="193" t="n"/>
      <c r="C820" s="118" t="n"/>
      <c r="D820" s="113" t="n"/>
      <c r="E820" s="113" t="n"/>
      <c r="F820" s="113" t="n"/>
      <c r="G820" s="113" t="n"/>
      <c r="H820" s="113" t="n"/>
      <c r="I820" s="113" t="n"/>
      <c r="J820" s="113" t="n"/>
      <c r="K820" s="113" t="n"/>
      <c r="L820" s="113" t="n"/>
      <c r="M820" s="113" t="n"/>
      <c r="N820" s="113" t="n"/>
      <c r="O820" s="113" t="n"/>
      <c r="P820" s="113" t="n"/>
      <c r="Q820" s="113" t="n"/>
      <c r="R820" s="113" t="n"/>
      <c r="S820" s="261" t="n"/>
      <c r="T820" s="113" t="n"/>
      <c r="U820" s="113" t="n"/>
      <c r="V820" s="262" t="inlineStr">
        <is>
          <t xml:space="preserve"> </t>
        </is>
      </c>
      <c r="W820" s="113" t="n"/>
      <c r="X820" s="262" t="inlineStr">
        <is>
          <t xml:space="preserve"> </t>
        </is>
      </c>
      <c r="Y820" s="262" t="inlineStr">
        <is>
          <t xml:space="preserve"> </t>
        </is>
      </c>
      <c r="Z820" s="113" t="n"/>
      <c r="AA820" s="113" t="n"/>
      <c r="AB820" s="113" t="n"/>
      <c r="AC820" s="113" t="n"/>
      <c r="AD820" s="113" t="n"/>
      <c r="AE820" s="113" t="n"/>
      <c r="AF820" s="113" t="n"/>
      <c r="AG820" s="113" t="n"/>
      <c r="AH820" s="113" t="n"/>
      <c r="AI820" s="113" t="n"/>
      <c r="AJ820" s="113" t="n"/>
      <c r="AK820" s="263" t="n"/>
      <c r="AL820" s="113" t="n"/>
      <c r="AM820" s="113" t="n"/>
      <c r="AN820" s="119" t="n"/>
      <c r="AO820" s="115" t="n"/>
      <c r="AP820" s="119" t="n"/>
      <c r="AQ820" s="119" t="n"/>
      <c r="AR820" s="227" t="n"/>
      <c r="AS820" s="119" t="n"/>
      <c r="AT820" s="118" t="n"/>
      <c r="AU820" s="156" t="n"/>
      <c r="AV820" s="113" t="n"/>
      <c r="AW820" s="102">
        <f>IF(OR(AND(TODAY()-AL834&lt;10,AV834="PQRS"),AND(TODAY()-AO834&lt;90,AV834="Persuasivo")),1,IF(AND(10&lt;=TODAY()-AL834,TODAY()-AL834&lt;15,AV834="PQRS"),2,IF(OR(AND(15&lt;=TODAY()-AL834,AV834="PQRS"),AND(90&lt;=TODAY()-AO834,AV834="Persuasivo")),3,"")))</f>
        <v/>
      </c>
      <c r="AY820" s="239">
        <f>IF(AU834=BA834,AY834,AY834&amp;" → "&amp;TEXT(AZ834,"dd/mm/aaaa")&amp;".- "&amp;AU834)</f>
        <v/>
      </c>
      <c r="AZ820" s="237">
        <f>IF(AU834=BA834,AZ834,NOW())</f>
        <v/>
      </c>
      <c r="BA820" s="242">
        <f>IF(AU834=BA834,BA834,AU834)</f>
        <v/>
      </c>
      <c r="BB820" s="245">
        <f>IF(AT834=BD834,BB834,BB834&amp;" → "&amp;TEXT(BC834,"dd/mm/aaaa")&amp;".- "&amp;AT834)</f>
        <v/>
      </c>
      <c r="BC820" s="247">
        <f>IF(AX834=BD834,BC834,NOW())</f>
        <v/>
      </c>
      <c r="BD820" s="246">
        <f>IF(AT834=BD834,BD834,AT834)</f>
        <v/>
      </c>
    </row>
    <row r="821" customFormat="1" s="113">
      <c r="B821" s="193" t="n"/>
      <c r="C821" s="118" t="n"/>
      <c r="D821" s="113" t="n"/>
      <c r="E821" s="113" t="n"/>
      <c r="F821" s="113" t="n"/>
      <c r="G821" s="113" t="n"/>
      <c r="H821" s="113" t="n"/>
      <c r="I821" s="113" t="n"/>
      <c r="J821" s="113" t="n"/>
      <c r="K821" s="113" t="n"/>
      <c r="L821" s="113" t="n"/>
      <c r="M821" s="113" t="n"/>
      <c r="N821" s="113" t="n"/>
      <c r="O821" s="113" t="n"/>
      <c r="P821" s="113" t="n"/>
      <c r="Q821" s="113" t="n"/>
      <c r="R821" s="113" t="n"/>
      <c r="S821" s="261" t="n"/>
      <c r="T821" s="113" t="n"/>
      <c r="U821" s="113" t="n"/>
      <c r="V821" s="262" t="inlineStr">
        <is>
          <t xml:space="preserve"> </t>
        </is>
      </c>
      <c r="W821" s="113" t="n"/>
      <c r="X821" s="262" t="inlineStr">
        <is>
          <t xml:space="preserve"> </t>
        </is>
      </c>
      <c r="Y821" s="262" t="inlineStr">
        <is>
          <t xml:space="preserve"> </t>
        </is>
      </c>
      <c r="Z821" s="113" t="n"/>
      <c r="AA821" s="113" t="n"/>
      <c r="AB821" s="113" t="n"/>
      <c r="AC821" s="113" t="n"/>
      <c r="AD821" s="113" t="n"/>
      <c r="AE821" s="113" t="n"/>
      <c r="AF821" s="113" t="n"/>
      <c r="AG821" s="113" t="n"/>
      <c r="AH821" s="113" t="n"/>
      <c r="AI821" s="113" t="n"/>
      <c r="AJ821" s="113" t="n"/>
      <c r="AK821" s="263" t="n"/>
      <c r="AL821" s="113" t="n"/>
      <c r="AM821" s="113" t="n"/>
      <c r="AN821" s="119" t="n"/>
      <c r="AO821" s="115" t="n"/>
      <c r="AP821" s="119" t="n"/>
      <c r="AQ821" s="119" t="n"/>
      <c r="AR821" s="227" t="n"/>
      <c r="AS821" s="119" t="n"/>
      <c r="AT821" s="118" t="n"/>
      <c r="AU821" s="156" t="n"/>
      <c r="AV821" s="113" t="n"/>
      <c r="AW821" s="102">
        <f>IF(OR(AND(TODAY()-AL835&lt;10,AV835="PQRS"),AND(TODAY()-AO835&lt;90,AV835="Persuasivo")),1,IF(AND(10&lt;=TODAY()-AL835,TODAY()-AL835&lt;15,AV835="PQRS"),2,IF(OR(AND(15&lt;=TODAY()-AL835,AV835="PQRS"),AND(90&lt;=TODAY()-AO835,AV835="Persuasivo")),3,"")))</f>
        <v/>
      </c>
      <c r="AY821" s="239">
        <f>IF(AU835=BA835,AY835,AY835&amp;" → "&amp;TEXT(AZ835,"dd/mm/aaaa")&amp;".- "&amp;AU835)</f>
        <v/>
      </c>
      <c r="AZ821" s="237">
        <f>IF(AU835=BA835,AZ835,NOW())</f>
        <v/>
      </c>
      <c r="BA821" s="242">
        <f>IF(AU835=BA835,BA835,AU835)</f>
        <v/>
      </c>
      <c r="BB821" s="245">
        <f>IF(AT835=BD835,BB835,BB835&amp;" → "&amp;TEXT(BC835,"dd/mm/aaaa")&amp;".- "&amp;AT835)</f>
        <v/>
      </c>
      <c r="BC821" s="247">
        <f>IF(AX835=BD835,BC835,NOW())</f>
        <v/>
      </c>
      <c r="BD821" s="246">
        <f>IF(AT835=BD835,BD835,AT835)</f>
        <v/>
      </c>
    </row>
    <row r="822" customFormat="1" s="113">
      <c r="B822" s="193" t="n"/>
      <c r="C822" s="118" t="n"/>
      <c r="D822" s="113" t="n"/>
      <c r="E822" s="113" t="n"/>
      <c r="F822" s="113" t="n"/>
      <c r="G822" s="113" t="n"/>
      <c r="H822" s="113" t="n"/>
      <c r="I822" s="113" t="n"/>
      <c r="J822" s="113" t="n"/>
      <c r="K822" s="113" t="n"/>
      <c r="L822" s="113" t="n"/>
      <c r="M822" s="113" t="n"/>
      <c r="N822" s="113" t="n"/>
      <c r="O822" s="113" t="n"/>
      <c r="P822" s="113" t="n"/>
      <c r="Q822" s="113" t="n"/>
      <c r="R822" s="113" t="n"/>
      <c r="S822" s="261" t="n"/>
      <c r="T822" s="113" t="n"/>
      <c r="U822" s="113" t="n"/>
      <c r="V822" s="262" t="inlineStr">
        <is>
          <t xml:space="preserve"> </t>
        </is>
      </c>
      <c r="W822" s="113" t="n"/>
      <c r="X822" s="262" t="inlineStr">
        <is>
          <t xml:space="preserve"> </t>
        </is>
      </c>
      <c r="Y822" s="262" t="inlineStr">
        <is>
          <t xml:space="preserve"> </t>
        </is>
      </c>
      <c r="Z822" s="113" t="n"/>
      <c r="AA822" s="113" t="n"/>
      <c r="AB822" s="113" t="n"/>
      <c r="AC822" s="113" t="n"/>
      <c r="AD822" s="113" t="n"/>
      <c r="AE822" s="113" t="n"/>
      <c r="AF822" s="113" t="n"/>
      <c r="AG822" s="113" t="n"/>
      <c r="AH822" s="113" t="n"/>
      <c r="AI822" s="113" t="n"/>
      <c r="AJ822" s="113" t="n"/>
      <c r="AK822" s="263" t="n"/>
      <c r="AL822" s="113" t="n"/>
      <c r="AM822" s="113" t="n"/>
      <c r="AN822" s="119" t="n"/>
      <c r="AO822" s="115" t="n"/>
      <c r="AP822" s="119" t="n"/>
      <c r="AQ822" s="119" t="n"/>
      <c r="AR822" s="227" t="n"/>
      <c r="AS822" s="119" t="n"/>
      <c r="AT822" s="118" t="n"/>
      <c r="AU822" s="156" t="n"/>
      <c r="AV822" s="113" t="n"/>
      <c r="AW822" s="102">
        <f>IF(OR(AND(TODAY()-AL836&lt;10,AV836="PQRS"),AND(TODAY()-AO836&lt;90,AV836="Persuasivo")),1,IF(AND(10&lt;=TODAY()-AL836,TODAY()-AL836&lt;15,AV836="PQRS"),2,IF(OR(AND(15&lt;=TODAY()-AL836,AV836="PQRS"),AND(90&lt;=TODAY()-AO836,AV836="Persuasivo")),3,"")))</f>
        <v/>
      </c>
      <c r="AY822" s="239">
        <f>IF(AU836=BA836,AY836,AY836&amp;" → "&amp;TEXT(AZ836,"dd/mm/aaaa")&amp;".- "&amp;AU836)</f>
        <v/>
      </c>
      <c r="AZ822" s="237">
        <f>IF(AU836=BA836,AZ836,NOW())</f>
        <v/>
      </c>
      <c r="BA822" s="242">
        <f>IF(AU836=BA836,BA836,AU836)</f>
        <v/>
      </c>
      <c r="BB822" s="245">
        <f>IF(AT836=BD836,BB836,BB836&amp;" → "&amp;TEXT(BC836,"dd/mm/aaaa")&amp;".- "&amp;AT836)</f>
        <v/>
      </c>
      <c r="BC822" s="247">
        <f>IF(AX836=BD836,BC836,NOW())</f>
        <v/>
      </c>
      <c r="BD822" s="246">
        <f>IF(AT836=BD836,BD836,AT836)</f>
        <v/>
      </c>
    </row>
    <row r="823" customFormat="1" s="113">
      <c r="B823" s="193" t="n"/>
      <c r="C823" s="118" t="n"/>
      <c r="D823" s="113" t="n"/>
      <c r="E823" s="113" t="n"/>
      <c r="F823" s="113" t="n"/>
      <c r="G823" s="113" t="n"/>
      <c r="H823" s="113" t="n"/>
      <c r="I823" s="113" t="n"/>
      <c r="J823" s="113" t="n"/>
      <c r="K823" s="113" t="n"/>
      <c r="L823" s="113" t="n"/>
      <c r="M823" s="113" t="n"/>
      <c r="N823" s="113" t="n"/>
      <c r="O823" s="113" t="n"/>
      <c r="P823" s="113" t="n"/>
      <c r="Q823" s="113" t="n"/>
      <c r="R823" s="113" t="n"/>
      <c r="S823" s="261" t="n"/>
      <c r="T823" s="113" t="n"/>
      <c r="U823" s="113" t="n"/>
      <c r="V823" s="262" t="inlineStr">
        <is>
          <t xml:space="preserve"> </t>
        </is>
      </c>
      <c r="W823" s="113" t="n"/>
      <c r="X823" s="113" t="n"/>
      <c r="Y823" s="262" t="inlineStr">
        <is>
          <t xml:space="preserve"> </t>
        </is>
      </c>
      <c r="Z823" s="113" t="n"/>
      <c r="AA823" s="113" t="n"/>
      <c r="AB823" s="113" t="n"/>
      <c r="AC823" s="113" t="n"/>
      <c r="AD823" s="113" t="n"/>
      <c r="AE823" s="113" t="n"/>
      <c r="AF823" s="113" t="n"/>
      <c r="AG823" s="113" t="n"/>
      <c r="AH823" s="113" t="n"/>
      <c r="AI823" s="113" t="n"/>
      <c r="AJ823" s="113" t="n"/>
      <c r="AK823" s="263" t="n"/>
      <c r="AL823" s="113" t="n"/>
      <c r="AM823" s="113" t="n"/>
      <c r="AN823" s="119" t="n"/>
      <c r="AO823" s="115" t="n"/>
      <c r="AP823" s="119" t="n"/>
      <c r="AQ823" s="119" t="n"/>
      <c r="AR823" s="227" t="n"/>
      <c r="AS823" s="119" t="n"/>
      <c r="AT823" s="118" t="n"/>
      <c r="AU823" s="156" t="n"/>
      <c r="AV823" s="113" t="n"/>
      <c r="AW823" s="102">
        <f>IF(OR(AND(TODAY()-AL837&lt;10,AV837="PQRS"),AND(TODAY()-AO837&lt;90,AV837="Persuasivo")),1,IF(AND(10&lt;=TODAY()-AL837,TODAY()-AL837&lt;15,AV837="PQRS"),2,IF(OR(AND(15&lt;=TODAY()-AL837,AV837="PQRS"),AND(90&lt;=TODAY()-AO837,AV837="Persuasivo")),3,"")))</f>
        <v/>
      </c>
      <c r="AY823" s="239">
        <f>IF(AU837=BA837,AY837,AY837&amp;" → "&amp;TEXT(AZ837,"dd/mm/aaaa")&amp;".- "&amp;AU837)</f>
        <v/>
      </c>
      <c r="AZ823" s="237">
        <f>IF(AU837=BA837,AZ837,NOW())</f>
        <v/>
      </c>
      <c r="BA823" s="242">
        <f>IF(AU837=BA837,BA837,AU837)</f>
        <v/>
      </c>
      <c r="BB823" s="245">
        <f>IF(AT837=BD837,BB837,BB837&amp;" → "&amp;TEXT(BC837,"dd/mm/aaaa")&amp;".- "&amp;AT837)</f>
        <v/>
      </c>
      <c r="BC823" s="247">
        <f>IF(AX837=BD837,BC837,NOW())</f>
        <v/>
      </c>
      <c r="BD823" s="246">
        <f>IF(AT837=BD837,BD837,AT837)</f>
        <v/>
      </c>
    </row>
    <row r="824" customFormat="1" s="113">
      <c r="B824" s="193" t="n"/>
      <c r="C824" s="118" t="n"/>
      <c r="D824" s="113" t="n"/>
      <c r="E824" s="113" t="n"/>
      <c r="F824" s="113" t="n"/>
      <c r="G824" s="113" t="n"/>
      <c r="H824" s="113" t="n"/>
      <c r="I824" s="113" t="n"/>
      <c r="J824" s="113" t="n"/>
      <c r="K824" s="113" t="n"/>
      <c r="L824" s="113" t="n"/>
      <c r="M824" s="113" t="n"/>
      <c r="N824" s="113" t="n"/>
      <c r="O824" s="113" t="n"/>
      <c r="P824" s="113" t="n"/>
      <c r="Q824" s="113" t="n"/>
      <c r="R824" s="113" t="n"/>
      <c r="S824" s="261" t="n"/>
      <c r="T824" s="113" t="n"/>
      <c r="U824" s="113" t="n"/>
      <c r="V824" s="262" t="inlineStr">
        <is>
          <t xml:space="preserve"> </t>
        </is>
      </c>
      <c r="W824" s="113" t="n"/>
      <c r="X824" s="113" t="n"/>
      <c r="Y824" s="262" t="inlineStr">
        <is>
          <t xml:space="preserve"> </t>
        </is>
      </c>
      <c r="Z824" s="113" t="n"/>
      <c r="AA824" s="113" t="n"/>
      <c r="AB824" s="113" t="n"/>
      <c r="AC824" s="113" t="n"/>
      <c r="AD824" s="113" t="n"/>
      <c r="AE824" s="113" t="n"/>
      <c r="AF824" s="113" t="n"/>
      <c r="AG824" s="113" t="n"/>
      <c r="AH824" s="113" t="n"/>
      <c r="AI824" s="113" t="n"/>
      <c r="AJ824" s="113" t="n"/>
      <c r="AK824" s="263" t="n"/>
      <c r="AL824" s="113" t="n"/>
      <c r="AM824" s="113" t="n"/>
      <c r="AN824" s="119" t="n"/>
      <c r="AO824" s="115" t="n"/>
      <c r="AP824" s="119" t="n"/>
      <c r="AQ824" s="119" t="n"/>
      <c r="AR824" s="227" t="n"/>
      <c r="AS824" s="119" t="n"/>
      <c r="AT824" s="118" t="n"/>
      <c r="AU824" s="156" t="n"/>
      <c r="AV824" s="113" t="n"/>
      <c r="AW824" s="102">
        <f>IF(OR(AND(TODAY()-AL838&lt;10,AV838="PQRS"),AND(TODAY()-AO838&lt;90,AV838="Persuasivo")),1,IF(AND(10&lt;=TODAY()-AL838,TODAY()-AL838&lt;15,AV838="PQRS"),2,IF(OR(AND(15&lt;=TODAY()-AL838,AV838="PQRS"),AND(90&lt;=TODAY()-AO838,AV838="Persuasivo")),3,"")))</f>
        <v/>
      </c>
      <c r="AY824" s="239">
        <f>IF(AU838=BA838,AY838,AY838&amp;" → "&amp;TEXT(AZ838,"dd/mm/aaaa")&amp;".- "&amp;AU838)</f>
        <v/>
      </c>
      <c r="AZ824" s="237">
        <f>IF(AU838=BA838,AZ838,NOW())</f>
        <v/>
      </c>
      <c r="BA824" s="242">
        <f>IF(AU838=BA838,BA838,AU838)</f>
        <v/>
      </c>
      <c r="BB824" s="245">
        <f>IF(AT838=BD838,BB838,BB838&amp;" → "&amp;TEXT(BC838,"dd/mm/aaaa")&amp;".- "&amp;AT838)</f>
        <v/>
      </c>
      <c r="BC824" s="247">
        <f>IF(AX838=BD838,BC838,NOW())</f>
        <v/>
      </c>
      <c r="BD824" s="246">
        <f>IF(AT838=BD838,BD838,AT838)</f>
        <v/>
      </c>
    </row>
    <row r="825">
      <c r="B825" s="193" t="n"/>
      <c r="C825" s="118" t="n"/>
      <c r="D825" s="113" t="n"/>
      <c r="E825" s="113" t="n"/>
      <c r="F825" s="113" t="n"/>
      <c r="G825" s="113" t="n"/>
      <c r="H825" s="113" t="n"/>
      <c r="I825" s="113" t="n"/>
      <c r="J825" s="113" t="n"/>
      <c r="K825" s="113" t="n"/>
      <c r="L825" s="113" t="n"/>
      <c r="M825" s="113" t="n"/>
      <c r="N825" s="113" t="n"/>
      <c r="O825" s="113" t="n"/>
      <c r="P825" s="113" t="n"/>
      <c r="Q825" s="113" t="n"/>
      <c r="R825" s="113" t="n"/>
      <c r="S825" s="261" t="n"/>
      <c r="T825" s="113" t="n"/>
      <c r="U825" s="113" t="n"/>
      <c r="V825" s="262" t="inlineStr">
        <is>
          <t xml:space="preserve"> </t>
        </is>
      </c>
      <c r="W825" s="113" t="n"/>
      <c r="X825" s="113" t="n"/>
      <c r="Y825" s="262" t="inlineStr">
        <is>
          <t xml:space="preserve"> </t>
        </is>
      </c>
      <c r="Z825" s="113" t="n"/>
      <c r="AA825" s="113" t="n"/>
      <c r="AB825" s="113" t="n"/>
      <c r="AC825" s="113" t="n"/>
      <c r="AD825" s="113" t="n"/>
      <c r="AE825" s="113" t="n"/>
      <c r="AF825" s="113" t="n"/>
      <c r="AG825" s="113" t="n"/>
      <c r="AH825" s="113" t="n"/>
      <c r="AI825" s="113" t="n"/>
      <c r="AJ825" s="113" t="n"/>
      <c r="AK825" s="263" t="n"/>
      <c r="AL825" s="113" t="n"/>
      <c r="AM825" s="113" t="n"/>
      <c r="AN825" s="119" t="n"/>
      <c r="AO825" s="115" t="n"/>
      <c r="AP825" s="119" t="n"/>
      <c r="AQ825" s="119" t="n"/>
      <c r="AR825" s="227" t="n"/>
      <c r="AS825" s="119" t="n"/>
      <c r="AT825" s="118" t="n"/>
      <c r="AU825" s="156" t="n"/>
      <c r="AV825" s="113" t="n"/>
      <c r="AW825" s="102">
        <f>IF(OR(AND(TODAY()-AL839&lt;10,AV839="PQRS"),AND(TODAY()-AO839&lt;90,AV839="Persuasivo")),1,IF(AND(10&lt;=TODAY()-AL839,TODAY()-AL839&lt;15,AV839="PQRS"),2,IF(OR(AND(15&lt;=TODAY()-AL839,AV839="PQRS"),AND(90&lt;=TODAY()-AO839,AV839="Persuasivo")),3,"")))</f>
        <v/>
      </c>
      <c r="AY825" s="239">
        <f>IF(AU839=BA839,AY839,AY839&amp;" → "&amp;TEXT(AZ839,"dd/mm/aaaa")&amp;".- "&amp;AU839)</f>
        <v/>
      </c>
      <c r="AZ825" s="237">
        <f>IF(AU839=BA839,AZ839,NOW())</f>
        <v/>
      </c>
      <c r="BA825" s="242">
        <f>IF(AU839=BA839,BA839,AU839)</f>
        <v/>
      </c>
      <c r="BB825" s="245">
        <f>IF(AT839=BD839,BB839,BB839&amp;" → "&amp;TEXT(BC839,"dd/mm/aaaa")&amp;".- "&amp;AT839)</f>
        <v/>
      </c>
      <c r="BC825" s="247">
        <f>IF(AX839=BD839,BC839,NOW())</f>
        <v/>
      </c>
      <c r="BD825" s="246">
        <f>IF(AT839=BD839,BD839,AT839)</f>
        <v/>
      </c>
    </row>
    <row r="826">
      <c r="B826" s="193" t="n"/>
      <c r="C826" s="118" t="n"/>
      <c r="D826" s="113" t="n"/>
      <c r="E826" s="113" t="n"/>
      <c r="F826" s="113" t="n"/>
      <c r="G826" s="113" t="n"/>
      <c r="H826" s="113" t="n"/>
      <c r="I826" s="113" t="n"/>
      <c r="J826" s="113" t="n"/>
      <c r="K826" s="113" t="n"/>
      <c r="L826" s="113" t="n"/>
      <c r="M826" s="113" t="n"/>
      <c r="N826" s="113" t="n"/>
      <c r="O826" s="113" t="n"/>
      <c r="P826" s="113" t="n"/>
      <c r="Q826" s="113" t="n"/>
      <c r="R826" s="113" t="n"/>
      <c r="S826" s="261" t="n"/>
      <c r="T826" s="113" t="n"/>
      <c r="U826" s="113" t="n"/>
      <c r="V826" s="262" t="inlineStr">
        <is>
          <t xml:space="preserve"> </t>
        </is>
      </c>
      <c r="W826" s="113" t="n"/>
      <c r="X826" s="113" t="n"/>
      <c r="Y826" s="262" t="inlineStr">
        <is>
          <t xml:space="preserve"> </t>
        </is>
      </c>
      <c r="Z826" s="113" t="n"/>
      <c r="AA826" s="113" t="n"/>
      <c r="AB826" s="113" t="n"/>
      <c r="AC826" s="113" t="n"/>
      <c r="AD826" s="113" t="n"/>
      <c r="AE826" s="113" t="n"/>
      <c r="AF826" s="113" t="n"/>
      <c r="AG826" s="113" t="n"/>
      <c r="AH826" s="113" t="n"/>
      <c r="AI826" s="113" t="n"/>
      <c r="AJ826" s="113" t="n"/>
      <c r="AK826" s="263" t="n"/>
      <c r="AL826" s="113" t="n"/>
      <c r="AM826" s="113" t="n"/>
      <c r="AN826" s="119" t="n"/>
      <c r="AO826" s="115" t="n"/>
      <c r="AP826" s="119" t="n"/>
      <c r="AQ826" s="119" t="n"/>
      <c r="AR826" s="227" t="n"/>
      <c r="AS826" s="119" t="n"/>
      <c r="AT826" s="118" t="n"/>
      <c r="AU826" s="156" t="n"/>
      <c r="AV826" s="113" t="n"/>
      <c r="AW826" s="102">
        <f>IF(OR(AND(TODAY()-AL840&lt;10,AV840="PQRS"),AND(TODAY()-AO840&lt;90,AV840="Persuasivo")),1,IF(AND(10&lt;=TODAY()-AL840,TODAY()-AL840&lt;15,AV840="PQRS"),2,IF(OR(AND(15&lt;=TODAY()-AL840,AV840="PQRS"),AND(90&lt;=TODAY()-AO840,AV840="Persuasivo")),3,"")))</f>
        <v/>
      </c>
      <c r="AY826" s="239">
        <f>IF(AU840=BA840,AY840,AY840&amp;" → "&amp;TEXT(AZ840,"dd/mm/aaaa")&amp;".- "&amp;AU840)</f>
        <v/>
      </c>
      <c r="AZ826" s="237">
        <f>IF(AU840=BA840,AZ840,NOW())</f>
        <v/>
      </c>
      <c r="BA826" s="242">
        <f>IF(AU840=BA840,BA840,AU840)</f>
        <v/>
      </c>
      <c r="BB826" s="245">
        <f>IF(AT840=BD840,BB840,BB840&amp;" → "&amp;TEXT(BC840,"dd/mm/aaaa")&amp;".- "&amp;AT840)</f>
        <v/>
      </c>
      <c r="BC826" s="247">
        <f>IF(AX840=BD840,BC840,NOW())</f>
        <v/>
      </c>
      <c r="BD826" s="246">
        <f>IF(AT840=BD840,BD840,AT840)</f>
        <v/>
      </c>
    </row>
    <row r="827">
      <c r="B827" s="193" t="n"/>
      <c r="C827" s="118" t="n"/>
      <c r="D827" s="113" t="n"/>
      <c r="E827" s="113" t="n"/>
      <c r="F827" s="113" t="n"/>
      <c r="G827" s="113" t="n"/>
      <c r="H827" s="113" t="n"/>
      <c r="I827" s="113" t="n"/>
      <c r="J827" s="113" t="n"/>
      <c r="K827" s="113" t="n"/>
      <c r="L827" s="113" t="n"/>
      <c r="M827" s="113" t="n"/>
      <c r="N827" s="113" t="n"/>
      <c r="O827" s="113" t="n"/>
      <c r="P827" s="113" t="n"/>
      <c r="Q827" s="113" t="n"/>
      <c r="R827" s="113" t="n"/>
      <c r="S827" s="261" t="n"/>
      <c r="T827" s="113" t="n"/>
      <c r="U827" s="113" t="n"/>
      <c r="V827" s="262" t="inlineStr">
        <is>
          <t xml:space="preserve"> </t>
        </is>
      </c>
      <c r="W827" s="113" t="n"/>
      <c r="X827" s="113" t="n"/>
      <c r="Y827" s="262" t="inlineStr">
        <is>
          <t xml:space="preserve"> </t>
        </is>
      </c>
      <c r="Z827" s="113" t="n"/>
      <c r="AA827" s="113" t="n"/>
      <c r="AB827" s="113" t="n"/>
      <c r="AC827" s="113" t="n"/>
      <c r="AD827" s="113" t="n"/>
      <c r="AE827" s="113" t="n"/>
      <c r="AF827" s="113" t="n"/>
      <c r="AG827" s="113" t="n"/>
      <c r="AH827" s="113" t="n"/>
      <c r="AI827" s="113" t="n"/>
      <c r="AJ827" s="113" t="n"/>
      <c r="AK827" s="263" t="n"/>
      <c r="AL827" s="113" t="n"/>
      <c r="AM827" s="113" t="n"/>
      <c r="AN827" s="119" t="n"/>
      <c r="AO827" s="115" t="n"/>
      <c r="AP827" s="119" t="n"/>
      <c r="AQ827" s="119" t="n"/>
      <c r="AR827" s="227" t="n"/>
      <c r="AS827" s="119" t="n"/>
      <c r="AT827" s="118" t="n"/>
      <c r="AU827" s="156" t="n"/>
      <c r="AV827" s="113" t="n"/>
      <c r="AW827" s="102">
        <f>IF(OR(AND(TODAY()-AL841&lt;10,AV841="PQRS"),AND(TODAY()-AO841&lt;90,AV841="Persuasivo")),1,IF(AND(10&lt;=TODAY()-AL841,TODAY()-AL841&lt;15,AV841="PQRS"),2,IF(OR(AND(15&lt;=TODAY()-AL841,AV841="PQRS"),AND(90&lt;=TODAY()-AO841,AV841="Persuasivo")),3,"")))</f>
        <v/>
      </c>
      <c r="AY827" s="239">
        <f>IF(AU841=BA841,AY841,AY841&amp;" → "&amp;TEXT(AZ841,"dd/mm/aaaa")&amp;".- "&amp;AU841)</f>
        <v/>
      </c>
      <c r="AZ827" s="237">
        <f>IF(AU841=BA841,AZ841,NOW())</f>
        <v/>
      </c>
      <c r="BA827" s="242">
        <f>IF(AU841=BA841,BA841,AU841)</f>
        <v/>
      </c>
      <c r="BB827" s="245">
        <f>IF(AT841=BD841,BB841,BB841&amp;" → "&amp;TEXT(BC841,"dd/mm/aaaa")&amp;".- "&amp;AT841)</f>
        <v/>
      </c>
      <c r="BC827" s="247">
        <f>IF(AX841=BD841,BC841,NOW())</f>
        <v/>
      </c>
      <c r="BD827" s="246">
        <f>IF(AT841=BD841,BD841,AT841)</f>
        <v/>
      </c>
    </row>
    <row r="828">
      <c r="B828" s="193" t="n"/>
      <c r="C828" s="118" t="n"/>
      <c r="D828" s="113" t="n"/>
      <c r="E828" s="113" t="n"/>
      <c r="F828" s="113" t="n"/>
      <c r="G828" s="113" t="n"/>
      <c r="H828" s="113" t="n"/>
      <c r="I828" s="113" t="n"/>
      <c r="J828" s="113" t="n"/>
      <c r="K828" s="113" t="n"/>
      <c r="L828" s="113" t="n"/>
      <c r="M828" s="113" t="n"/>
      <c r="N828" s="113" t="n"/>
      <c r="O828" s="113" t="n"/>
      <c r="P828" s="113" t="n"/>
      <c r="Q828" s="113" t="n"/>
      <c r="R828" s="113" t="n"/>
      <c r="S828" s="261" t="n"/>
      <c r="T828" s="113" t="n"/>
      <c r="U828" s="113" t="n"/>
      <c r="V828" s="262" t="inlineStr">
        <is>
          <t xml:space="preserve"> </t>
        </is>
      </c>
      <c r="W828" s="113" t="n"/>
      <c r="X828" s="113" t="n"/>
      <c r="Y828" s="262" t="inlineStr">
        <is>
          <t xml:space="preserve"> </t>
        </is>
      </c>
      <c r="Z828" s="113" t="n"/>
      <c r="AA828" s="113" t="n"/>
      <c r="AB828" s="113" t="n"/>
      <c r="AC828" s="113" t="n"/>
      <c r="AD828" s="113" t="n"/>
      <c r="AE828" s="113" t="n"/>
      <c r="AF828" s="113" t="n"/>
      <c r="AG828" s="113" t="n"/>
      <c r="AH828" s="113" t="n"/>
      <c r="AI828" s="113" t="n"/>
      <c r="AJ828" s="113" t="n"/>
      <c r="AK828" s="263" t="n"/>
      <c r="AL828" s="113" t="n"/>
      <c r="AM828" s="113" t="n"/>
      <c r="AN828" s="119" t="n"/>
      <c r="AO828" s="115" t="n"/>
      <c r="AP828" s="119" t="n"/>
      <c r="AQ828" s="119" t="n"/>
      <c r="AR828" s="227" t="n"/>
      <c r="AS828" s="119" t="n"/>
      <c r="AT828" s="118" t="n"/>
      <c r="AU828" s="156" t="n"/>
      <c r="AV828" s="113" t="n"/>
      <c r="AW828" s="102">
        <f>IF(OR(AND(TODAY()-AL842&lt;10,AV842="PQRS"),AND(TODAY()-AO842&lt;90,AV842="Persuasivo")),1,IF(AND(10&lt;=TODAY()-AL842,TODAY()-AL842&lt;15,AV842="PQRS"),2,IF(OR(AND(15&lt;=TODAY()-AL842,AV842="PQRS"),AND(90&lt;=TODAY()-AO842,AV842="Persuasivo")),3,"")))</f>
        <v/>
      </c>
      <c r="AY828" s="239">
        <f>IF(AU842=BA842,AY842,AY842&amp;" → "&amp;TEXT(AZ842,"dd/mm/aaaa")&amp;".- "&amp;AU842)</f>
        <v/>
      </c>
      <c r="AZ828" s="237">
        <f>IF(AU842=BA842,AZ842,NOW())</f>
        <v/>
      </c>
      <c r="BA828" s="242">
        <f>IF(AU842=BA842,BA842,AU842)</f>
        <v/>
      </c>
      <c r="BB828" s="245">
        <f>IF(AT842=BD842,BB842,BB842&amp;" → "&amp;TEXT(BC842,"dd/mm/aaaa")&amp;".- "&amp;AT842)</f>
        <v/>
      </c>
      <c r="BC828" s="247">
        <f>IF(AX842=BD842,BC842,NOW())</f>
        <v/>
      </c>
      <c r="BD828" s="246">
        <f>IF(AT842=BD842,BD842,AT842)</f>
        <v/>
      </c>
    </row>
    <row r="829">
      <c r="B829" s="193" t="n"/>
      <c r="C829" s="118" t="n"/>
      <c r="D829" s="113" t="n"/>
      <c r="E829" s="113" t="n"/>
      <c r="F829" s="113" t="n"/>
      <c r="G829" s="113" t="n"/>
      <c r="H829" s="113" t="n"/>
      <c r="I829" s="113" t="n"/>
      <c r="J829" s="113" t="n"/>
      <c r="K829" s="113" t="n"/>
      <c r="L829" s="113" t="n"/>
      <c r="M829" s="113" t="n"/>
      <c r="N829" s="113" t="n"/>
      <c r="O829" s="113" t="n"/>
      <c r="P829" s="113" t="n"/>
      <c r="Q829" s="113" t="n"/>
      <c r="R829" s="113" t="n"/>
      <c r="S829" s="261" t="n"/>
      <c r="T829" s="113" t="n"/>
      <c r="U829" s="113" t="n"/>
      <c r="V829" s="262" t="inlineStr">
        <is>
          <t xml:space="preserve"> </t>
        </is>
      </c>
      <c r="W829" s="113" t="n"/>
      <c r="X829" s="113" t="n"/>
      <c r="Y829" s="262" t="inlineStr">
        <is>
          <t xml:space="preserve"> </t>
        </is>
      </c>
      <c r="Z829" s="113" t="n"/>
      <c r="AA829" s="113" t="n"/>
      <c r="AB829" s="113" t="n"/>
      <c r="AC829" s="113" t="n"/>
      <c r="AD829" s="113" t="n"/>
      <c r="AE829" s="113" t="n"/>
      <c r="AF829" s="113" t="n"/>
      <c r="AG829" s="113" t="n"/>
      <c r="AH829" s="113" t="n"/>
      <c r="AI829" s="113" t="n"/>
      <c r="AJ829" s="113" t="n"/>
      <c r="AK829" s="263" t="n"/>
      <c r="AL829" s="113" t="n"/>
      <c r="AM829" s="113" t="n"/>
      <c r="AN829" s="119" t="n"/>
      <c r="AO829" s="115" t="n"/>
      <c r="AP829" s="119" t="n"/>
      <c r="AQ829" s="119" t="n"/>
      <c r="AR829" s="227" t="n"/>
      <c r="AS829" s="119" t="n"/>
      <c r="AT829" s="118" t="n"/>
      <c r="AU829" s="156" t="n"/>
      <c r="AV829" s="113" t="n"/>
      <c r="AW829" s="102">
        <f>IF(OR(AND(TODAY()-AL843&lt;10,AV843="PQRS"),AND(TODAY()-AO843&lt;90,AV843="Persuasivo")),1,IF(AND(10&lt;=TODAY()-AL843,TODAY()-AL843&lt;15,AV843="PQRS"),2,IF(OR(AND(15&lt;=TODAY()-AL843,AV843="PQRS"),AND(90&lt;=TODAY()-AO843,AV843="Persuasivo")),3,"")))</f>
        <v/>
      </c>
      <c r="AY829" s="239">
        <f>IF(AU843=BA843,AY843,AY843&amp;" → "&amp;TEXT(AZ843,"dd/mm/aaaa")&amp;".- "&amp;AU843)</f>
        <v/>
      </c>
      <c r="AZ829" s="237">
        <f>IF(AU843=BA843,AZ843,NOW())</f>
        <v/>
      </c>
      <c r="BA829" s="242">
        <f>IF(AU843=BA843,BA843,AU843)</f>
        <v/>
      </c>
      <c r="BB829" s="245">
        <f>IF(AT843=BD843,BB843,BB843&amp;" → "&amp;TEXT(BC843,"dd/mm/aaaa")&amp;".- "&amp;AT843)</f>
        <v/>
      </c>
      <c r="BC829" s="247">
        <f>IF(AX843=BD843,BC843,NOW())</f>
        <v/>
      </c>
      <c r="BD829" s="246">
        <f>IF(AT843=BD843,BD843,AT843)</f>
        <v/>
      </c>
    </row>
    <row r="830">
      <c r="B830" s="193" t="n"/>
      <c r="C830" s="118" t="n"/>
      <c r="D830" s="113" t="n"/>
      <c r="E830" s="113" t="n"/>
      <c r="F830" s="113" t="n"/>
      <c r="G830" s="113" t="n"/>
      <c r="H830" s="113" t="n"/>
      <c r="I830" s="113" t="n"/>
      <c r="J830" s="113" t="n"/>
      <c r="K830" s="113" t="n"/>
      <c r="L830" s="113" t="n"/>
      <c r="M830" s="113" t="n"/>
      <c r="N830" s="113" t="n"/>
      <c r="O830" s="113" t="n"/>
      <c r="P830" s="113" t="n"/>
      <c r="Q830" s="113" t="n"/>
      <c r="R830" s="113" t="n"/>
      <c r="S830" s="261" t="n"/>
      <c r="T830" s="113" t="n"/>
      <c r="U830" s="113" t="n"/>
      <c r="V830" s="262" t="inlineStr">
        <is>
          <t xml:space="preserve"> </t>
        </is>
      </c>
      <c r="W830" s="113" t="n"/>
      <c r="X830" s="113" t="n"/>
      <c r="Y830" s="262" t="inlineStr">
        <is>
          <t xml:space="preserve"> </t>
        </is>
      </c>
      <c r="Z830" s="113" t="n"/>
      <c r="AA830" s="113" t="n"/>
      <c r="AB830" s="113" t="n"/>
      <c r="AC830" s="113" t="n"/>
      <c r="AD830" s="113" t="n"/>
      <c r="AE830" s="113" t="n"/>
      <c r="AF830" s="113" t="n"/>
      <c r="AG830" s="113" t="n"/>
      <c r="AH830" s="113" t="n"/>
      <c r="AI830" s="113" t="n"/>
      <c r="AJ830" s="113" t="n"/>
      <c r="AK830" s="263" t="n"/>
      <c r="AL830" s="113" t="n"/>
      <c r="AM830" s="113" t="n"/>
      <c r="AN830" s="119" t="n"/>
      <c r="AO830" s="115" t="n"/>
      <c r="AP830" s="119" t="n"/>
      <c r="AQ830" s="119" t="n"/>
      <c r="AR830" s="227" t="n"/>
      <c r="AS830" s="119" t="n"/>
      <c r="AT830" s="118" t="n"/>
      <c r="AU830" s="156" t="n"/>
      <c r="AV830" s="113" t="n"/>
      <c r="AW830" s="102">
        <f>IF(OR(AND(TODAY()-AL844&lt;10,AV844="PQRS"),AND(TODAY()-AO844&lt;90,AV844="Persuasivo")),1,IF(AND(10&lt;=TODAY()-AL844,TODAY()-AL844&lt;15,AV844="PQRS"),2,IF(OR(AND(15&lt;=TODAY()-AL844,AV844="PQRS"),AND(90&lt;=TODAY()-AO844,AV844="Persuasivo")),3,"")))</f>
        <v/>
      </c>
      <c r="AY830" s="239">
        <f>IF(AU844=BA844,AY844,AY844&amp;" → "&amp;TEXT(AZ844,"dd/mm/aaaa")&amp;".- "&amp;AU844)</f>
        <v/>
      </c>
      <c r="AZ830" s="237">
        <f>IF(AU844=BA844,AZ844,NOW())</f>
        <v/>
      </c>
      <c r="BA830" s="242">
        <f>IF(AU844=BA844,BA844,AU844)</f>
        <v/>
      </c>
      <c r="BB830" s="245">
        <f>IF(AT844=BD844,BB844,BB844&amp;" → "&amp;TEXT(BC844,"dd/mm/aaaa")&amp;".- "&amp;AT844)</f>
        <v/>
      </c>
      <c r="BC830" s="247">
        <f>IF(AX844=BD844,BC844,NOW())</f>
        <v/>
      </c>
      <c r="BD830" s="246">
        <f>IF(AT844=BD844,BD844,AT844)</f>
        <v/>
      </c>
    </row>
    <row r="831">
      <c r="B831" s="193" t="n"/>
      <c r="C831" s="118" t="n"/>
      <c r="D831" s="113" t="n"/>
      <c r="E831" s="113" t="n"/>
      <c r="F831" s="113" t="n"/>
      <c r="G831" s="113" t="n"/>
      <c r="H831" s="113" t="n"/>
      <c r="I831" s="113" t="n"/>
      <c r="J831" s="113" t="n"/>
      <c r="K831" s="113" t="n"/>
      <c r="L831" s="113" t="n"/>
      <c r="M831" s="113" t="n"/>
      <c r="N831" s="113" t="n"/>
      <c r="O831" s="113" t="n"/>
      <c r="P831" s="113" t="n"/>
      <c r="Q831" s="113" t="n"/>
      <c r="R831" s="113" t="n"/>
      <c r="S831" s="261" t="n"/>
      <c r="T831" s="113" t="n"/>
      <c r="U831" s="113" t="n"/>
      <c r="V831" s="262" t="inlineStr">
        <is>
          <t xml:space="preserve"> </t>
        </is>
      </c>
      <c r="W831" s="113" t="n"/>
      <c r="X831" s="113" t="n"/>
      <c r="Y831" s="262" t="inlineStr">
        <is>
          <t xml:space="preserve"> </t>
        </is>
      </c>
      <c r="Z831" s="113" t="n"/>
      <c r="AA831" s="113" t="n"/>
      <c r="AB831" s="113" t="n"/>
      <c r="AC831" s="113" t="n"/>
      <c r="AD831" s="113" t="n"/>
      <c r="AE831" s="113" t="n"/>
      <c r="AF831" s="113" t="n"/>
      <c r="AG831" s="113" t="n"/>
      <c r="AH831" s="113" t="n"/>
      <c r="AI831" s="113" t="n"/>
      <c r="AJ831" s="113" t="n"/>
      <c r="AK831" s="263" t="n"/>
      <c r="AL831" s="113" t="n"/>
      <c r="AM831" s="113" t="n"/>
      <c r="AN831" s="119" t="n"/>
      <c r="AO831" s="115" t="n"/>
      <c r="AP831" s="119" t="n"/>
      <c r="AQ831" s="119" t="n"/>
      <c r="AR831" s="227" t="n"/>
      <c r="AS831" s="119" t="n"/>
      <c r="AT831" s="118" t="n"/>
      <c r="AU831" s="156" t="n"/>
      <c r="AV831" s="113" t="n"/>
      <c r="AW831" s="102">
        <f>IF(OR(AND(TODAY()-AL845&lt;10,AV845="PQRS"),AND(TODAY()-AO845&lt;90,AV845="Persuasivo")),1,IF(AND(10&lt;=TODAY()-AL845,TODAY()-AL845&lt;15,AV845="PQRS"),2,IF(OR(AND(15&lt;=TODAY()-AL845,AV845="PQRS"),AND(90&lt;=TODAY()-AO845,AV845="Persuasivo")),3,"")))</f>
        <v/>
      </c>
      <c r="AY831" s="239">
        <f>IF(AU845=BA845,AY845,AY845&amp;" → "&amp;TEXT(AZ845,"dd/mm/aaaa")&amp;".- "&amp;AU845)</f>
        <v/>
      </c>
      <c r="AZ831" s="237">
        <f>IF(AU845=BA845,AZ845,NOW())</f>
        <v/>
      </c>
      <c r="BA831" s="242">
        <f>IF(AU845=BA845,BA845,AU845)</f>
        <v/>
      </c>
      <c r="BB831" s="245">
        <f>IF(AT845=BD845,BB845,BB845&amp;" → "&amp;TEXT(BC845,"dd/mm/aaaa")&amp;".- "&amp;AT845)</f>
        <v/>
      </c>
      <c r="BC831" s="247">
        <f>IF(AX845=BD845,BC845,NOW())</f>
        <v/>
      </c>
      <c r="BD831" s="246">
        <f>IF(AT845=BD845,BD845,AT845)</f>
        <v/>
      </c>
    </row>
    <row r="832">
      <c r="B832" s="193" t="n"/>
      <c r="C832" s="118" t="n"/>
      <c r="D832" s="113" t="n"/>
      <c r="E832" s="113" t="n"/>
      <c r="F832" s="113" t="n"/>
      <c r="G832" s="113" t="n"/>
      <c r="H832" s="113" t="n"/>
      <c r="I832" s="113" t="n"/>
      <c r="J832" s="113" t="n"/>
      <c r="K832" s="113" t="n"/>
      <c r="L832" s="113" t="n"/>
      <c r="M832" s="113" t="n"/>
      <c r="N832" s="113" t="n"/>
      <c r="O832" s="113" t="n"/>
      <c r="P832" s="113" t="n"/>
      <c r="Q832" s="113" t="n"/>
      <c r="R832" s="113" t="n"/>
      <c r="S832" s="261" t="n"/>
      <c r="T832" s="113" t="n"/>
      <c r="U832" s="113" t="n"/>
      <c r="V832" s="262" t="inlineStr">
        <is>
          <t xml:space="preserve"> </t>
        </is>
      </c>
      <c r="W832" s="113" t="n"/>
      <c r="X832" s="113" t="n"/>
      <c r="Y832" s="113" t="n"/>
      <c r="Z832" s="113" t="n"/>
      <c r="AA832" s="113" t="n"/>
      <c r="AB832" s="113" t="n"/>
      <c r="AC832" s="113" t="n"/>
      <c r="AD832" s="113" t="n"/>
      <c r="AE832" s="113" t="n"/>
      <c r="AF832" s="113" t="n"/>
      <c r="AG832" s="113" t="n"/>
      <c r="AH832" s="113" t="n"/>
      <c r="AI832" s="113" t="n"/>
      <c r="AJ832" s="113" t="n"/>
      <c r="AK832" s="263" t="n"/>
      <c r="AL832" s="113" t="n"/>
      <c r="AM832" s="113" t="n"/>
      <c r="AN832" s="119" t="n"/>
      <c r="AO832" s="115" t="n"/>
      <c r="AP832" s="119" t="n"/>
      <c r="AQ832" s="119" t="n"/>
      <c r="AR832" s="227" t="n"/>
      <c r="AS832" s="119" t="n"/>
      <c r="AT832" s="118" t="n"/>
      <c r="AU832" s="156" t="n"/>
      <c r="AV832" s="113" t="n"/>
      <c r="AW832" s="102">
        <f>IF(OR(AND(TODAY()-AL846&lt;10,AV846="PQRS"),AND(TODAY()-AO846&lt;90,AV846="Persuasivo")),1,IF(AND(10&lt;=TODAY()-AL846,TODAY()-AL846&lt;15,AV846="PQRS"),2,IF(OR(AND(15&lt;=TODAY()-AL846,AV846="PQRS"),AND(90&lt;=TODAY()-AO846,AV846="Persuasivo")),3,"")))</f>
        <v/>
      </c>
      <c r="AY832" s="239">
        <f>IF(AU846=BA846,AY846,AY846&amp;" → "&amp;TEXT(AZ846,"dd/mm/aaaa")&amp;".- "&amp;AU846)</f>
        <v/>
      </c>
      <c r="AZ832" s="237">
        <f>IF(AU846=BA846,AZ846,NOW())</f>
        <v/>
      </c>
      <c r="BA832" s="242">
        <f>IF(AU846=BA846,BA846,AU846)</f>
        <v/>
      </c>
      <c r="BB832" s="245">
        <f>IF(AT846=BD846,BB846,BB846&amp;" → "&amp;TEXT(BC846,"dd/mm/aaaa")&amp;".- "&amp;AT846)</f>
        <v/>
      </c>
      <c r="BC832" s="247">
        <f>IF(AX846=BD846,BC846,NOW())</f>
        <v/>
      </c>
      <c r="BD832" s="246">
        <f>IF(AT846=BD846,BD846,AT846)</f>
        <v/>
      </c>
    </row>
    <row r="833">
      <c r="B833" s="193" t="n"/>
      <c r="C833" s="118" t="n"/>
      <c r="D833" s="113" t="n"/>
      <c r="E833" s="113" t="n"/>
      <c r="F833" s="113" t="n"/>
      <c r="G833" s="113" t="n"/>
      <c r="H833" s="113" t="n"/>
      <c r="I833" s="113" t="n"/>
      <c r="J833" s="113" t="n"/>
      <c r="K833" s="113" t="n"/>
      <c r="L833" s="113" t="n"/>
      <c r="M833" s="113" t="n"/>
      <c r="N833" s="113" t="n"/>
      <c r="O833" s="113" t="n"/>
      <c r="P833" s="113" t="n"/>
      <c r="Q833" s="113" t="n"/>
      <c r="R833" s="113" t="n"/>
      <c r="S833" s="261" t="n"/>
      <c r="T833" s="113" t="n"/>
      <c r="U833" s="113" t="n"/>
      <c r="V833" s="262" t="inlineStr">
        <is>
          <t xml:space="preserve"> </t>
        </is>
      </c>
      <c r="W833" s="113" t="n"/>
      <c r="X833" s="113" t="n"/>
      <c r="Y833" s="113" t="n"/>
      <c r="Z833" s="113" t="n"/>
      <c r="AA833" s="113" t="n"/>
      <c r="AB833" s="113" t="n"/>
      <c r="AC833" s="113" t="n"/>
      <c r="AD833" s="113" t="n"/>
      <c r="AE833" s="113" t="n"/>
      <c r="AF833" s="113" t="n"/>
      <c r="AG833" s="113" t="n"/>
      <c r="AH833" s="113" t="n"/>
      <c r="AI833" s="113" t="n"/>
      <c r="AJ833" s="113" t="n"/>
      <c r="AK833" s="263" t="n"/>
      <c r="AL833" s="113" t="n"/>
      <c r="AM833" s="113" t="n"/>
      <c r="AN833" s="119" t="n"/>
      <c r="AO833" s="115" t="n"/>
      <c r="AP833" s="119" t="n"/>
      <c r="AQ833" s="119" t="n"/>
      <c r="AR833" s="227" t="n"/>
      <c r="AS833" s="119" t="n"/>
      <c r="AT833" s="118" t="n"/>
      <c r="AU833" s="156" t="n"/>
      <c r="AV833" s="113" t="n"/>
      <c r="AW833" s="102">
        <f>IF(OR(AND(TODAY()-AL847&lt;10,AV847="PQRS"),AND(TODAY()-AO847&lt;90,AV847="Persuasivo")),1,IF(AND(10&lt;=TODAY()-AL847,TODAY()-AL847&lt;15,AV847="PQRS"),2,IF(OR(AND(15&lt;=TODAY()-AL847,AV847="PQRS"),AND(90&lt;=TODAY()-AO847,AV847="Persuasivo")),3,"")))</f>
        <v/>
      </c>
      <c r="AY833" s="239">
        <f>IF(AU847=BA847,AY847,AY847&amp;" → "&amp;TEXT(AZ847,"dd/mm/aaaa")&amp;".- "&amp;AU847)</f>
        <v/>
      </c>
      <c r="AZ833" s="237">
        <f>IF(AU847=BA847,AZ847,NOW())</f>
        <v/>
      </c>
      <c r="BA833" s="242">
        <f>IF(AU847=BA847,BA847,AU847)</f>
        <v/>
      </c>
      <c r="BB833" s="245">
        <f>IF(AT847=BD847,BB847,BB847&amp;" → "&amp;TEXT(BC847,"dd/mm/aaaa")&amp;".- "&amp;AT847)</f>
        <v/>
      </c>
      <c r="BC833" s="247">
        <f>IF(AX847=BD847,BC847,NOW())</f>
        <v/>
      </c>
      <c r="BD833" s="246">
        <f>IF(AT847=BD847,BD847,AT847)</f>
        <v/>
      </c>
    </row>
    <row r="834">
      <c r="B834" s="193" t="n"/>
      <c r="C834" s="118" t="n"/>
      <c r="D834" s="113" t="n"/>
      <c r="E834" s="113" t="n"/>
      <c r="F834" s="113" t="n"/>
      <c r="G834" s="113" t="n"/>
      <c r="H834" s="113" t="n"/>
      <c r="I834" s="113" t="n"/>
      <c r="J834" s="113" t="n"/>
      <c r="K834" s="113" t="n"/>
      <c r="L834" s="113" t="n"/>
      <c r="M834" s="113" t="n"/>
      <c r="N834" s="113" t="n"/>
      <c r="O834" s="113" t="n"/>
      <c r="P834" s="113" t="n"/>
      <c r="Q834" s="113" t="n"/>
      <c r="R834" s="113" t="n"/>
      <c r="S834" s="261" t="n"/>
      <c r="T834" s="113" t="n"/>
      <c r="U834" s="113" t="n"/>
      <c r="V834" s="262" t="inlineStr">
        <is>
          <t xml:space="preserve"> </t>
        </is>
      </c>
      <c r="W834" s="113" t="n"/>
      <c r="X834" s="113" t="n"/>
      <c r="Y834" s="113" t="n"/>
      <c r="Z834" s="113" t="n"/>
      <c r="AA834" s="113" t="n"/>
      <c r="AB834" s="113" t="n"/>
      <c r="AC834" s="113" t="n"/>
      <c r="AD834" s="113" t="n"/>
      <c r="AE834" s="113" t="n"/>
      <c r="AF834" s="113" t="n"/>
      <c r="AG834" s="113" t="n"/>
      <c r="AH834" s="113" t="n"/>
      <c r="AI834" s="113" t="n"/>
      <c r="AJ834" s="113" t="n"/>
      <c r="AK834" s="263" t="n"/>
      <c r="AL834" s="113" t="n"/>
      <c r="AM834" s="113" t="n"/>
      <c r="AN834" s="119" t="n"/>
      <c r="AO834" s="115" t="n"/>
      <c r="AP834" s="119" t="n"/>
      <c r="AQ834" s="119" t="n"/>
      <c r="AR834" s="227" t="n"/>
      <c r="AS834" s="119" t="n"/>
      <c r="AT834" s="118" t="n"/>
      <c r="AU834" s="156" t="n"/>
      <c r="AV834" s="113" t="n"/>
      <c r="AW834" s="102">
        <f>IF(OR(AND(TODAY()-AL848&lt;10,AV848="PQRS"),AND(TODAY()-AO848&lt;90,AV848="Persuasivo")),1,IF(AND(10&lt;=TODAY()-AL848,TODAY()-AL848&lt;15,AV848="PQRS"),2,IF(OR(AND(15&lt;=TODAY()-AL848,AV848="PQRS"),AND(90&lt;=TODAY()-AO848,AV848="Persuasivo")),3,"")))</f>
        <v/>
      </c>
      <c r="AY834" s="239">
        <f>IF(AU848=BA848,AY848,AY848&amp;" → "&amp;TEXT(AZ848,"dd/mm/aaaa")&amp;".- "&amp;AU848)</f>
        <v/>
      </c>
      <c r="AZ834" s="237">
        <f>IF(AU848=BA848,AZ848,NOW())</f>
        <v/>
      </c>
      <c r="BA834" s="242">
        <f>IF(AU848=BA848,BA848,AU848)</f>
        <v/>
      </c>
      <c r="BB834" s="245">
        <f>IF(AT848=BD848,BB848,BB848&amp;" → "&amp;TEXT(BC848,"dd/mm/aaaa")&amp;".- "&amp;AT848)</f>
        <v/>
      </c>
      <c r="BC834" s="247">
        <f>IF(AX848=BD848,BC848,NOW())</f>
        <v/>
      </c>
      <c r="BD834" s="246">
        <f>IF(AT848=BD848,BD848,AT848)</f>
        <v/>
      </c>
    </row>
    <row r="835">
      <c r="B835" s="193" t="n"/>
      <c r="C835" s="118" t="n"/>
      <c r="D835" s="113" t="n"/>
      <c r="E835" s="113" t="n"/>
      <c r="F835" s="113" t="n"/>
      <c r="G835" s="113" t="n"/>
      <c r="H835" s="113" t="n"/>
      <c r="I835" s="113" t="n"/>
      <c r="J835" s="113" t="n"/>
      <c r="K835" s="113" t="n"/>
      <c r="L835" s="113" t="n"/>
      <c r="M835" s="113" t="n"/>
      <c r="N835" s="113" t="n"/>
      <c r="O835" s="113" t="n"/>
      <c r="P835" s="113" t="n"/>
      <c r="Q835" s="113" t="n"/>
      <c r="R835" s="113" t="n"/>
      <c r="S835" s="261" t="n"/>
      <c r="T835" s="113" t="n"/>
      <c r="U835" s="113" t="n"/>
      <c r="V835" s="262" t="inlineStr">
        <is>
          <t xml:space="preserve"> </t>
        </is>
      </c>
      <c r="W835" s="113" t="n"/>
      <c r="X835" s="113" t="n"/>
      <c r="Y835" s="113" t="n"/>
      <c r="Z835" s="113" t="n"/>
      <c r="AA835" s="113" t="n"/>
      <c r="AB835" s="113" t="n"/>
      <c r="AC835" s="113" t="n"/>
      <c r="AD835" s="113" t="n"/>
      <c r="AE835" s="113" t="n"/>
      <c r="AF835" s="113" t="n"/>
      <c r="AG835" s="113" t="n"/>
      <c r="AH835" s="113" t="n"/>
      <c r="AI835" s="113" t="n"/>
      <c r="AJ835" s="113" t="n"/>
      <c r="AK835" s="263" t="n"/>
      <c r="AL835" s="113" t="n"/>
      <c r="AM835" s="113" t="n"/>
      <c r="AN835" s="119" t="n"/>
      <c r="AO835" s="115" t="n"/>
      <c r="AP835" s="119" t="n"/>
      <c r="AQ835" s="119" t="n"/>
      <c r="AR835" s="227" t="n"/>
      <c r="AS835" s="119" t="n"/>
      <c r="AT835" s="118" t="n"/>
      <c r="AU835" s="156" t="n"/>
      <c r="AV835" s="113" t="n"/>
      <c r="AW835" s="102">
        <f>IF(OR(AND(TODAY()-AL849&lt;10,AV849="PQRS"),AND(TODAY()-AO849&lt;90,AV849="Persuasivo")),1,IF(AND(10&lt;=TODAY()-AL849,TODAY()-AL849&lt;15,AV849="PQRS"),2,IF(OR(AND(15&lt;=TODAY()-AL849,AV849="PQRS"),AND(90&lt;=TODAY()-AO849,AV849="Persuasivo")),3,"")))</f>
        <v/>
      </c>
      <c r="AY835" s="239">
        <f>IF(AU849=BA849,AY849,AY849&amp;" → "&amp;TEXT(AZ849,"dd/mm/aaaa")&amp;".- "&amp;AU849)</f>
        <v/>
      </c>
      <c r="AZ835" s="237">
        <f>IF(AU849=BA849,AZ849,NOW())</f>
        <v/>
      </c>
      <c r="BA835" s="242">
        <f>IF(AU849=BA849,BA849,AU849)</f>
        <v/>
      </c>
      <c r="BB835" s="245">
        <f>IF(AT849=BD849,BB849,BB849&amp;" → "&amp;TEXT(BC849,"dd/mm/aaaa")&amp;".- "&amp;AT849)</f>
        <v/>
      </c>
      <c r="BC835" s="247">
        <f>IF(AX849=BD849,BC849,NOW())</f>
        <v/>
      </c>
      <c r="BD835" s="246">
        <f>IF(AT849=BD849,BD849,AT849)</f>
        <v/>
      </c>
    </row>
    <row r="836">
      <c r="B836" s="193" t="n"/>
      <c r="C836" s="118" t="n"/>
      <c r="D836" s="113" t="n"/>
      <c r="E836" s="113" t="n"/>
      <c r="F836" s="113" t="n"/>
      <c r="G836" s="113" t="n"/>
      <c r="H836" s="113" t="n"/>
      <c r="I836" s="113" t="n"/>
      <c r="J836" s="113" t="n"/>
      <c r="K836" s="113" t="n"/>
      <c r="L836" s="113" t="n"/>
      <c r="M836" s="113" t="n"/>
      <c r="N836" s="113" t="n"/>
      <c r="O836" s="113" t="n"/>
      <c r="P836" s="113" t="n"/>
      <c r="Q836" s="113" t="n"/>
      <c r="R836" s="113" t="n"/>
      <c r="S836" s="261" t="n"/>
      <c r="T836" s="113" t="n"/>
      <c r="U836" s="113" t="n"/>
      <c r="V836" s="262" t="inlineStr">
        <is>
          <t xml:space="preserve"> </t>
        </is>
      </c>
      <c r="W836" s="113" t="n"/>
      <c r="X836" s="113" t="n"/>
      <c r="Y836" s="113" t="n"/>
      <c r="Z836" s="113" t="n"/>
      <c r="AA836" s="113" t="n"/>
      <c r="AB836" s="113" t="n"/>
      <c r="AC836" s="113" t="n"/>
      <c r="AD836" s="113" t="n"/>
      <c r="AE836" s="113" t="n"/>
      <c r="AF836" s="113" t="n"/>
      <c r="AG836" s="113" t="n"/>
      <c r="AH836" s="113" t="n"/>
      <c r="AI836" s="113" t="n"/>
      <c r="AJ836" s="113" t="n"/>
      <c r="AK836" s="263" t="n"/>
      <c r="AL836" s="113" t="n"/>
      <c r="AM836" s="113" t="n"/>
      <c r="AN836" s="119" t="n"/>
      <c r="AO836" s="115" t="n"/>
      <c r="AP836" s="113" t="n"/>
      <c r="AQ836" s="119" t="n"/>
      <c r="AR836" s="227" t="n"/>
      <c r="AS836" s="119" t="n"/>
      <c r="AT836" s="118" t="n"/>
      <c r="AU836" s="156" t="n"/>
      <c r="AV836" s="113" t="n"/>
      <c r="AW836" s="102">
        <f>IF(OR(AND(TODAY()-AL850&lt;10,AV850="PQRS"),AND(TODAY()-AO850&lt;90,AV850="Persuasivo")),1,IF(AND(10&lt;=TODAY()-AL850,TODAY()-AL850&lt;15,AV850="PQRS"),2,IF(OR(AND(15&lt;=TODAY()-AL850,AV850="PQRS"),AND(90&lt;=TODAY()-AO850,AV850="Persuasivo")),3,"")))</f>
        <v/>
      </c>
      <c r="AY836" s="239">
        <f>IF(AU850=BA850,AY850,AY850&amp;" → "&amp;TEXT(AZ850,"dd/mm/aaaa")&amp;".- "&amp;AU850)</f>
        <v/>
      </c>
      <c r="AZ836" s="237">
        <f>IF(AU850=BA850,AZ850,NOW())</f>
        <v/>
      </c>
      <c r="BA836" s="242">
        <f>IF(AU850=BA850,BA850,AU850)</f>
        <v/>
      </c>
      <c r="BB836" s="245">
        <f>IF(AT850=BD850,BB850,BB850&amp;" → "&amp;TEXT(BC850,"dd/mm/aaaa")&amp;".- "&amp;AT850)</f>
        <v/>
      </c>
      <c r="BC836" s="247">
        <f>IF(AX850=BD850,BC850,NOW())</f>
        <v/>
      </c>
      <c r="BD836" s="246">
        <f>IF(AT850=BD850,BD850,AT850)</f>
        <v/>
      </c>
    </row>
    <row r="837">
      <c r="B837" s="193" t="n"/>
      <c r="C837" s="118" t="n"/>
      <c r="D837" s="113" t="n"/>
      <c r="E837" s="113" t="n"/>
      <c r="F837" s="113" t="n"/>
      <c r="G837" s="113" t="n"/>
      <c r="H837" s="113" t="n"/>
      <c r="I837" s="113" t="n"/>
      <c r="J837" s="113" t="n"/>
      <c r="K837" s="113" t="n"/>
      <c r="L837" s="113" t="n"/>
      <c r="M837" s="113" t="n"/>
      <c r="N837" s="113" t="n"/>
      <c r="O837" s="113" t="n"/>
      <c r="P837" s="113" t="n"/>
      <c r="Q837" s="113" t="n"/>
      <c r="R837" s="113" t="n"/>
      <c r="S837" s="261" t="n"/>
      <c r="T837" s="113" t="n"/>
      <c r="U837" s="113" t="n"/>
      <c r="V837" s="262" t="inlineStr">
        <is>
          <t xml:space="preserve"> </t>
        </is>
      </c>
      <c r="W837" s="113" t="n"/>
      <c r="X837" s="113" t="n"/>
      <c r="Y837" s="113" t="n"/>
      <c r="Z837" s="113" t="n"/>
      <c r="AA837" s="113" t="n"/>
      <c r="AB837" s="113" t="n"/>
      <c r="AC837" s="113" t="n"/>
      <c r="AD837" s="113" t="n"/>
      <c r="AE837" s="113" t="n"/>
      <c r="AF837" s="113" t="n"/>
      <c r="AG837" s="113" t="n"/>
      <c r="AH837" s="113" t="n"/>
      <c r="AI837" s="113" t="n"/>
      <c r="AJ837" s="113" t="n"/>
      <c r="AK837" s="263" t="n"/>
      <c r="AL837" s="113" t="n"/>
      <c r="AM837" s="113" t="n"/>
      <c r="AN837" s="119" t="n"/>
      <c r="AO837" s="115" t="n"/>
      <c r="AP837" s="113" t="n"/>
      <c r="AQ837" s="119" t="n"/>
      <c r="AR837" s="227" t="n"/>
      <c r="AS837" s="119" t="n"/>
      <c r="AT837" s="118" t="n"/>
      <c r="AU837" s="156" t="n"/>
      <c r="AV837" s="113" t="n"/>
      <c r="AW837" s="102">
        <f>IF(OR(AND(TODAY()-AL851&lt;10,AV851="PQRS"),AND(TODAY()-AO851&lt;90,AV851="Persuasivo")),1,IF(AND(10&lt;=TODAY()-AL851,TODAY()-AL851&lt;15,AV851="PQRS"),2,IF(OR(AND(15&lt;=TODAY()-AL851,AV851="PQRS"),AND(90&lt;=TODAY()-AO851,AV851="Persuasivo")),3,"")))</f>
        <v/>
      </c>
      <c r="AY837" s="239">
        <f>IF(AU851=BA851,AY851,AY851&amp;" → "&amp;TEXT(AZ851,"dd/mm/aaaa")&amp;".- "&amp;AU851)</f>
        <v/>
      </c>
      <c r="AZ837" s="237">
        <f>IF(AU851=BA851,AZ851,NOW())</f>
        <v/>
      </c>
      <c r="BA837" s="242">
        <f>IF(AU851=BA851,BA851,AU851)</f>
        <v/>
      </c>
      <c r="BB837" s="245">
        <f>IF(AT851=BD851,BB851,BB851&amp;" → "&amp;TEXT(BC851,"dd/mm/aaaa")&amp;".- "&amp;AT851)</f>
        <v/>
      </c>
      <c r="BC837" s="247">
        <f>IF(AX851=BD851,BC851,NOW())</f>
        <v/>
      </c>
      <c r="BD837" s="246">
        <f>IF(AT851=BD851,BD851,AT851)</f>
        <v/>
      </c>
    </row>
    <row r="838">
      <c r="B838" s="193" t="n"/>
      <c r="C838" s="118" t="n"/>
      <c r="D838" s="113" t="n"/>
      <c r="E838" s="113" t="n"/>
      <c r="F838" s="113" t="n"/>
      <c r="G838" s="113" t="n"/>
      <c r="H838" s="113" t="n"/>
      <c r="I838" s="113" t="n"/>
      <c r="J838" s="113" t="n"/>
      <c r="K838" s="113" t="n"/>
      <c r="L838" s="113" t="n"/>
      <c r="M838" s="113" t="n"/>
      <c r="N838" s="113" t="n"/>
      <c r="O838" s="113" t="n"/>
      <c r="P838" s="113" t="n"/>
      <c r="Q838" s="113" t="n"/>
      <c r="R838" s="113" t="n"/>
      <c r="S838" s="261" t="n"/>
      <c r="T838" s="113" t="n"/>
      <c r="U838" s="113" t="n"/>
      <c r="V838" s="262" t="inlineStr">
        <is>
          <t xml:space="preserve"> </t>
        </is>
      </c>
      <c r="W838" s="113" t="n"/>
      <c r="X838" s="113" t="n"/>
      <c r="Y838" s="113" t="n"/>
      <c r="Z838" s="113" t="n"/>
      <c r="AA838" s="113" t="n"/>
      <c r="AB838" s="113" t="n"/>
      <c r="AC838" s="113" t="n"/>
      <c r="AD838" s="113" t="n"/>
      <c r="AE838" s="113" t="n"/>
      <c r="AF838" s="113" t="n"/>
      <c r="AG838" s="113" t="n"/>
      <c r="AH838" s="113" t="n"/>
      <c r="AI838" s="113" t="n"/>
      <c r="AJ838" s="113" t="n"/>
      <c r="AK838" s="263" t="n"/>
      <c r="AL838" s="113" t="n"/>
      <c r="AM838" s="113" t="n"/>
      <c r="AN838" s="119" t="n"/>
      <c r="AO838" s="115" t="n"/>
      <c r="AP838" s="113" t="n"/>
      <c r="AQ838" s="119" t="n"/>
      <c r="AR838" s="227" t="n"/>
      <c r="AS838" s="119" t="n"/>
      <c r="AT838" s="118" t="n"/>
      <c r="AU838" s="156" t="n"/>
      <c r="AV838" s="113" t="n"/>
      <c r="AW838" s="102">
        <f>IF(OR(AND(TODAY()-AL852&lt;10,AV852="PQRS"),AND(TODAY()-AO852&lt;90,AV852="Persuasivo")),1,IF(AND(10&lt;=TODAY()-AL852,TODAY()-AL852&lt;15,AV852="PQRS"),2,IF(OR(AND(15&lt;=TODAY()-AL852,AV852="PQRS"),AND(90&lt;=TODAY()-AO852,AV852="Persuasivo")),3,"")))</f>
        <v/>
      </c>
      <c r="AY838" s="239">
        <f>IF(AU852=BA852,AY852,AY852&amp;" → "&amp;TEXT(AZ852,"dd/mm/aaaa")&amp;".- "&amp;AU852)</f>
        <v/>
      </c>
      <c r="AZ838" s="237">
        <f>IF(AU852=BA852,AZ852,NOW())</f>
        <v/>
      </c>
      <c r="BA838" s="242">
        <f>IF(AU852=BA852,BA852,AU852)</f>
        <v/>
      </c>
      <c r="BB838" s="245">
        <f>IF(AT852=BD852,BB852,BB852&amp;" → "&amp;TEXT(BC852,"dd/mm/aaaa")&amp;".- "&amp;AT852)</f>
        <v/>
      </c>
      <c r="BC838" s="247">
        <f>IF(AX852=BD852,BC852,NOW())</f>
        <v/>
      </c>
      <c r="BD838" s="246">
        <f>IF(AT852=BD852,BD852,AT852)</f>
        <v/>
      </c>
    </row>
    <row r="839">
      <c r="B839" s="193" t="n"/>
      <c r="C839" s="118" t="n"/>
      <c r="D839" s="113" t="n"/>
      <c r="E839" s="113" t="n"/>
      <c r="F839" s="113" t="n"/>
      <c r="G839" s="113" t="n"/>
      <c r="H839" s="113" t="n"/>
      <c r="I839" s="113" t="n"/>
      <c r="J839" s="113" t="n"/>
      <c r="K839" s="113" t="n"/>
      <c r="L839" s="113" t="n"/>
      <c r="M839" s="113" t="n"/>
      <c r="N839" s="113" t="n"/>
      <c r="O839" s="113" t="n"/>
      <c r="P839" s="113" t="n"/>
      <c r="Q839" s="113" t="n"/>
      <c r="R839" s="113" t="n"/>
      <c r="S839" s="261" t="n"/>
      <c r="T839" s="113" t="n"/>
      <c r="U839" s="113" t="n"/>
      <c r="V839" s="262" t="inlineStr">
        <is>
          <t xml:space="preserve"> </t>
        </is>
      </c>
      <c r="W839" s="113" t="n"/>
      <c r="X839" s="113" t="n"/>
      <c r="Y839" s="113" t="n"/>
      <c r="Z839" s="113" t="n"/>
      <c r="AA839" s="113" t="n"/>
      <c r="AB839" s="113" t="n"/>
      <c r="AC839" s="113" t="n"/>
      <c r="AD839" s="113" t="n"/>
      <c r="AE839" s="113" t="n"/>
      <c r="AF839" s="113" t="n"/>
      <c r="AG839" s="113" t="n"/>
      <c r="AH839" s="113" t="n"/>
      <c r="AI839" s="113" t="n"/>
      <c r="AJ839" s="113" t="n"/>
      <c r="AK839" s="263" t="n"/>
      <c r="AL839" s="113" t="n"/>
      <c r="AM839" s="113" t="n"/>
      <c r="AN839" s="119" t="n"/>
      <c r="AO839" s="115" t="n"/>
      <c r="AP839" s="113" t="n"/>
      <c r="AQ839" s="119" t="n"/>
      <c r="AR839" s="227" t="n"/>
      <c r="AS839" s="119" t="n"/>
      <c r="AT839" s="118" t="n"/>
      <c r="AU839" s="156" t="n"/>
      <c r="AV839" s="113" t="n"/>
      <c r="AW839" s="102">
        <f>IF(OR(AND(TODAY()-AL853&lt;10,AV853="PQRS"),AND(TODAY()-AO853&lt;90,AV853="Persuasivo")),1,IF(AND(10&lt;=TODAY()-AL853,TODAY()-AL853&lt;15,AV853="PQRS"),2,IF(OR(AND(15&lt;=TODAY()-AL853,AV853="PQRS"),AND(90&lt;=TODAY()-AO853,AV853="Persuasivo")),3,"")))</f>
        <v/>
      </c>
      <c r="AY839" s="239">
        <f>IF(AU853=BA853,AY853,AY853&amp;" → "&amp;TEXT(AZ853,"dd/mm/aaaa")&amp;".- "&amp;AU853)</f>
        <v/>
      </c>
      <c r="AZ839" s="237">
        <f>IF(AU853=BA853,AZ853,NOW())</f>
        <v/>
      </c>
      <c r="BA839" s="242">
        <f>IF(AU853=BA853,BA853,AU853)</f>
        <v/>
      </c>
      <c r="BB839" s="245">
        <f>IF(AT853=BD853,BB853,BB853&amp;" → "&amp;TEXT(BC853,"dd/mm/aaaa")&amp;".- "&amp;AT853)</f>
        <v/>
      </c>
      <c r="BC839" s="247">
        <f>IF(AX853=BD853,BC853,NOW())</f>
        <v/>
      </c>
      <c r="BD839" s="246">
        <f>IF(AT853=BD853,BD853,AT853)</f>
        <v/>
      </c>
    </row>
    <row r="840">
      <c r="B840" s="193" t="n"/>
      <c r="C840" s="118" t="n"/>
      <c r="D840" s="113" t="n"/>
      <c r="E840" s="113" t="n"/>
      <c r="F840" s="113" t="n"/>
      <c r="G840" s="113" t="n"/>
      <c r="H840" s="113" t="n"/>
      <c r="I840" s="113" t="n"/>
      <c r="J840" s="113" t="n"/>
      <c r="K840" s="113" t="n"/>
      <c r="L840" s="113" t="n"/>
      <c r="M840" s="113" t="n"/>
      <c r="N840" s="113" t="n"/>
      <c r="O840" s="113" t="n"/>
      <c r="P840" s="113" t="n"/>
      <c r="Q840" s="113" t="n"/>
      <c r="R840" s="113" t="n"/>
      <c r="S840" s="261" t="n"/>
      <c r="T840" s="113" t="n"/>
      <c r="U840" s="113" t="n"/>
      <c r="V840" s="262" t="inlineStr">
        <is>
          <t xml:space="preserve"> </t>
        </is>
      </c>
      <c r="W840" s="113" t="n"/>
      <c r="X840" s="113" t="n"/>
      <c r="Y840" s="113" t="n"/>
      <c r="Z840" s="113" t="n"/>
      <c r="AA840" s="113" t="n"/>
      <c r="AB840" s="113" t="n"/>
      <c r="AC840" s="113" t="n"/>
      <c r="AD840" s="113" t="n"/>
      <c r="AE840" s="113" t="n"/>
      <c r="AF840" s="113" t="n"/>
      <c r="AG840" s="113" t="n"/>
      <c r="AH840" s="113" t="n"/>
      <c r="AI840" s="113" t="n"/>
      <c r="AJ840" s="113" t="n"/>
      <c r="AK840" s="263" t="n"/>
      <c r="AL840" s="113" t="n"/>
      <c r="AM840" s="113" t="n"/>
      <c r="AN840" s="119" t="n"/>
      <c r="AO840" s="115" t="n"/>
      <c r="AP840" s="113" t="n"/>
      <c r="AQ840" s="119" t="n"/>
      <c r="AR840" s="227" t="n"/>
      <c r="AS840" s="119" t="n"/>
      <c r="AT840" s="118" t="n"/>
      <c r="AU840" s="156" t="n"/>
      <c r="AV840" s="113" t="n"/>
      <c r="AW840" s="102">
        <f>IF(OR(AND(TODAY()-AL854&lt;10,AV854="PQRS"),AND(TODAY()-AO854&lt;90,AV854="Persuasivo")),1,IF(AND(10&lt;=TODAY()-AL854,TODAY()-AL854&lt;15,AV854="PQRS"),2,IF(OR(AND(15&lt;=TODAY()-AL854,AV854="PQRS"),AND(90&lt;=TODAY()-AO854,AV854="Persuasivo")),3,"")))</f>
        <v/>
      </c>
      <c r="AY840" s="239">
        <f>IF(AU854=BA854,AY854,AY854&amp;" → "&amp;TEXT(AZ854,"dd/mm/aaaa")&amp;".- "&amp;AU854)</f>
        <v/>
      </c>
      <c r="AZ840" s="237">
        <f>IF(AU854=BA854,AZ854,NOW())</f>
        <v/>
      </c>
      <c r="BA840" s="242">
        <f>IF(AU854=BA854,BA854,AU854)</f>
        <v/>
      </c>
      <c r="BB840" s="245">
        <f>IF(AT854=BD854,BB854,BB854&amp;" → "&amp;TEXT(BC854,"dd/mm/aaaa")&amp;".- "&amp;AT854)</f>
        <v/>
      </c>
      <c r="BC840" s="247">
        <f>IF(AX854=BD854,BC854,NOW())</f>
        <v/>
      </c>
      <c r="BD840" s="246">
        <f>IF(AT854=BD854,BD854,AT854)</f>
        <v/>
      </c>
    </row>
    <row r="841">
      <c r="B841" s="193" t="n"/>
      <c r="C841" s="118" t="n"/>
      <c r="D841" s="113" t="n"/>
      <c r="E841" s="113" t="n"/>
      <c r="F841" s="113" t="n"/>
      <c r="G841" s="113" t="n"/>
      <c r="H841" s="113" t="n"/>
      <c r="I841" s="113" t="n"/>
      <c r="J841" s="113" t="n"/>
      <c r="K841" s="113" t="n"/>
      <c r="L841" s="113" t="n"/>
      <c r="M841" s="113" t="n"/>
      <c r="N841" s="113" t="n"/>
      <c r="O841" s="113" t="n"/>
      <c r="P841" s="113" t="n"/>
      <c r="Q841" s="113" t="n"/>
      <c r="R841" s="113" t="n"/>
      <c r="S841" s="261" t="n"/>
      <c r="T841" s="113" t="n"/>
      <c r="U841" s="113" t="n"/>
      <c r="V841" s="262" t="inlineStr">
        <is>
          <t xml:space="preserve"> </t>
        </is>
      </c>
      <c r="W841" s="113" t="n"/>
      <c r="X841" s="113" t="n"/>
      <c r="Y841" s="113" t="n"/>
      <c r="Z841" s="113" t="n"/>
      <c r="AA841" s="113" t="n"/>
      <c r="AB841" s="113" t="n"/>
      <c r="AC841" s="113" t="n"/>
      <c r="AD841" s="113" t="n"/>
      <c r="AE841" s="113" t="n"/>
      <c r="AF841" s="113" t="n"/>
      <c r="AG841" s="113" t="n"/>
      <c r="AH841" s="113" t="n"/>
      <c r="AI841" s="113" t="n"/>
      <c r="AJ841" s="113" t="n"/>
      <c r="AK841" s="263" t="n"/>
      <c r="AL841" s="113" t="n"/>
      <c r="AM841" s="113" t="n"/>
      <c r="AN841" s="119" t="n"/>
      <c r="AO841" s="115" t="n"/>
      <c r="AP841" s="113" t="n"/>
      <c r="AQ841" s="119" t="n"/>
      <c r="AR841" s="227" t="n"/>
      <c r="AS841" s="119" t="n"/>
      <c r="AT841" s="118" t="n"/>
      <c r="AU841" s="156" t="n"/>
      <c r="AV841" s="113" t="n"/>
      <c r="AW841" s="102">
        <f>IF(OR(AND(TODAY()-AL855&lt;10,AV855="PQRS"),AND(TODAY()-AO855&lt;90,AV855="Persuasivo")),1,IF(AND(10&lt;=TODAY()-AL855,TODAY()-AL855&lt;15,AV855="PQRS"),2,IF(OR(AND(15&lt;=TODAY()-AL855,AV855="PQRS"),AND(90&lt;=TODAY()-AO855,AV855="Persuasivo")),3,"")))</f>
        <v/>
      </c>
      <c r="AY841" s="239">
        <f>IF(AU855=BA855,AY855,AY855&amp;" → "&amp;TEXT(AZ855,"dd/mm/aaaa")&amp;".- "&amp;AU855)</f>
        <v/>
      </c>
      <c r="AZ841" s="237">
        <f>IF(AU855=BA855,AZ855,NOW())</f>
        <v/>
      </c>
      <c r="BA841" s="242">
        <f>IF(AU855=BA855,BA855,AU855)</f>
        <v/>
      </c>
      <c r="BB841" s="245">
        <f>IF(AT855=BD855,BB855,BB855&amp;" → "&amp;TEXT(BC855,"dd/mm/aaaa")&amp;".- "&amp;AT855)</f>
        <v/>
      </c>
      <c r="BC841" s="247">
        <f>IF(AX855=BD855,BC855,NOW())</f>
        <v/>
      </c>
      <c r="BD841" s="246">
        <f>IF(AT855=BD855,BD855,AT855)</f>
        <v/>
      </c>
    </row>
    <row r="842">
      <c r="B842" s="193" t="n"/>
      <c r="C842" s="118" t="n"/>
      <c r="D842" s="113" t="n"/>
      <c r="E842" s="113" t="n"/>
      <c r="F842" s="113" t="n"/>
      <c r="G842" s="113" t="n"/>
      <c r="H842" s="113" t="n"/>
      <c r="I842" s="113" t="n"/>
      <c r="J842" s="113" t="n"/>
      <c r="K842" s="113" t="n"/>
      <c r="L842" s="113" t="n"/>
      <c r="M842" s="113" t="n"/>
      <c r="N842" s="113" t="n"/>
      <c r="O842" s="113" t="n"/>
      <c r="P842" s="113" t="n"/>
      <c r="Q842" s="113" t="n"/>
      <c r="R842" s="113" t="n"/>
      <c r="S842" s="261" t="n"/>
      <c r="T842" s="113" t="n"/>
      <c r="U842" s="113" t="n"/>
      <c r="V842" s="262" t="inlineStr">
        <is>
          <t xml:space="preserve"> </t>
        </is>
      </c>
      <c r="W842" s="113" t="n"/>
      <c r="X842" s="113" t="n"/>
      <c r="Y842" s="113" t="n"/>
      <c r="Z842" s="113" t="n"/>
      <c r="AA842" s="113" t="n"/>
      <c r="AB842" s="113" t="n"/>
      <c r="AC842" s="113" t="n"/>
      <c r="AD842" s="113" t="n"/>
      <c r="AE842" s="113" t="n"/>
      <c r="AF842" s="113" t="n"/>
      <c r="AG842" s="113" t="n"/>
      <c r="AH842" s="113" t="n"/>
      <c r="AI842" s="113" t="n"/>
      <c r="AJ842" s="113" t="n"/>
      <c r="AK842" s="263" t="n"/>
      <c r="AL842" s="113" t="n"/>
      <c r="AM842" s="113" t="n"/>
      <c r="AN842" s="119" t="n"/>
      <c r="AO842" s="115" t="n"/>
      <c r="AP842" s="113" t="n"/>
      <c r="AQ842" s="119" t="n"/>
      <c r="AR842" s="227" t="n"/>
      <c r="AS842" s="119" t="n"/>
      <c r="AT842" s="118" t="n"/>
      <c r="AU842" s="156" t="n"/>
      <c r="AV842" s="113" t="n"/>
      <c r="AW842" s="102">
        <f>IF(OR(AND(TODAY()-AL856&lt;10,AV856="PQRS"),AND(TODAY()-AO856&lt;90,AV856="Persuasivo")),1,IF(AND(10&lt;=TODAY()-AL856,TODAY()-AL856&lt;15,AV856="PQRS"),2,IF(OR(AND(15&lt;=TODAY()-AL856,AV856="PQRS"),AND(90&lt;=TODAY()-AO856,AV856="Persuasivo")),3,"")))</f>
        <v/>
      </c>
      <c r="AY842" s="239">
        <f>IF(AU856=BA856,AY856,AY856&amp;" → "&amp;TEXT(AZ856,"dd/mm/aaaa")&amp;".- "&amp;AU856)</f>
        <v/>
      </c>
      <c r="AZ842" s="237">
        <f>IF(AU856=BA856,AZ856,NOW())</f>
        <v/>
      </c>
      <c r="BA842" s="242">
        <f>IF(AU856=BA856,BA856,AU856)</f>
        <v/>
      </c>
      <c r="BB842" s="245">
        <f>IF(AT856=BD856,BB856,BB856&amp;" → "&amp;TEXT(BC856,"dd/mm/aaaa")&amp;".- "&amp;AT856)</f>
        <v/>
      </c>
      <c r="BC842" s="247">
        <f>IF(AX856=BD856,BC856,NOW())</f>
        <v/>
      </c>
      <c r="BD842" s="246">
        <f>IF(AT856=BD856,BD856,AT856)</f>
        <v/>
      </c>
    </row>
    <row r="843">
      <c r="B843" s="193" t="n"/>
      <c r="C843" s="118" t="n"/>
      <c r="D843" s="113" t="n"/>
      <c r="E843" s="113" t="n"/>
      <c r="F843" s="113" t="n"/>
      <c r="G843" s="113" t="n"/>
      <c r="H843" s="113" t="n"/>
      <c r="I843" s="113" t="n"/>
      <c r="J843" s="113" t="n"/>
      <c r="K843" s="113" t="n"/>
      <c r="L843" s="113" t="n"/>
      <c r="M843" s="113" t="n"/>
      <c r="N843" s="113" t="n"/>
      <c r="O843" s="113" t="n"/>
      <c r="P843" s="113" t="n"/>
      <c r="Q843" s="113" t="n"/>
      <c r="R843" s="113" t="n"/>
      <c r="S843" s="261" t="n"/>
      <c r="T843" s="113" t="n"/>
      <c r="U843" s="113" t="n"/>
      <c r="V843" s="262" t="inlineStr">
        <is>
          <t xml:space="preserve"> </t>
        </is>
      </c>
      <c r="W843" s="113" t="n"/>
      <c r="X843" s="113" t="n"/>
      <c r="Y843" s="113" t="n"/>
      <c r="Z843" s="113" t="n"/>
      <c r="AA843" s="113" t="n"/>
      <c r="AB843" s="113" t="n"/>
      <c r="AC843" s="113" t="n"/>
      <c r="AD843" s="113" t="n"/>
      <c r="AE843" s="113" t="n"/>
      <c r="AF843" s="113" t="n"/>
      <c r="AG843" s="113" t="n"/>
      <c r="AH843" s="113" t="n"/>
      <c r="AI843" s="113" t="n"/>
      <c r="AJ843" s="113" t="n"/>
      <c r="AK843" s="263" t="n"/>
      <c r="AL843" s="113" t="n"/>
      <c r="AM843" s="113" t="n"/>
      <c r="AN843" s="119" t="n"/>
      <c r="AO843" s="115" t="n"/>
      <c r="AP843" s="113" t="n"/>
      <c r="AQ843" s="119" t="n"/>
      <c r="AR843" s="144" t="n"/>
      <c r="AT843" s="118" t="n"/>
      <c r="AU843" s="156" t="n"/>
      <c r="AV843" s="113" t="n"/>
      <c r="AW843" s="102">
        <f>IF(OR(AND(TODAY()-AL857&lt;10,AV857="PQRS"),AND(TODAY()-AO857&lt;90,AV857="Persuasivo")),1,IF(AND(10&lt;=TODAY()-AL857,TODAY()-AL857&lt;15,AV857="PQRS"),2,IF(OR(AND(15&lt;=TODAY()-AL857,AV857="PQRS"),AND(90&lt;=TODAY()-AO857,AV857="Persuasivo")),3,"")))</f>
        <v/>
      </c>
      <c r="AY843" s="239">
        <f>IF(AU857=BA857,AY857,AY857&amp;" → "&amp;TEXT(AZ857,"dd/mm/aaaa")&amp;".- "&amp;AU857)</f>
        <v/>
      </c>
      <c r="AZ843" s="237">
        <f>IF(AU857=BA857,AZ857,NOW())</f>
        <v/>
      </c>
      <c r="BA843" s="242">
        <f>IF(AU857=BA857,BA857,AU857)</f>
        <v/>
      </c>
      <c r="BB843" s="245">
        <f>IF(AT857=BD857,BB857,BB857&amp;" → "&amp;TEXT(BC857,"dd/mm/aaaa")&amp;".- "&amp;AT857)</f>
        <v/>
      </c>
      <c r="BC843" s="247">
        <f>IF(AX857=BD857,BC857,NOW())</f>
        <v/>
      </c>
      <c r="BD843" s="246">
        <f>IF(AT857=BD857,BD857,AT857)</f>
        <v/>
      </c>
    </row>
    <row r="844">
      <c r="B844" s="193" t="n"/>
      <c r="C844" s="118" t="n"/>
      <c r="D844" s="113" t="n"/>
      <c r="E844" s="113" t="n"/>
      <c r="F844" s="113" t="n"/>
      <c r="G844" s="113" t="n"/>
      <c r="H844" s="113" t="n"/>
      <c r="I844" s="113" t="n"/>
      <c r="J844" s="113" t="n"/>
      <c r="K844" s="113" t="n"/>
      <c r="L844" s="113" t="n"/>
      <c r="M844" s="113" t="n"/>
      <c r="N844" s="113" t="n"/>
      <c r="O844" s="113" t="n"/>
      <c r="P844" s="113" t="n"/>
      <c r="Q844" s="113" t="n"/>
      <c r="R844" s="113" t="n"/>
      <c r="S844" s="261" t="n"/>
      <c r="T844" s="113" t="n"/>
      <c r="U844" s="113" t="n"/>
      <c r="V844" s="262" t="inlineStr">
        <is>
          <t xml:space="preserve"> </t>
        </is>
      </c>
      <c r="W844" s="113" t="n"/>
      <c r="X844" s="113" t="n"/>
      <c r="Y844" s="113" t="n"/>
      <c r="Z844" s="113" t="n"/>
      <c r="AA844" s="113" t="n"/>
      <c r="AB844" s="113" t="n"/>
      <c r="AC844" s="113" t="n"/>
      <c r="AD844" s="113" t="n"/>
      <c r="AE844" s="113" t="n"/>
      <c r="AF844" s="113" t="n"/>
      <c r="AG844" s="113" t="n"/>
      <c r="AH844" s="113" t="n"/>
      <c r="AI844" s="113" t="n"/>
      <c r="AJ844" s="113" t="n"/>
      <c r="AK844" s="263" t="n"/>
      <c r="AL844" s="113" t="n"/>
      <c r="AM844" s="113" t="n"/>
      <c r="AN844" s="119" t="n"/>
      <c r="AO844" s="115" t="n"/>
      <c r="AP844" s="113" t="n"/>
      <c r="AQ844" s="119" t="n"/>
      <c r="AR844" s="144" t="n"/>
      <c r="AT844" s="118" t="n"/>
      <c r="AU844" s="156" t="n"/>
      <c r="AV844" s="113" t="n"/>
      <c r="AW844" s="102">
        <f>IF(OR(AND(TODAY()-AL858&lt;10,AV858="PQRS"),AND(TODAY()-AO858&lt;90,AV858="Persuasivo")),1,IF(AND(10&lt;=TODAY()-AL858,TODAY()-AL858&lt;15,AV858="PQRS"),2,IF(OR(AND(15&lt;=TODAY()-AL858,AV858="PQRS"),AND(90&lt;=TODAY()-AO858,AV858="Persuasivo")),3,"")))</f>
        <v/>
      </c>
      <c r="AY844" s="239">
        <f>IF(AU858=BA858,AY858,AY858&amp;" → "&amp;TEXT(AZ858,"dd/mm/aaaa")&amp;".- "&amp;AU858)</f>
        <v/>
      </c>
      <c r="AZ844" s="237">
        <f>IF(AU858=BA858,AZ858,NOW())</f>
        <v/>
      </c>
      <c r="BA844" s="242">
        <f>IF(AU858=BA858,BA858,AU858)</f>
        <v/>
      </c>
      <c r="BB844" s="245">
        <f>IF(AT858=BD858,BB858,BB858&amp;" → "&amp;TEXT(BC858,"dd/mm/aaaa")&amp;".- "&amp;AT858)</f>
        <v/>
      </c>
      <c r="BC844" s="247">
        <f>IF(AX858=BD858,BC858,NOW())</f>
        <v/>
      </c>
      <c r="BD844" s="246">
        <f>IF(AT858=BD858,BD858,AT858)</f>
        <v/>
      </c>
    </row>
    <row r="845">
      <c r="B845" s="193" t="n"/>
      <c r="C845" s="118" t="n"/>
      <c r="D845" s="113" t="n"/>
      <c r="E845" s="113" t="n"/>
      <c r="F845" s="113" t="n"/>
      <c r="G845" s="113" t="n"/>
      <c r="H845" s="113" t="n"/>
      <c r="I845" s="113" t="n"/>
      <c r="J845" s="113" t="n"/>
      <c r="K845" s="113" t="n"/>
      <c r="L845" s="113" t="n"/>
      <c r="M845" s="113" t="n"/>
      <c r="N845" s="113" t="n"/>
      <c r="O845" s="113" t="n"/>
      <c r="P845" s="113" t="n"/>
      <c r="Q845" s="113" t="n"/>
      <c r="R845" s="113" t="n"/>
      <c r="S845" s="261" t="n"/>
      <c r="T845" s="113" t="n"/>
      <c r="U845" s="113" t="n"/>
      <c r="V845" s="262" t="inlineStr">
        <is>
          <t xml:space="preserve"> </t>
        </is>
      </c>
      <c r="W845" s="113" t="n"/>
      <c r="X845" s="113" t="n"/>
      <c r="Y845" s="113" t="n"/>
      <c r="Z845" s="113" t="n"/>
      <c r="AA845" s="113" t="n"/>
      <c r="AB845" s="113" t="n"/>
      <c r="AC845" s="113" t="n"/>
      <c r="AD845" s="113" t="n"/>
      <c r="AE845" s="113" t="n"/>
      <c r="AF845" s="113" t="n"/>
      <c r="AG845" s="113" t="n"/>
      <c r="AH845" s="113" t="n"/>
      <c r="AI845" s="113" t="n"/>
      <c r="AJ845" s="113" t="n"/>
      <c r="AK845" s="263" t="n"/>
      <c r="AL845" s="113" t="n"/>
      <c r="AM845" s="113" t="n"/>
      <c r="AN845" s="119" t="n"/>
      <c r="AO845" s="115" t="n"/>
      <c r="AP845" s="113" t="n"/>
      <c r="AQ845" s="119" t="n"/>
      <c r="AR845" s="144" t="n"/>
      <c r="AT845" s="118" t="n"/>
      <c r="AU845" s="156" t="n"/>
      <c r="AV845" s="113" t="n"/>
      <c r="AW845" s="102">
        <f>IF(OR(AND(TODAY()-AL859&lt;10,AV859="PQRS"),AND(TODAY()-AO859&lt;90,AV859="Persuasivo")),1,IF(AND(10&lt;=TODAY()-AL859,TODAY()-AL859&lt;15,AV859="PQRS"),2,IF(OR(AND(15&lt;=TODAY()-AL859,AV859="PQRS"),AND(90&lt;=TODAY()-AO859,AV859="Persuasivo")),3,"")))</f>
        <v/>
      </c>
      <c r="AY845" s="239">
        <f>IF(AU859=BA859,AY859,AY859&amp;" → "&amp;TEXT(AZ859,"dd/mm/aaaa")&amp;".- "&amp;AU859)</f>
        <v/>
      </c>
      <c r="AZ845" s="237">
        <f>IF(AU859=BA859,AZ859,NOW())</f>
        <v/>
      </c>
      <c r="BA845" s="242">
        <f>IF(AU859=BA859,BA859,AU859)</f>
        <v/>
      </c>
      <c r="BB845" s="245">
        <f>IF(AT859=BD859,BB859,BB859&amp;" → "&amp;TEXT(BC859,"dd/mm/aaaa")&amp;".- "&amp;AT859)</f>
        <v/>
      </c>
      <c r="BC845" s="247">
        <f>IF(AX859=BD859,BC859,NOW())</f>
        <v/>
      </c>
      <c r="BD845" s="246">
        <f>IF(AT859=BD859,BD859,AT859)</f>
        <v/>
      </c>
    </row>
    <row r="846">
      <c r="B846" s="193" t="n"/>
      <c r="C846" s="118" t="n"/>
      <c r="D846" s="113" t="n"/>
      <c r="E846" s="113" t="n"/>
      <c r="F846" s="113" t="n"/>
      <c r="G846" s="113" t="n"/>
      <c r="H846" s="113" t="n"/>
      <c r="I846" s="113" t="n"/>
      <c r="J846" s="113" t="n"/>
      <c r="K846" s="113" t="n"/>
      <c r="L846" s="113" t="n"/>
      <c r="M846" s="113" t="n"/>
      <c r="N846" s="113" t="n"/>
      <c r="O846" s="113" t="n"/>
      <c r="P846" s="113" t="n"/>
      <c r="Q846" s="113" t="n"/>
      <c r="R846" s="113" t="n"/>
      <c r="S846" s="261" t="n"/>
      <c r="T846" s="113" t="n"/>
      <c r="U846" s="113" t="n"/>
      <c r="V846" s="113" t="n"/>
      <c r="W846" s="113" t="n"/>
      <c r="X846" s="113" t="n"/>
      <c r="Y846" s="113" t="n"/>
      <c r="Z846" s="113" t="n"/>
      <c r="AA846" s="113" t="n"/>
      <c r="AB846" s="113" t="n"/>
      <c r="AC846" s="113" t="n"/>
      <c r="AD846" s="113" t="n"/>
      <c r="AE846" s="113" t="n"/>
      <c r="AF846" s="113" t="n"/>
      <c r="AG846" s="113" t="n"/>
      <c r="AH846" s="113" t="n"/>
      <c r="AI846" s="113" t="n"/>
      <c r="AJ846" s="113" t="n"/>
      <c r="AK846" s="263" t="n"/>
      <c r="AL846" s="113" t="n"/>
      <c r="AM846" s="113" t="n"/>
      <c r="AN846" s="119" t="n"/>
      <c r="AO846" s="115" t="n"/>
      <c r="AP846" s="113" t="n"/>
      <c r="AQ846" s="113" t="n"/>
      <c r="AR846" s="144" t="n"/>
      <c r="AT846" s="118" t="n"/>
      <c r="AU846" s="156" t="n"/>
      <c r="AV846" s="113" t="n"/>
      <c r="AW846" s="102">
        <f>IF(OR(AND(TODAY()-AL860&lt;10,AV860="PQRS"),AND(TODAY()-AO860&lt;90,AV860="Persuasivo")),1,IF(AND(10&lt;=TODAY()-AL860,TODAY()-AL860&lt;15,AV860="PQRS"),2,IF(OR(AND(15&lt;=TODAY()-AL860,AV860="PQRS"),AND(90&lt;=TODAY()-AO860,AV860="Persuasivo")),3,"")))</f>
        <v/>
      </c>
      <c r="AY846" s="239">
        <f>IF(AU860=BA860,AY860,AY860&amp;" → "&amp;TEXT(AZ860,"dd/mm/aaaa")&amp;".- "&amp;AU860)</f>
        <v/>
      </c>
      <c r="AZ846" s="237">
        <f>IF(AU860=BA860,AZ860,NOW())</f>
        <v/>
      </c>
      <c r="BA846" s="242">
        <f>IF(AU860=BA860,BA860,AU860)</f>
        <v/>
      </c>
      <c r="BB846" s="245">
        <f>IF(AT860=BD860,BB860,BB860&amp;" → "&amp;TEXT(BC860,"dd/mm/aaaa")&amp;".- "&amp;AT860)</f>
        <v/>
      </c>
      <c r="BC846" s="247">
        <f>IF(AX860=BD860,BC860,NOW())</f>
        <v/>
      </c>
      <c r="BD846" s="246">
        <f>IF(AT860=BD860,BD860,AT860)</f>
        <v/>
      </c>
    </row>
    <row r="847">
      <c r="B847" s="193" t="n"/>
      <c r="C847" s="118" t="n"/>
      <c r="D847" s="113" t="n"/>
      <c r="E847" s="113" t="n"/>
      <c r="F847" s="113" t="n"/>
      <c r="G847" s="113" t="n"/>
      <c r="H847" s="113" t="n"/>
      <c r="I847" s="113" t="n"/>
      <c r="J847" s="113" t="n"/>
      <c r="K847" s="113" t="n"/>
      <c r="L847" s="113" t="n"/>
      <c r="M847" s="113" t="n"/>
      <c r="N847" s="113" t="n"/>
      <c r="O847" s="113" t="n"/>
      <c r="P847" s="113" t="n"/>
      <c r="Q847" s="113" t="n"/>
      <c r="R847" s="113" t="n"/>
      <c r="S847" s="261" t="n"/>
      <c r="T847" s="113" t="n"/>
      <c r="U847" s="113" t="n"/>
      <c r="V847" s="113" t="n"/>
      <c r="W847" s="113" t="n"/>
      <c r="X847" s="113" t="n"/>
      <c r="Y847" s="113" t="n"/>
      <c r="Z847" s="113" t="n"/>
      <c r="AA847" s="113" t="n"/>
      <c r="AB847" s="113" t="n"/>
      <c r="AC847" s="113" t="n"/>
      <c r="AD847" s="113" t="n"/>
      <c r="AE847" s="113" t="n"/>
      <c r="AF847" s="113" t="n"/>
      <c r="AG847" s="113" t="n"/>
      <c r="AH847" s="113" t="n"/>
      <c r="AI847" s="113" t="n"/>
      <c r="AJ847" s="113" t="n"/>
      <c r="AK847" s="263" t="n"/>
      <c r="AL847" s="113" t="n"/>
      <c r="AM847" s="113" t="n"/>
      <c r="AN847" s="119" t="n"/>
      <c r="AO847" s="115" t="n"/>
      <c r="AP847" s="113" t="n"/>
      <c r="AQ847" s="113" t="n"/>
      <c r="AR847" s="144" t="n"/>
      <c r="AT847" s="118" t="n"/>
      <c r="AU847" s="156" t="n"/>
      <c r="AV847" s="113" t="n"/>
      <c r="AW847" s="102">
        <f>IF(OR(AND(TODAY()-AL861&lt;10,AV861="PQRS"),AND(TODAY()-AO861&lt;90,AV861="Persuasivo")),1,IF(AND(10&lt;=TODAY()-AL861,TODAY()-AL861&lt;15,AV861="PQRS"),2,IF(OR(AND(15&lt;=TODAY()-AL861,AV861="PQRS"),AND(90&lt;=TODAY()-AO861,AV861="Persuasivo")),3,"")))</f>
        <v/>
      </c>
      <c r="AY847" s="239">
        <f>IF(AU861=BA861,AY861,AY861&amp;" → "&amp;TEXT(AZ861,"dd/mm/aaaa")&amp;".- "&amp;AU861)</f>
        <v/>
      </c>
      <c r="AZ847" s="237">
        <f>IF(AU861=BA861,AZ861,NOW())</f>
        <v/>
      </c>
      <c r="BA847" s="242">
        <f>IF(AU861=BA861,BA861,AU861)</f>
        <v/>
      </c>
      <c r="BB847" s="245">
        <f>IF(AT861=BD861,BB861,BB861&amp;" → "&amp;TEXT(BC861,"dd/mm/aaaa")&amp;".- "&amp;AT861)</f>
        <v/>
      </c>
      <c r="BC847" s="247">
        <f>IF(AX861=BD861,BC861,NOW())</f>
        <v/>
      </c>
      <c r="BD847" s="246">
        <f>IF(AT861=BD861,BD861,AT861)</f>
        <v/>
      </c>
    </row>
    <row r="848">
      <c r="B848" s="193" t="n"/>
      <c r="C848" s="118" t="n"/>
      <c r="D848" s="113" t="n"/>
      <c r="E848" s="113" t="n"/>
      <c r="F848" s="113" t="n"/>
      <c r="G848" s="113" t="n"/>
      <c r="H848" s="113" t="n"/>
      <c r="I848" s="113" t="n"/>
      <c r="J848" s="113" t="n"/>
      <c r="K848" s="113" t="n"/>
      <c r="L848" s="113" t="n"/>
      <c r="M848" s="113" t="n"/>
      <c r="N848" s="113" t="n"/>
      <c r="O848" s="113" t="n"/>
      <c r="P848" s="113" t="n"/>
      <c r="Q848" s="113" t="n"/>
      <c r="R848" s="113" t="n"/>
      <c r="S848" s="261" t="n"/>
      <c r="T848" s="113" t="n"/>
      <c r="U848" s="113" t="n"/>
      <c r="V848" s="113" t="n"/>
      <c r="W848" s="113" t="n"/>
      <c r="X848" s="113" t="n"/>
      <c r="Y848" s="113" t="n"/>
      <c r="Z848" s="113" t="n"/>
      <c r="AA848" s="113" t="n"/>
      <c r="AB848" s="113" t="n"/>
      <c r="AC848" s="113" t="n"/>
      <c r="AD848" s="113" t="n"/>
      <c r="AE848" s="113" t="n"/>
      <c r="AF848" s="113" t="n"/>
      <c r="AG848" s="113" t="n"/>
      <c r="AH848" s="113" t="n"/>
      <c r="AI848" s="113" t="n"/>
      <c r="AJ848" s="113" t="n"/>
      <c r="AK848" s="263" t="n"/>
      <c r="AL848" s="113" t="n"/>
      <c r="AM848" s="113" t="n"/>
      <c r="AN848" s="119" t="n"/>
      <c r="AO848" s="115" t="n"/>
      <c r="AP848" s="113" t="n"/>
      <c r="AQ848" s="113" t="n"/>
      <c r="AR848" s="144" t="n"/>
      <c r="AT848" s="118" t="n"/>
      <c r="AU848" s="156" t="n"/>
      <c r="AV848" s="113" t="n"/>
      <c r="AW848" s="102">
        <f>IF(OR(AND(TODAY()-AL862&lt;10,AV862="PQRS"),AND(TODAY()-AO862&lt;90,AV862="Persuasivo")),1,IF(AND(10&lt;=TODAY()-AL862,TODAY()-AL862&lt;15,AV862="PQRS"),2,IF(OR(AND(15&lt;=TODAY()-AL862,AV862="PQRS"),AND(90&lt;=TODAY()-AO862,AV862="Persuasivo")),3,"")))</f>
        <v/>
      </c>
      <c r="AY848" s="239">
        <f>IF(AU862=BA862,AY862,AY862&amp;" → "&amp;TEXT(AZ862,"dd/mm/aaaa")&amp;".- "&amp;AU862)</f>
        <v/>
      </c>
      <c r="AZ848" s="237">
        <f>IF(AU862=BA862,AZ862,NOW())</f>
        <v/>
      </c>
      <c r="BA848" s="242">
        <f>IF(AU862=BA862,BA862,AU862)</f>
        <v/>
      </c>
      <c r="BB848" s="245">
        <f>IF(AT862=BD862,BB862,BB862&amp;" → "&amp;TEXT(BC862,"dd/mm/aaaa")&amp;".- "&amp;AT862)</f>
        <v/>
      </c>
      <c r="BC848" s="247">
        <f>IF(AX862=BD862,BC862,NOW())</f>
        <v/>
      </c>
      <c r="BD848" s="246">
        <f>IF(AT862=BD862,BD862,AT862)</f>
        <v/>
      </c>
    </row>
    <row r="849">
      <c r="B849" s="193" t="n"/>
      <c r="C849" s="118" t="n"/>
      <c r="D849" s="113" t="n"/>
      <c r="E849" s="113" t="n"/>
      <c r="F849" s="113" t="n"/>
      <c r="G849" s="113" t="n"/>
      <c r="H849" s="113" t="n"/>
      <c r="I849" s="113" t="n"/>
      <c r="J849" s="113" t="n"/>
      <c r="K849" s="113" t="n"/>
      <c r="L849" s="113" t="n"/>
      <c r="M849" s="113" t="n"/>
      <c r="N849" s="113" t="n"/>
      <c r="O849" s="113" t="n"/>
      <c r="P849" s="113" t="n"/>
      <c r="Q849" s="113" t="n"/>
      <c r="R849" s="113" t="n"/>
      <c r="S849" s="261" t="n"/>
      <c r="T849" s="113" t="n"/>
      <c r="U849" s="113" t="n"/>
      <c r="V849" s="113" t="n"/>
      <c r="W849" s="113" t="n"/>
      <c r="X849" s="113" t="n"/>
      <c r="Y849" s="113" t="n"/>
      <c r="Z849" s="113" t="n"/>
      <c r="AA849" s="113" t="n"/>
      <c r="AB849" s="113" t="n"/>
      <c r="AC849" s="113" t="n"/>
      <c r="AD849" s="113" t="n"/>
      <c r="AE849" s="113" t="n"/>
      <c r="AF849" s="113" t="n"/>
      <c r="AG849" s="113" t="n"/>
      <c r="AH849" s="113" t="n"/>
      <c r="AI849" s="113" t="n"/>
      <c r="AJ849" s="113" t="n"/>
      <c r="AK849" s="263" t="n"/>
      <c r="AL849" s="113" t="n"/>
      <c r="AM849" s="113" t="n"/>
      <c r="AN849" s="119" t="n"/>
      <c r="AO849" s="115" t="n"/>
      <c r="AP849" s="113" t="n"/>
      <c r="AQ849" s="113" t="n"/>
      <c r="AR849" s="144" t="n"/>
      <c r="AT849" s="118" t="n"/>
      <c r="AU849" s="156" t="n"/>
      <c r="AV849" s="113" t="n"/>
      <c r="AW849" s="102">
        <f>IF(OR(AND(TODAY()-AL863&lt;10,AV863="PQRS"),AND(TODAY()-AO863&lt;90,AV863="Persuasivo")),1,IF(AND(10&lt;=TODAY()-AL863,TODAY()-AL863&lt;15,AV863="PQRS"),2,IF(OR(AND(15&lt;=TODAY()-AL863,AV863="PQRS"),AND(90&lt;=TODAY()-AO863,AV863="Persuasivo")),3,"")))</f>
        <v/>
      </c>
      <c r="AY849" s="239">
        <f>IF(AU863=BA863,AY863,AY863&amp;" → "&amp;TEXT(AZ863,"dd/mm/aaaa")&amp;".- "&amp;AU863)</f>
        <v/>
      </c>
      <c r="AZ849" s="237">
        <f>IF(AU863=BA863,AZ863,NOW())</f>
        <v/>
      </c>
      <c r="BA849" s="242">
        <f>IF(AU863=BA863,BA863,AU863)</f>
        <v/>
      </c>
      <c r="BB849" s="245">
        <f>IF(AT863=BD863,BB863,BB863&amp;" → "&amp;TEXT(BC863,"dd/mm/aaaa")&amp;".- "&amp;AT863)</f>
        <v/>
      </c>
      <c r="BC849" s="247">
        <f>IF(AX863=BD863,BC863,NOW())</f>
        <v/>
      </c>
      <c r="BD849" s="246">
        <f>IF(AT863=BD863,BD863,AT863)</f>
        <v/>
      </c>
    </row>
    <row r="850">
      <c r="B850" s="193" t="n"/>
      <c r="C850" s="118" t="n"/>
      <c r="D850" s="113" t="n"/>
      <c r="E850" s="113" t="n"/>
      <c r="F850" s="113" t="n"/>
      <c r="G850" s="113" t="n"/>
      <c r="H850" s="113" t="n"/>
      <c r="I850" s="113" t="n"/>
      <c r="J850" s="113" t="n"/>
      <c r="K850" s="113" t="n"/>
      <c r="L850" s="113" t="n"/>
      <c r="M850" s="113" t="n"/>
      <c r="N850" s="113" t="n"/>
      <c r="O850" s="113" t="n"/>
      <c r="P850" s="113" t="n"/>
      <c r="Q850" s="113" t="n"/>
      <c r="R850" s="113" t="n"/>
      <c r="S850" s="261" t="n"/>
      <c r="T850" s="113" t="n"/>
      <c r="U850" s="113" t="n"/>
      <c r="V850" s="113" t="n"/>
      <c r="W850" s="113" t="n"/>
      <c r="X850" s="113" t="n"/>
      <c r="Y850" s="113" t="n"/>
      <c r="Z850" s="113" t="n"/>
      <c r="AA850" s="113" t="n"/>
      <c r="AB850" s="113" t="n"/>
      <c r="AC850" s="113" t="n"/>
      <c r="AD850" s="113" t="n"/>
      <c r="AE850" s="113" t="n"/>
      <c r="AF850" s="113" t="n"/>
      <c r="AG850" s="113" t="n"/>
      <c r="AH850" s="113" t="n"/>
      <c r="AI850" s="113" t="n"/>
      <c r="AJ850" s="113" t="n"/>
      <c r="AK850" s="263" t="n"/>
      <c r="AL850" s="113" t="n"/>
      <c r="AM850" s="113" t="n"/>
      <c r="AN850" s="119" t="n"/>
      <c r="AO850" s="115" t="n"/>
      <c r="AP850" s="113" t="n"/>
      <c r="AQ850" s="113" t="n"/>
      <c r="AR850" s="144" t="n"/>
      <c r="AT850" s="118" t="n"/>
      <c r="AU850" s="156" t="n"/>
      <c r="AV850" s="113" t="n"/>
      <c r="AW850" s="102">
        <f>IF(OR(AND(TODAY()-AL864&lt;10,AV864="PQRS"),AND(TODAY()-AO864&lt;90,AV864="Persuasivo")),1,IF(AND(10&lt;=TODAY()-AL864,TODAY()-AL864&lt;15,AV864="PQRS"),2,IF(OR(AND(15&lt;=TODAY()-AL864,AV864="PQRS"),AND(90&lt;=TODAY()-AO864,AV864="Persuasivo")),3,"")))</f>
        <v/>
      </c>
      <c r="AY850" s="239">
        <f>IF(AU864=BA864,AY864,AY864&amp;" → "&amp;TEXT(AZ864,"dd/mm/aaaa")&amp;".- "&amp;AU864)</f>
        <v/>
      </c>
      <c r="AZ850" s="237">
        <f>IF(AU864=BA864,AZ864,NOW())</f>
        <v/>
      </c>
      <c r="BA850" s="242">
        <f>IF(AU864=BA864,BA864,AU864)</f>
        <v/>
      </c>
      <c r="BB850" s="245">
        <f>IF(AT864=BD864,BB864,BB864&amp;" → "&amp;TEXT(BC864,"dd/mm/aaaa")&amp;".- "&amp;AT864)</f>
        <v/>
      </c>
      <c r="BC850" s="247">
        <f>IF(AX864=BD864,BC864,NOW())</f>
        <v/>
      </c>
      <c r="BD850" s="246">
        <f>IF(AT864=BD864,BD864,AT864)</f>
        <v/>
      </c>
    </row>
    <row r="851">
      <c r="B851" s="193" t="n"/>
      <c r="C851" s="118" t="n"/>
      <c r="D851" s="113" t="n"/>
      <c r="E851" s="113" t="n"/>
      <c r="F851" s="113" t="n"/>
      <c r="G851" s="113" t="n"/>
      <c r="H851" s="113" t="n"/>
      <c r="I851" s="113" t="n"/>
      <c r="J851" s="113" t="n"/>
      <c r="K851" s="113" t="n"/>
      <c r="L851" s="113" t="n"/>
      <c r="M851" s="113" t="n"/>
      <c r="N851" s="113" t="n"/>
      <c r="O851" s="113" t="n"/>
      <c r="P851" s="113" t="n"/>
      <c r="Q851" s="113" t="n"/>
      <c r="R851" s="113" t="n"/>
      <c r="S851" s="261" t="n"/>
      <c r="T851" s="113" t="n"/>
      <c r="U851" s="113" t="n"/>
      <c r="V851" s="113" t="n"/>
      <c r="W851" s="113" t="n"/>
      <c r="X851" s="113" t="n"/>
      <c r="Y851" s="113" t="n"/>
      <c r="Z851" s="113" t="n"/>
      <c r="AA851" s="113" t="n"/>
      <c r="AB851" s="113" t="n"/>
      <c r="AC851" s="113" t="n"/>
      <c r="AD851" s="113" t="n"/>
      <c r="AE851" s="113" t="n"/>
      <c r="AF851" s="113" t="n"/>
      <c r="AG851" s="113" t="n"/>
      <c r="AH851" s="113" t="n"/>
      <c r="AI851" s="113" t="n"/>
      <c r="AJ851" s="113" t="n"/>
      <c r="AK851" s="263" t="n"/>
      <c r="AL851" s="113" t="n"/>
      <c r="AM851" s="113" t="n"/>
      <c r="AN851" s="119" t="n"/>
      <c r="AO851" s="115" t="n"/>
      <c r="AP851" s="113" t="n"/>
      <c r="AQ851" s="113" t="n"/>
      <c r="AR851" s="144" t="n"/>
      <c r="AT851" s="118" t="n"/>
      <c r="AU851" s="156" t="n"/>
      <c r="AV851" s="113" t="n"/>
      <c r="AW851" s="102">
        <f>IF(OR(AND(TODAY()-AL865&lt;10,AV865="PQRS"),AND(TODAY()-AO865&lt;90,AV865="Persuasivo")),1,IF(AND(10&lt;=TODAY()-AL865,TODAY()-AL865&lt;15,AV865="PQRS"),2,IF(OR(AND(15&lt;=TODAY()-AL865,AV865="PQRS"),AND(90&lt;=TODAY()-AO865,AV865="Persuasivo")),3,"")))</f>
        <v/>
      </c>
      <c r="AY851" s="239">
        <f>IF(AU865=BA865,AY865,AY865&amp;" → "&amp;TEXT(AZ865,"dd/mm/aaaa")&amp;".- "&amp;AU865)</f>
        <v/>
      </c>
      <c r="AZ851" s="237">
        <f>IF(AU865=BA865,AZ865,NOW())</f>
        <v/>
      </c>
      <c r="BA851" s="242">
        <f>IF(AU865=BA865,BA865,AU865)</f>
        <v/>
      </c>
      <c r="BB851" s="245">
        <f>IF(AT865=BD865,BB865,BB865&amp;" → "&amp;TEXT(BC865,"dd/mm/aaaa")&amp;".- "&amp;AT865)</f>
        <v/>
      </c>
      <c r="BC851" s="247">
        <f>IF(AX865=BD865,BC865,NOW())</f>
        <v/>
      </c>
      <c r="BD851" s="246">
        <f>IF(AT865=BD865,BD865,AT865)</f>
        <v/>
      </c>
    </row>
    <row r="852">
      <c r="B852" s="193" t="n"/>
      <c r="C852" s="118" t="n"/>
      <c r="D852" s="113" t="n"/>
      <c r="E852" s="113" t="n"/>
      <c r="F852" s="113" t="n"/>
      <c r="G852" s="113" t="n"/>
      <c r="H852" s="113" t="n"/>
      <c r="I852" s="113" t="n"/>
      <c r="J852" s="113" t="n"/>
      <c r="K852" s="113" t="n"/>
      <c r="L852" s="113" t="n"/>
      <c r="M852" s="113" t="n"/>
      <c r="N852" s="113" t="n"/>
      <c r="O852" s="113" t="n"/>
      <c r="P852" s="113" t="n"/>
      <c r="Q852" s="113" t="n"/>
      <c r="R852" s="113" t="n"/>
      <c r="S852" s="261" t="n"/>
      <c r="T852" s="113" t="n"/>
      <c r="U852" s="113" t="n"/>
      <c r="V852" s="113" t="n"/>
      <c r="W852" s="113" t="n"/>
      <c r="X852" s="113" t="n"/>
      <c r="Y852" s="113" t="n"/>
      <c r="Z852" s="113" t="n"/>
      <c r="AA852" s="113" t="n"/>
      <c r="AB852" s="113" t="n"/>
      <c r="AC852" s="113" t="n"/>
      <c r="AD852" s="113" t="n"/>
      <c r="AE852" s="113" t="n"/>
      <c r="AF852" s="113" t="n"/>
      <c r="AG852" s="113" t="n"/>
      <c r="AH852" s="113" t="n"/>
      <c r="AI852" s="113" t="n"/>
      <c r="AJ852" s="113" t="n"/>
      <c r="AK852" s="263" t="n"/>
      <c r="AL852" s="113" t="n"/>
      <c r="AM852" s="113" t="n"/>
      <c r="AN852" s="119" t="n"/>
      <c r="AO852" s="115" t="n"/>
      <c r="AP852" s="113" t="n"/>
      <c r="AQ852" s="113" t="n"/>
      <c r="AR852" s="144" t="n"/>
      <c r="AT852" s="118" t="n"/>
      <c r="AU852" s="156" t="n"/>
      <c r="AV852" s="113" t="n"/>
      <c r="AW852" s="102">
        <f>IF(OR(AND(TODAY()-AL866&lt;10,AV866="PQRS"),AND(TODAY()-AO866&lt;90,AV866="Persuasivo")),1,IF(AND(10&lt;=TODAY()-AL866,TODAY()-AL866&lt;15,AV866="PQRS"),2,IF(OR(AND(15&lt;=TODAY()-AL866,AV866="PQRS"),AND(90&lt;=TODAY()-AO866,AV866="Persuasivo")),3,"")))</f>
        <v/>
      </c>
      <c r="AY852" s="239">
        <f>IF(AU866=BA866,AY866,AY866&amp;" → "&amp;TEXT(AZ866,"dd/mm/aaaa")&amp;".- "&amp;AU866)</f>
        <v/>
      </c>
      <c r="AZ852" s="237">
        <f>IF(AU866=BA866,AZ866,NOW())</f>
        <v/>
      </c>
      <c r="BA852" s="242">
        <f>IF(AU866=BA866,BA866,AU866)</f>
        <v/>
      </c>
      <c r="BB852" s="245">
        <f>IF(AT866=BD866,BB866,BB866&amp;" → "&amp;TEXT(BC866,"dd/mm/aaaa")&amp;".- "&amp;AT866)</f>
        <v/>
      </c>
      <c r="BC852" s="247">
        <f>IF(AX866=BD866,BC866,NOW())</f>
        <v/>
      </c>
      <c r="BD852" s="246">
        <f>IF(AT866=BD866,BD866,AT866)</f>
        <v/>
      </c>
    </row>
    <row r="853">
      <c r="B853" s="193" t="n"/>
      <c r="C853" s="118" t="n"/>
      <c r="D853" s="113" t="n"/>
      <c r="E853" s="113" t="n"/>
      <c r="F853" s="113" t="n"/>
      <c r="G853" s="113" t="n"/>
      <c r="H853" s="113" t="n"/>
      <c r="I853" s="113" t="n"/>
      <c r="J853" s="113" t="n"/>
      <c r="K853" s="113" t="n"/>
      <c r="L853" s="113" t="n"/>
      <c r="M853" s="113" t="n"/>
      <c r="N853" s="113" t="n"/>
      <c r="O853" s="113" t="n"/>
      <c r="P853" s="113" t="n"/>
      <c r="Q853" s="113" t="n"/>
      <c r="R853" s="113" t="n"/>
      <c r="S853" s="261" t="n"/>
      <c r="T853" s="113" t="n"/>
      <c r="U853" s="113" t="n"/>
      <c r="V853" s="113" t="n"/>
      <c r="W853" s="113" t="n"/>
      <c r="X853" s="113" t="n"/>
      <c r="Y853" s="113" t="n"/>
      <c r="Z853" s="113" t="n"/>
      <c r="AA853" s="113" t="n"/>
      <c r="AB853" s="113" t="n"/>
      <c r="AC853" s="113" t="n"/>
      <c r="AD853" s="113" t="n"/>
      <c r="AE853" s="113" t="n"/>
      <c r="AF853" s="113" t="n"/>
      <c r="AG853" s="113" t="n"/>
      <c r="AH853" s="113" t="n"/>
      <c r="AI853" s="113" t="n"/>
      <c r="AJ853" s="113" t="n"/>
      <c r="AK853" s="263" t="n"/>
      <c r="AL853" s="113" t="n"/>
      <c r="AM853" s="113" t="n"/>
      <c r="AN853" s="119" t="n"/>
      <c r="AO853" s="115" t="n"/>
      <c r="AP853" s="113" t="n"/>
      <c r="AQ853" s="113" t="n"/>
      <c r="AR853" s="144" t="n"/>
      <c r="AT853" s="118" t="n"/>
      <c r="AU853" s="156" t="n"/>
      <c r="AV853" s="113" t="n"/>
      <c r="AW853" s="102">
        <f>IF(OR(AND(TODAY()-AL867&lt;10,AV867="PQRS"),AND(TODAY()-AO867&lt;90,AV867="Persuasivo")),1,IF(AND(10&lt;=TODAY()-AL867,TODAY()-AL867&lt;15,AV867="PQRS"),2,IF(OR(AND(15&lt;=TODAY()-AL867,AV867="PQRS"),AND(90&lt;=TODAY()-AO867,AV867="Persuasivo")),3,"")))</f>
        <v/>
      </c>
      <c r="AY853" s="239">
        <f>IF(AU867=BA867,AY867,AY867&amp;" → "&amp;TEXT(AZ867,"dd/mm/aaaa")&amp;".- "&amp;AU867)</f>
        <v/>
      </c>
      <c r="AZ853" s="237">
        <f>IF(AU867=BA867,AZ867,NOW())</f>
        <v/>
      </c>
      <c r="BA853" s="242">
        <f>IF(AU867=BA867,BA867,AU867)</f>
        <v/>
      </c>
      <c r="BB853" s="245">
        <f>IF(AT867=BD867,BB867,BB867&amp;" → "&amp;TEXT(BC867,"dd/mm/aaaa")&amp;".- "&amp;AT867)</f>
        <v/>
      </c>
      <c r="BC853" s="247">
        <f>IF(AX867=BD867,BC867,NOW())</f>
        <v/>
      </c>
      <c r="BD853" s="246">
        <f>IF(AT867=BD867,BD867,AT867)</f>
        <v/>
      </c>
    </row>
    <row r="854">
      <c r="B854" s="193" t="n"/>
      <c r="C854" s="118" t="n"/>
      <c r="D854" s="113" t="n"/>
      <c r="E854" s="113" t="n"/>
      <c r="F854" s="113" t="n"/>
      <c r="G854" s="113" t="n"/>
      <c r="H854" s="113" t="n"/>
      <c r="I854" s="113" t="n"/>
      <c r="J854" s="113" t="n"/>
      <c r="K854" s="113" t="n"/>
      <c r="L854" s="113" t="n"/>
      <c r="M854" s="113" t="n"/>
      <c r="N854" s="113" t="n"/>
      <c r="O854" s="113" t="n"/>
      <c r="P854" s="113" t="n"/>
      <c r="Q854" s="113" t="n"/>
      <c r="R854" s="113" t="n"/>
      <c r="S854" s="261" t="n"/>
      <c r="T854" s="113" t="n"/>
      <c r="U854" s="113" t="n"/>
      <c r="V854" s="113" t="n"/>
      <c r="W854" s="113" t="n"/>
      <c r="X854" s="113" t="n"/>
      <c r="Y854" s="113" t="n"/>
      <c r="Z854" s="113" t="n"/>
      <c r="AA854" s="113" t="n"/>
      <c r="AB854" s="113" t="n"/>
      <c r="AC854" s="113" t="n"/>
      <c r="AD854" s="113" t="n"/>
      <c r="AE854" s="113" t="n"/>
      <c r="AF854" s="113" t="n"/>
      <c r="AG854" s="113" t="n"/>
      <c r="AH854" s="113" t="n"/>
      <c r="AI854" s="113" t="n"/>
      <c r="AJ854" s="113" t="n"/>
      <c r="AK854" s="263" t="n"/>
      <c r="AL854" s="113" t="n"/>
      <c r="AM854" s="113" t="n"/>
      <c r="AN854" s="119" t="n"/>
      <c r="AO854" s="115" t="n"/>
      <c r="AP854" s="113" t="n"/>
      <c r="AQ854" s="113" t="n"/>
      <c r="AR854" s="144" t="n"/>
      <c r="AT854" s="118" t="n"/>
      <c r="AU854" s="156" t="n"/>
      <c r="AV854" s="113" t="n"/>
      <c r="AW854" s="102">
        <f>IF(OR(AND(TODAY()-AL868&lt;10,AV868="PQRS"),AND(TODAY()-AO868&lt;90,AV868="Persuasivo")),1,IF(AND(10&lt;=TODAY()-AL868,TODAY()-AL868&lt;15,AV868="PQRS"),2,IF(OR(AND(15&lt;=TODAY()-AL868,AV868="PQRS"),AND(90&lt;=TODAY()-AO868,AV868="Persuasivo")),3,"")))</f>
        <v/>
      </c>
      <c r="AY854" s="239">
        <f>IF(AU868=BA868,AY868,AY868&amp;" → "&amp;TEXT(AZ868,"dd/mm/aaaa")&amp;".- "&amp;AU868)</f>
        <v/>
      </c>
      <c r="AZ854" s="237">
        <f>IF(AU868=BA868,AZ868,NOW())</f>
        <v/>
      </c>
      <c r="BA854" s="242">
        <f>IF(AU868=BA868,BA868,AU868)</f>
        <v/>
      </c>
      <c r="BB854" s="245">
        <f>IF(AT868=BD868,BB868,BB868&amp;" → "&amp;TEXT(BC868,"dd/mm/aaaa")&amp;".- "&amp;AT868)</f>
        <v/>
      </c>
      <c r="BC854" s="247">
        <f>IF(AX868=BD868,BC868,NOW())</f>
        <v/>
      </c>
      <c r="BD854" s="246">
        <f>IF(AT868=BD868,BD868,AT868)</f>
        <v/>
      </c>
    </row>
    <row r="855">
      <c r="B855" s="193" t="n"/>
      <c r="C855" s="118" t="n"/>
      <c r="D855" s="113" t="n"/>
      <c r="E855" s="113" t="n"/>
      <c r="F855" s="113" t="n"/>
      <c r="G855" s="113" t="n"/>
      <c r="H855" s="113" t="n"/>
      <c r="I855" s="113" t="n"/>
      <c r="J855" s="113" t="n"/>
      <c r="K855" s="113" t="n"/>
      <c r="L855" s="113" t="n"/>
      <c r="M855" s="113" t="n"/>
      <c r="N855" s="113" t="n"/>
      <c r="O855" s="113" t="n"/>
      <c r="P855" s="113" t="n"/>
      <c r="Q855" s="113" t="n"/>
      <c r="R855" s="113" t="n"/>
      <c r="S855" s="261" t="n"/>
      <c r="T855" s="113" t="n"/>
      <c r="U855" s="113" t="n"/>
      <c r="V855" s="113" t="n"/>
      <c r="W855" s="113" t="n"/>
      <c r="X855" s="113" t="n"/>
      <c r="Y855" s="113" t="n"/>
      <c r="Z855" s="113" t="n"/>
      <c r="AA855" s="113" t="n"/>
      <c r="AB855" s="113" t="n"/>
      <c r="AC855" s="113" t="n"/>
      <c r="AD855" s="113" t="n"/>
      <c r="AE855" s="113" t="n"/>
      <c r="AF855" s="113" t="n"/>
      <c r="AG855" s="113" t="n"/>
      <c r="AH855" s="113" t="n"/>
      <c r="AI855" s="113" t="n"/>
      <c r="AJ855" s="113" t="n"/>
      <c r="AK855" s="263" t="n"/>
      <c r="AL855" s="113" t="n"/>
      <c r="AM855" s="113" t="n"/>
      <c r="AN855" s="119" t="n"/>
      <c r="AO855" s="115" t="n"/>
      <c r="AP855" s="113" t="n"/>
      <c r="AQ855" s="113" t="n"/>
      <c r="AR855" s="144" t="n"/>
      <c r="AT855" s="118" t="n"/>
      <c r="AU855" s="156" t="n"/>
      <c r="AV855" s="113" t="n"/>
      <c r="AW855" s="102">
        <f>IF(OR(AND(TODAY()-AL869&lt;10,AV869="PQRS"),AND(TODAY()-AO869&lt;90,AV869="Persuasivo")),1,IF(AND(10&lt;=TODAY()-AL869,TODAY()-AL869&lt;15,AV869="PQRS"),2,IF(OR(AND(15&lt;=TODAY()-AL869,AV869="PQRS"),AND(90&lt;=TODAY()-AO869,AV869="Persuasivo")),3,"")))</f>
        <v/>
      </c>
      <c r="AY855" s="239">
        <f>IF(AU869=BA869,AY869,AY869&amp;" → "&amp;TEXT(AZ869,"dd/mm/aaaa")&amp;".- "&amp;AU869)</f>
        <v/>
      </c>
      <c r="AZ855" s="237">
        <f>IF(AU869=BA869,AZ869,NOW())</f>
        <v/>
      </c>
      <c r="BA855" s="242">
        <f>IF(AU869=BA869,BA869,AU869)</f>
        <v/>
      </c>
      <c r="BB855" s="245">
        <f>IF(AT869=BD869,BB869,BB869&amp;" → "&amp;TEXT(BC869,"dd/mm/aaaa")&amp;".- "&amp;AT869)</f>
        <v/>
      </c>
      <c r="BC855" s="247">
        <f>IF(AX869=BD869,BC869,NOW())</f>
        <v/>
      </c>
      <c r="BD855" s="246">
        <f>IF(AT869=BD869,BD869,AT869)</f>
        <v/>
      </c>
    </row>
    <row r="856">
      <c r="B856" s="193" t="n"/>
      <c r="C856" s="118" t="n"/>
      <c r="D856" s="113" t="n"/>
      <c r="E856" s="113" t="n"/>
      <c r="F856" s="113" t="n"/>
      <c r="G856" s="113" t="n"/>
      <c r="H856" s="113" t="n"/>
      <c r="I856" s="113" t="n"/>
      <c r="J856" s="113" t="n"/>
      <c r="K856" s="113" t="n"/>
      <c r="L856" s="113" t="n"/>
      <c r="M856" s="113" t="n"/>
      <c r="N856" s="113" t="n"/>
      <c r="O856" s="113" t="n"/>
      <c r="P856" s="113" t="n"/>
      <c r="Q856" s="113" t="n"/>
      <c r="R856" s="113" t="n"/>
      <c r="S856" s="261" t="n"/>
      <c r="T856" s="113" t="n"/>
      <c r="U856" s="113" t="n"/>
      <c r="V856" s="113" t="n"/>
      <c r="W856" s="113" t="n"/>
      <c r="X856" s="113" t="n"/>
      <c r="Y856" s="113" t="n"/>
      <c r="Z856" s="113" t="n"/>
      <c r="AA856" s="113" t="n"/>
      <c r="AB856" s="113" t="n"/>
      <c r="AC856" s="113" t="n"/>
      <c r="AD856" s="113" t="n"/>
      <c r="AE856" s="113" t="n"/>
      <c r="AF856" s="113" t="n"/>
      <c r="AG856" s="113" t="n"/>
      <c r="AH856" s="113" t="n"/>
      <c r="AI856" s="113" t="n"/>
      <c r="AJ856" s="113" t="n"/>
      <c r="AK856" s="263" t="n"/>
      <c r="AL856" s="113" t="n"/>
      <c r="AM856" s="113" t="n"/>
      <c r="AN856" s="119" t="n"/>
      <c r="AO856" s="115" t="n"/>
      <c r="AP856" s="113" t="n"/>
      <c r="AQ856" s="113" t="n"/>
      <c r="AR856" s="144" t="n"/>
      <c r="AT856" s="118" t="n"/>
      <c r="AU856" s="156" t="n"/>
      <c r="AV856" s="113" t="n"/>
      <c r="AW856" s="102">
        <f>IF(OR(AND(TODAY()-AL870&lt;10,AV870="PQRS"),AND(TODAY()-AO870&lt;90,AV870="Persuasivo")),1,IF(AND(10&lt;=TODAY()-AL870,TODAY()-AL870&lt;15,AV870="PQRS"),2,IF(OR(AND(15&lt;=TODAY()-AL870,AV870="PQRS"),AND(90&lt;=TODAY()-AO870,AV870="Persuasivo")),3,"")))</f>
        <v/>
      </c>
      <c r="AY856" s="239">
        <f>IF(AU870=BA870,AY870,AY870&amp;" → "&amp;TEXT(AZ870,"dd/mm/aaaa")&amp;".- "&amp;AU870)</f>
        <v/>
      </c>
      <c r="AZ856" s="237">
        <f>IF(AU870=BA870,AZ870,NOW())</f>
        <v/>
      </c>
      <c r="BA856" s="242">
        <f>IF(AU870=BA870,BA870,AU870)</f>
        <v/>
      </c>
      <c r="BB856" s="245">
        <f>IF(AT870=BD870,BB870,BB870&amp;" → "&amp;TEXT(BC870,"dd/mm/aaaa")&amp;".- "&amp;AT870)</f>
        <v/>
      </c>
      <c r="BC856" s="247">
        <f>IF(AX870=BD870,BC870,NOW())</f>
        <v/>
      </c>
      <c r="BD856" s="246">
        <f>IF(AT870=BD870,BD870,AT870)</f>
        <v/>
      </c>
    </row>
    <row r="857">
      <c r="B857" s="193" t="n"/>
      <c r="C857" s="118" t="n"/>
      <c r="D857" s="113" t="n"/>
      <c r="E857" s="113" t="n"/>
      <c r="F857" s="113" t="n"/>
      <c r="G857" s="113" t="n"/>
      <c r="H857" s="113" t="n"/>
      <c r="I857" s="113" t="n"/>
      <c r="J857" s="113" t="n"/>
      <c r="K857" s="113" t="n"/>
      <c r="L857" s="113" t="n"/>
      <c r="M857" s="113" t="n"/>
      <c r="N857" s="113" t="n"/>
      <c r="O857" s="113" t="n"/>
      <c r="P857" s="113" t="n"/>
      <c r="Q857" s="113" t="n"/>
      <c r="R857" s="113" t="n"/>
      <c r="S857" s="261" t="n"/>
      <c r="T857" s="113" t="n"/>
      <c r="U857" s="113" t="n"/>
      <c r="V857" s="113" t="n"/>
      <c r="W857" s="113" t="n"/>
      <c r="X857" s="113" t="n"/>
      <c r="Y857" s="113" t="n"/>
      <c r="Z857" s="113" t="n"/>
      <c r="AA857" s="113" t="n"/>
      <c r="AB857" s="113" t="n"/>
      <c r="AC857" s="113" t="n"/>
      <c r="AD857" s="113" t="n"/>
      <c r="AE857" s="113" t="n"/>
      <c r="AF857" s="113" t="n"/>
      <c r="AG857" s="113" t="n"/>
      <c r="AH857" s="113" t="n"/>
      <c r="AI857" s="113" t="n"/>
      <c r="AJ857" s="113" t="n"/>
      <c r="AK857" s="263" t="n"/>
      <c r="AL857" s="113" t="n"/>
      <c r="AM857" s="113" t="n"/>
      <c r="AN857" s="119" t="n"/>
      <c r="AO857" s="115" t="n"/>
      <c r="AP857" s="113" t="n"/>
      <c r="AQ857" s="113" t="n"/>
      <c r="AR857" s="144" t="n"/>
      <c r="AT857" s="118" t="n"/>
      <c r="AU857" s="156" t="n"/>
      <c r="AV857" s="113" t="n"/>
      <c r="AW857" s="102">
        <f>IF(OR(AND(TODAY()-AL871&lt;10,AV871="PQRS"),AND(TODAY()-AO871&lt;90,AV871="Persuasivo")),1,IF(AND(10&lt;=TODAY()-AL871,TODAY()-AL871&lt;15,AV871="PQRS"),2,IF(OR(AND(15&lt;=TODAY()-AL871,AV871="PQRS"),AND(90&lt;=TODAY()-AO871,AV871="Persuasivo")),3,"")))</f>
        <v/>
      </c>
      <c r="AY857" s="239">
        <f>IF(AU871=BA871,AY871,AY871&amp;" → "&amp;TEXT(AZ871,"dd/mm/aaaa")&amp;".- "&amp;AU871)</f>
        <v/>
      </c>
      <c r="AZ857" s="237">
        <f>IF(AU871=BA871,AZ871,NOW())</f>
        <v/>
      </c>
      <c r="BA857" s="242">
        <f>IF(AU871=BA871,BA871,AU871)</f>
        <v/>
      </c>
      <c r="BB857" s="245">
        <f>IF(AT871=BD871,BB871,BB871&amp;" → "&amp;TEXT(BC871,"dd/mm/aaaa")&amp;".- "&amp;AT871)</f>
        <v/>
      </c>
      <c r="BC857" s="247">
        <f>IF(AX871=BD871,BC871,NOW())</f>
        <v/>
      </c>
      <c r="BD857" s="246">
        <f>IF(AT871=BD871,BD871,AT871)</f>
        <v/>
      </c>
    </row>
    <row r="858">
      <c r="B858" s="193" t="n"/>
      <c r="C858" s="118" t="n"/>
      <c r="D858" s="113" t="n"/>
      <c r="E858" s="113" t="n"/>
      <c r="F858" s="113" t="n"/>
      <c r="G858" s="113" t="n"/>
      <c r="H858" s="113" t="n"/>
      <c r="I858" s="113" t="n"/>
      <c r="J858" s="113" t="n"/>
      <c r="K858" s="113" t="n"/>
      <c r="L858" s="113" t="n"/>
      <c r="M858" s="113" t="n"/>
      <c r="N858" s="113" t="n"/>
      <c r="O858" s="113" t="n"/>
      <c r="P858" s="113" t="n"/>
      <c r="Q858" s="113" t="n"/>
      <c r="R858" s="113" t="n"/>
      <c r="S858" s="261" t="n"/>
      <c r="T858" s="113" t="n"/>
      <c r="U858" s="113" t="n"/>
      <c r="V858" s="113" t="n"/>
      <c r="W858" s="113" t="n"/>
      <c r="X858" s="113" t="n"/>
      <c r="Y858" s="113" t="n"/>
      <c r="Z858" s="113" t="n"/>
      <c r="AA858" s="113" t="n"/>
      <c r="AB858" s="113" t="n"/>
      <c r="AC858" s="113" t="n"/>
      <c r="AD858" s="113" t="n"/>
      <c r="AE858" s="113" t="n"/>
      <c r="AF858" s="113" t="n"/>
      <c r="AG858" s="113" t="n"/>
      <c r="AH858" s="113" t="n"/>
      <c r="AI858" s="113" t="n"/>
      <c r="AJ858" s="113" t="n"/>
      <c r="AK858" s="263" t="n"/>
      <c r="AL858" s="113" t="n"/>
      <c r="AM858" s="113" t="n"/>
      <c r="AN858" s="119" t="n"/>
      <c r="AO858" s="115" t="n"/>
      <c r="AP858" s="113" t="n"/>
      <c r="AQ858" s="113" t="n"/>
      <c r="AR858" s="144" t="n"/>
      <c r="AT858" s="118" t="n"/>
      <c r="AU858" s="156" t="n"/>
      <c r="AV858" s="113" t="n"/>
      <c r="AW858" s="102">
        <f>IF(OR(AND(TODAY()-AL872&lt;10,AV872="PQRS"),AND(TODAY()-AO872&lt;90,AV872="Persuasivo")),1,IF(AND(10&lt;=TODAY()-AL872,TODAY()-AL872&lt;15,AV872="PQRS"),2,IF(OR(AND(15&lt;=TODAY()-AL872,AV872="PQRS"),AND(90&lt;=TODAY()-AO872,AV872="Persuasivo")),3,"")))</f>
        <v/>
      </c>
      <c r="AY858" s="239">
        <f>IF(AU872=BA872,AY872,AY872&amp;" → "&amp;TEXT(AZ872,"dd/mm/aaaa")&amp;".- "&amp;AU872)</f>
        <v/>
      </c>
      <c r="AZ858" s="237">
        <f>IF(AU872=BA872,AZ872,NOW())</f>
        <v/>
      </c>
      <c r="BA858" s="242">
        <f>IF(AU872=BA872,BA872,AU872)</f>
        <v/>
      </c>
      <c r="BB858" s="245">
        <f>IF(AT872=BD872,BB872,BB872&amp;" → "&amp;TEXT(BC872,"dd/mm/aaaa")&amp;".- "&amp;AT872)</f>
        <v/>
      </c>
      <c r="BC858" s="247">
        <f>IF(AX872=BD872,BC872,NOW())</f>
        <v/>
      </c>
      <c r="BD858" s="246">
        <f>IF(AT872=BD872,BD872,AT872)</f>
        <v/>
      </c>
    </row>
    <row r="859">
      <c r="B859" s="193" t="n"/>
      <c r="C859" s="118" t="n"/>
      <c r="D859" s="113" t="n"/>
      <c r="E859" s="113" t="n"/>
      <c r="F859" s="113" t="n"/>
      <c r="G859" s="113" t="n"/>
      <c r="H859" s="113" t="n"/>
      <c r="I859" s="113" t="n"/>
      <c r="J859" s="113" t="n"/>
      <c r="K859" s="113" t="n"/>
      <c r="L859" s="113" t="n"/>
      <c r="M859" s="113" t="n"/>
      <c r="N859" s="113" t="n"/>
      <c r="O859" s="113" t="n"/>
      <c r="P859" s="113" t="n"/>
      <c r="Q859" s="113" t="n"/>
      <c r="R859" s="113" t="n"/>
      <c r="S859" s="261" t="n"/>
      <c r="T859" s="113" t="n"/>
      <c r="U859" s="113" t="n"/>
      <c r="V859" s="113" t="n"/>
      <c r="W859" s="113" t="n"/>
      <c r="X859" s="113" t="n"/>
      <c r="Y859" s="113" t="n"/>
      <c r="Z859" s="113" t="n"/>
      <c r="AA859" s="113" t="n"/>
      <c r="AB859" s="113" t="n"/>
      <c r="AC859" s="113" t="n"/>
      <c r="AD859" s="113" t="n"/>
      <c r="AE859" s="113" t="n"/>
      <c r="AF859" s="113" t="n"/>
      <c r="AG859" s="113" t="n"/>
      <c r="AH859" s="113" t="n"/>
      <c r="AI859" s="113" t="n"/>
      <c r="AJ859" s="113" t="n"/>
      <c r="AK859" s="263" t="n"/>
      <c r="AL859" s="113" t="n"/>
      <c r="AM859" s="113" t="n"/>
      <c r="AN859" s="119" t="n"/>
      <c r="AO859" s="115" t="n"/>
      <c r="AP859" s="113" t="n"/>
      <c r="AQ859" s="113" t="n"/>
      <c r="AR859" s="144" t="n"/>
      <c r="AT859" s="118" t="n"/>
      <c r="AU859" s="156" t="n"/>
      <c r="AV859" s="113" t="n"/>
      <c r="AW859" s="102">
        <f>IF(OR(AND(TODAY()-AL873&lt;10,AV873="PQRS"),AND(TODAY()-AO873&lt;90,AV873="Persuasivo")),1,IF(AND(10&lt;=TODAY()-AL873,TODAY()-AL873&lt;15,AV873="PQRS"),2,IF(OR(AND(15&lt;=TODAY()-AL873,AV873="PQRS"),AND(90&lt;=TODAY()-AO873,AV873="Persuasivo")),3,"")))</f>
        <v/>
      </c>
      <c r="AY859" s="239">
        <f>IF(AU873=BA873,AY873,AY873&amp;" → "&amp;TEXT(AZ873,"dd/mm/aaaa")&amp;".- "&amp;AU873)</f>
        <v/>
      </c>
      <c r="AZ859" s="237">
        <f>IF(AU873=BA873,AZ873,NOW())</f>
        <v/>
      </c>
      <c r="BA859" s="242">
        <f>IF(AU873=BA873,BA873,AU873)</f>
        <v/>
      </c>
      <c r="BB859" s="245">
        <f>IF(AT873=BD873,BB873,BB873&amp;" → "&amp;TEXT(BC873,"dd/mm/aaaa")&amp;".- "&amp;AT873)</f>
        <v/>
      </c>
      <c r="BC859" s="247">
        <f>IF(AX873=BD873,BC873,NOW())</f>
        <v/>
      </c>
      <c r="BD859" s="246">
        <f>IF(AT873=BD873,BD873,AT873)</f>
        <v/>
      </c>
    </row>
    <row r="860">
      <c r="B860" s="193" t="n"/>
      <c r="C860" s="118" t="n"/>
      <c r="D860" s="113" t="n"/>
      <c r="E860" s="113" t="n"/>
      <c r="F860" s="113" t="n"/>
      <c r="G860" s="113" t="n"/>
      <c r="H860" s="113" t="n"/>
      <c r="I860" s="113" t="n"/>
      <c r="J860" s="113" t="n"/>
      <c r="K860" s="113" t="n"/>
      <c r="L860" s="113" t="n"/>
      <c r="M860" s="113" t="n"/>
      <c r="N860" s="113" t="n"/>
      <c r="O860" s="113" t="n"/>
      <c r="P860" s="113" t="n"/>
      <c r="Q860" s="113" t="n"/>
      <c r="R860" s="113" t="n"/>
      <c r="S860" s="261" t="n"/>
      <c r="T860" s="113" t="n"/>
      <c r="U860" s="113" t="n"/>
      <c r="V860" s="113" t="n"/>
      <c r="W860" s="113" t="n"/>
      <c r="X860" s="113" t="n"/>
      <c r="Y860" s="113" t="n"/>
      <c r="Z860" s="113" t="n"/>
      <c r="AA860" s="113" t="n"/>
      <c r="AB860" s="113" t="n"/>
      <c r="AC860" s="113" t="n"/>
      <c r="AD860" s="113" t="n"/>
      <c r="AE860" s="113" t="n"/>
      <c r="AF860" s="113" t="n"/>
      <c r="AG860" s="113" t="n"/>
      <c r="AH860" s="113" t="n"/>
      <c r="AI860" s="113" t="n"/>
      <c r="AJ860" s="113" t="n"/>
      <c r="AK860" s="263" t="n"/>
      <c r="AL860" s="113" t="n"/>
      <c r="AM860" s="113" t="n"/>
      <c r="AN860" s="119" t="n"/>
      <c r="AO860" s="115" t="n"/>
      <c r="AP860" s="113" t="n"/>
      <c r="AQ860" s="113" t="n"/>
      <c r="AR860" s="144" t="n"/>
      <c r="AT860" s="118" t="n"/>
      <c r="AU860" s="156" t="n"/>
      <c r="AV860" s="113" t="n"/>
      <c r="AW860" s="102">
        <f>IF(OR(AND(TODAY()-AL874&lt;10,AV874="PQRS"),AND(TODAY()-AO874&lt;90,AV874="Persuasivo")),1,IF(AND(10&lt;=TODAY()-AL874,TODAY()-AL874&lt;15,AV874="PQRS"),2,IF(OR(AND(15&lt;=TODAY()-AL874,AV874="PQRS"),AND(90&lt;=TODAY()-AO874,AV874="Persuasivo")),3,"")))</f>
        <v/>
      </c>
      <c r="AY860" s="239">
        <f>IF(AU874=BA874,AY874,AY874&amp;" → "&amp;TEXT(AZ874,"dd/mm/aaaa")&amp;".- "&amp;AU874)</f>
        <v/>
      </c>
      <c r="AZ860" s="237">
        <f>IF(AU874=BA874,AZ874,NOW())</f>
        <v/>
      </c>
      <c r="BA860" s="242">
        <f>IF(AU874=BA874,BA874,AU874)</f>
        <v/>
      </c>
      <c r="BB860" s="245">
        <f>IF(AT874=BD874,BB874,BB874&amp;" → "&amp;TEXT(BC874,"dd/mm/aaaa")&amp;".- "&amp;AT874)</f>
        <v/>
      </c>
      <c r="BC860" s="247">
        <f>IF(AX874=BD874,BC874,NOW())</f>
        <v/>
      </c>
      <c r="BD860" s="246">
        <f>IF(AT874=BD874,BD874,AT874)</f>
        <v/>
      </c>
    </row>
    <row r="861">
      <c r="B861" s="193" t="n"/>
      <c r="C861" s="118" t="n"/>
      <c r="D861" s="113" t="n"/>
      <c r="E861" s="113" t="n"/>
      <c r="F861" s="113" t="n"/>
      <c r="G861" s="113" t="n"/>
      <c r="H861" s="113" t="n"/>
      <c r="I861" s="113" t="n"/>
      <c r="J861" s="113" t="n"/>
      <c r="K861" s="113" t="n"/>
      <c r="L861" s="113" t="n"/>
      <c r="M861" s="113" t="n"/>
      <c r="N861" s="113" t="n"/>
      <c r="O861" s="113" t="n"/>
      <c r="P861" s="113" t="n"/>
      <c r="Q861" s="113" t="n"/>
      <c r="R861" s="113" t="n"/>
      <c r="S861" s="261" t="n"/>
      <c r="T861" s="113" t="n"/>
      <c r="U861" s="113" t="n"/>
      <c r="V861" s="113" t="n"/>
      <c r="W861" s="113" t="n"/>
      <c r="X861" s="113" t="n"/>
      <c r="Y861" s="113" t="n"/>
      <c r="Z861" s="113" t="n"/>
      <c r="AA861" s="113" t="n"/>
      <c r="AB861" s="113" t="n"/>
      <c r="AC861" s="113" t="n"/>
      <c r="AD861" s="113" t="n"/>
      <c r="AE861" s="113" t="n"/>
      <c r="AF861" s="113" t="n"/>
      <c r="AG861" s="113" t="n"/>
      <c r="AH861" s="113" t="n"/>
      <c r="AI861" s="113" t="n"/>
      <c r="AJ861" s="113" t="n"/>
      <c r="AK861" s="263" t="n"/>
      <c r="AL861" s="113" t="n"/>
      <c r="AM861" s="113" t="n"/>
      <c r="AN861" s="119" t="n"/>
      <c r="AO861" s="115" t="n"/>
      <c r="AP861" s="113" t="n"/>
      <c r="AQ861" s="113" t="n"/>
      <c r="AR861" s="144" t="n"/>
      <c r="AT861" s="118" t="n"/>
      <c r="AU861" s="158" t="n"/>
      <c r="AV861" s="113" t="n"/>
      <c r="AW861" s="102">
        <f>IF(OR(AND(TODAY()-AL875&lt;10,AV875="PQRS"),AND(TODAY()-AO875&lt;90,AV875="Persuasivo")),1,IF(AND(10&lt;=TODAY()-AL875,TODAY()-AL875&lt;15,AV875="PQRS"),2,IF(OR(AND(15&lt;=TODAY()-AL875,AV875="PQRS"),AND(90&lt;=TODAY()-AO875,AV875="Persuasivo")),3,"")))</f>
        <v/>
      </c>
      <c r="AY861" s="239">
        <f>IF(AU875=BA875,AY875,AY875&amp;" → "&amp;TEXT(AZ875,"dd/mm/aaaa")&amp;".- "&amp;AU875)</f>
        <v/>
      </c>
      <c r="AZ861" s="237">
        <f>IF(AU875=BA875,AZ875,NOW())</f>
        <v/>
      </c>
      <c r="BA861" s="242">
        <f>IF(AU875=BA875,BA875,AU875)</f>
        <v/>
      </c>
      <c r="BB861" s="245">
        <f>IF(AT875=BD875,BB875,BB875&amp;" → "&amp;TEXT(BC875,"dd/mm/aaaa")&amp;".- "&amp;AT875)</f>
        <v/>
      </c>
      <c r="BC861" s="247">
        <f>IF(AX875=BD875,BC875,NOW())</f>
        <v/>
      </c>
      <c r="BD861" s="246">
        <f>IF(AT875=BD875,BD875,AT875)</f>
        <v/>
      </c>
    </row>
    <row r="862">
      <c r="B862" s="193" t="n"/>
      <c r="C862" s="118" t="n"/>
      <c r="D862" s="113" t="n"/>
      <c r="E862" s="113" t="n"/>
      <c r="F862" s="113" t="n"/>
      <c r="G862" s="113" t="n"/>
      <c r="H862" s="113" t="n"/>
      <c r="I862" s="113" t="n"/>
      <c r="J862" s="113" t="n"/>
      <c r="K862" s="113" t="n"/>
      <c r="L862" s="113" t="n"/>
      <c r="M862" s="113" t="n"/>
      <c r="N862" s="113" t="n"/>
      <c r="O862" s="113" t="n"/>
      <c r="P862" s="113" t="n"/>
      <c r="Q862" s="113" t="n"/>
      <c r="R862" s="113" t="n"/>
      <c r="S862" s="261" t="n"/>
      <c r="T862" s="113" t="n"/>
      <c r="U862" s="113" t="n"/>
      <c r="V862" s="113" t="n"/>
      <c r="W862" s="113" t="n"/>
      <c r="X862" s="113" t="n"/>
      <c r="Y862" s="113" t="n"/>
      <c r="Z862" s="113" t="n"/>
      <c r="AA862" s="113" t="n"/>
      <c r="AB862" s="113" t="n"/>
      <c r="AC862" s="113" t="n"/>
      <c r="AD862" s="113" t="n"/>
      <c r="AE862" s="113" t="n"/>
      <c r="AF862" s="113" t="n"/>
      <c r="AG862" s="113" t="n"/>
      <c r="AH862" s="113" t="n"/>
      <c r="AI862" s="113" t="n"/>
      <c r="AJ862" s="113" t="n"/>
      <c r="AK862" s="263" t="n"/>
      <c r="AL862" s="113" t="n"/>
      <c r="AM862" s="113" t="n"/>
      <c r="AN862" s="119" t="n"/>
      <c r="AO862" s="115" t="n"/>
      <c r="AP862" s="113" t="n"/>
      <c r="AQ862" s="113" t="n"/>
      <c r="AR862" s="144" t="n"/>
      <c r="AT862" s="118" t="n"/>
      <c r="AU862" s="158" t="n"/>
      <c r="AV862" s="113" t="n"/>
      <c r="AW862" s="102">
        <f>IF(OR(AND(TODAY()-AL876&lt;10,AV876="PQRS"),AND(TODAY()-AO876&lt;90,AV876="Persuasivo")),1,IF(AND(10&lt;=TODAY()-AL876,TODAY()-AL876&lt;15,AV876="PQRS"),2,IF(OR(AND(15&lt;=TODAY()-AL876,AV876="PQRS"),AND(90&lt;=TODAY()-AO876,AV876="Persuasivo")),3,"")))</f>
        <v/>
      </c>
      <c r="AY862" s="239">
        <f>IF(AU876=BA876,AY876,AY876&amp;" → "&amp;TEXT(AZ876,"dd/mm/aaaa")&amp;".- "&amp;AU876)</f>
        <v/>
      </c>
      <c r="AZ862" s="237">
        <f>IF(AU876=BA876,AZ876,NOW())</f>
        <v/>
      </c>
      <c r="BA862" s="242">
        <f>IF(AU876=BA876,BA876,AU876)</f>
        <v/>
      </c>
      <c r="BB862" s="245">
        <f>IF(AT876=BD876,BB876,BB876&amp;" → "&amp;TEXT(BC876,"dd/mm/aaaa")&amp;".- "&amp;AT876)</f>
        <v/>
      </c>
      <c r="BC862" s="247">
        <f>IF(AX876=BD876,BC876,NOW())</f>
        <v/>
      </c>
      <c r="BD862" s="246">
        <f>IF(AT876=BD876,BD876,AT876)</f>
        <v/>
      </c>
    </row>
    <row r="863">
      <c r="B863" s="193" t="n"/>
      <c r="C863" s="118" t="n"/>
      <c r="D863" s="113" t="n"/>
      <c r="E863" s="113" t="n"/>
      <c r="F863" s="113" t="n"/>
      <c r="G863" s="113" t="n"/>
      <c r="H863" s="113" t="n"/>
      <c r="I863" s="113" t="n"/>
      <c r="J863" s="113" t="n"/>
      <c r="K863" s="113" t="n"/>
      <c r="L863" s="113" t="n"/>
      <c r="M863" s="113" t="n"/>
      <c r="N863" s="113" t="n"/>
      <c r="O863" s="113" t="n"/>
      <c r="P863" s="113" t="n"/>
      <c r="Q863" s="113" t="n"/>
      <c r="R863" s="113" t="n"/>
      <c r="S863" s="261" t="n"/>
      <c r="T863" s="113" t="n"/>
      <c r="U863" s="113" t="n"/>
      <c r="V863" s="113" t="n"/>
      <c r="W863" s="113" t="n"/>
      <c r="X863" s="113" t="n"/>
      <c r="Y863" s="113" t="n"/>
      <c r="Z863" s="113" t="n"/>
      <c r="AA863" s="113" t="n"/>
      <c r="AB863" s="113" t="n"/>
      <c r="AC863" s="113" t="n"/>
      <c r="AD863" s="113" t="n"/>
      <c r="AE863" s="113" t="n"/>
      <c r="AF863" s="113" t="n"/>
      <c r="AG863" s="113" t="n"/>
      <c r="AH863" s="113" t="n"/>
      <c r="AI863" s="113" t="n"/>
      <c r="AJ863" s="113" t="n"/>
      <c r="AK863" s="263" t="n"/>
      <c r="AL863" s="113" t="n"/>
      <c r="AM863" s="113" t="n"/>
      <c r="AN863" s="119" t="n"/>
      <c r="AO863" s="115" t="n"/>
      <c r="AP863" s="113" t="n"/>
      <c r="AQ863" s="113" t="n"/>
      <c r="AR863" s="144" t="n"/>
      <c r="AT863" s="118" t="n"/>
      <c r="AU863" s="158" t="n"/>
      <c r="AV863" s="113" t="n"/>
      <c r="AW863" s="102">
        <f>IF(OR(AND(TODAY()-AL877&lt;10,AV877="PQRS"),AND(TODAY()-AO877&lt;90,AV877="Persuasivo")),1,IF(AND(10&lt;=TODAY()-AL877,TODAY()-AL877&lt;15,AV877="PQRS"),2,IF(OR(AND(15&lt;=TODAY()-AL877,AV877="PQRS"),AND(90&lt;=TODAY()-AO877,AV877="Persuasivo")),3,"")))</f>
        <v/>
      </c>
      <c r="AY863" s="239">
        <f>IF(AU877=BA877,AY877,AY877&amp;" → "&amp;TEXT(AZ877,"dd/mm/aaaa")&amp;".- "&amp;AU877)</f>
        <v/>
      </c>
      <c r="AZ863" s="237">
        <f>IF(AU877=BA877,AZ877,NOW())</f>
        <v/>
      </c>
      <c r="BA863" s="242">
        <f>IF(AU877=BA877,BA877,AU877)</f>
        <v/>
      </c>
      <c r="BB863" s="245">
        <f>IF(AT877=BD877,BB877,BB877&amp;" → "&amp;TEXT(BC877,"dd/mm/aaaa")&amp;".- "&amp;AT877)</f>
        <v/>
      </c>
      <c r="BC863" s="247">
        <f>IF(AX877=BD877,BC877,NOW())</f>
        <v/>
      </c>
      <c r="BD863" s="246">
        <f>IF(AT877=BD877,BD877,AT877)</f>
        <v/>
      </c>
    </row>
    <row r="864">
      <c r="B864" s="193" t="n"/>
      <c r="C864" s="118" t="n"/>
      <c r="D864" s="113" t="n"/>
      <c r="E864" s="113" t="n"/>
      <c r="F864" s="113" t="n"/>
      <c r="G864" s="113" t="n"/>
      <c r="H864" s="113" t="n"/>
      <c r="I864" s="113" t="n"/>
      <c r="J864" s="113" t="n"/>
      <c r="K864" s="113" t="n"/>
      <c r="L864" s="113" t="n"/>
      <c r="M864" s="113" t="n"/>
      <c r="N864" s="113" t="n"/>
      <c r="O864" s="113" t="n"/>
      <c r="P864" s="113" t="n"/>
      <c r="Q864" s="113" t="n"/>
      <c r="R864" s="113" t="n"/>
      <c r="S864" s="113" t="n"/>
      <c r="T864" s="113" t="n"/>
      <c r="U864" s="113" t="n"/>
      <c r="V864" s="113" t="n"/>
      <c r="W864" s="113" t="n"/>
      <c r="X864" s="113" t="n"/>
      <c r="Y864" s="113" t="n"/>
      <c r="Z864" s="113" t="n"/>
      <c r="AA864" s="113" t="n"/>
      <c r="AB864" s="113" t="n"/>
      <c r="AC864" s="113" t="n"/>
      <c r="AD864" s="113" t="n"/>
      <c r="AE864" s="113" t="n"/>
      <c r="AF864" s="113" t="n"/>
      <c r="AG864" s="113" t="n"/>
      <c r="AH864" s="113" t="n"/>
      <c r="AI864" s="113" t="n"/>
      <c r="AJ864" s="113" t="n"/>
      <c r="AK864" s="263" t="n"/>
      <c r="AL864" s="113" t="n"/>
      <c r="AM864" s="113" t="n"/>
      <c r="AN864" s="119" t="n"/>
      <c r="AO864" s="115" t="n"/>
      <c r="AP864" s="113" t="n"/>
      <c r="AQ864" s="113" t="n"/>
      <c r="AR864" s="144" t="n"/>
      <c r="AT864" s="118" t="n"/>
      <c r="AU864" s="158" t="n"/>
      <c r="AV864" s="113" t="n"/>
      <c r="AW864" s="102">
        <f>IF(OR(AND(TODAY()-AL878&lt;10,AV878="PQRS"),AND(TODAY()-AO878&lt;90,AV878="Persuasivo")),1,IF(AND(10&lt;=TODAY()-AL878,TODAY()-AL878&lt;15,AV878="PQRS"),2,IF(OR(AND(15&lt;=TODAY()-AL878,AV878="PQRS"),AND(90&lt;=TODAY()-AO878,AV878="Persuasivo")),3,"")))</f>
        <v/>
      </c>
      <c r="AY864" s="239">
        <f>IF(AU878=BA878,AY878,AY878&amp;" → "&amp;TEXT(AZ878,"dd/mm/aaaa")&amp;".- "&amp;AU878)</f>
        <v/>
      </c>
      <c r="AZ864" s="237">
        <f>IF(AU878=BA878,AZ878,NOW())</f>
        <v/>
      </c>
      <c r="BA864" s="242">
        <f>IF(AU878=BA878,BA878,AU878)</f>
        <v/>
      </c>
      <c r="BB864" s="245">
        <f>IF(AT878=BD878,BB878,BB878&amp;" → "&amp;TEXT(BC878,"dd/mm/aaaa")&amp;".- "&amp;AT878)</f>
        <v/>
      </c>
      <c r="BC864" s="247">
        <f>IF(AX878=BD878,BC878,NOW())</f>
        <v/>
      </c>
      <c r="BD864" s="246">
        <f>IF(AT878=BD878,BD878,AT878)</f>
        <v/>
      </c>
    </row>
    <row r="865">
      <c r="B865" s="193" t="n"/>
      <c r="C865" s="118" t="n"/>
      <c r="D865" s="113" t="n"/>
      <c r="E865" s="113" t="n"/>
      <c r="F865" s="113" t="n"/>
      <c r="G865" s="113" t="n"/>
      <c r="H865" s="113" t="n"/>
      <c r="I865" s="113" t="n"/>
      <c r="J865" s="113" t="n"/>
      <c r="K865" s="113" t="n"/>
      <c r="L865" s="113" t="n"/>
      <c r="M865" s="113" t="n"/>
      <c r="N865" s="113" t="n"/>
      <c r="O865" s="113" t="n"/>
      <c r="P865" s="113" t="n"/>
      <c r="Q865" s="113" t="n"/>
      <c r="R865" s="113" t="n"/>
      <c r="S865" s="113" t="n"/>
      <c r="T865" s="113" t="n"/>
      <c r="U865" s="113" t="n"/>
      <c r="V865" s="113" t="n"/>
      <c r="W865" s="113" t="n"/>
      <c r="X865" s="113" t="n"/>
      <c r="Y865" s="113" t="n"/>
      <c r="Z865" s="113" t="n"/>
      <c r="AA865" s="113" t="n"/>
      <c r="AB865" s="113" t="n"/>
      <c r="AC865" s="113" t="n"/>
      <c r="AD865" s="113" t="n"/>
      <c r="AE865" s="113" t="n"/>
      <c r="AF865" s="113" t="n"/>
      <c r="AG865" s="113" t="n"/>
      <c r="AH865" s="113" t="n"/>
      <c r="AI865" s="113" t="n"/>
      <c r="AJ865" s="113" t="n"/>
      <c r="AK865" s="263" t="n"/>
      <c r="AL865" s="113" t="n"/>
      <c r="AM865" s="113" t="n"/>
      <c r="AN865" s="119" t="n"/>
      <c r="AO865" s="115" t="n"/>
      <c r="AP865" s="113" t="n"/>
      <c r="AQ865" s="113" t="n"/>
      <c r="AR865" s="144" t="n"/>
      <c r="AT865" s="118" t="n"/>
      <c r="AU865" s="158" t="n"/>
      <c r="AV865" s="113" t="n"/>
      <c r="AW865" s="102">
        <f>IF(OR(AND(TODAY()-AL879&lt;10,AV879="PQRS"),AND(TODAY()-AO879&lt;90,AV879="Persuasivo")),1,IF(AND(10&lt;=TODAY()-AL879,TODAY()-AL879&lt;15,AV879="PQRS"),2,IF(OR(AND(15&lt;=TODAY()-AL879,AV879="PQRS"),AND(90&lt;=TODAY()-AO879,AV879="Persuasivo")),3,"")))</f>
        <v/>
      </c>
      <c r="AY865" s="239">
        <f>IF(AU879=BA879,AY879,AY879&amp;" → "&amp;TEXT(AZ879,"dd/mm/aaaa")&amp;".- "&amp;AU879)</f>
        <v/>
      </c>
      <c r="AZ865" s="237">
        <f>IF(AU879=BA879,AZ879,NOW())</f>
        <v/>
      </c>
      <c r="BA865" s="242">
        <f>IF(AU879=BA879,BA879,AU879)</f>
        <v/>
      </c>
      <c r="BB865" s="245">
        <f>IF(AT879=BD879,BB879,BB879&amp;" → "&amp;TEXT(BC879,"dd/mm/aaaa")&amp;".- "&amp;AT879)</f>
        <v/>
      </c>
      <c r="BC865" s="247">
        <f>IF(AX879=BD879,BC879,NOW())</f>
        <v/>
      </c>
      <c r="BD865" s="246">
        <f>IF(AT879=BD879,BD879,AT879)</f>
        <v/>
      </c>
    </row>
    <row r="866">
      <c r="B866" s="193" t="n"/>
      <c r="C866" s="118" t="n"/>
      <c r="D866" s="113" t="n"/>
      <c r="E866" s="113" t="n"/>
      <c r="F866" s="113" t="n"/>
      <c r="G866" s="113" t="n"/>
      <c r="H866" s="113" t="n"/>
      <c r="I866" s="113" t="n"/>
      <c r="J866" s="113" t="n"/>
      <c r="K866" s="113" t="n"/>
      <c r="L866" s="113" t="n"/>
      <c r="M866" s="113" t="n"/>
      <c r="N866" s="113" t="n"/>
      <c r="O866" s="113" t="n"/>
      <c r="P866" s="113" t="n"/>
      <c r="Q866" s="113" t="n"/>
      <c r="R866" s="113" t="n"/>
      <c r="S866" s="113" t="n"/>
      <c r="T866" s="113" t="n"/>
      <c r="U866" s="113" t="n"/>
      <c r="V866" s="113" t="n"/>
      <c r="W866" s="113" t="n"/>
      <c r="X866" s="113" t="n"/>
      <c r="Y866" s="113" t="n"/>
      <c r="Z866" s="113" t="n"/>
      <c r="AA866" s="113" t="n"/>
      <c r="AB866" s="113" t="n"/>
      <c r="AC866" s="113" t="n"/>
      <c r="AD866" s="113" t="n"/>
      <c r="AE866" s="113" t="n"/>
      <c r="AF866" s="113" t="n"/>
      <c r="AG866" s="113" t="n"/>
      <c r="AH866" s="113" t="n"/>
      <c r="AI866" s="113" t="n"/>
      <c r="AJ866" s="113" t="n"/>
      <c r="AK866" s="263" t="n"/>
      <c r="AL866" s="113" t="n"/>
      <c r="AM866" s="113" t="n"/>
      <c r="AN866" s="119" t="n"/>
      <c r="AO866" s="115" t="n"/>
      <c r="AP866" s="113" t="n"/>
      <c r="AQ866" s="113" t="n"/>
      <c r="AR866" s="144" t="n"/>
      <c r="AT866" s="118" t="n"/>
      <c r="AU866" s="158" t="n"/>
      <c r="AV866" s="113" t="n"/>
      <c r="AW866" s="102">
        <f>IF(OR(AND(TODAY()-AL880&lt;10,AV880="PQRS"),AND(TODAY()-AO880&lt;90,AV880="Persuasivo")),1,IF(AND(10&lt;=TODAY()-AL880,TODAY()-AL880&lt;15,AV880="PQRS"),2,IF(OR(AND(15&lt;=TODAY()-AL880,AV880="PQRS"),AND(90&lt;=TODAY()-AO880,AV880="Persuasivo")),3,"")))</f>
        <v/>
      </c>
      <c r="AY866" s="239">
        <f>IF(AU880=BA880,AY880,AY880&amp;" → "&amp;TEXT(AZ880,"dd/mm/aaaa")&amp;".- "&amp;AU880)</f>
        <v/>
      </c>
      <c r="AZ866" s="237">
        <f>IF(AU880=BA880,AZ880,NOW())</f>
        <v/>
      </c>
      <c r="BA866" s="242">
        <f>IF(AU880=BA880,BA880,AU880)</f>
        <v/>
      </c>
      <c r="BB866" s="245">
        <f>IF(AT880=BD880,BB880,BB880&amp;" → "&amp;TEXT(BC880,"dd/mm/aaaa")&amp;".- "&amp;AT880)</f>
        <v/>
      </c>
      <c r="BC866" s="247">
        <f>IF(AX880=BD880,BC880,NOW())</f>
        <v/>
      </c>
      <c r="BD866" s="246">
        <f>IF(AT880=BD880,BD880,AT880)</f>
        <v/>
      </c>
    </row>
    <row r="867">
      <c r="B867" s="193" t="n"/>
      <c r="C867" s="118" t="n"/>
      <c r="D867" s="113" t="n"/>
      <c r="E867" s="113" t="n"/>
      <c r="F867" s="113" t="n"/>
      <c r="G867" s="113" t="n"/>
      <c r="H867" s="113" t="n"/>
      <c r="I867" s="113" t="n"/>
      <c r="J867" s="113" t="n"/>
      <c r="K867" s="113" t="n"/>
      <c r="L867" s="113" t="n"/>
      <c r="M867" s="113" t="n"/>
      <c r="N867" s="113" t="n"/>
      <c r="O867" s="113" t="n"/>
      <c r="P867" s="113" t="n"/>
      <c r="Q867" s="113" t="n"/>
      <c r="R867" s="113" t="n"/>
      <c r="S867" s="113" t="n"/>
      <c r="T867" s="113" t="n"/>
      <c r="U867" s="113" t="n"/>
      <c r="V867" s="113" t="n"/>
      <c r="W867" s="113" t="n"/>
      <c r="X867" s="113" t="n"/>
      <c r="Y867" s="113" t="n"/>
      <c r="Z867" s="113" t="n"/>
      <c r="AA867" s="113" t="n"/>
      <c r="AB867" s="113" t="n"/>
      <c r="AC867" s="113" t="n"/>
      <c r="AD867" s="113" t="n"/>
      <c r="AE867" s="113" t="n"/>
      <c r="AF867" s="113" t="n"/>
      <c r="AG867" s="113" t="n"/>
      <c r="AH867" s="113" t="n"/>
      <c r="AI867" s="113" t="n"/>
      <c r="AJ867" s="113" t="n"/>
      <c r="AK867" s="263" t="n"/>
      <c r="AL867" s="113" t="n"/>
      <c r="AM867" s="113" t="n"/>
      <c r="AN867" s="119" t="n"/>
      <c r="AO867" s="115" t="n"/>
      <c r="AP867" s="113" t="n"/>
      <c r="AQ867" s="113" t="n"/>
      <c r="AR867" s="144" t="n"/>
      <c r="AT867" s="118" t="n"/>
      <c r="AU867" s="158" t="n"/>
      <c r="AV867" s="113" t="n"/>
      <c r="AW867" s="102">
        <f>IF(OR(AND(TODAY()-AL881&lt;10,AV881="PQRS"),AND(TODAY()-AO881&lt;90,AV881="Persuasivo")),1,IF(AND(10&lt;=TODAY()-AL881,TODAY()-AL881&lt;15,AV881="PQRS"),2,IF(OR(AND(15&lt;=TODAY()-AL881,AV881="PQRS"),AND(90&lt;=TODAY()-AO881,AV881="Persuasivo")),3,"")))</f>
        <v/>
      </c>
      <c r="AY867" s="239">
        <f>IF(AU881=BA881,AY881,AY881&amp;" → "&amp;TEXT(AZ881,"dd/mm/aaaa")&amp;".- "&amp;AU881)</f>
        <v/>
      </c>
      <c r="AZ867" s="237">
        <f>IF(AU881=BA881,AZ881,NOW())</f>
        <v/>
      </c>
      <c r="BA867" s="242">
        <f>IF(AU881=BA881,BA881,AU881)</f>
        <v/>
      </c>
      <c r="BB867" s="245">
        <f>IF(AT881=BD881,BB881,BB881&amp;" → "&amp;TEXT(BC881,"dd/mm/aaaa")&amp;".- "&amp;AT881)</f>
        <v/>
      </c>
      <c r="BC867" s="247">
        <f>IF(AX881=BD881,BC881,NOW())</f>
        <v/>
      </c>
      <c r="BD867" s="246">
        <f>IF(AT881=BD881,BD881,AT881)</f>
        <v/>
      </c>
    </row>
    <row r="868">
      <c r="B868" s="193" t="n"/>
      <c r="C868" s="118" t="n"/>
      <c r="D868" s="113" t="n"/>
      <c r="E868" s="113" t="n"/>
      <c r="F868" s="113" t="n"/>
      <c r="G868" s="113" t="n"/>
      <c r="H868" s="113" t="n"/>
      <c r="I868" s="113" t="n"/>
      <c r="J868" s="113" t="n"/>
      <c r="K868" s="113" t="n"/>
      <c r="L868" s="113" t="n"/>
      <c r="M868" s="113" t="n"/>
      <c r="N868" s="113" t="n"/>
      <c r="O868" s="113" t="n"/>
      <c r="P868" s="113" t="n"/>
      <c r="Q868" s="113" t="n"/>
      <c r="R868" s="113" t="n"/>
      <c r="S868" s="113" t="n"/>
      <c r="T868" s="113" t="n"/>
      <c r="U868" s="113" t="n"/>
      <c r="V868" s="113" t="n"/>
      <c r="W868" s="113" t="n"/>
      <c r="X868" s="113" t="n"/>
      <c r="Y868" s="113" t="n"/>
      <c r="Z868" s="113" t="n"/>
      <c r="AA868" s="113" t="n"/>
      <c r="AB868" s="113" t="n"/>
      <c r="AC868" s="113" t="n"/>
      <c r="AD868" s="113" t="n"/>
      <c r="AE868" s="113" t="n"/>
      <c r="AF868" s="113" t="n"/>
      <c r="AG868" s="113" t="n"/>
      <c r="AH868" s="113" t="n"/>
      <c r="AI868" s="113" t="n"/>
      <c r="AJ868" s="113" t="n"/>
      <c r="AK868" s="263" t="n"/>
      <c r="AL868" s="113" t="n"/>
      <c r="AM868" s="113" t="n"/>
      <c r="AN868" s="119" t="n"/>
      <c r="AO868" s="115" t="n"/>
      <c r="AP868" s="113" t="n"/>
      <c r="AQ868" s="113" t="n"/>
      <c r="AR868" s="144" t="n"/>
      <c r="AT868" s="118" t="n"/>
      <c r="AU868" s="158" t="n"/>
      <c r="AV868" s="113" t="n"/>
      <c r="AW868" s="102">
        <f>IF(OR(AND(TODAY()-AL882&lt;10,AV882="PQRS"),AND(TODAY()-AO882&lt;90,AV882="Persuasivo")),1,IF(AND(10&lt;=TODAY()-AL882,TODAY()-AL882&lt;15,AV882="PQRS"),2,IF(OR(AND(15&lt;=TODAY()-AL882,AV882="PQRS"),AND(90&lt;=TODAY()-AO882,AV882="Persuasivo")),3,"")))</f>
        <v/>
      </c>
      <c r="AY868" s="239">
        <f>IF(AU882=BA882,AY882,AY882&amp;" → "&amp;TEXT(AZ882,"dd/mm/aaaa")&amp;".- "&amp;AU882)</f>
        <v/>
      </c>
      <c r="AZ868" s="237">
        <f>IF(AU882=BA882,AZ882,NOW())</f>
        <v/>
      </c>
      <c r="BA868" s="242">
        <f>IF(AU882=BA882,BA882,AU882)</f>
        <v/>
      </c>
      <c r="BB868" s="245">
        <f>IF(AT882=BD882,BB882,BB882&amp;" → "&amp;TEXT(BC882,"dd/mm/aaaa")&amp;".- "&amp;AT882)</f>
        <v/>
      </c>
      <c r="BC868" s="247">
        <f>IF(AX882=BD882,BC882,NOW())</f>
        <v/>
      </c>
      <c r="BD868" s="246">
        <f>IF(AT882=BD882,BD882,AT882)</f>
        <v/>
      </c>
    </row>
    <row r="869">
      <c r="B869" s="193" t="n"/>
      <c r="C869" s="118" t="n"/>
      <c r="D869" s="113" t="n"/>
      <c r="E869" s="113" t="n"/>
      <c r="F869" s="113" t="n"/>
      <c r="G869" s="113" t="n"/>
      <c r="H869" s="113" t="n"/>
      <c r="I869" s="113" t="n"/>
      <c r="J869" s="113" t="n"/>
      <c r="K869" s="113" t="n"/>
      <c r="L869" s="113" t="n"/>
      <c r="M869" s="113" t="n"/>
      <c r="N869" s="113" t="n"/>
      <c r="O869" s="113" t="n"/>
      <c r="P869" s="113" t="n"/>
      <c r="Q869" s="113" t="n"/>
      <c r="R869" s="113" t="n"/>
      <c r="S869" s="113" t="n"/>
      <c r="T869" s="113" t="n"/>
      <c r="U869" s="113" t="n"/>
      <c r="V869" s="113" t="n"/>
      <c r="W869" s="113" t="n"/>
      <c r="X869" s="113" t="n"/>
      <c r="Y869" s="113" t="n"/>
      <c r="Z869" s="113" t="n"/>
      <c r="AA869" s="113" t="n"/>
      <c r="AB869" s="113" t="n"/>
      <c r="AC869" s="113" t="n"/>
      <c r="AD869" s="113" t="n"/>
      <c r="AE869" s="113" t="n"/>
      <c r="AF869" s="113" t="n"/>
      <c r="AG869" s="113" t="n"/>
      <c r="AH869" s="113" t="n"/>
      <c r="AI869" s="113" t="n"/>
      <c r="AJ869" s="113" t="n"/>
      <c r="AK869" s="263" t="n"/>
      <c r="AL869" s="113" t="n"/>
      <c r="AM869" s="113" t="n"/>
      <c r="AN869" s="119" t="n"/>
      <c r="AO869" s="115" t="n"/>
      <c r="AP869" s="113" t="n"/>
      <c r="AQ869" s="113" t="n"/>
      <c r="AR869" s="144" t="n"/>
      <c r="AT869" s="118" t="n"/>
      <c r="AU869" s="158" t="n"/>
      <c r="AV869" s="113" t="n"/>
      <c r="AW869" s="102">
        <f>IF(OR(AND(TODAY()-AL883&lt;10,AV883="PQRS"),AND(TODAY()-AO883&lt;90,AV883="Persuasivo")),1,IF(AND(10&lt;=TODAY()-AL883,TODAY()-AL883&lt;15,AV883="PQRS"),2,IF(OR(AND(15&lt;=TODAY()-AL883,AV883="PQRS"),AND(90&lt;=TODAY()-AO883,AV883="Persuasivo")),3,"")))</f>
        <v/>
      </c>
      <c r="AY869" s="239">
        <f>IF(AU883=BA883,AY883,AY883&amp;" → "&amp;TEXT(AZ883,"dd/mm/aaaa")&amp;".- "&amp;AU883)</f>
        <v/>
      </c>
      <c r="AZ869" s="237">
        <f>IF(AU883=BA883,AZ883,NOW())</f>
        <v/>
      </c>
      <c r="BA869" s="242">
        <f>IF(AU883=BA883,BA883,AU883)</f>
        <v/>
      </c>
      <c r="BB869" s="245">
        <f>IF(AT883=BD883,BB883,BB883&amp;" → "&amp;TEXT(BC883,"dd/mm/aaaa")&amp;".- "&amp;AT883)</f>
        <v/>
      </c>
      <c r="BC869" s="247">
        <f>IF(AX883=BD883,BC883,NOW())</f>
        <v/>
      </c>
      <c r="BD869" s="246">
        <f>IF(AT883=BD883,BD883,AT883)</f>
        <v/>
      </c>
    </row>
    <row r="870">
      <c r="B870" s="193" t="n"/>
      <c r="C870" s="118" t="n"/>
      <c r="D870" s="113" t="n"/>
      <c r="E870" s="113" t="n"/>
      <c r="F870" s="113" t="n"/>
      <c r="G870" s="113" t="n"/>
      <c r="H870" s="113" t="n"/>
      <c r="I870" s="113" t="n"/>
      <c r="J870" s="113" t="n"/>
      <c r="K870" s="113" t="n"/>
      <c r="L870" s="113" t="n"/>
      <c r="M870" s="113" t="n"/>
      <c r="N870" s="113" t="n"/>
      <c r="O870" s="113" t="n"/>
      <c r="P870" s="113" t="n"/>
      <c r="Q870" s="113" t="n"/>
      <c r="R870" s="113" t="n"/>
      <c r="S870" s="113" t="n"/>
      <c r="T870" s="113" t="n"/>
      <c r="U870" s="113" t="n"/>
      <c r="V870" s="113" t="n"/>
      <c r="W870" s="113" t="n"/>
      <c r="X870" s="113" t="n"/>
      <c r="Y870" s="113" t="n"/>
      <c r="Z870" s="113" t="n"/>
      <c r="AA870" s="113" t="n"/>
      <c r="AB870" s="113" t="n"/>
      <c r="AC870" s="113" t="n"/>
      <c r="AD870" s="113" t="n"/>
      <c r="AE870" s="113" t="n"/>
      <c r="AF870" s="113" t="n"/>
      <c r="AG870" s="113" t="n"/>
      <c r="AH870" s="113" t="n"/>
      <c r="AI870" s="113" t="n"/>
      <c r="AJ870" s="113" t="n"/>
      <c r="AK870" s="263" t="n"/>
      <c r="AL870" s="113" t="n"/>
      <c r="AM870" s="113" t="n"/>
      <c r="AN870" s="119" t="n"/>
      <c r="AO870" s="115" t="n"/>
      <c r="AP870" s="113" t="n"/>
      <c r="AQ870" s="113" t="n"/>
      <c r="AR870" s="144" t="n"/>
      <c r="AT870" s="118" t="n"/>
      <c r="AU870" s="158" t="n"/>
      <c r="AV870" s="113" t="n"/>
      <c r="AW870" s="102">
        <f>IF(OR(AND(TODAY()-AL884&lt;10,AV884="PQRS"),AND(TODAY()-AO884&lt;90,AV884="Persuasivo")),1,IF(AND(10&lt;=TODAY()-AL884,TODAY()-AL884&lt;15,AV884="PQRS"),2,IF(OR(AND(15&lt;=TODAY()-AL884,AV884="PQRS"),AND(90&lt;=TODAY()-AO884,AV884="Persuasivo")),3,"")))</f>
        <v/>
      </c>
      <c r="AY870" s="239">
        <f>IF(AU884=BA884,AY884,AY884&amp;" → "&amp;TEXT(AZ884,"dd/mm/aaaa")&amp;".- "&amp;AU884)</f>
        <v/>
      </c>
      <c r="AZ870" s="237">
        <f>IF(AU884=BA884,AZ884,NOW())</f>
        <v/>
      </c>
      <c r="BA870" s="242">
        <f>IF(AU884=BA884,BA884,AU884)</f>
        <v/>
      </c>
      <c r="BB870" s="245">
        <f>IF(AT884=BD884,BB884,BB884&amp;" → "&amp;TEXT(BC884,"dd/mm/aaaa")&amp;".- "&amp;AT884)</f>
        <v/>
      </c>
      <c r="BC870" s="247">
        <f>IF(AX884=BD884,BC884,NOW())</f>
        <v/>
      </c>
      <c r="BD870" s="246">
        <f>IF(AT884=BD884,BD884,AT884)</f>
        <v/>
      </c>
    </row>
    <row r="871">
      <c r="A871" s="82" t="n"/>
      <c r="B871" s="193" t="n"/>
      <c r="C871" s="118" t="n"/>
      <c r="D871" s="113" t="n"/>
      <c r="E871" s="113" t="n"/>
      <c r="F871" s="113" t="n"/>
      <c r="G871" s="113" t="n"/>
      <c r="H871" s="113" t="n"/>
      <c r="I871" s="113" t="n"/>
      <c r="J871" s="113" t="n"/>
      <c r="K871" s="113" t="n"/>
      <c r="L871" s="113" t="n"/>
      <c r="M871" s="113" t="n"/>
      <c r="N871" s="113" t="n"/>
      <c r="O871" s="113" t="n"/>
      <c r="P871" s="113" t="n"/>
      <c r="Q871" s="113" t="n"/>
      <c r="R871" s="113" t="n"/>
      <c r="S871" s="113" t="n"/>
      <c r="T871" s="113" t="n"/>
      <c r="U871" s="113" t="n"/>
      <c r="V871" s="113" t="n"/>
      <c r="W871" s="113" t="n"/>
      <c r="X871" s="113" t="n"/>
      <c r="Y871" s="113" t="n"/>
      <c r="Z871" s="113" t="n"/>
      <c r="AA871" s="113" t="n"/>
      <c r="AB871" s="113" t="n"/>
      <c r="AC871" s="113" t="n"/>
      <c r="AD871" s="113" t="n"/>
      <c r="AE871" s="113" t="n"/>
      <c r="AF871" s="113" t="n"/>
      <c r="AG871" s="113" t="n"/>
      <c r="AH871" s="113" t="n"/>
      <c r="AI871" s="113" t="n"/>
      <c r="AJ871" s="113" t="n"/>
      <c r="AK871" s="263" t="n"/>
      <c r="AL871" s="110" t="n"/>
      <c r="AM871" s="113" t="n"/>
      <c r="AN871" s="113" t="n"/>
      <c r="AO871" s="115" t="n"/>
      <c r="AP871" s="113" t="n"/>
      <c r="AQ871" s="113" t="n"/>
      <c r="AR871" s="144" t="n"/>
      <c r="AT871" s="118" t="n"/>
      <c r="AU871" s="158" t="n"/>
      <c r="AV871" s="113" t="n"/>
      <c r="AW871" s="102">
        <f>IF(OR(AND(TODAY()-AL885&lt;10,AV885="PQRS"),AND(TODAY()-AO885&lt;90,AV885="Persuasivo")),1,IF(AND(10&lt;=TODAY()-AL885,TODAY()-AL885&lt;15,AV885="PQRS"),2,IF(OR(AND(15&lt;=TODAY()-AL885,AV885="PQRS"),AND(90&lt;=TODAY()-AO885,AV885="Persuasivo")),3,"")))</f>
        <v/>
      </c>
      <c r="AY871" s="239">
        <f>IF(AU885=BA885,AY885,AY885&amp;" → "&amp;TEXT(AZ885,"dd/mm/aaaa")&amp;".- "&amp;AU885)</f>
        <v/>
      </c>
      <c r="AZ871" s="237">
        <f>IF(AU885=BA885,AZ885,NOW())</f>
        <v/>
      </c>
      <c r="BA871" s="242">
        <f>IF(AU885=BA885,BA885,AU885)</f>
        <v/>
      </c>
      <c r="BB871" s="245">
        <f>IF(AT885=BD885,BB885,BB885&amp;" → "&amp;TEXT(BC885,"dd/mm/aaaa")&amp;".- "&amp;AT885)</f>
        <v/>
      </c>
      <c r="BC871" s="247">
        <f>IF(AX885=BD885,BC885,NOW())</f>
        <v/>
      </c>
      <c r="BD871" s="246">
        <f>IF(AT885=BD885,BD885,AT885)</f>
        <v/>
      </c>
    </row>
    <row r="872">
      <c r="B872" s="193" t="n"/>
      <c r="C872" s="118" t="n"/>
      <c r="D872" s="113" t="n"/>
      <c r="E872" s="113" t="n"/>
      <c r="F872" s="113" t="n"/>
      <c r="G872" s="113" t="n"/>
      <c r="H872" s="113" t="n"/>
      <c r="I872" s="113" t="n"/>
      <c r="J872" s="113" t="n"/>
      <c r="K872" s="113" t="n"/>
      <c r="L872" s="113" t="n"/>
      <c r="M872" s="113" t="n"/>
      <c r="N872" s="113" t="n"/>
      <c r="O872" s="113" t="n"/>
      <c r="P872" s="113" t="n"/>
      <c r="Q872" s="113" t="n"/>
      <c r="R872" s="113" t="n"/>
      <c r="S872" s="113" t="n"/>
      <c r="T872" s="113" t="n"/>
      <c r="U872" s="113" t="n"/>
      <c r="V872" s="113" t="n"/>
      <c r="W872" s="113" t="n"/>
      <c r="X872" s="113" t="n"/>
      <c r="Y872" s="113" t="n"/>
      <c r="Z872" s="113" t="n"/>
      <c r="AA872" s="113" t="n"/>
      <c r="AB872" s="113" t="n"/>
      <c r="AC872" s="113" t="n"/>
      <c r="AD872" s="113" t="n"/>
      <c r="AE872" s="113" t="n"/>
      <c r="AF872" s="113" t="n"/>
      <c r="AG872" s="113" t="n"/>
      <c r="AH872" s="113" t="n"/>
      <c r="AI872" s="113" t="n"/>
      <c r="AJ872" s="113" t="n"/>
      <c r="AK872" s="263" t="n"/>
      <c r="AL872" s="113" t="n"/>
      <c r="AM872" s="113" t="n"/>
      <c r="AN872" s="113" t="n"/>
      <c r="AO872" s="115" t="n"/>
      <c r="AP872" s="113" t="n"/>
      <c r="AQ872" s="113" t="n"/>
      <c r="AR872" s="144" t="n"/>
      <c r="AT872" s="118" t="n"/>
      <c r="AU872" s="158" t="n"/>
      <c r="AV872" s="113" t="n"/>
      <c r="AW872" s="102">
        <f>IF(OR(AND(TODAY()-AL886&lt;10,AV886="PQRS"),AND(TODAY()-AO886&lt;90,AV886="Persuasivo")),1,IF(AND(10&lt;=TODAY()-AL886,TODAY()-AL886&lt;15,AV886="PQRS"),2,IF(OR(AND(15&lt;=TODAY()-AL886,AV886="PQRS"),AND(90&lt;=TODAY()-AO886,AV886="Persuasivo")),3,"")))</f>
        <v/>
      </c>
      <c r="AY872" s="239">
        <f>IF(AU886=BA886,AY886,AY886&amp;" → "&amp;TEXT(AZ886,"dd/mm/aaaa")&amp;".- "&amp;AU886)</f>
        <v/>
      </c>
      <c r="AZ872" s="237">
        <f>IF(AU886=BA886,AZ886,NOW())</f>
        <v/>
      </c>
      <c r="BA872" s="242">
        <f>IF(AU886=BA886,BA886,AU886)</f>
        <v/>
      </c>
      <c r="BB872" s="245">
        <f>IF(AT886=BD886,BB886,BB886&amp;" → "&amp;TEXT(BC886,"dd/mm/aaaa")&amp;".- "&amp;AT886)</f>
        <v/>
      </c>
      <c r="BC872" s="247">
        <f>IF(AX886=BD886,BC886,NOW())</f>
        <v/>
      </c>
      <c r="BD872" s="246">
        <f>IF(AT886=BD886,BD886,AT886)</f>
        <v/>
      </c>
    </row>
    <row r="873">
      <c r="B873" s="193" t="n"/>
      <c r="C873" s="118" t="n"/>
      <c r="D873" s="113" t="n"/>
      <c r="E873" s="113" t="n"/>
      <c r="F873" s="113" t="n"/>
      <c r="G873" s="113" t="n"/>
      <c r="H873" s="113" t="n"/>
      <c r="I873" s="113" t="n"/>
      <c r="J873" s="113" t="n"/>
      <c r="K873" s="113" t="n"/>
      <c r="L873" s="113" t="n"/>
      <c r="M873" s="113" t="n"/>
      <c r="N873" s="113" t="n"/>
      <c r="O873" s="113" t="n"/>
      <c r="P873" s="113" t="n"/>
      <c r="Q873" s="113" t="n"/>
      <c r="R873" s="113" t="n"/>
      <c r="S873" s="113" t="n"/>
      <c r="T873" s="113" t="n"/>
      <c r="U873" s="113" t="n"/>
      <c r="V873" s="113" t="n"/>
      <c r="W873" s="113" t="n"/>
      <c r="X873" s="113" t="n"/>
      <c r="Y873" s="113" t="n"/>
      <c r="Z873" s="113" t="n"/>
      <c r="AA873" s="113" t="n"/>
      <c r="AB873" s="113" t="n"/>
      <c r="AC873" s="113" t="n"/>
      <c r="AD873" s="113" t="n"/>
      <c r="AE873" s="113" t="n"/>
      <c r="AF873" s="113" t="n"/>
      <c r="AG873" s="113" t="n"/>
      <c r="AH873" s="113" t="n"/>
      <c r="AI873" s="113" t="n"/>
      <c r="AJ873" s="113" t="n"/>
      <c r="AK873" s="263" t="n"/>
      <c r="AL873" s="113" t="n"/>
      <c r="AM873" s="113" t="n"/>
      <c r="AN873" s="113" t="n"/>
      <c r="AO873" s="115" t="n"/>
      <c r="AP873" s="113" t="n"/>
      <c r="AQ873" s="113" t="n"/>
      <c r="AR873" s="144" t="n"/>
      <c r="AT873" s="118" t="n"/>
      <c r="AU873" s="158" t="n"/>
      <c r="AV873" s="113" t="n"/>
      <c r="AW873" s="102">
        <f>IF(OR(AND(TODAY()-AL887&lt;10,AV887="PQRS"),AND(TODAY()-AO887&lt;90,AV887="Persuasivo")),1,IF(AND(10&lt;=TODAY()-AL887,TODAY()-AL887&lt;15,AV887="PQRS"),2,IF(OR(AND(15&lt;=TODAY()-AL887,AV887="PQRS"),AND(90&lt;=TODAY()-AO887,AV887="Persuasivo")),3,"")))</f>
        <v/>
      </c>
      <c r="AY873" s="239">
        <f>IF(AU887=BA887,AY887,AY887&amp;" → "&amp;TEXT(AZ887,"dd/mm/aaaa")&amp;".- "&amp;AU887)</f>
        <v/>
      </c>
      <c r="AZ873" s="237">
        <f>IF(AU887=BA887,AZ887,NOW())</f>
        <v/>
      </c>
      <c r="BA873" s="242">
        <f>IF(AU887=BA887,BA887,AU887)</f>
        <v/>
      </c>
      <c r="BB873" s="245">
        <f>IF(AT887=BD887,BB887,BB887&amp;" → "&amp;TEXT(BC887,"dd/mm/aaaa")&amp;".- "&amp;AT887)</f>
        <v/>
      </c>
      <c r="BC873" s="247">
        <f>IF(AX887=BD887,BC887,NOW())</f>
        <v/>
      </c>
      <c r="BD873" s="246">
        <f>IF(AT887=BD887,BD887,AT887)</f>
        <v/>
      </c>
    </row>
    <row r="874">
      <c r="B874" s="193" t="n"/>
      <c r="C874" s="118" t="n"/>
      <c r="D874" s="113" t="n"/>
      <c r="E874" s="113" t="n"/>
      <c r="F874" s="113" t="n"/>
      <c r="G874" s="113" t="n"/>
      <c r="H874" s="113" t="n"/>
      <c r="I874" s="113" t="n"/>
      <c r="J874" s="113" t="n"/>
      <c r="K874" s="113" t="n"/>
      <c r="L874" s="113" t="n"/>
      <c r="M874" s="113" t="n"/>
      <c r="N874" s="113" t="n"/>
      <c r="O874" s="113" t="n"/>
      <c r="P874" s="113" t="n"/>
      <c r="Q874" s="113" t="n"/>
      <c r="R874" s="113" t="n"/>
      <c r="S874" s="113" t="n"/>
      <c r="T874" s="113" t="n"/>
      <c r="U874" s="113" t="n"/>
      <c r="V874" s="113" t="n"/>
      <c r="W874" s="113" t="n"/>
      <c r="X874" s="113" t="n"/>
      <c r="Y874" s="113" t="n"/>
      <c r="Z874" s="113" t="n"/>
      <c r="AA874" s="113" t="n"/>
      <c r="AB874" s="113" t="n"/>
      <c r="AC874" s="113" t="n"/>
      <c r="AD874" s="113" t="n"/>
      <c r="AE874" s="113" t="n"/>
      <c r="AF874" s="113" t="n"/>
      <c r="AG874" s="113" t="n"/>
      <c r="AH874" s="113" t="n"/>
      <c r="AI874" s="113" t="n"/>
      <c r="AJ874" s="113" t="n"/>
      <c r="AK874" s="263" t="n"/>
      <c r="AL874" s="113" t="n"/>
      <c r="AM874" s="113" t="n"/>
      <c r="AN874" s="113" t="n"/>
      <c r="AO874" s="115" t="n"/>
      <c r="AP874" s="113" t="n"/>
      <c r="AQ874" s="113" t="n"/>
      <c r="AR874" s="144" t="n"/>
      <c r="AT874" s="118" t="n"/>
      <c r="AU874" s="158" t="n"/>
      <c r="AV874" s="113" t="n"/>
      <c r="AW874" s="102">
        <f>IF(OR(AND(TODAY()-AL888&lt;10,AV888="PQRS"),AND(TODAY()-AO888&lt;90,AV888="Persuasivo")),1,IF(AND(10&lt;=TODAY()-AL888,TODAY()-AL888&lt;15,AV888="PQRS"),2,IF(OR(AND(15&lt;=TODAY()-AL888,AV888="PQRS"),AND(90&lt;=TODAY()-AO888,AV888="Persuasivo")),3,"")))</f>
        <v/>
      </c>
      <c r="AY874" s="239">
        <f>IF(AU888=BA888,AY888,AY888&amp;" → "&amp;TEXT(AZ888,"dd/mm/aaaa")&amp;".- "&amp;AU888)</f>
        <v/>
      </c>
      <c r="AZ874" s="237">
        <f>IF(AU888=BA888,AZ888,NOW())</f>
        <v/>
      </c>
      <c r="BA874" s="242">
        <f>IF(AU888=BA888,BA888,AU888)</f>
        <v/>
      </c>
      <c r="BB874" s="245">
        <f>IF(AT888=BD888,BB888,BB888&amp;" → "&amp;TEXT(BC888,"dd/mm/aaaa")&amp;".- "&amp;AT888)</f>
        <v/>
      </c>
      <c r="BC874" s="247">
        <f>IF(AX888=BD888,BC888,NOW())</f>
        <v/>
      </c>
      <c r="BD874" s="246">
        <f>IF(AT888=BD888,BD888,AT888)</f>
        <v/>
      </c>
    </row>
    <row r="875">
      <c r="B875" s="193" t="n"/>
      <c r="C875" s="118" t="n"/>
      <c r="D875" s="113" t="n"/>
      <c r="E875" s="113" t="n"/>
      <c r="F875" s="113" t="n"/>
      <c r="G875" s="113" t="n"/>
      <c r="H875" s="113" t="n"/>
      <c r="I875" s="113" t="n"/>
      <c r="J875" s="113" t="n"/>
      <c r="K875" s="113" t="n"/>
      <c r="L875" s="113" t="n"/>
      <c r="M875" s="113" t="n"/>
      <c r="N875" s="113" t="n"/>
      <c r="O875" s="113" t="n"/>
      <c r="P875" s="113" t="n"/>
      <c r="Q875" s="113" t="n"/>
      <c r="R875" s="113" t="n"/>
      <c r="S875" s="113" t="n"/>
      <c r="T875" s="113" t="n"/>
      <c r="U875" s="113" t="n"/>
      <c r="V875" s="113" t="n"/>
      <c r="W875" s="113" t="n"/>
      <c r="X875" s="113" t="n"/>
      <c r="Y875" s="113" t="n"/>
      <c r="Z875" s="113" t="n"/>
      <c r="AA875" s="113" t="n"/>
      <c r="AB875" s="113" t="n"/>
      <c r="AC875" s="113" t="n"/>
      <c r="AD875" s="113" t="n"/>
      <c r="AE875" s="113" t="n"/>
      <c r="AF875" s="113" t="n"/>
      <c r="AG875" s="113" t="n"/>
      <c r="AH875" s="113" t="n"/>
      <c r="AI875" s="113" t="n"/>
      <c r="AJ875" s="113" t="n"/>
      <c r="AK875" s="263" t="n"/>
      <c r="AL875" s="113" t="n"/>
      <c r="AM875" s="113" t="n"/>
      <c r="AN875" s="113" t="n"/>
      <c r="AO875" s="115" t="n"/>
      <c r="AP875" s="113" t="n"/>
      <c r="AQ875" s="113" t="n"/>
      <c r="AR875" s="144" t="n"/>
      <c r="AT875" s="118" t="n"/>
      <c r="AU875" s="158" t="n"/>
      <c r="AV875" s="113" t="n"/>
      <c r="AW875" s="102">
        <f>IF(OR(AND(TODAY()-AL889&lt;10,AV889="PQRS"),AND(TODAY()-AO889&lt;90,AV889="Persuasivo")),1,IF(AND(10&lt;=TODAY()-AL889,TODAY()-AL889&lt;15,AV889="PQRS"),2,IF(OR(AND(15&lt;=TODAY()-AL889,AV889="PQRS"),AND(90&lt;=TODAY()-AO889,AV889="Persuasivo")),3,"")))</f>
        <v/>
      </c>
      <c r="AY875" s="239">
        <f>IF(AU889=BA889,AY889,AY889&amp;" → "&amp;TEXT(AZ889,"dd/mm/aaaa")&amp;".- "&amp;AU889)</f>
        <v/>
      </c>
      <c r="AZ875" s="237">
        <f>IF(AU889=BA889,AZ889,NOW())</f>
        <v/>
      </c>
      <c r="BA875" s="242">
        <f>IF(AU889=BA889,BA889,AU889)</f>
        <v/>
      </c>
      <c r="BB875" s="245">
        <f>IF(AT889=BD889,BB889,BB889&amp;" → "&amp;TEXT(BC889,"dd/mm/aaaa")&amp;".- "&amp;AT889)</f>
        <v/>
      </c>
      <c r="BC875" s="247">
        <f>IF(AX889=BD889,BC889,NOW())</f>
        <v/>
      </c>
      <c r="BD875" s="246">
        <f>IF(AT889=BD889,BD889,AT889)</f>
        <v/>
      </c>
    </row>
    <row r="876">
      <c r="B876" s="193" t="n"/>
      <c r="C876" s="118" t="n"/>
      <c r="D876" s="113" t="n"/>
      <c r="E876" s="113" t="n"/>
      <c r="F876" s="113" t="n"/>
      <c r="G876" s="113" t="n"/>
      <c r="H876" s="113" t="n"/>
      <c r="I876" s="113" t="n"/>
      <c r="J876" s="113" t="n"/>
      <c r="K876" s="113" t="n"/>
      <c r="L876" s="113" t="n"/>
      <c r="M876" s="113" t="n"/>
      <c r="N876" s="113" t="n"/>
      <c r="O876" s="113" t="n"/>
      <c r="P876" s="113" t="n"/>
      <c r="Q876" s="113" t="n"/>
      <c r="R876" s="113" t="n"/>
      <c r="S876" s="113" t="n"/>
      <c r="T876" s="113" t="n"/>
      <c r="U876" s="113" t="n"/>
      <c r="V876" s="113" t="n"/>
      <c r="W876" s="113" t="n"/>
      <c r="X876" s="113" t="n"/>
      <c r="Y876" s="113" t="n"/>
      <c r="Z876" s="113" t="n"/>
      <c r="AA876" s="113" t="n"/>
      <c r="AB876" s="113" t="n"/>
      <c r="AC876" s="113" t="n"/>
      <c r="AD876" s="113" t="n"/>
      <c r="AE876" s="113" t="n"/>
      <c r="AF876" s="113" t="n"/>
      <c r="AG876" s="113" t="n"/>
      <c r="AH876" s="113" t="n"/>
      <c r="AI876" s="113" t="n"/>
      <c r="AJ876" s="113" t="n"/>
      <c r="AK876" s="263" t="n"/>
      <c r="AL876" s="113" t="n"/>
      <c r="AM876" s="113" t="n"/>
      <c r="AN876" s="113" t="n"/>
      <c r="AO876" s="115" t="n"/>
      <c r="AP876" s="113" t="n"/>
      <c r="AQ876" s="113" t="n"/>
      <c r="AR876" s="144" t="n"/>
      <c r="AT876" s="118" t="n"/>
      <c r="AU876" s="158" t="n"/>
      <c r="AV876" s="113" t="n"/>
      <c r="AW876" s="102">
        <f>IF(OR(AND(TODAY()-AL890&lt;10,AV890="PQRS"),AND(TODAY()-AO890&lt;90,AV890="Persuasivo")),1,IF(AND(10&lt;=TODAY()-AL890,TODAY()-AL890&lt;15,AV890="PQRS"),2,IF(OR(AND(15&lt;=TODAY()-AL890,AV890="PQRS"),AND(90&lt;=TODAY()-AO890,AV890="Persuasivo")),3,"")))</f>
        <v/>
      </c>
      <c r="AY876" s="239">
        <f>IF(AU890=BA890,AY890,AY890&amp;" → "&amp;TEXT(AZ890,"dd/mm/aaaa")&amp;".- "&amp;AU890)</f>
        <v/>
      </c>
      <c r="AZ876" s="237">
        <f>IF(AU890=BA890,AZ890,NOW())</f>
        <v/>
      </c>
      <c r="BA876" s="242">
        <f>IF(AU890=BA890,BA890,AU890)</f>
        <v/>
      </c>
      <c r="BB876" s="245">
        <f>IF(AT890=BD890,BB890,BB890&amp;" → "&amp;TEXT(BC890,"dd/mm/aaaa")&amp;".- "&amp;AT890)</f>
        <v/>
      </c>
      <c r="BC876" s="247">
        <f>IF(AX890=BD890,BC890,NOW())</f>
        <v/>
      </c>
      <c r="BD876" s="246">
        <f>IF(AT890=BD890,BD890,AT890)</f>
        <v/>
      </c>
    </row>
    <row r="877">
      <c r="B877" s="193" t="n"/>
      <c r="C877" s="118" t="n"/>
      <c r="D877" s="113" t="n"/>
      <c r="E877" s="113" t="n"/>
      <c r="F877" s="113" t="n"/>
      <c r="G877" s="113" t="n"/>
      <c r="H877" s="113" t="n"/>
      <c r="I877" s="113" t="n"/>
      <c r="J877" s="113" t="n"/>
      <c r="K877" s="113" t="n"/>
      <c r="L877" s="113" t="n"/>
      <c r="M877" s="113" t="n"/>
      <c r="N877" s="113" t="n"/>
      <c r="O877" s="113" t="n"/>
      <c r="P877" s="113" t="n"/>
      <c r="Q877" s="113" t="n"/>
      <c r="R877" s="113" t="n"/>
      <c r="S877" s="113" t="n"/>
      <c r="T877" s="113" t="n"/>
      <c r="U877" s="113" t="n"/>
      <c r="V877" s="113" t="n"/>
      <c r="W877" s="113" t="n"/>
      <c r="X877" s="113" t="n"/>
      <c r="Y877" s="113" t="n"/>
      <c r="Z877" s="113" t="n"/>
      <c r="AA877" s="113" t="n"/>
      <c r="AB877" s="113" t="n"/>
      <c r="AC877" s="113" t="n"/>
      <c r="AD877" s="113" t="n"/>
      <c r="AE877" s="113" t="n"/>
      <c r="AF877" s="113" t="n"/>
      <c r="AG877" s="113" t="n"/>
      <c r="AH877" s="113" t="n"/>
      <c r="AI877" s="113" t="n"/>
      <c r="AJ877" s="113" t="n"/>
      <c r="AK877" s="263" t="n"/>
      <c r="AL877" s="113" t="n"/>
      <c r="AM877" s="113" t="n"/>
      <c r="AN877" s="113" t="n"/>
      <c r="AO877" s="115" t="n"/>
      <c r="AP877" s="113" t="n"/>
      <c r="AQ877" s="113" t="n"/>
      <c r="AR877" s="144" t="n"/>
      <c r="AT877" s="118" t="n"/>
      <c r="AU877" s="158" t="n"/>
      <c r="AV877" s="113" t="n"/>
      <c r="AW877" s="102">
        <f>IF(OR(AND(TODAY()-AL891&lt;10,AV891="PQRS"),AND(TODAY()-AO891&lt;90,AV891="Persuasivo")),1,IF(AND(10&lt;=TODAY()-AL891,TODAY()-AL891&lt;15,AV891="PQRS"),2,IF(OR(AND(15&lt;=TODAY()-AL891,AV891="PQRS"),AND(90&lt;=TODAY()-AO891,AV891="Persuasivo")),3,"")))</f>
        <v/>
      </c>
      <c r="AY877" s="239">
        <f>IF(AU891=BA891,AY891,AY891&amp;" → "&amp;TEXT(AZ891,"dd/mm/aaaa")&amp;".- "&amp;AU891)</f>
        <v/>
      </c>
      <c r="AZ877" s="237">
        <f>IF(AU891=BA891,AZ891,NOW())</f>
        <v/>
      </c>
      <c r="BA877" s="242">
        <f>IF(AU891=BA891,BA891,AU891)</f>
        <v/>
      </c>
      <c r="BB877" s="245">
        <f>IF(AT891=BD891,BB891,BB891&amp;" → "&amp;TEXT(BC891,"dd/mm/aaaa")&amp;".- "&amp;AT891)</f>
        <v/>
      </c>
      <c r="BC877" s="247">
        <f>IF(AX891=BD891,BC891,NOW())</f>
        <v/>
      </c>
      <c r="BD877" s="246">
        <f>IF(AT891=BD891,BD891,AT891)</f>
        <v/>
      </c>
    </row>
    <row r="878">
      <c r="B878" s="193" t="n"/>
      <c r="C878" s="118" t="n"/>
      <c r="D878" s="113" t="n"/>
      <c r="E878" s="113" t="n"/>
      <c r="F878" s="113" t="n"/>
      <c r="G878" s="113" t="n"/>
      <c r="H878" s="113" t="n"/>
      <c r="I878" s="113" t="n"/>
      <c r="J878" s="113" t="n"/>
      <c r="K878" s="113" t="n"/>
      <c r="L878" s="113" t="n"/>
      <c r="M878" s="113" t="n"/>
      <c r="N878" s="113" t="n"/>
      <c r="O878" s="113" t="n"/>
      <c r="P878" s="113" t="n"/>
      <c r="Q878" s="113" t="n"/>
      <c r="R878" s="113" t="n"/>
      <c r="S878" s="113" t="n"/>
      <c r="T878" s="113" t="n"/>
      <c r="U878" s="113" t="n"/>
      <c r="V878" s="113" t="n"/>
      <c r="W878" s="113" t="n"/>
      <c r="X878" s="113" t="n"/>
      <c r="Y878" s="113" t="n"/>
      <c r="Z878" s="113" t="n"/>
      <c r="AA878" s="113" t="n"/>
      <c r="AB878" s="113" t="n"/>
      <c r="AC878" s="113" t="n"/>
      <c r="AD878" s="113" t="n"/>
      <c r="AE878" s="113" t="n"/>
      <c r="AF878" s="113" t="n"/>
      <c r="AG878" s="113" t="n"/>
      <c r="AH878" s="113" t="n"/>
      <c r="AI878" s="113" t="n"/>
      <c r="AJ878" s="113" t="n"/>
      <c r="AK878" s="263" t="n"/>
      <c r="AL878" s="113" t="n"/>
      <c r="AM878" s="113" t="n"/>
      <c r="AN878" s="113" t="n"/>
      <c r="AO878" s="115" t="n"/>
      <c r="AP878" s="113" t="n"/>
      <c r="AQ878" s="113" t="n"/>
      <c r="AR878" s="144" t="n"/>
      <c r="AT878" s="118" t="n"/>
      <c r="AU878" s="158" t="n"/>
      <c r="AV878" s="113" t="n"/>
      <c r="AW878" s="102">
        <f>IF(OR(AND(TODAY()-AL892&lt;10,AV892="PQRS"),AND(TODAY()-AO892&lt;90,AV892="Persuasivo")),1,IF(AND(10&lt;=TODAY()-AL892,TODAY()-AL892&lt;15,AV892="PQRS"),2,IF(OR(AND(15&lt;=TODAY()-AL892,AV892="PQRS"),AND(90&lt;=TODAY()-AO892,AV892="Persuasivo")),3,"")))</f>
        <v/>
      </c>
      <c r="AY878" s="239">
        <f>IF(AU892=BA892,AY892,AY892&amp;" → "&amp;TEXT(AZ892,"dd/mm/aaaa")&amp;".- "&amp;AU892)</f>
        <v/>
      </c>
      <c r="AZ878" s="237">
        <f>IF(AU892=BA892,AZ892,NOW())</f>
        <v/>
      </c>
      <c r="BA878" s="242">
        <f>IF(AU892=BA892,BA892,AU892)</f>
        <v/>
      </c>
      <c r="BB878" s="245">
        <f>IF(AT892=BD892,BB892,BB892&amp;" → "&amp;TEXT(BC892,"dd/mm/aaaa")&amp;".- "&amp;AT892)</f>
        <v/>
      </c>
      <c r="BC878" s="247">
        <f>IF(AX892=BD892,BC892,NOW())</f>
        <v/>
      </c>
      <c r="BD878" s="246">
        <f>IF(AT892=BD892,BD892,AT892)</f>
        <v/>
      </c>
    </row>
    <row r="879">
      <c r="B879" s="193" t="n"/>
      <c r="C879" s="118" t="n"/>
      <c r="D879" s="113" t="n"/>
      <c r="E879" s="113" t="n"/>
      <c r="F879" s="113" t="n"/>
      <c r="G879" s="113" t="n"/>
      <c r="H879" s="113" t="n"/>
      <c r="I879" s="113" t="n"/>
      <c r="J879" s="113" t="n"/>
      <c r="K879" s="113" t="n"/>
      <c r="L879" s="113" t="n"/>
      <c r="M879" s="113" t="n"/>
      <c r="N879" s="113" t="n"/>
      <c r="O879" s="113" t="n"/>
      <c r="P879" s="113" t="n"/>
      <c r="Q879" s="113" t="n"/>
      <c r="R879" s="113" t="n"/>
      <c r="S879" s="113" t="n"/>
      <c r="T879" s="113" t="n"/>
      <c r="U879" s="113" t="n"/>
      <c r="V879" s="113" t="n"/>
      <c r="W879" s="113" t="n"/>
      <c r="X879" s="113" t="n"/>
      <c r="Y879" s="113" t="n"/>
      <c r="Z879" s="113" t="n"/>
      <c r="AA879" s="113" t="n"/>
      <c r="AB879" s="113" t="n"/>
      <c r="AC879" s="113" t="n"/>
      <c r="AD879" s="113" t="n"/>
      <c r="AE879" s="113" t="n"/>
      <c r="AF879" s="113" t="n"/>
      <c r="AG879" s="113" t="n"/>
      <c r="AH879" s="113" t="n"/>
      <c r="AI879" s="113" t="n"/>
      <c r="AJ879" s="113" t="n"/>
      <c r="AK879" s="263" t="n"/>
      <c r="AL879" s="113" t="n"/>
      <c r="AM879" s="113" t="n"/>
      <c r="AN879" s="113" t="n"/>
      <c r="AO879" s="115" t="n"/>
      <c r="AP879" s="113" t="n"/>
      <c r="AQ879" s="113" t="n"/>
      <c r="AR879" s="144" t="n"/>
      <c r="AT879" s="118" t="n"/>
      <c r="AU879" s="158" t="n"/>
      <c r="AV879" s="113" t="n"/>
      <c r="AW879" s="102">
        <f>IF(OR(AND(TODAY()-AL893&lt;10,AV893="PQRS"),AND(TODAY()-AO893&lt;90,AV893="Persuasivo")),1,IF(AND(10&lt;=TODAY()-AL893,TODAY()-AL893&lt;15,AV893="PQRS"),2,IF(OR(AND(15&lt;=TODAY()-AL893,AV893="PQRS"),AND(90&lt;=TODAY()-AO893,AV893="Persuasivo")),3,"")))</f>
        <v/>
      </c>
      <c r="AY879" s="239">
        <f>IF(AU893=BA893,AY893,AY893&amp;" → "&amp;TEXT(AZ893,"dd/mm/aaaa")&amp;".- "&amp;AU893)</f>
        <v/>
      </c>
      <c r="AZ879" s="237">
        <f>IF(AU893=BA893,AZ893,NOW())</f>
        <v/>
      </c>
      <c r="BA879" s="242">
        <f>IF(AU893=BA893,BA893,AU893)</f>
        <v/>
      </c>
      <c r="BB879" s="245">
        <f>IF(AT893=BD893,BB893,BB893&amp;" → "&amp;TEXT(BC893,"dd/mm/aaaa")&amp;".- "&amp;AT893)</f>
        <v/>
      </c>
      <c r="BC879" s="247">
        <f>IF(AX893=BD893,BC893,NOW())</f>
        <v/>
      </c>
      <c r="BD879" s="246">
        <f>IF(AT893=BD893,BD893,AT893)</f>
        <v/>
      </c>
    </row>
    <row r="880">
      <c r="B880" s="193" t="n"/>
      <c r="C880" s="118" t="n"/>
      <c r="D880" s="113" t="n"/>
      <c r="E880" s="113" t="n"/>
      <c r="F880" s="113" t="n"/>
      <c r="G880" s="113" t="n"/>
      <c r="H880" s="113" t="n"/>
      <c r="I880" s="113" t="n"/>
      <c r="J880" s="113" t="n"/>
      <c r="K880" s="113" t="n"/>
      <c r="L880" s="113" t="n"/>
      <c r="M880" s="113" t="n"/>
      <c r="N880" s="113" t="n"/>
      <c r="O880" s="113" t="n"/>
      <c r="P880" s="113" t="n"/>
      <c r="Q880" s="113" t="n"/>
      <c r="R880" s="113" t="n"/>
      <c r="S880" s="113" t="n"/>
      <c r="T880" s="113" t="n"/>
      <c r="U880" s="113" t="n"/>
      <c r="V880" s="113" t="n"/>
      <c r="W880" s="113" t="n"/>
      <c r="X880" s="113" t="n"/>
      <c r="Y880" s="113" t="n"/>
      <c r="Z880" s="113" t="n"/>
      <c r="AA880" s="113" t="n"/>
      <c r="AB880" s="113" t="n"/>
      <c r="AC880" s="113" t="n"/>
      <c r="AD880" s="113" t="n"/>
      <c r="AE880" s="113" t="n"/>
      <c r="AF880" s="113" t="n"/>
      <c r="AG880" s="113" t="n"/>
      <c r="AH880" s="113" t="n"/>
      <c r="AI880" s="113" t="n"/>
      <c r="AJ880" s="113" t="n"/>
      <c r="AK880" s="263" t="n"/>
      <c r="AL880" s="113" t="n"/>
      <c r="AM880" s="113" t="n"/>
      <c r="AN880" s="113" t="n"/>
      <c r="AO880" s="115" t="n"/>
      <c r="AP880" s="113" t="n"/>
      <c r="AQ880" s="113" t="n"/>
      <c r="AR880" s="144" t="n"/>
      <c r="AT880" s="118" t="n"/>
      <c r="AU880" s="158" t="n"/>
      <c r="AV880" s="113" t="n"/>
      <c r="AW880" s="102">
        <f>IF(OR(AND(TODAY()-AL894&lt;10,AV894="PQRS"),AND(TODAY()-AO894&lt;90,AV894="Persuasivo")),1,IF(AND(10&lt;=TODAY()-AL894,TODAY()-AL894&lt;15,AV894="PQRS"),2,IF(OR(AND(15&lt;=TODAY()-AL894,AV894="PQRS"),AND(90&lt;=TODAY()-AO894,AV894="Persuasivo")),3,"")))</f>
        <v/>
      </c>
      <c r="AY880" s="239">
        <f>IF(AU894=BA894,AY894,AY894&amp;" → "&amp;TEXT(AZ894,"dd/mm/aaaa")&amp;".- "&amp;AU894)</f>
        <v/>
      </c>
      <c r="AZ880" s="237">
        <f>IF(AU894=BA894,AZ894,NOW())</f>
        <v/>
      </c>
      <c r="BA880" s="242">
        <f>IF(AU894=BA894,BA894,AU894)</f>
        <v/>
      </c>
      <c r="BB880" s="245">
        <f>IF(AT894=BD894,BB894,BB894&amp;" → "&amp;TEXT(BC894,"dd/mm/aaaa")&amp;".- "&amp;AT894)</f>
        <v/>
      </c>
      <c r="BC880" s="247">
        <f>IF(AX894=BD894,BC894,NOW())</f>
        <v/>
      </c>
      <c r="BD880" s="246">
        <f>IF(AT894=BD894,BD894,AT894)</f>
        <v/>
      </c>
    </row>
    <row r="881">
      <c r="B881" s="193" t="n"/>
      <c r="C881" s="118" t="n"/>
      <c r="D881" s="113" t="n"/>
      <c r="E881" s="113" t="n"/>
      <c r="F881" s="113" t="n"/>
      <c r="G881" s="113" t="n"/>
      <c r="H881" s="113" t="n"/>
      <c r="I881" s="113" t="n"/>
      <c r="J881" s="113" t="n"/>
      <c r="K881" s="113" t="n"/>
      <c r="L881" s="113" t="n"/>
      <c r="M881" s="113" t="n"/>
      <c r="N881" s="113" t="n"/>
      <c r="O881" s="113" t="n"/>
      <c r="P881" s="113" t="n"/>
      <c r="Q881" s="113" t="n"/>
      <c r="R881" s="113" t="n"/>
      <c r="S881" s="113" t="n"/>
      <c r="T881" s="113" t="n"/>
      <c r="U881" s="113" t="n"/>
      <c r="V881" s="113" t="n"/>
      <c r="W881" s="113" t="n"/>
      <c r="X881" s="113" t="n"/>
      <c r="Y881" s="113" t="n"/>
      <c r="Z881" s="113" t="n"/>
      <c r="AA881" s="113" t="n"/>
      <c r="AB881" s="113" t="n"/>
      <c r="AC881" s="113" t="n"/>
      <c r="AD881" s="113" t="n"/>
      <c r="AE881" s="113" t="n"/>
      <c r="AF881" s="113" t="n"/>
      <c r="AG881" s="113" t="n"/>
      <c r="AH881" s="113" t="n"/>
      <c r="AI881" s="113" t="n"/>
      <c r="AJ881" s="113" t="n"/>
      <c r="AK881" s="263" t="n"/>
      <c r="AL881" s="113" t="n"/>
      <c r="AM881" s="113" t="n"/>
      <c r="AN881" s="113" t="n"/>
      <c r="AO881" s="115" t="n"/>
      <c r="AP881" s="113" t="n"/>
      <c r="AQ881" s="113" t="n"/>
      <c r="AR881" s="144" t="n"/>
      <c r="AT881" s="118" t="n"/>
      <c r="AU881" s="158" t="n"/>
      <c r="AV881" s="113" t="n"/>
      <c r="AW881" s="102">
        <f>IF(OR(AND(TODAY()-AL895&lt;10,AV895="PQRS"),AND(TODAY()-AO895&lt;90,AV895="Persuasivo")),1,IF(AND(10&lt;=TODAY()-AL895,TODAY()-AL895&lt;15,AV895="PQRS"),2,IF(OR(AND(15&lt;=TODAY()-AL895,AV895="PQRS"),AND(90&lt;=TODAY()-AO895,AV895="Persuasivo")),3,"")))</f>
        <v/>
      </c>
      <c r="AY881" s="239">
        <f>IF(AU895=BA895,AY895,AY895&amp;" → "&amp;TEXT(AZ895,"dd/mm/aaaa")&amp;".- "&amp;AU895)</f>
        <v/>
      </c>
      <c r="AZ881" s="237">
        <f>IF(AU895=BA895,AZ895,NOW())</f>
        <v/>
      </c>
      <c r="BA881" s="242">
        <f>IF(AU895=BA895,BA895,AU895)</f>
        <v/>
      </c>
      <c r="BB881" s="245">
        <f>IF(AT895=BD895,BB895,BB895&amp;" → "&amp;TEXT(BC895,"dd/mm/aaaa")&amp;".- "&amp;AT895)</f>
        <v/>
      </c>
      <c r="BC881" s="247">
        <f>IF(AX895=BD895,BC895,NOW())</f>
        <v/>
      </c>
      <c r="BD881" s="246">
        <f>IF(AT895=BD895,BD895,AT895)</f>
        <v/>
      </c>
    </row>
    <row r="882">
      <c r="B882" s="193" t="n"/>
      <c r="C882" s="118" t="n"/>
      <c r="D882" s="113" t="n"/>
      <c r="E882" s="113" t="n"/>
      <c r="F882" s="113" t="n"/>
      <c r="G882" s="113" t="n"/>
      <c r="H882" s="113" t="n"/>
      <c r="I882" s="113" t="n"/>
      <c r="J882" s="113" t="n"/>
      <c r="K882" s="113" t="n"/>
      <c r="L882" s="113" t="n"/>
      <c r="M882" s="113" t="n"/>
      <c r="N882" s="113" t="n"/>
      <c r="O882" s="113" t="n"/>
      <c r="P882" s="113" t="n"/>
      <c r="Q882" s="113" t="n"/>
      <c r="R882" s="113" t="n"/>
      <c r="S882" s="113" t="n"/>
      <c r="T882" s="113" t="n"/>
      <c r="U882" s="113" t="n"/>
      <c r="V882" s="113" t="n"/>
      <c r="W882" s="113" t="n"/>
      <c r="X882" s="113" t="n"/>
      <c r="Y882" s="113" t="n"/>
      <c r="Z882" s="113" t="n"/>
      <c r="AA882" s="113" t="n"/>
      <c r="AB882" s="113" t="n"/>
      <c r="AC882" s="113" t="n"/>
      <c r="AD882" s="113" t="n"/>
      <c r="AE882" s="113" t="n"/>
      <c r="AF882" s="113" t="n"/>
      <c r="AG882" s="113" t="n"/>
      <c r="AH882" s="113" t="n"/>
      <c r="AI882" s="113" t="n"/>
      <c r="AJ882" s="113" t="n"/>
      <c r="AK882" s="263" t="n"/>
      <c r="AL882" s="113" t="n"/>
      <c r="AM882" s="113" t="n"/>
      <c r="AN882" s="113" t="n"/>
      <c r="AO882" s="115" t="n"/>
      <c r="AP882" s="113" t="n"/>
      <c r="AQ882" s="113" t="n"/>
      <c r="AR882" s="144" t="n"/>
      <c r="AT882" s="118" t="n"/>
      <c r="AU882" s="158" t="n"/>
      <c r="AV882" s="113" t="n"/>
      <c r="AW882" s="102">
        <f>IF(OR(AND(TODAY()-AL896&lt;10,AV896="PQRS"),AND(TODAY()-AO896&lt;90,AV896="Persuasivo")),1,IF(AND(10&lt;=TODAY()-AL896,TODAY()-AL896&lt;15,AV896="PQRS"),2,IF(OR(AND(15&lt;=TODAY()-AL896,AV896="PQRS"),AND(90&lt;=TODAY()-AO896,AV896="Persuasivo")),3,"")))</f>
        <v/>
      </c>
      <c r="AY882" s="239">
        <f>IF(AU896=BA896,AY896,AY896&amp;" → "&amp;TEXT(AZ896,"dd/mm/aaaa")&amp;".- "&amp;AU896)</f>
        <v/>
      </c>
      <c r="AZ882" s="237">
        <f>IF(AU896=BA896,AZ896,NOW())</f>
        <v/>
      </c>
      <c r="BA882" s="242">
        <f>IF(AU896=BA896,BA896,AU896)</f>
        <v/>
      </c>
      <c r="BB882" s="245">
        <f>IF(AT896=BD896,BB896,BB896&amp;" → "&amp;TEXT(BC896,"dd/mm/aaaa")&amp;".- "&amp;AT896)</f>
        <v/>
      </c>
      <c r="BC882" s="247">
        <f>IF(AX896=BD896,BC896,NOW())</f>
        <v/>
      </c>
      <c r="BD882" s="246">
        <f>IF(AT896=BD896,BD896,AT896)</f>
        <v/>
      </c>
    </row>
    <row r="883">
      <c r="B883" s="193" t="n"/>
      <c r="C883" s="118" t="n"/>
      <c r="D883" s="113" t="n"/>
      <c r="E883" s="113" t="n"/>
      <c r="F883" s="113" t="n"/>
      <c r="G883" s="113" t="n"/>
      <c r="H883" s="113" t="n"/>
      <c r="I883" s="113" t="n"/>
      <c r="J883" s="113" t="n"/>
      <c r="K883" s="113" t="n"/>
      <c r="L883" s="113" t="n"/>
      <c r="M883" s="113" t="n"/>
      <c r="N883" s="113" t="n"/>
      <c r="O883" s="113" t="n"/>
      <c r="P883" s="113" t="n"/>
      <c r="Q883" s="113" t="n"/>
      <c r="R883" s="113" t="n"/>
      <c r="S883" s="113" t="n"/>
      <c r="T883" s="113" t="n"/>
      <c r="U883" s="113" t="n"/>
      <c r="V883" s="113" t="n"/>
      <c r="W883" s="113" t="n"/>
      <c r="X883" s="113" t="n"/>
      <c r="Y883" s="113" t="n"/>
      <c r="Z883" s="113" t="n"/>
      <c r="AA883" s="113" t="n"/>
      <c r="AB883" s="113" t="n"/>
      <c r="AC883" s="113" t="n"/>
      <c r="AD883" s="113" t="n"/>
      <c r="AE883" s="113" t="n"/>
      <c r="AF883" s="113" t="n"/>
      <c r="AG883" s="113" t="n"/>
      <c r="AH883" s="113" t="n"/>
      <c r="AI883" s="113" t="n"/>
      <c r="AJ883" s="113" t="n"/>
      <c r="AK883" s="263" t="n"/>
      <c r="AL883" s="113" t="n"/>
      <c r="AM883" s="113" t="n"/>
      <c r="AN883" s="113" t="n"/>
      <c r="AO883" s="115" t="n"/>
      <c r="AP883" s="113" t="n"/>
      <c r="AQ883" s="113" t="n"/>
      <c r="AR883" s="144" t="n"/>
      <c r="AT883" s="118" t="n"/>
      <c r="AU883" s="158" t="n"/>
      <c r="AV883" s="113" t="n"/>
      <c r="AW883" s="102">
        <f>IF(OR(AND(TODAY()-AL897&lt;10,AV897="PQRS"),AND(TODAY()-AO897&lt;90,AV897="Persuasivo")),1,IF(AND(10&lt;=TODAY()-AL897,TODAY()-AL897&lt;15,AV897="PQRS"),2,IF(OR(AND(15&lt;=TODAY()-AL897,AV897="PQRS"),AND(90&lt;=TODAY()-AO897,AV897="Persuasivo")),3,"")))</f>
        <v/>
      </c>
      <c r="AY883" s="239">
        <f>IF(AU897=BA897,AY897,AY897&amp;" → "&amp;TEXT(AZ897,"dd/mm/aaaa")&amp;".- "&amp;AU897)</f>
        <v/>
      </c>
      <c r="AZ883" s="237">
        <f>IF(AU897=BA897,AZ897,NOW())</f>
        <v/>
      </c>
      <c r="BA883" s="242">
        <f>IF(AU897=BA897,BA897,AU897)</f>
        <v/>
      </c>
      <c r="BB883" s="245">
        <f>IF(AT897=BD897,BB897,BB897&amp;" → "&amp;TEXT(BC897,"dd/mm/aaaa")&amp;".- "&amp;AT897)</f>
        <v/>
      </c>
      <c r="BC883" s="247">
        <f>IF(AX897=BD897,BC897,NOW())</f>
        <v/>
      </c>
      <c r="BD883" s="246">
        <f>IF(AT897=BD897,BD897,AT897)</f>
        <v/>
      </c>
    </row>
    <row r="884">
      <c r="B884" s="193" t="n"/>
      <c r="C884" s="118" t="n"/>
      <c r="D884" s="113" t="n"/>
      <c r="E884" s="113" t="n"/>
      <c r="F884" s="113" t="n"/>
      <c r="G884" s="113" t="n"/>
      <c r="H884" s="113" t="n"/>
      <c r="I884" s="113" t="n"/>
      <c r="J884" s="113" t="n"/>
      <c r="K884" s="113" t="n"/>
      <c r="L884" s="113" t="n"/>
      <c r="M884" s="113" t="n"/>
      <c r="N884" s="113" t="n"/>
      <c r="O884" s="113" t="n"/>
      <c r="P884" s="113" t="n"/>
      <c r="Q884" s="113" t="n"/>
      <c r="R884" s="113" t="n"/>
      <c r="S884" s="113" t="n"/>
      <c r="T884" s="113" t="n"/>
      <c r="U884" s="113" t="n"/>
      <c r="V884" s="113" t="n"/>
      <c r="W884" s="113" t="n"/>
      <c r="X884" s="113" t="n"/>
      <c r="Y884" s="113" t="n"/>
      <c r="Z884" s="113" t="n"/>
      <c r="AA884" s="113" t="n"/>
      <c r="AB884" s="113" t="n"/>
      <c r="AC884" s="113" t="n"/>
      <c r="AD884" s="113" t="n"/>
      <c r="AE884" s="113" t="n"/>
      <c r="AF884" s="113" t="n"/>
      <c r="AG884" s="113" t="n"/>
      <c r="AH884" s="113" t="n"/>
      <c r="AI884" s="113" t="n"/>
      <c r="AJ884" s="113" t="n"/>
      <c r="AK884" s="263" t="n"/>
      <c r="AL884" s="113" t="n"/>
      <c r="AM884" s="113" t="n"/>
      <c r="AN884" s="113" t="n"/>
      <c r="AO884" s="115" t="n"/>
      <c r="AP884" s="113" t="n"/>
      <c r="AQ884" s="113" t="n"/>
      <c r="AR884" s="144" t="n"/>
      <c r="AT884" s="118" t="n"/>
      <c r="AU884" s="158" t="n"/>
      <c r="AV884" s="113" t="n"/>
      <c r="AW884" s="102">
        <f>IF(OR(AND(TODAY()-AL898&lt;10,AV898="PQRS"),AND(TODAY()-AO898&lt;90,AV898="Persuasivo")),1,IF(AND(10&lt;=TODAY()-AL898,TODAY()-AL898&lt;15,AV898="PQRS"),2,IF(OR(AND(15&lt;=TODAY()-AL898,AV898="PQRS"),AND(90&lt;=TODAY()-AO898,AV898="Persuasivo")),3,"")))</f>
        <v/>
      </c>
      <c r="AY884" s="239">
        <f>IF(AU898=BA898,AY898,AY898&amp;" → "&amp;TEXT(AZ898,"dd/mm/aaaa")&amp;".- "&amp;AU898)</f>
        <v/>
      </c>
      <c r="AZ884" s="237">
        <f>IF(AU898=BA898,AZ898,NOW())</f>
        <v/>
      </c>
      <c r="BA884" s="242">
        <f>IF(AU898=BA898,BA898,AU898)</f>
        <v/>
      </c>
      <c r="BB884" s="245">
        <f>IF(AT898=BD898,BB898,BB898&amp;" → "&amp;TEXT(BC898,"dd/mm/aaaa")&amp;".- "&amp;AT898)</f>
        <v/>
      </c>
      <c r="BC884" s="247">
        <f>IF(AX898=BD898,BC898,NOW())</f>
        <v/>
      </c>
      <c r="BD884" s="246">
        <f>IF(AT898=BD898,BD898,AT898)</f>
        <v/>
      </c>
    </row>
    <row r="885">
      <c r="B885" s="193" t="n"/>
      <c r="C885" s="118" t="n"/>
      <c r="D885" s="113" t="n"/>
      <c r="E885" s="113" t="n"/>
      <c r="F885" s="113" t="n"/>
      <c r="G885" s="113" t="n"/>
      <c r="H885" s="113" t="n"/>
      <c r="I885" s="113" t="n"/>
      <c r="J885" s="113" t="n"/>
      <c r="K885" s="113" t="n"/>
      <c r="L885" s="113" t="n"/>
      <c r="M885" s="113" t="n"/>
      <c r="N885" s="113" t="n"/>
      <c r="O885" s="113" t="n"/>
      <c r="P885" s="113" t="n"/>
      <c r="Q885" s="113" t="n"/>
      <c r="R885" s="113" t="n"/>
      <c r="S885" s="113" t="n"/>
      <c r="T885" s="113" t="n"/>
      <c r="U885" s="113" t="n"/>
      <c r="V885" s="113" t="n"/>
      <c r="W885" s="113" t="n"/>
      <c r="X885" s="113" t="n"/>
      <c r="Y885" s="113" t="n"/>
      <c r="Z885" s="113" t="n"/>
      <c r="AA885" s="113" t="n"/>
      <c r="AB885" s="113" t="n"/>
      <c r="AC885" s="113" t="n"/>
      <c r="AD885" s="113" t="n"/>
      <c r="AE885" s="113" t="n"/>
      <c r="AF885" s="113" t="n"/>
      <c r="AG885" s="113" t="n"/>
      <c r="AH885" s="113" t="n"/>
      <c r="AI885" s="113" t="n"/>
      <c r="AJ885" s="113" t="n"/>
      <c r="AK885" s="263" t="n"/>
      <c r="AL885" s="113" t="n"/>
      <c r="AM885" s="113" t="n"/>
      <c r="AN885" s="113" t="n"/>
      <c r="AO885" s="115" t="n"/>
      <c r="AP885" s="113" t="n"/>
      <c r="AQ885" s="113" t="n"/>
      <c r="AR885" s="144" t="n"/>
      <c r="AT885" s="118" t="n"/>
      <c r="AU885" s="158" t="n"/>
      <c r="AV885" s="113" t="n"/>
      <c r="AW885" s="102">
        <f>IF(OR(AND(TODAY()-AL899&lt;10,AV899="PQRS"),AND(TODAY()-AO899&lt;90,AV899="Persuasivo")),1,IF(AND(10&lt;=TODAY()-AL899,TODAY()-AL899&lt;15,AV899="PQRS"),2,IF(OR(AND(15&lt;=TODAY()-AL899,AV899="PQRS"),AND(90&lt;=TODAY()-AO899,AV899="Persuasivo")),3,"")))</f>
        <v/>
      </c>
      <c r="AY885" s="239">
        <f>IF(AU899=BA899,AY899,AY899&amp;" → "&amp;TEXT(AZ899,"dd/mm/aaaa")&amp;".- "&amp;AU899)</f>
        <v/>
      </c>
      <c r="AZ885" s="237">
        <f>IF(AU899=BA899,AZ899,NOW())</f>
        <v/>
      </c>
      <c r="BA885" s="242">
        <f>IF(AU899=BA899,BA899,AU899)</f>
        <v/>
      </c>
      <c r="BB885" s="245">
        <f>IF(AT899=BD899,BB899,BB899&amp;" → "&amp;TEXT(BC899,"dd/mm/aaaa")&amp;".- "&amp;AT899)</f>
        <v/>
      </c>
      <c r="BC885" s="247">
        <f>IF(AX899=BD899,BC899,NOW())</f>
        <v/>
      </c>
      <c r="BD885" s="246">
        <f>IF(AT899=BD899,BD899,AT899)</f>
        <v/>
      </c>
    </row>
    <row r="886">
      <c r="B886" s="193" t="n"/>
      <c r="C886" s="118" t="n"/>
      <c r="D886" s="113" t="n"/>
      <c r="E886" s="113" t="n"/>
      <c r="F886" s="113" t="n"/>
      <c r="G886" s="113" t="n"/>
      <c r="H886" s="113" t="n"/>
      <c r="I886" s="113" t="n"/>
      <c r="J886" s="113" t="n"/>
      <c r="K886" s="113" t="n"/>
      <c r="L886" s="113" t="n"/>
      <c r="M886" s="113" t="n"/>
      <c r="N886" s="113" t="n"/>
      <c r="O886" s="113" t="n"/>
      <c r="P886" s="113" t="n"/>
      <c r="Q886" s="113" t="n"/>
      <c r="R886" s="113" t="n"/>
      <c r="S886" s="113" t="n"/>
      <c r="T886" s="113" t="n"/>
      <c r="U886" s="113" t="n"/>
      <c r="V886" s="113" t="n"/>
      <c r="W886" s="113" t="n"/>
      <c r="X886" s="113" t="n"/>
      <c r="Y886" s="113" t="n"/>
      <c r="Z886" s="113" t="n"/>
      <c r="AA886" s="113" t="n"/>
      <c r="AB886" s="113" t="n"/>
      <c r="AC886" s="113" t="n"/>
      <c r="AD886" s="113" t="n"/>
      <c r="AE886" s="113" t="n"/>
      <c r="AF886" s="113" t="n"/>
      <c r="AG886" s="113" t="n"/>
      <c r="AH886" s="113" t="n"/>
      <c r="AI886" s="113" t="n"/>
      <c r="AJ886" s="113" t="n"/>
      <c r="AK886" s="263" t="n"/>
      <c r="AL886" s="113" t="n"/>
      <c r="AM886" s="113" t="n"/>
      <c r="AN886" s="113" t="n"/>
      <c r="AO886" s="115" t="n"/>
      <c r="AP886" s="113" t="n"/>
      <c r="AQ886" s="113" t="n"/>
      <c r="AR886" s="144" t="n"/>
      <c r="AT886" s="118" t="n"/>
      <c r="AU886" s="158" t="n"/>
      <c r="AV886" s="113" t="n"/>
      <c r="AW886" s="102">
        <f>IF(OR(AND(TODAY()-AL900&lt;10,AV900="PQRS"),AND(TODAY()-AO900&lt;90,AV900="Persuasivo")),1,IF(AND(10&lt;=TODAY()-AL900,TODAY()-AL900&lt;15,AV900="PQRS"),2,IF(OR(AND(15&lt;=TODAY()-AL900,AV900="PQRS"),AND(90&lt;=TODAY()-AO900,AV900="Persuasivo")),3,"")))</f>
        <v/>
      </c>
      <c r="AY886" s="239">
        <f>IF(AU900=BA900,AY900,AY900&amp;" → "&amp;TEXT(AZ900,"dd/mm/aaaa")&amp;".- "&amp;AU900)</f>
        <v/>
      </c>
      <c r="AZ886" s="237">
        <f>IF(AU900=BA900,AZ900,NOW())</f>
        <v/>
      </c>
      <c r="BA886" s="242">
        <f>IF(AU900=BA900,BA900,AU900)</f>
        <v/>
      </c>
      <c r="BB886" s="245">
        <f>IF(AT900=BD900,BB900,BB900&amp;" → "&amp;TEXT(BC900,"dd/mm/aaaa")&amp;".- "&amp;AT900)</f>
        <v/>
      </c>
      <c r="BC886" s="247">
        <f>IF(AX900=BD900,BC900,NOW())</f>
        <v/>
      </c>
      <c r="BD886" s="246">
        <f>IF(AT900=BD900,BD900,AT900)</f>
        <v/>
      </c>
    </row>
    <row r="887">
      <c r="B887" s="193" t="n"/>
      <c r="C887" s="118" t="n"/>
      <c r="D887" s="113" t="n"/>
      <c r="E887" s="113" t="n"/>
      <c r="F887" s="113" t="n"/>
      <c r="G887" s="113" t="n"/>
      <c r="H887" s="113" t="n"/>
      <c r="I887" s="113" t="n"/>
      <c r="J887" s="113" t="n"/>
      <c r="K887" s="113" t="n"/>
      <c r="L887" s="113" t="n"/>
      <c r="M887" s="113" t="n"/>
      <c r="N887" s="113" t="n"/>
      <c r="O887" s="113" t="n"/>
      <c r="P887" s="113" t="n"/>
      <c r="Q887" s="113" t="n"/>
      <c r="R887" s="113" t="n"/>
      <c r="S887" s="113" t="n"/>
      <c r="T887" s="113" t="n"/>
      <c r="U887" s="113" t="n"/>
      <c r="V887" s="113" t="n"/>
      <c r="W887" s="113" t="n"/>
      <c r="X887" s="113" t="n"/>
      <c r="Y887" s="113" t="n"/>
      <c r="Z887" s="113" t="n"/>
      <c r="AA887" s="113" t="n"/>
      <c r="AB887" s="113" t="n"/>
      <c r="AC887" s="113" t="n"/>
      <c r="AD887" s="113" t="n"/>
      <c r="AE887" s="113" t="n"/>
      <c r="AF887" s="113" t="n"/>
      <c r="AG887" s="113" t="n"/>
      <c r="AH887" s="113" t="n"/>
      <c r="AI887" s="113" t="n"/>
      <c r="AJ887" s="113" t="n"/>
      <c r="AK887" s="263" t="n"/>
      <c r="AL887" s="113" t="n"/>
      <c r="AM887" s="113" t="n"/>
      <c r="AN887" s="113" t="n"/>
      <c r="AO887" s="115" t="n"/>
      <c r="AP887" s="113" t="n"/>
      <c r="AQ887" s="113" t="n"/>
      <c r="AR887" s="144" t="n"/>
      <c r="AT887" s="118" t="n"/>
      <c r="AU887" s="158" t="n"/>
      <c r="AV887" s="113" t="n"/>
      <c r="AW887" s="102">
        <f>IF(OR(AND(TODAY()-AL901&lt;10,AV901="PQRS"),AND(TODAY()-AO901&lt;90,AV901="Persuasivo")),1,IF(AND(10&lt;=TODAY()-AL901,TODAY()-AL901&lt;15,AV901="PQRS"),2,IF(OR(AND(15&lt;=TODAY()-AL901,AV901="PQRS"),AND(90&lt;=TODAY()-AO901,AV901="Persuasivo")),3,"")))</f>
        <v/>
      </c>
      <c r="AY887" s="239">
        <f>IF(AU901=BA901,AY901,AY901&amp;" → "&amp;TEXT(AZ901,"dd/mm/aaaa")&amp;".- "&amp;AU901)</f>
        <v/>
      </c>
      <c r="AZ887" s="237">
        <f>IF(AU901=BA901,AZ901,NOW())</f>
        <v/>
      </c>
      <c r="BA887" s="242">
        <f>IF(AU901=BA901,BA901,AU901)</f>
        <v/>
      </c>
      <c r="BB887" s="245">
        <f>IF(AT901=BD901,BB901,BB901&amp;" → "&amp;TEXT(BC901,"dd/mm/aaaa")&amp;".- "&amp;AT901)</f>
        <v/>
      </c>
      <c r="BC887" s="247">
        <f>IF(AX901=BD901,BC901,NOW())</f>
        <v/>
      </c>
      <c r="BD887" s="246">
        <f>IF(AT901=BD901,BD901,AT901)</f>
        <v/>
      </c>
    </row>
    <row r="888">
      <c r="B888" s="193" t="n"/>
      <c r="C888" s="118" t="n"/>
      <c r="D888" s="113" t="n"/>
      <c r="E888" s="113" t="n"/>
      <c r="F888" s="113" t="n"/>
      <c r="G888" s="113" t="n"/>
      <c r="H888" s="113" t="n"/>
      <c r="I888" s="113" t="n"/>
      <c r="J888" s="113" t="n"/>
      <c r="K888" s="113" t="n"/>
      <c r="L888" s="113" t="n"/>
      <c r="M888" s="113" t="n"/>
      <c r="N888" s="113" t="n"/>
      <c r="O888" s="113" t="n"/>
      <c r="P888" s="113" t="n"/>
      <c r="Q888" s="113" t="n"/>
      <c r="R888" s="113" t="n"/>
      <c r="S888" s="113" t="n"/>
      <c r="T888" s="113" t="n"/>
      <c r="U888" s="113" t="n"/>
      <c r="V888" s="113" t="n"/>
      <c r="W888" s="113" t="n"/>
      <c r="X888" s="113" t="n"/>
      <c r="Y888" s="113" t="n"/>
      <c r="Z888" s="113" t="n"/>
      <c r="AA888" s="113" t="n"/>
      <c r="AB888" s="113" t="n"/>
      <c r="AC888" s="113" t="n"/>
      <c r="AD888" s="113" t="n"/>
      <c r="AE888" s="113" t="n"/>
      <c r="AF888" s="113" t="n"/>
      <c r="AG888" s="113" t="n"/>
      <c r="AH888" s="113" t="n"/>
      <c r="AI888" s="113" t="n"/>
      <c r="AJ888" s="113" t="n"/>
      <c r="AK888" s="263" t="n"/>
      <c r="AL888" s="113" t="n"/>
      <c r="AM888" s="113" t="n"/>
      <c r="AN888" s="113" t="n"/>
      <c r="AO888" s="115" t="n"/>
      <c r="AP888" s="113" t="n"/>
      <c r="AQ888" s="113" t="n"/>
      <c r="AR888" s="144" t="n"/>
      <c r="AT888" s="118" t="n"/>
      <c r="AU888" s="158" t="n"/>
      <c r="AV888" s="113" t="n"/>
      <c r="AW888" s="102">
        <f>IF(OR(AND(TODAY()-AL902&lt;10,AV902="PQRS"),AND(TODAY()-AO902&lt;90,AV902="Persuasivo")),1,IF(AND(10&lt;=TODAY()-AL902,TODAY()-AL902&lt;15,AV902="PQRS"),2,IF(OR(AND(15&lt;=TODAY()-AL902,AV902="PQRS"),AND(90&lt;=TODAY()-AO902,AV902="Persuasivo")),3,"")))</f>
        <v/>
      </c>
      <c r="AY888" s="239">
        <f>IF(AU902=BA902,AY902,AY902&amp;" → "&amp;TEXT(AZ902,"dd/mm/aaaa")&amp;".- "&amp;AU902)</f>
        <v/>
      </c>
      <c r="AZ888" s="237">
        <f>IF(AU902=BA902,AZ902,NOW())</f>
        <v/>
      </c>
      <c r="BA888" s="242">
        <f>IF(AU902=BA902,BA902,AU902)</f>
        <v/>
      </c>
      <c r="BB888" s="245">
        <f>IF(AT902=BD902,BB902,BB902&amp;" → "&amp;TEXT(BC902,"dd/mm/aaaa")&amp;".- "&amp;AT902)</f>
        <v/>
      </c>
      <c r="BC888" s="247">
        <f>IF(AX902=BD902,BC902,NOW())</f>
        <v/>
      </c>
      <c r="BD888" s="246">
        <f>IF(AT902=BD902,BD902,AT902)</f>
        <v/>
      </c>
    </row>
    <row r="889">
      <c r="AK889" s="263" t="n"/>
      <c r="AW889" s="102">
        <f>IF(OR(AND(TODAY()-AL903&lt;10,AV903="PQRS"),AND(TODAY()-AO903&lt;90,AV903="Persuasivo")),1,IF(AND(10&lt;=TODAY()-AL903,TODAY()-AL903&lt;15,AV903="PQRS"),2,IF(OR(AND(15&lt;=TODAY()-AL903,AV903="PQRS"),AND(90&lt;=TODAY()-AO903,AV903="Persuasivo")),3,"")))</f>
        <v/>
      </c>
      <c r="AY889" s="239">
        <f>IF(AU903=BA903,AY903,AY903&amp;" → "&amp;TEXT(AZ903,"dd/mm/aaaa")&amp;".- "&amp;AU903)</f>
        <v/>
      </c>
      <c r="AZ889" s="237">
        <f>IF(AU903=BA903,AZ903,NOW())</f>
        <v/>
      </c>
      <c r="BA889" s="242">
        <f>IF(AU903=BA903,BA903,AU903)</f>
        <v/>
      </c>
      <c r="BB889" s="245">
        <f>IF(AT903=BD903,BB903,BB903&amp;" → "&amp;TEXT(BC903,"dd/mm/aaaa")&amp;".- "&amp;AT903)</f>
        <v/>
      </c>
      <c r="BC889" s="247">
        <f>IF(AX903=BD903,BC903,NOW())</f>
        <v/>
      </c>
      <c r="BD889" s="246">
        <f>IF(AT903=BD903,BD903,AT903)</f>
        <v/>
      </c>
    </row>
    <row r="890">
      <c r="AK890" s="263" t="n"/>
      <c r="AW890" s="102">
        <f>IF(OR(AND(TODAY()-AL904&lt;10,AV904="PQRS"),AND(TODAY()-AO904&lt;90,AV904="Persuasivo")),1,IF(AND(10&lt;=TODAY()-AL904,TODAY()-AL904&lt;15,AV904="PQRS"),2,IF(OR(AND(15&lt;=TODAY()-AL904,AV904="PQRS"),AND(90&lt;=TODAY()-AO904,AV904="Persuasivo")),3,"")))</f>
        <v/>
      </c>
      <c r="AY890" s="239">
        <f>IF(AU904=BA904,AY904,AY904&amp;" → "&amp;TEXT(AZ904,"dd/mm/aaaa")&amp;".- "&amp;AU904)</f>
        <v/>
      </c>
      <c r="AZ890" s="237">
        <f>IF(AU904=BA904,AZ904,NOW())</f>
        <v/>
      </c>
      <c r="BA890" s="242">
        <f>IF(AU904=BA904,BA904,AU904)</f>
        <v/>
      </c>
      <c r="BB890" s="245">
        <f>IF(AT904=BD904,BB904,BB904&amp;" → "&amp;TEXT(BC904,"dd/mm/aaaa")&amp;".- "&amp;AT904)</f>
        <v/>
      </c>
      <c r="BC890" s="247">
        <f>IF(AX904=BD904,BC904,NOW())</f>
        <v/>
      </c>
      <c r="BD890" s="246">
        <f>IF(AT904=BD904,BD904,AT904)</f>
        <v/>
      </c>
    </row>
    <row r="891">
      <c r="AK891" s="263" t="n"/>
      <c r="AW891" s="102">
        <f>IF(OR(AND(TODAY()-AL905&lt;10,AV905="PQRS"),AND(TODAY()-AO905&lt;90,AV905="Persuasivo")),1,IF(AND(10&lt;=TODAY()-AL905,TODAY()-AL905&lt;15,AV905="PQRS"),2,IF(OR(AND(15&lt;=TODAY()-AL905,AV905="PQRS"),AND(90&lt;=TODAY()-AO905,AV905="Persuasivo")),3,"")))</f>
        <v/>
      </c>
      <c r="AY891" s="239">
        <f>IF(AU905=BA905,AY905,AY905&amp;" → "&amp;TEXT(AZ905,"dd/mm/aaaa")&amp;".- "&amp;AU905)</f>
        <v/>
      </c>
      <c r="AZ891" s="237">
        <f>IF(AU905=BA905,AZ905,NOW())</f>
        <v/>
      </c>
      <c r="BA891" s="242">
        <f>IF(AU905=BA905,BA905,AU905)</f>
        <v/>
      </c>
      <c r="BB891" s="245">
        <f>IF(AT905=BD905,BB905,BB905&amp;" → "&amp;TEXT(BC905,"dd/mm/aaaa")&amp;".- "&amp;AT905)</f>
        <v/>
      </c>
      <c r="BC891" s="247">
        <f>IF(AX905=BD905,BC905,NOW())</f>
        <v/>
      </c>
      <c r="BD891" s="246">
        <f>IF(AT905=BD905,BD905,AT905)</f>
        <v/>
      </c>
    </row>
    <row r="892">
      <c r="AK892" s="263" t="n"/>
      <c r="AW892" s="102">
        <f>IF(OR(AND(TODAY()-AL906&lt;10,AV906="PQRS"),AND(TODAY()-AO906&lt;90,AV906="Persuasivo")),1,IF(AND(10&lt;=TODAY()-AL906,TODAY()-AL906&lt;15,AV906="PQRS"),2,IF(OR(AND(15&lt;=TODAY()-AL906,AV906="PQRS"),AND(90&lt;=TODAY()-AO906,AV906="Persuasivo")),3,"")))</f>
        <v/>
      </c>
      <c r="AY892" s="239">
        <f>IF(AU906=BA906,AY906,AY906&amp;" → "&amp;TEXT(AZ906,"dd/mm/aaaa")&amp;".- "&amp;AU906)</f>
        <v/>
      </c>
      <c r="AZ892" s="237">
        <f>IF(AU906=BA906,AZ906,NOW())</f>
        <v/>
      </c>
      <c r="BA892" s="242">
        <f>IF(AU906=BA906,BA906,AU906)</f>
        <v/>
      </c>
      <c r="BB892" s="245">
        <f>IF(AT906=BD906,BB906,BB906&amp;" → "&amp;TEXT(BC906,"dd/mm/aaaa")&amp;".- "&amp;AT906)</f>
        <v/>
      </c>
      <c r="BC892" s="247">
        <f>IF(AX906=BD906,BC906,NOW())</f>
        <v/>
      </c>
      <c r="BD892" s="246">
        <f>IF(AT906=BD906,BD906,AT906)</f>
        <v/>
      </c>
    </row>
    <row r="893">
      <c r="AK893" s="263" t="n"/>
      <c r="AW893" s="102">
        <f>IF(OR(AND(TODAY()-AL907&lt;10,AV907="PQRS"),AND(TODAY()-AO907&lt;90,AV907="Persuasivo")),1,IF(AND(10&lt;=TODAY()-AL907,TODAY()-AL907&lt;15,AV907="PQRS"),2,IF(OR(AND(15&lt;=TODAY()-AL907,AV907="PQRS"),AND(90&lt;=TODAY()-AO907,AV907="Persuasivo")),3,"")))</f>
        <v/>
      </c>
      <c r="AY893" s="239">
        <f>IF(AU907=BA907,AY907,AY907&amp;" → "&amp;TEXT(AZ907,"dd/mm/aaaa")&amp;".- "&amp;AU907)</f>
        <v/>
      </c>
      <c r="AZ893" s="237">
        <f>IF(AU907=BA907,AZ907,NOW())</f>
        <v/>
      </c>
      <c r="BA893" s="242">
        <f>IF(AU907=BA907,BA907,AU907)</f>
        <v/>
      </c>
      <c r="BB893" s="245">
        <f>IF(AT907=BD907,BB907,BB907&amp;" → "&amp;TEXT(BC907,"dd/mm/aaaa")&amp;".- "&amp;AT907)</f>
        <v/>
      </c>
      <c r="BC893" s="247">
        <f>IF(AX907=BD907,BC907,NOW())</f>
        <v/>
      </c>
      <c r="BD893" s="246">
        <f>IF(AT907=BD907,BD907,AT907)</f>
        <v/>
      </c>
    </row>
    <row r="894">
      <c r="AK894" s="263" t="n"/>
      <c r="AW894" s="102">
        <f>IF(OR(AND(TODAY()-AL908&lt;10,AV908="PQRS"),AND(TODAY()-AO908&lt;90,AV908="Persuasivo")),1,IF(AND(10&lt;=TODAY()-AL908,TODAY()-AL908&lt;15,AV908="PQRS"),2,IF(OR(AND(15&lt;=TODAY()-AL908,AV908="PQRS"),AND(90&lt;=TODAY()-AO908,AV908="Persuasivo")),3,"")))</f>
        <v/>
      </c>
      <c r="AY894" s="239">
        <f>IF(AU908=BA908,AY908,AY908&amp;" → "&amp;TEXT(AZ908,"dd/mm/aaaa")&amp;".- "&amp;AU908)</f>
        <v/>
      </c>
      <c r="AZ894" s="237">
        <f>IF(AU908=BA908,AZ908,NOW())</f>
        <v/>
      </c>
      <c r="BA894" s="242">
        <f>IF(AU908=BA908,BA908,AU908)</f>
        <v/>
      </c>
      <c r="BB894" s="245">
        <f>IF(AT908=BD908,BB908,BB908&amp;" → "&amp;TEXT(BC908,"dd/mm/aaaa")&amp;".- "&amp;AT908)</f>
        <v/>
      </c>
      <c r="BC894" s="247">
        <f>IF(AX908=BD908,BC908,NOW())</f>
        <v/>
      </c>
      <c r="BD894" s="246">
        <f>IF(AT908=BD908,BD908,AT908)</f>
        <v/>
      </c>
    </row>
    <row r="895">
      <c r="AK895" s="263" t="n"/>
      <c r="AW895" s="102">
        <f>IF(OR(AND(TODAY()-AL909&lt;10,AV909="PQRS"),AND(TODAY()-AO909&lt;90,AV909="Persuasivo")),1,IF(AND(10&lt;=TODAY()-AL909,TODAY()-AL909&lt;15,AV909="PQRS"),2,IF(OR(AND(15&lt;=TODAY()-AL909,AV909="PQRS"),AND(90&lt;=TODAY()-AO909,AV909="Persuasivo")),3,"")))</f>
        <v/>
      </c>
      <c r="AY895" s="239">
        <f>IF(AU909=BA909,AY909,AY909&amp;" → "&amp;TEXT(AZ909,"dd/mm/aaaa")&amp;".- "&amp;AU909)</f>
        <v/>
      </c>
      <c r="AZ895" s="237">
        <f>IF(AU909=BA909,AZ909,NOW())</f>
        <v/>
      </c>
      <c r="BA895" s="242">
        <f>IF(AU909=BA909,BA909,AU909)</f>
        <v/>
      </c>
      <c r="BB895" s="245">
        <f>IF(AT909=BD909,BB909,BB909&amp;" → "&amp;TEXT(BC909,"dd/mm/aaaa")&amp;".- "&amp;AT909)</f>
        <v/>
      </c>
      <c r="BC895" s="247">
        <f>IF(AX909=BD909,BC909,NOW())</f>
        <v/>
      </c>
      <c r="BD895" s="246">
        <f>IF(AT909=BD909,BD909,AT909)</f>
        <v/>
      </c>
    </row>
    <row r="896">
      <c r="AK896" s="263" t="n"/>
      <c r="AW896" s="102">
        <f>IF(OR(AND(TODAY()-AL910&lt;10,AV910="PQRS"),AND(TODAY()-AO910&lt;90,AV910="Persuasivo")),1,IF(AND(10&lt;=TODAY()-AL910,TODAY()-AL910&lt;15,AV910="PQRS"),2,IF(OR(AND(15&lt;=TODAY()-AL910,AV910="PQRS"),AND(90&lt;=TODAY()-AO910,AV910="Persuasivo")),3,"")))</f>
        <v/>
      </c>
      <c r="AY896" s="239">
        <f>IF(AU910=BA910,AY910,AY910&amp;" → "&amp;TEXT(AZ910,"dd/mm/aaaa")&amp;".- "&amp;AU910)</f>
        <v/>
      </c>
      <c r="AZ896" s="237">
        <f>IF(AU910=BA910,AZ910,NOW())</f>
        <v/>
      </c>
      <c r="BA896" s="242">
        <f>IF(AU910=BA910,BA910,AU910)</f>
        <v/>
      </c>
      <c r="BB896" s="245">
        <f>IF(AT910=BD910,BB910,BB910&amp;" → "&amp;TEXT(BC910,"dd/mm/aaaa")&amp;".- "&amp;AT910)</f>
        <v/>
      </c>
      <c r="BC896" s="247">
        <f>IF(AX910=BD910,BC910,NOW())</f>
        <v/>
      </c>
      <c r="BD896" s="246">
        <f>IF(AT910=BD910,BD910,AT910)</f>
        <v/>
      </c>
    </row>
    <row r="897">
      <c r="AK897" s="263" t="n"/>
      <c r="AW897" s="102">
        <f>IF(OR(AND(TODAY()-AL911&lt;10,AV911="PQRS"),AND(TODAY()-AO911&lt;90,AV911="Persuasivo")),1,IF(AND(10&lt;=TODAY()-AL911,TODAY()-AL911&lt;15,AV911="PQRS"),2,IF(OR(AND(15&lt;=TODAY()-AL911,AV911="PQRS"),AND(90&lt;=TODAY()-AO911,AV911="Persuasivo")),3,"")))</f>
        <v/>
      </c>
      <c r="AY897" s="239">
        <f>IF(AU911=BA911,AY911,AY911&amp;" → "&amp;TEXT(AZ911,"dd/mm/aaaa")&amp;".- "&amp;AU911)</f>
        <v/>
      </c>
      <c r="AZ897" s="237">
        <f>IF(AU911=BA911,AZ911,NOW())</f>
        <v/>
      </c>
      <c r="BA897" s="242">
        <f>IF(AU911=BA911,BA911,AU911)</f>
        <v/>
      </c>
      <c r="BB897" s="245">
        <f>IF(AT911=BD911,BB911,BB911&amp;" → "&amp;TEXT(BC911,"dd/mm/aaaa")&amp;".- "&amp;AT911)</f>
        <v/>
      </c>
      <c r="BC897" s="247">
        <f>IF(AX911=BD911,BC911,NOW())</f>
        <v/>
      </c>
      <c r="BD897" s="246">
        <f>IF(AT911=BD911,BD911,AT911)</f>
        <v/>
      </c>
    </row>
    <row r="898">
      <c r="AK898" s="263" t="n"/>
      <c r="AW898" s="102">
        <f>IF(OR(AND(TODAY()-AL912&lt;10,AV912="PQRS"),AND(TODAY()-AO912&lt;90,AV912="Persuasivo")),1,IF(AND(10&lt;=TODAY()-AL912,TODAY()-AL912&lt;15,AV912="PQRS"),2,IF(OR(AND(15&lt;=TODAY()-AL912,AV912="PQRS"),AND(90&lt;=TODAY()-AO912,AV912="Persuasivo")),3,"")))</f>
        <v/>
      </c>
      <c r="AY898" s="239">
        <f>IF(AU912=BA912,AY912,AY912&amp;" → "&amp;TEXT(AZ912,"dd/mm/aaaa")&amp;".- "&amp;AU912)</f>
        <v/>
      </c>
      <c r="AZ898" s="237">
        <f>IF(AU912=BA912,AZ912,NOW())</f>
        <v/>
      </c>
      <c r="BA898" s="242">
        <f>IF(AU912=BA912,BA912,AU912)</f>
        <v/>
      </c>
      <c r="BB898" s="245">
        <f>IF(AT912=BD912,BB912,BB912&amp;" → "&amp;TEXT(BC912,"dd/mm/aaaa")&amp;".- "&amp;AT912)</f>
        <v/>
      </c>
      <c r="BC898" s="247">
        <f>IF(AX912=BD912,BC912,NOW())</f>
        <v/>
      </c>
      <c r="BD898" s="246">
        <f>IF(AT912=BD912,BD912,AT912)</f>
        <v/>
      </c>
    </row>
    <row r="899">
      <c r="AK899" s="263" t="n"/>
      <c r="AW899" s="102">
        <f>IF(OR(AND(TODAY()-AL913&lt;10,AV913="PQRS"),AND(TODAY()-AO913&lt;90,AV913="Persuasivo")),1,IF(AND(10&lt;=TODAY()-AL913,TODAY()-AL913&lt;15,AV913="PQRS"),2,IF(OR(AND(15&lt;=TODAY()-AL913,AV913="PQRS"),AND(90&lt;=TODAY()-AO913,AV913="Persuasivo")),3,"")))</f>
        <v/>
      </c>
      <c r="AY899" s="239">
        <f>IF(AU913=BA913,AY913,AY913&amp;" → "&amp;TEXT(AZ913,"dd/mm/aaaa")&amp;".- "&amp;AU913)</f>
        <v/>
      </c>
      <c r="AZ899" s="237">
        <f>IF(AU913=BA913,AZ913,NOW())</f>
        <v/>
      </c>
      <c r="BA899" s="242">
        <f>IF(AU913=BA913,BA913,AU913)</f>
        <v/>
      </c>
      <c r="BB899" s="245">
        <f>IF(AT913=BD913,BB913,BB913&amp;" → "&amp;TEXT(BC913,"dd/mm/aaaa")&amp;".- "&amp;AT913)</f>
        <v/>
      </c>
      <c r="BC899" s="247">
        <f>IF(AX913=BD913,BC913,NOW())</f>
        <v/>
      </c>
      <c r="BD899" s="246">
        <f>IF(AT913=BD913,BD913,AT913)</f>
        <v/>
      </c>
    </row>
    <row r="900">
      <c r="AK900" s="263" t="n"/>
      <c r="AW900" s="102">
        <f>IF(OR(AND(TODAY()-AL914&lt;10,AV914="PQRS"),AND(TODAY()-AO914&lt;90,AV914="Persuasivo")),1,IF(AND(10&lt;=TODAY()-AL914,TODAY()-AL914&lt;15,AV914="PQRS"),2,IF(OR(AND(15&lt;=TODAY()-AL914,AV914="PQRS"),AND(90&lt;=TODAY()-AO914,AV914="Persuasivo")),3,"")))</f>
        <v/>
      </c>
      <c r="AY900" s="239">
        <f>IF(AU914=BA914,AY914,AY914&amp;" → "&amp;TEXT(AZ914,"dd/mm/aaaa")&amp;".- "&amp;AU914)</f>
        <v/>
      </c>
      <c r="AZ900" s="237">
        <f>IF(AU914=BA914,AZ914,NOW())</f>
        <v/>
      </c>
      <c r="BA900" s="242">
        <f>IF(AU914=BA914,BA914,AU914)</f>
        <v/>
      </c>
      <c r="BB900" s="245">
        <f>IF(AT914=BD914,BB914,BB914&amp;" → "&amp;TEXT(BC914,"dd/mm/aaaa")&amp;".- "&amp;AT914)</f>
        <v/>
      </c>
      <c r="BC900" s="247">
        <f>IF(AX914=BD914,BC914,NOW())</f>
        <v/>
      </c>
      <c r="BD900" s="246">
        <f>IF(AT914=BD914,BD914,AT914)</f>
        <v/>
      </c>
    </row>
    <row r="901">
      <c r="AK901" s="263" t="n"/>
      <c r="AW901" s="102">
        <f>IF(OR(AND(TODAY()-AL915&lt;10,AV915="PQRS"),AND(TODAY()-AO915&lt;90,AV915="Persuasivo")),1,IF(AND(10&lt;=TODAY()-AL915,TODAY()-AL915&lt;15,AV915="PQRS"),2,IF(OR(AND(15&lt;=TODAY()-AL915,AV915="PQRS"),AND(90&lt;=TODAY()-AO915,AV915="Persuasivo")),3,"")))</f>
        <v/>
      </c>
      <c r="AY901" s="239">
        <f>IF(AU915=BA915,AY915,AY915&amp;" → "&amp;TEXT(AZ915,"dd/mm/aaaa")&amp;".- "&amp;AU915)</f>
        <v/>
      </c>
      <c r="AZ901" s="237">
        <f>IF(AU915=BA915,AZ915,NOW())</f>
        <v/>
      </c>
      <c r="BA901" s="242">
        <f>IF(AU915=BA915,BA915,AU915)</f>
        <v/>
      </c>
      <c r="BB901" s="245">
        <f>IF(AT915=BD915,BB915,BB915&amp;" → "&amp;TEXT(BC915,"dd/mm/aaaa")&amp;".- "&amp;AT915)</f>
        <v/>
      </c>
      <c r="BC901" s="247">
        <f>IF(AX915=BD915,BC915,NOW())</f>
        <v/>
      </c>
      <c r="BD901" s="246">
        <f>IF(AT915=BD915,BD915,AT915)</f>
        <v/>
      </c>
    </row>
    <row r="902">
      <c r="AK902" s="263" t="n"/>
      <c r="AW902" s="102">
        <f>IF(OR(AND(TODAY()-AL916&lt;10,AV916="PQRS"),AND(TODAY()-AO916&lt;90,AV916="Persuasivo")),1,IF(AND(10&lt;=TODAY()-AL916,TODAY()-AL916&lt;15,AV916="PQRS"),2,IF(OR(AND(15&lt;=TODAY()-AL916,AV916="PQRS"),AND(90&lt;=TODAY()-AO916,AV916="Persuasivo")),3,"")))</f>
        <v/>
      </c>
      <c r="AY902" s="239">
        <f>IF(AU916=BA916,AY916,AY916&amp;" → "&amp;TEXT(AZ916,"dd/mm/aaaa")&amp;".- "&amp;AU916)</f>
        <v/>
      </c>
      <c r="AZ902" s="237">
        <f>IF(AU916=BA916,AZ916,NOW())</f>
        <v/>
      </c>
      <c r="BA902" s="242">
        <f>IF(AU916=BA916,BA916,AU916)</f>
        <v/>
      </c>
      <c r="BB902" s="245">
        <f>IF(AT916=BD916,BB916,BB916&amp;" → "&amp;TEXT(BC916,"dd/mm/aaaa")&amp;".- "&amp;AT916)</f>
        <v/>
      </c>
      <c r="BC902" s="247">
        <f>IF(AX916=BD916,BC916,NOW())</f>
        <v/>
      </c>
      <c r="BD902" s="246">
        <f>IF(AT916=BD916,BD916,AT916)</f>
        <v/>
      </c>
    </row>
    <row r="903">
      <c r="AK903" s="263" t="n"/>
      <c r="AW903" s="102">
        <f>IF(OR(AND(TODAY()-AL917&lt;10,AV917="PQRS"),AND(TODAY()-AO917&lt;90,AV917="Persuasivo")),1,IF(AND(10&lt;=TODAY()-AL917,TODAY()-AL917&lt;15,AV917="PQRS"),2,IF(OR(AND(15&lt;=TODAY()-AL917,AV917="PQRS"),AND(90&lt;=TODAY()-AO917,AV917="Persuasivo")),3,"")))</f>
        <v/>
      </c>
      <c r="AY903" s="239">
        <f>IF(AU917=BA917,AY917,AY917&amp;" → "&amp;TEXT(AZ917,"dd/mm/aaaa")&amp;".- "&amp;AU917)</f>
        <v/>
      </c>
      <c r="AZ903" s="237">
        <f>IF(AU917=BA917,AZ917,NOW())</f>
        <v/>
      </c>
      <c r="BA903" s="242">
        <f>IF(AU917=BA917,BA917,AU917)</f>
        <v/>
      </c>
      <c r="BB903" s="245">
        <f>IF(AT917=BD917,BB917,BB917&amp;" → "&amp;TEXT(BC917,"dd/mm/aaaa")&amp;".- "&amp;AT917)</f>
        <v/>
      </c>
      <c r="BC903" s="247">
        <f>IF(AX917=BD917,BC917,NOW())</f>
        <v/>
      </c>
      <c r="BD903" s="246">
        <f>IF(AT917=BD917,BD917,AT917)</f>
        <v/>
      </c>
    </row>
    <row r="904">
      <c r="AK904" s="263" t="n"/>
      <c r="AW904" s="102">
        <f>IF(OR(AND(TODAY()-AL918&lt;10,AV918="PQRS"),AND(TODAY()-AO918&lt;90,AV918="Persuasivo")),1,IF(AND(10&lt;=TODAY()-AL918,TODAY()-AL918&lt;15,AV918="PQRS"),2,IF(OR(AND(15&lt;=TODAY()-AL918,AV918="PQRS"),AND(90&lt;=TODAY()-AO918,AV918="Persuasivo")),3,"")))</f>
        <v/>
      </c>
      <c r="AY904" s="239">
        <f>IF(AU918=BA918,AY918,AY918&amp;" → "&amp;TEXT(AZ918,"dd/mm/aaaa")&amp;".- "&amp;AU918)</f>
        <v/>
      </c>
      <c r="AZ904" s="237">
        <f>IF(AU918=BA918,AZ918,NOW())</f>
        <v/>
      </c>
      <c r="BA904" s="242">
        <f>IF(AU918=BA918,BA918,AU918)</f>
        <v/>
      </c>
      <c r="BB904" s="245">
        <f>IF(AT918=BD918,BB918,BB918&amp;" → "&amp;TEXT(BC918,"dd/mm/aaaa")&amp;".- "&amp;AT918)</f>
        <v/>
      </c>
      <c r="BC904" s="247">
        <f>IF(AX918=BD918,BC918,NOW())</f>
        <v/>
      </c>
      <c r="BD904" s="246">
        <f>IF(AT918=BD918,BD918,AT918)</f>
        <v/>
      </c>
    </row>
    <row r="905">
      <c r="AK905" s="263" t="n"/>
      <c r="AW905" s="102">
        <f>IF(OR(AND(TODAY()-AL919&lt;10,AV919="PQRS"),AND(TODAY()-AO919&lt;90,AV919="Persuasivo")),1,IF(AND(10&lt;=TODAY()-AL919,TODAY()-AL919&lt;15,AV919="PQRS"),2,IF(OR(AND(15&lt;=TODAY()-AL919,AV919="PQRS"),AND(90&lt;=TODAY()-AO919,AV919="Persuasivo")),3,"")))</f>
        <v/>
      </c>
      <c r="AY905" s="239">
        <f>IF(AU919=BA919,AY919,AY919&amp;" → "&amp;TEXT(AZ919,"dd/mm/aaaa")&amp;".- "&amp;AU919)</f>
        <v/>
      </c>
      <c r="AZ905" s="237">
        <f>IF(AU919=BA919,AZ919,NOW())</f>
        <v/>
      </c>
      <c r="BA905" s="242">
        <f>IF(AU919=BA919,BA919,AU919)</f>
        <v/>
      </c>
      <c r="BB905" s="245">
        <f>IF(AT919=BD919,BB919,BB919&amp;" → "&amp;TEXT(BC919,"dd/mm/aaaa")&amp;".- "&amp;AT919)</f>
        <v/>
      </c>
      <c r="BC905" s="247">
        <f>IF(AX919=BD919,BC919,NOW())</f>
        <v/>
      </c>
      <c r="BD905" s="246">
        <f>IF(AT919=BD919,BD919,AT919)</f>
        <v/>
      </c>
    </row>
    <row r="906">
      <c r="AK906" s="263" t="n"/>
      <c r="AW906" s="102">
        <f>IF(OR(AND(TODAY()-AL920&lt;10,AV920="PQRS"),AND(TODAY()-AO920&lt;90,AV920="Persuasivo")),1,IF(AND(10&lt;=TODAY()-AL920,TODAY()-AL920&lt;15,AV920="PQRS"),2,IF(OR(AND(15&lt;=TODAY()-AL920,AV920="PQRS"),AND(90&lt;=TODAY()-AO920,AV920="Persuasivo")),3,"")))</f>
        <v/>
      </c>
      <c r="AY906" s="239">
        <f>IF(AU920=BA920,AY920,AY920&amp;" → "&amp;TEXT(AZ920,"dd/mm/aaaa")&amp;".- "&amp;AU920)</f>
        <v/>
      </c>
      <c r="AZ906" s="237">
        <f>IF(AU920=BA920,AZ920,NOW())</f>
        <v/>
      </c>
      <c r="BA906" s="242">
        <f>IF(AU920=BA920,BA920,AU920)</f>
        <v/>
      </c>
      <c r="BB906" s="245">
        <f>IF(AT920=BD920,BB920,BB920&amp;" → "&amp;TEXT(BC920,"dd/mm/aaaa")&amp;".- "&amp;AT920)</f>
        <v/>
      </c>
      <c r="BC906" s="247">
        <f>IF(AX920=BD920,BC920,NOW())</f>
        <v/>
      </c>
      <c r="BD906" s="246">
        <f>IF(AT920=BD920,BD920,AT920)</f>
        <v/>
      </c>
    </row>
    <row r="907">
      <c r="AK907" s="263" t="n"/>
      <c r="AW907" s="102">
        <f>IF(OR(AND(TODAY()-AL921&lt;10,AV921="PQRS"),AND(TODAY()-AO921&lt;90,AV921="Persuasivo")),1,IF(AND(10&lt;=TODAY()-AL921,TODAY()-AL921&lt;15,AV921="PQRS"),2,IF(OR(AND(15&lt;=TODAY()-AL921,AV921="PQRS"),AND(90&lt;=TODAY()-AO921,AV921="Persuasivo")),3,"")))</f>
        <v/>
      </c>
      <c r="AY907" s="239">
        <f>IF(AU921=BA921,AY921,AY921&amp;" → "&amp;TEXT(AZ921,"dd/mm/aaaa")&amp;".- "&amp;AU921)</f>
        <v/>
      </c>
      <c r="AZ907" s="237">
        <f>IF(AU921=BA921,AZ921,NOW())</f>
        <v/>
      </c>
      <c r="BA907" s="242">
        <f>IF(AU921=BA921,BA921,AU921)</f>
        <v/>
      </c>
      <c r="BB907" s="245">
        <f>IF(AT921=BD921,BB921,BB921&amp;" → "&amp;TEXT(BC921,"dd/mm/aaaa")&amp;".- "&amp;AT921)</f>
        <v/>
      </c>
      <c r="BC907" s="247">
        <f>IF(AX921=BD921,BC921,NOW())</f>
        <v/>
      </c>
      <c r="BD907" s="246">
        <f>IF(AT921=BD921,BD921,AT921)</f>
        <v/>
      </c>
    </row>
    <row r="908">
      <c r="AK908" s="263" t="n"/>
      <c r="AW908" s="102">
        <f>IF(OR(AND(TODAY()-AL922&lt;10,AV922="PQRS"),AND(TODAY()-AO922&lt;90,AV922="Persuasivo")),1,IF(AND(10&lt;=TODAY()-AL922,TODAY()-AL922&lt;15,AV922="PQRS"),2,IF(OR(AND(15&lt;=TODAY()-AL922,AV922="PQRS"),AND(90&lt;=TODAY()-AO922,AV922="Persuasivo")),3,"")))</f>
        <v/>
      </c>
      <c r="AY908" s="239">
        <f>IF(AU922=BA922,AY922,AY922&amp;" → "&amp;TEXT(AZ922,"dd/mm/aaaa")&amp;".- "&amp;AU922)</f>
        <v/>
      </c>
      <c r="AZ908" s="237">
        <f>IF(AU922=BA922,AZ922,NOW())</f>
        <v/>
      </c>
      <c r="BA908" s="242">
        <f>IF(AU922=BA922,BA922,AU922)</f>
        <v/>
      </c>
      <c r="BB908" s="245">
        <f>IF(AT922=BD922,BB922,BB922&amp;" → "&amp;TEXT(BC922,"dd/mm/aaaa")&amp;".- "&amp;AT922)</f>
        <v/>
      </c>
      <c r="BC908" s="247">
        <f>IF(AX922=BD922,BC922,NOW())</f>
        <v/>
      </c>
      <c r="BD908" s="246">
        <f>IF(AT922=BD922,BD922,AT922)</f>
        <v/>
      </c>
    </row>
    <row r="909">
      <c r="AK909" s="263" t="n"/>
      <c r="AW909" s="102">
        <f>IF(OR(AND(TODAY()-AL923&lt;10,AV923="PQRS"),AND(TODAY()-AO923&lt;90,AV923="Persuasivo")),1,IF(AND(10&lt;=TODAY()-AL923,TODAY()-AL923&lt;15,AV923="PQRS"),2,IF(OR(AND(15&lt;=TODAY()-AL923,AV923="PQRS"),AND(90&lt;=TODAY()-AO923,AV923="Persuasivo")),3,"")))</f>
        <v/>
      </c>
      <c r="AY909" s="239">
        <f>IF(AU923=BA923,AY923,AY923&amp;" → "&amp;TEXT(AZ923,"dd/mm/aaaa")&amp;".- "&amp;AU923)</f>
        <v/>
      </c>
      <c r="AZ909" s="237">
        <f>IF(AU923=BA923,AZ923,NOW())</f>
        <v/>
      </c>
      <c r="BA909" s="242">
        <f>IF(AU923=BA923,BA923,AU923)</f>
        <v/>
      </c>
      <c r="BB909" s="245">
        <f>IF(AT923=BD923,BB923,BB923&amp;" → "&amp;TEXT(BC923,"dd/mm/aaaa")&amp;".- "&amp;AT923)</f>
        <v/>
      </c>
      <c r="BC909" s="247">
        <f>IF(AX923=BD923,BC923,NOW())</f>
        <v/>
      </c>
      <c r="BD909" s="246">
        <f>IF(AT923=BD923,BD923,AT923)</f>
        <v/>
      </c>
    </row>
    <row r="910">
      <c r="AK910" s="263" t="n"/>
      <c r="AW910" s="102">
        <f>IF(OR(AND(TODAY()-AL924&lt;10,AV924="PQRS"),AND(TODAY()-AO924&lt;90,AV924="Persuasivo")),1,IF(AND(10&lt;=TODAY()-AL924,TODAY()-AL924&lt;15,AV924="PQRS"),2,IF(OR(AND(15&lt;=TODAY()-AL924,AV924="PQRS"),AND(90&lt;=TODAY()-AO924,AV924="Persuasivo")),3,"")))</f>
        <v/>
      </c>
      <c r="AY910" s="239">
        <f>IF(AU924=BA924,AY924,AY924&amp;" → "&amp;TEXT(AZ924,"dd/mm/aaaa")&amp;".- "&amp;AU924)</f>
        <v/>
      </c>
      <c r="AZ910" s="237">
        <f>IF(AU924=BA924,AZ924,NOW())</f>
        <v/>
      </c>
      <c r="BA910" s="242">
        <f>IF(AU924=BA924,BA924,AU924)</f>
        <v/>
      </c>
      <c r="BB910" s="245">
        <f>IF(AT924=BD924,BB924,BB924&amp;" → "&amp;TEXT(BC924,"dd/mm/aaaa")&amp;".- "&amp;AT924)</f>
        <v/>
      </c>
      <c r="BC910" s="247">
        <f>IF(AX924=BD924,BC924,NOW())</f>
        <v/>
      </c>
      <c r="BD910" s="246">
        <f>IF(AT924=BD924,BD924,AT924)</f>
        <v/>
      </c>
    </row>
    <row r="911">
      <c r="AK911" s="263" t="n"/>
      <c r="AW911" s="102">
        <f>IF(OR(AND(TODAY()-AL925&lt;10,AV925="PQRS"),AND(TODAY()-AO925&lt;90,AV925="Persuasivo")),1,IF(AND(10&lt;=TODAY()-AL925,TODAY()-AL925&lt;15,AV925="PQRS"),2,IF(OR(AND(15&lt;=TODAY()-AL925,AV925="PQRS"),AND(90&lt;=TODAY()-AO925,AV925="Persuasivo")),3,"")))</f>
        <v/>
      </c>
      <c r="AY911" s="239">
        <f>IF(AU925=BA925,AY925,AY925&amp;" → "&amp;TEXT(AZ925,"dd/mm/aaaa")&amp;".- "&amp;AU925)</f>
        <v/>
      </c>
      <c r="AZ911" s="237">
        <f>IF(AU925=BA925,AZ925,NOW())</f>
        <v/>
      </c>
      <c r="BA911" s="242">
        <f>IF(AU925=BA925,BA925,AU925)</f>
        <v/>
      </c>
      <c r="BB911" s="245">
        <f>IF(AT925=BD925,BB925,BB925&amp;" → "&amp;TEXT(BC925,"dd/mm/aaaa")&amp;".- "&amp;AT925)</f>
        <v/>
      </c>
      <c r="BC911" s="247">
        <f>IF(AX925=BD925,BC925,NOW())</f>
        <v/>
      </c>
      <c r="BD911" s="246">
        <f>IF(AT925=BD925,BD925,AT925)</f>
        <v/>
      </c>
    </row>
    <row r="912">
      <c r="AK912" s="263" t="n"/>
      <c r="AW912" s="102">
        <f>IF(OR(AND(TODAY()-AL926&lt;10,AV926="PQRS"),AND(TODAY()-AO926&lt;90,AV926="Persuasivo")),1,IF(AND(10&lt;=TODAY()-AL926,TODAY()-AL926&lt;15,AV926="PQRS"),2,IF(OR(AND(15&lt;=TODAY()-AL926,AV926="PQRS"),AND(90&lt;=TODAY()-AO926,AV926="Persuasivo")),3,"")))</f>
        <v/>
      </c>
      <c r="AY912" s="239">
        <f>IF(AU926=BA926,AY926,AY926&amp;" → "&amp;TEXT(AZ926,"dd/mm/aaaa")&amp;".- "&amp;AU926)</f>
        <v/>
      </c>
      <c r="AZ912" s="237">
        <f>IF(AU926=BA926,AZ926,NOW())</f>
        <v/>
      </c>
      <c r="BA912" s="242">
        <f>IF(AU926=BA926,BA926,AU926)</f>
        <v/>
      </c>
      <c r="BB912" s="245">
        <f>IF(AT926=BD926,BB926,BB926&amp;" → "&amp;TEXT(BC926,"dd/mm/aaaa")&amp;".- "&amp;AT926)</f>
        <v/>
      </c>
      <c r="BC912" s="247">
        <f>IF(AX926=BD926,BC926,NOW())</f>
        <v/>
      </c>
      <c r="BD912" s="246">
        <f>IF(AT926=BD926,BD926,AT926)</f>
        <v/>
      </c>
    </row>
    <row r="913">
      <c r="AK913" s="263" t="n"/>
      <c r="AW913" s="102">
        <f>IF(OR(AND(TODAY()-AL927&lt;10,AV927="PQRS"),AND(TODAY()-AO927&lt;90,AV927="Persuasivo")),1,IF(AND(10&lt;=TODAY()-AL927,TODAY()-AL927&lt;15,AV927="PQRS"),2,IF(OR(AND(15&lt;=TODAY()-AL927,AV927="PQRS"),AND(90&lt;=TODAY()-AO927,AV927="Persuasivo")),3,"")))</f>
        <v/>
      </c>
      <c r="AY913" s="239">
        <f>IF(AU927=BA927,AY927,AY927&amp;" → "&amp;TEXT(AZ927,"dd/mm/aaaa")&amp;".- "&amp;AU927)</f>
        <v/>
      </c>
      <c r="AZ913" s="237">
        <f>IF(AU927=BA927,AZ927,NOW())</f>
        <v/>
      </c>
      <c r="BA913" s="242">
        <f>IF(AU927=BA927,BA927,AU927)</f>
        <v/>
      </c>
      <c r="BB913" s="245">
        <f>IF(AT927=BD927,BB927,BB927&amp;" → "&amp;TEXT(BC927,"dd/mm/aaaa")&amp;".- "&amp;AT927)</f>
        <v/>
      </c>
      <c r="BC913" s="247">
        <f>IF(AX927=BD927,BC927,NOW())</f>
        <v/>
      </c>
      <c r="BD913" s="246">
        <f>IF(AT927=BD927,BD927,AT927)</f>
        <v/>
      </c>
    </row>
    <row r="914">
      <c r="AK914" s="263" t="n"/>
      <c r="AW914" s="102">
        <f>IF(OR(AND(TODAY()-AL928&lt;10,AV928="PQRS"),AND(TODAY()-AO928&lt;90,AV928="Persuasivo")),1,IF(AND(10&lt;=TODAY()-AL928,TODAY()-AL928&lt;15,AV928="PQRS"),2,IF(OR(AND(15&lt;=TODAY()-AL928,AV928="PQRS"),AND(90&lt;=TODAY()-AO928,AV928="Persuasivo")),3,"")))</f>
        <v/>
      </c>
      <c r="AY914" s="239">
        <f>IF(AU928=BA928,AY928,AY928&amp;" → "&amp;TEXT(AZ928,"dd/mm/aaaa")&amp;".- "&amp;AU928)</f>
        <v/>
      </c>
      <c r="AZ914" s="237">
        <f>IF(AU928=BA928,AZ928,NOW())</f>
        <v/>
      </c>
      <c r="BA914" s="242">
        <f>IF(AU928=BA928,BA928,AU928)</f>
        <v/>
      </c>
      <c r="BB914" s="245">
        <f>IF(AT928=BD928,BB928,BB928&amp;" → "&amp;TEXT(BC928,"dd/mm/aaaa")&amp;".- "&amp;AT928)</f>
        <v/>
      </c>
      <c r="BC914" s="247">
        <f>IF(AX928=BD928,BC928,NOW())</f>
        <v/>
      </c>
      <c r="BD914" s="246">
        <f>IF(AT928=BD928,BD928,AT928)</f>
        <v/>
      </c>
    </row>
    <row r="915">
      <c r="AK915" s="263" t="n"/>
      <c r="AW915" s="102">
        <f>IF(OR(AND(TODAY()-AL929&lt;10,AV929="PQRS"),AND(TODAY()-AO929&lt;90,AV929="Persuasivo")),1,IF(AND(10&lt;=TODAY()-AL929,TODAY()-AL929&lt;15,AV929="PQRS"),2,IF(OR(AND(15&lt;=TODAY()-AL929,AV929="PQRS"),AND(90&lt;=TODAY()-AO929,AV929="Persuasivo")),3,"")))</f>
        <v/>
      </c>
      <c r="AY915" s="239">
        <f>IF(AU929=BA929,AY929,AY929&amp;" → "&amp;TEXT(AZ929,"dd/mm/aaaa")&amp;".- "&amp;AU929)</f>
        <v/>
      </c>
      <c r="AZ915" s="237">
        <f>IF(AU929=BA929,AZ929,NOW())</f>
        <v/>
      </c>
      <c r="BA915" s="242">
        <f>IF(AU929=BA929,BA929,AU929)</f>
        <v/>
      </c>
      <c r="BB915" s="245">
        <f>IF(AT929=BD929,BB929,BB929&amp;" → "&amp;TEXT(BC929,"dd/mm/aaaa")&amp;".- "&amp;AT929)</f>
        <v/>
      </c>
      <c r="BC915" s="247">
        <f>IF(AX929=BD929,BC929,NOW())</f>
        <v/>
      </c>
      <c r="BD915" s="246">
        <f>IF(AT929=BD929,BD929,AT929)</f>
        <v/>
      </c>
    </row>
    <row r="916">
      <c r="AK916" s="263" t="n"/>
      <c r="AW916" s="102">
        <f>IF(OR(AND(TODAY()-AL930&lt;10,AV930="PQRS"),AND(TODAY()-AO930&lt;90,AV930="Persuasivo")),1,IF(AND(10&lt;=TODAY()-AL930,TODAY()-AL930&lt;15,AV930="PQRS"),2,IF(OR(AND(15&lt;=TODAY()-AL930,AV930="PQRS"),AND(90&lt;=TODAY()-AO930,AV930="Persuasivo")),3,"")))</f>
        <v/>
      </c>
      <c r="AY916" s="239">
        <f>IF(AU930=BA930,AY930,AY930&amp;" → "&amp;TEXT(AZ930,"dd/mm/aaaa")&amp;".- "&amp;AU930)</f>
        <v/>
      </c>
      <c r="AZ916" s="237">
        <f>IF(AU930=BA930,AZ930,NOW())</f>
        <v/>
      </c>
      <c r="BA916" s="242">
        <f>IF(AU930=BA930,BA930,AU930)</f>
        <v/>
      </c>
      <c r="BB916" s="245">
        <f>IF(AT930=BD930,BB930,BB930&amp;" → "&amp;TEXT(BC930,"dd/mm/aaaa")&amp;".- "&amp;AT930)</f>
        <v/>
      </c>
      <c r="BC916" s="247">
        <f>IF(AX930=BD930,BC930,NOW())</f>
        <v/>
      </c>
      <c r="BD916" s="246">
        <f>IF(AT930=BD930,BD930,AT930)</f>
        <v/>
      </c>
    </row>
    <row r="917">
      <c r="AK917" s="263" t="n"/>
      <c r="AW917" s="102">
        <f>IF(OR(AND(TODAY()-AL931&lt;10,AV931="PQRS"),AND(TODAY()-AO931&lt;90,AV931="Persuasivo")),1,IF(AND(10&lt;=TODAY()-AL931,TODAY()-AL931&lt;15,AV931="PQRS"),2,IF(OR(AND(15&lt;=TODAY()-AL931,AV931="PQRS"),AND(90&lt;=TODAY()-AO931,AV931="Persuasivo")),3,"")))</f>
        <v/>
      </c>
      <c r="AY917" s="239">
        <f>IF(AU931=BA931,AY931,AY931&amp;" → "&amp;TEXT(AZ931,"dd/mm/aaaa")&amp;".- "&amp;AU931)</f>
        <v/>
      </c>
      <c r="AZ917" s="237">
        <f>IF(AU931=BA931,AZ931,NOW())</f>
        <v/>
      </c>
      <c r="BA917" s="242">
        <f>IF(AU931=BA931,BA931,AU931)</f>
        <v/>
      </c>
      <c r="BB917" s="245">
        <f>IF(AT931=BD931,BB931,BB931&amp;" → "&amp;TEXT(BC931,"dd/mm/aaaa")&amp;".- "&amp;AT931)</f>
        <v/>
      </c>
      <c r="BC917" s="247">
        <f>IF(AX931=BD931,BC931,NOW())</f>
        <v/>
      </c>
      <c r="BD917" s="246">
        <f>IF(AT931=BD931,BD931,AT931)</f>
        <v/>
      </c>
    </row>
    <row r="918">
      <c r="AK918" s="263" t="n"/>
      <c r="AW918" s="102">
        <f>IF(OR(AND(TODAY()-AL932&lt;10,AV932="PQRS"),AND(TODAY()-AO932&lt;90,AV932="Persuasivo")),1,IF(AND(10&lt;=TODAY()-AL932,TODAY()-AL932&lt;15,AV932="PQRS"),2,IF(OR(AND(15&lt;=TODAY()-AL932,AV932="PQRS"),AND(90&lt;=TODAY()-AO932,AV932="Persuasivo")),3,"")))</f>
        <v/>
      </c>
      <c r="AY918" s="239">
        <f>IF(AU932=BA932,AY932,AY932&amp;" → "&amp;TEXT(AZ932,"dd/mm/aaaa")&amp;".- "&amp;AU932)</f>
        <v/>
      </c>
      <c r="AZ918" s="237">
        <f>IF(AU932=BA932,AZ932,NOW())</f>
        <v/>
      </c>
      <c r="BA918" s="242">
        <f>IF(AU932=BA932,BA932,AU932)</f>
        <v/>
      </c>
      <c r="BB918" s="245">
        <f>IF(AT932=BD932,BB932,BB932&amp;" → "&amp;TEXT(BC932,"dd/mm/aaaa")&amp;".- "&amp;AT932)</f>
        <v/>
      </c>
      <c r="BC918" s="247">
        <f>IF(AX932=BD932,BC932,NOW())</f>
        <v/>
      </c>
      <c r="BD918" s="246">
        <f>IF(AT932=BD932,BD932,AT932)</f>
        <v/>
      </c>
    </row>
    <row r="919">
      <c r="AK919" s="263" t="n"/>
      <c r="AW919" s="102">
        <f>IF(OR(AND(TODAY()-AL933&lt;10,AV933="PQRS"),AND(TODAY()-AO933&lt;90,AV933="Persuasivo")),1,IF(AND(10&lt;=TODAY()-AL933,TODAY()-AL933&lt;15,AV933="PQRS"),2,IF(OR(AND(15&lt;=TODAY()-AL933,AV933="PQRS"),AND(90&lt;=TODAY()-AO933,AV933="Persuasivo")),3,"")))</f>
        <v/>
      </c>
      <c r="AY919" s="239">
        <f>IF(AU933=BA933,AY933,AY933&amp;" → "&amp;TEXT(AZ933,"dd/mm/aaaa")&amp;".- "&amp;AU933)</f>
        <v/>
      </c>
      <c r="AZ919" s="237">
        <f>IF(AU933=BA933,AZ933,NOW())</f>
        <v/>
      </c>
      <c r="BA919" s="242">
        <f>IF(AU933=BA933,BA933,AU933)</f>
        <v/>
      </c>
      <c r="BB919" s="245">
        <f>IF(AT933=BD933,BB933,BB933&amp;" → "&amp;TEXT(BC933,"dd/mm/aaaa")&amp;".- "&amp;AT933)</f>
        <v/>
      </c>
      <c r="BC919" s="247">
        <f>IF(AX933=BD933,BC933,NOW())</f>
        <v/>
      </c>
      <c r="BD919" s="246">
        <f>IF(AT933=BD933,BD933,AT933)</f>
        <v/>
      </c>
    </row>
    <row r="920">
      <c r="AK920" s="263" t="n"/>
      <c r="AW920" s="102">
        <f>IF(OR(AND(TODAY()-AL934&lt;10,AV934="PQRS"),AND(TODAY()-AO934&lt;90,AV934="Persuasivo")),1,IF(AND(10&lt;=TODAY()-AL934,TODAY()-AL934&lt;15,AV934="PQRS"),2,IF(OR(AND(15&lt;=TODAY()-AL934,AV934="PQRS"),AND(90&lt;=TODAY()-AO934,AV934="Persuasivo")),3,"")))</f>
        <v/>
      </c>
      <c r="AY920" s="239">
        <f>IF(AU934=BA934,AY934,AY934&amp;" → "&amp;TEXT(AZ934,"dd/mm/aaaa")&amp;".- "&amp;AU934)</f>
        <v/>
      </c>
      <c r="AZ920" s="237">
        <f>IF(AU934=BA934,AZ934,NOW())</f>
        <v/>
      </c>
      <c r="BA920" s="242">
        <f>IF(AU934=BA934,BA934,AU934)</f>
        <v/>
      </c>
      <c r="BB920" s="245">
        <f>IF(AT934=BD934,BB934,BB934&amp;" → "&amp;TEXT(BC934,"dd/mm/aaaa")&amp;".- "&amp;AT934)</f>
        <v/>
      </c>
      <c r="BC920" s="247">
        <f>IF(AX934=BD934,BC934,NOW())</f>
        <v/>
      </c>
      <c r="BD920" s="246">
        <f>IF(AT934=BD934,BD934,AT934)</f>
        <v/>
      </c>
    </row>
    <row r="921">
      <c r="AK921" s="263" t="n"/>
      <c r="AW921" s="102">
        <f>IF(OR(AND(TODAY()-AL935&lt;10,AV935="PQRS"),AND(TODAY()-AO935&lt;90,AV935="Persuasivo")),1,IF(AND(10&lt;=TODAY()-AL935,TODAY()-AL935&lt;15,AV935="PQRS"),2,IF(OR(AND(15&lt;=TODAY()-AL935,AV935="PQRS"),AND(90&lt;=TODAY()-AO935,AV935="Persuasivo")),3,"")))</f>
        <v/>
      </c>
      <c r="AY921" s="239">
        <f>IF(AU935=BA935,AY935,AY935&amp;" → "&amp;TEXT(AZ935,"dd/mm/aaaa")&amp;".- "&amp;AU935)</f>
        <v/>
      </c>
      <c r="AZ921" s="237">
        <f>IF(AU935=BA935,AZ935,NOW())</f>
        <v/>
      </c>
      <c r="BA921" s="242">
        <f>IF(AU935=BA935,BA935,AU935)</f>
        <v/>
      </c>
      <c r="BB921" s="245">
        <f>IF(AT935=BD935,BB935,BB935&amp;" → "&amp;TEXT(BC935,"dd/mm/aaaa")&amp;".- "&amp;AT935)</f>
        <v/>
      </c>
      <c r="BC921" s="247">
        <f>IF(AX935=BD935,BC935,NOW())</f>
        <v/>
      </c>
      <c r="BD921" s="246">
        <f>IF(AT935=BD935,BD935,AT935)</f>
        <v/>
      </c>
    </row>
    <row r="922">
      <c r="AK922" s="263" t="n"/>
      <c r="AW922" s="102">
        <f>IF(OR(AND(TODAY()-AL936&lt;10,AV936="PQRS"),AND(TODAY()-AO936&lt;90,AV936="Persuasivo")),1,IF(AND(10&lt;=TODAY()-AL936,TODAY()-AL936&lt;15,AV936="PQRS"),2,IF(OR(AND(15&lt;=TODAY()-AL936,AV936="PQRS"),AND(90&lt;=TODAY()-AO936,AV936="Persuasivo")),3,"")))</f>
        <v/>
      </c>
      <c r="AY922" s="239">
        <f>IF(AU936=BA936,AY936,AY936&amp;" → "&amp;TEXT(AZ936,"dd/mm/aaaa")&amp;".- "&amp;AU936)</f>
        <v/>
      </c>
      <c r="AZ922" s="237">
        <f>IF(AU936=BA936,AZ936,NOW())</f>
        <v/>
      </c>
      <c r="BA922" s="242">
        <f>IF(AU936=BA936,BA936,AU936)</f>
        <v/>
      </c>
      <c r="BB922" s="245">
        <f>IF(AT936=BD936,BB936,BB936&amp;" → "&amp;TEXT(BC936,"dd/mm/aaaa")&amp;".- "&amp;AT936)</f>
        <v/>
      </c>
      <c r="BC922" s="247">
        <f>IF(AX936=BD936,BC936,NOW())</f>
        <v/>
      </c>
      <c r="BD922" s="246">
        <f>IF(AT936=BD936,BD936,AT936)</f>
        <v/>
      </c>
    </row>
    <row r="923">
      <c r="AK923" s="263" t="n"/>
      <c r="AW923" s="102">
        <f>IF(OR(AND(TODAY()-AL937&lt;10,AV937="PQRS"),AND(TODAY()-AO937&lt;90,AV937="Persuasivo")),1,IF(AND(10&lt;=TODAY()-AL937,TODAY()-AL937&lt;15,AV937="PQRS"),2,IF(OR(AND(15&lt;=TODAY()-AL937,AV937="PQRS"),AND(90&lt;=TODAY()-AO937,AV937="Persuasivo")),3,"")))</f>
        <v/>
      </c>
      <c r="AY923" s="239">
        <f>IF(AU937=BA937,AY937,AY937&amp;" → "&amp;TEXT(AZ937,"dd/mm/aaaa")&amp;".- "&amp;AU937)</f>
        <v/>
      </c>
      <c r="AZ923" s="237">
        <f>IF(AU937=BA937,AZ937,NOW())</f>
        <v/>
      </c>
      <c r="BA923" s="242">
        <f>IF(AU937=BA937,BA937,AU937)</f>
        <v/>
      </c>
      <c r="BB923" s="245">
        <f>IF(AT937=BD937,BB937,BB937&amp;" → "&amp;TEXT(BC937,"dd/mm/aaaa")&amp;".- "&amp;AT937)</f>
        <v/>
      </c>
      <c r="BC923" s="247">
        <f>IF(AX937=BD937,BC937,NOW())</f>
        <v/>
      </c>
      <c r="BD923" s="246">
        <f>IF(AT937=BD937,BD937,AT937)</f>
        <v/>
      </c>
    </row>
    <row r="924">
      <c r="AK924" s="263" t="n"/>
      <c r="AW924" s="102">
        <f>IF(OR(AND(TODAY()-AL938&lt;10,AV938="PQRS"),AND(TODAY()-AO938&lt;90,AV938="Persuasivo")),1,IF(AND(10&lt;=TODAY()-AL938,TODAY()-AL938&lt;15,AV938="PQRS"),2,IF(OR(AND(15&lt;=TODAY()-AL938,AV938="PQRS"),AND(90&lt;=TODAY()-AO938,AV938="Persuasivo")),3,"")))</f>
        <v/>
      </c>
      <c r="AY924" s="239">
        <f>IF(AU938=BA938,AY938,AY938&amp;" → "&amp;TEXT(AZ938,"dd/mm/aaaa")&amp;".- "&amp;AU938)</f>
        <v/>
      </c>
      <c r="AZ924" s="237">
        <f>IF(AU938=BA938,AZ938,NOW())</f>
        <v/>
      </c>
      <c r="BA924" s="242">
        <f>IF(AU938=BA938,BA938,AU938)</f>
        <v/>
      </c>
      <c r="BB924" s="245">
        <f>IF(AT938=BD938,BB938,BB938&amp;" → "&amp;TEXT(BC938,"dd/mm/aaaa")&amp;".- "&amp;AT938)</f>
        <v/>
      </c>
      <c r="BC924" s="247">
        <f>IF(AX938=BD938,BC938,NOW())</f>
        <v/>
      </c>
      <c r="BD924" s="246">
        <f>IF(AT938=BD938,BD938,AT938)</f>
        <v/>
      </c>
    </row>
    <row r="925">
      <c r="AK925" s="263" t="n"/>
      <c r="AW925" s="102">
        <f>IF(OR(AND(TODAY()-AL939&lt;10,AV939="PQRS"),AND(TODAY()-AO939&lt;90,AV939="Persuasivo")),1,IF(AND(10&lt;=TODAY()-AL939,TODAY()-AL939&lt;15,AV939="PQRS"),2,IF(OR(AND(15&lt;=TODAY()-AL939,AV939="PQRS"),AND(90&lt;=TODAY()-AO939,AV939="Persuasivo")),3,"")))</f>
        <v/>
      </c>
      <c r="AY925" s="239">
        <f>IF(AU939=BA939,AY939,AY939&amp;" → "&amp;TEXT(AZ939,"dd/mm/aaaa")&amp;".- "&amp;AU939)</f>
        <v/>
      </c>
      <c r="AZ925" s="237">
        <f>IF(AU939=BA939,AZ939,NOW())</f>
        <v/>
      </c>
      <c r="BA925" s="242">
        <f>IF(AU939=BA939,BA939,AU939)</f>
        <v/>
      </c>
      <c r="BB925" s="245">
        <f>IF(AT939=BD939,BB939,BB939&amp;" → "&amp;TEXT(BC939,"dd/mm/aaaa")&amp;".- "&amp;AT939)</f>
        <v/>
      </c>
      <c r="BC925" s="247">
        <f>IF(AX939=BD939,BC939,NOW())</f>
        <v/>
      </c>
      <c r="BD925" s="246">
        <f>IF(AT939=BD939,BD939,AT939)</f>
        <v/>
      </c>
    </row>
    <row r="926">
      <c r="AK926" s="263" t="n"/>
      <c r="AW926" s="102">
        <f>IF(OR(AND(TODAY()-AL940&lt;10,AV940="PQRS"),AND(TODAY()-AO940&lt;90,AV940="Persuasivo")),1,IF(AND(10&lt;=TODAY()-AL940,TODAY()-AL940&lt;15,AV940="PQRS"),2,IF(OR(AND(15&lt;=TODAY()-AL940,AV940="PQRS"),AND(90&lt;=TODAY()-AO940,AV940="Persuasivo")),3,"")))</f>
        <v/>
      </c>
      <c r="AY926" s="239">
        <f>IF(AU940=BA940,AY940,AY940&amp;" → "&amp;TEXT(AZ940,"dd/mm/aaaa")&amp;".- "&amp;AU940)</f>
        <v/>
      </c>
      <c r="AZ926" s="237">
        <f>IF(AU940=BA940,AZ940,NOW())</f>
        <v/>
      </c>
      <c r="BA926" s="242">
        <f>IF(AU940=BA940,BA940,AU940)</f>
        <v/>
      </c>
      <c r="BB926" s="245">
        <f>IF(AT940=BD940,BB940,BB940&amp;" → "&amp;TEXT(BC940,"dd/mm/aaaa")&amp;".- "&amp;AT940)</f>
        <v/>
      </c>
      <c r="BC926" s="247">
        <f>IF(AX940=BD940,BC940,NOW())</f>
        <v/>
      </c>
      <c r="BD926" s="246">
        <f>IF(AT940=BD940,BD940,AT940)</f>
        <v/>
      </c>
    </row>
    <row r="927">
      <c r="AK927" s="263" t="n"/>
      <c r="AW927" s="102">
        <f>IF(OR(AND(TODAY()-AL941&lt;10,AV941="PQRS"),AND(TODAY()-AO941&lt;90,AV941="Persuasivo")),1,IF(AND(10&lt;=TODAY()-AL941,TODAY()-AL941&lt;15,AV941="PQRS"),2,IF(OR(AND(15&lt;=TODAY()-AL941,AV941="PQRS"),AND(90&lt;=TODAY()-AO941,AV941="Persuasivo")),3,"")))</f>
        <v/>
      </c>
      <c r="AY927" s="239">
        <f>IF(AU941=BA941,AY941,AY941&amp;" → "&amp;TEXT(AZ941,"dd/mm/aaaa")&amp;".- "&amp;AU941)</f>
        <v/>
      </c>
      <c r="AZ927" s="237">
        <f>IF(AU941=BA941,AZ941,NOW())</f>
        <v/>
      </c>
      <c r="BA927" s="242">
        <f>IF(AU941=BA941,BA941,AU941)</f>
        <v/>
      </c>
      <c r="BB927" s="245">
        <f>IF(AT941=BD941,BB941,BB941&amp;" → "&amp;TEXT(BC941,"dd/mm/aaaa")&amp;".- "&amp;AT941)</f>
        <v/>
      </c>
      <c r="BC927" s="247">
        <f>IF(AX941=BD941,BC941,NOW())</f>
        <v/>
      </c>
      <c r="BD927" s="246">
        <f>IF(AT941=BD941,BD941,AT941)</f>
        <v/>
      </c>
    </row>
    <row r="928">
      <c r="AK928" s="263" t="n"/>
      <c r="AW928" s="102">
        <f>IF(OR(AND(TODAY()-AL942&lt;10,AV942="PQRS"),AND(TODAY()-AO942&lt;90,AV942="Persuasivo")),1,IF(AND(10&lt;=TODAY()-AL942,TODAY()-AL942&lt;15,AV942="PQRS"),2,IF(OR(AND(15&lt;=TODAY()-AL942,AV942="PQRS"),AND(90&lt;=TODAY()-AO942,AV942="Persuasivo")),3,"")))</f>
        <v/>
      </c>
      <c r="AY928" s="239">
        <f>IF(AU942=BA942,AY942,AY942&amp;" → "&amp;TEXT(AZ942,"dd/mm/aaaa")&amp;".- "&amp;AU942)</f>
        <v/>
      </c>
      <c r="AZ928" s="237">
        <f>IF(AU942=BA942,AZ942,NOW())</f>
        <v/>
      </c>
      <c r="BA928" s="242">
        <f>IF(AU942=BA942,BA942,AU942)</f>
        <v/>
      </c>
      <c r="BB928" s="245">
        <f>IF(AT942=BD942,BB942,BB942&amp;" → "&amp;TEXT(BC942,"dd/mm/aaaa")&amp;".- "&amp;AT942)</f>
        <v/>
      </c>
      <c r="BC928" s="247">
        <f>IF(AX942=BD942,BC942,NOW())</f>
        <v/>
      </c>
      <c r="BD928" s="246">
        <f>IF(AT942=BD942,BD942,AT942)</f>
        <v/>
      </c>
    </row>
    <row r="929">
      <c r="A929" s="9" t="inlineStr">
        <is>
          <t>0347-2026</t>
        </is>
      </c>
      <c r="B929" s="194" t="n">
        <v>32705</v>
      </c>
      <c r="C929" t="inlineStr">
        <is>
          <t>comunidad</t>
        </is>
      </c>
      <c r="D929" t="inlineStr">
        <is>
          <t>CL</t>
        </is>
      </c>
      <c r="E929" t="n">
        <v>21</v>
      </c>
      <c r="G929" t="inlineStr">
        <is>
          <t>sur</t>
        </is>
      </c>
      <c r="H929" t="n">
        <v>41</v>
      </c>
      <c r="I929" t="inlineStr">
        <is>
          <t>AA</t>
        </is>
      </c>
      <c r="AK929" s="263" t="n"/>
      <c r="AW929" s="102">
        <f>IF(OR(AND(TODAY()-AL943&lt;10,AV943="PQRS"),AND(TODAY()-AO943&lt;90,AV943="Persuasivo")),1,IF(AND(10&lt;=TODAY()-AL943,TODAY()-AL943&lt;15,AV943="PQRS"),2,IF(OR(AND(15&lt;=TODAY()-AL943,AV943="PQRS"),AND(90&lt;=TODAY()-AO943,AV943="Persuasivo")),3,"")))</f>
        <v/>
      </c>
      <c r="AY929" s="239">
        <f>IF(AU943=BA943,AY943,AY943&amp;" → "&amp;TEXT(AZ943,"dd/mm/aaaa")&amp;".- "&amp;AU943)</f>
        <v/>
      </c>
      <c r="AZ929" s="237">
        <f>IF(AU943=BA943,AZ943,NOW())</f>
        <v/>
      </c>
      <c r="BA929" s="242">
        <f>IF(AU943=BA943,BA943,AU943)</f>
        <v/>
      </c>
      <c r="BB929" s="245">
        <f>IF(AT943=BD943,BB943,BB943&amp;" → "&amp;TEXT(BC943,"dd/mm/aaaa")&amp;".- "&amp;AT943)</f>
        <v/>
      </c>
      <c r="BC929" s="247">
        <f>IF(AX943=BD943,BC943,NOW())</f>
        <v/>
      </c>
      <c r="BD929" s="246">
        <f>IF(AT943=BD943,BD943,AT943)</f>
        <v/>
      </c>
    </row>
    <row r="943" ht="13.5" customHeight="1"/>
    <row r="944" ht="26.25" customHeight="1"/>
    <row r="945" ht="19.5" customHeight="1"/>
    <row r="946" ht="15.75" customHeight="1"/>
  </sheetData>
  <autoFilter ref="A1:BB946"/>
  <conditionalFormatting sqref="AN1:AN1048576">
    <cfRule type="iconSet" priority="2">
      <iconSet reverse="1">
        <cfvo type="percent" val="0"/>
        <cfvo type="num" val="10"/>
        <cfvo type="num" val="20"/>
      </iconSet>
    </cfRule>
  </conditionalFormatting>
  <conditionalFormatting sqref="AW1:AW126 AW128:AW1048576">
    <cfRule type="iconSet" priority="10">
      <iconSet reverse="1">
        <cfvo type="percent" val="0"/>
        <cfvo type="formula" val="2"/>
        <cfvo type="formula" val="3"/>
      </iconSet>
    </cfRule>
  </conditionalFormatting>
  <conditionalFormatting sqref="AW127">
    <cfRule type="iconSet" priority="12">
      <iconSet reverse="1">
        <cfvo type="percent" val="0"/>
        <cfvo type="formula" val="2"/>
        <cfvo type="formula" val="3"/>
      </iconSet>
    </cfRule>
  </conditionalFormatting>
  <dataValidations count="5">
    <dataValidation sqref="R92 R198:R201 R204:R208 W501 AJ1 AP228 AQ1 AR2:AR86 AR88:AR99 AR101:AR105 AR107:AR121 AR123:AR133 AR137:AR143 AR145:AR282 AR284:AR451 AR453:AR782 AR786 AR794 AR796 AR798:AR856 AS1 AU1 AX1:AX70 AX72:AX307 AX310:AX315 AX317:AX348 AX350:AX356 AX358:AX367 AX369:AX377 AX379:AX392 AX395:AX520 AX528:AX1048576 AY1:BD1048576" showDropDown="0" showInputMessage="1" showErrorMessage="1" allowBlank="1"/>
    <dataValidation sqref="AG69" showDropDown="0" showInputMessage="1" showErrorMessage="1" allowBlank="1" type="list"/>
    <dataValidation sqref="J542 V503 V507 V512 V542 Y503 Y506:Y512 Y542" showDropDown="0" showInputMessage="1" showErrorMessage="1" allowBlank="1" type="list">
      <formula1>$F$2:$F$3</formula1>
    </dataValidation>
    <dataValidation sqref="G542" showDropDown="0" showInputMessage="1" showErrorMessage="1" allowBlank="1" type="list">
      <formula1>$F$2</formula1>
    </dataValidation>
    <dataValidation sqref="F542 U542" showDropDown="0" showInputMessage="1" showErrorMessage="1" allowBlank="1" type="list">
      <formula1>$H$2:$H$23</formula1>
    </dataValidation>
  </dataValidations>
  <hyperlinks>
    <hyperlink xmlns:r="http://schemas.openxmlformats.org/officeDocument/2006/relationships" ref="Q5" r:id="rId1"/>
    <hyperlink xmlns:r="http://schemas.openxmlformats.org/officeDocument/2006/relationships" ref="Q9" r:id="rId2"/>
    <hyperlink xmlns:r="http://schemas.openxmlformats.org/officeDocument/2006/relationships" ref="Q11" r:id="rId3"/>
    <hyperlink xmlns:r="http://schemas.openxmlformats.org/officeDocument/2006/relationships" ref="Q16" r:id="rId4"/>
    <hyperlink xmlns:r="http://schemas.openxmlformats.org/officeDocument/2006/relationships" ref="AF40" r:id="rId5"/>
    <hyperlink xmlns:r="http://schemas.openxmlformats.org/officeDocument/2006/relationships" ref="Q47" r:id="rId6"/>
    <hyperlink xmlns:r="http://schemas.openxmlformats.org/officeDocument/2006/relationships" ref="Q65" r:id="rId7"/>
    <hyperlink xmlns:r="http://schemas.openxmlformats.org/officeDocument/2006/relationships" ref="Q75" r:id="rId8"/>
    <hyperlink xmlns:r="http://schemas.openxmlformats.org/officeDocument/2006/relationships" ref="Q76" r:id="rId9"/>
    <hyperlink xmlns:r="http://schemas.openxmlformats.org/officeDocument/2006/relationships" ref="Q77" r:id="rId10"/>
    <hyperlink xmlns:r="http://schemas.openxmlformats.org/officeDocument/2006/relationships" ref="Q112" r:id="rId11"/>
    <hyperlink xmlns:r="http://schemas.openxmlformats.org/officeDocument/2006/relationships" ref="AF112" r:id="rId12"/>
    <hyperlink xmlns:r="http://schemas.openxmlformats.org/officeDocument/2006/relationships" ref="Q117" r:id="rId13"/>
    <hyperlink xmlns:r="http://schemas.openxmlformats.org/officeDocument/2006/relationships" ref="Q118" r:id="rId14"/>
    <hyperlink xmlns:r="http://schemas.openxmlformats.org/officeDocument/2006/relationships" ref="Q126" r:id="rId15"/>
    <hyperlink xmlns:r="http://schemas.openxmlformats.org/officeDocument/2006/relationships" ref="Q196" r:id="rId16"/>
    <hyperlink xmlns:r="http://schemas.openxmlformats.org/officeDocument/2006/relationships" ref="Q209" r:id="rId17"/>
    <hyperlink xmlns:r="http://schemas.openxmlformats.org/officeDocument/2006/relationships" ref="Q296" r:id="rId18"/>
    <hyperlink xmlns:r="http://schemas.openxmlformats.org/officeDocument/2006/relationships" ref="Q391" r:id="rId19"/>
    <hyperlink xmlns:r="http://schemas.openxmlformats.org/officeDocument/2006/relationships" ref="Q416" r:id="rId20"/>
    <hyperlink xmlns:r="http://schemas.openxmlformats.org/officeDocument/2006/relationships" ref="Q417" r:id="rId21"/>
    <hyperlink xmlns:r="http://schemas.openxmlformats.org/officeDocument/2006/relationships" ref="Q426" r:id="rId22"/>
    <hyperlink xmlns:r="http://schemas.openxmlformats.org/officeDocument/2006/relationships" ref="Q428" r:id="rId23"/>
    <hyperlink xmlns:r="http://schemas.openxmlformats.org/officeDocument/2006/relationships" ref="Q442" r:id="rId24"/>
    <hyperlink xmlns:r="http://schemas.openxmlformats.org/officeDocument/2006/relationships" ref="Q463" r:id="rId25"/>
    <hyperlink xmlns:r="http://schemas.openxmlformats.org/officeDocument/2006/relationships" ref="Q467" r:id="rId26"/>
    <hyperlink xmlns:r="http://schemas.openxmlformats.org/officeDocument/2006/relationships" ref="Q469" r:id="rId27"/>
    <hyperlink xmlns:r="http://schemas.openxmlformats.org/officeDocument/2006/relationships" ref="Q470" r:id="rId28"/>
    <hyperlink xmlns:r="http://schemas.openxmlformats.org/officeDocument/2006/relationships" ref="Q471" r:id="rId29"/>
    <hyperlink xmlns:r="http://schemas.openxmlformats.org/officeDocument/2006/relationships" ref="Q482" r:id="rId30"/>
    <hyperlink xmlns:r="http://schemas.openxmlformats.org/officeDocument/2006/relationships" ref="Q515" r:id="rId31"/>
    <hyperlink xmlns:r="http://schemas.openxmlformats.org/officeDocument/2006/relationships" ref="Q517" r:id="rId32"/>
    <hyperlink xmlns:r="http://schemas.openxmlformats.org/officeDocument/2006/relationships" ref="Q538" r:id="rId33"/>
    <hyperlink xmlns:r="http://schemas.openxmlformats.org/officeDocument/2006/relationships" ref="Q539" r:id="rId34"/>
    <hyperlink xmlns:r="http://schemas.openxmlformats.org/officeDocument/2006/relationships" ref="Q540" r:id="rId35"/>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2012-12-11T20:00:12Z</dcterms:created>
  <dcterms:modified xmlns:dcterms="http://purl.org/dc/terms/" xmlns:xsi="http://www.w3.org/2001/XMLSchema-instance" xsi:type="dcterms:W3CDTF">2026-06-19T12:12:58Z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0x0101004F309A81F9D4674DA9E47169AD5CCB4E</vt:lpwstr>
  </property>
</Properties>
</file>